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对消耗" sheetId="2" r:id="rId5"/>
    <sheet name="2026.10" sheetId="3" r:id="rId6"/>
    <sheet name="2026.9月" sheetId="4" r:id="rId7"/>
    <sheet name="2026.8月" sheetId="5" r:id="rId8"/>
    <sheet name="2026.7月" sheetId="6" r:id="rId9"/>
    <sheet name="2026.6月" sheetId="7" r:id="rId10"/>
    <sheet name="2026.5月" sheetId="8" r:id="rId11"/>
    <sheet name="2026.4月" sheetId="9" r:id="rId12"/>
    <sheet name="小时报模版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<sst xmlns="http://schemas.openxmlformats.org/spreadsheetml/2006/main" count="822" uniqueCount="822">
  <si>
    <t xml:space="preserve">  </t>
  </si>
  <si>
    <t xml:space="preserve">多</t>
  </si>
  <si>
    <t xml:space="preserve">总</t>
  </si>
  <si>
    <t xml:space="preserve">少</t>
  </si>
  <si>
    <t xml:space="preserve">今</t>
  </si>
  <si>
    <t xml:space="preserve">明</t>
  </si>
  <si>
    <t xml:space="preserve">视频</t>
  </si>
  <si>
    <t xml:space="preserve">直投</t>
  </si>
  <si>
    <t xml:space="preserve">智擎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</si>
  <si>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</si>
  <si>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</si>
  <si>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</si>
  <si>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</si>
  <si>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</si>
  <si>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</si>
  <si>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</si>
  <si>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</si>
  <si>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</si>
  <si>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</si>
  <si>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</si>
  <si>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</si>
  <si>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</si>
  <si>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</si>
  <si>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</si>
  <si>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</si>
  <si>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</si>
  <si>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</si>
  <si>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</si>
  <si>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</si>
  <si>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</si>
  <si>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</si>
  <si>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</si>
  <si>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</si>
  <si>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</si>
  <si>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</si>
  <si>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</si>
  <si>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</si>
  <si>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</si>
  <si>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</si>
  <si>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</si>
  <si>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</si>
  <si>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腾讯微保投保故事2026/10/1</t>
  </si>
  <si>
    <t xml:space="preserve">6:00-7:00</t>
  </si>
  <si>
    <t xml:space="preserve">杜思利</t>
  </si>
  <si>
    <t xml:space="preserve">视频户</t>
  </si>
  <si>
    <t xml:space="preserve">江勇</t>
  </si>
  <si>
    <t xml:space="preserve">直投户</t>
  </si>
  <si>
    <t xml:space="preserve">郭斯元</t>
  </si>
  <si>
    <t xml:space="preserve">智擎</t>
  </si>
  <si>
    <t xml:space="preserve">7:00-8:00</t>
  </si>
  <si>
    <t xml:space="preserve">王悦暄</t>
  </si>
  <si>
    <t xml:space="preserve">8:00-9:00</t>
  </si>
  <si>
    <t xml:space="preserve">9:00-10:00</t>
  </si>
  <si>
    <t xml:space="preserve">分主播汇总</t>
  </si>
  <si>
    <t xml:space="preserve">10:00-11:00</t>
  </si>
  <si>
    <t xml:space="preserve">于慧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</si>
  <si>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</si>
  <si>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</si>
  <si>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</si>
  <si>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</si>
  <si>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李雅琪</t>
  </si>
  <si>
    <t xml:space="preserve">15:00-16:00</t>
  </si>
  <si>
    <t xml:space="preserve">16:00-17:00</t>
  </si>
  <si>
    <t xml:space="preserve">闫小姗</t>
  </si>
  <si>
    <t xml:space="preserve">17:00-18:00</t>
  </si>
  <si>
    <t xml:space="preserve">杨明</t>
  </si>
  <si>
    <t xml:space="preserve">高琎梅</t>
  </si>
  <si>
    <t xml:space="preserve">18:00-19:00</t>
  </si>
  <si>
    <t xml:space="preserve">葛鑫然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</si>
  <si>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</si>
  <si>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</si>
  <si>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</si>
  <si>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</si>
  <si>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王雨帆</t>
  </si>
  <si>
    <t xml:space="preserve">23:00-24:00</t>
  </si>
  <si>
    <t xml:space="preserve">0:00-01:00</t>
  </si>
  <si>
    <t xml:space="preserve">01:00-02:00</t>
  </si>
  <si>
    <t xml:space="preserve">实时汇总数据</t>
  </si>
  <si>
    <t xml:space="preserve">腾讯微保投保故事2026/10/2</t>
  </si>
  <si>
    <t xml:space="preserve">张嘉懿</t>
  </si>
  <si>
    <t xml:space="preserve">腾讯微保投保故事2026/10/3</t>
  </si>
  <si>
    <t xml:space="preserve">腾讯微保投保故事2026/10/4</t>
  </si>
  <si>
    <t xml:space="preserve">腾讯微保投保故事2026/10/5</t>
  </si>
  <si>
    <t xml:space="preserve">腾讯微保投保故事2026/10/6</t>
  </si>
  <si>
    <t xml:space="preserve">蔡露露</t>
  </si>
  <si>
    <t xml:space="preserve">腾讯微保投保故事2026/10/7</t>
  </si>
  <si>
    <t xml:space="preserve">腾讯微保投保故事2026/10/8</t>
  </si>
  <si>
    <t xml:space="preserve">董柯言</t>
  </si>
  <si>
    <t xml:space="preserve">腾讯微保投保故事2026/10/9</t>
  </si>
  <si>
    <t xml:space="preserve">=(W596-AC596)/(F596+COUNT(W532:W546W548:W562,W576:W578,#REF!,W580:W594)*500)</t>
  </si>
  <si>
    <t xml:space="preserve">腾讯微保投保故事2026/10/10</t>
  </si>
  <si>
    <t xml:space="preserve">陈思钰</t>
  </si>
  <si>
    <t xml:space="preserve">腾讯微保投保故事2026/10/11</t>
  </si>
  <si>
    <t xml:space="preserve">                </t>
  </si>
  <si>
    <t xml:space="preserve">腾讯微保投保故事2026/10/12</t>
  </si>
  <si>
    <t xml:space="preserve">腾讯微保投保故事2026/10/13</t>
  </si>
  <si>
    <t xml:space="preserve">张滋怡</t>
  </si>
  <si>
    <t xml:space="preserve">腾讯微保投保故事2026/10/14</t>
  </si>
  <si>
    <t xml:space="preserve">高娟</t>
  </si>
  <si>
    <t xml:space="preserve">腾讯微保投保故事2026/10/15</t>
  </si>
  <si>
    <t xml:space="preserve">腾讯微保投保故事2026/10/16</t>
  </si>
  <si>
    <t xml:space="preserve">腾讯微保投保故事2026/10/17</t>
  </si>
  <si>
    <t xml:space="preserve">李哲</t>
  </si>
  <si>
    <t xml:space="preserve">腾讯微保投保故事2026/10/18</t>
  </si>
  <si>
    <t xml:space="preserve">罗丽洋</t>
  </si>
  <si>
    <t xml:space="preserve">任子硕</t>
  </si>
  <si>
    <t xml:space="preserve">腾讯微保投保故事2026/10/19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</si>
  <si>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</si>
  <si>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</si>
  <si>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</si>
  <si>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</si>
  <si>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</si>
  <si>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</si>
  <si>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</si>
  <si>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</si>
  <si>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</si>
  <si>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</si>
  <si>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</si>
  <si>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</si>
  <si>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</si>
  <si>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</si>
  <si>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</si>
  <si>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</si>
  <si>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</si>
  <si>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</si>
  <si>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</si>
  <si>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</si>
  <si>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</si>
  <si>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</si>
  <si>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</si>
  <si>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</si>
  <si>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</si>
  <si>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</si>
  <si>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</si>
  <si>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</si>
  <si>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</si>
  <si>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</si>
  <si>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</si>
  <si>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</si>
  <si>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腾讯微保投保故事2026/9/1</t>
  </si>
  <si>
    <t xml:space="preserve">6:00-7:00</t>
  </si>
  <si>
    <t xml:space="preserve">于 慧</t>
  </si>
  <si>
    <t xml:space="preserve">直投户</t>
  </si>
  <si>
    <t xml:space="preserve">谢镇雨</t>
  </si>
  <si>
    <t xml:space="preserve">智擎</t>
  </si>
  <si>
    <t xml:space="preserve">郭斯元</t>
  </si>
  <si>
    <t xml:space="preserve">7:00-8:00</t>
  </si>
  <si>
    <t xml:space="preserve">8:00-9:00</t>
  </si>
  <si>
    <t xml:space="preserve">9:00-10:00</t>
  </si>
  <si>
    <t xml:space="preserve">分主播汇总</t>
  </si>
  <si>
    <t xml:space="preserve">10:00-11:00</t>
  </si>
  <si>
    <t xml:space="preserve">李雅琪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</si>
  <si>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</si>
  <si>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</si>
  <si>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</si>
  <si>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</si>
  <si>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葛鑫然</t>
  </si>
  <si>
    <t xml:space="preserve">15:00-16:00</t>
  </si>
  <si>
    <t xml:space="preserve">16:00-17:00</t>
  </si>
  <si>
    <t xml:space="preserve">江勇</t>
  </si>
  <si>
    <t xml:space="preserve">贾占通</t>
  </si>
  <si>
    <t xml:space="preserve">17:00-18:00</t>
  </si>
  <si>
    <t xml:space="preserve">18:00-19:00</t>
  </si>
  <si>
    <t xml:space="preserve">杜思利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</si>
  <si>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</si>
  <si>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</si>
  <si>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</si>
  <si>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</si>
  <si>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张伟娜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</si>
  <si>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</si>
  <si>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</si>
  <si>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</si>
  <si>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</si>
  <si>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腾讯微保投保故事2026/9/2</t>
  </si>
  <si>
    <t xml:space="preserve">蔡露露</t>
  </si>
  <si>
    <t xml:space="preserve">腾讯微保投保故事2026/9/3</t>
  </si>
  <si>
    <t xml:space="preserve">腾讯微保投保故事2026/9/4</t>
  </si>
  <si>
    <t xml:space="preserve">陈思钰</t>
  </si>
  <si>
    <t xml:space="preserve">张滋怡</t>
  </si>
  <si>
    <t xml:space="preserve">腾讯微保投保故事2026/9/5</t>
  </si>
  <si>
    <t xml:space="preserve">李子健</t>
  </si>
  <si>
    <t xml:space="preserve">腾讯微保投保故事2026/9/6</t>
  </si>
  <si>
    <t xml:space="preserve">李哲</t>
  </si>
  <si>
    <t xml:space="preserve">于慧</t>
  </si>
  <si>
    <t xml:space="preserve">张嘉懿</t>
  </si>
  <si>
    <t xml:space="preserve">腾讯微保投保故事2026/9/7</t>
  </si>
  <si>
    <t xml:space="preserve">腾讯微保投保故事2026/9/8</t>
  </si>
  <si>
    <t xml:space="preserve">视频户</t>
  </si>
  <si>
    <t xml:space="preserve">腾讯微保投保故事2026/9/9</t>
  </si>
  <si>
    <t xml:space="preserve">腾讯微保投保故事2026/9/10</t>
  </si>
  <si>
    <t xml:space="preserve">腾讯微保投保故事2026/9/11</t>
  </si>
  <si>
    <t xml:space="preserve">王雨帆</t>
  </si>
  <si>
    <t xml:space="preserve">腾讯微保投保故事2026/9/12</t>
  </si>
  <si>
    <t xml:space="preserve">腾讯微保投保故事2026/9/13</t>
  </si>
  <si>
    <t xml:space="preserve">腾讯微保投保故事2026/9/14</t>
  </si>
  <si>
    <t xml:space="preserve">腾讯微保投保故事2026/9/15</t>
  </si>
  <si>
    <t xml:space="preserve">魏迪</t>
  </si>
  <si>
    <t xml:space="preserve">腾讯微保投保故事2026/9/16</t>
  </si>
  <si>
    <t xml:space="preserve">腾讯微保投保故事2026/9/17</t>
  </si>
  <si>
    <t xml:space="preserve">董柯言</t>
  </si>
  <si>
    <t xml:space="preserve">腾讯微保投保故事2026/9/18</t>
  </si>
  <si>
    <t xml:space="preserve">腾讯微保投保故事2026/9/19</t>
  </si>
  <si>
    <t xml:space="preserve">腾讯微保投保故事2026/9/23</t>
  </si>
  <si>
    <t xml:space="preserve">高琎梅</t>
  </si>
  <si>
    <t xml:space="preserve">腾讯微保投保故事2026/9/24</t>
  </si>
  <si>
    <t xml:space="preserve">杨明</t>
  </si>
  <si>
    <t xml:space="preserve">闫小姗</t>
  </si>
  <si>
    <t xml:space="preserve">腾讯微保投保故事2026/9/25</t>
  </si>
  <si>
    <t xml:space="preserve">腾讯微保投保故事2026/9/26</t>
  </si>
  <si>
    <t xml:space="preserve">腾讯微保投保故事2026/9/27</t>
  </si>
  <si>
    <t xml:space="preserve">腾讯微保投保故事2026/9/28</t>
  </si>
  <si>
    <t xml:space="preserve">21:00-23:00</t>
  </si>
  <si>
    <t xml:space="preserve">腾讯微保投保故事2026/9/29</t>
  </si>
  <si>
    <t xml:space="preserve">腾讯微保投保故事2026/9/30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</si>
  <si>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</si>
  <si>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</si>
  <si>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</si>
  <si>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</si>
  <si>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</si>
  <si>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</si>
  <si>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</si>
  <si>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</si>
  <si>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</si>
  <si>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</si>
  <si>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</si>
  <si>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</si>
  <si>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</si>
  <si>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</si>
  <si>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</si>
  <si>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</si>
  <si>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</si>
  <si>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</si>
  <si>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</si>
  <si>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</si>
  <si>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</si>
  <si>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</si>
  <si>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</si>
  <si>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</si>
  <si>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</si>
  <si>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</si>
  <si>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</si>
  <si>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</si>
  <si>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</si>
  <si>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</si>
  <si>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</si>
  <si>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</si>
  <si>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腾讯微保投保故事2026/8/01</t>
  </si>
  <si>
    <t xml:space="preserve"> 06:00-07:00</t>
  </si>
  <si>
    <t xml:space="preserve">于慧</t>
  </si>
  <si>
    <t xml:space="preserve">视频户</t>
  </si>
  <si>
    <t xml:space="preserve">江勇</t>
  </si>
  <si>
    <t xml:space="preserve">直投户</t>
  </si>
  <si>
    <t xml:space="preserve">张嘉懿</t>
  </si>
  <si>
    <t xml:space="preserve"> 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</si>
  <si>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</si>
  <si>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</si>
  <si>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</si>
  <si>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</si>
  <si>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</si>
  <si>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杜思利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</si>
  <si>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</si>
  <si>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</si>
  <si>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</si>
  <si>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</si>
  <si>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</si>
  <si>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李雅琪</t>
  </si>
  <si>
    <t xml:space="preserve">谢镇雨</t>
  </si>
  <si>
    <t xml:space="preserve">贾占通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</si>
  <si>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</si>
  <si>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</si>
  <si>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</si>
  <si>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</si>
  <si>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</si>
  <si>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葛鑫然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</si>
  <si>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</si>
  <si>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</si>
  <si>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</si>
  <si>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</si>
  <si>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</si>
  <si>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腾讯微保投保故事2026/8/2</t>
  </si>
  <si>
    <t xml:space="preserve">腾讯微保投保故事2026/8/3</t>
  </si>
  <si>
    <t xml:space="preserve">腾讯微保投保故事2026/8/4</t>
  </si>
  <si>
    <t xml:space="preserve">06:00-07:00</t>
  </si>
  <si>
    <t xml:space="preserve">07:00-08:00</t>
  </si>
  <si>
    <t xml:space="preserve">郜洁</t>
  </si>
  <si>
    <t xml:space="preserve">腾讯微保投保故事2026/8/5</t>
  </si>
  <si>
    <t xml:space="preserve">田宇尚</t>
  </si>
  <si>
    <t xml:space="preserve">腾讯微保投保故事2026/8/6</t>
  </si>
  <si>
    <t xml:space="preserve">腾讯微保投保故事2026/8/7</t>
  </si>
  <si>
    <t xml:space="preserve">陈雯</t>
  </si>
  <si>
    <t xml:space="preserve">腾讯微保投保故事2026/8/8</t>
  </si>
  <si>
    <t xml:space="preserve">蔡露露</t>
  </si>
  <si>
    <t xml:space="preserve">腾讯微保投保故事2026/8/9</t>
  </si>
  <si>
    <t xml:space="preserve">腾讯微保投保故事2026/8/10</t>
  </si>
  <si>
    <t xml:space="preserve">腾讯微保投保故事2026/8/11</t>
  </si>
  <si>
    <t xml:space="preserve">任子硕</t>
  </si>
  <si>
    <t xml:space="preserve">郭斯元</t>
  </si>
  <si>
    <t xml:space="preserve">腾讯微保投保故事2026/8/12</t>
  </si>
  <si>
    <t xml:space="preserve">腾讯微保投保故事2026/8/13</t>
  </si>
  <si>
    <t xml:space="preserve">李哲</t>
  </si>
  <si>
    <t xml:space="preserve">腾讯微保投保故事2026/8/14</t>
  </si>
  <si>
    <t xml:space="preserve">董柯言</t>
  </si>
  <si>
    <t xml:space="preserve">腾讯微保投保故事2026/8/15</t>
  </si>
  <si>
    <t xml:space="preserve">魏迪</t>
  </si>
  <si>
    <t xml:space="preserve">腾讯微保投保故事2026/8/16</t>
  </si>
  <si>
    <t xml:space="preserve">宋亚锰</t>
  </si>
  <si>
    <t xml:space="preserve">腾讯微保投保故事2026/8/17</t>
  </si>
  <si>
    <t xml:space="preserve">腾讯微保投保故事2026/8/18</t>
  </si>
  <si>
    <t xml:space="preserve">刘子斌</t>
  </si>
  <si>
    <t xml:space="preserve">腾讯微保投保故事2026/8/19</t>
  </si>
  <si>
    <t xml:space="preserve">于慧 </t>
  </si>
  <si>
    <t xml:space="preserve">葛鑫然 </t>
  </si>
  <si>
    <t xml:space="preserve">腾讯微保投保故事2026/8/20</t>
  </si>
  <si>
    <t xml:space="preserve">腾讯微保投保故事2026/8/21</t>
  </si>
  <si>
    <t xml:space="preserve">12:00-12:30</t>
  </si>
  <si>
    <t xml:space="preserve">腾讯微保投保故事2026/8/22</t>
  </si>
  <si>
    <t xml:space="preserve">陈思钰</t>
  </si>
  <si>
    <t xml:space="preserve">腾讯微保投保故事2026/8/23</t>
  </si>
  <si>
    <t xml:space="preserve">腾讯微保投保故事2026/8/24</t>
  </si>
  <si>
    <t xml:space="preserve">智擎</t>
  </si>
  <si>
    <t xml:space="preserve">腾讯微保投保故事2026/8/25</t>
  </si>
  <si>
    <t xml:space="preserve">6:00-7:00</t>
  </si>
  <si>
    <t xml:space="preserve">7:00-8:00</t>
  </si>
  <si>
    <t xml:space="preserve">8:00-9:00</t>
  </si>
  <si>
    <t xml:space="preserve">9:00-10:00</t>
  </si>
  <si>
    <t xml:space="preserve">张伟娜</t>
  </si>
  <si>
    <t xml:space="preserve">腾讯微保投保故事2026/8/26</t>
  </si>
  <si>
    <t xml:space="preserve">腾讯微保投保故事2026/8/27</t>
  </si>
  <si>
    <t xml:space="preserve">张滋怡</t>
  </si>
  <si>
    <t xml:space="preserve">腾讯微保投保故事2026/8/28</t>
  </si>
  <si>
    <t xml:space="preserve">腾讯微保投保故事2026/8/29</t>
  </si>
  <si>
    <t xml:space="preserve">李子健</t>
  </si>
  <si>
    <t xml:space="preserve">腾讯微保投保故事2026/8/30</t>
  </si>
  <si>
    <t xml:space="preserve">于 慧</t>
  </si>
  <si>
    <t xml:space="preserve">腾讯微保投保故事2026/8/31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</si>
  <si>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</si>
  <si>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</si>
  <si>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</si>
  <si>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</si>
  <si>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</si>
  <si>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</si>
  <si>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</si>
  <si>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</si>
  <si>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</si>
  <si>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</si>
  <si>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</si>
  <si>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</si>
  <si>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</si>
  <si>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</si>
  <si>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</si>
  <si>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</si>
  <si>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</si>
  <si>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</si>
  <si>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</si>
  <si>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</si>
  <si>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</si>
  <si>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</si>
  <si>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</si>
  <si>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</si>
  <si>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</si>
  <si>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</si>
  <si>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</si>
  <si>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</si>
  <si>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</si>
  <si>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</si>
  <si>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</si>
  <si>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</si>
  <si>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腾讯微保投保故事2026/7/1</t>
  </si>
  <si>
    <t xml:space="preserve">06:00-07:00</t>
  </si>
  <si>
    <t xml:space="preserve">蔡露露</t>
  </si>
  <si>
    <t xml:space="preserve">视频户</t>
  </si>
  <si>
    <t xml:space="preserve">谢镇雨</t>
  </si>
  <si>
    <t xml:space="preserve">直投户</t>
  </si>
  <si>
    <t xml:space="preserve">董柯言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</si>
  <si>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</si>
  <si>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</si>
  <si>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</si>
  <si>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</si>
  <si>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</si>
  <si>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</si>
  <si>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段雨诺</t>
  </si>
  <si>
    <t xml:space="preserve">12:00-13:00</t>
  </si>
  <si>
    <t xml:space="preserve">13:00-14:00</t>
  </si>
  <si>
    <t xml:space="preserve">14:00-15:00</t>
  </si>
  <si>
    <t xml:space="preserve">田宇尚</t>
  </si>
  <si>
    <t xml:space="preserve">15:00-16:00</t>
  </si>
  <si>
    <t xml:space="preserve">16:00-17:00</t>
  </si>
  <si>
    <t xml:space="preserve">江勇</t>
  </si>
  <si>
    <t xml:space="preserve">张嘉懿</t>
  </si>
  <si>
    <t xml:space="preserve">17:00-18:00</t>
  </si>
  <si>
    <t xml:space="preserve">18:00-19:00</t>
  </si>
  <si>
    <t xml:space="preserve">葛鑫然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</si>
  <si>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</si>
  <si>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</si>
  <si>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</si>
  <si>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</si>
  <si>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杜思利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</si>
  <si>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</si>
  <si>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</si>
  <si>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</si>
  <si>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</si>
  <si>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腾讯微保投保故事2026/7/2</t>
  </si>
  <si>
    <t xml:space="preserve">腾讯微保投保故事2026/7/3</t>
  </si>
  <si>
    <t xml:space="preserve">贾占通</t>
  </si>
  <si>
    <t xml:space="preserve">9:00-10:00</t>
  </si>
  <si>
    <t xml:space="preserve">李雅琪</t>
  </si>
  <si>
    <t xml:space="preserve">腾讯微保投保故事2026/7/4</t>
  </si>
  <si>
    <t xml:space="preserve">腾讯微保投保故事2026/7/5</t>
  </si>
  <si>
    <t xml:space="preserve">腾讯微保投保故事2026/7/6</t>
  </si>
  <si>
    <t xml:space="preserve">腾讯微保投保故事2026/7/7</t>
  </si>
  <si>
    <t xml:space="preserve">郭斯元</t>
  </si>
  <si>
    <t xml:space="preserve">王悦暄</t>
  </si>
  <si>
    <t xml:space="preserve">腾讯微保投保故事2026/7/8</t>
  </si>
  <si>
    <t xml:space="preserve"> 06:00-07:00</t>
  </si>
  <si>
    <t xml:space="preserve"> 07:00-08:00</t>
  </si>
  <si>
    <t xml:space="preserve">腾讯微保投保故事2026/7/9</t>
  </si>
  <si>
    <t xml:space="preserve">腾讯微保投保故事2026/7/10</t>
  </si>
  <si>
    <t xml:space="preserve">腾讯微保投保故事2026/7/11</t>
  </si>
  <si>
    <t xml:space="preserve">腾讯微保投保故事2026/7/12</t>
  </si>
  <si>
    <t xml:space="preserve">腾讯微保投保故事2026/7/13</t>
  </si>
  <si>
    <t xml:space="preserve">于慧</t>
  </si>
  <si>
    <t xml:space="preserve">腾讯微保投保故事2026/7/14</t>
  </si>
  <si>
    <t xml:space="preserve">腾讯微保投保故事2026/7/15</t>
  </si>
  <si>
    <t xml:space="preserve">腾讯微保投保故事2026/7/16</t>
  </si>
  <si>
    <t xml:space="preserve">腾讯微保投保故事2026/7/17</t>
  </si>
  <si>
    <t xml:space="preserve">腾讯微保投保故事2026/7/18</t>
  </si>
  <si>
    <t xml:space="preserve">腾讯微保投保故事2026/7/19</t>
  </si>
  <si>
    <t xml:space="preserve">腾讯微保投保故事2026/7/20</t>
  </si>
  <si>
    <t xml:space="preserve">腾讯微保投保故事2026/7/21</t>
  </si>
  <si>
    <t xml:space="preserve">腾讯微保投保故事2026/7/22</t>
  </si>
  <si>
    <t xml:space="preserve">腾讯微保投保故事2026/7/23</t>
  </si>
  <si>
    <t xml:space="preserve">腾讯微保投保故事2026/7/24</t>
  </si>
  <si>
    <t xml:space="preserve">魏迪</t>
  </si>
  <si>
    <t xml:space="preserve">李哲</t>
  </si>
  <si>
    <t xml:space="preserve">腾讯微保投保故事2026/7/25</t>
  </si>
  <si>
    <t xml:space="preserve">腾讯微保投保故事2026/7/26</t>
  </si>
  <si>
    <t xml:space="preserve">腾讯微保投保故事2026/7/27</t>
  </si>
  <si>
    <t xml:space="preserve">腾讯微保投保故事2026/7/28</t>
  </si>
  <si>
    <t xml:space="preserve">腾讯微保投保故事2026/7/29</t>
  </si>
  <si>
    <t xml:space="preserve">腾讯微保投保故事2026/7/30</t>
  </si>
  <si>
    <t xml:space="preserve">腾讯微保投保故事2026/7/31</t>
  </si>
  <si>
    <t xml:space="preserve">郭思元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</si>
  <si>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</si>
  <si>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</si>
  <si>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</si>
  <si>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</si>
  <si>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</si>
  <si>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</si>
  <si>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</si>
  <si>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</si>
  <si>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</si>
  <si>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</si>
  <si>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</si>
  <si>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</si>
  <si>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</si>
  <si>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</si>
  <si>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</si>
  <si>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</si>
  <si>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</si>
  <si>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</si>
  <si>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</si>
  <si>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</si>
  <si>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</si>
  <si>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</si>
  <si>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</si>
  <si>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</si>
  <si>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</si>
  <si>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</si>
  <si>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</si>
  <si>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</si>
  <si>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</si>
  <si>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</si>
  <si>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</si>
  <si>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</si>
  <si>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腾讯微保投保故事2026/6/1</t>
  </si>
  <si>
    <t xml:space="preserve">07:00-08:00</t>
  </si>
  <si>
    <t xml:space="preserve">刘梦</t>
  </si>
  <si>
    <t xml:space="preserve">视频户</t>
  </si>
  <si>
    <t xml:space="preserve">江勇</t>
  </si>
  <si>
    <t xml:space="preserve">直投户</t>
  </si>
  <si>
    <t xml:space="preserve">葛鑫然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</si>
  <si>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</si>
  <si>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</si>
  <si>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</si>
  <si>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</si>
  <si>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</si>
  <si>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蔡露露</t>
  </si>
  <si>
    <t xml:space="preserve">12:00-13:00</t>
  </si>
  <si>
    <t xml:space="preserve">13:00-14:00</t>
  </si>
  <si>
    <t xml:space="preserve">14:00-15:00</t>
  </si>
  <si>
    <t xml:space="preserve">实时汇总数据</t>
  </si>
  <si>
    <t xml:space="preserve">腾讯微保投保故事2026/6/2</t>
  </si>
  <si>
    <t xml:space="preserve">杜思利</t>
  </si>
  <si>
    <t xml:space="preserve">腾讯微保投保故事2026/6/3</t>
  </si>
  <si>
    <t xml:space="preserve">李哲</t>
  </si>
  <si>
    <t xml:space="preserve">15:00-16:00</t>
  </si>
  <si>
    <t xml:space="preserve">16:00-17:00</t>
  </si>
  <si>
    <t xml:space="preserve">腾讯微保投保故事2026/6/4</t>
  </si>
  <si>
    <t xml:space="preserve">董柯言</t>
  </si>
  <si>
    <t xml:space="preserve">腾讯微保投保故事2026/6/5</t>
  </si>
  <si>
    <t xml:space="preserve">贾占通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</si>
  <si>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</si>
  <si>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</si>
  <si>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</si>
  <si>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</si>
  <si>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田宇尚</t>
  </si>
  <si>
    <t xml:space="preserve">21:00-22:00</t>
  </si>
  <si>
    <t xml:space="preserve">22:00-23:00</t>
  </si>
  <si>
    <t xml:space="preserve">23:00-24:00</t>
  </si>
  <si>
    <t xml:space="preserve">腾讯微保投保故事2026/6/6</t>
  </si>
  <si>
    <t xml:space="preserve">任子硕</t>
  </si>
  <si>
    <t xml:space="preserve">腾讯微保投保故事2026/6/7</t>
  </si>
  <si>
    <t xml:space="preserve">何彩樱</t>
  </si>
  <si>
    <t xml:space="preserve">腾讯微保投保故事2026/6/8</t>
  </si>
  <si>
    <t xml:space="preserve">腾讯微保投保故事2026/6/9</t>
  </si>
  <si>
    <t xml:space="preserve">张嘉懿</t>
  </si>
  <si>
    <t xml:space="preserve">腾讯微保投保故事2026/6/10</t>
  </si>
  <si>
    <t xml:space="preserve">腾讯微保投保故事2026/6/11</t>
  </si>
  <si>
    <t xml:space="preserve">郭斯元</t>
  </si>
  <si>
    <t xml:space="preserve">李雅琪</t>
  </si>
  <si>
    <t xml:space="preserve">24:00-01:00</t>
  </si>
  <si>
    <t xml:space="preserve">腾讯微保投保故事2026/6/12</t>
  </si>
  <si>
    <t xml:space="preserve">腾讯微保投保故事2026/6/13</t>
  </si>
  <si>
    <t xml:space="preserve">腾讯微保投保故事2026/6/14</t>
  </si>
  <si>
    <t xml:space="preserve">腾讯微保投保故事2026/6/15</t>
  </si>
  <si>
    <t xml:space="preserve">谢镇雨</t>
  </si>
  <si>
    <t xml:space="preserve">腾讯微保投保故事2026/6/16</t>
  </si>
  <si>
    <t xml:space="preserve">腾讯微保投保故事2026/6/18</t>
  </si>
  <si>
    <t xml:space="preserve">9:00-10:00</t>
  </si>
  <si>
    <t xml:space="preserve">腾讯微保投保故事2026/6/19</t>
  </si>
  <si>
    <t xml:space="preserve">宋亚锰</t>
  </si>
  <si>
    <t xml:space="preserve">杜思利
</t>
  </si>
  <si>
    <t xml:space="preserve">魏迪</t>
  </si>
  <si>
    <t xml:space="preserve">01:00-02:00</t>
  </si>
  <si>
    <t xml:space="preserve">腾讯微保投保故事2026/6/20</t>
  </si>
  <si>
    <t xml:space="preserve">腾讯微保投保故事2026/6/21</t>
  </si>
  <si>
    <t xml:space="preserve">腾讯微保投保故事2026/6/22</t>
  </si>
  <si>
    <t xml:space="preserve">腾讯微保投保故事2026/6/23</t>
  </si>
  <si>
    <t xml:space="preserve">06:00-07:00</t>
  </si>
  <si>
    <t xml:space="preserve">腾讯微保投保故事2026/6/24</t>
  </si>
  <si>
    <t xml:space="preserve">腾讯微保投保故事2026/6/25</t>
  </si>
  <si>
    <t xml:space="preserve">腾讯微保投保故事2026/6/26</t>
  </si>
  <si>
    <t xml:space="preserve">段雨诺</t>
  </si>
  <si>
    <t xml:space="preserve">腾讯微保投保故事2026/6/27</t>
  </si>
  <si>
    <t xml:space="preserve">腾讯微保投保故事2026/6/28</t>
  </si>
  <si>
    <t xml:space="preserve">曲缘奥</t>
  </si>
  <si>
    <t xml:space="preserve">腾讯微保投保故事2026/6/29</t>
  </si>
  <si>
    <t xml:space="preserve">腾讯微保投保故事2026/6/30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</si>
  <si>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</si>
  <si>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</si>
  <si>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</si>
  <si>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</si>
  <si>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</si>
  <si>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</si>
  <si>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</si>
  <si>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</si>
  <si>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</si>
  <si>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</si>
  <si>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</si>
  <si>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</si>
  <si>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</si>
  <si>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</si>
  <si>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</si>
  <si>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</si>
  <si>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</si>
  <si>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</si>
  <si>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</si>
  <si>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</si>
  <si>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</si>
  <si>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</si>
  <si>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</si>
  <si>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</si>
  <si>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</si>
  <si>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</si>
  <si>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</si>
  <si>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</si>
  <si>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</si>
  <si>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</si>
  <si>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</si>
  <si>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</si>
  <si>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腾讯微保投保故事2026/5/1</t>
  </si>
  <si>
    <t xml:space="preserve">14:00-15:00</t>
  </si>
  <si>
    <t xml:space="preserve">蔡露露</t>
  </si>
  <si>
    <t xml:space="preserve">视频户</t>
  </si>
  <si>
    <t xml:space="preserve">谢振雨</t>
  </si>
  <si>
    <t xml:space="preserve">直投户</t>
  </si>
  <si>
    <t xml:space="preserve">葛鑫然</t>
  </si>
  <si>
    <t xml:space="preserve">15:00-16:00</t>
  </si>
  <si>
    <t xml:space="preserve">16:00-17:00</t>
  </si>
  <si>
    <t xml:space="preserve">17:00-18:00</t>
  </si>
  <si>
    <t xml:space="preserve">18:00-19:00</t>
  </si>
  <si>
    <t xml:space="preserve">分主播汇总</t>
  </si>
  <si>
    <t xml:space="preserve">19:00-20:00</t>
  </si>
  <si>
    <t xml:space="preserve">连贝贝</t>
  </si>
  <si>
    <t xml:space="preserve">20:00-21:00</t>
  </si>
  <si>
    <t xml:space="preserve">实时汇总数据</t>
  </si>
  <si>
    <t xml:space="preserve">腾讯微保投保故事2026/5/2</t>
  </si>
  <si>
    <t xml:space="preserve">腾讯微保投保故事2026/5/3</t>
  </si>
  <si>
    <t xml:space="preserve">21:00-22:00</t>
  </si>
  <si>
    <t xml:space="preserve">22:00-23:00</t>
  </si>
  <si>
    <t xml:space="preserve">23:00-24:00</t>
  </si>
  <si>
    <t xml:space="preserve">腾讯微保投保故事2026/5/4</t>
  </si>
  <si>
    <t xml:space="preserve">腾讯微保投保故事2026/5/5</t>
  </si>
  <si>
    <t xml:space="preserve">腾讯微保投保故事2026/5/6</t>
  </si>
  <si>
    <t xml:space="preserve">郝泽晗</t>
  </si>
  <si>
    <t xml:space="preserve">腾讯微保投保故事2026/5/7</t>
  </si>
  <si>
    <t xml:space="preserve">杜思利</t>
  </si>
  <si>
    <t xml:space="preserve">腾讯微保投保故事2026/5/8</t>
  </si>
  <si>
    <t xml:space="preserve">腾讯微保投保故事2026/5/9</t>
  </si>
  <si>
    <t xml:space="preserve">李子健</t>
  </si>
  <si>
    <t xml:space="preserve">腾讯微保投保故事2026/5/10</t>
  </si>
  <si>
    <t xml:space="preserve">贾占通</t>
  </si>
  <si>
    <t xml:space="preserve">腾讯微保投保故事2026/5/11</t>
  </si>
  <si>
    <t xml:space="preserve">腾讯微保投保故事2026/5/12</t>
  </si>
  <si>
    <t xml:space="preserve">腾讯微保投保故事2026/5/13</t>
  </si>
  <si>
    <t xml:space="preserve">魏迪</t>
  </si>
  <si>
    <t xml:space="preserve">腾讯微保投保故事2026/5/14</t>
  </si>
  <si>
    <t xml:space="preserve">腾讯微保投保故事2026/5/15</t>
  </si>
  <si>
    <t xml:space="preserve">腾讯微保投保故事2026/5/16</t>
  </si>
  <si>
    <t xml:space="preserve">腾讯微保投保故事2026/5/17</t>
  </si>
  <si>
    <t xml:space="preserve">腾讯微保投保故事2026/5/18</t>
  </si>
  <si>
    <t xml:space="preserve">腾讯微保投保故事2026/5/19</t>
  </si>
  <si>
    <t xml:space="preserve">腾讯微保投保故事2026/5/20</t>
  </si>
  <si>
    <t xml:space="preserve">腾讯微保投保故事2026/5/21</t>
  </si>
  <si>
    <t xml:space="preserve">腾讯微保投保故事2026/5/22</t>
  </si>
  <si>
    <t xml:space="preserve">腾讯微保投保故事2026/5/23</t>
  </si>
  <si>
    <t xml:space="preserve">腾讯微保投保故事2026/5/24</t>
  </si>
  <si>
    <t xml:space="preserve">腾讯微保投保故事2026/5/25</t>
  </si>
  <si>
    <t xml:space="preserve">腾讯微保投保故事2026/5/27</t>
  </si>
  <si>
    <t xml:space="preserve">07:00-08:00</t>
  </si>
  <si>
    <t xml:space="preserve">江勇</t>
  </si>
  <si>
    <t xml:space="preserve">任子硕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</si>
  <si>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</si>
  <si>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</si>
  <si>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</si>
  <si>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</si>
  <si>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</si>
  <si>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</si>
  <si>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腾讯微保投保故事2026/5/28</t>
  </si>
  <si>
    <t xml:space="preserve">腾讯微保投保故事2026/5/29</t>
  </si>
  <si>
    <t xml:space="preserve">腾讯微保投保故事2026/5/30</t>
  </si>
  <si>
    <t xml:space="preserve">腾讯微保投保故事2026/5/31</t>
  </si>
  <si>
    <t xml:space="preserve">董柯言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</si>
  <si>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</si>
  <si>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</si>
  <si>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</si>
  <si>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</si>
  <si>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</si>
  <si>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</si>
  <si>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</si>
  <si>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</si>
  <si>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</si>
  <si>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</si>
  <si>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</si>
  <si>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</si>
  <si>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</si>
  <si>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</si>
  <si>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</si>
  <si>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</si>
  <si>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</si>
  <si>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</si>
  <si>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</si>
  <si>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</si>
  <si>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</si>
  <si>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</si>
  <si>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</si>
  <si>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</si>
  <si>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</si>
  <si>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</si>
  <si>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</si>
  <si>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</si>
  <si>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</si>
  <si>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</si>
  <si>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</si>
  <si>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</si>
  <si>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腾讯微保投保故事2026/4/12</t>
  </si>
  <si>
    <t xml:space="preserve">9:00-10:00</t>
  </si>
  <si>
    <t xml:space="preserve">孟郁倩</t>
  </si>
  <si>
    <t xml:space="preserve">视频户</t>
  </si>
  <si>
    <t xml:space="preserve">谢振雨</t>
  </si>
  <si>
    <t xml:space="preserve">直投户</t>
  </si>
  <si>
    <t xml:space="preserve">郝泽晗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</si>
  <si>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</si>
  <si>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</si>
  <si>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</si>
  <si>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</si>
  <si>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分主播汇总</t>
  </si>
  <si>
    <t xml:space="preserve">14:00-15:00</t>
  </si>
  <si>
    <t xml:space="preserve">姜可心</t>
  </si>
  <si>
    <t xml:space="preserve">15:00-16:00</t>
  </si>
  <si>
    <t xml:space="preserve">16:00-17:00</t>
  </si>
  <si>
    <t xml:space="preserve">葛鑫然</t>
  </si>
  <si>
    <t xml:space="preserve">17:00-18:00</t>
  </si>
  <si>
    <t xml:space="preserve">18:00-19:00</t>
  </si>
  <si>
    <t xml:space="preserve">19:00-20:00</t>
  </si>
  <si>
    <t xml:space="preserve">蔡露露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</si>
  <si>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</si>
  <si>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</si>
  <si>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</si>
  <si>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</si>
  <si>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实时汇总数据</t>
  </si>
  <si>
    <t xml:space="preserve">腾讯微保投保故事2026/4/13</t>
  </si>
  <si>
    <t xml:space="preserve">杨得草</t>
  </si>
  <si>
    <t xml:space="preserve">腾讯微保投保故事2026/4/14</t>
  </si>
  <si>
    <t xml:space="preserve">路鑫鑫</t>
  </si>
  <si>
    <t xml:space="preserve">李哲</t>
  </si>
  <si>
    <t xml:space="preserve">19:00-19:30</t>
  </si>
  <si>
    <t xml:space="preserve">腾讯微保投保故事2026/4/15</t>
  </si>
  <si>
    <t xml:space="preserve">腾讯微保投保故事2026/4/16</t>
  </si>
  <si>
    <t xml:space="preserve">腾讯微保投保故事2026/4/17</t>
  </si>
  <si>
    <t xml:space="preserve">腾讯微保投保故事2026/4/18</t>
  </si>
  <si>
    <t xml:space="preserve">腾讯微保投保故事2026/4/19</t>
  </si>
  <si>
    <t xml:space="preserve">腾讯微保投保故事2026/4/20</t>
  </si>
  <si>
    <t xml:space="preserve">腾讯微保投保故事2026/4/21</t>
  </si>
  <si>
    <t xml:space="preserve">腾讯微保投保故事2026/4/22
</t>
  </si>
  <si>
    <t xml:space="preserve"> 8:00-9:00</t>
  </si>
  <si>
    <t xml:space="preserve">谢镇雨</t>
  </si>
  <si>
    <t xml:space="preserve">任子硕</t>
  </si>
  <si>
    <t xml:space="preserve">刘梦</t>
  </si>
  <si>
    <t xml:space="preserve">刘杰宇</t>
  </si>
  <si>
    <t xml:space="preserve">腾讯微保投保故事2026/4/23
</t>
  </si>
  <si>
    <t xml:space="preserve">郭斯元</t>
  </si>
  <si>
    <t xml:space="preserve">王硕硕</t>
  </si>
  <si>
    <t xml:space="preserve">腾讯微保投保故事2026/4/24</t>
  </si>
  <si>
    <t xml:space="preserve">魏迪</t>
  </si>
  <si>
    <t xml:space="preserve">腾讯微保投保故事2026/4/25</t>
  </si>
  <si>
    <t xml:space="preserve">腾讯微保投保故事2026/4/27</t>
  </si>
  <si>
    <t xml:space="preserve">腾讯微保投保故事2026/4/28</t>
  </si>
  <si>
    <t xml:space="preserve">腾讯微保投保故事2026/4/29</t>
  </si>
  <si>
    <t xml:space="preserve">腾讯微保投保故事2026/4/30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</si>
  <si>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</si>
  <si>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</si>
  <si>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</si>
  <si>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</si>
  <si>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</si>
  <si>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</si>
  <si>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</si>
  <si>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</si>
  <si>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</si>
  <si>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</si>
  <si>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</si>
  <si>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</si>
  <si>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</si>
  <si>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</si>
  <si>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</si>
  <si>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</si>
  <si>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</si>
  <si>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</si>
  <si>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</si>
  <si>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</si>
  <si>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</si>
  <si>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</si>
  <si>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</si>
  <si>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</si>
  <si>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</si>
  <si>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</si>
  <si>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</si>
  <si>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</si>
  <si>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</si>
  <si>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</si>
  <si>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</si>
  <si>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</si>
  <si>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腾讯微保投保故事2026/6/16</t>
  </si>
  <si>
    <t xml:space="preserve">07:00-08:00</t>
  </si>
  <si>
    <t xml:space="preserve">刘梦</t>
  </si>
  <si>
    <t xml:space="preserve">视频户</t>
  </si>
  <si>
    <t xml:space="preserve">江勇</t>
  </si>
  <si>
    <t xml:space="preserve">直投户</t>
  </si>
  <si>
    <t xml:space="preserve">郭斯元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</si>
  <si>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</si>
  <si>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</si>
  <si>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</si>
  <si>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</si>
  <si>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</si>
  <si>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李雅琪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</si>
  <si>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</si>
  <si>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</si>
  <si>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</si>
  <si>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</si>
  <si>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</si>
  <si>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蔡露露</t>
  </si>
  <si>
    <t xml:space="preserve">何彩樱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</si>
  <si>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</si>
  <si>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</si>
  <si>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</si>
  <si>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</si>
  <si>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</si>
  <si>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杜思利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</si>
  <si>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</si>
  <si>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</si>
  <si>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</si>
  <si>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</si>
  <si>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</si>
  <si>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5小时👇</t>
  </si>
  <si>
    <t xml:space="preserve">保单数</t>
  </si>
  <si>
    <t xml:space="preserve">腾讯微保投保故事2026/10/1</t>
  </si>
  <si>
    <t xml:space="preserve">6:00-7:00</t>
  </si>
  <si>
    <t xml:space="preserve">于慧</t>
  </si>
  <si>
    <t xml:space="preserve">王悦暄</t>
  </si>
  <si>
    <t xml:space="preserve">智擎</t>
  </si>
  <si>
    <t xml:space="preserve">7:00-8:00</t>
  </si>
  <si>
    <t xml:space="preserve">8:00-9:00</t>
  </si>
  <si>
    <t xml:space="preserve">9:00-10:00</t>
  </si>
  <si>
    <t xml:space="preserve">葛鑫然</t>
  </si>
  <si>
    <t xml:space="preserve">杨明</t>
  </si>
  <si>
    <t xml:space="preserve">张嘉懿</t>
  </si>
  <si>
    <t xml:space="preserve">王雨帆</t>
  </si>
  <si>
    <t xml:space="preserve">0:00-01:00</t>
  </si>
  <si>
    <t xml:space="preserve">腾讯微保投保故事2026/6/19</t>
  </si>
  <si>
    <t xml:space="preserve">谢镇雨</t>
  </si>
  <si>
    <t xml:space="preserve">魏迪</t>
  </si>
  <si>
    <t xml:space="preserve">杜思利
</t>
  </si>
  <si>
    <t xml:space="preserve">田宇尚</t>
  </si>
  <si>
    <t xml:space="preserve">腾讯微保投保故事2026/6/29</t>
  </si>
  <si>
    <t xml:space="preserve">06:00-07:00</t>
  </si>
  <si>
    <t xml:space="preserve">贾占通</t>
  </si>
  <si>
    <t xml:space="preserve">曲缘奥</t>
  </si>
  <si>
    <t xml:space="preserve">腾讯微保投保故事2026/10/5</t>
  </si>
  <si>
    <t xml:space="preserve"> 06:00-07:00</t>
  </si>
  <si>
    <t xml:space="preserve"> 07:00-08:00</t>
  </si>
  <si>
    <t xml:space="preserve">郭思元</t>
  </si>
  <si>
    <t xml:space="preserve">四小时👇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</si>
</sst>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164" formatCode="0.00"/>
    <numFmt numFmtId="165" formatCode="0.00%"/>
    <numFmt numFmtId="166" formatCode="0.00_);(0.00)"/>
    <numFmt numFmtId="167" formatCode="0.0_);(0.0)"/>
    <numFmt numFmtId="168" formatCode="0.00"/>
    <numFmt numFmtId="169" formatCode="0%"/>
    <numFmt numFmtId="170" formatCode="0.00_ "/>
    <numFmt numFmtId="171" formatCode="#,##0.00"/>
    <numFmt numFmtId="172" formatCode="0"/>
    <numFmt numFmtId="173" formatCode="0.00%"/>
    <numFmt numFmtId="174" formatCode="0.00_);(0.00)"/>
    <numFmt numFmtId="175" formatCode="0.0_);(0.0)"/>
    <numFmt numFmtId="176" formatCode="0.00"/>
    <numFmt numFmtId="177" formatCode="0%"/>
    <numFmt numFmtId="178" formatCode="0.00_ "/>
    <numFmt numFmtId="179" formatCode="#,##0.00"/>
    <numFmt numFmtId="180" formatCode="0"/>
    <numFmt numFmtId="181" formatCode="#,##0"/>
    <numFmt numFmtId="182" formatCode="0.00%"/>
    <numFmt numFmtId="183" formatCode="0.00_);(0.00)"/>
    <numFmt numFmtId="184" formatCode="0.0_);(0.0)"/>
    <numFmt numFmtId="185" formatCode="0.00"/>
    <numFmt numFmtId="186" formatCode="0%"/>
    <numFmt numFmtId="187" formatCode="0.00_ "/>
    <numFmt numFmtId="188" formatCode="General"/>
    <numFmt numFmtId="189" formatCode="0"/>
    <numFmt numFmtId="190" formatCode="#,##0.00"/>
    <numFmt numFmtId="191" formatCode="0.00%"/>
    <numFmt numFmtId="192" formatCode="0.00_);(0.00)"/>
    <numFmt numFmtId="193" formatCode="0.0_);(0.0)"/>
    <numFmt numFmtId="194" formatCode="0.00"/>
    <numFmt numFmtId="195" formatCode="0%"/>
    <numFmt numFmtId="196" formatCode="0.00_ "/>
    <numFmt numFmtId="197" formatCode="0"/>
    <numFmt numFmtId="198" formatCode="General"/>
    <numFmt numFmtId="199" formatCode="0.00%"/>
    <numFmt numFmtId="200" formatCode="0.00_);(0.00)"/>
    <numFmt numFmtId="201" formatCode="0.0_);(0.0)"/>
    <numFmt numFmtId="202" formatCode="0.00"/>
    <numFmt numFmtId="203" formatCode="0%"/>
    <numFmt numFmtId="204" formatCode="0.00_ "/>
    <numFmt numFmtId="205" formatCode="0"/>
    <numFmt numFmtId="206" formatCode="#,##0"/>
    <numFmt numFmtId="207" formatCode="#,##0.00"/>
    <numFmt numFmtId="208" formatCode="0.00%"/>
    <numFmt numFmtId="209" formatCode="0.00_);(0.00)"/>
    <numFmt numFmtId="210" formatCode="0.0_);(0.0)"/>
    <numFmt numFmtId="211" formatCode="0.00"/>
    <numFmt numFmtId="212" formatCode="0%"/>
    <numFmt numFmtId="213" formatCode="0.00_ "/>
    <numFmt numFmtId="214" formatCode="0_);(0)"/>
    <numFmt numFmtId="215" formatCode="0.00%"/>
    <numFmt numFmtId="216" formatCode="0.00_);(0.00)"/>
    <numFmt numFmtId="217" formatCode="0.0_);(0.0)"/>
    <numFmt numFmtId="218" formatCode="0.00"/>
    <numFmt numFmtId="219" formatCode="0%"/>
    <numFmt numFmtId="220" formatCode="0.00_ "/>
    <numFmt numFmtId="221" formatCode="yyyy/m/d"/>
    <numFmt numFmtId="222" formatCode="General"/>
    <numFmt numFmtId="223" formatCode="0.00%"/>
    <numFmt numFmtId="224" formatCode="0.00_);(0.00)"/>
    <numFmt numFmtId="225" formatCode="0.0_);(0.0)"/>
    <numFmt numFmtId="226" formatCode="0.00"/>
    <numFmt numFmtId="227" formatCode="0%"/>
    <numFmt numFmtId="228" formatCode="0.00_ "/>
    <numFmt numFmtId="229" formatCode="0"/>
    <numFmt numFmtId="230" formatCode="General"/>
  </numFmts>
  <fonts count="2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1343B"/>
      <name val="Microsoft YaHei"/>
      <family val="2"/>
    </font>
    <font>
      <sz val="9"/>
      <color rgb="FF31343B"/>
      <name val="Noto Sans SC"/>
      <family val="2"/>
    </font>
    <font>
      <sz val="14"/>
      <color rgb="FF000000"/>
      <name val="Calibri"/>
      <family val="2"/>
      <scheme val="minor"/>
    </font>
    <font>
      <sz val="11"/>
      <color rgb="FF8F959E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333333"/>
      <name val="Calibri"/>
      <family val="2"/>
      <scheme val="minor"/>
    </font>
    <font>
      <b val="true"/>
      <i val="true"/>
      <sz val="27"/>
      <color rgb="FF303133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8"/>
      <color rgb="FF333333"/>
      <name val="Calibri"/>
      <family val="2"/>
      <scheme val="minor"/>
    </font>
    <font>
      <sz val="18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4"/>
      <color rgb="FF373C43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rgb="FF333333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i val="true"/>
      <sz val="18"/>
      <color rgb="FF303133"/>
      <name val="Calibri"/>
      <family val="2"/>
      <scheme val="minor"/>
    </font>
    <font>
      <b val="true"/>
      <sz val="24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30"/>
      <color rgb="FF000000"/>
      <name val="Calibri"/>
      <family val="2"/>
      <scheme val="minor"/>
    </font>
    <font>
      <sz val="36"/>
      <color rgb="FF000000"/>
      <name val="Calibri"/>
      <family val="2"/>
      <scheme val="minor"/>
    </font>
  </fonts>
  <fills count="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7EDAFB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DEE0E3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14BA9"/>
        <bgColor/>
      </patternFill>
    </fill>
    <fill>
      <patternFill patternType="solid">
        <fgColor rgb="FFF54A45"/>
        <bgColor/>
      </patternFill>
    </fill>
  </fills>
  <borders count="8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righ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horizontal="righ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1" fillId="3" fontId="4" numFmtId="16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2" fillId="3" fontId="4" numFmtId="164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false" applyProtection="false" borderId="0" fillId="5" fontId="1" numFmtId="0" xfId="0">
      <alignment vertical="center"/>
    </xf>
    <xf applyAlignment="true" applyBorder="false" applyFill="true" applyFont="true" applyNumberFormat="false" applyProtection="false" borderId="0" fillId="6" fontId="5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3" fillId="0" fontId="7" numFmtId="0" xfId="0">
      <alignment horizontal="center" vertical="center"/>
    </xf>
    <xf applyAlignment="true" applyBorder="false" applyFill="true" applyFont="true" applyNumberFormat="false" applyProtection="false" borderId="0" fillId="7" fontId="8" numFmtId="0" xfId="0">
      <alignment horizontal="center" vertical="center" wrapText="true"/>
    </xf>
    <xf applyAlignment="true" applyBorder="false" applyFill="true" applyFont="true" applyNumberFormat="false" applyProtection="false" borderId="4" fillId="8" fontId="9" numFmtId="0" xfId="0">
      <alignment horizontal="center" vertical="center"/>
    </xf>
    <xf applyAlignment="true" applyBorder="false" applyFill="true" applyFont="true" applyNumberFormat="true" applyProtection="false" borderId="4" fillId="8" fontId="9" numFmtId="165" xfId="0">
      <alignment horizontal="center" vertical="center"/>
    </xf>
    <xf applyAlignment="true" applyBorder="false" applyFill="true" applyFont="true" applyNumberFormat="true" applyProtection="false" borderId="4" fillId="8" fontId="9" numFmtId="166" xfId="0">
      <alignment horizontal="center" vertical="center"/>
    </xf>
    <xf applyAlignment="true" applyBorder="false" applyFill="true" applyFont="true" applyNumberFormat="true" applyProtection="false" borderId="4" fillId="8" fontId="9" numFmtId="167" xfId="0">
      <alignment horizontal="center" vertical="center"/>
    </xf>
    <xf applyAlignment="true" applyBorder="false" applyFill="true" applyFont="true" applyNumberFormat="false" applyProtection="false" borderId="4" fillId="9" fontId="9" numFmtId="0" xfId="0">
      <alignment horizontal="center" vertical="center"/>
    </xf>
    <xf applyAlignment="true" applyBorder="false" applyFill="true" applyFont="true" applyNumberFormat="true" applyProtection="false" borderId="4" fillId="9" fontId="9" numFmtId="165" xfId="0">
      <alignment horizontal="center" vertical="center"/>
    </xf>
    <xf applyAlignment="true" applyBorder="false" applyFill="true" applyFont="true" applyNumberFormat="true" applyProtection="false" borderId="4" fillId="9" fontId="9" numFmtId="166" xfId="0">
      <alignment horizontal="center" vertical="center"/>
    </xf>
    <xf applyAlignment="true" applyBorder="false" applyFill="true" applyFont="true" applyNumberFormat="true" applyProtection="false" borderId="4" fillId="9" fontId="9" numFmtId="168" xfId="0">
      <alignment horizontal="center" vertical="center"/>
    </xf>
    <xf applyAlignment="true" applyBorder="false" applyFill="false" applyFont="true" applyNumberFormat="false" applyProtection="false" borderId="4" fillId="0" fontId="10" numFmtId="0" xfId="0">
      <alignment horizontal="center" vertical="center" wrapText="true"/>
    </xf>
    <xf applyAlignment="true" applyBorder="false" applyFill="false" applyFont="true" applyNumberFormat="false" applyProtection="false" borderId="4" fillId="0" fontId="11" numFmtId="0" xfId="0">
      <alignment horizontal="center" vertical="center" wrapText="true"/>
    </xf>
    <xf applyAlignment="true" applyBorder="false" applyFill="false" applyFont="true" applyNumberFormat="true" applyProtection="false" borderId="5" fillId="0" fontId="9" numFmtId="169" xfId="0">
      <alignment horizontal="center" vertical="center" wrapText="true"/>
    </xf>
    <xf applyAlignment="true" applyBorder="false" applyFill="false" applyFont="true" applyNumberFormat="false" applyProtection="false" borderId="4" fillId="0" fontId="12" numFmtId="0" xfId="0">
      <alignment horizontal="center" vertical="center"/>
    </xf>
    <xf applyAlignment="true" applyBorder="false" applyFill="true" applyFont="true" applyNumberFormat="false" applyProtection="false" borderId="4" fillId="10" fontId="7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4" fillId="0" fontId="7" numFmtId="0" xfId="0">
      <alignment horizontal="center" vertical="center"/>
    </xf>
    <xf applyAlignment="true" applyBorder="false" applyFill="false" applyFont="true" applyNumberFormat="true" applyProtection="false" borderId="4" fillId="0" fontId="7" numFmtId="165" xfId="0">
      <alignment horizontal="center" vertical="center"/>
    </xf>
    <xf applyAlignment="true" applyBorder="false" applyFill="false" applyFont="true" applyNumberFormat="true" applyProtection="false" borderId="4" fillId="0" fontId="7" numFmtId="166" xfId="0">
      <alignment horizontal="center" vertical="center"/>
    </xf>
    <xf applyAlignment="true" applyBorder="false" applyFill="false" applyFont="true" applyNumberFormat="false" applyProtection="false" borderId="4" fillId="0" fontId="7" numFmtId="0" xfId="0">
      <alignment horizontal="center" vertical="center"/>
    </xf>
    <xf applyAlignment="true" applyBorder="false" applyFill="false" applyFont="true" applyNumberFormat="true" applyProtection="false" borderId="4" fillId="0" fontId="7" numFmtId="167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center"/>
    </xf>
    <xf applyAlignment="true" applyBorder="false" applyFill="false" applyFont="true" applyNumberFormat="true" applyProtection="false" borderId="4" fillId="0" fontId="4" numFmtId="166" xfId="0">
      <alignment horizontal="center" vertical="center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false" applyFont="true" applyNumberFormat="false" applyProtection="false" borderId="4" fillId="0" fontId="10" numFmtId="0" xfId="0">
      <alignment horizontal="center" vertical="center" wrapText="true"/>
    </xf>
    <xf applyAlignment="true" applyBorder="false" applyFill="false" applyFont="true" applyNumberFormat="true" applyProtection="false" borderId="5" fillId="0" fontId="9" numFmtId="169" xfId="0">
      <alignment horizontal="center" vertical="center" wrapText="true"/>
    </xf>
    <xf applyAlignment="true" applyBorder="false" applyFill="true" applyFont="true" applyNumberFormat="false" applyProtection="false" borderId="4" fillId="7" fontId="7" numFmtId="0" xfId="0">
      <alignment horizontal="center" vertical="center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true" applyFont="true" applyNumberFormat="false" applyProtection="false" borderId="6" fillId="11" fontId="11" numFmtId="0" xfId="0">
      <alignment horizontal="center" vertical="center" wrapText="true"/>
    </xf>
    <xf applyAlignment="true" applyBorder="false" applyFill="true" applyFont="true" applyNumberFormat="false" applyProtection="false" borderId="4" fillId="11" fontId="7" numFmtId="0" xfId="0">
      <alignment horizontal="center" vertical="center"/>
    </xf>
    <xf applyAlignment="true" applyBorder="false" applyFill="true" applyFont="true" applyNumberFormat="true" applyProtection="false" borderId="4" fillId="11" fontId="7" numFmtId="165" xfId="0">
      <alignment horizontal="center" vertical="center"/>
    </xf>
    <xf applyAlignment="true" applyBorder="false" applyFill="true" applyFont="true" applyNumberFormat="true" applyProtection="false" borderId="4" fillId="11" fontId="7" numFmtId="166" xfId="0">
      <alignment horizontal="center" vertical="center"/>
    </xf>
    <xf applyAlignment="true" applyBorder="false" applyFill="true" applyFont="true" applyNumberFormat="true" applyProtection="false" borderId="4" fillId="11" fontId="7" numFmtId="167" xfId="0">
      <alignment horizontal="center" vertical="center"/>
    </xf>
    <xf applyAlignment="true" applyBorder="false" applyFill="true" applyFont="true" applyNumberFormat="true" applyProtection="false" borderId="4" fillId="11" fontId="4" numFmtId="165" xfId="0">
      <alignment horizontal="center" vertical="center"/>
    </xf>
    <xf applyAlignment="true" applyBorder="false" applyFill="true" applyFont="true" applyNumberFormat="true" applyProtection="false" borderId="4" fillId="11" fontId="4" numFmtId="166" xfId="0">
      <alignment horizontal="center" vertical="center"/>
    </xf>
    <xf applyAlignment="true" applyBorder="false" applyFill="true" applyFont="true" applyNumberFormat="true" applyProtection="false" borderId="4" fillId="11" fontId="4" numFmtId="168" xfId="0">
      <alignment horizontal="center" vertical="center"/>
    </xf>
    <xf applyAlignment="true" applyBorder="false" applyFill="true" applyFont="true" applyNumberFormat="true" applyProtection="false" borderId="4" fillId="11" fontId="7" numFmtId="168" xfId="0">
      <alignment horizontal="center" vertical="center"/>
    </xf>
    <xf applyAlignment="true" applyBorder="false" applyFill="true" applyFont="true" applyNumberFormat="true" applyProtection="false" borderId="4" fillId="11" fontId="4" numFmtId="170" xfId="0">
      <alignment horizontal="center" vertical="center" wrapText="true"/>
    </xf>
    <xf applyAlignment="true" applyBorder="false" applyFill="false" applyFont="true" applyNumberFormat="false" applyProtection="false" borderId="7" fillId="0" fontId="11" numFmtId="0" xfId="0">
      <alignment horizontal="center" vertical="center" wrapText="true"/>
    </xf>
    <xf applyAlignment="true" applyBorder="false" applyFill="false" applyFont="true" applyNumberFormat="true" applyProtection="false" borderId="4" fillId="0" fontId="7" numFmtId="171" xfId="0">
      <alignment horizontal="center" vertical="center"/>
    </xf>
    <xf applyAlignment="true" applyBorder="false" applyFill="true" applyFont="true" applyNumberFormat="false" applyProtection="false" borderId="4" fillId="10" fontId="11" numFmtId="0" xfId="0">
      <alignment horizontal="center" vertical="center"/>
    </xf>
    <xf applyAlignment="true" applyBorder="false" applyFill="true" applyFont="true" applyNumberFormat="true" applyProtection="false" borderId="4" fillId="10" fontId="4" numFmtId="168" xfId="0">
      <alignment horizontal="center" vertical="center"/>
    </xf>
    <xf applyAlignment="true" applyBorder="false" applyFill="true" applyFont="true" applyNumberFormat="true" applyProtection="false" borderId="4" fillId="10" fontId="7" numFmtId="165" xfId="0">
      <alignment horizontal="center" vertical="center"/>
    </xf>
    <xf applyAlignment="true" applyBorder="false" applyFill="true" applyFont="true" applyNumberFormat="true" applyProtection="false" borderId="4" fillId="10" fontId="7" numFmtId="166" xfId="0">
      <alignment horizontal="center" vertical="center"/>
    </xf>
    <xf applyAlignment="true" applyBorder="false" applyFill="true" applyFont="true" applyNumberFormat="true" applyProtection="false" borderId="4" fillId="10" fontId="7" numFmtId="167" xfId="0">
      <alignment horizontal="center" vertical="center"/>
    </xf>
    <xf applyAlignment="true" applyBorder="false" applyFill="true" applyFont="true" applyNumberFormat="true" applyProtection="false" borderId="4" fillId="10" fontId="4" numFmtId="165" xfId="0">
      <alignment horizontal="center" vertical="center"/>
    </xf>
    <xf applyAlignment="true" applyBorder="false" applyFill="true" applyFont="true" applyNumberFormat="true" applyProtection="false" borderId="4" fillId="10" fontId="4" numFmtId="166" xfId="0">
      <alignment horizontal="center" vertical="center"/>
    </xf>
    <xf applyAlignment="true" applyBorder="false" applyFill="false" applyFont="true" applyNumberFormat="false" applyProtection="false" borderId="4" fillId="0" fontId="11" numFmtId="0" xfId="0">
      <alignment horizontal="center" vertical="center" wrapText="true"/>
    </xf>
    <xf applyAlignment="true" applyBorder="false" applyFill="false" applyFont="true" applyNumberFormat="false" applyProtection="false" borderId="7" fillId="0" fontId="11" numFmtId="0" xfId="0">
      <alignment horizontal="center" vertical="center" wrapText="true"/>
    </xf>
    <xf applyAlignment="true" applyBorder="false" applyFill="true" applyFont="true" applyNumberFormat="false" applyProtection="false" borderId="4" fillId="10" fontId="7" numFmtId="0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center" vertical="center"/>
    </xf>
    <xf applyAlignment="true" applyBorder="false" applyFill="true" applyFont="true" applyNumberFormat="true" applyProtection="false" borderId="5" fillId="10" fontId="4" numFmtId="168" xfId="0">
      <alignment horizontal="center" vertical="center"/>
    </xf>
    <xf applyAlignment="true" applyBorder="false" applyFill="true" applyFont="true" applyNumberFormat="false" applyProtection="false" borderId="0" fillId="7" fontId="8" numFmtId="0" xfId="0">
      <alignment horizontal="center" vertical="center" wrapText="true"/>
    </xf>
    <xf applyAlignment="true" applyBorder="false" applyFill="true" applyFont="true" applyNumberFormat="true" applyProtection="false" borderId="6" fillId="10" fontId="13" numFmtId="167" xfId="0">
      <alignment horizontal="center" vertical="center"/>
    </xf>
    <xf applyAlignment="true" applyBorder="false" applyFill="true" applyFont="true" applyNumberFormat="true" applyProtection="false" borderId="4" fillId="10" fontId="4" numFmtId="168" xfId="0">
      <alignment horizontal="center" vertical="center"/>
    </xf>
    <xf applyAlignment="true" applyBorder="false" applyFill="false" applyFont="true" applyNumberFormat="false" applyProtection="false" borderId="6" fillId="0" fontId="10" numFmtId="0" xfId="0">
      <alignment horizontal="center" vertical="center" wrapText="true"/>
    </xf>
    <xf applyAlignment="true" applyBorder="false" applyFill="true" applyFont="true" applyNumberFormat="false" applyProtection="false" borderId="6" fillId="10" fontId="11" numFmtId="0" xfId="0">
      <alignment horizontal="center" vertical="center"/>
    </xf>
    <xf applyAlignment="true" applyBorder="false" applyFill="true" applyFont="true" applyNumberFormat="true" applyProtection="false" borderId="6" fillId="10" fontId="4" numFmtId="168" xfId="0">
      <alignment horizontal="center" vertical="center"/>
    </xf>
    <xf applyAlignment="true" applyBorder="false" applyFill="true" applyFont="true" applyNumberFormat="true" applyProtection="false" borderId="6" fillId="10" fontId="7" numFmtId="165" xfId="0">
      <alignment horizontal="center" vertical="center"/>
    </xf>
    <xf applyAlignment="true" applyBorder="false" applyFill="true" applyFont="true" applyNumberFormat="true" applyProtection="false" borderId="6" fillId="10" fontId="7" numFmtId="166" xfId="0">
      <alignment horizontal="center" vertical="center"/>
    </xf>
    <xf applyAlignment="true" applyBorder="false" applyFill="true" applyFont="true" applyNumberFormat="true" applyProtection="false" borderId="6" fillId="10" fontId="7" numFmtId="167" xfId="0">
      <alignment horizontal="center" vertical="center"/>
    </xf>
    <xf applyAlignment="true" applyBorder="false" applyFill="true" applyFont="true" applyNumberFormat="true" applyProtection="false" borderId="6" fillId="10" fontId="4" numFmtId="165" xfId="0">
      <alignment horizontal="center" vertical="center"/>
    </xf>
    <xf applyAlignment="true" applyBorder="false" applyFill="true" applyFont="true" applyNumberFormat="true" applyProtection="false" borderId="6" fillId="10" fontId="4" numFmtId="166" xfId="0">
      <alignment horizontal="center" vertical="center"/>
    </xf>
    <xf applyAlignment="true" applyBorder="false" applyFill="false" applyFont="true" applyNumberFormat="true" applyProtection="false" borderId="6" fillId="0" fontId="4" numFmtId="168" xfId="0">
      <alignment horizontal="center" vertical="center"/>
    </xf>
    <xf applyAlignment="true" applyBorder="false" applyFill="true" applyFont="true" applyNumberFormat="false" applyProtection="false" borderId="8" fillId="8" fontId="9" numFmtId="0" xfId="0">
      <alignment horizontal="center" vertical="center"/>
    </xf>
    <xf applyAlignment="true" applyBorder="false" applyFill="true" applyFont="true" applyNumberFormat="true" applyProtection="false" borderId="8" fillId="8" fontId="9" numFmtId="165" xfId="0">
      <alignment horizontal="center" vertical="center"/>
    </xf>
    <xf applyAlignment="true" applyBorder="false" applyFill="true" applyFont="true" applyNumberFormat="true" applyProtection="false" borderId="8" fillId="8" fontId="9" numFmtId="166" xfId="0">
      <alignment horizontal="center" vertical="center"/>
    </xf>
    <xf applyAlignment="true" applyBorder="false" applyFill="true" applyFont="true" applyNumberFormat="true" applyProtection="false" borderId="8" fillId="8" fontId="9" numFmtId="167" xfId="0">
      <alignment horizontal="center" vertical="center"/>
    </xf>
    <xf applyAlignment="true" applyBorder="false" applyFill="true" applyFont="true" applyNumberFormat="false" applyProtection="false" borderId="8" fillId="9" fontId="9" numFmtId="0" xfId="0">
      <alignment horizontal="center" vertical="center"/>
    </xf>
    <xf applyAlignment="true" applyBorder="false" applyFill="true" applyFont="true" applyNumberFormat="true" applyProtection="false" borderId="8" fillId="9" fontId="9" numFmtId="165" xfId="0">
      <alignment horizontal="center" vertical="center"/>
    </xf>
    <xf applyAlignment="true" applyBorder="false" applyFill="true" applyFont="true" applyNumberFormat="true" applyProtection="false" borderId="8" fillId="9" fontId="9" numFmtId="166" xfId="0">
      <alignment horizontal="center" vertical="center"/>
    </xf>
    <xf applyAlignment="true" applyBorder="false" applyFill="true" applyFont="true" applyNumberFormat="true" applyProtection="false" borderId="8" fillId="9" fontId="9" numFmtId="168" xfId="0">
      <alignment horizontal="center" vertical="center"/>
    </xf>
    <xf applyAlignment="true" applyBorder="false" applyFill="false" applyFont="true" applyNumberFormat="false" applyProtection="false" borderId="8" fillId="0" fontId="10" numFmtId="0" xfId="0">
      <alignment horizontal="center" vertical="center" wrapText="true"/>
    </xf>
    <xf applyAlignment="true" applyBorder="false" applyFill="false" applyFont="true" applyNumberFormat="false" applyProtection="false" borderId="8" fillId="0" fontId="11" numFmtId="0" xfId="0">
      <alignment horizontal="center" vertical="center" wrapText="true"/>
    </xf>
    <xf applyAlignment="true" applyBorder="false" applyFill="false" applyFont="true" applyNumberFormat="true" applyProtection="false" borderId="8" fillId="0" fontId="9" numFmtId="169" xfId="0">
      <alignment horizontal="center" vertical="center" wrapText="true"/>
    </xf>
    <xf applyAlignment="true" applyBorder="false" applyFill="false" applyFont="true" applyNumberFormat="false" applyProtection="false" borderId="8" fillId="0" fontId="12" numFmtId="0" xfId="0">
      <alignment horizontal="center" vertical="center"/>
    </xf>
    <xf applyAlignment="true" applyBorder="false" applyFill="false" applyFont="true" applyNumberFormat="false" applyProtection="false" borderId="8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true" applyProtection="false" borderId="8" fillId="0" fontId="7" numFmtId="165" xfId="0">
      <alignment horizontal="center" vertical="center"/>
    </xf>
    <xf applyAlignment="true" applyBorder="false" applyFill="false" applyFont="true" applyNumberFormat="true" applyProtection="false" borderId="8" fillId="0" fontId="7" numFmtId="166" xfId="0">
      <alignment horizontal="center" vertical="center"/>
    </xf>
    <xf applyAlignment="true" applyBorder="false" applyFill="false" applyFont="true" applyNumberFormat="true" applyProtection="false" borderId="8" fillId="0" fontId="7" numFmtId="167" xfId="0">
      <alignment horizontal="center" vertical="center"/>
    </xf>
    <xf applyAlignment="true" applyBorder="false" applyFill="false" applyFont="true" applyNumberFormat="true" applyProtection="false" borderId="8" fillId="0" fontId="4" numFmtId="165" xfId="0">
      <alignment horizontal="center" vertical="center"/>
    </xf>
    <xf applyAlignment="true" applyBorder="false" applyFill="false" applyFont="true" applyNumberFormat="true" applyProtection="false" borderId="8" fillId="0" fontId="4" numFmtId="166" xfId="0">
      <alignment horizontal="center" vertical="center"/>
    </xf>
    <xf applyAlignment="true" applyBorder="false" applyFill="false" applyFont="true" applyNumberFormat="true" applyProtection="false" borderId="8" fillId="0" fontId="4" numFmtId="168" xfId="0">
      <alignment horizontal="center" vertical="center"/>
    </xf>
    <xf applyAlignment="true" applyBorder="false" applyFill="false" applyFont="true" applyNumberFormat="false" applyProtection="false" borderId="8" fillId="0" fontId="7" numFmtId="0" xfId="0">
      <alignment horizontal="center" vertical="center"/>
    </xf>
    <xf applyAlignment="true" applyBorder="false" applyFill="false" applyFont="true" applyNumberFormat="true" applyProtection="false" borderId="8" fillId="0" fontId="4" numFmtId="168" xfId="0">
      <alignment horizontal="center" vertical="center"/>
    </xf>
    <xf applyAlignment="true" applyBorder="false" applyFill="true" applyFont="true" applyNumberFormat="false" applyProtection="false" borderId="8" fillId="10" fontId="7" numFmtId="0" xfId="0">
      <alignment horizontal="center" vertical="center"/>
    </xf>
    <xf applyAlignment="true" applyBorder="false" applyFill="true" applyFont="true" applyNumberFormat="false" applyProtection="false" borderId="8" fillId="7" fontId="7" numFmtId="0" xfId="0">
      <alignment horizontal="center" vertical="center"/>
    </xf>
    <xf applyAlignment="true" applyBorder="false" applyFill="true" applyFont="true" applyNumberFormat="false" applyProtection="false" borderId="8" fillId="11" fontId="11" numFmtId="0" xfId="0">
      <alignment horizontal="center" vertical="center" wrapText="true"/>
    </xf>
    <xf applyAlignment="true" applyBorder="false" applyFill="true" applyFont="true" applyNumberFormat="false" applyProtection="false" borderId="8" fillId="11" fontId="7" numFmtId="0" xfId="0">
      <alignment horizontal="center" vertical="center"/>
    </xf>
    <xf applyAlignment="true" applyBorder="false" applyFill="true" applyFont="true" applyNumberFormat="true" applyProtection="false" borderId="8" fillId="11" fontId="7" numFmtId="165" xfId="0">
      <alignment horizontal="center" vertical="center"/>
    </xf>
    <xf applyAlignment="true" applyBorder="false" applyFill="true" applyFont="true" applyNumberFormat="true" applyProtection="false" borderId="8" fillId="11" fontId="7" numFmtId="166" xfId="0">
      <alignment horizontal="center" vertical="center"/>
    </xf>
    <xf applyAlignment="true" applyBorder="false" applyFill="true" applyFont="true" applyNumberFormat="true" applyProtection="false" borderId="8" fillId="11" fontId="7" numFmtId="167" xfId="0">
      <alignment horizontal="center" vertical="center"/>
    </xf>
    <xf applyAlignment="true" applyBorder="false" applyFill="true" applyFont="true" applyNumberFormat="true" applyProtection="false" borderId="8" fillId="11" fontId="4" numFmtId="165" xfId="0">
      <alignment horizontal="center" vertical="center"/>
    </xf>
    <xf applyAlignment="true" applyBorder="false" applyFill="true" applyFont="true" applyNumberFormat="true" applyProtection="false" borderId="8" fillId="11" fontId="4" numFmtId="166" xfId="0">
      <alignment horizontal="center" vertical="center"/>
    </xf>
    <xf applyAlignment="true" applyBorder="false" applyFill="true" applyFont="true" applyNumberFormat="true" applyProtection="false" borderId="8" fillId="11" fontId="4" numFmtId="168" xfId="0">
      <alignment horizontal="center" vertical="center"/>
    </xf>
    <xf applyAlignment="true" applyBorder="false" applyFill="true" applyFont="true" applyNumberFormat="true" applyProtection="false" borderId="8" fillId="11" fontId="7" numFmtId="168" xfId="0">
      <alignment horizontal="center" vertical="center"/>
    </xf>
    <xf applyAlignment="true" applyBorder="false" applyFill="true" applyFont="true" applyNumberFormat="true" applyProtection="false" borderId="8" fillId="11" fontId="4" numFmtId="170" xfId="0">
      <alignment horizontal="center" vertical="center" wrapText="true"/>
    </xf>
    <xf applyAlignment="true" applyBorder="false" applyFill="true" applyFont="true" applyNumberFormat="false" applyProtection="false" borderId="8" fillId="10" fontId="11" numFmtId="0" xfId="0">
      <alignment horizontal="center" vertical="center"/>
    </xf>
    <xf applyAlignment="true" applyBorder="false" applyFill="true" applyFont="true" applyNumberFormat="true" applyProtection="false" borderId="8" fillId="10" fontId="4" numFmtId="168" xfId="0">
      <alignment horizontal="center" vertical="center"/>
    </xf>
    <xf applyAlignment="true" applyBorder="false" applyFill="true" applyFont="true" applyNumberFormat="true" applyProtection="false" borderId="8" fillId="10" fontId="7" numFmtId="165" xfId="0">
      <alignment horizontal="center" vertical="center"/>
    </xf>
    <xf applyAlignment="true" applyBorder="false" applyFill="true" applyFont="true" applyNumberFormat="true" applyProtection="false" borderId="8" fillId="10" fontId="7" numFmtId="166" xfId="0">
      <alignment horizontal="center" vertical="center"/>
    </xf>
    <xf applyAlignment="true" applyBorder="false" applyFill="true" applyFont="true" applyNumberFormat="true" applyProtection="false" borderId="8" fillId="10" fontId="13" numFmtId="167" xfId="0">
      <alignment horizontal="center" vertical="center"/>
    </xf>
    <xf applyAlignment="true" applyBorder="false" applyFill="true" applyFont="true" applyNumberFormat="true" applyProtection="false" borderId="8" fillId="10" fontId="7" numFmtId="167" xfId="0">
      <alignment horizontal="center" vertical="center"/>
    </xf>
    <xf applyAlignment="true" applyBorder="false" applyFill="true" applyFont="true" applyNumberFormat="true" applyProtection="false" borderId="8" fillId="10" fontId="4" numFmtId="165" xfId="0">
      <alignment horizontal="center" vertical="center"/>
    </xf>
    <xf applyAlignment="true" applyBorder="false" applyFill="true" applyFont="true" applyNumberFormat="true" applyProtection="false" borderId="8" fillId="10" fontId="4" numFmtId="166" xfId="0">
      <alignment horizontal="center" vertical="center"/>
    </xf>
    <xf applyAlignment="true" applyBorder="false" applyFill="true" applyFont="true" applyNumberFormat="false" applyProtection="false" borderId="8" fillId="8" fontId="9" numFmtId="0" xfId="0">
      <alignment horizontal="center" vertical="center"/>
    </xf>
    <xf applyAlignment="true" applyBorder="false" applyFill="true" applyFont="true" applyNumberFormat="false" applyProtection="false" borderId="8" fillId="12" fontId="7" numFmtId="0" xfId="0">
      <alignment horizontal="center" vertical="center"/>
    </xf>
    <xf applyAlignment="true" applyBorder="false" applyFill="false" applyFont="true" applyNumberFormat="false" applyProtection="false" borderId="9" fillId="0" fontId="10" numFmtId="0" xfId="0">
      <alignment horizontal="center" vertical="center" wrapText="true"/>
    </xf>
    <xf applyAlignment="true" applyBorder="false" applyFill="true" applyFont="true" applyNumberFormat="false" applyProtection="false" borderId="9" fillId="10" fontId="11" numFmtId="0" xfId="0">
      <alignment horizontal="center" vertical="center"/>
    </xf>
    <xf applyAlignment="true" applyBorder="false" applyFill="true" applyFont="true" applyNumberFormat="true" applyProtection="false" borderId="9" fillId="10" fontId="4" numFmtId="168" xfId="0">
      <alignment horizontal="center" vertical="center"/>
    </xf>
    <xf applyAlignment="true" applyBorder="false" applyFill="true" applyFont="true" applyNumberFormat="true" applyProtection="false" borderId="9" fillId="10" fontId="7" numFmtId="165" xfId="0">
      <alignment horizontal="center" vertical="center"/>
    </xf>
    <xf applyAlignment="true" applyBorder="false" applyFill="true" applyFont="true" applyNumberFormat="true" applyProtection="false" borderId="9" fillId="10" fontId="7" numFmtId="166" xfId="0">
      <alignment horizontal="center" vertical="center"/>
    </xf>
    <xf applyAlignment="true" applyBorder="false" applyFill="true" applyFont="true" applyNumberFormat="true" applyProtection="false" borderId="9" fillId="10" fontId="13" numFmtId="167" xfId="0">
      <alignment horizontal="center" vertical="center"/>
    </xf>
    <xf applyAlignment="true" applyBorder="false" applyFill="true" applyFont="true" applyNumberFormat="true" applyProtection="false" borderId="9" fillId="10" fontId="7" numFmtId="167" xfId="0">
      <alignment horizontal="center" vertical="center"/>
    </xf>
    <xf applyAlignment="true" applyBorder="false" applyFill="true" applyFont="true" applyNumberFormat="true" applyProtection="false" borderId="9" fillId="10" fontId="4" numFmtId="165" xfId="0">
      <alignment horizontal="center" vertical="center"/>
    </xf>
    <xf applyAlignment="true" applyBorder="false" applyFill="true" applyFont="true" applyNumberFormat="true" applyProtection="false" borderId="9" fillId="10" fontId="4" numFmtId="166" xfId="0">
      <alignment horizontal="center" vertical="center"/>
    </xf>
    <xf applyAlignment="true" applyBorder="false" applyFill="false" applyFont="true" applyNumberFormat="true" applyProtection="false" borderId="9" fillId="0" fontId="4" numFmtId="168" xfId="0">
      <alignment horizontal="center" vertical="center"/>
    </xf>
    <xf applyAlignment="true" applyBorder="false" applyFill="false" applyFont="true" applyNumberFormat="false" applyProtection="false" borderId="8" fillId="0" fontId="11" numFmtId="0" xfId="0">
      <alignment horizontal="center" vertical="center" wrapText="true"/>
    </xf>
    <xf applyAlignment="true" applyBorder="false" applyFill="true" applyFont="true" applyNumberFormat="true" applyProtection="false" borderId="8" fillId="10" fontId="4" numFmtId="168" xfId="0">
      <alignment horizontal="center" vertical="center"/>
    </xf>
    <xf applyAlignment="true" applyBorder="false" applyFill="true" applyFont="true" applyNumberFormat="false" applyProtection="false" borderId="8" fillId="10" fontId="7" numFmtId="0" xfId="0">
      <alignment horizontal="center" vertical="center"/>
    </xf>
    <xf applyAlignment="true" applyBorder="false" applyFill="true" applyFont="true" applyNumberFormat="false" applyProtection="false" borderId="8" fillId="7" fontId="7" numFmtId="0" xfId="0">
      <alignment horizontal="center" vertical="center"/>
    </xf>
    <xf applyAlignment="true" applyBorder="false" applyFill="false" applyFont="true" applyNumberFormat="true" applyProtection="false" borderId="8" fillId="0" fontId="7" numFmtId="166" xfId="0">
      <alignment horizontal="center" vertical="center"/>
    </xf>
    <xf applyAlignment="true" applyBorder="false" applyFill="true" applyFont="true" applyNumberFormat="true" applyProtection="false" borderId="9" fillId="10" fontId="4" numFmtId="172" xfId="0">
      <alignment horizontal="center" vertical="center"/>
    </xf>
    <xf applyAlignment="true" applyBorder="false" applyFill="true" applyFont="true" applyNumberFormat="false" applyProtection="false" borderId="0" fillId="13" fontId="10" numFmtId="0" xfId="0">
      <alignment horizontal="center" vertical="center" wrapText="true"/>
    </xf>
    <xf applyAlignment="true" applyBorder="false" applyFill="true" applyFont="true" applyNumberFormat="false" applyProtection="false" borderId="0" fillId="13" fontId="11" numFmtId="0" xfId="0">
      <alignment horizontal="center" vertical="center"/>
    </xf>
    <xf applyAlignment="true" applyBorder="false" applyFill="true" applyFont="true" applyNumberFormat="true" applyProtection="false" borderId="0" fillId="13" fontId="4" numFmtId="168" xfId="0">
      <alignment horizontal="center" vertical="center"/>
    </xf>
    <xf applyAlignment="true" applyBorder="false" applyFill="true" applyFont="true" applyNumberFormat="true" applyProtection="false" borderId="0" fillId="13" fontId="7" numFmtId="165" xfId="0">
      <alignment horizontal="center" vertical="center"/>
    </xf>
    <xf applyAlignment="true" applyBorder="false" applyFill="true" applyFont="true" applyNumberFormat="true" applyProtection="false" borderId="0" fillId="13" fontId="7" numFmtId="166" xfId="0">
      <alignment horizontal="center" vertical="center"/>
    </xf>
    <xf applyAlignment="true" applyBorder="false" applyFill="true" applyFont="true" applyNumberFormat="true" applyProtection="false" borderId="0" fillId="13" fontId="13" numFmtId="167" xfId="0">
      <alignment horizontal="center" vertical="center"/>
    </xf>
    <xf applyAlignment="true" applyBorder="false" applyFill="true" applyFont="true" applyNumberFormat="true" applyProtection="false" borderId="0" fillId="13" fontId="7" numFmtId="167" xfId="0">
      <alignment horizontal="center" vertical="center"/>
    </xf>
    <xf applyAlignment="true" applyBorder="false" applyFill="true" applyFont="true" applyNumberFormat="true" applyProtection="false" borderId="0" fillId="13" fontId="4" numFmtId="165" xfId="0">
      <alignment horizontal="center" vertical="center"/>
    </xf>
    <xf applyAlignment="true" applyBorder="false" applyFill="true" applyFont="true" applyNumberFormat="true" applyProtection="false" borderId="0" fillId="13" fontId="4" numFmtId="166" xfId="0">
      <alignment horizontal="center" vertical="center"/>
    </xf>
    <xf applyAlignment="true" applyBorder="false" applyFill="true" applyFont="true" applyNumberFormat="true" applyProtection="false" borderId="0" fillId="13" fontId="4" numFmtId="168" xfId="0">
      <alignment horizontal="center" vertical="center"/>
    </xf>
    <xf applyAlignment="true" applyBorder="false" applyFill="true" applyFont="true" applyNumberFormat="false" applyProtection="false" borderId="10" fillId="14" fontId="9" numFmtId="0" xfId="0">
      <alignment horizontal="center" vertical="center"/>
    </xf>
    <xf applyAlignment="true" applyBorder="false" applyFill="true" applyFont="true" applyNumberFormat="false" applyProtection="false" borderId="10" fillId="14" fontId="9" numFmtId="0" xfId="0">
      <alignment horizontal="center" vertical="center"/>
    </xf>
    <xf applyAlignment="true" applyBorder="false" applyFill="true" applyFont="true" applyNumberFormat="false" applyProtection="false" borderId="11" fillId="14" fontId="9" numFmtId="0" xfId="0">
      <alignment horizontal="center" vertical="center"/>
    </xf>
    <xf applyAlignment="true" applyBorder="false" applyFill="true" applyFont="true" applyNumberFormat="false" applyProtection="false" borderId="12" fillId="14" fontId="9" numFmtId="0" xfId="0">
      <alignment horizontal="center" vertical="center"/>
    </xf>
    <xf applyAlignment="true" applyBorder="false" applyFill="true" applyFont="true" applyNumberFormat="true" applyProtection="false" borderId="10" fillId="14" fontId="9" numFmtId="173" xfId="0">
      <alignment horizontal="center" vertical="center"/>
    </xf>
    <xf applyAlignment="true" applyBorder="false" applyFill="true" applyFont="true" applyNumberFormat="true" applyProtection="false" borderId="10" fillId="14" fontId="9" numFmtId="174" xfId="0">
      <alignment horizontal="center" vertical="center"/>
    </xf>
    <xf applyAlignment="true" applyBorder="false" applyFill="true" applyFont="true" applyNumberFormat="true" applyProtection="false" borderId="10" fillId="14" fontId="9" numFmtId="175" xfId="0">
      <alignment horizontal="center" vertical="center"/>
    </xf>
    <xf applyAlignment="true" applyBorder="false" applyFill="true" applyFont="true" applyNumberFormat="false" applyProtection="false" borderId="10" fillId="15" fontId="9" numFmtId="0" xfId="0">
      <alignment horizontal="center" vertical="center"/>
    </xf>
    <xf applyAlignment="true" applyBorder="false" applyFill="true" applyFont="true" applyNumberFormat="true" applyProtection="false" borderId="10" fillId="15" fontId="9" numFmtId="173" xfId="0">
      <alignment horizontal="center" vertical="center"/>
    </xf>
    <xf applyAlignment="true" applyBorder="false" applyFill="true" applyFont="true" applyNumberFormat="true" applyProtection="false" borderId="10" fillId="15" fontId="9" numFmtId="174" xfId="0">
      <alignment horizontal="center" vertical="center"/>
    </xf>
    <xf applyAlignment="true" applyBorder="false" applyFill="true" applyFont="true" applyNumberFormat="true" applyProtection="false" borderId="10" fillId="15" fontId="9" numFmtId="176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false" applyProtection="false" borderId="10" fillId="0" fontId="11" numFmtId="0" xfId="0">
      <alignment horizontal="center" vertical="center" wrapText="true"/>
    </xf>
    <xf applyAlignment="true" applyBorder="false" applyFill="false" applyFont="true" applyNumberFormat="true" applyProtection="false" borderId="11" fillId="0" fontId="9" numFmtId="177" xfId="0">
      <alignment horizontal="center" vertical="center" wrapText="true"/>
    </xf>
    <xf applyAlignment="true" applyBorder="false" applyFill="false" applyFont="true" applyNumberFormat="false" applyProtection="false" borderId="10" fillId="0" fontId="12" numFmtId="0" xfId="0">
      <alignment horizontal="center" vertical="center"/>
    </xf>
    <xf applyAlignment="true" applyBorder="false" applyFill="false" applyFont="true" applyNumberFormat="false" applyProtection="false" borderId="12" fillId="0" fontId="7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7" numFmtId="0" xfId="0">
      <alignment horizontal="center" vertical="center"/>
    </xf>
    <xf applyAlignment="true" applyBorder="false" applyFill="false" applyFont="true" applyNumberFormat="true" applyProtection="false" borderId="10" fillId="0" fontId="7" numFmtId="173" xfId="0">
      <alignment horizontal="center" vertical="center"/>
    </xf>
    <xf applyAlignment="true" applyBorder="false" applyFill="false" applyFont="true" applyNumberFormat="true" applyProtection="false" borderId="10" fillId="0" fontId="7" numFmtId="174" xfId="0">
      <alignment horizontal="center" vertical="center"/>
    </xf>
    <xf applyAlignment="true" applyBorder="false" applyFill="false" applyFont="true" applyNumberFormat="true" applyProtection="false" borderId="10" fillId="0" fontId="7" numFmtId="175" xfId="0">
      <alignment horizontal="center" vertical="center"/>
    </xf>
    <xf applyAlignment="true" applyBorder="false" applyFill="false" applyFont="true" applyNumberFormat="true" applyProtection="false" borderId="10" fillId="0" fontId="4" numFmtId="173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true" applyProtection="false" borderId="10" fillId="0" fontId="4" numFmtId="174" xfId="0">
      <alignment horizontal="center" vertical="center"/>
    </xf>
    <xf applyAlignment="true" applyBorder="false" applyFill="false" applyFont="true" applyNumberFormat="true" applyProtection="false" borderId="10" fillId="0" fontId="4" numFmtId="176" xfId="0">
      <alignment horizontal="center" vertical="center"/>
    </xf>
    <xf applyAlignment="true" applyBorder="false" applyFill="false" applyFont="true" applyNumberFormat="true" applyProtection="false" borderId="10" fillId="0" fontId="4" numFmtId="174" xfId="0">
      <alignment horizontal="center" vertical="center"/>
    </xf>
    <xf applyAlignment="true" applyBorder="false" applyFill="false" applyFont="true" applyNumberFormat="true" applyProtection="false" borderId="10" fillId="0" fontId="4" numFmtId="176" xfId="0">
      <alignment horizontal="center" vertical="center"/>
    </xf>
    <xf applyAlignment="true" applyBorder="false" applyFill="true" applyFont="true" applyNumberFormat="false" applyProtection="false" borderId="10" fillId="16" fontId="4" numFmtId="0" xfId="0">
      <alignment horizontal="center" vertical="center" wrapText="true"/>
    </xf>
    <xf applyAlignment="true" applyBorder="false" applyFill="true" applyFont="true" applyNumberFormat="false" applyProtection="false" borderId="11" fillId="16" fontId="11" numFmtId="0" xfId="0">
      <alignment horizontal="center" vertical="center" wrapText="true"/>
    </xf>
    <xf applyAlignment="true" applyBorder="false" applyFill="true" applyFont="true" applyNumberFormat="false" applyProtection="false" borderId="10" fillId="16" fontId="11" numFmtId="0" xfId="0">
      <alignment horizontal="center" vertical="center" wrapText="true"/>
    </xf>
    <xf applyAlignment="true" applyBorder="false" applyFill="true" applyFont="true" applyNumberFormat="false" applyProtection="false" borderId="12" fillId="16" fontId="7" numFmtId="0" xfId="0">
      <alignment horizontal="center" vertical="center"/>
    </xf>
    <xf applyAlignment="true" applyBorder="false" applyFill="true" applyFont="true" applyNumberFormat="false" applyProtection="false" borderId="10" fillId="16" fontId="7" numFmtId="0" xfId="0">
      <alignment horizontal="center" vertical="center"/>
    </xf>
    <xf applyAlignment="true" applyBorder="false" applyFill="true" applyFont="true" applyNumberFormat="true" applyProtection="false" borderId="10" fillId="16" fontId="7" numFmtId="173" xfId="0">
      <alignment horizontal="center" vertical="center"/>
    </xf>
    <xf applyAlignment="true" applyBorder="false" applyFill="true" applyFont="true" applyNumberFormat="true" applyProtection="false" borderId="10" fillId="16" fontId="7" numFmtId="174" xfId="0">
      <alignment horizontal="center" vertical="center"/>
    </xf>
    <xf applyAlignment="true" applyBorder="false" applyFill="true" applyFont="true" applyNumberFormat="true" applyProtection="false" borderId="10" fillId="16" fontId="7" numFmtId="175" xfId="0">
      <alignment horizontal="center" vertical="center"/>
    </xf>
    <xf applyAlignment="true" applyBorder="false" applyFill="true" applyFont="true" applyNumberFormat="true" applyProtection="false" borderId="10" fillId="16" fontId="4" numFmtId="173" xfId="0">
      <alignment horizontal="center" vertical="center"/>
    </xf>
    <xf applyAlignment="true" applyBorder="false" applyFill="true" applyFont="true" applyNumberFormat="true" applyProtection="false" borderId="10" fillId="16" fontId="4" numFmtId="174" xfId="0">
      <alignment horizontal="center" vertical="center"/>
    </xf>
    <xf applyAlignment="true" applyBorder="false" applyFill="true" applyFont="true" applyNumberFormat="true" applyProtection="false" borderId="10" fillId="16" fontId="4" numFmtId="176" xfId="0">
      <alignment horizontal="center" vertical="center"/>
    </xf>
    <xf applyAlignment="true" applyBorder="false" applyFill="true" applyFont="true" applyNumberFormat="true" applyProtection="false" borderId="10" fillId="16" fontId="7" numFmtId="176" xfId="0">
      <alignment horizontal="center" vertical="center"/>
    </xf>
    <xf applyAlignment="true" applyBorder="false" applyFill="true" applyFont="true" applyNumberFormat="true" applyProtection="false" borderId="10" fillId="16" fontId="4" numFmtId="178" xfId="0">
      <alignment horizontal="center" vertical="center" wrapText="true"/>
    </xf>
    <xf applyAlignment="true" applyBorder="false" applyFill="false" applyFont="true" applyNumberFormat="false" applyProtection="false" borderId="12" fillId="0" fontId="7" numFmtId="0" xfId="0">
      <alignment horizontal="center" vertical="center"/>
    </xf>
    <xf applyAlignment="true" applyBorder="false" applyFill="true" applyFont="true" applyNumberFormat="false" applyProtection="false" borderId="10" fillId="17" fontId="11" numFmtId="0" xfId="0">
      <alignment horizontal="center" vertical="center"/>
    </xf>
    <xf applyAlignment="true" applyBorder="false" applyFill="true" applyFont="true" applyNumberFormat="false" applyProtection="false" borderId="11" fillId="17" fontId="11" numFmtId="0" xfId="0">
      <alignment horizontal="center" vertical="center"/>
    </xf>
    <xf applyAlignment="true" applyBorder="false" applyFill="true" applyFont="true" applyNumberFormat="true" applyProtection="false" borderId="12" fillId="17" fontId="4" numFmtId="176" xfId="0">
      <alignment horizontal="center" vertical="center"/>
    </xf>
    <xf applyAlignment="true" applyBorder="false" applyFill="true" applyFont="true" applyNumberFormat="true" applyProtection="false" borderId="10" fillId="17" fontId="4" numFmtId="176" xfId="0">
      <alignment horizontal="center" vertical="center"/>
    </xf>
    <xf applyAlignment="true" applyBorder="false" applyFill="true" applyFont="true" applyNumberFormat="true" applyProtection="false" borderId="10" fillId="17" fontId="7" numFmtId="173" xfId="0">
      <alignment horizontal="center" vertical="center"/>
    </xf>
    <xf applyAlignment="true" applyBorder="false" applyFill="true" applyFont="true" applyNumberFormat="true" applyProtection="false" borderId="10" fillId="17" fontId="7" numFmtId="174" xfId="0">
      <alignment horizontal="center" vertical="center"/>
    </xf>
    <xf applyAlignment="true" applyBorder="false" applyFill="true" applyFont="true" applyNumberFormat="true" applyProtection="false" borderId="10" fillId="17" fontId="7" numFmtId="175" xfId="0">
      <alignment horizontal="center" vertical="center"/>
    </xf>
    <xf applyAlignment="true" applyBorder="false" applyFill="true" applyFont="true" applyNumberFormat="true" applyProtection="false" borderId="10" fillId="17" fontId="4" numFmtId="173" xfId="0">
      <alignment horizontal="center" vertical="center"/>
    </xf>
    <xf applyAlignment="true" applyBorder="false" applyFill="true" applyFont="true" applyNumberFormat="true" applyProtection="false" borderId="10" fillId="17" fontId="4" numFmtId="174" xfId="0">
      <alignment horizontal="center" vertical="center"/>
    </xf>
    <xf applyAlignment="true" applyBorder="false" applyFill="true" applyFont="true" applyNumberFormat="true" applyProtection="false" borderId="10" fillId="17" fontId="4" numFmtId="176" xfId="0">
      <alignment horizontal="center" vertical="center"/>
    </xf>
    <xf applyAlignment="true" applyBorder="false" applyFill="false" applyFont="true" applyNumberFormat="false" applyProtection="false" borderId="10" fillId="0" fontId="12" numFmtId="0" xfId="0">
      <alignment horizontal="center" vertical="center"/>
    </xf>
    <xf applyAlignment="true" applyBorder="false" applyFill="false" applyFont="true" applyNumberFormat="true" applyProtection="false" borderId="11" fillId="0" fontId="9" numFmtId="177" xfId="0">
      <alignment horizontal="center" vertical="center" wrapText="true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7" numFmtId="0" xfId="0">
      <alignment horizontal="center" vertical="center"/>
    </xf>
    <xf applyAlignment="true" applyBorder="false" applyFill="false" applyFont="true" applyNumberFormat="true" applyProtection="false" borderId="12" fillId="0" fontId="7" numFmtId="179" xfId="0">
      <alignment horizontal="center" vertical="center"/>
    </xf>
    <xf applyAlignment="true" applyBorder="false" applyFill="true" applyFont="true" applyNumberFormat="true" applyProtection="false" borderId="12" fillId="17" fontId="4" numFmtId="180" xfId="0">
      <alignment horizontal="center" vertical="center"/>
    </xf>
    <xf applyAlignment="true" applyBorder="false" applyFill="false" applyFont="true" applyNumberFormat="true" applyProtection="false" borderId="10" fillId="0" fontId="4" numFmtId="181" xfId="0">
      <alignment horizontal="center" vertical="center"/>
    </xf>
    <xf applyAlignment="true" applyBorder="false" applyFill="false" applyFont="true" applyNumberFormat="true" applyProtection="false" borderId="10" fillId="0" fontId="4" numFmtId="179" xfId="0">
      <alignment horizontal="center" vertical="center"/>
    </xf>
    <xf applyAlignment="true" applyBorder="false" applyFill="true" applyFont="true" applyNumberFormat="false" applyProtection="false" borderId="0" fillId="18" fontId="14" numFmtId="0" xfId="0">
      <alignment vertical="center" wrapText="true"/>
    </xf>
    <xf applyAlignment="true" applyBorder="false" applyFill="true" applyFont="true" applyNumberFormat="false" applyProtection="false" borderId="10" fillId="18" fontId="14" numFmtId="0" xfId="0">
      <alignment horizontal="center" vertical="center"/>
    </xf>
    <xf applyAlignment="true" applyBorder="false" applyFill="true" applyFont="true" applyNumberFormat="true" applyProtection="false" borderId="12" fillId="18" fontId="14" numFmtId="176" xfId="0">
      <alignment horizontal="center" vertical="center"/>
    </xf>
    <xf applyAlignment="true" applyBorder="false" applyFill="true" applyFont="true" applyNumberFormat="true" applyProtection="false" borderId="10" fillId="18" fontId="14" numFmtId="176" xfId="0">
      <alignment horizontal="center" vertical="center"/>
    </xf>
    <xf applyAlignment="true" applyBorder="false" applyFill="true" applyFont="true" applyNumberFormat="true" applyProtection="false" borderId="10" fillId="18" fontId="15" numFmtId="173" xfId="0">
      <alignment horizontal="center" vertical="center"/>
    </xf>
    <xf applyAlignment="true" applyBorder="false" applyFill="true" applyFont="true" applyNumberFormat="true" applyProtection="false" borderId="10" fillId="18" fontId="15" numFmtId="174" xfId="0">
      <alignment horizontal="center" vertical="center"/>
    </xf>
    <xf applyAlignment="true" applyBorder="false" applyFill="true" applyFont="true" applyNumberFormat="true" applyProtection="false" borderId="10" fillId="18" fontId="15" numFmtId="175" xfId="0">
      <alignment horizontal="center" vertical="center"/>
    </xf>
    <xf applyAlignment="true" applyBorder="false" applyFill="true" applyFont="true" applyNumberFormat="true" applyProtection="false" borderId="10" fillId="18" fontId="14" numFmtId="173" xfId="0">
      <alignment horizontal="center" vertical="center"/>
    </xf>
    <xf applyAlignment="true" applyBorder="false" applyFill="true" applyFont="true" applyNumberFormat="true" applyProtection="false" borderId="10" fillId="18" fontId="14" numFmtId="174" xfId="0">
      <alignment horizontal="center" vertical="center"/>
    </xf>
    <xf applyAlignment="true" applyBorder="false" applyFill="true" applyFont="true" applyNumberFormat="true" applyProtection="false" borderId="10" fillId="18" fontId="14" numFmtId="176" xfId="0">
      <alignment horizontal="center" vertical="center"/>
    </xf>
    <xf applyAlignment="true" applyBorder="false" applyFill="true" applyFont="true" applyNumberFormat="false" applyProtection="false" borderId="13" fillId="19" fontId="9" numFmtId="0" xfId="0">
      <alignment horizontal="center" vertical="center"/>
    </xf>
    <xf applyAlignment="true" applyBorder="false" applyFill="true" applyFont="true" applyNumberFormat="false" applyProtection="false" borderId="13" fillId="19" fontId="9" numFmtId="0" xfId="0">
      <alignment horizontal="center" vertical="center"/>
    </xf>
    <xf applyAlignment="true" applyBorder="false" applyFill="true" applyFont="true" applyNumberFormat="true" applyProtection="false" borderId="13" fillId="19" fontId="9" numFmtId="182" xfId="0">
      <alignment horizontal="center" vertical="center"/>
    </xf>
    <xf applyAlignment="true" applyBorder="false" applyFill="true" applyFont="true" applyNumberFormat="true" applyProtection="false" borderId="13" fillId="19" fontId="9" numFmtId="183" xfId="0">
      <alignment horizontal="center" vertical="center"/>
    </xf>
    <xf applyAlignment="true" applyBorder="false" applyFill="true" applyFont="true" applyNumberFormat="true" applyProtection="false" borderId="13" fillId="19" fontId="9" numFmtId="184" xfId="0">
      <alignment horizontal="center" vertical="center"/>
    </xf>
    <xf applyAlignment="true" applyBorder="false" applyFill="true" applyFont="true" applyNumberFormat="false" applyProtection="false" borderId="13" fillId="20" fontId="9" numFmtId="0" xfId="0">
      <alignment horizontal="center" vertical="center"/>
    </xf>
    <xf applyAlignment="true" applyBorder="false" applyFill="true" applyFont="true" applyNumberFormat="true" applyProtection="false" borderId="13" fillId="20" fontId="9" numFmtId="182" xfId="0">
      <alignment horizontal="center" vertical="center"/>
    </xf>
    <xf applyAlignment="true" applyBorder="false" applyFill="true" applyFont="true" applyNumberFormat="true" applyProtection="false" borderId="13" fillId="20" fontId="9" numFmtId="183" xfId="0">
      <alignment horizontal="center" vertical="center"/>
    </xf>
    <xf applyAlignment="true" applyBorder="false" applyFill="true" applyFont="true" applyNumberFormat="true" applyProtection="false" borderId="13" fillId="20" fontId="9" numFmtId="185" xfId="0">
      <alignment horizontal="center" vertical="center"/>
    </xf>
    <xf applyAlignment="true" applyBorder="false" applyFill="false" applyFont="true" applyNumberFormat="false" applyProtection="false" borderId="13" fillId="0" fontId="10" numFmtId="0" xfId="0">
      <alignment horizontal="center" vertical="center" wrapText="true"/>
    </xf>
    <xf applyAlignment="true" applyBorder="false" applyFill="false" applyFont="true" applyNumberFormat="false" applyProtection="false" borderId="13" fillId="0" fontId="11" numFmtId="0" xfId="0">
      <alignment horizontal="center" vertical="center" wrapText="true"/>
    </xf>
    <xf applyAlignment="true" applyBorder="false" applyFill="false" applyFont="true" applyNumberFormat="true" applyProtection="false" borderId="13" fillId="0" fontId="9" numFmtId="186" xfId="0">
      <alignment horizontal="center" vertical="center" wrapText="true"/>
    </xf>
    <xf applyAlignment="true" applyBorder="false" applyFill="false" applyFont="true" applyNumberFormat="false" applyProtection="false" borderId="13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true" applyProtection="false" borderId="13" fillId="0" fontId="7" numFmtId="182" xfId="0">
      <alignment horizontal="center" vertical="center"/>
    </xf>
    <xf applyAlignment="true" applyBorder="false" applyFill="false" applyFont="true" applyNumberFormat="true" applyProtection="false" borderId="13" fillId="0" fontId="7" numFmtId="183" xfId="0">
      <alignment horizontal="center" vertical="center"/>
    </xf>
    <xf applyAlignment="true" applyBorder="false" applyFill="false" applyFont="true" applyNumberFormat="true" applyProtection="false" borderId="13" fillId="0" fontId="7" numFmtId="184" xfId="0">
      <alignment horizontal="center" vertical="center"/>
    </xf>
    <xf applyAlignment="true" applyBorder="false" applyFill="false" applyFont="true" applyNumberFormat="true" applyProtection="false" borderId="13" fillId="0" fontId="4" numFmtId="182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false" applyFont="true" applyNumberFormat="true" applyProtection="false" borderId="13" fillId="0" fontId="4" numFmtId="183" xfId="0">
      <alignment horizontal="center" vertical="center"/>
    </xf>
    <xf applyAlignment="true" applyBorder="false" applyFill="false" applyFont="true" applyNumberFormat="true" applyProtection="false" borderId="13" fillId="0" fontId="4" numFmtId="185" xfId="0">
      <alignment horizontal="center" vertical="center"/>
    </xf>
    <xf applyAlignment="true" applyBorder="false" applyFill="false" applyFont="true" applyNumberFormat="true" applyProtection="false" borderId="13" fillId="0" fontId="4" numFmtId="183" xfId="0">
      <alignment horizontal="center" vertical="center"/>
    </xf>
    <xf applyAlignment="true" applyBorder="false" applyFill="false" applyFont="true" applyNumberFormat="true" applyProtection="false" borderId="13" fillId="0" fontId="4" numFmtId="185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horizontal="center" vertical="center"/>
    </xf>
    <xf applyAlignment="true" applyBorder="false" applyFill="true" applyFont="true" applyNumberFormat="false" applyProtection="false" borderId="13" fillId="21" fontId="4" numFmtId="0" xfId="0">
      <alignment horizontal="center" vertical="center" wrapText="true"/>
    </xf>
    <xf applyAlignment="true" applyBorder="false" applyFill="true" applyFont="true" applyNumberFormat="false" applyProtection="false" borderId="13" fillId="21" fontId="7" numFmtId="0" xfId="0">
      <alignment horizontal="center" vertical="center"/>
    </xf>
    <xf applyAlignment="true" applyBorder="false" applyFill="true" applyFont="true" applyNumberFormat="false" applyProtection="false" borderId="13" fillId="22" fontId="11" numFmtId="0" xfId="0">
      <alignment horizontal="center" vertical="center" wrapText="true"/>
    </xf>
    <xf applyAlignment="true" applyBorder="false" applyFill="true" applyFont="true" applyNumberFormat="false" applyProtection="false" borderId="13" fillId="22" fontId="7" numFmtId="0" xfId="0">
      <alignment horizontal="center" vertical="center"/>
    </xf>
    <xf applyAlignment="true" applyBorder="false" applyFill="true" applyFont="true" applyNumberFormat="true" applyProtection="false" borderId="13" fillId="22" fontId="7" numFmtId="182" xfId="0">
      <alignment horizontal="center" vertical="center"/>
    </xf>
    <xf applyAlignment="true" applyBorder="false" applyFill="true" applyFont="true" applyNumberFormat="true" applyProtection="false" borderId="13" fillId="22" fontId="7" numFmtId="183" xfId="0">
      <alignment horizontal="center" vertical="center"/>
    </xf>
    <xf applyAlignment="true" applyBorder="false" applyFill="true" applyFont="true" applyNumberFormat="true" applyProtection="false" borderId="13" fillId="22" fontId="7" numFmtId="184" xfId="0">
      <alignment horizontal="center" vertical="center"/>
    </xf>
    <xf applyAlignment="true" applyBorder="false" applyFill="true" applyFont="true" applyNumberFormat="true" applyProtection="false" borderId="13" fillId="22" fontId="4" numFmtId="182" xfId="0">
      <alignment horizontal="center" vertical="center"/>
    </xf>
    <xf applyAlignment="true" applyBorder="false" applyFill="true" applyFont="true" applyNumberFormat="true" applyProtection="false" borderId="13" fillId="22" fontId="4" numFmtId="183" xfId="0">
      <alignment horizontal="center" vertical="center"/>
    </xf>
    <xf applyAlignment="true" applyBorder="false" applyFill="true" applyFont="true" applyNumberFormat="true" applyProtection="false" borderId="13" fillId="22" fontId="4" numFmtId="185" xfId="0">
      <alignment horizontal="center" vertical="center"/>
    </xf>
    <xf applyAlignment="true" applyBorder="false" applyFill="true" applyFont="true" applyNumberFormat="true" applyProtection="false" borderId="13" fillId="22" fontId="7" numFmtId="185" xfId="0">
      <alignment horizontal="center" vertical="center"/>
    </xf>
    <xf applyAlignment="true" applyBorder="false" applyFill="true" applyFont="true" applyNumberFormat="true" applyProtection="false" borderId="13" fillId="22" fontId="4" numFmtId="187" xfId="0">
      <alignment horizontal="center" vertical="center" wrapText="true"/>
    </xf>
    <xf applyAlignment="true" applyBorder="false" applyFill="false" applyFont="true" applyNumberFormat="true" applyProtection="false" borderId="13" fillId="0" fontId="9" numFmtId="186" xfId="0">
      <alignment horizontal="center" vertical="center" wrapText="true"/>
    </xf>
    <xf applyAlignment="true" applyBorder="false" applyFill="false" applyFont="true" applyNumberFormat="true" applyProtection="false" borderId="13" fillId="0" fontId="4" numFmtId="188" xfId="0">
      <alignment horizontal="center" vertical="center"/>
    </xf>
    <xf applyAlignment="true" applyBorder="false" applyFill="true" applyFont="true" applyNumberFormat="false" applyProtection="false" borderId="13" fillId="23" fontId="11" numFmtId="0" xfId="0">
      <alignment horizontal="center" vertical="center"/>
    </xf>
    <xf applyAlignment="true" applyBorder="false" applyFill="true" applyFont="true" applyNumberFormat="true" applyProtection="false" borderId="13" fillId="23" fontId="4" numFmtId="185" xfId="0">
      <alignment horizontal="center" vertical="center"/>
    </xf>
    <xf applyAlignment="true" applyBorder="false" applyFill="true" applyFont="true" applyNumberFormat="true" applyProtection="false" borderId="13" fillId="23" fontId="7" numFmtId="182" xfId="0">
      <alignment horizontal="center" vertical="center"/>
    </xf>
    <xf applyAlignment="true" applyBorder="false" applyFill="true" applyFont="true" applyNumberFormat="true" applyProtection="false" borderId="13" fillId="23" fontId="7" numFmtId="183" xfId="0">
      <alignment horizontal="center" vertical="center"/>
    </xf>
    <xf applyAlignment="true" applyBorder="false" applyFill="true" applyFont="true" applyNumberFormat="false" applyProtection="false" borderId="13" fillId="23" fontId="4" numFmtId="0" xfId="0">
      <alignment horizontal="center" vertical="center"/>
    </xf>
    <xf applyAlignment="true" applyBorder="false" applyFill="true" applyFont="true" applyNumberFormat="true" applyProtection="false" borderId="13" fillId="23" fontId="7" numFmtId="184" xfId="0">
      <alignment horizontal="center" vertical="center"/>
    </xf>
    <xf applyAlignment="true" applyBorder="false" applyFill="true" applyFont="true" applyNumberFormat="true" applyProtection="false" borderId="13" fillId="23" fontId="4" numFmtId="182" xfId="0">
      <alignment horizontal="center" vertical="center"/>
    </xf>
    <xf applyAlignment="true" applyBorder="false" applyFill="true" applyFont="true" applyNumberFormat="true" applyProtection="false" borderId="13" fillId="23" fontId="4" numFmtId="183" xfId="0">
      <alignment horizontal="center" vertical="center"/>
    </xf>
    <xf applyAlignment="true" applyBorder="false" applyFill="true" applyFont="true" applyNumberFormat="false" applyProtection="false" borderId="15" fillId="19" fontId="9" numFmtId="0" xfId="0">
      <alignment horizontal="center" vertical="center"/>
    </xf>
    <xf applyAlignment="true" applyBorder="false" applyFill="true" applyFont="true" applyNumberFormat="false" applyProtection="false" borderId="16" fillId="19" fontId="9" numFmtId="0" xfId="0">
      <alignment horizontal="center" vertical="center"/>
    </xf>
    <xf applyAlignment="true" applyBorder="false" applyFill="true" applyFont="true" applyNumberFormat="false" applyProtection="false" borderId="17" fillId="19" fontId="9" numFmtId="0" xfId="0">
      <alignment horizontal="center" vertical="center"/>
    </xf>
    <xf applyAlignment="true" applyBorder="false" applyFill="true" applyFont="true" applyNumberFormat="false" applyProtection="false" borderId="18" fillId="19" fontId="9" numFmtId="0" xfId="0">
      <alignment horizontal="center" vertical="center"/>
    </xf>
    <xf applyAlignment="true" applyBorder="false" applyFill="true" applyFont="true" applyNumberFormat="true" applyProtection="false" borderId="18" fillId="19" fontId="9" numFmtId="182" xfId="0">
      <alignment horizontal="center" vertical="center"/>
    </xf>
    <xf applyAlignment="true" applyBorder="false" applyFill="true" applyFont="true" applyNumberFormat="true" applyProtection="false" borderId="18" fillId="19" fontId="9" numFmtId="183" xfId="0">
      <alignment horizontal="center" vertical="center"/>
    </xf>
    <xf applyAlignment="true" applyBorder="false" applyFill="true" applyFont="true" applyNumberFormat="false" applyProtection="false" borderId="18" fillId="19" fontId="9" numFmtId="0" xfId="0">
      <alignment horizontal="center" vertical="center"/>
    </xf>
    <xf applyAlignment="true" applyBorder="false" applyFill="true" applyFont="true" applyNumberFormat="true" applyProtection="false" borderId="18" fillId="19" fontId="9" numFmtId="184" xfId="0">
      <alignment horizontal="center" vertical="center"/>
    </xf>
    <xf applyAlignment="true" applyBorder="false" applyFill="true" applyFont="true" applyNumberFormat="false" applyProtection="false" borderId="18" fillId="20" fontId="9" numFmtId="0" xfId="0">
      <alignment horizontal="center" vertical="center"/>
    </xf>
    <xf applyAlignment="true" applyBorder="false" applyFill="true" applyFont="true" applyNumberFormat="true" applyProtection="false" borderId="18" fillId="20" fontId="9" numFmtId="182" xfId="0">
      <alignment horizontal="center" vertical="center"/>
    </xf>
    <xf applyAlignment="true" applyBorder="false" applyFill="true" applyFont="true" applyNumberFormat="true" applyProtection="false" borderId="18" fillId="20" fontId="9" numFmtId="183" xfId="0">
      <alignment horizontal="center" vertical="center"/>
    </xf>
    <xf applyAlignment="true" applyBorder="false" applyFill="true" applyFont="true" applyNumberFormat="true" applyProtection="false" borderId="18" fillId="20" fontId="9" numFmtId="185" xfId="0">
      <alignment horizontal="center" vertical="center"/>
    </xf>
    <xf applyAlignment="true" applyBorder="false" applyFill="false" applyFont="true" applyNumberFormat="false" applyProtection="false" borderId="19" fillId="0" fontId="10" numFmtId="0" xfId="0">
      <alignment horizontal="center" vertical="center" wrapText="true"/>
    </xf>
    <xf applyAlignment="true" applyBorder="false" applyFill="false" applyFont="true" applyNumberFormat="false" applyProtection="false" borderId="19" fillId="0" fontId="11" numFmtId="0" xfId="0">
      <alignment horizontal="center" vertical="center" wrapText="true"/>
    </xf>
    <xf applyAlignment="true" applyBorder="false" applyFill="false" applyFont="true" applyNumberFormat="true" applyProtection="false" borderId="19" fillId="0" fontId="9" numFmtId="186" xfId="0">
      <alignment horizontal="center" vertical="center" wrapText="true"/>
    </xf>
    <xf applyAlignment="true" applyBorder="false" applyFill="false" applyFont="true" applyNumberFormat="false" applyProtection="false" borderId="19" fillId="0" fontId="12" numFmtId="0" xfId="0">
      <alignment horizontal="center" vertical="center"/>
    </xf>
    <xf applyAlignment="true" applyBorder="false" applyFill="false" applyFont="true" applyNumberFormat="false" applyProtection="false" borderId="19" fillId="0" fontId="7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 wrapText="true"/>
    </xf>
    <xf applyAlignment="true" applyBorder="false" applyFill="false" applyFont="true" applyNumberFormat="true" applyProtection="false" borderId="19" fillId="0" fontId="7" numFmtId="182" xfId="0">
      <alignment horizontal="center" vertical="center"/>
    </xf>
    <xf applyAlignment="true" applyBorder="false" applyFill="false" applyFont="true" applyNumberFormat="true" applyProtection="false" borderId="19" fillId="0" fontId="7" numFmtId="183" xfId="0">
      <alignment horizontal="center" vertical="center"/>
    </xf>
    <xf applyAlignment="true" applyBorder="false" applyFill="false" applyFont="true" applyNumberFormat="true" applyProtection="false" borderId="19" fillId="0" fontId="7" numFmtId="184" xfId="0">
      <alignment horizontal="center" vertical="center"/>
    </xf>
    <xf applyAlignment="true" applyBorder="false" applyFill="false" applyFont="true" applyNumberFormat="true" applyProtection="false" borderId="19" fillId="0" fontId="4" numFmtId="182" xfId="0">
      <alignment horizontal="center" vertical="center"/>
    </xf>
    <xf applyAlignment="true" applyBorder="false" applyFill="false" applyFont="true" applyNumberFormat="true" applyProtection="false" borderId="19" fillId="0" fontId="4" numFmtId="183" xfId="0">
      <alignment horizontal="center" vertical="center"/>
    </xf>
    <xf applyAlignment="true" applyBorder="false" applyFill="false" applyFont="true" applyNumberFormat="true" applyProtection="false" borderId="19" fillId="0" fontId="4" numFmtId="185" xfId="0">
      <alignment horizontal="center" vertical="center"/>
    </xf>
    <xf applyAlignment="true" applyBorder="false" applyFill="false" applyFont="true" applyNumberFormat="true" applyProtection="false" borderId="19" fillId="0" fontId="4" numFmtId="185" xfId="0">
      <alignment horizontal="center" vertical="center"/>
    </xf>
    <xf applyAlignment="true" applyBorder="false" applyFill="true" applyFont="true" applyNumberFormat="false" applyProtection="false" borderId="19" fillId="24" fontId="4" numFmtId="0" xfId="0">
      <alignment horizontal="center" vertical="center" wrapText="true"/>
    </xf>
    <xf applyAlignment="true" applyBorder="false" applyFill="true" applyFont="true" applyNumberFormat="false" applyProtection="false" borderId="19" fillId="21" fontId="7" numFmtId="0" xfId="0">
      <alignment horizontal="center" vertical="center"/>
    </xf>
    <xf applyAlignment="true" applyBorder="false" applyFill="true" applyFont="true" applyNumberFormat="false" applyProtection="false" borderId="19" fillId="22" fontId="11" numFmtId="0" xfId="0">
      <alignment horizontal="center" vertical="center" wrapText="true"/>
    </xf>
    <xf applyAlignment="true" applyBorder="false" applyFill="true" applyFont="true" applyNumberFormat="false" applyProtection="false" borderId="19" fillId="22" fontId="7" numFmtId="0" xfId="0">
      <alignment horizontal="center" vertical="center"/>
    </xf>
    <xf applyAlignment="true" applyBorder="false" applyFill="true" applyFont="true" applyNumberFormat="true" applyProtection="false" borderId="19" fillId="22" fontId="7" numFmtId="182" xfId="0">
      <alignment horizontal="center" vertical="center"/>
    </xf>
    <xf applyAlignment="true" applyBorder="false" applyFill="true" applyFont="true" applyNumberFormat="true" applyProtection="false" borderId="19" fillId="22" fontId="7" numFmtId="183" xfId="0">
      <alignment horizontal="center" vertical="center"/>
    </xf>
    <xf applyAlignment="true" applyBorder="false" applyFill="true" applyFont="true" applyNumberFormat="true" applyProtection="false" borderId="19" fillId="22" fontId="7" numFmtId="184" xfId="0">
      <alignment horizontal="center" vertical="center"/>
    </xf>
    <xf applyAlignment="true" applyBorder="false" applyFill="true" applyFont="true" applyNumberFormat="true" applyProtection="false" borderId="19" fillId="22" fontId="4" numFmtId="182" xfId="0">
      <alignment horizontal="center" vertical="center"/>
    </xf>
    <xf applyAlignment="true" applyBorder="false" applyFill="true" applyFont="true" applyNumberFormat="true" applyProtection="false" borderId="19" fillId="22" fontId="4" numFmtId="183" xfId="0">
      <alignment horizontal="center" vertical="center"/>
    </xf>
    <xf applyAlignment="true" applyBorder="false" applyFill="true" applyFont="true" applyNumberFormat="true" applyProtection="false" borderId="19" fillId="22" fontId="4" numFmtId="185" xfId="0">
      <alignment horizontal="center" vertical="center"/>
    </xf>
    <xf applyAlignment="true" applyBorder="false" applyFill="true" applyFont="true" applyNumberFormat="true" applyProtection="false" borderId="19" fillId="22" fontId="7" numFmtId="185" xfId="0">
      <alignment horizontal="center" vertical="center"/>
    </xf>
    <xf applyAlignment="true" applyBorder="false" applyFill="true" applyFont="true" applyNumberFormat="true" applyProtection="false" borderId="19" fillId="22" fontId="4" numFmtId="187" xfId="0">
      <alignment horizontal="center" vertical="center" wrapText="true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19" fillId="0" fontId="11" numFmtId="0" xfId="0">
      <alignment horizontal="center" vertical="center" wrapText="true"/>
    </xf>
    <xf applyAlignment="true" applyBorder="false" applyFill="true" applyFont="true" applyNumberFormat="false" applyProtection="false" borderId="19" fillId="23" fontId="11" numFmtId="0" xfId="0">
      <alignment horizontal="center" vertical="center"/>
    </xf>
    <xf applyAlignment="true" applyBorder="false" applyFill="true" applyFont="true" applyNumberFormat="true" applyProtection="false" borderId="19" fillId="23" fontId="4" numFmtId="189" xfId="0">
      <alignment horizontal="center" vertical="center"/>
    </xf>
    <xf applyAlignment="true" applyBorder="false" applyFill="true" applyFont="true" applyNumberFormat="true" applyProtection="false" borderId="19" fillId="23" fontId="7" numFmtId="182" xfId="0">
      <alignment horizontal="center" vertical="center"/>
    </xf>
    <xf applyAlignment="true" applyBorder="false" applyFill="true" applyFont="true" applyNumberFormat="true" applyProtection="false" borderId="19" fillId="23" fontId="7" numFmtId="183" xfId="0">
      <alignment horizontal="center" vertical="center"/>
    </xf>
    <xf applyAlignment="true" applyBorder="false" applyFill="true" applyFont="true" applyNumberFormat="true" applyProtection="false" borderId="19" fillId="23" fontId="7" numFmtId="184" xfId="0">
      <alignment horizontal="center" vertical="center"/>
    </xf>
    <xf applyAlignment="true" applyBorder="false" applyFill="true" applyFont="true" applyNumberFormat="true" applyProtection="false" borderId="19" fillId="23" fontId="4" numFmtId="182" xfId="0">
      <alignment horizontal="center" vertical="center"/>
    </xf>
    <xf applyAlignment="true" applyBorder="false" applyFill="true" applyFont="true" applyNumberFormat="true" applyProtection="false" borderId="19" fillId="23" fontId="4" numFmtId="183" xfId="0">
      <alignment horizontal="center" vertical="center"/>
    </xf>
    <xf applyAlignment="true" applyBorder="false" applyFill="true" applyFont="true" applyNumberFormat="true" applyProtection="false" borderId="19" fillId="23" fontId="4" numFmtId="185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true" applyProtection="false" borderId="13" fillId="0" fontId="4" numFmtId="190" xfId="0">
      <alignment horizontal="center" vertical="center" wrapText="true"/>
    </xf>
    <xf applyAlignment="true" applyBorder="false" applyFill="false" applyFont="true" applyNumberFormat="true" applyProtection="false" borderId="13" fillId="0" fontId="4" numFmtId="182" xfId="0">
      <alignment horizontal="center" vertical="center"/>
    </xf>
    <xf applyAlignment="true" applyBorder="false" applyFill="false" applyFont="true" applyNumberFormat="false" applyProtection="false" borderId="13" fillId="0" fontId="11" numFmtId="0" xfId="0">
      <alignment horizontal="center" vertical="center" wrapText="true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true" applyFont="true" applyNumberFormat="true" applyProtection="false" borderId="13" fillId="23" fontId="4" numFmtId="185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21" fontId="17" numFmtId="0" xfId="0">
      <alignment horizontal="center" vertical="center" wrapText="true"/>
    </xf>
    <xf applyAlignment="true" applyBorder="false" applyFill="true" applyFont="true" applyNumberFormat="false" applyProtection="false" borderId="0" fillId="21" fontId="8" numFmtId="0" xfId="0">
      <alignment horizontal="center" vertical="center" wrapText="true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true" applyFont="true" applyNumberFormat="false" applyProtection="false" borderId="20" fillId="25" fontId="9" numFmtId="0" xfId="0">
      <alignment horizontal="center" vertical="center"/>
    </xf>
    <xf applyAlignment="true" applyBorder="false" applyFill="true" applyFont="true" applyNumberFormat="false" applyProtection="false" borderId="21" fillId="25" fontId="9" numFmtId="0" xfId="0">
      <alignment horizontal="center" vertical="center"/>
    </xf>
    <xf applyAlignment="true" applyBorder="false" applyFill="true" applyFont="true" applyNumberFormat="false" applyProtection="false" borderId="22" fillId="25" fontId="9" numFmtId="0" xfId="0">
      <alignment horizontal="center" vertical="center"/>
    </xf>
    <xf applyAlignment="true" applyBorder="false" applyFill="true" applyFont="true" applyNumberFormat="false" applyProtection="false" borderId="23" fillId="25" fontId="9" numFmtId="0" xfId="0">
      <alignment horizontal="center" vertical="center"/>
    </xf>
    <xf applyAlignment="true" applyBorder="false" applyFill="true" applyFont="true" applyNumberFormat="true" applyProtection="false" borderId="23" fillId="25" fontId="9" numFmtId="191" xfId="0">
      <alignment horizontal="center" vertical="center"/>
    </xf>
    <xf applyAlignment="true" applyBorder="false" applyFill="true" applyFont="true" applyNumberFormat="true" applyProtection="false" borderId="23" fillId="25" fontId="9" numFmtId="192" xfId="0">
      <alignment horizontal="center" vertical="center"/>
    </xf>
    <xf applyAlignment="true" applyBorder="false" applyFill="true" applyFont="true" applyNumberFormat="false" applyProtection="false" borderId="23" fillId="25" fontId="9" numFmtId="0" xfId="0">
      <alignment horizontal="center" vertical="center"/>
    </xf>
    <xf applyAlignment="true" applyBorder="false" applyFill="true" applyFont="true" applyNumberFormat="true" applyProtection="false" borderId="23" fillId="25" fontId="9" numFmtId="193" xfId="0">
      <alignment horizontal="center" vertical="center"/>
    </xf>
    <xf applyAlignment="true" applyBorder="false" applyFill="true" applyFont="true" applyNumberFormat="false" applyProtection="false" borderId="23" fillId="26" fontId="9" numFmtId="0" xfId="0">
      <alignment horizontal="center" vertical="center"/>
    </xf>
    <xf applyAlignment="true" applyBorder="false" applyFill="true" applyFont="true" applyNumberFormat="true" applyProtection="false" borderId="23" fillId="26" fontId="9" numFmtId="191" xfId="0">
      <alignment horizontal="center" vertical="center"/>
    </xf>
    <xf applyAlignment="true" applyBorder="false" applyFill="true" applyFont="true" applyNumberFormat="true" applyProtection="false" borderId="23" fillId="26" fontId="9" numFmtId="192" xfId="0">
      <alignment horizontal="center" vertical="center"/>
    </xf>
    <xf applyAlignment="true" applyBorder="false" applyFill="true" applyFont="true" applyNumberFormat="true" applyProtection="false" borderId="23" fillId="26" fontId="9" numFmtId="194" xfId="0">
      <alignment horizontal="center" vertical="center"/>
    </xf>
    <xf applyAlignment="true" applyBorder="false" applyFill="false" applyFont="true" applyNumberFormat="false" applyProtection="false" borderId="24" fillId="0" fontId="10" numFmtId="0" xfId="0">
      <alignment horizontal="center" vertical="center" wrapText="true"/>
    </xf>
    <xf applyAlignment="true" applyBorder="false" applyFill="false" applyFont="true" applyNumberFormat="false" applyProtection="false" borderId="24" fillId="0" fontId="11" numFmtId="0" xfId="0">
      <alignment horizontal="center" vertical="center" wrapText="true"/>
    </xf>
    <xf applyAlignment="true" applyBorder="false" applyFill="false" applyFont="true" applyNumberFormat="true" applyProtection="false" borderId="24" fillId="0" fontId="9" numFmtId="195" xfId="0">
      <alignment horizontal="center" vertical="center" wrapText="true"/>
    </xf>
    <xf applyAlignment="true" applyBorder="false" applyFill="false" applyFont="true" applyNumberFormat="false" applyProtection="false" borderId="24" fillId="0" fontId="12" numFmtId="0" xfId="0">
      <alignment horizontal="center" vertical="center"/>
    </xf>
    <xf applyAlignment="true" applyBorder="false" applyFill="false" applyFont="true" applyNumberFormat="false" applyProtection="false" borderId="24" fillId="0" fontId="7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 wrapText="true"/>
    </xf>
    <xf applyAlignment="true" applyBorder="false" applyFill="false" applyFont="true" applyNumberFormat="true" applyProtection="false" borderId="24" fillId="0" fontId="7" numFmtId="191" xfId="0">
      <alignment horizontal="center" vertical="center"/>
    </xf>
    <xf applyAlignment="true" applyBorder="false" applyFill="false" applyFont="true" applyNumberFormat="true" applyProtection="false" borderId="24" fillId="0" fontId="7" numFmtId="192" xfId="0">
      <alignment horizontal="center" vertical="center"/>
    </xf>
    <xf applyAlignment="true" applyBorder="false" applyFill="false" applyFont="true" applyNumberFormat="true" applyProtection="false" borderId="24" fillId="0" fontId="7" numFmtId="193" xfId="0">
      <alignment horizontal="center" vertical="center"/>
    </xf>
    <xf applyAlignment="true" applyBorder="false" applyFill="false" applyFont="true" applyNumberFormat="true" applyProtection="false" borderId="24" fillId="0" fontId="4" numFmtId="191" xfId="0">
      <alignment horizontal="center" vertical="center"/>
    </xf>
    <xf applyAlignment="true" applyBorder="false" applyFill="false" applyFont="true" applyNumberFormat="true" applyProtection="false" borderId="24" fillId="0" fontId="4" numFmtId="192" xfId="0">
      <alignment horizontal="center" vertical="center"/>
    </xf>
    <xf applyAlignment="true" applyBorder="false" applyFill="false" applyFont="true" applyNumberFormat="true" applyProtection="false" borderId="24" fillId="0" fontId="4" numFmtId="194" xfId="0">
      <alignment horizontal="center" vertical="center"/>
    </xf>
    <xf applyAlignment="true" applyBorder="false" applyFill="false" applyFont="true" applyNumberFormat="true" applyProtection="false" borderId="24" fillId="0" fontId="7" numFmtId="192" xfId="0">
      <alignment horizontal="center" vertical="center"/>
    </xf>
    <xf applyAlignment="true" applyBorder="false" applyFill="false" applyFont="true" applyNumberFormat="true" applyProtection="false" borderId="24" fillId="0" fontId="4" numFmtId="194" xfId="0">
      <alignment horizontal="center" vertical="center"/>
    </xf>
    <xf applyAlignment="true" applyBorder="false" applyFill="true" applyFont="true" applyNumberFormat="false" applyProtection="false" borderId="24" fillId="27" fontId="4" numFmtId="0" xfId="0">
      <alignment horizontal="center" vertical="center" wrapText="true"/>
    </xf>
    <xf applyAlignment="true" applyBorder="false" applyFill="true" applyFont="true" applyNumberFormat="false" applyProtection="false" borderId="24" fillId="28" fontId="7" numFmtId="0" xfId="0">
      <alignment horizontal="center" vertical="center"/>
    </xf>
    <xf applyAlignment="true" applyBorder="false" applyFill="true" applyFont="true" applyNumberFormat="false" applyProtection="false" borderId="24" fillId="29" fontId="11" numFmtId="0" xfId="0">
      <alignment horizontal="center" vertical="center" wrapText="true"/>
    </xf>
    <xf applyAlignment="true" applyBorder="false" applyFill="true" applyFont="true" applyNumberFormat="false" applyProtection="false" borderId="24" fillId="29" fontId="7" numFmtId="0" xfId="0">
      <alignment horizontal="center" vertical="center"/>
    </xf>
    <xf applyAlignment="true" applyBorder="false" applyFill="true" applyFont="true" applyNumberFormat="true" applyProtection="false" borderId="24" fillId="29" fontId="7" numFmtId="191" xfId="0">
      <alignment horizontal="center" vertical="center"/>
    </xf>
    <xf applyAlignment="true" applyBorder="false" applyFill="true" applyFont="true" applyNumberFormat="true" applyProtection="false" borderId="24" fillId="29" fontId="7" numFmtId="192" xfId="0">
      <alignment horizontal="center" vertical="center"/>
    </xf>
    <xf applyAlignment="true" applyBorder="false" applyFill="true" applyFont="true" applyNumberFormat="true" applyProtection="false" borderId="24" fillId="29" fontId="7" numFmtId="193" xfId="0">
      <alignment horizontal="center" vertical="center"/>
    </xf>
    <xf applyAlignment="true" applyBorder="false" applyFill="true" applyFont="true" applyNumberFormat="true" applyProtection="false" borderId="24" fillId="29" fontId="4" numFmtId="191" xfId="0">
      <alignment horizontal="center" vertical="center"/>
    </xf>
    <xf applyAlignment="true" applyBorder="false" applyFill="true" applyFont="true" applyNumberFormat="true" applyProtection="false" borderId="24" fillId="29" fontId="4" numFmtId="192" xfId="0">
      <alignment horizontal="center" vertical="center"/>
    </xf>
    <xf applyAlignment="true" applyBorder="false" applyFill="true" applyFont="true" applyNumberFormat="true" applyProtection="false" borderId="24" fillId="29" fontId="4" numFmtId="194" xfId="0">
      <alignment horizontal="center" vertical="center"/>
    </xf>
    <xf applyAlignment="true" applyBorder="false" applyFill="true" applyFont="true" applyNumberFormat="true" applyProtection="false" borderId="24" fillId="29" fontId="7" numFmtId="194" xfId="0">
      <alignment horizontal="center" vertical="center"/>
    </xf>
    <xf applyAlignment="true" applyBorder="false" applyFill="true" applyFont="true" applyNumberFormat="true" applyProtection="false" borderId="24" fillId="29" fontId="4" numFmtId="196" xfId="0">
      <alignment horizontal="center" vertical="center" wrapText="true"/>
    </xf>
    <xf applyAlignment="true" applyBorder="false" applyFill="true" applyFont="true" applyNumberFormat="false" applyProtection="false" borderId="25" fillId="29" fontId="7" numFmtId="0" xfId="0">
      <alignment horizontal="center" vertical="center"/>
    </xf>
    <xf applyAlignment="true" applyBorder="false" applyFill="true" applyFont="true" applyNumberFormat="true" applyProtection="false" borderId="25" fillId="29" fontId="7" numFmtId="192" xfId="0">
      <alignment horizontal="center" vertical="center"/>
    </xf>
    <xf applyAlignment="true" applyBorder="false" applyFill="false" applyFont="true" applyNumberFormat="true" applyProtection="false" borderId="25" fillId="0" fontId="7" numFmtId="192" xfId="0">
      <alignment horizontal="center" vertical="center"/>
    </xf>
    <xf applyAlignment="true" applyBorder="false" applyFill="false" applyFont="true" applyNumberFormat="false" applyProtection="false" borderId="24" fillId="0" fontId="11" numFmtId="0" xfId="0">
      <alignment horizontal="center" vertical="center" wrapText="true"/>
    </xf>
    <xf applyAlignment="true" applyBorder="false" applyFill="true" applyFont="true" applyNumberFormat="false" applyProtection="false" borderId="25" fillId="29" fontId="11" numFmtId="0" xfId="0">
      <alignment horizontal="center" vertical="center" wrapText="true"/>
    </xf>
    <xf applyAlignment="true" applyBorder="false" applyFill="true" applyFont="true" applyNumberFormat="true" applyProtection="false" borderId="25" fillId="29" fontId="7" numFmtId="191" xfId="0">
      <alignment horizontal="center" vertical="center"/>
    </xf>
    <xf applyAlignment="true" applyBorder="false" applyFill="true" applyFont="true" applyNumberFormat="true" applyProtection="false" borderId="25" fillId="29" fontId="7" numFmtId="193" xfId="0">
      <alignment horizontal="center" vertical="center"/>
    </xf>
    <xf applyAlignment="true" applyBorder="false" applyFill="true" applyFont="true" applyNumberFormat="true" applyProtection="false" borderId="25" fillId="29" fontId="4" numFmtId="191" xfId="0">
      <alignment horizontal="center" vertical="center"/>
    </xf>
    <xf applyAlignment="true" applyBorder="false" applyFill="true" applyFont="true" applyNumberFormat="true" applyProtection="false" borderId="25" fillId="29" fontId="4" numFmtId="192" xfId="0">
      <alignment horizontal="center" vertical="center"/>
    </xf>
    <xf applyAlignment="true" applyBorder="false" applyFill="true" applyFont="true" applyNumberFormat="true" applyProtection="false" borderId="25" fillId="29" fontId="4" numFmtId="194" xfId="0">
      <alignment horizontal="center" vertical="center"/>
    </xf>
    <xf applyAlignment="true" applyBorder="false" applyFill="true" applyFont="true" applyNumberFormat="true" applyProtection="false" borderId="25" fillId="29" fontId="7" numFmtId="194" xfId="0">
      <alignment horizontal="center" vertical="center"/>
    </xf>
    <xf applyAlignment="true" applyBorder="false" applyFill="true" applyFont="true" applyNumberFormat="true" applyProtection="false" borderId="25" fillId="29" fontId="4" numFmtId="196" xfId="0">
      <alignment horizontal="center" vertical="center" wrapText="true"/>
    </xf>
    <xf applyAlignment="true" applyBorder="false" applyFill="false" applyFont="true" applyNumberFormat="true" applyProtection="false" borderId="25" fillId="0" fontId="4" numFmtId="194" xfId="0">
      <alignment horizontal="center" vertical="center"/>
    </xf>
    <xf applyAlignment="true" applyBorder="false" applyFill="false" applyFont="true" applyNumberFormat="false" applyProtection="false" borderId="25" fillId="0" fontId="12" numFmtId="0" xfId="0">
      <alignment horizontal="center" vertical="center"/>
    </xf>
    <xf applyAlignment="true" applyBorder="false" applyFill="false" applyFont="true" applyNumberFormat="false" applyProtection="false" borderId="25" fillId="0" fontId="7" numFmtId="0" xfId="0">
      <alignment horizontal="center" vertical="center"/>
    </xf>
    <xf applyAlignment="true" applyBorder="false" applyFill="false" applyFont="true" applyNumberFormat="false" applyProtection="false" borderId="25" fillId="0" fontId="4" numFmtId="0" xfId="0">
      <alignment horizontal="center" vertical="center" wrapText="true"/>
    </xf>
    <xf applyAlignment="true" applyBorder="false" applyFill="false" applyFont="true" applyNumberFormat="false" applyProtection="false" borderId="25" fillId="0" fontId="7" numFmtId="0" xfId="0">
      <alignment horizontal="center" vertical="center"/>
    </xf>
    <xf applyAlignment="true" applyBorder="false" applyFill="false" applyFont="true" applyNumberFormat="true" applyProtection="false" borderId="25" fillId="0" fontId="7" numFmtId="191" xfId="0">
      <alignment horizontal="center" vertical="center"/>
    </xf>
    <xf applyAlignment="true" applyBorder="false" applyFill="false" applyFont="true" applyNumberFormat="true" applyProtection="false" borderId="25" fillId="0" fontId="7" numFmtId="193" xfId="0">
      <alignment horizontal="center" vertical="center"/>
    </xf>
    <xf applyAlignment="true" applyBorder="false" applyFill="false" applyFont="true" applyNumberFormat="true" applyProtection="false" borderId="25" fillId="0" fontId="4" numFmtId="191" xfId="0">
      <alignment horizontal="center" vertical="center"/>
    </xf>
    <xf applyAlignment="true" applyBorder="false" applyFill="false" applyFont="true" applyNumberFormat="true" applyProtection="false" borderId="25" fillId="0" fontId="4" numFmtId="192" xfId="0">
      <alignment horizontal="center" vertical="center"/>
    </xf>
    <xf applyAlignment="true" applyBorder="false" applyFill="false" applyFont="true" applyNumberFormat="true" applyProtection="false" borderId="25" fillId="0" fontId="7" numFmtId="192" xfId="0">
      <alignment horizontal="center" vertical="center"/>
    </xf>
    <xf applyAlignment="true" applyBorder="false" applyFill="true" applyFont="true" applyNumberFormat="false" applyProtection="false" borderId="24" fillId="30" fontId="11" numFmtId="0" xfId="0">
      <alignment horizontal="center" vertical="center"/>
    </xf>
    <xf applyAlignment="true" applyBorder="false" applyFill="true" applyFont="true" applyNumberFormat="true" applyProtection="false" borderId="24" fillId="30" fontId="4" numFmtId="197" xfId="0">
      <alignment horizontal="center" vertical="center"/>
    </xf>
    <xf applyAlignment="true" applyBorder="false" applyFill="true" applyFont="true" applyNumberFormat="true" applyProtection="false" borderId="24" fillId="30" fontId="7" numFmtId="191" xfId="0">
      <alignment horizontal="center" vertical="center"/>
    </xf>
    <xf applyAlignment="true" applyBorder="false" applyFill="true" applyFont="true" applyNumberFormat="true" applyProtection="false" borderId="24" fillId="30" fontId="7" numFmtId="192" xfId="0">
      <alignment horizontal="center" vertical="center"/>
    </xf>
    <xf applyAlignment="true" applyBorder="false" applyFill="true" applyFont="true" applyNumberFormat="true" applyProtection="false" borderId="24" fillId="30" fontId="7" numFmtId="193" xfId="0">
      <alignment horizontal="center" vertical="center"/>
    </xf>
    <xf applyAlignment="true" applyBorder="false" applyFill="true" applyFont="true" applyNumberFormat="true" applyProtection="false" borderId="24" fillId="30" fontId="4" numFmtId="191" xfId="0">
      <alignment horizontal="center" vertical="center"/>
    </xf>
    <xf applyAlignment="true" applyBorder="false" applyFill="true" applyFont="true" applyNumberFormat="true" applyProtection="false" borderId="24" fillId="30" fontId="4" numFmtId="192" xfId="0">
      <alignment horizontal="center" vertical="center"/>
    </xf>
    <xf applyAlignment="true" applyBorder="false" applyFill="true" applyFont="true" applyNumberFormat="true" applyProtection="false" borderId="24" fillId="30" fontId="4" numFmtId="194" xfId="0">
      <alignment horizontal="center" vertical="center"/>
    </xf>
    <xf applyAlignment="true" applyBorder="false" applyFill="true" applyFont="true" applyNumberFormat="false" applyProtection="false" borderId="26" fillId="25" fontId="9" numFmtId="0" xfId="0">
      <alignment horizontal="center" vertical="center"/>
    </xf>
    <xf applyAlignment="true" applyBorder="false" applyFill="true" applyFont="true" applyNumberFormat="false" applyProtection="false" borderId="27" fillId="25" fontId="9" numFmtId="0" xfId="0">
      <alignment horizontal="center" vertical="center"/>
    </xf>
    <xf applyAlignment="true" applyBorder="false" applyFill="true" applyFont="true" applyNumberFormat="false" applyProtection="false" borderId="28" fillId="25" fontId="9" numFmtId="0" xfId="0">
      <alignment horizontal="center" vertical="center"/>
    </xf>
    <xf applyAlignment="true" applyBorder="false" applyFill="true" applyFont="true" applyNumberFormat="true" applyProtection="false" borderId="27" fillId="25" fontId="9" numFmtId="191" xfId="0">
      <alignment horizontal="center" vertical="center"/>
    </xf>
    <xf applyAlignment="true" applyBorder="false" applyFill="true" applyFont="true" applyNumberFormat="true" applyProtection="false" borderId="27" fillId="25" fontId="9" numFmtId="192" xfId="0">
      <alignment horizontal="center" vertical="center"/>
    </xf>
    <xf applyAlignment="true" applyBorder="false" applyFill="true" applyFont="true" applyNumberFormat="true" applyProtection="false" borderId="27" fillId="25" fontId="9" numFmtId="193" xfId="0">
      <alignment horizontal="center" vertical="center"/>
    </xf>
    <xf applyAlignment="true" applyBorder="false" applyFill="true" applyFont="true" applyNumberFormat="false" applyProtection="false" borderId="27" fillId="26" fontId="9" numFmtId="0" xfId="0">
      <alignment horizontal="center" vertical="center"/>
    </xf>
    <xf applyAlignment="true" applyBorder="false" applyFill="true" applyFont="true" applyNumberFormat="true" applyProtection="false" borderId="27" fillId="26" fontId="9" numFmtId="191" xfId="0">
      <alignment horizontal="center" vertical="center"/>
    </xf>
    <xf applyAlignment="true" applyBorder="false" applyFill="true" applyFont="true" applyNumberFormat="true" applyProtection="false" borderId="27" fillId="26" fontId="9" numFmtId="192" xfId="0">
      <alignment horizontal="center" vertical="center"/>
    </xf>
    <xf applyAlignment="true" applyBorder="false" applyFill="true" applyFont="true" applyNumberFormat="true" applyProtection="false" borderId="27" fillId="26" fontId="9" numFmtId="194" xfId="0">
      <alignment horizontal="center" vertical="center"/>
    </xf>
    <xf applyAlignment="true" applyBorder="false" applyFill="false" applyFont="true" applyNumberFormat="false" applyProtection="false" borderId="25" fillId="0" fontId="10" numFmtId="0" xfId="0">
      <alignment horizontal="center" vertical="center" wrapText="true"/>
    </xf>
    <xf applyAlignment="true" applyBorder="false" applyFill="false" applyFont="true" applyNumberFormat="false" applyProtection="false" borderId="25" fillId="0" fontId="11" numFmtId="0" xfId="0">
      <alignment horizontal="center" vertical="center" wrapText="true"/>
    </xf>
    <xf applyAlignment="true" applyBorder="false" applyFill="false" applyFont="true" applyNumberFormat="true" applyProtection="false" borderId="25" fillId="0" fontId="9" numFmtId="195" xfId="0">
      <alignment horizontal="center" vertical="center" wrapText="true"/>
    </xf>
    <xf applyAlignment="true" applyBorder="false" applyFill="true" applyFont="true" applyNumberFormat="false" applyProtection="false" borderId="25" fillId="28" fontId="4" numFmtId="0" xfId="0">
      <alignment horizontal="center" vertical="center" wrapText="true"/>
    </xf>
    <xf applyAlignment="true" applyBorder="false" applyFill="true" applyFont="true" applyNumberFormat="false" applyProtection="false" borderId="25" fillId="28" fontId="7" numFmtId="0" xfId="0">
      <alignment horizontal="center" vertical="center"/>
    </xf>
    <xf applyAlignment="true" applyBorder="false" applyFill="true" applyFont="true" applyNumberFormat="false" applyProtection="false" borderId="25" fillId="30" fontId="11" numFmtId="0" xfId="0">
      <alignment horizontal="center" vertical="center"/>
    </xf>
    <xf applyAlignment="true" applyBorder="false" applyFill="true" applyFont="true" applyNumberFormat="true" applyProtection="false" borderId="25" fillId="30" fontId="4" numFmtId="197" xfId="0">
      <alignment horizontal="center" vertical="center"/>
    </xf>
    <xf applyAlignment="true" applyBorder="false" applyFill="true" applyFont="true" applyNumberFormat="true" applyProtection="false" borderId="25" fillId="30" fontId="7" numFmtId="191" xfId="0">
      <alignment horizontal="center" vertical="center"/>
    </xf>
    <xf applyAlignment="true" applyBorder="false" applyFill="true" applyFont="true" applyNumberFormat="true" applyProtection="false" borderId="25" fillId="30" fontId="7" numFmtId="192" xfId="0">
      <alignment horizontal="center" vertical="center"/>
    </xf>
    <xf applyAlignment="true" applyBorder="false" applyFill="true" applyFont="true" applyNumberFormat="true" applyProtection="false" borderId="25" fillId="30" fontId="7" numFmtId="193" xfId="0">
      <alignment horizontal="center" vertical="center"/>
    </xf>
    <xf applyAlignment="true" applyBorder="false" applyFill="true" applyFont="true" applyNumberFormat="true" applyProtection="false" borderId="25" fillId="30" fontId="4" numFmtId="191" xfId="0">
      <alignment horizontal="center" vertical="center"/>
    </xf>
    <xf applyAlignment="true" applyBorder="false" applyFill="true" applyFont="true" applyNumberFormat="true" applyProtection="false" borderId="25" fillId="30" fontId="4" numFmtId="192" xfId="0">
      <alignment horizontal="center" vertical="center"/>
    </xf>
    <xf applyAlignment="true" applyBorder="false" applyFill="true" applyFont="true" applyNumberFormat="true" applyProtection="false" borderId="25" fillId="30" fontId="4" numFmtId="194" xfId="0">
      <alignment horizontal="center" vertical="center"/>
    </xf>
    <xf applyAlignment="true" applyBorder="false" applyFill="false" applyFont="true" applyNumberFormat="false" applyProtection="false" borderId="25" fillId="0" fontId="10" numFmtId="0" xfId="0">
      <alignment horizontal="center" vertical="center" wrapText="true"/>
    </xf>
    <xf applyAlignment="true" applyBorder="false" applyFill="false" applyFont="true" applyNumberFormat="true" applyProtection="false" borderId="25" fillId="0" fontId="9" numFmtId="195" xfId="0">
      <alignment horizontal="center" vertical="center" wrapText="true"/>
    </xf>
    <xf applyAlignment="true" applyBorder="false" applyFill="false" applyFont="true" applyNumberFormat="true" applyProtection="false" borderId="25" fillId="0" fontId="4" numFmtId="194" xfId="0">
      <alignment horizontal="center" vertical="center"/>
    </xf>
    <xf applyAlignment="true" applyBorder="false" applyFill="false" applyFont="true" applyNumberFormat="false" applyProtection="false" borderId="25" fillId="0" fontId="11" numFmtId="0" xfId="0">
      <alignment horizontal="center" vertical="center" wrapText="true"/>
    </xf>
    <xf applyAlignment="true" applyBorder="false" applyFill="true" applyFont="true" applyNumberFormat="false" applyProtection="false" borderId="25" fillId="28" fontId="7" numFmtId="0" xfId="0">
      <alignment horizontal="center" vertical="center"/>
    </xf>
    <xf applyAlignment="true" applyBorder="false" applyFill="true" applyFont="true" applyNumberFormat="false" applyProtection="false" borderId="25" fillId="25" fontId="9" numFmtId="0" xfId="0">
      <alignment horizontal="center" vertical="center"/>
    </xf>
    <xf applyAlignment="true" applyBorder="false" applyFill="true" applyFont="true" applyNumberFormat="true" applyProtection="false" borderId="25" fillId="25" fontId="9" numFmtId="191" xfId="0">
      <alignment horizontal="center" vertical="center"/>
    </xf>
    <xf applyAlignment="true" applyBorder="false" applyFill="true" applyFont="true" applyNumberFormat="true" applyProtection="false" borderId="25" fillId="25" fontId="9" numFmtId="192" xfId="0">
      <alignment horizontal="center" vertical="center"/>
    </xf>
    <xf applyAlignment="true" applyBorder="false" applyFill="true" applyFont="true" applyNumberFormat="true" applyProtection="false" borderId="25" fillId="25" fontId="9" numFmtId="193" xfId="0">
      <alignment horizontal="center" vertical="center"/>
    </xf>
    <xf applyAlignment="true" applyBorder="false" applyFill="true" applyFont="true" applyNumberFormat="false" applyProtection="false" borderId="25" fillId="26" fontId="9" numFmtId="0" xfId="0">
      <alignment horizontal="center" vertical="center"/>
    </xf>
    <xf applyAlignment="true" applyBorder="false" applyFill="true" applyFont="true" applyNumberFormat="true" applyProtection="false" borderId="25" fillId="26" fontId="9" numFmtId="191" xfId="0">
      <alignment horizontal="center" vertical="center"/>
    </xf>
    <xf applyAlignment="true" applyBorder="false" applyFill="true" applyFont="true" applyNumberFormat="true" applyProtection="false" borderId="25" fillId="26" fontId="9" numFmtId="192" xfId="0">
      <alignment horizontal="center" vertical="center"/>
    </xf>
    <xf applyAlignment="true" applyBorder="false" applyFill="true" applyFont="true" applyNumberFormat="true" applyProtection="false" borderId="25" fillId="26" fontId="9" numFmtId="194" xfId="0">
      <alignment horizontal="center" vertical="center"/>
    </xf>
    <xf applyAlignment="true" applyBorder="false" applyFill="false" applyFont="true" applyNumberFormat="false" applyProtection="false" borderId="25" fillId="0" fontId="4" numFmtId="0" xfId="0">
      <alignment horizontal="center" vertical="center"/>
    </xf>
    <xf applyAlignment="true" applyBorder="false" applyFill="false" applyFont="true" applyNumberFormat="false" applyProtection="false" borderId="25" fillId="0" fontId="4" numFmtId="0" xfId="0">
      <alignment horizontal="center" vertical="center"/>
    </xf>
    <xf applyAlignment="true" applyBorder="false" applyFill="false" applyFont="true" applyNumberFormat="true" applyProtection="false" borderId="25" fillId="0" fontId="4" numFmtId="198" xfId="0">
      <alignment horizontal="center" vertical="center"/>
    </xf>
    <xf applyAlignment="true" applyBorder="false" applyFill="false" applyFont="true" applyNumberFormat="true" applyProtection="false" borderId="25" fillId="0" fontId="4" numFmtId="198" xfId="0">
      <alignment horizontal="center" vertical="center"/>
    </xf>
    <xf applyAlignment="true" applyBorder="false" applyFill="false" applyFont="true" applyNumberFormat="true" applyProtection="false" borderId="25" fillId="0" fontId="4" numFmtId="192" xfId="0">
      <alignment horizontal="center" vertical="center"/>
    </xf>
    <xf applyAlignment="true" applyBorder="false" applyFill="true" applyFont="true" applyNumberFormat="false" applyProtection="false" borderId="25" fillId="30" fontId="4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29" fillId="0" fontId="7" numFmtId="0" xfId="0">
      <alignment horizontal="center" vertical="center"/>
    </xf>
    <xf applyAlignment="true" applyBorder="false" applyFill="false" applyFont="true" applyNumberFormat="false" applyProtection="false" borderId="29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true" applyProtection="false" borderId="0" fillId="0" fontId="14" numFmtId="192" xfId="0">
      <alignment vertical="center"/>
    </xf>
    <xf applyAlignment="true" applyBorder="false" applyFill="false" applyFont="true" applyNumberFormat="true" applyProtection="false" borderId="0" fillId="0" fontId="14" numFmtId="192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92" xfId="0">
      <alignment vertical="center"/>
    </xf>
    <xf applyAlignment="true" applyBorder="false" applyFill="true" applyFont="true" applyNumberFormat="false" applyProtection="false" borderId="30" fillId="31" fontId="9" numFmtId="0" xfId="0">
      <alignment horizontal="center" vertical="center"/>
    </xf>
    <xf applyAlignment="true" applyBorder="false" applyFill="true" applyFont="true" applyNumberFormat="false" applyProtection="false" borderId="31" fillId="31" fontId="9" numFmtId="0" xfId="0">
      <alignment horizontal="center" vertical="center"/>
    </xf>
    <xf applyAlignment="true" applyBorder="false" applyFill="true" applyFont="true" applyNumberFormat="false" applyProtection="false" borderId="32" fillId="31" fontId="9" numFmtId="0" xfId="0">
      <alignment horizontal="center" vertical="center"/>
    </xf>
    <xf applyAlignment="true" applyBorder="false" applyFill="true" applyFont="true" applyNumberFormat="false" applyProtection="false" borderId="33" fillId="31" fontId="9" numFmtId="0" xfId="0">
      <alignment horizontal="center" vertical="center"/>
    </xf>
    <xf applyAlignment="true" applyBorder="false" applyFill="true" applyFont="true" applyNumberFormat="true" applyProtection="false" borderId="33" fillId="31" fontId="9" numFmtId="199" xfId="0">
      <alignment horizontal="center" vertical="center"/>
    </xf>
    <xf applyAlignment="true" applyBorder="false" applyFill="true" applyFont="true" applyNumberFormat="true" applyProtection="false" borderId="33" fillId="31" fontId="9" numFmtId="200" xfId="0">
      <alignment horizontal="center" vertical="center"/>
    </xf>
    <xf applyAlignment="true" applyBorder="false" applyFill="true" applyFont="true" applyNumberFormat="false" applyProtection="false" borderId="33" fillId="31" fontId="9" numFmtId="0" xfId="0">
      <alignment horizontal="center" vertical="center"/>
    </xf>
    <xf applyAlignment="true" applyBorder="false" applyFill="true" applyFont="true" applyNumberFormat="true" applyProtection="false" borderId="33" fillId="31" fontId="9" numFmtId="201" xfId="0">
      <alignment horizontal="center" vertical="center"/>
    </xf>
    <xf applyAlignment="true" applyBorder="false" applyFill="true" applyFont="true" applyNumberFormat="false" applyProtection="false" borderId="33" fillId="32" fontId="9" numFmtId="0" xfId="0">
      <alignment horizontal="center" vertical="center"/>
    </xf>
    <xf applyAlignment="true" applyBorder="false" applyFill="true" applyFont="true" applyNumberFormat="true" applyProtection="false" borderId="33" fillId="32" fontId="9" numFmtId="199" xfId="0">
      <alignment horizontal="center" vertical="center"/>
    </xf>
    <xf applyAlignment="true" applyBorder="false" applyFill="true" applyFont="true" applyNumberFormat="true" applyProtection="false" borderId="33" fillId="32" fontId="9" numFmtId="200" xfId="0">
      <alignment horizontal="center" vertical="center"/>
    </xf>
    <xf applyAlignment="true" applyBorder="false" applyFill="true" applyFont="true" applyNumberFormat="true" applyProtection="false" borderId="33" fillId="32" fontId="9" numFmtId="202" xfId="0">
      <alignment horizontal="center" vertical="center"/>
    </xf>
    <xf applyAlignment="true" applyBorder="false" applyFill="false" applyFont="true" applyNumberFormat="false" applyProtection="false" borderId="30" fillId="0" fontId="10" numFmtId="0" xfId="0">
      <alignment horizontal="center" vertical="center" wrapText="true"/>
    </xf>
    <xf applyAlignment="true" applyBorder="false" applyFill="false" applyFont="true" applyNumberFormat="false" applyProtection="false" borderId="31" fillId="0" fontId="11" numFmtId="0" xfId="0">
      <alignment horizontal="center" vertical="center" wrapText="true"/>
    </xf>
    <xf applyAlignment="true" applyBorder="false" applyFill="false" applyFont="true" applyNumberFormat="true" applyProtection="false" borderId="34" fillId="0" fontId="9" numFmtId="203" xfId="0">
      <alignment horizontal="center" vertical="center" wrapText="true"/>
    </xf>
    <xf applyAlignment="true" applyBorder="false" applyFill="false" applyFont="true" applyNumberFormat="false" applyProtection="false" borderId="31" fillId="0" fontId="12" numFmtId="0" xfId="0">
      <alignment horizontal="center" vertical="center"/>
    </xf>
    <xf applyAlignment="true" applyBorder="false" applyFill="false" applyFont="true" applyNumberFormat="false" applyProtection="false" borderId="32" fillId="0" fontId="7" numFmtId="0" xfId="0">
      <alignment horizontal="center" vertical="center"/>
    </xf>
    <xf applyAlignment="true" applyBorder="false" applyFill="false" applyFont="true" applyNumberFormat="false" applyProtection="false" borderId="33" fillId="0" fontId="4" numFmtId="0" xfId="0">
      <alignment horizontal="center" vertical="center" wrapText="true"/>
    </xf>
    <xf applyAlignment="true" applyBorder="false" applyFill="false" applyFont="true" applyNumberFormat="false" applyProtection="false" borderId="33" fillId="0" fontId="7" numFmtId="0" xfId="0">
      <alignment horizontal="center" vertical="center"/>
    </xf>
    <xf applyAlignment="true" applyBorder="false" applyFill="false" applyFont="true" applyNumberFormat="true" applyProtection="false" borderId="33" fillId="0" fontId="7" numFmtId="199" xfId="0">
      <alignment horizontal="center" vertical="center"/>
    </xf>
    <xf applyAlignment="true" applyBorder="false" applyFill="false" applyFont="true" applyNumberFormat="true" applyProtection="false" borderId="33" fillId="0" fontId="7" numFmtId="200" xfId="0">
      <alignment horizontal="center" vertical="center"/>
    </xf>
    <xf applyAlignment="true" applyBorder="false" applyFill="false" applyFont="true" applyNumberFormat="true" applyProtection="false" borderId="33" fillId="0" fontId="7" numFmtId="201" xfId="0">
      <alignment horizontal="center" vertical="center"/>
    </xf>
    <xf applyAlignment="true" applyBorder="false" applyFill="false" applyFont="true" applyNumberFormat="true" applyProtection="false" borderId="33" fillId="0" fontId="4" numFmtId="199" xfId="0">
      <alignment horizontal="center" vertical="center"/>
    </xf>
    <xf applyAlignment="true" applyBorder="false" applyFill="false" applyFont="true" applyNumberFormat="true" applyProtection="false" borderId="33" fillId="0" fontId="4" numFmtId="200" xfId="0">
      <alignment horizontal="center" vertical="center"/>
    </xf>
    <xf applyAlignment="true" applyBorder="false" applyFill="false" applyFont="true" applyNumberFormat="true" applyProtection="false" borderId="33" fillId="0" fontId="4" numFmtId="202" xfId="0">
      <alignment horizontal="center" vertical="center"/>
    </xf>
    <xf applyAlignment="true" applyBorder="false" applyFill="false" applyFont="true" applyNumberFormat="true" applyProtection="false" borderId="33" fillId="0" fontId="4" numFmtId="202" xfId="0">
      <alignment horizontal="center" vertical="center"/>
    </xf>
    <xf applyAlignment="true" applyBorder="false" applyFill="true" applyFont="true" applyNumberFormat="false" applyProtection="false" borderId="33" fillId="33" fontId="4" numFmtId="0" xfId="0">
      <alignment horizontal="center" vertical="center" wrapText="true"/>
    </xf>
    <xf applyAlignment="true" applyBorder="false" applyFill="true" applyFont="true" applyNumberFormat="false" applyProtection="false" borderId="33" fillId="34" fontId="7" numFmtId="0" xfId="0">
      <alignment horizontal="center" vertical="center"/>
    </xf>
    <xf applyAlignment="true" applyBorder="false" applyFill="true" applyFont="true" applyNumberFormat="false" applyProtection="false" borderId="35" fillId="35" fontId="11" numFmtId="0" xfId="0">
      <alignment horizontal="center" vertical="center" wrapText="true"/>
    </xf>
    <xf applyAlignment="true" applyBorder="false" applyFill="true" applyFont="true" applyNumberFormat="false" applyProtection="false" borderId="32" fillId="35" fontId="7" numFmtId="0" xfId="0">
      <alignment horizontal="center" vertical="center"/>
    </xf>
    <xf applyAlignment="true" applyBorder="false" applyFill="true" applyFont="true" applyNumberFormat="false" applyProtection="false" borderId="33" fillId="35" fontId="7" numFmtId="0" xfId="0">
      <alignment horizontal="center" vertical="center"/>
    </xf>
    <xf applyAlignment="true" applyBorder="false" applyFill="true" applyFont="true" applyNumberFormat="true" applyProtection="false" borderId="33" fillId="35" fontId="7" numFmtId="199" xfId="0">
      <alignment horizontal="center" vertical="center"/>
    </xf>
    <xf applyAlignment="true" applyBorder="false" applyFill="true" applyFont="true" applyNumberFormat="true" applyProtection="false" borderId="33" fillId="35" fontId="7" numFmtId="200" xfId="0">
      <alignment horizontal="center" vertical="center"/>
    </xf>
    <xf applyAlignment="true" applyBorder="false" applyFill="true" applyFont="true" applyNumberFormat="true" applyProtection="false" borderId="33" fillId="35" fontId="7" numFmtId="201" xfId="0">
      <alignment horizontal="center" vertical="center"/>
    </xf>
    <xf applyAlignment="true" applyBorder="false" applyFill="true" applyFont="true" applyNumberFormat="true" applyProtection="false" borderId="33" fillId="35" fontId="4" numFmtId="199" xfId="0">
      <alignment horizontal="center" vertical="center"/>
    </xf>
    <xf applyAlignment="true" applyBorder="false" applyFill="true" applyFont="true" applyNumberFormat="true" applyProtection="false" borderId="33" fillId="35" fontId="4" numFmtId="200" xfId="0">
      <alignment horizontal="center" vertical="center"/>
    </xf>
    <xf applyAlignment="true" applyBorder="false" applyFill="true" applyFont="true" applyNumberFormat="true" applyProtection="false" borderId="33" fillId="35" fontId="4" numFmtId="202" xfId="0">
      <alignment horizontal="center" vertical="center"/>
    </xf>
    <xf applyAlignment="true" applyBorder="false" applyFill="true" applyFont="true" applyNumberFormat="true" applyProtection="false" borderId="33" fillId="35" fontId="7" numFmtId="202" xfId="0">
      <alignment horizontal="center" vertical="center"/>
    </xf>
    <xf applyAlignment="true" applyBorder="false" applyFill="true" applyFont="true" applyNumberFormat="true" applyProtection="false" borderId="33" fillId="35" fontId="4" numFmtId="204" xfId="0">
      <alignment horizontal="center" vertical="center" wrapText="true"/>
    </xf>
    <xf applyAlignment="true" applyBorder="false" applyFill="false" applyFont="true" applyNumberFormat="true" applyProtection="false" borderId="31" fillId="0" fontId="9" numFmtId="203" xfId="0">
      <alignment horizontal="center" vertical="center" wrapText="true"/>
    </xf>
    <xf applyAlignment="true" applyBorder="false" applyFill="false" applyFont="true" applyNumberFormat="false" applyProtection="false" borderId="36" fillId="0" fontId="11" numFmtId="0" xfId="0">
      <alignment horizontal="center" vertical="center" wrapText="true"/>
    </xf>
    <xf applyAlignment="true" applyBorder="false" applyFill="true" applyFont="true" applyNumberFormat="false" applyProtection="false" borderId="31" fillId="35" fontId="11" numFmtId="0" xfId="0">
      <alignment horizontal="center" vertical="center" wrapText="true"/>
    </xf>
    <xf applyAlignment="true" applyBorder="false" applyFill="true" applyFont="true" applyNumberFormat="false" applyProtection="false" borderId="31" fillId="36" fontId="11" numFmtId="0" xfId="0">
      <alignment horizontal="center" vertical="center"/>
    </xf>
    <xf applyAlignment="true" applyBorder="false" applyFill="true" applyFont="true" applyNumberFormat="true" applyProtection="false" borderId="37" fillId="36" fontId="4" numFmtId="202" xfId="0">
      <alignment horizontal="center" vertical="center"/>
    </xf>
    <xf applyAlignment="true" applyBorder="false" applyFill="true" applyFont="true" applyNumberFormat="true" applyProtection="false" borderId="38" fillId="36" fontId="4" numFmtId="202" xfId="0">
      <alignment horizontal="center" vertical="center"/>
    </xf>
    <xf applyAlignment="true" applyBorder="false" applyFill="true" applyFont="true" applyNumberFormat="true" applyProtection="false" borderId="38" fillId="36" fontId="7" numFmtId="199" xfId="0">
      <alignment horizontal="center" vertical="center"/>
    </xf>
    <xf applyAlignment="true" applyBorder="false" applyFill="true" applyFont="true" applyNumberFormat="true" applyProtection="false" borderId="38" fillId="36" fontId="7" numFmtId="200" xfId="0">
      <alignment horizontal="center" vertical="center"/>
    </xf>
    <xf applyAlignment="true" applyBorder="false" applyFill="true" applyFont="true" applyNumberFormat="true" applyProtection="false" borderId="38" fillId="36" fontId="7" numFmtId="201" xfId="0">
      <alignment horizontal="center" vertical="center"/>
    </xf>
    <xf applyAlignment="true" applyBorder="false" applyFill="true" applyFont="true" applyNumberFormat="true" applyProtection="false" borderId="38" fillId="36" fontId="4" numFmtId="199" xfId="0">
      <alignment horizontal="center" vertical="center"/>
    </xf>
    <xf applyAlignment="true" applyBorder="false" applyFill="true" applyFont="true" applyNumberFormat="true" applyProtection="false" borderId="38" fillId="36" fontId="4" numFmtId="200" xfId="0">
      <alignment horizontal="center" vertical="center"/>
    </xf>
    <xf applyAlignment="true" applyBorder="false" applyFill="false" applyFont="true" applyNumberFormat="true" applyProtection="false" borderId="38" fillId="0" fontId="4" numFmtId="202" xfId="0">
      <alignment horizontal="center" vertical="center"/>
    </xf>
    <xf applyAlignment="true" applyBorder="false" applyFill="true" applyFont="true" applyNumberFormat="false" applyProtection="false" borderId="39" fillId="31" fontId="9" numFmtId="0" xfId="0">
      <alignment horizontal="center" vertical="center"/>
    </xf>
    <xf applyAlignment="true" applyBorder="false" applyFill="true" applyFont="true" applyNumberFormat="false" applyProtection="false" borderId="35" fillId="31" fontId="9" numFmtId="0" xfId="0">
      <alignment horizontal="center" vertical="center"/>
    </xf>
    <xf applyAlignment="true" applyBorder="false" applyFill="true" applyFont="true" applyNumberFormat="false" applyProtection="false" borderId="40" fillId="31" fontId="9" numFmtId="0" xfId="0">
      <alignment horizontal="center" vertical="center"/>
    </xf>
    <xf applyAlignment="true" applyBorder="false" applyFill="true" applyFont="true" applyNumberFormat="false" applyProtection="false" borderId="41" fillId="31" fontId="9" numFmtId="0" xfId="0">
      <alignment horizontal="center" vertical="center"/>
    </xf>
    <xf applyAlignment="true" applyBorder="false" applyFill="true" applyFont="true" applyNumberFormat="true" applyProtection="false" borderId="41" fillId="31" fontId="9" numFmtId="199" xfId="0">
      <alignment horizontal="center" vertical="center"/>
    </xf>
    <xf applyAlignment="true" applyBorder="false" applyFill="true" applyFont="true" applyNumberFormat="true" applyProtection="false" borderId="41" fillId="31" fontId="9" numFmtId="200" xfId="0">
      <alignment horizontal="center" vertical="center"/>
    </xf>
    <xf applyAlignment="true" applyBorder="false" applyFill="true" applyFont="true" applyNumberFormat="false" applyProtection="false" borderId="41" fillId="31" fontId="9" numFmtId="0" xfId="0">
      <alignment horizontal="center" vertical="center"/>
    </xf>
    <xf applyAlignment="true" applyBorder="false" applyFill="true" applyFont="true" applyNumberFormat="true" applyProtection="false" borderId="41" fillId="31" fontId="9" numFmtId="201" xfId="0">
      <alignment horizontal="center" vertical="center"/>
    </xf>
    <xf applyAlignment="true" applyBorder="false" applyFill="true" applyFont="true" applyNumberFormat="false" applyProtection="false" borderId="41" fillId="32" fontId="9" numFmtId="0" xfId="0">
      <alignment horizontal="center" vertical="center"/>
    </xf>
    <xf applyAlignment="true" applyBorder="false" applyFill="true" applyFont="true" applyNumberFormat="true" applyProtection="false" borderId="41" fillId="32" fontId="9" numFmtId="199" xfId="0">
      <alignment horizontal="center" vertical="center"/>
    </xf>
    <xf applyAlignment="true" applyBorder="false" applyFill="true" applyFont="true" applyNumberFormat="true" applyProtection="false" borderId="41" fillId="32" fontId="9" numFmtId="200" xfId="0">
      <alignment horizontal="center" vertical="center"/>
    </xf>
    <xf applyAlignment="true" applyBorder="false" applyFill="true" applyFont="true" applyNumberFormat="true" applyProtection="false" borderId="41" fillId="32" fontId="9" numFmtId="202" xfId="0">
      <alignment horizontal="center" vertical="center"/>
    </xf>
    <xf applyAlignment="true" applyBorder="false" applyFill="false" applyFont="true" applyNumberFormat="false" applyProtection="false" borderId="31" fillId="0" fontId="10" numFmtId="0" xfId="0">
      <alignment horizontal="center" vertical="center" wrapText="true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false" applyFont="true" applyNumberFormat="false" applyProtection="false" borderId="31" fillId="0" fontId="4" numFmtId="0" xfId="0">
      <alignment horizontal="center" vertical="center" wrapText="true"/>
    </xf>
    <xf applyAlignment="true" applyBorder="false" applyFill="false" applyFont="true" applyNumberFormat="true" applyProtection="false" borderId="31" fillId="0" fontId="7" numFmtId="199" xfId="0">
      <alignment horizontal="center" vertical="center"/>
    </xf>
    <xf applyAlignment="true" applyBorder="false" applyFill="false" applyFont="true" applyNumberFormat="true" applyProtection="false" borderId="31" fillId="0" fontId="7" numFmtId="200" xfId="0">
      <alignment horizontal="center" vertical="center"/>
    </xf>
    <xf applyAlignment="true" applyBorder="false" applyFill="false" applyFont="true" applyNumberFormat="true" applyProtection="false" borderId="31" fillId="0" fontId="7" numFmtId="201" xfId="0">
      <alignment horizontal="center" vertical="center"/>
    </xf>
    <xf applyAlignment="true" applyBorder="false" applyFill="false" applyFont="true" applyNumberFormat="true" applyProtection="false" borderId="31" fillId="0" fontId="4" numFmtId="199" xfId="0">
      <alignment horizontal="center" vertical="center"/>
    </xf>
    <xf applyAlignment="true" applyBorder="false" applyFill="false" applyFont="true" applyNumberFormat="true" applyProtection="false" borderId="31" fillId="0" fontId="4" numFmtId="200" xfId="0">
      <alignment horizontal="center" vertical="center"/>
    </xf>
    <xf applyAlignment="true" applyBorder="false" applyFill="false" applyFont="true" applyNumberFormat="true" applyProtection="false" borderId="31" fillId="0" fontId="4" numFmtId="202" xfId="0">
      <alignment horizontal="center" vertical="center"/>
    </xf>
    <xf applyAlignment="true" applyBorder="false" applyFill="false" applyFont="true" applyNumberFormat="true" applyProtection="false" borderId="31" fillId="0" fontId="4" numFmtId="202" xfId="0">
      <alignment horizontal="center" vertical="center"/>
    </xf>
    <xf applyAlignment="true" applyBorder="false" applyFill="true" applyFont="true" applyNumberFormat="false" applyProtection="false" borderId="31" fillId="33" fontId="4" numFmtId="0" xfId="0">
      <alignment horizontal="center" vertical="center" wrapText="true"/>
    </xf>
    <xf applyAlignment="true" applyBorder="false" applyFill="true" applyFont="true" applyNumberFormat="false" applyProtection="false" borderId="31" fillId="34" fontId="7" numFmtId="0" xfId="0">
      <alignment horizontal="center" vertical="center"/>
    </xf>
    <xf applyAlignment="true" applyBorder="false" applyFill="true" applyFont="true" applyNumberFormat="false" applyProtection="false" borderId="31" fillId="35" fontId="7" numFmtId="0" xfId="0">
      <alignment horizontal="center" vertical="center"/>
    </xf>
    <xf applyAlignment="true" applyBorder="false" applyFill="true" applyFont="true" applyNumberFormat="true" applyProtection="false" borderId="31" fillId="35" fontId="7" numFmtId="199" xfId="0">
      <alignment horizontal="center" vertical="center"/>
    </xf>
    <xf applyAlignment="true" applyBorder="false" applyFill="true" applyFont="true" applyNumberFormat="true" applyProtection="false" borderId="31" fillId="35" fontId="7" numFmtId="200" xfId="0">
      <alignment horizontal="center" vertical="center"/>
    </xf>
    <xf applyAlignment="true" applyBorder="false" applyFill="true" applyFont="true" applyNumberFormat="true" applyProtection="false" borderId="31" fillId="35" fontId="7" numFmtId="201" xfId="0">
      <alignment horizontal="center" vertical="center"/>
    </xf>
    <xf applyAlignment="true" applyBorder="false" applyFill="true" applyFont="true" applyNumberFormat="true" applyProtection="false" borderId="31" fillId="35" fontId="4" numFmtId="199" xfId="0">
      <alignment horizontal="center" vertical="center"/>
    </xf>
    <xf applyAlignment="true" applyBorder="false" applyFill="true" applyFont="true" applyNumberFormat="true" applyProtection="false" borderId="31" fillId="35" fontId="4" numFmtId="200" xfId="0">
      <alignment horizontal="center" vertical="center"/>
    </xf>
    <xf applyAlignment="true" applyBorder="false" applyFill="true" applyFont="true" applyNumberFormat="true" applyProtection="false" borderId="31" fillId="35" fontId="4" numFmtId="202" xfId="0">
      <alignment horizontal="center" vertical="center"/>
    </xf>
    <xf applyAlignment="true" applyBorder="false" applyFill="true" applyFont="true" applyNumberFormat="true" applyProtection="false" borderId="31" fillId="35" fontId="7" numFmtId="202" xfId="0">
      <alignment horizontal="center" vertical="center"/>
    </xf>
    <xf applyAlignment="true" applyBorder="false" applyFill="true" applyFont="true" applyNumberFormat="true" applyProtection="false" borderId="31" fillId="35" fontId="4" numFmtId="204" xfId="0">
      <alignment horizontal="center" vertical="center" wrapText="true"/>
    </xf>
    <xf applyAlignment="true" applyBorder="false" applyFill="false" applyFont="true" applyNumberFormat="false" applyProtection="false" borderId="31" fillId="0" fontId="11" numFmtId="0" xfId="0">
      <alignment horizontal="center" vertical="center" wrapText="true"/>
    </xf>
    <xf applyAlignment="true" applyBorder="false" applyFill="true" applyFont="true" applyNumberFormat="true" applyProtection="false" borderId="31" fillId="36" fontId="4" numFmtId="202" xfId="0">
      <alignment horizontal="center" vertical="center"/>
    </xf>
    <xf applyAlignment="true" applyBorder="false" applyFill="true" applyFont="true" applyNumberFormat="true" applyProtection="false" borderId="31" fillId="36" fontId="4" numFmtId="205" xfId="0">
      <alignment horizontal="center" vertical="center"/>
    </xf>
    <xf applyAlignment="true" applyBorder="false" applyFill="true" applyFont="true" applyNumberFormat="true" applyProtection="false" borderId="31" fillId="36" fontId="7" numFmtId="199" xfId="0">
      <alignment horizontal="center" vertical="center"/>
    </xf>
    <xf applyAlignment="true" applyBorder="false" applyFill="true" applyFont="true" applyNumberFormat="true" applyProtection="false" borderId="31" fillId="36" fontId="7" numFmtId="200" xfId="0">
      <alignment horizontal="center" vertical="center"/>
    </xf>
    <xf applyAlignment="true" applyBorder="false" applyFill="true" applyFont="true" applyNumberFormat="true" applyProtection="false" borderId="31" fillId="36" fontId="7" numFmtId="201" xfId="0">
      <alignment horizontal="center" vertical="center"/>
    </xf>
    <xf applyAlignment="true" applyBorder="false" applyFill="true" applyFont="true" applyNumberFormat="true" applyProtection="false" borderId="31" fillId="36" fontId="4" numFmtId="199" xfId="0">
      <alignment horizontal="center" vertical="center"/>
    </xf>
    <xf applyAlignment="true" applyBorder="false" applyFill="true" applyFont="true" applyNumberFormat="true" applyProtection="false" borderId="31" fillId="36" fontId="4" numFmtId="200" xfId="0">
      <alignment horizontal="center" vertical="center"/>
    </xf>
    <xf applyAlignment="true" applyBorder="false" applyFill="true" applyFont="true" applyNumberFormat="false" applyProtection="false" borderId="39" fillId="31" fontId="9" numFmtId="0" xfId="0">
      <alignment horizontal="center" vertical="center"/>
    </xf>
    <xf applyAlignment="true" applyBorder="false" applyFill="true" applyFont="true" applyNumberFormat="false" applyProtection="false" borderId="0" fillId="34" fontId="8" numFmtId="0" xfId="0">
      <alignment horizontal="center" vertical="center" wrapText="true"/>
    </xf>
    <xf applyAlignment="true" applyBorder="false" applyFill="true" applyFont="true" applyNumberFormat="true" applyProtection="false" borderId="42" fillId="32" fontId="9" numFmtId="202" xfId="0">
      <alignment horizontal="center" vertical="center"/>
    </xf>
    <xf applyAlignment="true" applyBorder="false" applyFill="false" applyFont="true" applyNumberFormat="true" applyProtection="false" borderId="43" fillId="0" fontId="4" numFmtId="202" xfId="0">
      <alignment horizontal="center" vertical="center"/>
    </xf>
    <xf applyAlignment="true" applyBorder="false" applyFill="true" applyFont="true" applyNumberFormat="true" applyProtection="false" borderId="43" fillId="35" fontId="4" numFmtId="204" xfId="0">
      <alignment horizontal="center" vertical="center" wrapText="true"/>
    </xf>
    <xf applyAlignment="true" applyBorder="false" applyFill="true" applyFont="true" applyNumberFormat="false" applyProtection="false" borderId="43" fillId="35" fontId="7" numFmtId="0" xfId="0">
      <alignment horizontal="center" vertical="center"/>
    </xf>
    <xf applyAlignment="true" applyBorder="false" applyFill="true" applyFont="true" applyNumberFormat="false" applyProtection="false" borderId="43" fillId="35" fontId="11" numFmtId="0" xfId="0">
      <alignment horizontal="center" vertical="center" wrapText="true"/>
    </xf>
    <xf applyAlignment="true" applyBorder="false" applyFill="true" applyFont="true" applyNumberFormat="true" applyProtection="false" borderId="43" fillId="35" fontId="7" numFmtId="199" xfId="0">
      <alignment horizontal="center" vertical="center"/>
    </xf>
    <xf applyAlignment="true" applyBorder="false" applyFill="true" applyFont="true" applyNumberFormat="true" applyProtection="false" borderId="43" fillId="35" fontId="7" numFmtId="200" xfId="0">
      <alignment horizontal="center" vertical="center"/>
    </xf>
    <xf applyAlignment="true" applyBorder="false" applyFill="true" applyFont="true" applyNumberFormat="true" applyProtection="false" borderId="43" fillId="35" fontId="7" numFmtId="201" xfId="0">
      <alignment horizontal="center" vertical="center"/>
    </xf>
    <xf applyAlignment="true" applyBorder="false" applyFill="true" applyFont="true" applyNumberFormat="true" applyProtection="false" borderId="43" fillId="35" fontId="4" numFmtId="199" xfId="0">
      <alignment horizontal="center" vertical="center"/>
    </xf>
    <xf applyAlignment="true" applyBorder="false" applyFill="true" applyFont="true" applyNumberFormat="true" applyProtection="false" borderId="43" fillId="35" fontId="4" numFmtId="200" xfId="0">
      <alignment horizontal="center" vertical="center"/>
    </xf>
    <xf applyAlignment="true" applyBorder="false" applyFill="true" applyFont="true" applyNumberFormat="true" applyProtection="false" borderId="43" fillId="35" fontId="4" numFmtId="202" xfId="0">
      <alignment horizontal="center" vertical="center"/>
    </xf>
    <xf applyAlignment="true" applyBorder="false" applyFill="true" applyFont="true" applyNumberFormat="true" applyProtection="false" borderId="43" fillId="35" fontId="7" numFmtId="202" xfId="0">
      <alignment horizontal="center" vertical="center"/>
    </xf>
    <xf applyAlignment="true" applyBorder="false" applyFill="true" applyFont="true" applyNumberFormat="true" applyProtection="false" borderId="43" fillId="36" fontId="4" numFmtId="202" xfId="0">
      <alignment horizontal="center" vertical="center"/>
    </xf>
    <xf applyAlignment="true" applyBorder="false" applyFill="false" applyFont="true" applyNumberFormat="true" applyProtection="false" borderId="31" fillId="0" fontId="7" numFmtId="206" xfId="0">
      <alignment horizontal="center" vertical="center"/>
    </xf>
    <xf applyAlignment="true" applyBorder="false" applyFill="false" applyFont="true" applyNumberFormat="true" applyProtection="false" borderId="31" fillId="0" fontId="7" numFmtId="200" xfId="0">
      <alignment horizontal="center" vertical="center"/>
    </xf>
    <xf applyAlignment="true" applyBorder="false" applyFill="false" applyFont="true" applyNumberFormat="true" applyProtection="false" borderId="31" fillId="0" fontId="7" numFmtId="207" xfId="0">
      <alignment horizontal="center" vertical="center"/>
    </xf>
    <xf applyAlignment="true" applyBorder="false" applyFill="false" applyFont="true" applyNumberFormat="false" applyProtection="false" borderId="43" fillId="0" fontId="11" numFmtId="0" xfId="0">
      <alignment horizontal="center" vertical="center" wrapText="true"/>
    </xf>
    <xf applyAlignment="true" applyBorder="false" applyFill="false" applyFont="true" applyNumberFormat="true" applyProtection="false" borderId="43" fillId="0" fontId="9" numFmtId="203" xfId="0">
      <alignment horizontal="center" vertical="center" wrapText="true"/>
    </xf>
    <xf applyAlignment="true" applyBorder="false" applyFill="false" applyFont="true" applyNumberFormat="false" applyProtection="false" borderId="43" fillId="0" fontId="12" numFmtId="0" xfId="0">
      <alignment horizontal="center" vertical="center"/>
    </xf>
    <xf applyAlignment="true" applyBorder="false" applyFill="false" applyFont="true" applyNumberFormat="false" applyProtection="false" borderId="43" fillId="0" fontId="7" numFmtId="0" xfId="0">
      <alignment horizontal="center" vertical="center"/>
    </xf>
    <xf applyAlignment="true" applyBorder="false" applyFill="true" applyFont="true" applyNumberFormat="false" applyProtection="false" borderId="43" fillId="34" fontId="4" numFmtId="0" xfId="0">
      <alignment horizontal="center" vertical="center" wrapText="true"/>
    </xf>
    <xf applyAlignment="true" applyBorder="false" applyFill="false" applyFont="true" applyNumberFormat="true" applyProtection="false" borderId="43" fillId="0" fontId="7" numFmtId="199" xfId="0">
      <alignment horizontal="center" vertical="center"/>
    </xf>
    <xf applyAlignment="true" applyBorder="false" applyFill="false" applyFont="true" applyNumberFormat="true" applyProtection="false" borderId="43" fillId="0" fontId="7" numFmtId="200" xfId="0">
      <alignment horizontal="center" vertical="center"/>
    </xf>
    <xf applyAlignment="true" applyBorder="false" applyFill="false" applyFont="true" applyNumberFormat="true" applyProtection="false" borderId="43" fillId="0" fontId="7" numFmtId="201" xfId="0">
      <alignment horizontal="center" vertical="center"/>
    </xf>
    <xf applyAlignment="true" applyBorder="false" applyFill="false" applyFont="true" applyNumberFormat="true" applyProtection="false" borderId="43" fillId="0" fontId="4" numFmtId="199" xfId="0">
      <alignment horizontal="center" vertical="center"/>
    </xf>
    <xf applyAlignment="true" applyBorder="false" applyFill="false" applyFont="true" applyNumberFormat="true" applyProtection="false" borderId="43" fillId="0" fontId="4" numFmtId="200" xfId="0">
      <alignment horizontal="center" vertical="center"/>
    </xf>
    <xf applyAlignment="true" applyBorder="false" applyFill="false" applyFont="true" applyNumberFormat="false" applyProtection="false" borderId="43" fillId="0" fontId="7" numFmtId="0" xfId="0">
      <alignment horizontal="center" vertical="center"/>
    </xf>
    <xf applyAlignment="true" applyBorder="false" applyFill="true" applyFont="true" applyNumberFormat="false" applyProtection="false" borderId="43" fillId="34" fontId="7" numFmtId="0" xfId="0">
      <alignment horizontal="center" vertical="center"/>
    </xf>
    <xf applyAlignment="true" applyBorder="false" applyFill="false" applyFont="true" applyNumberFormat="false" applyProtection="false" borderId="43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19" numFmtId="200" xfId="0">
      <alignment vertical="center"/>
    </xf>
    <xf applyAlignment="true" applyBorder="false" applyFill="false" applyFont="true" applyNumberFormat="true" applyProtection="false" borderId="0" fillId="0" fontId="19" numFmtId="200" xfId="0">
      <alignment vertical="center"/>
    </xf>
    <xf applyAlignment="true" applyBorder="false" applyFill="true" applyFont="true" applyNumberFormat="false" applyProtection="false" borderId="44" fillId="37" fontId="9" numFmtId="0" xfId="0">
      <alignment horizontal="center" vertical="center"/>
    </xf>
    <xf applyAlignment="true" applyBorder="false" applyFill="true" applyFont="true" applyNumberFormat="true" applyProtection="false" borderId="44" fillId="37" fontId="9" numFmtId="208" xfId="0">
      <alignment horizontal="center" vertical="center"/>
    </xf>
    <xf applyAlignment="true" applyBorder="false" applyFill="true" applyFont="true" applyNumberFormat="true" applyProtection="false" borderId="44" fillId="37" fontId="9" numFmtId="209" xfId="0">
      <alignment horizontal="center" vertical="center"/>
    </xf>
    <xf applyAlignment="true" applyBorder="false" applyFill="true" applyFont="true" applyNumberFormat="false" applyProtection="false" borderId="44" fillId="37" fontId="9" numFmtId="0" xfId="0">
      <alignment horizontal="center" vertical="center"/>
    </xf>
    <xf applyAlignment="true" applyBorder="false" applyFill="true" applyFont="true" applyNumberFormat="true" applyProtection="false" borderId="44" fillId="37" fontId="9" numFmtId="210" xfId="0">
      <alignment horizontal="center" vertical="center"/>
    </xf>
    <xf applyAlignment="true" applyBorder="false" applyFill="true" applyFont="true" applyNumberFormat="false" applyProtection="false" borderId="44" fillId="38" fontId="9" numFmtId="0" xfId="0">
      <alignment horizontal="center" vertical="center"/>
    </xf>
    <xf applyAlignment="true" applyBorder="false" applyFill="true" applyFont="true" applyNumberFormat="true" applyProtection="false" borderId="44" fillId="38" fontId="9" numFmtId="208" xfId="0">
      <alignment horizontal="center" vertical="center"/>
    </xf>
    <xf applyAlignment="true" applyBorder="false" applyFill="true" applyFont="true" applyNumberFormat="true" applyProtection="false" borderId="44" fillId="38" fontId="9" numFmtId="209" xfId="0">
      <alignment horizontal="center" vertical="center"/>
    </xf>
    <xf applyAlignment="true" applyBorder="false" applyFill="true" applyFont="true" applyNumberFormat="true" applyProtection="false" borderId="44" fillId="38" fontId="9" numFmtId="211" xfId="0">
      <alignment horizontal="center" vertical="center"/>
    </xf>
    <xf applyAlignment="true" applyBorder="false" applyFill="false" applyFont="true" applyNumberFormat="false" applyProtection="false" borderId="44" fillId="0" fontId="10" numFmtId="0" xfId="0">
      <alignment horizontal="center" vertical="center" wrapText="true"/>
    </xf>
    <xf applyAlignment="true" applyBorder="false" applyFill="false" applyFont="true" applyNumberFormat="false" applyProtection="false" borderId="45" fillId="0" fontId="11" numFmtId="0" xfId="0">
      <alignment horizontal="center" vertical="center" wrapText="true"/>
    </xf>
    <xf applyAlignment="true" applyBorder="false" applyFill="false" applyFont="true" applyNumberFormat="true" applyProtection="false" borderId="44" fillId="0" fontId="9" numFmtId="212" xfId="0">
      <alignment horizontal="center" vertical="center" wrapText="true"/>
    </xf>
    <xf applyAlignment="true" applyBorder="false" applyFill="false" applyFont="true" applyNumberFormat="false" applyProtection="false" borderId="44" fillId="0" fontId="12" numFmtId="0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horizontal="center" vertical="center"/>
    </xf>
    <xf applyAlignment="true" applyBorder="false" applyFill="false" applyFont="true" applyNumberFormat="false" applyProtection="false" borderId="44" fillId="0" fontId="4" numFmtId="0" xfId="0">
      <alignment horizontal="center" vertical="center" wrapText="true"/>
    </xf>
    <xf applyAlignment="true" applyBorder="false" applyFill="false" applyFont="true" applyNumberFormat="true" applyProtection="false" borderId="44" fillId="0" fontId="7" numFmtId="208" xfId="0">
      <alignment horizontal="center" vertical="center"/>
    </xf>
    <xf applyAlignment="true" applyBorder="false" applyFill="false" applyFont="true" applyNumberFormat="true" applyProtection="false" borderId="44" fillId="0" fontId="7" numFmtId="209" xfId="0">
      <alignment horizontal="center" vertical="center"/>
    </xf>
    <xf applyAlignment="true" applyBorder="false" applyFill="false" applyFont="true" applyNumberFormat="true" applyProtection="false" borderId="44" fillId="0" fontId="7" numFmtId="210" xfId="0">
      <alignment horizontal="center" vertical="center"/>
    </xf>
    <xf applyAlignment="true" applyBorder="false" applyFill="false" applyFont="true" applyNumberFormat="true" applyProtection="false" borderId="44" fillId="0" fontId="4" numFmtId="208" xfId="0">
      <alignment horizontal="center" vertical="center"/>
    </xf>
    <xf applyAlignment="true" applyBorder="false" applyFill="false" applyFont="true" applyNumberFormat="true" applyProtection="false" borderId="44" fillId="0" fontId="4" numFmtId="209" xfId="0">
      <alignment horizontal="center" vertical="center"/>
    </xf>
    <xf applyAlignment="true" applyBorder="false" applyFill="false" applyFont="true" applyNumberFormat="true" applyProtection="false" borderId="44" fillId="0" fontId="4" numFmtId="211" xfId="0">
      <alignment horizontal="center" vertical="center"/>
    </xf>
    <xf applyAlignment="true" applyBorder="false" applyFill="false" applyFont="true" applyNumberFormat="true" applyProtection="false" borderId="44" fillId="0" fontId="4" numFmtId="211" xfId="0">
      <alignment horizontal="center" vertical="center"/>
    </xf>
    <xf applyAlignment="true" applyBorder="false" applyFill="false" applyFont="true" applyNumberFormat="false" applyProtection="false" borderId="46" fillId="0" fontId="11" numFmtId="0" xfId="0">
      <alignment horizontal="center" vertical="center" wrapText="true"/>
    </xf>
    <xf applyAlignment="true" applyBorder="false" applyFill="false" applyFont="true" applyNumberFormat="true" applyProtection="false" borderId="47" fillId="0" fontId="9" numFmtId="212" xfId="0">
      <alignment horizontal="center" vertical="center" wrapText="true"/>
    </xf>
    <xf applyAlignment="true" applyBorder="false" applyFill="false" applyFont="true" applyNumberFormat="false" applyProtection="false" borderId="47" fillId="0" fontId="12" numFmtId="0" xfId="0">
      <alignment horizontal="center" vertical="center"/>
    </xf>
    <xf applyAlignment="true" applyBorder="false" applyFill="false" applyFont="true" applyNumberFormat="false" applyProtection="false" borderId="48" fillId="0" fontId="10" numFmtId="0" xfId="0">
      <alignment horizontal="center" vertical="center" wrapText="true"/>
    </xf>
    <xf applyAlignment="true" applyBorder="false" applyFill="false" applyFont="true" applyNumberFormat="false" applyProtection="false" borderId="49" fillId="0" fontId="11" numFmtId="0" xfId="0">
      <alignment horizontal="center" vertical="center" wrapText="true"/>
    </xf>
    <xf applyAlignment="true" applyBorder="false" applyFill="false" applyFont="true" applyNumberFormat="true" applyProtection="false" borderId="49" fillId="0" fontId="9" numFmtId="212" xfId="0">
      <alignment horizontal="center" vertical="center" wrapText="true"/>
    </xf>
    <xf applyAlignment="true" applyBorder="false" applyFill="false" applyFont="true" applyNumberFormat="false" applyProtection="false" borderId="49" fillId="0" fontId="12" numFmtId="0" xfId="0">
      <alignment horizontal="center" vertical="center"/>
    </xf>
    <xf applyAlignment="true" applyBorder="false" applyFill="false" applyFont="true" applyNumberFormat="false" applyProtection="false" borderId="50" fillId="0" fontId="7" numFmtId="0" xfId="0">
      <alignment horizontal="center" vertical="center"/>
    </xf>
    <xf applyAlignment="true" applyBorder="false" applyFill="true" applyFont="true" applyNumberFormat="false" applyProtection="false" borderId="44" fillId="39" fontId="7" numFmtId="0" xfId="0">
      <alignment horizontal="center" vertical="center"/>
    </xf>
    <xf applyAlignment="true" applyBorder="false" applyFill="false" applyFont="true" applyNumberFormat="false" applyProtection="false" borderId="49" fillId="0" fontId="11" numFmtId="0" xfId="0">
      <alignment horizontal="center" vertical="center" wrapText="true"/>
    </xf>
    <xf applyAlignment="true" applyBorder="false" applyFill="true" applyFont="true" applyNumberFormat="false" applyProtection="false" borderId="49" fillId="40" fontId="11" numFmtId="0" xfId="0">
      <alignment horizontal="center" vertical="center" wrapText="true"/>
    </xf>
    <xf applyAlignment="true" applyBorder="false" applyFill="true" applyFont="true" applyNumberFormat="false" applyProtection="false" borderId="50" fillId="40" fontId="7" numFmtId="0" xfId="0">
      <alignment horizontal="center" vertical="center"/>
    </xf>
    <xf applyAlignment="true" applyBorder="false" applyFill="true" applyFont="true" applyNumberFormat="false" applyProtection="false" borderId="44" fillId="40" fontId="7" numFmtId="0" xfId="0">
      <alignment horizontal="center" vertical="center"/>
    </xf>
    <xf applyAlignment="true" applyBorder="false" applyFill="true" applyFont="true" applyNumberFormat="true" applyProtection="false" borderId="44" fillId="40" fontId="7" numFmtId="208" xfId="0">
      <alignment horizontal="center" vertical="center"/>
    </xf>
    <xf applyAlignment="true" applyBorder="false" applyFill="true" applyFont="true" applyNumberFormat="true" applyProtection="false" borderId="44" fillId="40" fontId="7" numFmtId="209" xfId="0">
      <alignment horizontal="center" vertical="center"/>
    </xf>
    <xf applyAlignment="true" applyBorder="false" applyFill="true" applyFont="true" applyNumberFormat="true" applyProtection="false" borderId="44" fillId="40" fontId="7" numFmtId="210" xfId="0">
      <alignment horizontal="center" vertical="center"/>
    </xf>
    <xf applyAlignment="true" applyBorder="false" applyFill="true" applyFont="true" applyNumberFormat="true" applyProtection="false" borderId="44" fillId="40" fontId="4" numFmtId="208" xfId="0">
      <alignment horizontal="center" vertical="center"/>
    </xf>
    <xf applyAlignment="true" applyBorder="false" applyFill="true" applyFont="true" applyNumberFormat="true" applyProtection="false" borderId="44" fillId="40" fontId="4" numFmtId="209" xfId="0">
      <alignment horizontal="center" vertical="center"/>
    </xf>
    <xf applyAlignment="true" applyBorder="false" applyFill="true" applyFont="true" applyNumberFormat="true" applyProtection="false" borderId="44" fillId="40" fontId="4" numFmtId="211" xfId="0">
      <alignment horizontal="center" vertical="center"/>
    </xf>
    <xf applyAlignment="true" applyBorder="false" applyFill="true" applyFont="true" applyNumberFormat="true" applyProtection="false" borderId="44" fillId="40" fontId="7" numFmtId="211" xfId="0">
      <alignment horizontal="center" vertical="center"/>
    </xf>
    <xf applyAlignment="true" applyBorder="false" applyFill="true" applyFont="true" applyNumberFormat="true" applyProtection="false" borderId="44" fillId="40" fontId="4" numFmtId="213" xfId="0">
      <alignment horizontal="center" vertical="center" wrapText="true"/>
    </xf>
    <xf applyAlignment="true" applyBorder="false" applyFill="true" applyFont="true" applyNumberFormat="false" applyProtection="false" borderId="51" fillId="40" fontId="11" numFmtId="0" xfId="0">
      <alignment horizontal="center" vertical="center" wrapText="true"/>
    </xf>
    <xf applyAlignment="true" applyBorder="false" applyFill="true" applyFont="true" applyNumberFormat="false" applyProtection="false" borderId="52" fillId="41" fontId="11" numFmtId="0" xfId="0">
      <alignment horizontal="center" vertical="center"/>
    </xf>
    <xf applyAlignment="true" applyBorder="false" applyFill="true" applyFont="true" applyNumberFormat="true" applyProtection="false" borderId="52" fillId="41" fontId="4" numFmtId="211" xfId="0">
      <alignment horizontal="center" vertical="center"/>
    </xf>
    <xf applyAlignment="true" applyBorder="false" applyFill="true" applyFont="true" applyNumberFormat="true" applyProtection="false" borderId="52" fillId="41" fontId="7" numFmtId="208" xfId="0">
      <alignment horizontal="center" vertical="center"/>
    </xf>
    <xf applyAlignment="true" applyBorder="false" applyFill="true" applyFont="true" applyNumberFormat="true" applyProtection="false" borderId="52" fillId="41" fontId="7" numFmtId="209" xfId="0">
      <alignment horizontal="center" vertical="center"/>
    </xf>
    <xf applyAlignment="true" applyBorder="false" applyFill="true" applyFont="true" applyNumberFormat="true" applyProtection="false" borderId="52" fillId="41" fontId="7" numFmtId="210" xfId="0">
      <alignment horizontal="center" vertical="center"/>
    </xf>
    <xf applyAlignment="true" applyBorder="false" applyFill="true" applyFont="true" applyNumberFormat="true" applyProtection="false" borderId="52" fillId="41" fontId="4" numFmtId="208" xfId="0">
      <alignment horizontal="center" vertical="center"/>
    </xf>
    <xf applyAlignment="true" applyBorder="false" applyFill="true" applyFont="true" applyNumberFormat="true" applyProtection="false" borderId="52" fillId="41" fontId="4" numFmtId="209" xfId="0">
      <alignment horizontal="center" vertical="center"/>
    </xf>
    <xf applyAlignment="true" applyBorder="false" applyFill="false" applyFont="true" applyNumberFormat="true" applyProtection="false" borderId="52" fillId="0" fontId="4" numFmtId="211" xfId="0">
      <alignment horizontal="center" vertical="center"/>
    </xf>
    <xf applyAlignment="true" applyBorder="false" applyFill="true" applyFont="true" applyNumberFormat="false" applyProtection="false" borderId="47" fillId="37" fontId="9" numFmtId="0" xfId="0">
      <alignment horizontal="center" vertical="center"/>
    </xf>
    <xf applyAlignment="true" applyBorder="false" applyFill="false" applyFont="true" applyNumberFormat="true" applyProtection="false" borderId="50" fillId="0" fontId="9" numFmtId="212" xfId="0">
      <alignment horizontal="center" vertical="center" wrapText="true"/>
    </xf>
    <xf applyAlignment="true" applyBorder="false" applyFill="false" applyFont="true" applyNumberFormat="false" applyProtection="false" borderId="53" fillId="0" fontId="11" numFmtId="0" xfId="0">
      <alignment horizontal="center" vertical="center" wrapText="true"/>
    </xf>
    <xf applyAlignment="true" applyBorder="false" applyFill="true" applyFont="true" applyNumberFormat="false" applyProtection="false" borderId="48" fillId="37" fontId="9" numFmtId="0" xfId="0">
      <alignment horizontal="center" vertical="center"/>
    </xf>
    <xf applyAlignment="true" applyBorder="false" applyFill="true" applyFont="true" applyNumberFormat="false" applyProtection="false" borderId="49" fillId="37" fontId="9" numFmtId="0" xfId="0">
      <alignment horizontal="center" vertical="center"/>
    </xf>
    <xf applyAlignment="true" applyBorder="false" applyFill="true" applyFont="true" applyNumberFormat="false" applyProtection="false" borderId="50" fillId="37" fontId="9" numFmtId="0" xfId="0">
      <alignment horizontal="center" vertical="center"/>
    </xf>
    <xf applyAlignment="true" applyBorder="false" applyFill="true" applyFont="true" applyNumberFormat="false" applyProtection="false" borderId="49" fillId="41" fontId="11" numFmtId="0" xfId="0">
      <alignment horizontal="center" vertical="center"/>
    </xf>
    <xf applyAlignment="true" applyBorder="false" applyFill="true" applyFont="true" applyNumberFormat="true" applyProtection="false" borderId="54" fillId="41" fontId="4" numFmtId="211" xfId="0">
      <alignment horizontal="center" vertical="center"/>
    </xf>
    <xf applyAlignment="true" applyBorder="false" applyFill="true" applyFont="true" applyNumberFormat="true" applyProtection="false" borderId="52" fillId="42" fontId="4" numFmtId="211" xfId="0">
      <alignment horizontal="center" vertical="center"/>
    </xf>
    <xf applyAlignment="true" applyBorder="false" applyFill="true" applyFont="true" applyNumberFormat="false" applyProtection="false" borderId="44" fillId="42" fontId="4" numFmtId="0" xfId="0">
      <alignment horizontal="center" vertical="center" wrapText="true"/>
    </xf>
    <xf applyAlignment="true" applyBorder="false" applyFill="true" applyFont="true" applyNumberFormat="true" applyProtection="false" borderId="52" fillId="42" fontId="4" numFmtId="211" xfId="0">
      <alignment horizontal="center" vertical="center"/>
    </xf>
    <xf applyAlignment="true" applyBorder="false" applyFill="true" applyFont="true" applyNumberFormat="false" applyProtection="false" borderId="55" fillId="40" fontId="11" numFmtId="0" xfId="0">
      <alignment horizontal="center" vertical="center" wrapText="true"/>
    </xf>
    <xf applyAlignment="true" applyBorder="false" applyFill="false" applyFont="true" applyNumberFormat="true" applyProtection="false" borderId="56" fillId="0" fontId="9" numFmtId="212" xfId="0">
      <alignment horizontal="center" vertical="center" wrapText="true"/>
    </xf>
    <xf applyAlignment="true" applyBorder="false" applyFill="false" applyFont="true" applyNumberFormat="true" applyProtection="false" borderId="44" fillId="0" fontId="4" numFmtId="208" xfId="0">
      <alignment horizontal="center" vertical="center"/>
    </xf>
    <xf applyAlignment="true" applyBorder="false" applyFill="false" applyFont="true" applyNumberFormat="false" applyProtection="false" borderId="53" fillId="0" fontId="11" numFmtId="0" xfId="0">
      <alignment horizontal="center" vertical="center" wrapText="true"/>
    </xf>
    <xf applyAlignment="true" applyBorder="false" applyFill="false" applyFont="true" applyNumberFormat="false" applyProtection="false" borderId="57" fillId="0" fontId="10" numFmtId="0" xfId="0">
      <alignment horizontal="center" vertical="center" wrapText="true"/>
    </xf>
    <xf applyAlignment="true" applyBorder="false" applyFill="true" applyFont="true" applyNumberFormat="false" applyProtection="false" borderId="55" fillId="41" fontId="11" numFmtId="0" xfId="0">
      <alignment horizontal="center" vertical="center"/>
    </xf>
    <xf applyAlignment="true" applyBorder="false" applyFill="true" applyFont="true" applyNumberFormat="true" applyProtection="false" borderId="58" fillId="41" fontId="4" numFmtId="211" xfId="0">
      <alignment horizontal="center" vertical="center"/>
    </xf>
    <xf applyAlignment="true" applyBorder="false" applyFill="true" applyFont="true" applyNumberFormat="true" applyProtection="false" borderId="59" fillId="41" fontId="4" numFmtId="211" xfId="0">
      <alignment horizontal="center" vertical="center"/>
    </xf>
    <xf applyAlignment="true" applyBorder="false" applyFill="true" applyFont="true" applyNumberFormat="true" applyProtection="false" borderId="59" fillId="41" fontId="7" numFmtId="208" xfId="0">
      <alignment horizontal="center" vertical="center"/>
    </xf>
    <xf applyAlignment="true" applyBorder="false" applyFill="true" applyFont="true" applyNumberFormat="true" applyProtection="false" borderId="59" fillId="41" fontId="7" numFmtId="209" xfId="0">
      <alignment horizontal="center" vertical="center"/>
    </xf>
    <xf applyAlignment="true" applyBorder="false" applyFill="true" applyFont="true" applyNumberFormat="true" applyProtection="false" borderId="59" fillId="41" fontId="7" numFmtId="210" xfId="0">
      <alignment horizontal="center" vertical="center"/>
    </xf>
    <xf applyAlignment="true" applyBorder="false" applyFill="true" applyFont="true" applyNumberFormat="true" applyProtection="false" borderId="59" fillId="41" fontId="4" numFmtId="208" xfId="0">
      <alignment horizontal="center" vertical="center"/>
    </xf>
    <xf applyAlignment="true" applyBorder="false" applyFill="true" applyFont="true" applyNumberFormat="true" applyProtection="false" borderId="59" fillId="41" fontId="4" numFmtId="209" xfId="0">
      <alignment horizontal="center" vertical="center"/>
    </xf>
    <xf applyAlignment="true" applyBorder="false" applyFill="false" applyFont="true" applyNumberFormat="true" applyProtection="false" borderId="59" fillId="0" fontId="4" numFmtId="211" xfId="0">
      <alignment horizontal="center" vertical="center"/>
    </xf>
    <xf applyAlignment="true" applyBorder="false" applyFill="true" applyFont="true" applyNumberFormat="true" applyProtection="false" borderId="60" fillId="41" fontId="4" numFmtId="211" xfId="0">
      <alignment horizontal="center" vertical="center"/>
    </xf>
    <xf applyAlignment="true" applyBorder="false" applyFill="true" applyFont="true" applyNumberFormat="true" applyProtection="false" borderId="61" fillId="41" fontId="4" numFmtId="211" xfId="0">
      <alignment horizontal="center" vertical="center"/>
    </xf>
    <xf applyAlignment="true" applyBorder="false" applyFill="true" applyFont="true" applyNumberFormat="true" applyProtection="false" borderId="61" fillId="41" fontId="7" numFmtId="208" xfId="0">
      <alignment horizontal="center" vertical="center"/>
    </xf>
    <xf applyAlignment="true" applyBorder="false" applyFill="true" applyFont="true" applyNumberFormat="true" applyProtection="false" borderId="61" fillId="41" fontId="7" numFmtId="209" xfId="0">
      <alignment horizontal="center" vertical="center"/>
    </xf>
    <xf applyAlignment="true" applyBorder="false" applyFill="true" applyFont="true" applyNumberFormat="true" applyProtection="false" borderId="61" fillId="41" fontId="7" numFmtId="210" xfId="0">
      <alignment horizontal="center" vertical="center"/>
    </xf>
    <xf applyAlignment="true" applyBorder="false" applyFill="true" applyFont="true" applyNumberFormat="true" applyProtection="false" borderId="61" fillId="41" fontId="4" numFmtId="208" xfId="0">
      <alignment horizontal="center" vertical="center"/>
    </xf>
    <xf applyAlignment="true" applyBorder="false" applyFill="true" applyFont="true" applyNumberFormat="true" applyProtection="false" borderId="61" fillId="41" fontId="4" numFmtId="209" xfId="0">
      <alignment horizontal="center" vertical="center"/>
    </xf>
    <xf applyAlignment="true" applyBorder="false" applyFill="false" applyFont="true" applyNumberFormat="true" applyProtection="false" borderId="61" fillId="0" fontId="4" numFmtId="211" xfId="0">
      <alignment horizontal="center" vertical="center"/>
    </xf>
    <xf applyAlignment="true" applyBorder="false" applyFill="false" applyFont="true" applyNumberFormat="false" applyProtection="false" borderId="44" fillId="0" fontId="7" numFmtId="0" xfId="0">
      <alignment horizontal="center" vertical="center"/>
    </xf>
    <xf applyAlignment="true" applyBorder="false" applyFill="true" applyFont="true" applyNumberFormat="false" applyProtection="false" borderId="0" fillId="42" fontId="10" numFmtId="0" xfId="0">
      <alignment horizontal="center" vertical="center" wrapText="true"/>
    </xf>
    <xf applyAlignment="true" applyBorder="false" applyFill="true" applyFont="true" applyNumberFormat="false" applyProtection="false" borderId="0" fillId="42" fontId="11" numFmtId="0" xfId="0">
      <alignment horizontal="center" vertical="center"/>
    </xf>
    <xf applyAlignment="true" applyBorder="false" applyFill="true" applyFont="true" applyNumberFormat="true" applyProtection="false" borderId="0" fillId="42" fontId="4" numFmtId="209" xfId="0">
      <alignment horizontal="center" vertical="center"/>
    </xf>
    <xf applyAlignment="true" applyBorder="false" applyFill="true" applyFont="true" applyNumberFormat="true" applyProtection="false" borderId="0" fillId="42" fontId="4" numFmtId="214" xfId="0">
      <alignment horizontal="center" vertical="center"/>
    </xf>
    <xf applyAlignment="true" applyBorder="false" applyFill="true" applyFont="true" applyNumberFormat="true" applyProtection="false" borderId="0" fillId="42" fontId="7" numFmtId="214" xfId="0">
      <alignment horizontal="center" vertical="center"/>
    </xf>
    <xf applyAlignment="true" applyBorder="false" applyFill="true" applyFont="true" applyNumberFormat="true" applyProtection="false" borderId="0" fillId="42" fontId="4" numFmtId="211" xfId="0">
      <alignment horizontal="center" vertical="center"/>
    </xf>
    <xf applyAlignment="true" applyBorder="false" applyFill="true" applyFont="true" applyNumberFormat="true" applyProtection="false" borderId="0" fillId="42" fontId="7" numFmtId="209" xfId="0">
      <alignment horizontal="center" vertical="center"/>
    </xf>
    <xf applyAlignment="true" applyBorder="false" applyFill="true" applyFont="true" applyNumberFormat="true" applyProtection="false" borderId="0" fillId="42" fontId="7" numFmtId="210" xfId="0">
      <alignment horizontal="center" vertical="center"/>
    </xf>
    <xf applyAlignment="true" applyBorder="false" applyFill="true" applyFont="true" applyNumberFormat="true" applyProtection="false" borderId="0" fillId="42" fontId="4" numFmtId="208" xfId="0">
      <alignment horizontal="center" vertical="center"/>
    </xf>
    <xf applyAlignment="true" applyBorder="false" applyFill="true" applyFont="true" applyNumberFormat="true" applyProtection="false" borderId="0" fillId="42" fontId="4" numFmtId="211" xfId="0">
      <alignment horizontal="center" vertical="center"/>
    </xf>
    <xf applyAlignment="true" applyBorder="false" applyFill="false" applyFont="true" applyNumberFormat="true" applyProtection="false" borderId="0" fillId="0" fontId="4" numFmtId="211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true" applyProtection="false" borderId="0" fillId="0" fontId="20" numFmtId="209" xfId="0">
      <alignment horizontal="center" vertical="center"/>
    </xf>
    <xf applyAlignment="true" applyBorder="false" applyFill="false" applyFont="true" applyNumberFormat="true" applyProtection="false" borderId="0" fillId="0" fontId="20" numFmtId="214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62" fillId="43" fontId="9" numFmtId="0" xfId="0">
      <alignment horizontal="center" vertical="center"/>
    </xf>
    <xf applyAlignment="true" applyBorder="false" applyFill="true" applyFont="true" applyNumberFormat="true" applyProtection="false" borderId="62" fillId="43" fontId="9" numFmtId="215" xfId="0">
      <alignment horizontal="center" vertical="center"/>
    </xf>
    <xf applyAlignment="true" applyBorder="false" applyFill="true" applyFont="true" applyNumberFormat="true" applyProtection="false" borderId="62" fillId="43" fontId="9" numFmtId="216" xfId="0">
      <alignment horizontal="center" vertical="center"/>
    </xf>
    <xf applyAlignment="true" applyBorder="false" applyFill="true" applyFont="true" applyNumberFormat="false" applyProtection="false" borderId="62" fillId="43" fontId="9" numFmtId="0" xfId="0">
      <alignment horizontal="center" vertical="center"/>
    </xf>
    <xf applyAlignment="true" applyBorder="false" applyFill="true" applyFont="true" applyNumberFormat="true" applyProtection="false" borderId="62" fillId="43" fontId="9" numFmtId="217" xfId="0">
      <alignment horizontal="center" vertical="center"/>
    </xf>
    <xf applyAlignment="true" applyBorder="false" applyFill="true" applyFont="true" applyNumberFormat="false" applyProtection="false" borderId="62" fillId="44" fontId="9" numFmtId="0" xfId="0">
      <alignment horizontal="center" vertical="center"/>
    </xf>
    <xf applyAlignment="true" applyBorder="false" applyFill="true" applyFont="true" applyNumberFormat="true" applyProtection="false" borderId="62" fillId="44" fontId="9" numFmtId="215" xfId="0">
      <alignment horizontal="center" vertical="center"/>
    </xf>
    <xf applyAlignment="true" applyBorder="false" applyFill="true" applyFont="true" applyNumberFormat="true" applyProtection="false" borderId="62" fillId="44" fontId="9" numFmtId="216" xfId="0">
      <alignment horizontal="center" vertical="center"/>
    </xf>
    <xf applyAlignment="true" applyBorder="false" applyFill="true" applyFont="true" applyNumberFormat="true" applyProtection="false" borderId="62" fillId="44" fontId="9" numFmtId="218" xfId="0">
      <alignment horizontal="center" vertical="center"/>
    </xf>
    <xf applyAlignment="true" applyBorder="false" applyFill="false" applyFont="true" applyNumberFormat="false" applyProtection="false" borderId="62" fillId="0" fontId="10" numFmtId="0" xfId="0">
      <alignment horizontal="center" vertical="center" wrapText="true"/>
    </xf>
    <xf applyAlignment="true" applyBorder="false" applyFill="false" applyFont="true" applyNumberFormat="false" applyProtection="false" borderId="62" fillId="0" fontId="11" numFmtId="0" xfId="0">
      <alignment horizontal="center" vertical="center" wrapText="true"/>
    </xf>
    <xf applyAlignment="true" applyBorder="false" applyFill="false" applyFont="true" applyNumberFormat="true" applyProtection="false" borderId="62" fillId="0" fontId="9" numFmtId="219" xfId="0">
      <alignment horizontal="center" vertical="center" wrapText="true"/>
    </xf>
    <xf applyAlignment="true" applyBorder="false" applyFill="false" applyFont="true" applyNumberFormat="false" applyProtection="false" borderId="62" fillId="0" fontId="12" numFmtId="0" xfId="0">
      <alignment horizontal="center" vertical="center"/>
    </xf>
    <xf applyAlignment="true" applyBorder="false" applyFill="false" applyFont="true" applyNumberFormat="false" applyProtection="false" borderId="62" fillId="0" fontId="7" numFmtId="0" xfId="0">
      <alignment horizontal="center" vertical="center"/>
    </xf>
    <xf applyAlignment="true" applyBorder="false" applyFill="false" applyFont="true" applyNumberFormat="false" applyProtection="false" borderId="62" fillId="0" fontId="4" numFmtId="0" xfId="0">
      <alignment horizontal="center" vertical="center" wrapText="true"/>
    </xf>
    <xf applyAlignment="true" applyBorder="false" applyFill="false" applyFont="true" applyNumberFormat="true" applyProtection="false" borderId="62" fillId="0" fontId="7" numFmtId="215" xfId="0">
      <alignment horizontal="center" vertical="center"/>
    </xf>
    <xf applyAlignment="true" applyBorder="false" applyFill="false" applyFont="true" applyNumberFormat="true" applyProtection="false" borderId="62" fillId="0" fontId="7" numFmtId="216" xfId="0">
      <alignment horizontal="center" vertical="center"/>
    </xf>
    <xf applyAlignment="true" applyBorder="false" applyFill="false" applyFont="true" applyNumberFormat="true" applyProtection="false" borderId="62" fillId="0" fontId="7" numFmtId="217" xfId="0">
      <alignment horizontal="center" vertical="center"/>
    </xf>
    <xf applyAlignment="true" applyBorder="false" applyFill="false" applyFont="true" applyNumberFormat="true" applyProtection="false" borderId="62" fillId="0" fontId="4" numFmtId="215" xfId="0">
      <alignment horizontal="center" vertical="center"/>
    </xf>
    <xf applyAlignment="true" applyBorder="false" applyFill="false" applyFont="true" applyNumberFormat="true" applyProtection="false" borderId="62" fillId="0" fontId="4" numFmtId="216" xfId="0">
      <alignment horizontal="center" vertical="center"/>
    </xf>
    <xf applyAlignment="true" applyBorder="false" applyFill="false" applyFont="true" applyNumberFormat="true" applyProtection="false" borderId="62" fillId="0" fontId="4" numFmtId="218" xfId="0">
      <alignment horizontal="center" vertical="center"/>
    </xf>
    <xf applyAlignment="true" applyBorder="false" applyFill="false" applyFont="true" applyNumberFormat="true" applyProtection="false" borderId="62" fillId="0" fontId="4" numFmtId="218" xfId="0">
      <alignment horizontal="center" vertical="center"/>
    </xf>
    <xf applyAlignment="true" applyBorder="false" applyFill="true" applyFont="true" applyNumberFormat="false" applyProtection="false" borderId="62" fillId="45" fontId="7" numFmtId="0" xfId="0">
      <alignment horizontal="center" vertical="center"/>
    </xf>
    <xf applyAlignment="true" applyBorder="false" applyFill="true" applyFont="true" applyNumberFormat="false" applyProtection="false" borderId="62" fillId="46" fontId="11" numFmtId="0" xfId="0">
      <alignment horizontal="center" vertical="center" wrapText="true"/>
    </xf>
    <xf applyAlignment="true" applyBorder="false" applyFill="true" applyFont="true" applyNumberFormat="false" applyProtection="false" borderId="62" fillId="46" fontId="7" numFmtId="0" xfId="0">
      <alignment horizontal="center" vertical="center"/>
    </xf>
    <xf applyAlignment="true" applyBorder="false" applyFill="true" applyFont="true" applyNumberFormat="true" applyProtection="false" borderId="62" fillId="46" fontId="7" numFmtId="215" xfId="0">
      <alignment horizontal="center" vertical="center"/>
    </xf>
    <xf applyAlignment="true" applyBorder="false" applyFill="true" applyFont="true" applyNumberFormat="true" applyProtection="false" borderId="62" fillId="46" fontId="7" numFmtId="216" xfId="0">
      <alignment horizontal="center" vertical="center"/>
    </xf>
    <xf applyAlignment="true" applyBorder="false" applyFill="true" applyFont="true" applyNumberFormat="true" applyProtection="false" borderId="62" fillId="46" fontId="7" numFmtId="217" xfId="0">
      <alignment horizontal="center" vertical="center"/>
    </xf>
    <xf applyAlignment="true" applyBorder="false" applyFill="true" applyFont="true" applyNumberFormat="true" applyProtection="false" borderId="62" fillId="46" fontId="4" numFmtId="215" xfId="0">
      <alignment horizontal="center" vertical="center"/>
    </xf>
    <xf applyAlignment="true" applyBorder="false" applyFill="true" applyFont="true" applyNumberFormat="true" applyProtection="false" borderId="62" fillId="46" fontId="4" numFmtId="216" xfId="0">
      <alignment horizontal="center" vertical="center"/>
    </xf>
    <xf applyAlignment="true" applyBorder="false" applyFill="true" applyFont="true" applyNumberFormat="true" applyProtection="false" borderId="62" fillId="46" fontId="4" numFmtId="218" xfId="0">
      <alignment horizontal="center" vertical="center"/>
    </xf>
    <xf applyAlignment="true" applyBorder="false" applyFill="true" applyFont="true" applyNumberFormat="true" applyProtection="false" borderId="62" fillId="46" fontId="7" numFmtId="218" xfId="0">
      <alignment horizontal="center" vertical="center"/>
    </xf>
    <xf applyAlignment="true" applyBorder="false" applyFill="true" applyFont="true" applyNumberFormat="true" applyProtection="false" borderId="62" fillId="46" fontId="4" numFmtId="220" xfId="0">
      <alignment horizontal="center" vertical="center" wrapText="true"/>
    </xf>
    <xf applyAlignment="true" applyBorder="false" applyFill="false" applyFont="true" applyNumberFormat="false" applyProtection="false" borderId="62" fillId="0" fontId="11" numFmtId="0" xfId="0">
      <alignment horizontal="center" vertical="center" wrapText="true"/>
    </xf>
    <xf applyAlignment="true" applyBorder="false" applyFill="false" applyFont="true" applyNumberFormat="false" applyProtection="false" borderId="63" fillId="0" fontId="12" numFmtId="0" xfId="0">
      <alignment horizontal="center" vertical="center"/>
    </xf>
    <xf applyAlignment="true" applyBorder="false" applyFill="false" applyFont="true" applyNumberFormat="false" applyProtection="false" borderId="63" fillId="0" fontId="7" numFmtId="0" xfId="0">
      <alignment horizontal="center" vertical="center"/>
    </xf>
    <xf applyAlignment="true" applyBorder="false" applyFill="false" applyFont="true" applyNumberFormat="false" applyProtection="false" borderId="63" fillId="0" fontId="4" numFmtId="0" xfId="0">
      <alignment horizontal="center" vertical="center" wrapText="true"/>
    </xf>
    <xf applyAlignment="true" applyBorder="false" applyFill="false" applyFont="true" applyNumberFormat="true" applyProtection="false" borderId="63" fillId="0" fontId="7" numFmtId="215" xfId="0">
      <alignment horizontal="center" vertical="center"/>
    </xf>
    <xf applyAlignment="true" applyBorder="false" applyFill="false" applyFont="true" applyNumberFormat="true" applyProtection="false" borderId="63" fillId="0" fontId="7" numFmtId="216" xfId="0">
      <alignment horizontal="center" vertical="center"/>
    </xf>
    <xf applyAlignment="true" applyBorder="false" applyFill="false" applyFont="true" applyNumberFormat="true" applyProtection="false" borderId="63" fillId="0" fontId="7" numFmtId="217" xfId="0">
      <alignment horizontal="center" vertical="center"/>
    </xf>
    <xf applyAlignment="true" applyBorder="false" applyFill="false" applyFont="true" applyNumberFormat="true" applyProtection="false" borderId="63" fillId="0" fontId="4" numFmtId="215" xfId="0">
      <alignment horizontal="center" vertical="center"/>
    </xf>
    <xf applyAlignment="true" applyBorder="false" applyFill="false" applyFont="true" applyNumberFormat="true" applyProtection="false" borderId="63" fillId="0" fontId="4" numFmtId="216" xfId="0">
      <alignment horizontal="center" vertical="center"/>
    </xf>
    <xf applyAlignment="true" applyBorder="false" applyFill="false" applyFont="true" applyNumberFormat="true" applyProtection="false" borderId="63" fillId="0" fontId="4" numFmtId="218" xfId="0">
      <alignment horizontal="center" vertical="center"/>
    </xf>
    <xf applyAlignment="true" applyBorder="false" applyFill="false" applyFont="true" applyNumberFormat="false" applyProtection="false" borderId="64" fillId="0" fontId="11" numFmtId="0" xfId="0">
      <alignment horizontal="center" vertical="center" wrapText="true"/>
    </xf>
    <xf applyAlignment="true" applyBorder="false" applyFill="false" applyFont="true" applyNumberFormat="true" applyProtection="false" borderId="65" fillId="0" fontId="9" numFmtId="219" xfId="0">
      <alignment horizontal="center" vertical="center" wrapText="true"/>
    </xf>
    <xf applyAlignment="true" applyBorder="false" applyFill="false" applyFont="true" applyNumberFormat="false" applyProtection="false" borderId="66" fillId="0" fontId="12" numFmtId="0" xfId="0">
      <alignment horizontal="center" vertical="center"/>
    </xf>
    <xf applyAlignment="true" applyBorder="false" applyFill="false" applyFont="true" applyNumberFormat="false" applyProtection="false" borderId="66" fillId="0" fontId="7" numFmtId="0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 wrapText="true"/>
    </xf>
    <xf applyAlignment="true" applyBorder="false" applyFill="false" applyFont="true" applyNumberFormat="false" applyProtection="false" borderId="66" fillId="0" fontId="7" numFmtId="0" xfId="0">
      <alignment horizontal="center" vertical="center"/>
    </xf>
    <xf applyAlignment="true" applyBorder="false" applyFill="false" applyFont="true" applyNumberFormat="true" applyProtection="false" borderId="66" fillId="0" fontId="7" numFmtId="215" xfId="0">
      <alignment horizontal="center" vertical="center"/>
    </xf>
    <xf applyAlignment="true" applyBorder="false" applyFill="false" applyFont="true" applyNumberFormat="true" applyProtection="false" borderId="66" fillId="0" fontId="7" numFmtId="216" xfId="0">
      <alignment horizontal="center" vertical="center"/>
    </xf>
    <xf applyAlignment="true" applyBorder="false" applyFill="false" applyFont="true" applyNumberFormat="true" applyProtection="false" borderId="66" fillId="0" fontId="7" numFmtId="217" xfId="0">
      <alignment horizontal="center" vertical="center"/>
    </xf>
    <xf applyAlignment="true" applyBorder="false" applyFill="false" applyFont="true" applyNumberFormat="true" applyProtection="false" borderId="66" fillId="0" fontId="4" numFmtId="215" xfId="0">
      <alignment horizontal="center" vertical="center"/>
    </xf>
    <xf applyAlignment="true" applyBorder="false" applyFill="false" applyFont="true" applyNumberFormat="true" applyProtection="false" borderId="66" fillId="0" fontId="4" numFmtId="216" xfId="0">
      <alignment horizontal="center" vertical="center"/>
    </xf>
    <xf applyAlignment="true" applyBorder="false" applyFill="false" applyFont="true" applyNumberFormat="true" applyProtection="false" borderId="66" fillId="0" fontId="4" numFmtId="218" xfId="0">
      <alignment horizontal="center" vertical="center"/>
    </xf>
    <xf applyAlignment="true" applyBorder="false" applyFill="false" applyFont="true" applyNumberFormat="true" applyProtection="false" borderId="67" fillId="0" fontId="4" numFmtId="218" xfId="0">
      <alignment horizontal="center" vertical="center"/>
    </xf>
    <xf applyAlignment="true" applyBorder="false" applyFill="true" applyFont="true" applyNumberFormat="false" applyProtection="false" borderId="68" fillId="46" fontId="11" numFmtId="0" xfId="0">
      <alignment horizontal="center" vertical="center" wrapText="true"/>
    </xf>
    <xf applyAlignment="true" applyBorder="false" applyFill="true" applyFont="true" applyNumberFormat="false" applyProtection="false" borderId="68" fillId="46" fontId="7" numFmtId="0" xfId="0">
      <alignment horizontal="center" vertical="center"/>
    </xf>
    <xf applyAlignment="true" applyBorder="false" applyFill="true" applyFont="true" applyNumberFormat="true" applyProtection="false" borderId="68" fillId="46" fontId="7" numFmtId="215" xfId="0">
      <alignment horizontal="center" vertical="center"/>
    </xf>
    <xf applyAlignment="true" applyBorder="false" applyFill="true" applyFont="true" applyNumberFormat="true" applyProtection="false" borderId="68" fillId="46" fontId="7" numFmtId="216" xfId="0">
      <alignment horizontal="center" vertical="center"/>
    </xf>
    <xf applyAlignment="true" applyBorder="false" applyFill="true" applyFont="true" applyNumberFormat="true" applyProtection="false" borderId="68" fillId="46" fontId="7" numFmtId="217" xfId="0">
      <alignment horizontal="center" vertical="center"/>
    </xf>
    <xf applyAlignment="true" applyBorder="false" applyFill="true" applyFont="true" applyNumberFormat="true" applyProtection="false" borderId="68" fillId="46" fontId="4" numFmtId="215" xfId="0">
      <alignment horizontal="center" vertical="center"/>
    </xf>
    <xf applyAlignment="true" applyBorder="false" applyFill="true" applyFont="true" applyNumberFormat="true" applyProtection="false" borderId="68" fillId="46" fontId="4" numFmtId="216" xfId="0">
      <alignment horizontal="center" vertical="center"/>
    </xf>
    <xf applyAlignment="true" applyBorder="false" applyFill="true" applyFont="true" applyNumberFormat="true" applyProtection="false" borderId="68" fillId="46" fontId="4" numFmtId="218" xfId="0">
      <alignment horizontal="center" vertical="center"/>
    </xf>
    <xf applyAlignment="true" applyBorder="false" applyFill="true" applyFont="true" applyNumberFormat="true" applyProtection="false" borderId="68" fillId="46" fontId="7" numFmtId="218" xfId="0">
      <alignment horizontal="center" vertical="center"/>
    </xf>
    <xf applyAlignment="true" applyBorder="false" applyFill="true" applyFont="true" applyNumberFormat="true" applyProtection="false" borderId="68" fillId="46" fontId="4" numFmtId="220" xfId="0">
      <alignment horizontal="center" vertical="center" wrapText="true"/>
    </xf>
    <xf applyAlignment="true" applyBorder="false" applyFill="true" applyFont="true" applyNumberFormat="false" applyProtection="false" borderId="69" fillId="47" fontId="11" numFmtId="0" xfId="0">
      <alignment horizontal="center" vertical="center"/>
    </xf>
    <xf applyAlignment="true" applyBorder="false" applyFill="true" applyFont="true" applyNumberFormat="true" applyProtection="false" borderId="69" fillId="47" fontId="4" numFmtId="218" xfId="0">
      <alignment horizontal="center" vertical="center"/>
    </xf>
    <xf applyAlignment="true" applyBorder="false" applyFill="true" applyFont="true" applyNumberFormat="true" applyProtection="false" borderId="69" fillId="47" fontId="7" numFmtId="215" xfId="0">
      <alignment horizontal="center" vertical="center"/>
    </xf>
    <xf applyAlignment="true" applyBorder="false" applyFill="true" applyFont="true" applyNumberFormat="true" applyProtection="false" borderId="69" fillId="47" fontId="7" numFmtId="216" xfId="0">
      <alignment horizontal="center" vertical="center"/>
    </xf>
    <xf applyAlignment="true" applyBorder="false" applyFill="true" applyFont="true" applyNumberFormat="true" applyProtection="false" borderId="69" fillId="47" fontId="7" numFmtId="217" xfId="0">
      <alignment horizontal="center" vertical="center"/>
    </xf>
    <xf applyAlignment="true" applyBorder="false" applyFill="true" applyFont="true" applyNumberFormat="true" applyProtection="false" borderId="69" fillId="47" fontId="4" numFmtId="215" xfId="0">
      <alignment horizontal="center" vertical="center"/>
    </xf>
    <xf applyAlignment="true" applyBorder="false" applyFill="true" applyFont="true" applyNumberFormat="true" applyProtection="false" borderId="69" fillId="47" fontId="4" numFmtId="216" xfId="0">
      <alignment horizontal="center" vertical="center"/>
    </xf>
    <xf applyAlignment="true" applyBorder="false" applyFill="false" applyFont="true" applyNumberFormat="true" applyProtection="false" borderId="69" fillId="0" fontId="4" numFmtId="218" xfId="0">
      <alignment horizontal="center" vertical="center"/>
    </xf>
    <xf applyAlignment="true" applyBorder="false" applyFill="false" applyFont="true" applyNumberFormat="true" applyProtection="false" borderId="62" fillId="0" fontId="10" numFmtId="221" xfId="0">
      <alignment horizontal="center" vertical="center" wrapText="true"/>
    </xf>
    <xf applyAlignment="true" applyBorder="false" applyFill="true" applyFont="true" applyNumberFormat="false" applyProtection="false" borderId="63" fillId="43" fontId="9" numFmtId="0" xfId="0">
      <alignment horizontal="center" vertical="center"/>
    </xf>
    <xf applyAlignment="true" applyBorder="false" applyFill="false" applyFont="true" applyNumberFormat="false" applyProtection="false" borderId="65" fillId="0" fontId="10" numFmtId="0" xfId="0">
      <alignment horizontal="center" vertical="center" wrapText="true"/>
    </xf>
    <xf applyAlignment="true" applyBorder="false" applyFill="false" applyFont="true" applyNumberFormat="false" applyProtection="false" borderId="66" fillId="0" fontId="11" numFmtId="0" xfId="0">
      <alignment horizontal="center" vertical="center" wrapText="true"/>
    </xf>
    <xf applyAlignment="true" applyBorder="false" applyFill="false" applyFont="true" applyNumberFormat="true" applyProtection="false" borderId="66" fillId="0" fontId="9" numFmtId="219" xfId="0">
      <alignment horizontal="center" vertical="center" wrapText="true"/>
    </xf>
    <xf applyAlignment="true" applyBorder="false" applyFill="false" applyFont="true" applyNumberFormat="false" applyProtection="false" borderId="67" fillId="0" fontId="7" numFmtId="0" xfId="0">
      <alignment horizontal="center" vertical="center"/>
    </xf>
    <xf applyAlignment="true" applyBorder="false" applyFill="true" applyFont="true" applyNumberFormat="false" applyProtection="false" borderId="66" fillId="46" fontId="11" numFmtId="0" xfId="0">
      <alignment horizontal="center" vertical="center" wrapText="true"/>
    </xf>
    <xf applyAlignment="true" applyBorder="false" applyFill="true" applyFont="true" applyNumberFormat="false" applyProtection="false" borderId="67" fillId="46" fontId="7" numFmtId="0" xfId="0">
      <alignment horizontal="center" vertical="center"/>
    </xf>
    <xf applyAlignment="true" applyBorder="false" applyFill="true" applyFont="true" applyNumberFormat="false" applyProtection="false" borderId="66" fillId="47" fontId="11" numFmtId="0" xfId="0">
      <alignment horizontal="center" vertical="center"/>
    </xf>
    <xf applyAlignment="true" applyBorder="false" applyFill="true" applyFont="true" applyNumberFormat="true" applyProtection="false" borderId="70" fillId="47" fontId="4" numFmtId="218" xfId="0">
      <alignment horizontal="center" vertical="center"/>
    </xf>
    <xf applyAlignment="true" applyBorder="false" applyFill="true" applyFont="true" applyNumberFormat="false" applyProtection="false" borderId="65" fillId="43" fontId="9" numFmtId="0" xfId="0">
      <alignment horizontal="center" vertical="center"/>
    </xf>
    <xf applyAlignment="true" applyBorder="false" applyFill="true" applyFont="true" applyNumberFormat="false" applyProtection="false" borderId="66" fillId="43" fontId="9" numFmtId="0" xfId="0">
      <alignment horizontal="center" vertical="center"/>
    </xf>
    <xf applyAlignment="true" applyBorder="false" applyFill="true" applyFont="true" applyNumberFormat="false" applyProtection="false" borderId="67" fillId="43" fontId="9" numFmtId="0" xfId="0">
      <alignment horizontal="center" vertical="center"/>
    </xf>
    <xf applyAlignment="true" applyBorder="false" applyFill="false" applyFont="true" applyNumberFormat="false" applyProtection="false" borderId="66" fillId="0" fontId="11" numFmtId="0" xfId="0">
      <alignment horizontal="center" vertical="center" wrapText="true"/>
    </xf>
    <xf applyAlignment="true" applyBorder="false" applyFill="true" applyFont="true" applyNumberFormat="false" applyProtection="false" borderId="71" fillId="43" fontId="9" numFmtId="0" xfId="0">
      <alignment horizontal="center" vertical="center"/>
    </xf>
    <xf applyAlignment="true" applyBorder="false" applyFill="true" applyFont="true" applyNumberFormat="false" applyProtection="false" borderId="72" fillId="43" fontId="9" numFmtId="0" xfId="0">
      <alignment horizontal="center" vertical="center"/>
    </xf>
    <xf applyAlignment="true" applyBorder="false" applyFill="true" applyFont="true" applyNumberFormat="false" applyProtection="false" borderId="64" fillId="43" fontId="9" numFmtId="0" xfId="0">
      <alignment horizontal="center" vertical="center"/>
    </xf>
    <xf applyAlignment="true" applyBorder="false" applyFill="true" applyFont="true" applyNumberFormat="true" applyProtection="false" borderId="64" fillId="43" fontId="9" numFmtId="215" xfId="0">
      <alignment horizontal="center" vertical="center"/>
    </xf>
    <xf applyAlignment="true" applyBorder="false" applyFill="true" applyFont="true" applyNumberFormat="true" applyProtection="false" borderId="64" fillId="43" fontId="9" numFmtId="216" xfId="0">
      <alignment horizontal="center" vertical="center"/>
    </xf>
    <xf applyAlignment="true" applyBorder="false" applyFill="true" applyFont="true" applyNumberFormat="true" applyProtection="false" borderId="64" fillId="43" fontId="9" numFmtId="217" xfId="0">
      <alignment horizontal="center" vertical="center"/>
    </xf>
    <xf applyAlignment="true" applyBorder="false" applyFill="true" applyFont="true" applyNumberFormat="false" applyProtection="false" borderId="64" fillId="44" fontId="9" numFmtId="0" xfId="0">
      <alignment horizontal="center" vertical="center"/>
    </xf>
    <xf applyAlignment="true" applyBorder="false" applyFill="true" applyFont="true" applyNumberFormat="true" applyProtection="false" borderId="64" fillId="44" fontId="9" numFmtId="215" xfId="0">
      <alignment horizontal="center" vertical="center"/>
    </xf>
    <xf applyAlignment="true" applyBorder="false" applyFill="true" applyFont="true" applyNumberFormat="true" applyProtection="false" borderId="64" fillId="44" fontId="9" numFmtId="216" xfId="0">
      <alignment horizontal="center" vertical="center"/>
    </xf>
    <xf applyAlignment="true" applyBorder="false" applyFill="true" applyFont="true" applyNumberFormat="true" applyProtection="false" borderId="64" fillId="44" fontId="9" numFmtId="218" xfId="0">
      <alignment horizontal="center" vertical="center"/>
    </xf>
    <xf applyAlignment="true" applyBorder="false" applyFill="false" applyFont="true" applyNumberFormat="false" applyProtection="false" borderId="65" fillId="0" fontId="10" numFmtId="0" xfId="0">
      <alignment horizontal="center" vertical="bottom" wrapText="true"/>
    </xf>
    <xf applyAlignment="true" applyBorder="false" applyFill="false" applyFont="true" applyNumberFormat="false" applyProtection="false" borderId="72" fillId="0" fontId="7" numFmtId="0" xfId="0">
      <alignment horizontal="center" vertical="center"/>
    </xf>
    <xf applyAlignment="true" applyBorder="false" applyFill="false" applyFont="true" applyNumberFormat="false" applyProtection="false" borderId="64" fillId="0" fontId="4" numFmtId="0" xfId="0">
      <alignment horizontal="center" vertical="center" wrapText="true"/>
    </xf>
    <xf applyAlignment="true" applyBorder="false" applyFill="false" applyFont="true" applyNumberFormat="false" applyProtection="false" borderId="64" fillId="0" fontId="7" numFmtId="0" xfId="0">
      <alignment horizontal="center" vertical="center"/>
    </xf>
    <xf applyAlignment="true" applyBorder="false" applyFill="false" applyFont="true" applyNumberFormat="true" applyProtection="false" borderId="64" fillId="0" fontId="7" numFmtId="215" xfId="0">
      <alignment horizontal="center" vertical="center"/>
    </xf>
    <xf applyAlignment="true" applyBorder="false" applyFill="false" applyFont="true" applyNumberFormat="true" applyProtection="false" borderId="64" fillId="0" fontId="7" numFmtId="216" xfId="0">
      <alignment horizontal="center" vertical="center"/>
    </xf>
    <xf applyAlignment="true" applyBorder="false" applyFill="false" applyFont="true" applyNumberFormat="false" applyProtection="false" borderId="64" fillId="0" fontId="7" numFmtId="0" xfId="0">
      <alignment horizontal="center" vertical="center"/>
    </xf>
    <xf applyAlignment="true" applyBorder="false" applyFill="false" applyFont="true" applyNumberFormat="true" applyProtection="false" borderId="64" fillId="0" fontId="7" numFmtId="217" xfId="0">
      <alignment horizontal="center" vertical="center"/>
    </xf>
    <xf applyAlignment="true" applyBorder="false" applyFill="false" applyFont="true" applyNumberFormat="true" applyProtection="false" borderId="64" fillId="0" fontId="4" numFmtId="215" xfId="0">
      <alignment horizontal="center" vertical="center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false" applyFont="true" applyNumberFormat="true" applyProtection="false" borderId="64" fillId="0" fontId="4" numFmtId="216" xfId="0">
      <alignment horizontal="center" vertical="center"/>
    </xf>
    <xf applyAlignment="true" applyBorder="false" applyFill="false" applyFont="true" applyNumberFormat="true" applyProtection="false" borderId="64" fillId="0" fontId="4" numFmtId="218" xfId="0">
      <alignment horizontal="center" vertical="center"/>
    </xf>
    <xf applyAlignment="true" applyBorder="false" applyFill="false" applyFont="true" applyNumberFormat="true" applyProtection="false" borderId="66" fillId="0" fontId="9" numFmtId="219" xfId="0">
      <alignment horizontal="center" vertical="center" wrapText="true"/>
    </xf>
    <xf applyAlignment="true" applyBorder="false" applyFill="false" applyFont="true" applyNumberFormat="false" applyProtection="false" borderId="64" fillId="0" fontId="4" numFmtId="0" xfId="0">
      <alignment horizontal="center" vertical="center"/>
    </xf>
    <xf applyAlignment="true" applyBorder="false" applyFill="true" applyFont="true" applyNumberFormat="false" applyProtection="false" borderId="72" fillId="46" fontId="7" numFmtId="0" xfId="0">
      <alignment horizontal="center" vertical="center"/>
    </xf>
    <xf applyAlignment="true" applyBorder="false" applyFill="true" applyFont="true" applyNumberFormat="false" applyProtection="false" borderId="64" fillId="46" fontId="7" numFmtId="0" xfId="0">
      <alignment horizontal="center" vertical="center"/>
    </xf>
    <xf applyAlignment="true" applyBorder="false" applyFill="true" applyFont="true" applyNumberFormat="true" applyProtection="false" borderId="64" fillId="46" fontId="7" numFmtId="215" xfId="0">
      <alignment horizontal="center" vertical="center"/>
    </xf>
    <xf applyAlignment="true" applyBorder="false" applyFill="true" applyFont="true" applyNumberFormat="true" applyProtection="false" borderId="64" fillId="46" fontId="7" numFmtId="216" xfId="0">
      <alignment horizontal="center" vertical="center"/>
    </xf>
    <xf applyAlignment="true" applyBorder="false" applyFill="true" applyFont="true" applyNumberFormat="true" applyProtection="false" borderId="64" fillId="46" fontId="7" numFmtId="217" xfId="0">
      <alignment horizontal="center" vertical="center"/>
    </xf>
    <xf applyAlignment="true" applyBorder="false" applyFill="true" applyFont="true" applyNumberFormat="true" applyProtection="false" borderId="64" fillId="46" fontId="4" numFmtId="215" xfId="0">
      <alignment horizontal="center" vertical="center"/>
    </xf>
    <xf applyAlignment="true" applyBorder="false" applyFill="true" applyFont="true" applyNumberFormat="true" applyProtection="false" borderId="64" fillId="46" fontId="4" numFmtId="216" xfId="0">
      <alignment horizontal="center" vertical="center"/>
    </xf>
    <xf applyAlignment="true" applyBorder="false" applyFill="true" applyFont="true" applyNumberFormat="true" applyProtection="false" borderId="64" fillId="46" fontId="4" numFmtId="218" xfId="0">
      <alignment horizontal="center" vertical="center"/>
    </xf>
    <xf applyAlignment="true" applyBorder="false" applyFill="true" applyFont="true" applyNumberFormat="true" applyProtection="false" borderId="64" fillId="46" fontId="7" numFmtId="218" xfId="0">
      <alignment horizontal="center" vertical="center"/>
    </xf>
    <xf applyAlignment="true" applyBorder="false" applyFill="true" applyFont="true" applyNumberFormat="true" applyProtection="false" borderId="64" fillId="46" fontId="4" numFmtId="220" xfId="0">
      <alignment horizontal="center" vertical="center" wrapText="true"/>
    </xf>
    <xf applyAlignment="true" applyBorder="false" applyFill="false" applyFont="true" applyNumberFormat="true" applyProtection="false" borderId="64" fillId="0" fontId="4" numFmtId="218" xfId="0">
      <alignment horizontal="center" vertical="center"/>
    </xf>
    <xf applyAlignment="true" applyBorder="false" applyFill="false" applyFont="true" applyNumberFormat="true" applyProtection="false" borderId="64" fillId="0" fontId="4" numFmtId="222" xfId="0">
      <alignment horizontal="center" vertical="center"/>
    </xf>
    <xf applyAlignment="true" applyBorder="false" applyFill="false" applyFont="true" applyNumberFormat="true" applyProtection="false" borderId="64" fillId="0" fontId="4" numFmtId="222" xfId="0">
      <alignment horizontal="center" vertical="center"/>
    </xf>
    <xf applyAlignment="true" applyBorder="false" applyFill="false" applyFont="true" applyNumberFormat="true" applyProtection="false" borderId="64" fillId="0" fontId="4" numFmtId="222" xfId="0">
      <alignment horizontal="center" vertical="center" wrapText="true"/>
    </xf>
    <xf applyAlignment="true" applyBorder="false" applyFill="true" applyFont="true" applyNumberFormat="true" applyProtection="false" borderId="72" fillId="47" fontId="4" numFmtId="218" xfId="0">
      <alignment horizontal="center" vertical="center"/>
    </xf>
    <xf applyAlignment="true" applyBorder="false" applyFill="true" applyFont="true" applyNumberFormat="true" applyProtection="false" borderId="64" fillId="47" fontId="4" numFmtId="218" xfId="0">
      <alignment horizontal="center" vertical="center"/>
    </xf>
    <xf applyAlignment="true" applyBorder="false" applyFill="true" applyFont="true" applyNumberFormat="true" applyProtection="false" borderId="64" fillId="47" fontId="7" numFmtId="215" xfId="0">
      <alignment horizontal="center" vertical="center"/>
    </xf>
    <xf applyAlignment="true" applyBorder="false" applyFill="true" applyFont="true" applyNumberFormat="true" applyProtection="false" borderId="64" fillId="47" fontId="7" numFmtId="216" xfId="0">
      <alignment horizontal="center" vertical="center"/>
    </xf>
    <xf applyAlignment="true" applyBorder="false" applyFill="true" applyFont="true" applyNumberFormat="true" applyProtection="false" borderId="64" fillId="47" fontId="7" numFmtId="217" xfId="0">
      <alignment horizontal="center" vertical="center"/>
    </xf>
    <xf applyAlignment="true" applyBorder="false" applyFill="true" applyFont="true" applyNumberFormat="true" applyProtection="false" borderId="64" fillId="47" fontId="4" numFmtId="215" xfId="0">
      <alignment horizontal="center" vertical="center"/>
    </xf>
    <xf applyAlignment="true" applyBorder="false" applyFill="true" applyFont="true" applyNumberFormat="true" applyProtection="false" borderId="64" fillId="47" fontId="4" numFmtId="216" xfId="0">
      <alignment horizontal="center" vertical="center"/>
    </xf>
    <xf applyAlignment="true" applyBorder="false" applyFill="false" applyFont="true" applyNumberFormat="false" applyProtection="false" borderId="72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true" applyFont="true" applyNumberFormat="false" applyProtection="false" borderId="73" fillId="48" fontId="9" numFmtId="0" xfId="0">
      <alignment horizontal="center" vertical="center"/>
    </xf>
    <xf applyAlignment="true" applyBorder="false" applyFill="true" applyFont="true" applyNumberFormat="false" applyProtection="false" borderId="74" fillId="48" fontId="9" numFmtId="0" xfId="0">
      <alignment horizontal="center" vertical="center"/>
    </xf>
    <xf applyAlignment="true" applyBorder="false" applyFill="true" applyFont="true" applyNumberFormat="false" applyProtection="false" borderId="75" fillId="48" fontId="9" numFmtId="0" xfId="0">
      <alignment horizontal="center" vertical="center"/>
    </xf>
    <xf applyAlignment="true" applyBorder="false" applyFill="true" applyFont="true" applyNumberFormat="false" applyProtection="false" borderId="76" fillId="48" fontId="9" numFmtId="0" xfId="0">
      <alignment horizontal="center" vertical="center"/>
    </xf>
    <xf applyAlignment="true" applyBorder="false" applyFill="true" applyFont="true" applyNumberFormat="true" applyProtection="false" borderId="76" fillId="48" fontId="9" numFmtId="223" xfId="0">
      <alignment horizontal="center" vertical="center"/>
    </xf>
    <xf applyAlignment="true" applyBorder="false" applyFill="true" applyFont="true" applyNumberFormat="true" applyProtection="false" borderId="76" fillId="48" fontId="9" numFmtId="224" xfId="0">
      <alignment horizontal="center" vertical="center"/>
    </xf>
    <xf applyAlignment="true" applyBorder="false" applyFill="true" applyFont="true" applyNumberFormat="false" applyProtection="false" borderId="76" fillId="48" fontId="9" numFmtId="0" xfId="0">
      <alignment horizontal="center" vertical="center"/>
    </xf>
    <xf applyAlignment="true" applyBorder="false" applyFill="true" applyFont="true" applyNumberFormat="true" applyProtection="false" borderId="76" fillId="48" fontId="9" numFmtId="225" xfId="0">
      <alignment horizontal="center" vertical="center"/>
    </xf>
    <xf applyAlignment="true" applyBorder="false" applyFill="true" applyFont="true" applyNumberFormat="false" applyProtection="false" borderId="76" fillId="49" fontId="9" numFmtId="0" xfId="0">
      <alignment horizontal="center" vertical="center"/>
    </xf>
    <xf applyAlignment="true" applyBorder="false" applyFill="true" applyFont="true" applyNumberFormat="true" applyProtection="false" borderId="76" fillId="49" fontId="9" numFmtId="223" xfId="0">
      <alignment horizontal="center" vertical="center"/>
    </xf>
    <xf applyAlignment="true" applyBorder="false" applyFill="true" applyFont="true" applyNumberFormat="true" applyProtection="false" borderId="76" fillId="49" fontId="9" numFmtId="224" xfId="0">
      <alignment horizontal="center" vertical="center"/>
    </xf>
    <xf applyAlignment="true" applyBorder="false" applyFill="true" applyFont="true" applyNumberFormat="true" applyProtection="false" borderId="76" fillId="49" fontId="9" numFmtId="226" xfId="0">
      <alignment horizontal="center" vertical="center"/>
    </xf>
    <xf applyAlignment="true" applyBorder="false" applyFill="false" applyFont="true" applyNumberFormat="false" applyProtection="false" borderId="77" fillId="0" fontId="10" numFmtId="0" xfId="0">
      <alignment horizontal="center" vertical="center" wrapText="true"/>
    </xf>
    <xf applyAlignment="true" applyBorder="false" applyFill="false" applyFont="true" applyNumberFormat="false" applyProtection="false" borderId="77" fillId="0" fontId="11" numFmtId="0" xfId="0">
      <alignment horizontal="center" vertical="center" wrapText="true"/>
    </xf>
    <xf applyAlignment="true" applyBorder="false" applyFill="false" applyFont="true" applyNumberFormat="true" applyProtection="false" borderId="77" fillId="0" fontId="9" numFmtId="227" xfId="0">
      <alignment horizontal="center" vertical="center" wrapText="true"/>
    </xf>
    <xf applyAlignment="true" applyBorder="false" applyFill="false" applyFont="true" applyNumberFormat="false" applyProtection="false" borderId="77" fillId="0" fontId="12" numFmtId="0" xfId="0">
      <alignment horizontal="center" vertical="center"/>
    </xf>
    <xf applyAlignment="true" applyBorder="false" applyFill="false" applyFont="true" applyNumberFormat="false" applyProtection="false" borderId="77" fillId="0" fontId="7" numFmtId="0" xfId="0">
      <alignment horizontal="center" vertical="center"/>
    </xf>
    <xf applyAlignment="true" applyBorder="false" applyFill="false" applyFont="true" applyNumberFormat="false" applyProtection="false" borderId="77" fillId="0" fontId="4" numFmtId="0" xfId="0">
      <alignment horizontal="center" vertical="center" wrapText="true"/>
    </xf>
    <xf applyAlignment="true" applyBorder="false" applyFill="false" applyFont="true" applyNumberFormat="true" applyProtection="false" borderId="77" fillId="0" fontId="7" numFmtId="223" xfId="0">
      <alignment horizontal="center" vertical="center"/>
    </xf>
    <xf applyAlignment="true" applyBorder="false" applyFill="false" applyFont="true" applyNumberFormat="true" applyProtection="false" borderId="77" fillId="0" fontId="7" numFmtId="224" xfId="0">
      <alignment horizontal="center" vertical="center"/>
    </xf>
    <xf applyAlignment="true" applyBorder="false" applyFill="false" applyFont="true" applyNumberFormat="true" applyProtection="false" borderId="77" fillId="0" fontId="7" numFmtId="225" xfId="0">
      <alignment horizontal="center" vertical="center"/>
    </xf>
    <xf applyAlignment="true" applyBorder="false" applyFill="false" applyFont="true" applyNumberFormat="true" applyProtection="false" borderId="77" fillId="0" fontId="4" numFmtId="223" xfId="0">
      <alignment horizontal="center" vertical="center"/>
    </xf>
    <xf applyAlignment="true" applyBorder="false" applyFill="false" applyFont="true" applyNumberFormat="true" applyProtection="false" borderId="77" fillId="0" fontId="4" numFmtId="224" xfId="0">
      <alignment horizontal="center" vertical="center"/>
    </xf>
    <xf applyAlignment="true" applyBorder="false" applyFill="false" applyFont="true" applyNumberFormat="true" applyProtection="false" borderId="77" fillId="0" fontId="4" numFmtId="226" xfId="0">
      <alignment horizontal="center" vertical="center"/>
    </xf>
    <xf applyAlignment="true" applyBorder="false" applyFill="false" applyFont="true" applyNumberFormat="true" applyProtection="false" borderId="77" fillId="0" fontId="4" numFmtId="226" xfId="0">
      <alignment horizontal="center" vertical="center"/>
    </xf>
    <xf applyAlignment="true" applyBorder="false" applyFill="true" applyFont="true" applyNumberFormat="false" applyProtection="false" borderId="77" fillId="50" fontId="11" numFmtId="0" xfId="0">
      <alignment horizontal="center" vertical="center" wrapText="true"/>
    </xf>
    <xf applyAlignment="true" applyBorder="false" applyFill="true" applyFont="true" applyNumberFormat="false" applyProtection="false" borderId="77" fillId="50" fontId="7" numFmtId="0" xfId="0">
      <alignment horizontal="center" vertical="center"/>
    </xf>
    <xf applyAlignment="true" applyBorder="false" applyFill="true" applyFont="true" applyNumberFormat="true" applyProtection="false" borderId="77" fillId="50" fontId="7" numFmtId="223" xfId="0">
      <alignment horizontal="center" vertical="center"/>
    </xf>
    <xf applyAlignment="true" applyBorder="false" applyFill="true" applyFont="true" applyNumberFormat="true" applyProtection="false" borderId="77" fillId="50" fontId="7" numFmtId="224" xfId="0">
      <alignment horizontal="center" vertical="center"/>
    </xf>
    <xf applyAlignment="true" applyBorder="false" applyFill="true" applyFont="true" applyNumberFormat="true" applyProtection="false" borderId="77" fillId="50" fontId="7" numFmtId="225" xfId="0">
      <alignment horizontal="center" vertical="center"/>
    </xf>
    <xf applyAlignment="true" applyBorder="false" applyFill="true" applyFont="true" applyNumberFormat="true" applyProtection="false" borderId="77" fillId="50" fontId="4" numFmtId="223" xfId="0">
      <alignment horizontal="center" vertical="center"/>
    </xf>
    <xf applyAlignment="true" applyBorder="false" applyFill="true" applyFont="true" applyNumberFormat="true" applyProtection="false" borderId="77" fillId="50" fontId="4" numFmtId="224" xfId="0">
      <alignment horizontal="center" vertical="center"/>
    </xf>
    <xf applyAlignment="true" applyBorder="false" applyFill="true" applyFont="true" applyNumberFormat="true" applyProtection="false" borderId="77" fillId="50" fontId="4" numFmtId="226" xfId="0">
      <alignment horizontal="center" vertical="center"/>
    </xf>
    <xf applyAlignment="true" applyBorder="false" applyFill="true" applyFont="true" applyNumberFormat="true" applyProtection="false" borderId="77" fillId="50" fontId="7" numFmtId="226" xfId="0">
      <alignment horizontal="center" vertical="center"/>
    </xf>
    <xf applyAlignment="true" applyBorder="false" applyFill="true" applyFont="true" applyNumberFormat="true" applyProtection="false" borderId="77" fillId="50" fontId="4" numFmtId="228" xfId="0">
      <alignment horizontal="center" vertical="center" wrapText="true"/>
    </xf>
    <xf applyAlignment="true" applyBorder="false" applyFill="true" applyFont="true" applyNumberFormat="false" applyProtection="false" borderId="77" fillId="51" fontId="4" numFmtId="0" xfId="0">
      <alignment horizontal="center" vertical="center" wrapText="true"/>
    </xf>
    <xf applyAlignment="true" applyBorder="false" applyFill="true" applyFont="true" applyNumberFormat="false" applyProtection="false" borderId="77" fillId="52" fontId="7" numFmtId="0" xfId="0">
      <alignment horizontal="center" vertical="center"/>
    </xf>
    <xf applyAlignment="true" applyBorder="false" applyFill="false" applyFont="true" applyNumberFormat="false" applyProtection="false" borderId="77" fillId="0" fontId="11" numFmtId="0" xfId="0">
      <alignment horizontal="center" vertical="center" wrapText="true"/>
    </xf>
    <xf applyAlignment="true" applyBorder="false" applyFill="true" applyFont="true" applyNumberFormat="false" applyProtection="false" borderId="77" fillId="53" fontId="11" numFmtId="0" xfId="0">
      <alignment horizontal="center" vertical="center"/>
    </xf>
    <xf applyAlignment="true" applyBorder="false" applyFill="true" applyFont="true" applyNumberFormat="true" applyProtection="false" borderId="77" fillId="53" fontId="4" numFmtId="226" xfId="0">
      <alignment horizontal="center" vertical="center"/>
    </xf>
    <xf applyAlignment="true" applyBorder="false" applyFill="true" applyFont="true" applyNumberFormat="true" applyProtection="false" borderId="77" fillId="53" fontId="4" numFmtId="229" xfId="0">
      <alignment horizontal="center" vertical="center"/>
    </xf>
    <xf applyAlignment="true" applyBorder="false" applyFill="true" applyFont="true" applyNumberFormat="true" applyProtection="false" borderId="77" fillId="53" fontId="7" numFmtId="223" xfId="0">
      <alignment horizontal="center" vertical="center"/>
    </xf>
    <xf applyAlignment="true" applyBorder="false" applyFill="true" applyFont="true" applyNumberFormat="true" applyProtection="false" borderId="77" fillId="53" fontId="7" numFmtId="224" xfId="0">
      <alignment horizontal="center" vertical="center"/>
    </xf>
    <xf applyAlignment="true" applyBorder="false" applyFill="true" applyFont="true" applyNumberFormat="true" applyProtection="false" borderId="77" fillId="53" fontId="7" numFmtId="225" xfId="0">
      <alignment horizontal="center" vertical="center"/>
    </xf>
    <xf applyAlignment="true" applyBorder="false" applyFill="true" applyFont="true" applyNumberFormat="true" applyProtection="false" borderId="77" fillId="53" fontId="4" numFmtId="223" xfId="0">
      <alignment horizontal="center" vertical="center"/>
    </xf>
    <xf applyAlignment="true" applyBorder="false" applyFill="true" applyFont="true" applyNumberFormat="true" applyProtection="false" borderId="77" fillId="53" fontId="4" numFmtId="224" xfId="0">
      <alignment horizontal="center" vertical="center"/>
    </xf>
    <xf applyAlignment="true" applyBorder="false" applyFill="true" applyFont="true" applyNumberFormat="false" applyProtection="false" borderId="0" fillId="54" fontId="22" numFmtId="0" xfId="0">
      <alignment horizontal="center" vertical="center"/>
    </xf>
    <xf applyAlignment="true" applyBorder="false" applyFill="true" applyFont="true" applyNumberFormat="false" applyProtection="false" borderId="78" fillId="48" fontId="9" numFmtId="0" xfId="0">
      <alignment horizontal="center" vertical="center"/>
    </xf>
    <xf applyAlignment="true" applyBorder="false" applyFill="true" applyFont="true" applyNumberFormat="true" applyProtection="false" borderId="78" fillId="48" fontId="9" numFmtId="223" xfId="0">
      <alignment horizontal="center" vertical="center"/>
    </xf>
    <xf applyAlignment="true" applyBorder="false" applyFill="true" applyFont="true" applyNumberFormat="true" applyProtection="false" borderId="78" fillId="48" fontId="9" numFmtId="224" xfId="0">
      <alignment horizontal="center" vertical="center"/>
    </xf>
    <xf applyAlignment="true" applyBorder="false" applyFill="true" applyFont="true" applyNumberFormat="true" applyProtection="false" borderId="78" fillId="48" fontId="9" numFmtId="225" xfId="0">
      <alignment horizontal="center" vertical="center"/>
    </xf>
    <xf applyAlignment="true" applyBorder="false" applyFill="true" applyFont="true" applyNumberFormat="false" applyProtection="false" borderId="78" fillId="49" fontId="9" numFmtId="0" xfId="0">
      <alignment horizontal="center" vertical="center"/>
    </xf>
    <xf applyAlignment="true" applyBorder="false" applyFill="true" applyFont="true" applyNumberFormat="true" applyProtection="false" borderId="78" fillId="49" fontId="9" numFmtId="223" xfId="0">
      <alignment horizontal="center" vertical="center"/>
    </xf>
    <xf applyAlignment="true" applyBorder="false" applyFill="true" applyFont="true" applyNumberFormat="true" applyProtection="false" borderId="78" fillId="49" fontId="9" numFmtId="224" xfId="0">
      <alignment horizontal="center" vertical="center"/>
    </xf>
    <xf applyAlignment="true" applyBorder="false" applyFill="true" applyFont="true" applyNumberFormat="true" applyProtection="false" borderId="78" fillId="49" fontId="9" numFmtId="226" xfId="0">
      <alignment horizontal="center" vertical="center"/>
    </xf>
    <xf applyAlignment="true" applyBorder="false" applyFill="false" applyFont="true" applyNumberFormat="false" applyProtection="false" borderId="78" fillId="0" fontId="10" numFmtId="0" xfId="0">
      <alignment horizontal="center" vertical="center" wrapText="true"/>
    </xf>
    <xf applyAlignment="true" applyBorder="false" applyFill="false" applyFont="true" applyNumberFormat="false" applyProtection="false" borderId="78" fillId="0" fontId="11" numFmtId="0" xfId="0">
      <alignment horizontal="center" vertical="center" wrapText="true"/>
    </xf>
    <xf applyAlignment="true" applyBorder="false" applyFill="false" applyFont="true" applyNumberFormat="true" applyProtection="false" borderId="79" fillId="0" fontId="9" numFmtId="227" xfId="0">
      <alignment horizontal="center" vertical="center" wrapText="true"/>
    </xf>
    <xf applyAlignment="true" applyBorder="false" applyFill="false" applyFont="true" applyNumberFormat="false" applyProtection="false" borderId="78" fillId="0" fontId="12" numFmtId="0" xfId="0">
      <alignment horizontal="center" vertical="center"/>
    </xf>
    <xf applyAlignment="true" applyBorder="false" applyFill="true" applyFont="true" applyNumberFormat="false" applyProtection="false" borderId="78" fillId="53" fontId="7" numFmtId="0" xfId="0">
      <alignment horizontal="center" vertical="center"/>
    </xf>
    <xf applyAlignment="true" applyBorder="false" applyFill="false" applyFont="true" applyNumberFormat="false" applyProtection="false" borderId="78" fillId="0" fontId="4" numFmtId="0" xfId="0">
      <alignment horizontal="center" vertical="center" wrapText="true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true" applyProtection="false" borderId="78" fillId="0" fontId="7" numFmtId="223" xfId="0">
      <alignment horizontal="center" vertical="center"/>
    </xf>
    <xf applyAlignment="true" applyBorder="false" applyFill="false" applyFont="true" applyNumberFormat="true" applyProtection="false" borderId="78" fillId="0" fontId="7" numFmtId="224" xfId="0">
      <alignment horizontal="center" vertical="center"/>
    </xf>
    <xf applyAlignment="true" applyBorder="false" applyFill="false" applyFont="true" applyNumberFormat="true" applyProtection="false" borderId="78" fillId="0" fontId="7" numFmtId="225" xfId="0">
      <alignment horizontal="center" vertical="center"/>
    </xf>
    <xf applyAlignment="true" applyBorder="false" applyFill="false" applyFont="true" applyNumberFormat="true" applyProtection="false" borderId="78" fillId="0" fontId="4" numFmtId="223" xfId="0">
      <alignment horizontal="center" vertical="center"/>
    </xf>
    <xf applyAlignment="true" applyBorder="false" applyFill="false" applyFont="true" applyNumberFormat="false" applyProtection="false" borderId="78" fillId="0" fontId="7" numFmtId="0" xfId="0">
      <alignment horizontal="center" vertical="center"/>
    </xf>
    <xf applyAlignment="true" applyBorder="false" applyFill="false" applyFont="true" applyNumberFormat="true" applyProtection="false" borderId="78" fillId="0" fontId="4" numFmtId="224" xfId="0">
      <alignment horizontal="center" vertical="center"/>
    </xf>
    <xf applyAlignment="true" applyBorder="false" applyFill="false" applyFont="true" applyNumberFormat="true" applyProtection="false" borderId="78" fillId="0" fontId="4" numFmtId="226" xfId="0">
      <alignment horizontal="center" vertical="center"/>
    </xf>
    <xf applyAlignment="true" applyBorder="false" applyFill="false" applyFont="true" applyNumberFormat="false" applyProtection="false" borderId="78" fillId="0" fontId="10" numFmtId="0" xfId="0">
      <alignment horizontal="center" vertical="center" wrapText="true"/>
    </xf>
    <xf applyAlignment="true" applyBorder="false" applyFill="true" applyFont="true" applyNumberFormat="false" applyProtection="false" borderId="78" fillId="52" fontId="7" numFmtId="0" xfId="0">
      <alignment horizontal="center" vertical="center"/>
    </xf>
    <xf applyAlignment="true" applyBorder="false" applyFill="false" applyFont="true" applyNumberFormat="true" applyProtection="false" borderId="78" fillId="0" fontId="4" numFmtId="226" xfId="0">
      <alignment horizontal="center" vertical="center"/>
    </xf>
    <xf applyAlignment="true" applyBorder="false" applyFill="true" applyFont="true" applyNumberFormat="false" applyProtection="false" borderId="80" fillId="50" fontId="11" numFmtId="0" xfId="0">
      <alignment horizontal="center" vertical="center" wrapText="true"/>
    </xf>
    <xf applyAlignment="true" applyBorder="false" applyFill="true" applyFont="true" applyNumberFormat="false" applyProtection="false" borderId="78" fillId="50" fontId="7" numFmtId="0" xfId="0">
      <alignment horizontal="center" vertical="center"/>
    </xf>
    <xf applyAlignment="true" applyBorder="false" applyFill="true" applyFont="true" applyNumberFormat="true" applyProtection="false" borderId="78" fillId="50" fontId="7" numFmtId="223" xfId="0">
      <alignment horizontal="center" vertical="center"/>
    </xf>
    <xf applyAlignment="true" applyBorder="false" applyFill="true" applyFont="true" applyNumberFormat="true" applyProtection="false" borderId="78" fillId="50" fontId="7" numFmtId="224" xfId="0">
      <alignment horizontal="center" vertical="center"/>
    </xf>
    <xf applyAlignment="true" applyBorder="false" applyFill="true" applyFont="true" applyNumberFormat="true" applyProtection="false" borderId="78" fillId="50" fontId="7" numFmtId="225" xfId="0">
      <alignment horizontal="center" vertical="center"/>
    </xf>
    <xf applyAlignment="true" applyBorder="false" applyFill="true" applyFont="true" applyNumberFormat="true" applyProtection="false" borderId="78" fillId="50" fontId="4" numFmtId="223" xfId="0">
      <alignment horizontal="center" vertical="center"/>
    </xf>
    <xf applyAlignment="true" applyBorder="false" applyFill="true" applyFont="true" applyNumberFormat="true" applyProtection="false" borderId="78" fillId="50" fontId="4" numFmtId="224" xfId="0">
      <alignment horizontal="center" vertical="center"/>
    </xf>
    <xf applyAlignment="true" applyBorder="false" applyFill="true" applyFont="true" applyNumberFormat="true" applyProtection="false" borderId="78" fillId="50" fontId="4" numFmtId="226" xfId="0">
      <alignment horizontal="center" vertical="center"/>
    </xf>
    <xf applyAlignment="true" applyBorder="false" applyFill="true" applyFont="true" applyNumberFormat="true" applyProtection="false" borderId="78" fillId="50" fontId="7" numFmtId="226" xfId="0">
      <alignment horizontal="center" vertical="center"/>
    </xf>
    <xf applyAlignment="true" applyBorder="false" applyFill="true" applyFont="true" applyNumberFormat="true" applyProtection="false" borderId="78" fillId="50" fontId="4" numFmtId="228" xfId="0">
      <alignment horizontal="center" vertical="center" wrapText="true"/>
    </xf>
    <xf applyAlignment="true" applyBorder="false" applyFill="false" applyFont="true" applyNumberFormat="false" applyProtection="false" borderId="78" fillId="0" fontId="11" numFmtId="0" xfId="0">
      <alignment horizontal="center" vertical="center" wrapText="true"/>
    </xf>
    <xf applyAlignment="true" applyBorder="false" applyFill="false" applyFont="true" applyNumberFormat="false" applyProtection="false" borderId="81" fillId="0" fontId="11" numFmtId="0" xfId="0">
      <alignment horizontal="center" vertical="center" wrapText="true"/>
    </xf>
    <xf applyAlignment="true" applyBorder="false" applyFill="true" applyFont="true" applyNumberFormat="false" applyProtection="false" borderId="78" fillId="53" fontId="11" numFmtId="0" xfId="0">
      <alignment horizontal="center" vertical="center"/>
    </xf>
    <xf applyAlignment="true" applyBorder="false" applyFill="true" applyFont="true" applyNumberFormat="true" applyProtection="false" borderId="79" fillId="53" fontId="4" numFmtId="226" xfId="0">
      <alignment horizontal="center" vertical="center"/>
    </xf>
    <xf applyAlignment="true" applyBorder="false" applyFill="true" applyFont="true" applyNumberFormat="true" applyProtection="false" borderId="78" fillId="53" fontId="7" numFmtId="223" xfId="0">
      <alignment horizontal="center" vertical="center"/>
    </xf>
    <xf applyAlignment="true" applyBorder="false" applyFill="true" applyFont="true" applyNumberFormat="true" applyProtection="false" borderId="78" fillId="53" fontId="4" numFmtId="226" xfId="0">
      <alignment horizontal="center" vertical="center"/>
    </xf>
    <xf applyAlignment="true" applyBorder="false" applyFill="true" applyFont="true" applyNumberFormat="true" applyProtection="false" borderId="78" fillId="53" fontId="7" numFmtId="224" xfId="0">
      <alignment horizontal="center" vertical="center"/>
    </xf>
    <xf applyAlignment="true" applyBorder="false" applyFill="true" applyFont="true" applyNumberFormat="true" applyProtection="false" borderId="78" fillId="53" fontId="7" numFmtId="225" xfId="0">
      <alignment horizontal="center" vertical="center"/>
    </xf>
    <xf applyAlignment="true" applyBorder="false" applyFill="true" applyFont="true" applyNumberFormat="true" applyProtection="false" borderId="78" fillId="53" fontId="4" numFmtId="223" xfId="0">
      <alignment horizontal="center" vertical="center"/>
    </xf>
    <xf applyAlignment="true" applyBorder="false" applyFill="true" applyFont="true" applyNumberFormat="true" applyProtection="false" borderId="78" fillId="53" fontId="4" numFmtId="224" xfId="0">
      <alignment horizontal="center" vertical="center"/>
    </xf>
    <xf applyAlignment="true" applyBorder="false" applyFill="true" applyFont="true" applyNumberFormat="false" applyProtection="false" borderId="78" fillId="50" fontId="11" numFmtId="0" xfId="0">
      <alignment horizontal="center" vertical="center" wrapText="true"/>
    </xf>
    <xf applyAlignment="true" applyBorder="false" applyFill="false" applyFont="true" applyNumberFormat="true" applyProtection="false" borderId="78" fillId="0" fontId="9" numFmtId="227" xfId="0">
      <alignment horizontal="center" vertical="center" wrapText="true"/>
    </xf>
    <xf applyAlignment="true" applyBorder="false" applyFill="false" applyFont="true" applyNumberFormat="false" applyProtection="false" borderId="78" fillId="0" fontId="4" numFmtId="0" xfId="0">
      <alignment horizontal="center" vertical="center"/>
    </xf>
    <xf applyAlignment="true" applyBorder="false" applyFill="false" applyFont="true" applyNumberFormat="true" applyProtection="false" borderId="78" fillId="0" fontId="4" numFmtId="224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79" fillId="0" fontId="7" numFmtId="0" xfId="0">
      <alignment horizontal="center" vertical="center"/>
    </xf>
    <xf applyAlignment="true" applyBorder="false" applyFill="true" applyFont="true" applyNumberFormat="false" applyProtection="false" borderId="78" fillId="52" fontId="4" numFmtId="0" xfId="0">
      <alignment horizontal="center" vertical="center" wrapText="true"/>
    </xf>
    <xf applyAlignment="true" applyBorder="false" applyFill="true" applyFont="true" applyNumberFormat="false" applyProtection="false" borderId="78" fillId="52" fontId="7" numFmtId="0" xfId="0">
      <alignment horizontal="center" vertical="center"/>
    </xf>
    <xf applyAlignment="true" applyBorder="false" applyFill="false" applyFont="true" applyNumberFormat="true" applyProtection="false" borderId="78" fillId="0" fontId="9" numFmtId="227" xfId="0">
      <alignment horizontal="center" vertical="center" wrapText="true"/>
    </xf>
    <xf applyAlignment="true" applyBorder="false" applyFill="false" applyFont="true" applyNumberFormat="true" applyProtection="false" borderId="78" fillId="0" fontId="4" numFmtId="230" xfId="0">
      <alignment horizontal="center" vertical="center"/>
    </xf>
    <xf applyAlignment="true" applyBorder="false" applyFill="true" applyFont="true" applyNumberFormat="false" applyProtection="false" borderId="78" fillId="53" fontId="4" numFmtId="0" xfId="0">
      <alignment horizontal="center" vertical="center"/>
    </xf>
    <xf applyAlignment="true" applyBorder="false" applyFill="true" applyFont="true" applyNumberFormat="false" applyProtection="false" borderId="0" fillId="55" fontId="23" numFmtId="0" xfId="0">
      <alignment vertical="center"/>
    </xf>
    <xf applyAlignment="true" applyBorder="false" applyFill="false" applyFont="true" applyNumberFormat="true" applyProtection="false" borderId="79" fillId="0" fontId="9" numFmtId="227" xfId="0">
      <alignment horizontal="center" vertical="center" wrapText="true"/>
    </xf>
    <xf applyAlignment="true" applyBorder="false" applyFill="false" applyFont="true" applyNumberFormat="true" applyProtection="false" borderId="78" fillId="0" fontId="4" numFmtId="226" xfId="0">
      <alignment horizontal="center" vertical="center"/>
    </xf>
    <xf applyAlignment="true" applyBorder="false" applyFill="false" applyFont="true" applyNumberFormat="true" applyProtection="false" borderId="79" fillId="0" fontId="9" numFmtId="227" xfId="0">
      <alignment horizontal="center" vertical="center" wrapText="true"/>
    </xf>
    <xf applyAlignment="true" applyBorder="false" applyFill="false" applyFont="true" applyNumberFormat="true" applyProtection="false" borderId="78" fillId="0" fontId="4" numFmtId="226" xfId="0">
      <alignment horizontal="center" vertical="center"/>
    </xf>
    <xf applyAlignment="true" applyBorder="false" applyFill="false" applyFont="true" applyNumberFormat="false" applyProtection="false" borderId="81" fillId="0" fontId="11" numFmtId="0" xfId="0">
      <alignment horizontal="center" vertical="center" wrapText="true"/>
    </xf>
    <xf applyAlignment="true" applyBorder="false" applyFill="true" applyFont="true" applyNumberFormat="true" applyProtection="false" borderId="80" fillId="53" fontId="13" numFmtId="22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  <c r="D1" s="2"/>
      <c r="E1" s="2"/>
      <c r="F1" s="2"/>
      <c r="G1" s="2"/>
      <c r="H1" s="1" t="s">
        <v>1</v>
      </c>
      <c r="I1" s="1" t="s">
        <v>2</v>
      </c>
      <c r="J1" s="1" t="s">
        <v>3</v>
      </c>
      <c r="M1" s="1" t="s">
        <v>1</v>
      </c>
      <c r="N1" s="1" t="s">
        <v>2</v>
      </c>
      <c r="O1" s="1" t="s">
        <v>3</v>
      </c>
    </row>
    <row r="2">
      <c r="A2" s="2">
        <v>307.39</v>
      </c>
      <c r="B2" s="3">
        <v>15496.26</v>
      </c>
      <c r="C2" s="2">
        <v>172.45</v>
      </c>
      <c r="D2" s="2"/>
      <c r="E2" s="2"/>
      <c r="F2" s="2"/>
      <c r="G2" s="2"/>
      <c r="H2" s="4">
        <v>236.37</v>
      </c>
      <c r="I2" s="3">
        <v>10031.48</v>
      </c>
      <c r="J2" s="2">
        <v>158.61</v>
      </c>
      <c r="M2" s="2">
        <v>138.41</v>
      </c>
      <c r="N2" s="5">
        <v>7178.68</v>
      </c>
      <c r="O2" s="2">
        <v>354.54</v>
      </c>
    </row>
    <row r="3">
      <c r="A3" s="6">
        <v>479.2</v>
      </c>
      <c r="B3" s="7">
        <f>B2+C2+C3-A2-A3</f>
      </c>
      <c r="C3" s="2">
        <v>573.38</v>
      </c>
      <c r="D3" s="2"/>
      <c r="E3" s="2"/>
      <c r="F3" s="2"/>
      <c r="G3" s="2"/>
      <c r="H3" s="4">
        <v>265.81</v>
      </c>
      <c r="I3" s="7">
        <f>I2+J2+J3-H2-H3</f>
      </c>
      <c r="J3" s="2">
        <v>799.53</v>
      </c>
      <c r="M3" s="8">
        <v>122.16</v>
      </c>
      <c r="N3" s="9">
        <f>N2+O2+O3-M2-M3</f>
      </c>
      <c r="O3" s="8">
        <v>448.57</v>
      </c>
    </row>
    <row r="4">
      <c r="A4" s="2"/>
      <c r="B4" s="2"/>
      <c r="C4" s="2"/>
      <c r="D4" s="2"/>
      <c r="E4" s="10" t="s">
        <v>2</v>
      </c>
      <c r="F4" s="8">
        <v>267.36</v>
      </c>
      <c r="G4" s="2"/>
      <c r="H4" s="2"/>
      <c r="I4" s="2"/>
      <c r="J4" s="2"/>
      <c r="M4" s="8">
        <v>0.58</v>
      </c>
      <c r="N4" s="2"/>
      <c r="O4" s="8">
        <v>18.56</v>
      </c>
    </row>
    <row r="5">
      <c r="A5" s="2"/>
      <c r="B5" s="2"/>
      <c r="C5" s="2"/>
      <c r="D5" s="2"/>
      <c r="E5" s="10">
        <f>B3+I3+N3</f>
      </c>
      <c r="F5" s="8"/>
      <c r="G5" s="2"/>
      <c r="H5" s="2"/>
      <c r="I5" s="2"/>
      <c r="J5" s="2"/>
      <c r="M5" s="2"/>
      <c r="N5" s="2"/>
      <c r="O5" s="2"/>
    </row>
    <row r="6">
      <c r="A6" s="2"/>
      <c r="B6" s="2"/>
      <c r="C6" s="2"/>
      <c r="D6" s="4">
        <f>E6-D18</f>
      </c>
      <c r="E6" s="4">
        <f>E5+E10</f>
      </c>
      <c r="F6" s="8"/>
      <c r="G6" s="2"/>
      <c r="H6" s="2"/>
      <c r="I6" s="2"/>
      <c r="J6" s="2"/>
      <c r="M6" s="2"/>
      <c r="N6" s="2"/>
      <c r="O6" s="2"/>
    </row>
    <row r="7">
      <c r="A7" s="2"/>
      <c r="B7" s="2"/>
      <c r="C7" s="2"/>
      <c r="D7" s="2"/>
      <c r="E7" s="11"/>
      <c r="F7" s="8"/>
      <c r="G7" s="2"/>
      <c r="H7" s="2"/>
      <c r="I7" s="2"/>
      <c r="J7" s="2"/>
      <c r="M7" s="2"/>
      <c r="N7" s="2"/>
      <c r="O7" s="2"/>
    </row>
    <row r="8">
      <c r="A8" s="2"/>
      <c r="B8" s="2"/>
      <c r="C8" s="2"/>
      <c r="D8" s="2"/>
      <c r="E8" s="12"/>
      <c r="F8" s="8"/>
      <c r="G8" s="3"/>
      <c r="H8" s="2"/>
      <c r="I8" s="2"/>
      <c r="J8" s="2"/>
      <c r="M8" s="2"/>
      <c r="N8" s="2"/>
      <c r="O8" s="2"/>
    </row>
    <row r="9">
      <c r="A9" s="2"/>
      <c r="B9" s="2"/>
      <c r="C9" s="2"/>
      <c r="D9" s="2"/>
      <c r="E9" s="2"/>
      <c r="F9" s="8"/>
      <c r="G9" s="2"/>
      <c r="H9" s="2"/>
      <c r="I9" s="2"/>
      <c r="J9" s="2"/>
      <c r="M9" s="2"/>
      <c r="N9" s="2"/>
      <c r="O9" s="2"/>
    </row>
    <row r="10">
      <c r="A10" s="2"/>
      <c r="B10" s="2"/>
      <c r="C10" s="2"/>
      <c r="D10" s="2"/>
      <c r="E10" s="8">
        <v>6000.23</v>
      </c>
      <c r="F10" s="8"/>
      <c r="G10" s="2"/>
      <c r="H10" s="2"/>
      <c r="I10" s="2"/>
      <c r="J10" s="2"/>
      <c r="M10" s="2"/>
      <c r="N10" s="2"/>
      <c r="O10" s="2"/>
    </row>
    <row r="11">
      <c r="A11" s="2"/>
      <c r="B11" s="2"/>
      <c r="C11" s="2"/>
      <c r="D11" s="2"/>
      <c r="E11" s="13"/>
      <c r="F11" s="2"/>
      <c r="G11" s="2"/>
      <c r="H11" s="2"/>
      <c r="I11" s="2"/>
      <c r="J11" s="2"/>
      <c r="M11" s="2"/>
      <c r="N11" s="2"/>
      <c r="O11" s="2"/>
    </row>
    <row r="12">
      <c r="A12" s="2" t="s">
        <v>4</v>
      </c>
      <c r="B12" s="2" t="s">
        <v>2</v>
      </c>
      <c r="C12" s="2" t="s">
        <v>5</v>
      </c>
      <c r="D12" s="2"/>
      <c r="E12" s="13"/>
      <c r="F12" s="8"/>
      <c r="G12" s="2"/>
      <c r="H12" s="2" t="s">
        <v>4</v>
      </c>
      <c r="I12" s="2" t="s">
        <v>2</v>
      </c>
      <c r="J12" s="2" t="s">
        <v>5</v>
      </c>
      <c r="M12" s="2" t="s">
        <v>4</v>
      </c>
      <c r="N12" s="2" t="s">
        <v>2</v>
      </c>
      <c r="O12" s="2" t="s">
        <v>5</v>
      </c>
    </row>
    <row r="13">
      <c r="A13" s="2"/>
      <c r="B13" s="2"/>
      <c r="C13" s="2"/>
      <c r="D13" s="2"/>
      <c r="E13" s="13"/>
      <c r="F13" s="8"/>
      <c r="G13" s="2"/>
      <c r="H13" s="2"/>
      <c r="I13" s="2"/>
      <c r="J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M14" s="2"/>
      <c r="N14" s="2"/>
      <c r="O14" s="2"/>
    </row>
    <row r="15">
      <c r="A15" s="2"/>
      <c r="B15" s="11" t="s">
        <v>6</v>
      </c>
      <c r="C15" s="2"/>
      <c r="D15" s="2"/>
      <c r="E15" s="2"/>
      <c r="F15" s="8"/>
      <c r="G15" s="2"/>
      <c r="H15" s="2"/>
      <c r="I15" s="14" t="s">
        <v>7</v>
      </c>
      <c r="J15" s="2"/>
      <c r="M15" s="2"/>
      <c r="N15" s="11" t="s">
        <v>8</v>
      </c>
      <c r="O15" s="2"/>
    </row>
    <row r="16">
      <c r="F16" s="15"/>
    </row>
    <row r="17">
      <c r="F17" s="15"/>
    </row>
    <row r="18">
      <c r="D18" s="15">
        <v>19478.59</v>
      </c>
      <c r="F18" s="15"/>
    </row>
    <row r="19">
      <c r="D19">
        <v>32746.03</v>
      </c>
    </row>
    <row r="20">
      <c r="D20">
        <f>E5-D19</f>
      </c>
      <c r="F20" s="15"/>
    </row>
    <row r="21">
      <c r="F21" s="15"/>
    </row>
    <row r="22">
      <c r="F22" s="15"/>
    </row>
    <row r="23">
      <c r="F23" s="16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1.211267605633802"/>
    <col collapsed="false" customWidth="true" hidden="false" max="32" min="32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17" t="s">
        <v>9</v>
      </c>
      <c r="B1" s="18" t="s">
        <v>10</v>
      </c>
      <c r="C1" s="18" t="s">
        <v>11</v>
      </c>
      <c r="D1" s="18" t="s">
        <v>12</v>
      </c>
      <c r="E1" s="18" t="s">
        <v>13</v>
      </c>
      <c r="F1" s="18" t="s">
        <v>14</v>
      </c>
      <c r="G1" s="18" t="s">
        <v>15</v>
      </c>
      <c r="H1" s="18" t="s">
        <v>16</v>
      </c>
      <c r="I1" s="19" t="s">
        <v>17</v>
      </c>
      <c r="J1" s="20" t="s">
        <v>18</v>
      </c>
      <c r="K1" s="18" t="s">
        <v>19</v>
      </c>
      <c r="L1" s="20" t="s">
        <v>20</v>
      </c>
      <c r="M1" s="18" t="s">
        <v>21</v>
      </c>
      <c r="N1" s="21" t="s">
        <v>22</v>
      </c>
      <c r="O1" s="18" t="s">
        <v>23</v>
      </c>
      <c r="P1" s="21" t="s">
        <v>24</v>
      </c>
      <c r="Q1" s="19" t="s">
        <v>25</v>
      </c>
      <c r="R1" s="22" t="s">
        <v>26</v>
      </c>
      <c r="S1" s="23" t="s">
        <v>27</v>
      </c>
      <c r="T1" s="22" t="s">
        <v>28</v>
      </c>
      <c r="U1" s="24" t="s">
        <v>29</v>
      </c>
      <c r="V1" s="25" t="s">
        <v>30</v>
      </c>
      <c r="W1" s="25" t="s">
        <v>31</v>
      </c>
      <c r="X1" s="25" t="s">
        <v>32</v>
      </c>
      <c r="Y1" s="23" t="s">
        <v>33</v>
      </c>
      <c r="Z1" s="25" t="s">
        <v>34</v>
      </c>
      <c r="AA1" s="25" t="s">
        <v>35</v>
      </c>
      <c r="AB1" s="25" t="s">
        <v>36</v>
      </c>
      <c r="AC1" s="22" t="s">
        <v>37</v>
      </c>
      <c r="AD1" s="23" t="s">
        <v>38</v>
      </c>
      <c r="AE1" s="25" t="s">
        <v>39</v>
      </c>
      <c r="AF1" s="25" t="s">
        <v>40</v>
      </c>
    </row>
    <row r="2">
      <c r="A2" s="26" t="s">
        <v>41</v>
      </c>
      <c r="B2" s="27" t="s">
        <v>42</v>
      </c>
      <c r="C2" s="28" t="s">
        <v>43</v>
      </c>
      <c r="D2" s="29" t="s">
        <v>44</v>
      </c>
      <c r="E2" s="30">
        <v>2376.1</v>
      </c>
      <c r="F2" s="31">
        <f>E2+E3+E4</f>
      </c>
      <c r="G2" s="32">
        <v>19925</v>
      </c>
      <c r="H2" s="32">
        <v>467</v>
      </c>
      <c r="I2" s="33">
        <f t="shared" ref="I2:I67" si="329">H2/G2</f>
      </c>
      <c r="J2" s="34">
        <f t="shared" ref="J2:J67" si="0">(E2/G2)*1000</f>
      </c>
      <c r="K2" s="35">
        <v>40</v>
      </c>
      <c r="L2" s="34">
        <f t="shared" ref="L2:L67" si="109">E2/K2</f>
      </c>
      <c r="M2" s="35">
        <v>0</v>
      </c>
      <c r="N2" s="36">
        <f t="shared" ref="N2:N66" si="547">E2/M2</f>
      </c>
      <c r="O2" s="35">
        <v>4</v>
      </c>
      <c r="P2" s="36">
        <f t="shared" ref="P2:P67" si="656">E2/O2</f>
      </c>
      <c r="Q2" s="37">
        <f>(M2+M4+M3)/(O2+O4+O3)</f>
      </c>
      <c r="R2" s="35">
        <v>4</v>
      </c>
      <c r="S2" s="37">
        <f>(O2+O4)/(K2+K4)</f>
      </c>
      <c r="T2" s="35">
        <v>0</v>
      </c>
      <c r="U2" s="38">
        <f>F2/T2</f>
      </c>
      <c r="V2" s="39">
        <f>(F2+4*500)/T2</f>
      </c>
      <c r="W2" s="35">
        <v>0</v>
      </c>
      <c r="X2" s="39">
        <f>W2/T2</f>
      </c>
      <c r="Y2" s="37">
        <f>T2/R2</f>
      </c>
      <c r="Z2" s="39">
        <f>W2/F2</f>
      </c>
      <c r="AA2" s="39">
        <f>W2/(F2+500)</f>
      </c>
      <c r="AB2" s="35">
        <v>0</v>
      </c>
      <c r="AC2" s="35">
        <v>0</v>
      </c>
      <c r="AD2" s="37">
        <f>AB2/T2</f>
      </c>
      <c r="AE2" s="39">
        <f>(W2-AC2)/(F2+500)</f>
      </c>
      <c r="AF2" s="39" t="s">
        <v>45</v>
      </c>
    </row>
    <row r="3">
      <c r="A3" s="40"/>
      <c r="B3" s="27"/>
      <c r="C3" s="41"/>
      <c r="D3" s="29" t="s">
        <v>46</v>
      </c>
      <c r="E3" s="42">
        <v>178.18</v>
      </c>
      <c r="F3" s="31"/>
      <c r="G3" s="32">
        <v>1422</v>
      </c>
      <c r="H3" s="32">
        <v>148</v>
      </c>
      <c r="I3" s="33">
        <f t="shared" si="329"/>
      </c>
      <c r="J3" s="34">
        <f t="shared" si="0"/>
      </c>
      <c r="K3" s="35">
        <v>1</v>
      </c>
      <c r="L3" s="34">
        <f t="shared" si="109"/>
      </c>
      <c r="M3" s="35">
        <v>0</v>
      </c>
      <c r="N3" s="36">
        <f t="shared" si="547"/>
      </c>
      <c r="O3" s="35">
        <v>0</v>
      </c>
      <c r="P3" s="36">
        <f t="shared" si="656"/>
      </c>
      <c r="Q3" s="37"/>
      <c r="R3" s="32"/>
      <c r="S3" s="37"/>
      <c r="T3" s="32"/>
      <c r="U3" s="38"/>
      <c r="V3" s="39"/>
      <c r="W3" s="32"/>
      <c r="X3" s="39"/>
      <c r="Y3" s="37"/>
      <c r="Z3" s="39"/>
      <c r="AA3" s="39"/>
      <c r="AB3" s="32"/>
      <c r="AC3" s="32"/>
      <c r="AD3" s="37"/>
      <c r="AE3" s="39"/>
      <c r="AF3" s="43" t="s">
        <v>47</v>
      </c>
    </row>
    <row r="4">
      <c r="A4" s="40"/>
      <c r="B4" s="27"/>
      <c r="C4" s="41"/>
      <c r="D4" s="29" t="s">
        <v>48</v>
      </c>
      <c r="E4" s="32">
        <v>0.22</v>
      </c>
      <c r="F4" s="31"/>
      <c r="G4" s="32">
        <v>12</v>
      </c>
      <c r="H4" s="35">
        <v>1</v>
      </c>
      <c r="I4" s="33">
        <f t="shared" si="329"/>
      </c>
      <c r="J4" s="34">
        <f t="shared" si="0"/>
      </c>
      <c r="K4" s="35">
        <v>0</v>
      </c>
      <c r="L4" s="34">
        <f t="shared" si="109"/>
      </c>
      <c r="M4" s="35">
        <v>0</v>
      </c>
      <c r="N4" s="36">
        <f t="shared" si="547"/>
      </c>
      <c r="O4" s="35">
        <v>0</v>
      </c>
      <c r="P4" s="36">
        <f t="shared" si="656"/>
      </c>
      <c r="Q4" s="37"/>
      <c r="R4" s="32"/>
      <c r="S4" s="37"/>
      <c r="T4" s="32"/>
      <c r="U4" s="38"/>
      <c r="V4" s="39"/>
      <c r="W4" s="32"/>
      <c r="X4" s="39"/>
      <c r="Y4" s="37"/>
      <c r="Z4" s="39"/>
      <c r="AA4" s="39"/>
      <c r="AB4" s="32"/>
      <c r="AC4" s="32"/>
      <c r="AD4" s="37"/>
      <c r="AE4" s="39"/>
      <c r="AF4" s="39"/>
    </row>
    <row r="5">
      <c r="A5" s="40"/>
      <c r="B5" s="27" t="s">
        <v>49</v>
      </c>
      <c r="C5" s="28" t="s">
        <v>43</v>
      </c>
      <c r="D5" s="29" t="s">
        <v>44</v>
      </c>
      <c r="E5" s="30">
        <v>2242.56</v>
      </c>
      <c r="F5" s="31">
        <f>E5+E6+E7</f>
      </c>
      <c r="G5" s="32">
        <v>20546</v>
      </c>
      <c r="H5" s="32">
        <v>778</v>
      </c>
      <c r="I5" s="33">
        <f t="shared" si="329"/>
      </c>
      <c r="J5" s="34">
        <f t="shared" si="0"/>
      </c>
      <c r="K5" s="35">
        <v>48</v>
      </c>
      <c r="L5" s="34">
        <f t="shared" si="109"/>
      </c>
      <c r="M5" s="35">
        <v>1</v>
      </c>
      <c r="N5" s="36">
        <f t="shared" si="547"/>
      </c>
      <c r="O5" s="35">
        <v>3</v>
      </c>
      <c r="P5" s="36">
        <f t="shared" si="656"/>
      </c>
      <c r="Q5" s="37">
        <f>(M5+M7+M6)/(O5+O7+O6)</f>
      </c>
      <c r="R5" s="35">
        <v>6</v>
      </c>
      <c r="S5" s="37">
        <f>(O5+O7)/(K5+K7)</f>
      </c>
      <c r="T5" s="35">
        <v>1</v>
      </c>
      <c r="U5" s="38">
        <f>F5/T5</f>
      </c>
      <c r="V5" s="39">
        <f>(F5+4*500)/T5</f>
      </c>
      <c r="W5" s="35">
        <v>1404</v>
      </c>
      <c r="X5" s="39">
        <f>W5/T5</f>
      </c>
      <c r="Y5" s="37">
        <f>T5/R5</f>
      </c>
      <c r="Z5" s="39">
        <f>W5/F5</f>
      </c>
      <c r="AA5" s="39">
        <f>W5/(F5+500)</f>
      </c>
      <c r="AB5" s="35">
        <v>0</v>
      </c>
      <c r="AC5" s="35">
        <v>0</v>
      </c>
      <c r="AD5" s="37">
        <f>AB5/T5</f>
      </c>
      <c r="AE5" s="39">
        <f>(W5-AC5)/(F5+500)</f>
      </c>
      <c r="AF5" s="39" t="s">
        <v>45</v>
      </c>
    </row>
    <row r="6">
      <c r="A6" s="40"/>
      <c r="B6" s="27"/>
      <c r="C6" s="28"/>
      <c r="D6" s="29" t="s">
        <v>46</v>
      </c>
      <c r="E6" s="42">
        <v>321.1</v>
      </c>
      <c r="F6" s="31"/>
      <c r="G6" s="32">
        <v>1536</v>
      </c>
      <c r="H6" s="32">
        <v>110</v>
      </c>
      <c r="I6" s="33">
        <f t="shared" si="329"/>
      </c>
      <c r="J6" s="34">
        <f t="shared" si="0"/>
      </c>
      <c r="K6" s="35">
        <v>1</v>
      </c>
      <c r="L6" s="34">
        <f t="shared" si="109"/>
      </c>
      <c r="M6" s="35">
        <v>0</v>
      </c>
      <c r="N6" s="36">
        <f t="shared" si="547"/>
      </c>
      <c r="O6" s="35">
        <v>0</v>
      </c>
      <c r="P6" s="36">
        <f t="shared" si="656"/>
      </c>
      <c r="Q6" s="37"/>
      <c r="R6" s="32"/>
      <c r="S6" s="37"/>
      <c r="T6" s="32"/>
      <c r="U6" s="38"/>
      <c r="V6" s="39"/>
      <c r="W6" s="32"/>
      <c r="X6" s="39"/>
      <c r="Y6" s="37"/>
      <c r="Z6" s="39"/>
      <c r="AA6" s="39"/>
      <c r="AB6" s="32"/>
      <c r="AC6" s="32"/>
      <c r="AD6" s="37"/>
      <c r="AE6" s="39"/>
      <c r="AF6" s="39" t="s">
        <v>50</v>
      </c>
    </row>
    <row r="7">
      <c r="A7" s="40"/>
      <c r="B7" s="27"/>
      <c r="C7" s="28"/>
      <c r="D7" s="29" t="s">
        <v>48</v>
      </c>
      <c r="E7" s="32">
        <v>0.71</v>
      </c>
      <c r="F7" s="31"/>
      <c r="G7" s="35">
        <v>35</v>
      </c>
      <c r="H7" s="35">
        <v>5</v>
      </c>
      <c r="I7" s="33">
        <f t="shared" si="329"/>
      </c>
      <c r="J7" s="34">
        <f t="shared" si="0"/>
      </c>
      <c r="K7" s="35">
        <v>0</v>
      </c>
      <c r="L7" s="34">
        <f t="shared" si="109"/>
      </c>
      <c r="M7" s="35">
        <v>0</v>
      </c>
      <c r="N7" s="36">
        <f t="shared" si="547"/>
      </c>
      <c r="O7" s="35">
        <v>0</v>
      </c>
      <c r="P7" s="36">
        <f t="shared" si="656"/>
      </c>
      <c r="Q7" s="37"/>
      <c r="R7" s="32"/>
      <c r="S7" s="37"/>
      <c r="T7" s="32"/>
      <c r="U7" s="38"/>
      <c r="V7" s="39"/>
      <c r="W7" s="32"/>
      <c r="X7" s="39"/>
      <c r="Y7" s="37"/>
      <c r="Z7" s="39"/>
      <c r="AA7" s="39"/>
      <c r="AB7" s="32"/>
      <c r="AC7" s="32"/>
      <c r="AD7" s="37"/>
      <c r="AE7" s="39"/>
      <c r="AF7" s="39"/>
    </row>
    <row r="8">
      <c r="A8" s="40"/>
      <c r="B8" s="27" t="s">
        <v>51</v>
      </c>
      <c r="C8" s="28" t="s">
        <v>43</v>
      </c>
      <c r="D8" s="29" t="s">
        <v>44</v>
      </c>
      <c r="E8" s="30">
        <v>873.63</v>
      </c>
      <c r="F8" s="31">
        <f>E8+E9+E10</f>
      </c>
      <c r="G8" s="32">
        <v>8077</v>
      </c>
      <c r="H8" s="32">
        <v>359</v>
      </c>
      <c r="I8" s="33">
        <f t="shared" si="329"/>
      </c>
      <c r="J8" s="34">
        <f t="shared" si="0"/>
      </c>
      <c r="K8" s="35">
        <v>13</v>
      </c>
      <c r="L8" s="34">
        <f t="shared" si="109"/>
      </c>
      <c r="M8" s="35">
        <v>0</v>
      </c>
      <c r="N8" s="36">
        <f t="shared" si="547"/>
      </c>
      <c r="O8" s="35">
        <v>1</v>
      </c>
      <c r="P8" s="36">
        <f t="shared" si="656"/>
      </c>
      <c r="Q8" s="37">
        <f>(M8+M10+M9)/(O8+O10+O9)</f>
      </c>
      <c r="R8" s="35">
        <v>2</v>
      </c>
      <c r="S8" s="37">
        <f>(O8+O10)/(K8+K10)</f>
      </c>
      <c r="T8" s="35">
        <v>2</v>
      </c>
      <c r="U8" s="38">
        <f>F8/T8</f>
      </c>
      <c r="V8" s="39">
        <f>(F8+4*500)/T8</f>
      </c>
      <c r="W8" s="32">
        <v>1197.6</v>
      </c>
      <c r="X8" s="39">
        <f>W8/T8</f>
      </c>
      <c r="Y8" s="37">
        <f>T8/R8</f>
      </c>
      <c r="Z8" s="39">
        <f>W8/F8</f>
      </c>
      <c r="AA8" s="39">
        <f>W8/(F8+500)</f>
      </c>
      <c r="AB8" s="35">
        <v>1</v>
      </c>
      <c r="AC8" s="35">
        <v>598.8</v>
      </c>
      <c r="AD8" s="37">
        <f>AB8/T8</f>
      </c>
      <c r="AE8" s="39">
        <f>(W8-AC8)/(F8+500)</f>
      </c>
      <c r="AF8" s="39" t="s">
        <v>45</v>
      </c>
    </row>
    <row r="9">
      <c r="A9" s="40"/>
      <c r="B9" s="27"/>
      <c r="C9" s="28"/>
      <c r="D9" s="29" t="s">
        <v>46</v>
      </c>
      <c r="E9" s="42">
        <v>498.99</v>
      </c>
      <c r="F9" s="31"/>
      <c r="G9" s="32">
        <v>1667</v>
      </c>
      <c r="H9" s="32">
        <v>120</v>
      </c>
      <c r="I9" s="33">
        <f t="shared" si="329"/>
      </c>
      <c r="J9" s="34">
        <f t="shared" si="0"/>
      </c>
      <c r="K9" s="35">
        <v>1</v>
      </c>
      <c r="L9" s="34">
        <f t="shared" si="109"/>
      </c>
      <c r="M9" s="35">
        <v>0</v>
      </c>
      <c r="N9" s="36">
        <f t="shared" si="547"/>
      </c>
      <c r="O9" s="35">
        <v>0</v>
      </c>
      <c r="P9" s="36">
        <f t="shared" si="656"/>
      </c>
      <c r="Q9" s="37"/>
      <c r="R9" s="32"/>
      <c r="S9" s="37"/>
      <c r="T9" s="32"/>
      <c r="U9" s="38"/>
      <c r="V9" s="39"/>
      <c r="W9" s="32"/>
      <c r="X9" s="39"/>
      <c r="Y9" s="37"/>
      <c r="Z9" s="39"/>
      <c r="AA9" s="39"/>
      <c r="AB9" s="32"/>
      <c r="AC9" s="32"/>
      <c r="AD9" s="37"/>
      <c r="AE9" s="39"/>
      <c r="AF9" s="39" t="s">
        <v>50</v>
      </c>
    </row>
    <row r="10">
      <c r="A10" s="40"/>
      <c r="B10" s="27"/>
      <c r="C10" s="28"/>
      <c r="D10" s="29" t="s">
        <v>48</v>
      </c>
      <c r="E10" s="32">
        <v>1.12</v>
      </c>
      <c r="F10" s="31"/>
      <c r="G10" s="35">
        <v>34</v>
      </c>
      <c r="H10" s="35">
        <v>2</v>
      </c>
      <c r="I10" s="33">
        <f t="shared" si="329"/>
      </c>
      <c r="J10" s="34">
        <f t="shared" si="0"/>
      </c>
      <c r="K10" s="35">
        <v>0</v>
      </c>
      <c r="L10" s="34">
        <f t="shared" si="109"/>
      </c>
      <c r="M10" s="35">
        <v>0</v>
      </c>
      <c r="N10" s="36">
        <f t="shared" si="547"/>
      </c>
      <c r="O10" s="35">
        <v>0</v>
      </c>
      <c r="P10" s="36">
        <f t="shared" si="656"/>
      </c>
      <c r="Q10" s="37"/>
      <c r="R10" s="32"/>
      <c r="S10" s="37"/>
      <c r="T10" s="32"/>
      <c r="U10" s="38"/>
      <c r="V10" s="39"/>
      <c r="W10" s="32"/>
      <c r="X10" s="39"/>
      <c r="Y10" s="37"/>
      <c r="Z10" s="39"/>
      <c r="AA10" s="39"/>
      <c r="AB10" s="32"/>
      <c r="AC10" s="32"/>
      <c r="AD10" s="37"/>
      <c r="AE10" s="39"/>
      <c r="AF10" s="39"/>
    </row>
    <row r="11">
      <c r="A11" s="40"/>
      <c r="B11" s="27" t="s">
        <v>52</v>
      </c>
      <c r="C11" s="28" t="s">
        <v>43</v>
      </c>
      <c r="D11" s="29" t="s">
        <v>44</v>
      </c>
      <c r="E11" s="30">
        <v>597.63</v>
      </c>
      <c r="F11" s="31">
        <f>E11+E12+E13</f>
      </c>
      <c r="G11" s="32">
        <v>4578</v>
      </c>
      <c r="H11" s="32">
        <v>141</v>
      </c>
      <c r="I11" s="33">
        <f t="shared" si="329"/>
      </c>
      <c r="J11" s="34">
        <f t="shared" si="0"/>
      </c>
      <c r="K11" s="35">
        <v>15</v>
      </c>
      <c r="L11" s="34">
        <f t="shared" si="109"/>
      </c>
      <c r="M11" s="35">
        <v>1</v>
      </c>
      <c r="N11" s="36">
        <f t="shared" si="547"/>
      </c>
      <c r="O11" s="35">
        <v>2</v>
      </c>
      <c r="P11" s="36">
        <f t="shared" si="656"/>
      </c>
      <c r="Q11" s="37">
        <f>(M11+M13+M12)/(O11+O13+O12)</f>
      </c>
      <c r="R11" s="35">
        <v>3</v>
      </c>
      <c r="S11" s="37">
        <f>(O11+O13)/(K11+K13)</f>
      </c>
      <c r="T11" s="35">
        <v>3</v>
      </c>
      <c r="U11" s="38">
        <f>F11/T11</f>
      </c>
      <c r="V11" s="39">
        <f>(F11+4*500)/T11</f>
      </c>
      <c r="W11" s="32">
        <v>5296.5599999999995</v>
      </c>
      <c r="X11" s="39">
        <f>W11/T11</f>
      </c>
      <c r="Y11" s="37">
        <f>T11/R11</f>
      </c>
      <c r="Z11" s="39">
        <f>W11/F11</f>
      </c>
      <c r="AA11" s="39">
        <f>W11/(F11+500)</f>
      </c>
      <c r="AB11" s="35">
        <v>0</v>
      </c>
      <c r="AC11" s="35">
        <v>0</v>
      </c>
      <c r="AD11" s="37">
        <f>AB11/T11</f>
      </c>
      <c r="AE11" s="39">
        <f>(W11-AC11)/(F11+500)</f>
      </c>
      <c r="AF11" s="39" t="s">
        <v>45</v>
      </c>
    </row>
    <row r="12">
      <c r="A12" s="40"/>
      <c r="B12" s="27"/>
      <c r="C12" s="28"/>
      <c r="D12" s="29" t="s">
        <v>46</v>
      </c>
      <c r="E12" s="42">
        <v>259.78</v>
      </c>
      <c r="F12" s="31"/>
      <c r="G12" s="32">
        <v>1305</v>
      </c>
      <c r="H12" s="32">
        <v>81</v>
      </c>
      <c r="I12" s="33">
        <f t="shared" si="329"/>
      </c>
      <c r="J12" s="34">
        <f t="shared" si="0"/>
      </c>
      <c r="K12" s="35">
        <v>3</v>
      </c>
      <c r="L12" s="34">
        <f t="shared" si="109"/>
      </c>
      <c r="M12" s="35">
        <v>1</v>
      </c>
      <c r="N12" s="36">
        <f t="shared" si="547"/>
      </c>
      <c r="O12" s="35">
        <v>1</v>
      </c>
      <c r="P12" s="36">
        <f t="shared" si="656"/>
      </c>
      <c r="Q12" s="37"/>
      <c r="R12" s="32"/>
      <c r="S12" s="37"/>
      <c r="T12" s="32"/>
      <c r="U12" s="38"/>
      <c r="V12" s="39"/>
      <c r="W12" s="32"/>
      <c r="X12" s="39"/>
      <c r="Y12" s="37"/>
      <c r="Z12" s="39"/>
      <c r="AA12" s="39"/>
      <c r="AB12" s="32"/>
      <c r="AC12" s="32"/>
      <c r="AD12" s="37"/>
      <c r="AE12" s="39"/>
      <c r="AF12" s="39" t="s">
        <v>50</v>
      </c>
    </row>
    <row r="13">
      <c r="A13" s="40"/>
      <c r="B13" s="27"/>
      <c r="C13" s="28"/>
      <c r="D13" s="29" t="s">
        <v>48</v>
      </c>
      <c r="E13" s="32">
        <v>0.79</v>
      </c>
      <c r="F13" s="31"/>
      <c r="G13" s="35">
        <v>33</v>
      </c>
      <c r="H13" s="35">
        <v>2</v>
      </c>
      <c r="I13" s="33">
        <f t="shared" si="329"/>
      </c>
      <c r="J13" s="34">
        <f t="shared" si="0"/>
      </c>
      <c r="K13" s="35">
        <v>0</v>
      </c>
      <c r="L13" s="34">
        <f t="shared" si="109"/>
      </c>
      <c r="M13" s="35">
        <v>0</v>
      </c>
      <c r="N13" s="36">
        <f t="shared" si="547"/>
      </c>
      <c r="O13" s="35">
        <v>0</v>
      </c>
      <c r="P13" s="36">
        <f t="shared" si="656"/>
      </c>
      <c r="Q13" s="37"/>
      <c r="R13" s="32"/>
      <c r="S13" s="37"/>
      <c r="T13" s="32"/>
      <c r="U13" s="38"/>
      <c r="V13" s="39"/>
      <c r="W13" s="32"/>
      <c r="X13" s="39"/>
      <c r="Y13" s="37"/>
      <c r="Z13" s="39"/>
      <c r="AA13" s="39"/>
      <c r="AB13" s="32"/>
      <c r="AC13" s="32"/>
      <c r="AD13" s="37"/>
      <c r="AE13" s="39"/>
      <c r="AF13" s="39"/>
    </row>
    <row r="14">
      <c r="A14" s="40"/>
      <c r="B14" s="44" t="s">
        <v>53</v>
      </c>
      <c r="C14" s="44"/>
      <c r="D14" s="44"/>
      <c r="E14" s="45">
        <f>SUM(E2:E13)</f>
      </c>
      <c r="F14" s="45">
        <f>SUM(F2:F13)</f>
      </c>
      <c r="G14" s="45">
        <f>SUM(G2:G13)</f>
      </c>
      <c r="H14" s="45">
        <f>SUM(H2:H13)</f>
      </c>
      <c r="I14" s="46">
        <f t="shared" si="329"/>
      </c>
      <c r="J14" s="47">
        <f t="shared" si="0"/>
      </c>
      <c r="K14" s="45">
        <f>SUM(K2:K13)</f>
      </c>
      <c r="L14" s="47">
        <f t="shared" si="109"/>
      </c>
      <c r="M14" s="45">
        <f>SUM(M2:M13)</f>
      </c>
      <c r="N14" s="48">
        <f t="shared" si="547"/>
      </c>
      <c r="O14" s="45">
        <f>SUM(O2:O13)</f>
      </c>
      <c r="P14" s="48">
        <f t="shared" si="656"/>
      </c>
      <c r="Q14" s="49">
        <f>M14/O14</f>
      </c>
      <c r="R14" s="45">
        <f>SUM(R2:R13)</f>
      </c>
      <c r="S14" s="49">
        <f>(O14+O14)/(K14+K14)</f>
      </c>
      <c r="T14" s="45">
        <f>SUM(T2:T13)</f>
      </c>
      <c r="U14" s="50">
        <f t="shared" ref="U14:U15" si="239">F14/T14</f>
      </c>
      <c r="V14" s="51">
        <f t="shared" ref="V14:V15" si="348">(F14+4*500)/T14</f>
      </c>
      <c r="W14" s="45">
        <f>SUM(W2:W13)</f>
      </c>
      <c r="X14" s="52">
        <f t="shared" ref="X14:X15" si="19">W14/T14</f>
      </c>
      <c r="Y14" s="49">
        <f t="shared" ref="Y14:Y15" si="130">T14/R14</f>
      </c>
      <c r="Z14" s="51">
        <f t="shared" ref="Z14:Z15" si="566">W14/F14</f>
      </c>
      <c r="AA14" s="51">
        <f>W14/(F14+COUNT(W2:W13)*500)</f>
      </c>
      <c r="AB14" s="45">
        <f>SUM(AB2:AB13)</f>
      </c>
      <c r="AC14" s="45">
        <f>SUM(AC2:AC13)</f>
      </c>
      <c r="AD14" s="49">
        <f t="shared" ref="AD14:AD15" si="438">AB14/T14</f>
      </c>
      <c r="AE14" s="53">
        <f>(W14-AC14)/(F14+COUNT(W2:W13)*500)</f>
      </c>
      <c r="AF14" s="39"/>
    </row>
    <row r="15">
      <c r="A15" s="40"/>
      <c r="B15" s="27" t="s">
        <v>54</v>
      </c>
      <c r="C15" s="28" t="s">
        <v>55</v>
      </c>
      <c r="D15" s="29" t="s">
        <v>44</v>
      </c>
      <c r="E15" s="30">
        <v>585.35</v>
      </c>
      <c r="F15" s="31">
        <f>E15+E16+E17</f>
      </c>
      <c r="G15" s="32">
        <v>4044</v>
      </c>
      <c r="H15" s="32">
        <v>104</v>
      </c>
      <c r="I15" s="33">
        <f t="shared" si="329"/>
      </c>
      <c r="J15" s="34">
        <f t="shared" si="0"/>
      </c>
      <c r="K15" s="35">
        <v>8</v>
      </c>
      <c r="L15" s="34">
        <f t="shared" si="109"/>
      </c>
      <c r="M15" s="35">
        <v>0</v>
      </c>
      <c r="N15" s="36">
        <f t="shared" si="547"/>
      </c>
      <c r="O15" s="35">
        <v>1</v>
      </c>
      <c r="P15" s="36">
        <f t="shared" si="656"/>
      </c>
      <c r="Q15" s="37">
        <f>(M15+M17+M16)/(O15+O17+O16)</f>
      </c>
      <c r="R15" s="35">
        <v>6</v>
      </c>
      <c r="S15" s="37">
        <f>(O15+O17)/(K15+K17)</f>
      </c>
      <c r="T15" s="35">
        <v>0</v>
      </c>
      <c r="U15" s="38">
        <f t="shared" si="239"/>
      </c>
      <c r="V15" s="39">
        <f t="shared" si="348"/>
      </c>
      <c r="W15" s="35">
        <v>0</v>
      </c>
      <c r="X15" s="39">
        <f t="shared" si="19"/>
      </c>
      <c r="Y15" s="37">
        <f t="shared" si="130"/>
      </c>
      <c r="Z15" s="39">
        <f t="shared" si="566"/>
      </c>
      <c r="AA15" s="39">
        <f>W15/(F15+500)</f>
      </c>
      <c r="AB15" s="35">
        <v>0</v>
      </c>
      <c r="AC15" s="35">
        <v>0</v>
      </c>
      <c r="AD15" s="37">
        <f t="shared" si="438"/>
      </c>
      <c r="AE15" s="39">
        <f>(W15-AC15)/(F15+500)</f>
      </c>
      <c r="AF15" s="39" t="s">
        <v>45</v>
      </c>
    </row>
    <row r="16">
      <c r="A16" s="40"/>
      <c r="B16" s="27"/>
      <c r="C16" s="41"/>
      <c r="D16" s="29" t="s">
        <v>46</v>
      </c>
      <c r="E16" s="42">
        <v>608.06</v>
      </c>
      <c r="F16" s="31"/>
      <c r="G16" s="32">
        <v>3713</v>
      </c>
      <c r="H16" s="32">
        <v>193</v>
      </c>
      <c r="I16" s="33">
        <f t="shared" si="329"/>
      </c>
      <c r="J16" s="34">
        <f t="shared" si="0"/>
      </c>
      <c r="K16" s="35">
        <v>8</v>
      </c>
      <c r="L16" s="34">
        <f t="shared" si="109"/>
      </c>
      <c r="M16" s="35">
        <v>0</v>
      </c>
      <c r="N16" s="36">
        <f t="shared" si="547"/>
      </c>
      <c r="O16" s="35">
        <v>2</v>
      </c>
      <c r="P16" s="36">
        <f t="shared" si="656"/>
      </c>
      <c r="Q16" s="37"/>
      <c r="R16" s="32"/>
      <c r="S16" s="37"/>
      <c r="T16" s="32"/>
      <c r="U16" s="38"/>
      <c r="V16" s="39"/>
      <c r="W16" s="32"/>
      <c r="X16" s="39"/>
      <c r="Y16" s="37"/>
      <c r="Z16" s="39"/>
      <c r="AA16" s="39"/>
      <c r="AB16" s="32"/>
      <c r="AC16" s="32"/>
      <c r="AD16" s="37"/>
      <c r="AE16" s="39"/>
      <c r="AF16" s="39" t="s">
        <v>50</v>
      </c>
    </row>
    <row r="17">
      <c r="A17" s="40"/>
      <c r="B17" s="27"/>
      <c r="C17" s="41"/>
      <c r="D17" s="29" t="s">
        <v>48</v>
      </c>
      <c r="E17" s="32">
        <v>2.99</v>
      </c>
      <c r="F17" s="31"/>
      <c r="G17" s="35">
        <v>41</v>
      </c>
      <c r="H17" s="35">
        <v>3</v>
      </c>
      <c r="I17" s="33">
        <f t="shared" si="329"/>
      </c>
      <c r="J17" s="34">
        <f t="shared" si="0"/>
      </c>
      <c r="K17" s="35">
        <v>0</v>
      </c>
      <c r="L17" s="34">
        <f t="shared" si="109"/>
      </c>
      <c r="M17" s="35">
        <v>0</v>
      </c>
      <c r="N17" s="36">
        <f t="shared" si="547"/>
      </c>
      <c r="O17" s="35">
        <v>0</v>
      </c>
      <c r="P17" s="36">
        <f t="shared" si="656"/>
      </c>
      <c r="Q17" s="37"/>
      <c r="R17" s="32"/>
      <c r="S17" s="37"/>
      <c r="T17" s="32"/>
      <c r="U17" s="38"/>
      <c r="V17" s="39"/>
      <c r="W17" s="32"/>
      <c r="X17" s="39"/>
      <c r="Y17" s="37"/>
      <c r="Z17" s="39"/>
      <c r="AA17" s="39"/>
      <c r="AB17" s="32"/>
      <c r="AC17" s="32"/>
      <c r="AD17" s="37"/>
      <c r="AE17" s="39"/>
      <c r="AF17" s="39"/>
    </row>
    <row r="18">
      <c r="A18" s="40"/>
      <c r="B18" s="27" t="s">
        <v>56</v>
      </c>
      <c r="C18" s="28" t="s">
        <v>55</v>
      </c>
      <c r="D18" s="29" t="s">
        <v>44</v>
      </c>
      <c r="E18" s="30">
        <v>425.14</v>
      </c>
      <c r="F18" s="31">
        <f>E18+E19+E20</f>
      </c>
      <c r="G18" s="32">
        <v>3219</v>
      </c>
      <c r="H18" s="32">
        <v>51</v>
      </c>
      <c r="I18" s="33">
        <f t="shared" si="329"/>
      </c>
      <c r="J18" s="34">
        <f t="shared" si="0"/>
      </c>
      <c r="K18" s="35">
        <v>10</v>
      </c>
      <c r="L18" s="34">
        <f t="shared" si="109"/>
      </c>
      <c r="M18" s="35">
        <v>0</v>
      </c>
      <c r="N18" s="36">
        <f t="shared" si="547"/>
      </c>
      <c r="O18" s="35">
        <v>4</v>
      </c>
      <c r="P18" s="36">
        <f t="shared" si="656"/>
      </c>
      <c r="Q18" s="37">
        <f>(M18+M20+M19)/(O18+O20+O19)</f>
      </c>
      <c r="R18" s="35">
        <v>8</v>
      </c>
      <c r="S18" s="37">
        <f>(O18+O20)/(K18+K20)</f>
      </c>
      <c r="T18" s="35">
        <v>2</v>
      </c>
      <c r="U18" s="38">
        <f>F18/T18</f>
      </c>
      <c r="V18" s="39">
        <f>(F18+4*500)/T18</f>
      </c>
      <c r="W18" s="32">
        <v>959.7999999999993</v>
      </c>
      <c r="X18" s="39">
        <f>W18/T18</f>
      </c>
      <c r="Y18" s="37">
        <f>T18/R18</f>
      </c>
      <c r="Z18" s="39">
        <f>W18/F18</f>
      </c>
      <c r="AA18" s="39">
        <f>W18/(F18+500)</f>
      </c>
      <c r="AB18" s="35">
        <v>0</v>
      </c>
      <c r="AC18" s="35">
        <v>0</v>
      </c>
      <c r="AD18" s="37">
        <f>AB18/T18</f>
      </c>
      <c r="AE18" s="39">
        <f>(W18-AC18)/(F18+500)</f>
      </c>
      <c r="AF18" s="39" t="s">
        <v>45</v>
      </c>
    </row>
    <row r="19">
      <c r="A19" s="40"/>
      <c r="B19" s="27"/>
      <c r="C19" s="28"/>
      <c r="D19" s="29" t="s">
        <v>46</v>
      </c>
      <c r="E19" s="42">
        <v>728.76</v>
      </c>
      <c r="F19" s="31"/>
      <c r="G19" s="32">
        <v>4328</v>
      </c>
      <c r="H19" s="32">
        <v>200</v>
      </c>
      <c r="I19" s="33">
        <f t="shared" si="329"/>
      </c>
      <c r="J19" s="34">
        <f t="shared" si="0"/>
      </c>
      <c r="K19" s="35">
        <v>7</v>
      </c>
      <c r="L19" s="34">
        <f t="shared" si="109"/>
      </c>
      <c r="M19" s="35">
        <v>1</v>
      </c>
      <c r="N19" s="36">
        <f t="shared" si="547"/>
      </c>
      <c r="O19" s="35">
        <v>2</v>
      </c>
      <c r="P19" s="36">
        <f t="shared" si="656"/>
      </c>
      <c r="Q19" s="37"/>
      <c r="R19" s="32"/>
      <c r="S19" s="37"/>
      <c r="T19" s="32"/>
      <c r="U19" s="38"/>
      <c r="V19" s="39"/>
      <c r="W19" s="32"/>
      <c r="X19" s="39"/>
      <c r="Y19" s="37"/>
      <c r="Z19" s="39"/>
      <c r="AA19" s="39"/>
      <c r="AB19" s="32"/>
      <c r="AC19" s="32"/>
      <c r="AD19" s="37"/>
      <c r="AE19" s="39"/>
      <c r="AF19" s="39" t="s">
        <v>50</v>
      </c>
    </row>
    <row r="20">
      <c r="A20" s="40"/>
      <c r="B20" s="27"/>
      <c r="C20" s="28"/>
      <c r="D20" s="29" t="s">
        <v>48</v>
      </c>
      <c r="E20" s="32">
        <v>3.22</v>
      </c>
      <c r="F20" s="31"/>
      <c r="G20" s="35">
        <v>43</v>
      </c>
      <c r="H20" s="35">
        <v>2</v>
      </c>
      <c r="I20" s="33">
        <f t="shared" si="329"/>
      </c>
      <c r="J20" s="34">
        <f t="shared" si="0"/>
      </c>
      <c r="K20" s="35">
        <v>0</v>
      </c>
      <c r="L20" s="34">
        <f t="shared" si="109"/>
      </c>
      <c r="M20" s="35">
        <v>0</v>
      </c>
      <c r="N20" s="36">
        <f t="shared" si="547"/>
      </c>
      <c r="O20" s="35">
        <v>0</v>
      </c>
      <c r="P20" s="36">
        <f t="shared" si="656"/>
      </c>
      <c r="Q20" s="37"/>
      <c r="R20" s="32"/>
      <c r="S20" s="37"/>
      <c r="T20" s="32"/>
      <c r="U20" s="38"/>
      <c r="V20" s="39"/>
      <c r="W20" s="32"/>
      <c r="X20" s="39"/>
      <c r="Y20" s="37"/>
      <c r="Z20" s="39"/>
      <c r="AA20" s="39"/>
      <c r="AB20" s="32"/>
      <c r="AC20" s="32"/>
      <c r="AD20" s="37"/>
      <c r="AE20" s="39"/>
      <c r="AF20" s="39"/>
    </row>
    <row r="21">
      <c r="A21" s="40"/>
      <c r="B21" s="54" t="s">
        <v>57</v>
      </c>
      <c r="C21" s="28" t="s">
        <v>55</v>
      </c>
      <c r="D21" s="29" t="s">
        <v>44</v>
      </c>
      <c r="E21" s="30">
        <v>333.05</v>
      </c>
      <c r="F21" s="31">
        <f>E21+E22+E23</f>
      </c>
      <c r="G21" s="32">
        <v>2450</v>
      </c>
      <c r="H21" s="35">
        <v>22</v>
      </c>
      <c r="I21" s="33">
        <f t="shared" si="329"/>
      </c>
      <c r="J21" s="34">
        <f t="shared" si="0"/>
      </c>
      <c r="K21" s="35">
        <v>3</v>
      </c>
      <c r="L21" s="34">
        <f t="shared" si="109"/>
      </c>
      <c r="M21" s="35">
        <v>0</v>
      </c>
      <c r="N21" s="36">
        <f t="shared" si="547"/>
      </c>
      <c r="O21" s="35">
        <v>0</v>
      </c>
      <c r="P21" s="36">
        <f t="shared" si="656"/>
      </c>
      <c r="Q21" s="37">
        <f>(M21+M23+M22)/(O21+O23+O22)</f>
      </c>
      <c r="R21" s="35">
        <v>8</v>
      </c>
      <c r="S21" s="37">
        <f>(O21+O23)/(K21+K23)</f>
      </c>
      <c r="T21" s="35">
        <v>0</v>
      </c>
      <c r="U21" s="38">
        <f>F21/T21</f>
      </c>
      <c r="V21" s="39">
        <f>(F21+4*500)/T21</f>
      </c>
      <c r="W21" s="35">
        <v>0</v>
      </c>
      <c r="X21" s="39">
        <f>W21/T21</f>
      </c>
      <c r="Y21" s="37">
        <f>T21/R21</f>
      </c>
      <c r="Z21" s="39">
        <f>W21/F21</f>
      </c>
      <c r="AA21" s="39">
        <f>W21/(F21+500)</f>
      </c>
      <c r="AB21" s="35">
        <v>0</v>
      </c>
      <c r="AC21" s="35">
        <v>0</v>
      </c>
      <c r="AD21" s="37">
        <f>AB21/T21</f>
      </c>
      <c r="AE21" s="39">
        <f>(W21-AC21)/(F21+500)</f>
      </c>
      <c r="AF21" s="39" t="s">
        <v>45</v>
      </c>
    </row>
    <row r="22">
      <c r="A22" s="40"/>
      <c r="B22" s="54"/>
      <c r="C22" s="28"/>
      <c r="D22" s="29" t="s">
        <v>46</v>
      </c>
      <c r="E22" s="42">
        <v>476.38</v>
      </c>
      <c r="F22" s="31"/>
      <c r="G22" s="32">
        <v>3864</v>
      </c>
      <c r="H22" s="32">
        <v>178</v>
      </c>
      <c r="I22" s="33">
        <f t="shared" si="329"/>
      </c>
      <c r="J22" s="34">
        <f t="shared" si="0"/>
      </c>
      <c r="K22" s="35">
        <v>6</v>
      </c>
      <c r="L22" s="34">
        <f t="shared" si="109"/>
      </c>
      <c r="M22" s="35">
        <v>0</v>
      </c>
      <c r="N22" s="36">
        <f t="shared" si="547"/>
      </c>
      <c r="O22" s="35">
        <v>0</v>
      </c>
      <c r="P22" s="36">
        <f t="shared" si="656"/>
      </c>
      <c r="Q22" s="37"/>
      <c r="R22" s="32"/>
      <c r="S22" s="37"/>
      <c r="T22" s="32"/>
      <c r="U22" s="38"/>
      <c r="V22" s="39"/>
      <c r="W22" s="32"/>
      <c r="X22" s="39"/>
      <c r="Y22" s="37"/>
      <c r="Z22" s="39"/>
      <c r="AA22" s="39"/>
      <c r="AB22" s="32"/>
      <c r="AC22" s="32"/>
      <c r="AD22" s="37"/>
      <c r="AE22" s="39"/>
      <c r="AF22" s="39" t="s">
        <v>50</v>
      </c>
    </row>
    <row r="23">
      <c r="A23" s="40"/>
      <c r="B23" s="54"/>
      <c r="C23" s="28"/>
      <c r="D23" s="29" t="s">
        <v>48</v>
      </c>
      <c r="E23" s="32">
        <v>3.31</v>
      </c>
      <c r="F23" s="31"/>
      <c r="G23" s="32">
        <v>84</v>
      </c>
      <c r="H23" s="35">
        <v>5</v>
      </c>
      <c r="I23" s="33">
        <f t="shared" si="329"/>
      </c>
      <c r="J23" s="34">
        <f t="shared" si="0"/>
      </c>
      <c r="K23" s="35">
        <v>0</v>
      </c>
      <c r="L23" s="34">
        <f t="shared" si="109"/>
      </c>
      <c r="M23" s="35">
        <v>0</v>
      </c>
      <c r="N23" s="36">
        <f t="shared" si="547"/>
      </c>
      <c r="O23" s="35">
        <v>0</v>
      </c>
      <c r="P23" s="36">
        <f t="shared" si="656"/>
      </c>
      <c r="Q23" s="37"/>
      <c r="R23" s="32"/>
      <c r="S23" s="37"/>
      <c r="T23" s="32"/>
      <c r="U23" s="38"/>
      <c r="V23" s="39"/>
      <c r="W23" s="32"/>
      <c r="X23" s="39"/>
      <c r="Y23" s="37"/>
      <c r="Z23" s="39"/>
      <c r="AA23" s="39"/>
      <c r="AB23" s="32"/>
      <c r="AC23" s="32"/>
      <c r="AD23" s="37"/>
      <c r="AE23" s="39"/>
      <c r="AF23" s="39"/>
    </row>
    <row r="24">
      <c r="A24" s="40"/>
      <c r="B24" s="27" t="s">
        <v>58</v>
      </c>
      <c r="C24" s="28" t="s">
        <v>55</v>
      </c>
      <c r="D24" s="29" t="s">
        <v>44</v>
      </c>
      <c r="E24" s="30">
        <v>291.23</v>
      </c>
      <c r="F24" s="31">
        <f>E24+E25+E26</f>
      </c>
      <c r="G24" s="32">
        <v>2655</v>
      </c>
      <c r="H24" s="32">
        <v>28</v>
      </c>
      <c r="I24" s="33">
        <f t="shared" si="329"/>
      </c>
      <c r="J24" s="34">
        <f t="shared" si="0"/>
      </c>
      <c r="K24" s="35">
        <v>11</v>
      </c>
      <c r="L24" s="34">
        <f t="shared" si="109"/>
      </c>
      <c r="M24" s="35">
        <v>0</v>
      </c>
      <c r="N24" s="36">
        <f t="shared" si="547"/>
      </c>
      <c r="O24" s="35">
        <v>1</v>
      </c>
      <c r="P24" s="36">
        <f t="shared" si="656"/>
      </c>
      <c r="Q24" s="37">
        <f>(M24+M26+M25)/(O24+O26+O25)</f>
      </c>
      <c r="R24" s="35">
        <v>7</v>
      </c>
      <c r="S24" s="37">
        <f>(O24+O26)/(K24+K26)</f>
      </c>
      <c r="T24" s="35">
        <v>2</v>
      </c>
      <c r="U24" s="38">
        <f>F24/T24</f>
      </c>
      <c r="V24" s="39">
        <f>(F24+4*500)/T24</f>
      </c>
      <c r="W24" s="32">
        <v>4375.200000000001</v>
      </c>
      <c r="X24" s="39">
        <f>W24/T24</f>
      </c>
      <c r="Y24" s="37">
        <f>T24/R24</f>
      </c>
      <c r="Z24" s="39">
        <f>W24/F24</f>
      </c>
      <c r="AA24" s="39">
        <f>W24/(F24+500)</f>
      </c>
      <c r="AB24" s="35">
        <v>0</v>
      </c>
      <c r="AC24" s="35">
        <v>0</v>
      </c>
      <c r="AD24" s="37">
        <f>AB24/T24</f>
      </c>
      <c r="AE24" s="39">
        <f>(W24-AC24)/(F24+500)</f>
      </c>
      <c r="AF24" s="39" t="s">
        <v>45</v>
      </c>
    </row>
    <row r="25">
      <c r="A25" s="40"/>
      <c r="B25" s="27"/>
      <c r="C25" s="28"/>
      <c r="D25" s="29" t="s">
        <v>46</v>
      </c>
      <c r="E25" s="42">
        <v>402.11</v>
      </c>
      <c r="F25" s="31"/>
      <c r="G25" s="32">
        <v>3086</v>
      </c>
      <c r="H25" s="32">
        <v>160</v>
      </c>
      <c r="I25" s="33">
        <f t="shared" si="329"/>
      </c>
      <c r="J25" s="34">
        <f t="shared" si="0"/>
      </c>
      <c r="K25" s="35">
        <v>11</v>
      </c>
      <c r="L25" s="34">
        <f t="shared" si="109"/>
      </c>
      <c r="M25" s="35">
        <v>0</v>
      </c>
      <c r="N25" s="36">
        <f t="shared" si="547"/>
      </c>
      <c r="O25" s="35">
        <v>1</v>
      </c>
      <c r="P25" s="36">
        <f t="shared" si="656"/>
      </c>
      <c r="Q25" s="37"/>
      <c r="R25" s="32"/>
      <c r="S25" s="37"/>
      <c r="T25" s="32"/>
      <c r="U25" s="38"/>
      <c r="V25" s="39"/>
      <c r="W25" s="32"/>
      <c r="X25" s="39"/>
      <c r="Y25" s="37"/>
      <c r="Z25" s="39"/>
      <c r="AA25" s="39"/>
      <c r="AB25" s="32"/>
      <c r="AC25" s="32"/>
      <c r="AD25" s="37"/>
      <c r="AE25" s="39"/>
      <c r="AF25" s="39" t="s">
        <v>50</v>
      </c>
    </row>
    <row r="26">
      <c r="A26" s="40"/>
      <c r="B26" s="27"/>
      <c r="C26" s="28"/>
      <c r="D26" s="29" t="s">
        <v>48</v>
      </c>
      <c r="E26" s="32">
        <v>4.35</v>
      </c>
      <c r="F26" s="31"/>
      <c r="G26" s="32">
        <v>56</v>
      </c>
      <c r="H26" s="35">
        <v>2</v>
      </c>
      <c r="I26" s="33">
        <f t="shared" si="329"/>
      </c>
      <c r="J26" s="34">
        <f t="shared" si="0"/>
      </c>
      <c r="K26" s="35">
        <v>0</v>
      </c>
      <c r="L26" s="34">
        <f t="shared" si="109"/>
      </c>
      <c r="M26" s="35">
        <v>0</v>
      </c>
      <c r="N26" s="36">
        <f t="shared" si="547"/>
      </c>
      <c r="O26" s="35">
        <v>0</v>
      </c>
      <c r="P26" s="36">
        <f t="shared" si="656"/>
      </c>
      <c r="Q26" s="37"/>
      <c r="R26" s="32"/>
      <c r="S26" s="37"/>
      <c r="T26" s="32"/>
      <c r="U26" s="38"/>
      <c r="V26" s="39"/>
      <c r="W26" s="32"/>
      <c r="X26" s="39"/>
      <c r="Y26" s="37"/>
      <c r="Z26" s="39"/>
      <c r="AA26" s="39"/>
      <c r="AB26" s="32"/>
      <c r="AC26" s="32"/>
      <c r="AD26" s="37"/>
      <c r="AE26" s="39"/>
      <c r="AF26" s="39"/>
    </row>
    <row r="27">
      <c r="A27" s="40"/>
      <c r="B27" s="44" t="s">
        <v>53</v>
      </c>
      <c r="C27" s="44"/>
      <c r="D27" s="44"/>
      <c r="E27" s="45">
        <f>SUM(E15:E26)</f>
      </c>
      <c r="F27" s="45">
        <f>SUM(F15:F26)</f>
      </c>
      <c r="G27" s="45">
        <f>SUM(G15:G26)</f>
      </c>
      <c r="H27" s="45">
        <f>SUM(H15:H26)</f>
      </c>
      <c r="I27" s="46">
        <f t="shared" si="329"/>
      </c>
      <c r="J27" s="47">
        <f t="shared" si="0"/>
      </c>
      <c r="K27" s="45">
        <f>SUM(K15:K26)</f>
      </c>
      <c r="L27" s="47">
        <f t="shared" si="109"/>
      </c>
      <c r="M27" s="45">
        <f>SUM(M15:M26)</f>
      </c>
      <c r="N27" s="48">
        <f t="shared" si="547"/>
      </c>
      <c r="O27" s="45">
        <f>SUM(O15:O26)</f>
      </c>
      <c r="P27" s="48">
        <f t="shared" si="656"/>
      </c>
      <c r="Q27" s="49">
        <f>M27/O27</f>
      </c>
      <c r="R27" s="45">
        <f>SUM(R15:R26)</f>
      </c>
      <c r="S27" s="49">
        <f>(O27+O27)/(K27+K27)</f>
      </c>
      <c r="T27" s="45">
        <f>SUM(T15:T26)</f>
      </c>
      <c r="U27" s="50">
        <f t="shared" ref="U27:U28" si="240">F27/T27</f>
      </c>
      <c r="V27" s="51">
        <f t="shared" ref="V27:V28" si="349">(F27+4*500)/T27</f>
      </c>
      <c r="W27" s="45">
        <f>SUM(W15:W26)</f>
      </c>
      <c r="X27" s="52">
        <f t="shared" ref="X27:X28" si="20">W27/T27</f>
      </c>
      <c r="Y27" s="49">
        <f t="shared" ref="Y27:Y28" si="131">T27/R27</f>
      </c>
      <c r="Z27" s="51">
        <f t="shared" ref="Z27:Z28" si="567">W27/F27</f>
      </c>
      <c r="AA27" s="51">
        <f>W27/(F27+COUNT(W15:W26)*500)</f>
      </c>
      <c r="AB27" s="45">
        <f>SUM(AB15:AB26)</f>
      </c>
      <c r="AC27" s="45">
        <f>SUM(AC15:AC26)</f>
      </c>
      <c r="AD27" s="49">
        <f t="shared" ref="AD27:AD28" si="439">AB27/T27</f>
      </c>
      <c r="AE27" s="53">
        <f>(W27-AC27)/(F27+COUNT(W15:W26)*500)</f>
      </c>
      <c r="AF27" s="39"/>
    </row>
    <row r="28">
      <c r="A28" s="40"/>
      <c r="B28" s="27" t="s">
        <v>59</v>
      </c>
      <c r="C28" s="28" t="s">
        <v>60</v>
      </c>
      <c r="D28" s="29" t="s">
        <v>44</v>
      </c>
      <c r="E28" s="30">
        <v>259.03</v>
      </c>
      <c r="F28" s="31">
        <f>E28+E29+E30</f>
      </c>
      <c r="G28" s="32">
        <v>2105</v>
      </c>
      <c r="H28" s="32">
        <v>39</v>
      </c>
      <c r="I28" s="33">
        <f t="shared" si="329"/>
      </c>
      <c r="J28" s="34">
        <f t="shared" si="0"/>
      </c>
      <c r="K28" s="35">
        <v>4</v>
      </c>
      <c r="L28" s="34">
        <f t="shared" si="109"/>
      </c>
      <c r="M28" s="35">
        <v>0</v>
      </c>
      <c r="N28" s="36">
        <f t="shared" si="547"/>
      </c>
      <c r="O28" s="35">
        <v>0</v>
      </c>
      <c r="P28" s="36">
        <f t="shared" si="656"/>
      </c>
      <c r="Q28" s="37">
        <f>(M28+M30+M29)/(O28+O30+O29)</f>
      </c>
      <c r="R28" s="35">
        <v>5</v>
      </c>
      <c r="S28" s="37">
        <f>(O28+O30)/(K28+K30)</f>
      </c>
      <c r="T28" s="35">
        <v>1</v>
      </c>
      <c r="U28" s="38">
        <f t="shared" si="240"/>
      </c>
      <c r="V28" s="39">
        <f t="shared" si="349"/>
      </c>
      <c r="W28" s="32">
        <v>1723.2000000000007</v>
      </c>
      <c r="X28" s="39">
        <f t="shared" si="20"/>
      </c>
      <c r="Y28" s="37">
        <f t="shared" si="131"/>
      </c>
      <c r="Z28" s="39">
        <f t="shared" si="567"/>
      </c>
      <c r="AA28" s="39">
        <f>W28/(F28+500)</f>
      </c>
      <c r="AB28" s="35">
        <v>0</v>
      </c>
      <c r="AC28" s="35">
        <v>0</v>
      </c>
      <c r="AD28" s="37">
        <f t="shared" si="439"/>
      </c>
      <c r="AE28" s="39">
        <f>(W28-AC28)/(F28+500)</f>
      </c>
      <c r="AF28" s="39" t="s">
        <v>45</v>
      </c>
    </row>
    <row r="29">
      <c r="A29" s="40"/>
      <c r="B29" s="27"/>
      <c r="C29" s="41"/>
      <c r="D29" s="29" t="s">
        <v>46</v>
      </c>
      <c r="E29" s="42">
        <v>180.07</v>
      </c>
      <c r="F29" s="31"/>
      <c r="G29" s="32">
        <v>1866</v>
      </c>
      <c r="H29" s="32">
        <v>125</v>
      </c>
      <c r="I29" s="33">
        <f t="shared" si="329"/>
      </c>
      <c r="J29" s="34">
        <f t="shared" si="0"/>
      </c>
      <c r="K29" s="35">
        <v>3</v>
      </c>
      <c r="L29" s="34">
        <f t="shared" si="109"/>
      </c>
      <c r="M29" s="35">
        <v>0</v>
      </c>
      <c r="N29" s="36">
        <f t="shared" si="547"/>
      </c>
      <c r="O29" s="35">
        <v>0</v>
      </c>
      <c r="P29" s="36">
        <f t="shared" si="656"/>
      </c>
      <c r="Q29" s="37"/>
      <c r="R29" s="32"/>
      <c r="S29" s="37"/>
      <c r="T29" s="32"/>
      <c r="U29" s="38"/>
      <c r="V29" s="39"/>
      <c r="W29" s="32"/>
      <c r="X29" s="39"/>
      <c r="Y29" s="37"/>
      <c r="Z29" s="39"/>
      <c r="AA29" s="39"/>
      <c r="AB29" s="32"/>
      <c r="AC29" s="32"/>
      <c r="AD29" s="37"/>
      <c r="AE29" s="39"/>
      <c r="AF29" s="39" t="s">
        <v>50</v>
      </c>
    </row>
    <row r="30">
      <c r="A30" s="40"/>
      <c r="B30" s="27"/>
      <c r="C30" s="41"/>
      <c r="D30" s="29" t="s">
        <v>48</v>
      </c>
      <c r="E30" s="32">
        <v>3.05</v>
      </c>
      <c r="F30" s="31"/>
      <c r="G30" s="32">
        <v>67</v>
      </c>
      <c r="H30" s="35">
        <v>3</v>
      </c>
      <c r="I30" s="33">
        <f t="shared" si="329"/>
      </c>
      <c r="J30" s="34">
        <f t="shared" si="0"/>
      </c>
      <c r="K30" s="35">
        <v>0</v>
      </c>
      <c r="L30" s="34">
        <f t="shared" si="109"/>
      </c>
      <c r="M30" s="35">
        <v>0</v>
      </c>
      <c r="N30" s="36">
        <f t="shared" si="547"/>
      </c>
      <c r="O30" s="35">
        <v>0</v>
      </c>
      <c r="P30" s="36">
        <f t="shared" si="656"/>
      </c>
      <c r="Q30" s="37"/>
      <c r="R30" s="32"/>
      <c r="S30" s="37"/>
      <c r="T30" s="32"/>
      <c r="U30" s="38"/>
      <c r="V30" s="39"/>
      <c r="W30" s="32"/>
      <c r="X30" s="39"/>
      <c r="Y30" s="37"/>
      <c r="Z30" s="39"/>
      <c r="AA30" s="39"/>
      <c r="AB30" s="32"/>
      <c r="AC30" s="32"/>
      <c r="AD30" s="37"/>
      <c r="AE30" s="39"/>
      <c r="AF30" s="39"/>
    </row>
    <row r="31">
      <c r="A31" s="40"/>
      <c r="B31" s="27" t="s">
        <v>61</v>
      </c>
      <c r="C31" s="28" t="s">
        <v>60</v>
      </c>
      <c r="D31" s="29" t="s">
        <v>44</v>
      </c>
      <c r="E31" s="30">
        <v>295.17</v>
      </c>
      <c r="F31" s="31">
        <f>E31+E32+E33</f>
      </c>
      <c r="G31" s="32">
        <v>2149</v>
      </c>
      <c r="H31" s="32">
        <v>32</v>
      </c>
      <c r="I31" s="33">
        <f t="shared" si="329"/>
      </c>
      <c r="J31" s="34">
        <f t="shared" si="0"/>
      </c>
      <c r="K31" s="35">
        <v>4</v>
      </c>
      <c r="L31" s="34">
        <f t="shared" si="109"/>
      </c>
      <c r="M31" s="35">
        <v>0</v>
      </c>
      <c r="N31" s="36">
        <f t="shared" si="547"/>
      </c>
      <c r="O31" s="35">
        <v>1</v>
      </c>
      <c r="P31" s="36">
        <f t="shared" si="656"/>
      </c>
      <c r="Q31" s="37">
        <f>(M31+M33+M32)/(O31+O33+O32)</f>
      </c>
      <c r="R31" s="35">
        <v>3</v>
      </c>
      <c r="S31" s="37">
        <f>(O31+O33)/(K31+K33)</f>
      </c>
      <c r="T31" s="35">
        <v>2</v>
      </c>
      <c r="U31" s="38">
        <f>F31/T31</f>
      </c>
      <c r="V31" s="39">
        <f>(F31+4*500)/T31</f>
      </c>
      <c r="W31" s="32">
        <v>2287</v>
      </c>
      <c r="X31" s="39">
        <f>W31/T31</f>
      </c>
      <c r="Y31" s="37">
        <f>T31/R31</f>
      </c>
      <c r="Z31" s="39">
        <f>W31/F31</f>
      </c>
      <c r="AA31" s="39">
        <f>W31/(F31+500)</f>
      </c>
      <c r="AB31" s="35">
        <v>0</v>
      </c>
      <c r="AC31" s="35">
        <v>0</v>
      </c>
      <c r="AD31" s="37">
        <f>AB31/T31</f>
      </c>
      <c r="AE31" s="39">
        <f>(W31-AC31)/(F31+500)</f>
      </c>
      <c r="AF31" s="39" t="s">
        <v>45</v>
      </c>
    </row>
    <row r="32">
      <c r="A32" s="40"/>
      <c r="B32" s="27"/>
      <c r="C32" s="28"/>
      <c r="D32" s="29" t="s">
        <v>46</v>
      </c>
      <c r="E32" s="42">
        <v>116.63</v>
      </c>
      <c r="F32" s="31"/>
      <c r="G32" s="32">
        <v>1301</v>
      </c>
      <c r="H32" s="32">
        <v>89</v>
      </c>
      <c r="I32" s="33">
        <f t="shared" si="329"/>
      </c>
      <c r="J32" s="34">
        <f t="shared" si="0"/>
      </c>
      <c r="K32" s="35">
        <v>4</v>
      </c>
      <c r="L32" s="34">
        <f t="shared" si="109"/>
      </c>
      <c r="M32" s="35">
        <v>1</v>
      </c>
      <c r="N32" s="36">
        <f t="shared" si="547"/>
      </c>
      <c r="O32" s="35">
        <v>2</v>
      </c>
      <c r="P32" s="36">
        <f t="shared" si="656"/>
      </c>
      <c r="Q32" s="37"/>
      <c r="R32" s="32"/>
      <c r="S32" s="37"/>
      <c r="T32" s="32"/>
      <c r="U32" s="38"/>
      <c r="V32" s="39"/>
      <c r="W32" s="32"/>
      <c r="X32" s="39"/>
      <c r="Y32" s="37"/>
      <c r="Z32" s="39"/>
      <c r="AA32" s="39"/>
      <c r="AB32" s="32"/>
      <c r="AC32" s="32"/>
      <c r="AD32" s="37"/>
      <c r="AE32" s="39"/>
      <c r="AF32" s="39" t="s">
        <v>50</v>
      </c>
    </row>
    <row r="33">
      <c r="A33" s="40"/>
      <c r="B33" s="27"/>
      <c r="C33" s="28"/>
      <c r="D33" s="29" t="s">
        <v>48</v>
      </c>
      <c r="E33" s="32">
        <v>2.68</v>
      </c>
      <c r="F33" s="31"/>
      <c r="G33" s="32">
        <v>54</v>
      </c>
      <c r="H33" s="32">
        <v>2</v>
      </c>
      <c r="I33" s="33">
        <f t="shared" si="329"/>
      </c>
      <c r="J33" s="34">
        <f t="shared" si="0"/>
      </c>
      <c r="K33" s="35">
        <v>0</v>
      </c>
      <c r="L33" s="34">
        <f t="shared" si="109"/>
      </c>
      <c r="M33" s="35">
        <v>0</v>
      </c>
      <c r="N33" s="36">
        <f t="shared" si="547"/>
      </c>
      <c r="O33" s="35">
        <v>0</v>
      </c>
      <c r="P33" s="36">
        <f t="shared" si="656"/>
      </c>
      <c r="Q33" s="37"/>
      <c r="R33" s="32"/>
      <c r="S33" s="37"/>
      <c r="T33" s="32"/>
      <c r="U33" s="38"/>
      <c r="V33" s="39"/>
      <c r="W33" s="32"/>
      <c r="X33" s="39"/>
      <c r="Y33" s="37"/>
      <c r="Z33" s="39"/>
      <c r="AA33" s="39"/>
      <c r="AB33" s="32"/>
      <c r="AC33" s="32"/>
      <c r="AD33" s="37"/>
      <c r="AE33" s="39"/>
      <c r="AF33" s="39"/>
    </row>
    <row r="34">
      <c r="A34" s="40"/>
      <c r="B34" s="27" t="s">
        <v>62</v>
      </c>
      <c r="C34" s="28" t="s">
        <v>60</v>
      </c>
      <c r="D34" s="29" t="s">
        <v>44</v>
      </c>
      <c r="E34" s="30">
        <v>247.89</v>
      </c>
      <c r="F34" s="31">
        <f>E34+E35+E36</f>
      </c>
      <c r="G34" s="32">
        <v>2031</v>
      </c>
      <c r="H34" s="32">
        <v>25</v>
      </c>
      <c r="I34" s="33">
        <f t="shared" si="329"/>
      </c>
      <c r="J34" s="34">
        <f t="shared" si="0"/>
      </c>
      <c r="K34" s="35">
        <v>5</v>
      </c>
      <c r="L34" s="34">
        <f t="shared" si="109"/>
      </c>
      <c r="M34" s="35">
        <v>0</v>
      </c>
      <c r="N34" s="36">
        <f t="shared" si="547"/>
      </c>
      <c r="O34" s="35">
        <v>0</v>
      </c>
      <c r="P34" s="36">
        <f t="shared" si="656"/>
      </c>
      <c r="Q34" s="37">
        <f>(M34+M36+M35)/(O34+O36+O35)</f>
      </c>
      <c r="R34" s="35">
        <v>0</v>
      </c>
      <c r="S34" s="37">
        <f>(O34+O36)/(K34+K36)</f>
      </c>
      <c r="T34" s="35">
        <v>0</v>
      </c>
      <c r="U34" s="38">
        <f>F34/T34</f>
      </c>
      <c r="V34" s="39">
        <f>(F34+4*500)/T34</f>
      </c>
      <c r="W34" s="35">
        <v>0</v>
      </c>
      <c r="X34" s="39">
        <f>W34/T34</f>
      </c>
      <c r="Y34" s="37">
        <f>T34/R34</f>
      </c>
      <c r="Z34" s="39">
        <f>W34/F34</f>
      </c>
      <c r="AA34" s="39">
        <f>W34/(F34+500)</f>
      </c>
      <c r="AB34" s="35">
        <v>0</v>
      </c>
      <c r="AC34" s="35">
        <v>0</v>
      </c>
      <c r="AD34" s="37">
        <f>AB34/T34</f>
      </c>
      <c r="AE34" s="39">
        <f>(W34-AC34)/(F34+500)</f>
      </c>
      <c r="AF34" s="39" t="s">
        <v>45</v>
      </c>
    </row>
    <row r="35">
      <c r="A35" s="40"/>
      <c r="B35" s="27"/>
      <c r="C35" s="28"/>
      <c r="D35" s="29" t="s">
        <v>46</v>
      </c>
      <c r="E35" s="42">
        <v>370.48</v>
      </c>
      <c r="F35" s="31"/>
      <c r="G35" s="32">
        <v>1425</v>
      </c>
      <c r="H35" s="32">
        <v>89</v>
      </c>
      <c r="I35" s="33">
        <f t="shared" si="329"/>
      </c>
      <c r="J35" s="34">
        <f t="shared" si="0"/>
      </c>
      <c r="K35" s="35">
        <v>3</v>
      </c>
      <c r="L35" s="34">
        <f t="shared" si="109"/>
      </c>
      <c r="M35" s="35">
        <v>0</v>
      </c>
      <c r="N35" s="36">
        <f t="shared" si="547"/>
      </c>
      <c r="O35" s="35">
        <v>0</v>
      </c>
      <c r="P35" s="36">
        <f t="shared" si="656"/>
      </c>
      <c r="Q35" s="37"/>
      <c r="R35" s="32"/>
      <c r="S35" s="37"/>
      <c r="T35" s="32"/>
      <c r="U35" s="38"/>
      <c r="V35" s="39"/>
      <c r="W35" s="32"/>
      <c r="X35" s="39"/>
      <c r="Y35" s="37"/>
      <c r="Z35" s="39"/>
      <c r="AA35" s="39"/>
      <c r="AB35" s="32"/>
      <c r="AC35" s="32"/>
      <c r="AD35" s="37"/>
      <c r="AE35" s="39"/>
      <c r="AF35" s="43" t="s">
        <v>63</v>
      </c>
    </row>
    <row r="36">
      <c r="A36" s="40"/>
      <c r="B36" s="27"/>
      <c r="C36" s="28"/>
      <c r="D36" s="29" t="s">
        <v>48</v>
      </c>
      <c r="E36" s="32">
        <v>4.55</v>
      </c>
      <c r="F36" s="31"/>
      <c r="G36" s="32">
        <v>50</v>
      </c>
      <c r="H36" s="32">
        <v>6</v>
      </c>
      <c r="I36" s="33">
        <f t="shared" si="329"/>
      </c>
      <c r="J36" s="34">
        <f t="shared" si="0"/>
      </c>
      <c r="K36" s="35">
        <v>0</v>
      </c>
      <c r="L36" s="34">
        <f t="shared" si="109"/>
      </c>
      <c r="M36" s="35">
        <v>0</v>
      </c>
      <c r="N36" s="36">
        <f t="shared" si="547"/>
      </c>
      <c r="O36" s="35">
        <v>0</v>
      </c>
      <c r="P36" s="36">
        <f t="shared" si="656"/>
      </c>
      <c r="Q36" s="37"/>
      <c r="R36" s="32"/>
      <c r="S36" s="37"/>
      <c r="T36" s="32"/>
      <c r="U36" s="38"/>
      <c r="V36" s="39"/>
      <c r="W36" s="32"/>
      <c r="X36" s="39"/>
      <c r="Y36" s="37"/>
      <c r="Z36" s="39"/>
      <c r="AA36" s="39"/>
      <c r="AB36" s="32"/>
      <c r="AC36" s="32"/>
      <c r="AD36" s="37"/>
      <c r="AE36" s="39"/>
      <c r="AF36" s="39"/>
    </row>
    <row r="37">
      <c r="A37" s="40"/>
      <c r="B37" s="54" t="s">
        <v>64</v>
      </c>
      <c r="C37" s="28" t="s">
        <v>60</v>
      </c>
      <c r="D37" s="29" t="s">
        <v>44</v>
      </c>
      <c r="E37" s="30">
        <v>238.12</v>
      </c>
      <c r="F37" s="31">
        <f>E37+E38+E39</f>
      </c>
      <c r="G37" s="32">
        <v>2235</v>
      </c>
      <c r="H37" s="32">
        <v>40</v>
      </c>
      <c r="I37" s="33">
        <f t="shared" si="329"/>
      </c>
      <c r="J37" s="34">
        <f t="shared" si="0"/>
      </c>
      <c r="K37" s="35">
        <v>3</v>
      </c>
      <c r="L37" s="34">
        <f t="shared" si="109"/>
      </c>
      <c r="M37" s="35">
        <v>0</v>
      </c>
      <c r="N37" s="36">
        <f t="shared" si="547"/>
      </c>
      <c r="O37" s="35">
        <v>1</v>
      </c>
      <c r="P37" s="36">
        <f t="shared" si="656"/>
      </c>
      <c r="Q37" s="37">
        <f>(M37+M39+M38)/(O37+O39+O38)</f>
      </c>
      <c r="R37" s="35">
        <v>2</v>
      </c>
      <c r="S37" s="37">
        <f>(O37+O39)/(K37+K39)</f>
      </c>
      <c r="T37" s="35">
        <v>0</v>
      </c>
      <c r="U37" s="38">
        <f>F37/T37</f>
      </c>
      <c r="V37" s="39">
        <f>(F37+4*500)/T37</f>
      </c>
      <c r="W37" s="35">
        <v>0</v>
      </c>
      <c r="X37" s="39">
        <f>W37/T37</f>
      </c>
      <c r="Y37" s="37">
        <f>T37/R37</f>
      </c>
      <c r="Z37" s="39">
        <f>W37/F37</f>
      </c>
      <c r="AA37" s="39">
        <f>W37/(F37+500)</f>
      </c>
      <c r="AB37" s="35">
        <v>0</v>
      </c>
      <c r="AC37" s="35">
        <v>0</v>
      </c>
      <c r="AD37" s="37">
        <f>AB37/T37</f>
      </c>
      <c r="AE37" s="39">
        <f>(W37-AC37)/(F37+500)</f>
      </c>
      <c r="AF37" s="43" t="s">
        <v>65</v>
      </c>
    </row>
    <row r="38">
      <c r="A38" s="40"/>
      <c r="B38" s="54"/>
      <c r="C38" s="28"/>
      <c r="D38" s="29" t="s">
        <v>46</v>
      </c>
      <c r="E38" s="42">
        <v>428.49</v>
      </c>
      <c r="F38" s="31"/>
      <c r="G38" s="32">
        <v>1371</v>
      </c>
      <c r="H38" s="32">
        <v>72</v>
      </c>
      <c r="I38" s="33">
        <f t="shared" si="329"/>
      </c>
      <c r="J38" s="34">
        <f t="shared" si="0"/>
      </c>
      <c r="K38" s="35">
        <v>6</v>
      </c>
      <c r="L38" s="34">
        <f t="shared" si="109"/>
      </c>
      <c r="M38" s="35">
        <v>0</v>
      </c>
      <c r="N38" s="36">
        <f t="shared" si="547"/>
      </c>
      <c r="O38" s="35">
        <v>1</v>
      </c>
      <c r="P38" s="36">
        <f t="shared" si="656"/>
      </c>
      <c r="Q38" s="37"/>
      <c r="R38" s="32"/>
      <c r="S38" s="37"/>
      <c r="T38" s="32"/>
      <c r="U38" s="38"/>
      <c r="V38" s="39"/>
      <c r="W38" s="32"/>
      <c r="X38" s="39"/>
      <c r="Y38" s="37"/>
      <c r="Z38" s="39"/>
      <c r="AA38" s="39"/>
      <c r="AB38" s="32"/>
      <c r="AC38" s="32"/>
      <c r="AD38" s="37"/>
      <c r="AE38" s="39"/>
      <c r="AF38" s="43" t="s">
        <v>66</v>
      </c>
    </row>
    <row r="39">
      <c r="A39" s="40"/>
      <c r="B39" s="54"/>
      <c r="C39" s="28"/>
      <c r="D39" s="29" t="s">
        <v>48</v>
      </c>
      <c r="E39" s="32">
        <v>1.54</v>
      </c>
      <c r="F39" s="31"/>
      <c r="G39" s="32">
        <v>51</v>
      </c>
      <c r="H39" s="32">
        <v>2</v>
      </c>
      <c r="I39" s="33">
        <f t="shared" si="329"/>
      </c>
      <c r="J39" s="34">
        <f t="shared" si="0"/>
      </c>
      <c r="K39" s="35">
        <v>0</v>
      </c>
      <c r="L39" s="34">
        <f t="shared" si="109"/>
      </c>
      <c r="M39" s="35">
        <v>0</v>
      </c>
      <c r="N39" s="36">
        <f t="shared" si="547"/>
      </c>
      <c r="O39" s="35">
        <v>0</v>
      </c>
      <c r="P39" s="36">
        <f t="shared" si="656"/>
      </c>
      <c r="Q39" s="37"/>
      <c r="R39" s="32"/>
      <c r="S39" s="37"/>
      <c r="T39" s="32"/>
      <c r="U39" s="38"/>
      <c r="V39" s="39"/>
      <c r="W39" s="32"/>
      <c r="X39" s="39"/>
      <c r="Y39" s="37"/>
      <c r="Z39" s="39"/>
      <c r="AA39" s="39"/>
      <c r="AB39" s="32"/>
      <c r="AC39" s="32"/>
      <c r="AD39" s="37"/>
      <c r="AE39" s="39"/>
      <c r="AF39" s="39"/>
    </row>
    <row r="40">
      <c r="A40" s="40"/>
      <c r="B40" s="44" t="s">
        <v>53</v>
      </c>
      <c r="C40" s="44"/>
      <c r="D40" s="44"/>
      <c r="E40" s="45">
        <f>SUM(E28:E39)</f>
      </c>
      <c r="F40" s="45">
        <f>SUM(F28:F39)</f>
      </c>
      <c r="G40" s="45">
        <f>SUM(G28:G39)</f>
      </c>
      <c r="H40" s="45">
        <f>SUM(H28:H39)</f>
      </c>
      <c r="I40" s="46">
        <f t="shared" si="329"/>
      </c>
      <c r="J40" s="47">
        <f t="shared" si="0"/>
      </c>
      <c r="K40" s="45">
        <f>SUM(K28:K39)</f>
      </c>
      <c r="L40" s="47">
        <f t="shared" si="109"/>
      </c>
      <c r="M40" s="45">
        <f>SUM(M28:M39)</f>
      </c>
      <c r="N40" s="48">
        <f t="shared" si="547"/>
      </c>
      <c r="O40" s="45">
        <f>SUM(O28:O39)</f>
      </c>
      <c r="P40" s="48">
        <f t="shared" si="656"/>
      </c>
      <c r="Q40" s="49">
        <f>M40/O40</f>
      </c>
      <c r="R40" s="45">
        <f>SUM(R28:R39)</f>
      </c>
      <c r="S40" s="49">
        <f>(O40+O40)/(K40+K40)</f>
      </c>
      <c r="T40" s="45">
        <f>SUM(T28:T39)</f>
      </c>
      <c r="U40" s="50">
        <f t="shared" ref="U40:U41" si="241">F40/T40</f>
      </c>
      <c r="V40" s="51">
        <f t="shared" ref="V40:V41" si="350">(F40+4*500)/T40</f>
      </c>
      <c r="W40" s="45">
        <f>SUM(W28:W39)</f>
      </c>
      <c r="X40" s="52">
        <f t="shared" ref="X40:X41" si="21">W40/T40</f>
      </c>
      <c r="Y40" s="49">
        <f t="shared" ref="Y40:Y41" si="132">T40/R40</f>
      </c>
      <c r="Z40" s="51">
        <f t="shared" ref="Z40:Z41" si="568">W40/F40</f>
      </c>
      <c r="AA40" s="51">
        <f>W40/(F40+COUNT(W28:W39)*500)</f>
      </c>
      <c r="AB40" s="45">
        <f>SUM(AB28:AB39)</f>
      </c>
      <c r="AC40" s="45">
        <f>SUM(AC28:AC39)</f>
      </c>
      <c r="AD40" s="49">
        <f t="shared" ref="AD40:AD41" si="440">AB40/T40</f>
      </c>
      <c r="AE40" s="53">
        <f>(W40-AC40)/(F40+COUNT(W28:W39)*500)</f>
      </c>
      <c r="AF40" s="43"/>
    </row>
    <row r="41">
      <c r="A41" s="40"/>
      <c r="B41" s="27" t="s">
        <v>67</v>
      </c>
      <c r="C41" s="28" t="s">
        <v>68</v>
      </c>
      <c r="D41" s="29" t="s">
        <v>44</v>
      </c>
      <c r="E41" s="30">
        <v>190.44</v>
      </c>
      <c r="F41" s="31">
        <f>E41+E42+E43</f>
      </c>
      <c r="G41" s="32">
        <v>1617</v>
      </c>
      <c r="H41" s="32">
        <v>19</v>
      </c>
      <c r="I41" s="33">
        <f t="shared" si="329"/>
      </c>
      <c r="J41" s="34">
        <f t="shared" si="0"/>
      </c>
      <c r="K41" s="35">
        <v>2</v>
      </c>
      <c r="L41" s="34">
        <f t="shared" si="109"/>
      </c>
      <c r="M41" s="35">
        <v>0</v>
      </c>
      <c r="N41" s="36">
        <f t="shared" si="547"/>
      </c>
      <c r="O41" s="35">
        <v>0</v>
      </c>
      <c r="P41" s="36">
        <f t="shared" si="656"/>
      </c>
      <c r="Q41" s="37">
        <f>(M41+M43+M42)/(O41+O43+O42)</f>
      </c>
      <c r="R41" s="35">
        <v>0</v>
      </c>
      <c r="S41" s="37">
        <f>(O41+O43)/(K41+K43)</f>
      </c>
      <c r="T41" s="35">
        <v>0</v>
      </c>
      <c r="U41" s="38">
        <f t="shared" si="241"/>
      </c>
      <c r="V41" s="39">
        <f t="shared" si="350"/>
      </c>
      <c r="W41" s="35">
        <v>0</v>
      </c>
      <c r="X41" s="39">
        <f t="shared" si="21"/>
      </c>
      <c r="Y41" s="37">
        <f t="shared" si="132"/>
      </c>
      <c r="Z41" s="39">
        <f t="shared" si="568"/>
      </c>
      <c r="AA41" s="39">
        <f>W41/(F41+500)</f>
      </c>
      <c r="AB41" s="35">
        <v>0</v>
      </c>
      <c r="AC41" s="35">
        <v>0</v>
      </c>
      <c r="AD41" s="37">
        <f t="shared" si="440"/>
      </c>
      <c r="AE41" s="39">
        <f>(W41-AC41)/(F41+500)</f>
      </c>
      <c r="AF41" s="43" t="s">
        <v>65</v>
      </c>
    </row>
    <row r="42">
      <c r="A42" s="40"/>
      <c r="B42" s="27"/>
      <c r="C42" s="41"/>
      <c r="D42" s="29" t="s">
        <v>46</v>
      </c>
      <c r="E42" s="42">
        <v>115.37</v>
      </c>
      <c r="F42" s="31"/>
      <c r="G42" s="32">
        <v>993</v>
      </c>
      <c r="H42" s="32">
        <v>67</v>
      </c>
      <c r="I42" s="33">
        <f t="shared" si="329"/>
      </c>
      <c r="J42" s="34">
        <f t="shared" si="0"/>
      </c>
      <c r="K42" s="35">
        <v>3</v>
      </c>
      <c r="L42" s="34">
        <f t="shared" si="109"/>
      </c>
      <c r="M42" s="35">
        <v>0</v>
      </c>
      <c r="N42" s="36">
        <f t="shared" si="547"/>
      </c>
      <c r="O42" s="35">
        <v>0</v>
      </c>
      <c r="P42" s="36">
        <f t="shared" si="656"/>
      </c>
      <c r="Q42" s="37"/>
      <c r="R42" s="32"/>
      <c r="S42" s="37"/>
      <c r="T42" s="32"/>
      <c r="U42" s="38"/>
      <c r="V42" s="39"/>
      <c r="W42" s="32"/>
      <c r="X42" s="39"/>
      <c r="Y42" s="37"/>
      <c r="Z42" s="39"/>
      <c r="AA42" s="39"/>
      <c r="AB42" s="32"/>
      <c r="AC42" s="32"/>
      <c r="AD42" s="37"/>
      <c r="AE42" s="39"/>
      <c r="AF42" s="43" t="s">
        <v>66</v>
      </c>
    </row>
    <row r="43">
      <c r="A43" s="40"/>
      <c r="B43" s="27"/>
      <c r="C43" s="41"/>
      <c r="D43" s="29" t="s">
        <v>48</v>
      </c>
      <c r="E43" s="32">
        <v>1.97</v>
      </c>
      <c r="F43" s="31"/>
      <c r="G43" s="32">
        <v>53</v>
      </c>
      <c r="H43" s="32">
        <v>7</v>
      </c>
      <c r="I43" s="33">
        <f t="shared" si="329"/>
      </c>
      <c r="J43" s="34">
        <f t="shared" si="0"/>
      </c>
      <c r="K43" s="35">
        <v>0</v>
      </c>
      <c r="L43" s="34">
        <f t="shared" si="109"/>
      </c>
      <c r="M43" s="35">
        <v>0</v>
      </c>
      <c r="N43" s="36">
        <f t="shared" si="547"/>
      </c>
      <c r="O43" s="35">
        <v>0</v>
      </c>
      <c r="P43" s="36">
        <f t="shared" si="656"/>
      </c>
      <c r="Q43" s="37"/>
      <c r="R43" s="32"/>
      <c r="S43" s="37"/>
      <c r="T43" s="32"/>
      <c r="U43" s="38"/>
      <c r="V43" s="39"/>
      <c r="W43" s="32"/>
      <c r="X43" s="39"/>
      <c r="Y43" s="37"/>
      <c r="Z43" s="39"/>
      <c r="AA43" s="39"/>
      <c r="AB43" s="32"/>
      <c r="AC43" s="32"/>
      <c r="AD43" s="37"/>
      <c r="AE43" s="39"/>
      <c r="AF43" s="39"/>
    </row>
    <row r="44">
      <c r="A44" s="40"/>
      <c r="B44" s="27" t="s">
        <v>69</v>
      </c>
      <c r="C44" s="28" t="s">
        <v>68</v>
      </c>
      <c r="D44" s="29" t="s">
        <v>44</v>
      </c>
      <c r="E44" s="30">
        <v>152.23</v>
      </c>
      <c r="F44" s="31">
        <f>E44+E45+E46</f>
      </c>
      <c r="G44" s="32">
        <v>1326</v>
      </c>
      <c r="H44" s="32">
        <v>14</v>
      </c>
      <c r="I44" s="33">
        <f t="shared" si="329"/>
      </c>
      <c r="J44" s="34">
        <f t="shared" si="0"/>
      </c>
      <c r="K44" s="35">
        <v>3</v>
      </c>
      <c r="L44" s="34">
        <f t="shared" si="109"/>
      </c>
      <c r="M44" s="35">
        <v>0</v>
      </c>
      <c r="N44" s="36">
        <f t="shared" si="547"/>
      </c>
      <c r="O44" s="35">
        <v>1</v>
      </c>
      <c r="P44" s="36">
        <f t="shared" si="656"/>
      </c>
      <c r="Q44" s="37">
        <f>(M44+M46+M45)/(O44+O46+O45)</f>
      </c>
      <c r="R44" s="35">
        <v>1</v>
      </c>
      <c r="S44" s="37">
        <f>(O44+O46)/(K44+K46)</f>
      </c>
      <c r="T44" s="35">
        <v>0</v>
      </c>
      <c r="U44" s="38">
        <f>F44/T44</f>
      </c>
      <c r="V44" s="39">
        <f>(F44+4*500)/T44</f>
      </c>
      <c r="W44" s="35">
        <v>0</v>
      </c>
      <c r="X44" s="39">
        <f>W44/T44</f>
      </c>
      <c r="Y44" s="37">
        <f>T44/R44</f>
      </c>
      <c r="Z44" s="39">
        <f>W44/F44</f>
      </c>
      <c r="AA44" s="39">
        <f>W44/(F44+500)</f>
      </c>
      <c r="AB44" s="35">
        <v>0</v>
      </c>
      <c r="AC44" s="35">
        <v>0</v>
      </c>
      <c r="AD44" s="37">
        <f>AB44/T44</f>
      </c>
      <c r="AE44" s="39">
        <f>(W44-AC44)/(F44+500)</f>
      </c>
      <c r="AF44" s="43" t="s">
        <v>65</v>
      </c>
    </row>
    <row r="45">
      <c r="A45" s="40"/>
      <c r="B45" s="27"/>
      <c r="C45" s="28"/>
      <c r="D45" s="29" t="s">
        <v>46</v>
      </c>
      <c r="E45" s="42">
        <v>141.31</v>
      </c>
      <c r="F45" s="31"/>
      <c r="G45" s="32">
        <v>881</v>
      </c>
      <c r="H45" s="32">
        <v>48</v>
      </c>
      <c r="I45" s="33">
        <f t="shared" si="329"/>
      </c>
      <c r="J45" s="34">
        <f t="shared" si="0"/>
      </c>
      <c r="K45" s="35">
        <v>0</v>
      </c>
      <c r="L45" s="34">
        <f t="shared" si="109"/>
      </c>
      <c r="M45" s="35">
        <v>0</v>
      </c>
      <c r="N45" s="36">
        <f t="shared" si="547"/>
      </c>
      <c r="O45" s="35">
        <v>0</v>
      </c>
      <c r="P45" s="36">
        <f t="shared" si="656"/>
      </c>
      <c r="Q45" s="37"/>
      <c r="R45" s="32"/>
      <c r="S45" s="37"/>
      <c r="T45" s="32"/>
      <c r="U45" s="38"/>
      <c r="V45" s="39"/>
      <c r="W45" s="32"/>
      <c r="X45" s="39"/>
      <c r="Y45" s="37"/>
      <c r="Z45" s="39"/>
      <c r="AA45" s="39"/>
      <c r="AB45" s="32"/>
      <c r="AC45" s="32"/>
      <c r="AD45" s="37"/>
      <c r="AE45" s="39"/>
      <c r="AF45" s="43" t="s">
        <v>66</v>
      </c>
    </row>
    <row r="46">
      <c r="A46" s="40"/>
      <c r="B46" s="27"/>
      <c r="C46" s="28"/>
      <c r="D46" s="29" t="s">
        <v>48</v>
      </c>
      <c r="E46" s="32">
        <v>1.4</v>
      </c>
      <c r="F46" s="31"/>
      <c r="G46" s="32">
        <v>57</v>
      </c>
      <c r="H46" s="32">
        <v>3</v>
      </c>
      <c r="I46" s="33">
        <f t="shared" si="329"/>
      </c>
      <c r="J46" s="34">
        <f t="shared" si="0"/>
      </c>
      <c r="K46" s="35">
        <v>0</v>
      </c>
      <c r="L46" s="34">
        <f t="shared" si="109"/>
      </c>
      <c r="M46" s="35">
        <v>0</v>
      </c>
      <c r="N46" s="36">
        <f t="shared" si="547"/>
      </c>
      <c r="O46" s="35">
        <v>0</v>
      </c>
      <c r="P46" s="36">
        <f t="shared" si="656"/>
      </c>
      <c r="Q46" s="37"/>
      <c r="R46" s="32"/>
      <c r="S46" s="37"/>
      <c r="T46" s="32"/>
      <c r="U46" s="38"/>
      <c r="V46" s="39"/>
      <c r="W46" s="32"/>
      <c r="X46" s="39"/>
      <c r="Y46" s="37"/>
      <c r="Z46" s="39"/>
      <c r="AA46" s="39"/>
      <c r="AB46" s="32"/>
      <c r="AC46" s="32"/>
      <c r="AD46" s="37"/>
      <c r="AE46" s="39"/>
      <c r="AF46" s="39"/>
    </row>
    <row r="47">
      <c r="A47" s="40"/>
      <c r="B47" s="27" t="s">
        <v>70</v>
      </c>
      <c r="C47" s="28" t="s">
        <v>68</v>
      </c>
      <c r="D47" s="29" t="s">
        <v>44</v>
      </c>
      <c r="E47" s="30">
        <v>175.19</v>
      </c>
      <c r="F47" s="31">
        <f>E47+E48+E49</f>
      </c>
      <c r="G47" s="32">
        <v>1341</v>
      </c>
      <c r="H47" s="32">
        <v>33</v>
      </c>
      <c r="I47" s="33">
        <f t="shared" si="329"/>
      </c>
      <c r="J47" s="34">
        <f t="shared" si="0"/>
      </c>
      <c r="K47" s="35">
        <v>3</v>
      </c>
      <c r="L47" s="34">
        <f t="shared" si="109"/>
      </c>
      <c r="M47" s="35">
        <v>0</v>
      </c>
      <c r="N47" s="36">
        <f t="shared" si="547"/>
      </c>
      <c r="O47" s="35">
        <v>0</v>
      </c>
      <c r="P47" s="36">
        <f t="shared" si="656"/>
      </c>
      <c r="Q47" s="37">
        <f>(M47+M49+M48)/(O47+O49+O48)</f>
      </c>
      <c r="R47" s="35">
        <v>1</v>
      </c>
      <c r="S47" s="37">
        <f>(O47+O49)/(K47+K49)</f>
      </c>
      <c r="T47" s="35">
        <v>0</v>
      </c>
      <c r="U47" s="38">
        <f>F47/T47</f>
      </c>
      <c r="V47" s="39">
        <f>(F47+4*500)/T47</f>
      </c>
      <c r="W47" s="35">
        <v>0</v>
      </c>
      <c r="X47" s="39">
        <f>W47/T47</f>
      </c>
      <c r="Y47" s="37">
        <f>T47/R47</f>
      </c>
      <c r="Z47" s="39">
        <f>W47/F47</f>
      </c>
      <c r="AA47" s="39">
        <f>W47/(F47+500)</f>
      </c>
      <c r="AB47" s="35">
        <v>0</v>
      </c>
      <c r="AC47" s="35">
        <v>0</v>
      </c>
      <c r="AD47" s="37">
        <f>AB47/T47</f>
      </c>
      <c r="AE47" s="39">
        <f>(W47-AC47)/(F47+500)</f>
      </c>
      <c r="AF47" s="43" t="s">
        <v>65</v>
      </c>
    </row>
    <row r="48">
      <c r="A48" s="40"/>
      <c r="B48" s="27"/>
      <c r="C48" s="28"/>
      <c r="D48" s="29" t="s">
        <v>46</v>
      </c>
      <c r="E48" s="42">
        <v>143.3</v>
      </c>
      <c r="F48" s="31"/>
      <c r="G48" s="32">
        <v>1051</v>
      </c>
      <c r="H48" s="32">
        <v>36</v>
      </c>
      <c r="I48" s="33">
        <f t="shared" si="329"/>
      </c>
      <c r="J48" s="34">
        <f t="shared" si="0"/>
      </c>
      <c r="K48" s="35">
        <v>2</v>
      </c>
      <c r="L48" s="34">
        <f t="shared" si="109"/>
      </c>
      <c r="M48" s="35">
        <v>0</v>
      </c>
      <c r="N48" s="36">
        <f t="shared" si="547"/>
      </c>
      <c r="O48" s="35">
        <v>0</v>
      </c>
      <c r="P48" s="36">
        <f t="shared" si="656"/>
      </c>
      <c r="Q48" s="37"/>
      <c r="R48" s="32"/>
      <c r="S48" s="37"/>
      <c r="T48" s="32"/>
      <c r="U48" s="38"/>
      <c r="V48" s="39"/>
      <c r="W48" s="32"/>
      <c r="X48" s="39"/>
      <c r="Y48" s="37"/>
      <c r="Z48" s="39"/>
      <c r="AA48" s="39"/>
      <c r="AB48" s="32"/>
      <c r="AC48" s="32"/>
      <c r="AD48" s="37"/>
      <c r="AE48" s="39"/>
      <c r="AF48" s="43" t="s">
        <v>66</v>
      </c>
    </row>
    <row r="49">
      <c r="A49" s="40"/>
      <c r="B49" s="27"/>
      <c r="C49" s="28"/>
      <c r="D49" s="29" t="s">
        <v>48</v>
      </c>
      <c r="E49" s="32">
        <v>6.26</v>
      </c>
      <c r="F49" s="31"/>
      <c r="G49" s="32">
        <v>127</v>
      </c>
      <c r="H49" s="32">
        <v>9</v>
      </c>
      <c r="I49" s="33">
        <f t="shared" si="329"/>
      </c>
      <c r="J49" s="34">
        <f t="shared" si="0"/>
      </c>
      <c r="K49" s="35">
        <v>0</v>
      </c>
      <c r="L49" s="34">
        <f t="shared" si="109"/>
      </c>
      <c r="M49" s="35">
        <v>0</v>
      </c>
      <c r="N49" s="36">
        <f t="shared" si="547"/>
      </c>
      <c r="O49" s="35">
        <v>0</v>
      </c>
      <c r="P49" s="36">
        <f t="shared" si="656"/>
      </c>
      <c r="Q49" s="37"/>
      <c r="R49" s="32"/>
      <c r="S49" s="37"/>
      <c r="T49" s="32"/>
      <c r="U49" s="38"/>
      <c r="V49" s="39"/>
      <c r="W49" s="32"/>
      <c r="X49" s="39"/>
      <c r="Y49" s="37"/>
      <c r="Z49" s="39"/>
      <c r="AA49" s="39"/>
      <c r="AB49" s="32"/>
      <c r="AC49" s="32"/>
      <c r="AD49" s="37"/>
      <c r="AE49" s="39"/>
      <c r="AF49" s="39"/>
    </row>
    <row r="50">
      <c r="A50" s="40"/>
      <c r="B50" s="27" t="s">
        <v>71</v>
      </c>
      <c r="C50" s="28" t="s">
        <v>68</v>
      </c>
      <c r="D50" s="29" t="s">
        <v>44</v>
      </c>
      <c r="E50" s="30">
        <v>399.42</v>
      </c>
      <c r="F50" s="31">
        <f>E50+E51+E52</f>
      </c>
      <c r="G50" s="32">
        <v>2427</v>
      </c>
      <c r="H50" s="32">
        <v>131</v>
      </c>
      <c r="I50" s="33">
        <f t="shared" si="329"/>
      </c>
      <c r="J50" s="34">
        <f t="shared" si="0"/>
      </c>
      <c r="K50" s="35">
        <v>7</v>
      </c>
      <c r="L50" s="34">
        <f t="shared" si="109"/>
      </c>
      <c r="M50" s="35">
        <v>0</v>
      </c>
      <c r="N50" s="36">
        <f t="shared" si="547"/>
      </c>
      <c r="O50" s="35">
        <v>2</v>
      </c>
      <c r="P50" s="36">
        <f t="shared" si="656"/>
      </c>
      <c r="Q50" s="37">
        <f>(M50+M52+M51)/(O50+O52+O51)</f>
      </c>
      <c r="R50" s="35">
        <v>3</v>
      </c>
      <c r="S50" s="37">
        <f>(O50+O52)/(K50+K52)</f>
      </c>
      <c r="T50" s="35">
        <v>1</v>
      </c>
      <c r="U50" s="38">
        <f>F50/T50</f>
      </c>
      <c r="V50" s="39">
        <f>(F50+4*500)/T50</f>
      </c>
      <c r="W50" s="32">
        <v>324</v>
      </c>
      <c r="X50" s="39">
        <f>W50/T50</f>
      </c>
      <c r="Y50" s="37">
        <f>T50/R50</f>
      </c>
      <c r="Z50" s="39">
        <f>W50/F50</f>
      </c>
      <c r="AA50" s="39">
        <f>W50/(F50+500)</f>
      </c>
      <c r="AB50" s="35">
        <v>0</v>
      </c>
      <c r="AC50" s="35">
        <v>0</v>
      </c>
      <c r="AD50" s="37">
        <f>AB50/T50</f>
      </c>
      <c r="AE50" s="39">
        <f>(W50-AC50)/(F50+500)</f>
      </c>
      <c r="AF50" s="43" t="s">
        <v>65</v>
      </c>
    </row>
    <row r="51">
      <c r="A51" s="40"/>
      <c r="B51" s="27"/>
      <c r="C51" s="28"/>
      <c r="D51" s="29" t="s">
        <v>46</v>
      </c>
      <c r="E51" s="42">
        <v>282.05</v>
      </c>
      <c r="F51" s="31"/>
      <c r="G51" s="32">
        <v>1491</v>
      </c>
      <c r="H51" s="32">
        <v>41</v>
      </c>
      <c r="I51" s="33">
        <f t="shared" si="329"/>
      </c>
      <c r="J51" s="34">
        <f t="shared" si="0"/>
      </c>
      <c r="K51" s="35">
        <v>3</v>
      </c>
      <c r="L51" s="34">
        <f t="shared" si="109"/>
      </c>
      <c r="M51" s="35">
        <v>1</v>
      </c>
      <c r="N51" s="36">
        <f t="shared" si="547"/>
      </c>
      <c r="O51" s="35">
        <v>1</v>
      </c>
      <c r="P51" s="36">
        <f t="shared" si="656"/>
      </c>
      <c r="Q51" s="37"/>
      <c r="R51" s="32"/>
      <c r="S51" s="37"/>
      <c r="T51" s="32"/>
      <c r="U51" s="38"/>
      <c r="V51" s="39"/>
      <c r="W51" s="32"/>
      <c r="X51" s="39"/>
      <c r="Y51" s="37"/>
      <c r="Z51" s="39"/>
      <c r="AA51" s="39"/>
      <c r="AB51" s="32"/>
      <c r="AC51" s="32"/>
      <c r="AD51" s="37"/>
      <c r="AE51" s="39"/>
      <c r="AF51" s="43" t="s">
        <v>66</v>
      </c>
    </row>
    <row r="52">
      <c r="A52" s="40"/>
      <c r="B52" s="27"/>
      <c r="C52" s="28"/>
      <c r="D52" s="29" t="s">
        <v>48</v>
      </c>
      <c r="E52" s="32">
        <v>14.31</v>
      </c>
      <c r="F52" s="31"/>
      <c r="G52" s="32">
        <v>168</v>
      </c>
      <c r="H52" s="32">
        <v>6</v>
      </c>
      <c r="I52" s="33">
        <f t="shared" si="329"/>
      </c>
      <c r="J52" s="34">
        <f t="shared" si="0"/>
      </c>
      <c r="K52" s="35">
        <v>0</v>
      </c>
      <c r="L52" s="34">
        <f t="shared" si="109"/>
      </c>
      <c r="M52" s="35">
        <v>0</v>
      </c>
      <c r="N52" s="36">
        <f t="shared" si="547"/>
      </c>
      <c r="O52" s="35">
        <v>0</v>
      </c>
      <c r="P52" s="36">
        <f t="shared" si="656"/>
      </c>
      <c r="Q52" s="37"/>
      <c r="R52" s="32"/>
      <c r="S52" s="37"/>
      <c r="T52" s="32"/>
      <c r="U52" s="38"/>
      <c r="V52" s="39"/>
      <c r="W52" s="32"/>
      <c r="X52" s="39"/>
      <c r="Y52" s="37"/>
      <c r="Z52" s="39"/>
      <c r="AA52" s="39"/>
      <c r="AB52" s="32"/>
      <c r="AC52" s="32"/>
      <c r="AD52" s="37"/>
      <c r="AE52" s="39"/>
      <c r="AF52" s="39"/>
    </row>
    <row r="53">
      <c r="A53" s="40"/>
      <c r="B53" s="44" t="s">
        <v>53</v>
      </c>
      <c r="C53" s="44"/>
      <c r="D53" s="44"/>
      <c r="E53" s="45">
        <f>SUM(E41:E52)</f>
      </c>
      <c r="F53" s="45">
        <f>SUM(F41:F52)</f>
      </c>
      <c r="G53" s="45">
        <f>SUM(G41:G52)</f>
      </c>
      <c r="H53" s="45">
        <f>SUM(H41:H52)</f>
      </c>
      <c r="I53" s="46">
        <f t="shared" si="329"/>
      </c>
      <c r="J53" s="47">
        <f t="shared" si="0"/>
      </c>
      <c r="K53" s="45">
        <f>SUM(K41:K52)</f>
      </c>
      <c r="L53" s="47">
        <f t="shared" si="109"/>
      </c>
      <c r="M53" s="45">
        <f>SUM(M41:M52)</f>
      </c>
      <c r="N53" s="48">
        <f t="shared" si="547"/>
      </c>
      <c r="O53" s="45">
        <f>SUM(O41:O52)</f>
      </c>
      <c r="P53" s="48">
        <f t="shared" si="656"/>
      </c>
      <c r="Q53" s="49">
        <f>M53/O53</f>
      </c>
      <c r="R53" s="45">
        <f>SUM(R41:R52)</f>
      </c>
      <c r="S53" s="49">
        <f>(O53+O53)/(K53+K53)</f>
      </c>
      <c r="T53" s="45">
        <f>SUM(T41:T52)</f>
      </c>
      <c r="U53" s="50">
        <f t="shared" ref="U53:U54" si="242">F53/T53</f>
      </c>
      <c r="V53" s="51">
        <f t="shared" ref="V53:V54" si="351">(F53+4*500)/T53</f>
      </c>
      <c r="W53" s="45">
        <f>SUM(W41:W52)</f>
      </c>
      <c r="X53" s="52">
        <f t="shared" ref="X53:X54" si="22">W53/T53</f>
      </c>
      <c r="Y53" s="49">
        <f t="shared" ref="Y53:Y54" si="133">T53/R53</f>
      </c>
      <c r="Z53" s="51">
        <f t="shared" ref="Z53:Z54" si="569">W53/F53</f>
      </c>
      <c r="AA53" s="51">
        <f>W53/(F53+COUNT(W41:W52)*500)</f>
      </c>
      <c r="AB53" s="45">
        <f>SUM(AB41:AB52)</f>
      </c>
      <c r="AC53" s="45">
        <f>SUM(AC41:AC52)</f>
      </c>
      <c r="AD53" s="49">
        <f t="shared" ref="AD53:AD54" si="441">AB53/T53</f>
      </c>
      <c r="AE53" s="53">
        <f>(W53-AC53)/(F53+COUNT(W41:W52)*500)</f>
      </c>
      <c r="AF53" s="39"/>
    </row>
    <row r="54">
      <c r="A54" s="40"/>
      <c r="B54" s="27" t="s">
        <v>72</v>
      </c>
      <c r="C54" s="28" t="s">
        <v>73</v>
      </c>
      <c r="D54" s="29" t="s">
        <v>44</v>
      </c>
      <c r="E54" s="30">
        <v>487.2</v>
      </c>
      <c r="F54" s="31">
        <f>E54+E55+E56</f>
      </c>
      <c r="G54" s="32">
        <v>3377</v>
      </c>
      <c r="H54" s="32">
        <v>132</v>
      </c>
      <c r="I54" s="33">
        <f t="shared" si="329"/>
      </c>
      <c r="J54" s="34">
        <f t="shared" si="0"/>
      </c>
      <c r="K54" s="35">
        <v>11</v>
      </c>
      <c r="L54" s="34">
        <f t="shared" si="109"/>
      </c>
      <c r="M54" s="35">
        <v>2</v>
      </c>
      <c r="N54" s="36">
        <f t="shared" si="547"/>
      </c>
      <c r="O54" s="35">
        <v>3</v>
      </c>
      <c r="P54" s="36">
        <f t="shared" si="656"/>
      </c>
      <c r="Q54" s="37">
        <f>(M54+M56+M55)/(O54+O56+O55)</f>
      </c>
      <c r="R54" s="35">
        <v>3</v>
      </c>
      <c r="S54" s="37">
        <f>(O54+O56)/(K54+K56)</f>
      </c>
      <c r="T54" s="35">
        <v>3</v>
      </c>
      <c r="U54" s="38">
        <f t="shared" si="242"/>
      </c>
      <c r="V54" s="39">
        <f t="shared" si="351"/>
      </c>
      <c r="W54" s="32">
        <v>1668.2999999999993</v>
      </c>
      <c r="X54" s="39">
        <f t="shared" si="22"/>
      </c>
      <c r="Y54" s="37">
        <f t="shared" si="133"/>
      </c>
      <c r="Z54" s="39">
        <f t="shared" si="569"/>
      </c>
      <c r="AA54" s="39">
        <f>W54/(F54+500)</f>
      </c>
      <c r="AB54" s="35">
        <v>0</v>
      </c>
      <c r="AC54" s="35">
        <v>0</v>
      </c>
      <c r="AD54" s="37">
        <f t="shared" si="441"/>
      </c>
      <c r="AE54" s="39">
        <f>(W54-AC54)/(F54+500)</f>
      </c>
      <c r="AF54" s="43" t="s">
        <v>65</v>
      </c>
    </row>
    <row r="55">
      <c r="A55" s="40"/>
      <c r="B55" s="27"/>
      <c r="C55" s="41"/>
      <c r="D55" s="29" t="s">
        <v>46</v>
      </c>
      <c r="E55" s="42">
        <v>604.76</v>
      </c>
      <c r="F55" s="31"/>
      <c r="G55" s="32">
        <v>2961</v>
      </c>
      <c r="H55" s="32">
        <v>91</v>
      </c>
      <c r="I55" s="33">
        <f t="shared" si="329"/>
      </c>
      <c r="J55" s="34">
        <f t="shared" si="0"/>
      </c>
      <c r="K55" s="35">
        <v>9</v>
      </c>
      <c r="L55" s="34">
        <f t="shared" si="109"/>
      </c>
      <c r="M55" s="35">
        <v>0</v>
      </c>
      <c r="N55" s="36">
        <f t="shared" si="547"/>
      </c>
      <c r="O55" s="35">
        <v>0</v>
      </c>
      <c r="P55" s="36">
        <f t="shared" si="656"/>
      </c>
      <c r="Q55" s="37"/>
      <c r="R55" s="32"/>
      <c r="S55" s="37"/>
      <c r="T55" s="32"/>
      <c r="U55" s="38"/>
      <c r="V55" s="39"/>
      <c r="W55" s="32"/>
      <c r="X55" s="39"/>
      <c r="Y55" s="37"/>
      <c r="Z55" s="39"/>
      <c r="AA55" s="39"/>
      <c r="AB55" s="32"/>
      <c r="AC55" s="32"/>
      <c r="AD55" s="37"/>
      <c r="AE55" s="39"/>
      <c r="AF55" s="43" t="s">
        <v>66</v>
      </c>
    </row>
    <row r="56">
      <c r="A56" s="40"/>
      <c r="B56" s="27"/>
      <c r="C56" s="41"/>
      <c r="D56" s="29" t="s">
        <v>48</v>
      </c>
      <c r="E56" s="32">
        <v>36.27</v>
      </c>
      <c r="F56" s="31"/>
      <c r="G56" s="32">
        <v>375</v>
      </c>
      <c r="H56" s="32">
        <v>18</v>
      </c>
      <c r="I56" s="33">
        <f t="shared" si="329"/>
      </c>
      <c r="J56" s="34">
        <f t="shared" si="0"/>
      </c>
      <c r="K56" s="35">
        <v>0</v>
      </c>
      <c r="L56" s="34">
        <f t="shared" si="109"/>
      </c>
      <c r="M56" s="35">
        <v>0</v>
      </c>
      <c r="N56" s="36">
        <f t="shared" si="547"/>
      </c>
      <c r="O56" s="35">
        <v>0</v>
      </c>
      <c r="P56" s="36">
        <f t="shared" si="656"/>
      </c>
      <c r="Q56" s="37"/>
      <c r="R56" s="32"/>
      <c r="S56" s="37"/>
      <c r="T56" s="32"/>
      <c r="U56" s="38"/>
      <c r="V56" s="39"/>
      <c r="W56" s="32"/>
      <c r="X56" s="39"/>
      <c r="Y56" s="37"/>
      <c r="Z56" s="39"/>
      <c r="AA56" s="39"/>
      <c r="AB56" s="32"/>
      <c r="AC56" s="32"/>
      <c r="AD56" s="37"/>
      <c r="AE56" s="39"/>
      <c r="AF56" s="39"/>
    </row>
    <row r="57">
      <c r="A57" s="40"/>
      <c r="B57" s="27" t="s">
        <v>74</v>
      </c>
      <c r="C57" s="28" t="s">
        <v>73</v>
      </c>
      <c r="D57" s="29" t="s">
        <v>44</v>
      </c>
      <c r="E57" s="30">
        <v>904.51</v>
      </c>
      <c r="F57" s="31">
        <f>E57+E58+E59</f>
      </c>
      <c r="G57" s="32">
        <v>6382</v>
      </c>
      <c r="H57" s="32">
        <v>260</v>
      </c>
      <c r="I57" s="33">
        <f t="shared" si="329"/>
      </c>
      <c r="J57" s="34">
        <f t="shared" si="0"/>
      </c>
      <c r="K57" s="35">
        <v>15</v>
      </c>
      <c r="L57" s="34">
        <f t="shared" si="109"/>
      </c>
      <c r="M57" s="35">
        <v>0</v>
      </c>
      <c r="N57" s="36">
        <f t="shared" si="547"/>
      </c>
      <c r="O57" s="35">
        <v>3</v>
      </c>
      <c r="P57" s="36">
        <f t="shared" si="656"/>
      </c>
      <c r="Q57" s="37">
        <f>(M57+M59+M58)/(O57+O59+O58)</f>
      </c>
      <c r="R57" s="35">
        <v>5</v>
      </c>
      <c r="S57" s="37">
        <f>(O57+O59)/(K57+K59)</f>
      </c>
      <c r="T57" s="35">
        <v>0</v>
      </c>
      <c r="U57" s="38">
        <f>F57/T57</f>
      </c>
      <c r="V57" s="39">
        <f>(F57+4*500)/T57</f>
      </c>
      <c r="W57" s="35">
        <v>0</v>
      </c>
      <c r="X57" s="39">
        <f>W57/T57</f>
      </c>
      <c r="Y57" s="37">
        <f>T57/R57</f>
      </c>
      <c r="Z57" s="39">
        <f>W57/F57</f>
      </c>
      <c r="AA57" s="39">
        <f>W57/(F57+500)</f>
      </c>
      <c r="AB57" s="35">
        <v>0</v>
      </c>
      <c r="AC57" s="35">
        <v>0</v>
      </c>
      <c r="AD57" s="37">
        <f>AB57/T57</f>
      </c>
      <c r="AE57" s="39">
        <f>(W57-AC57)/(F57+500)</f>
      </c>
      <c r="AF57" s="43" t="s">
        <v>65</v>
      </c>
    </row>
    <row r="58">
      <c r="A58" s="40"/>
      <c r="B58" s="27"/>
      <c r="C58" s="28"/>
      <c r="D58" s="29" t="s">
        <v>46</v>
      </c>
      <c r="E58" s="42">
        <v>522.31</v>
      </c>
      <c r="F58" s="31"/>
      <c r="G58" s="32">
        <v>2092</v>
      </c>
      <c r="H58" s="32">
        <v>57</v>
      </c>
      <c r="I58" s="33">
        <f t="shared" si="329"/>
      </c>
      <c r="J58" s="34">
        <f t="shared" si="0"/>
      </c>
      <c r="K58" s="35">
        <v>8</v>
      </c>
      <c r="L58" s="34">
        <f t="shared" si="109"/>
      </c>
      <c r="M58" s="35">
        <v>0</v>
      </c>
      <c r="N58" s="36">
        <f t="shared" si="547"/>
      </c>
      <c r="O58" s="35">
        <v>0</v>
      </c>
      <c r="P58" s="36">
        <f t="shared" si="656"/>
      </c>
      <c r="Q58" s="37"/>
      <c r="R58" s="32"/>
      <c r="S58" s="37"/>
      <c r="T58" s="32"/>
      <c r="U58" s="38"/>
      <c r="V58" s="39"/>
      <c r="W58" s="32"/>
      <c r="X58" s="39"/>
      <c r="Y58" s="37"/>
      <c r="Z58" s="39"/>
      <c r="AA58" s="39"/>
      <c r="AB58" s="32"/>
      <c r="AC58" s="32"/>
      <c r="AD58" s="37"/>
      <c r="AE58" s="39"/>
      <c r="AF58" s="43" t="s">
        <v>66</v>
      </c>
    </row>
    <row r="59">
      <c r="A59" s="40"/>
      <c r="B59" s="27"/>
      <c r="C59" s="28"/>
      <c r="D59" s="29" t="s">
        <v>48</v>
      </c>
      <c r="E59" s="32">
        <v>52.8</v>
      </c>
      <c r="F59" s="31"/>
      <c r="G59" s="32">
        <v>843</v>
      </c>
      <c r="H59" s="32">
        <v>35</v>
      </c>
      <c r="I59" s="33">
        <f t="shared" si="329"/>
      </c>
      <c r="J59" s="34">
        <f t="shared" si="0"/>
      </c>
      <c r="K59" s="35">
        <v>0</v>
      </c>
      <c r="L59" s="34">
        <f t="shared" si="109"/>
      </c>
      <c r="M59" s="35">
        <v>0</v>
      </c>
      <c r="N59" s="36">
        <f t="shared" si="547"/>
      </c>
      <c r="O59" s="35">
        <v>0</v>
      </c>
      <c r="P59" s="36">
        <f t="shared" si="656"/>
      </c>
      <c r="Q59" s="37"/>
      <c r="R59" s="32"/>
      <c r="S59" s="37"/>
      <c r="T59" s="32"/>
      <c r="U59" s="38"/>
      <c r="V59" s="39"/>
      <c r="W59" s="32"/>
      <c r="X59" s="39"/>
      <c r="Y59" s="37"/>
      <c r="Z59" s="39"/>
      <c r="AA59" s="39"/>
      <c r="AB59" s="32"/>
      <c r="AC59" s="32"/>
      <c r="AD59" s="37"/>
      <c r="AE59" s="39"/>
      <c r="AF59" s="39"/>
    </row>
    <row r="60">
      <c r="A60" s="40"/>
      <c r="B60" s="27" t="s">
        <v>75</v>
      </c>
      <c r="C60" s="28" t="s">
        <v>73</v>
      </c>
      <c r="D60" s="29" t="s">
        <v>44</v>
      </c>
      <c r="E60" s="30">
        <v>815.59</v>
      </c>
      <c r="F60" s="31">
        <f>E60+E61+E62</f>
      </c>
      <c r="G60" s="32">
        <v>5021</v>
      </c>
      <c r="H60" s="32">
        <v>212</v>
      </c>
      <c r="I60" s="33">
        <f t="shared" si="329"/>
      </c>
      <c r="J60" s="34">
        <f t="shared" si="0"/>
      </c>
      <c r="K60" s="35">
        <v>15</v>
      </c>
      <c r="L60" s="34">
        <f t="shared" si="109"/>
      </c>
      <c r="M60" s="35">
        <v>3</v>
      </c>
      <c r="N60" s="36">
        <f t="shared" si="547"/>
      </c>
      <c r="O60" s="35">
        <v>4</v>
      </c>
      <c r="P60" s="36">
        <f t="shared" si="656"/>
      </c>
      <c r="Q60" s="37">
        <f>(M60+M62+M61)/(O60+O62+O61)</f>
      </c>
      <c r="R60" s="35">
        <v>10</v>
      </c>
      <c r="S60" s="37">
        <f>(O60+O62)/(K60+K62)</f>
      </c>
      <c r="T60" s="35">
        <v>7</v>
      </c>
      <c r="U60" s="38">
        <f>F60/T60</f>
      </c>
      <c r="V60" s="39">
        <f>(F60+4*500)/T60</f>
      </c>
      <c r="W60" s="32">
        <v>3664.5999999999985</v>
      </c>
      <c r="X60" s="39">
        <f>W60/T60</f>
      </c>
      <c r="Y60" s="37">
        <f>T60/R60</f>
      </c>
      <c r="Z60" s="39">
        <f>W60/F60</f>
      </c>
      <c r="AA60" s="39">
        <f>W60/(F60+500)</f>
      </c>
      <c r="AB60" s="35">
        <v>3</v>
      </c>
      <c r="AC60" s="55">
        <v>2066.2</v>
      </c>
      <c r="AD60" s="37">
        <f>AB60/T60</f>
      </c>
      <c r="AE60" s="39">
        <f>(W60-AC60)/(F60+500)</f>
      </c>
      <c r="AF60" s="43" t="s">
        <v>65</v>
      </c>
    </row>
    <row r="61">
      <c r="A61" s="40"/>
      <c r="B61" s="27"/>
      <c r="C61" s="28"/>
      <c r="D61" s="29" t="s">
        <v>46</v>
      </c>
      <c r="E61" s="42">
        <v>207.45</v>
      </c>
      <c r="F61" s="31"/>
      <c r="G61" s="32">
        <v>1884</v>
      </c>
      <c r="H61" s="32">
        <v>88</v>
      </c>
      <c r="I61" s="33">
        <f t="shared" si="329"/>
      </c>
      <c r="J61" s="34">
        <f t="shared" si="0"/>
      </c>
      <c r="K61" s="35">
        <v>6</v>
      </c>
      <c r="L61" s="34">
        <f t="shared" si="109"/>
      </c>
      <c r="M61" s="35">
        <v>0</v>
      </c>
      <c r="N61" s="36">
        <f t="shared" si="547"/>
      </c>
      <c r="O61" s="35">
        <v>1</v>
      </c>
      <c r="P61" s="36">
        <f t="shared" si="656"/>
      </c>
      <c r="Q61" s="37"/>
      <c r="R61" s="32"/>
      <c r="S61" s="37"/>
      <c r="T61" s="32"/>
      <c r="U61" s="38"/>
      <c r="V61" s="39"/>
      <c r="W61" s="32"/>
      <c r="X61" s="39"/>
      <c r="Y61" s="37"/>
      <c r="Z61" s="39"/>
      <c r="AA61" s="39"/>
      <c r="AB61" s="32"/>
      <c r="AC61" s="32"/>
      <c r="AD61" s="37"/>
      <c r="AE61" s="39"/>
      <c r="AF61" s="43" t="s">
        <v>66</v>
      </c>
    </row>
    <row r="62">
      <c r="A62" s="40"/>
      <c r="B62" s="27"/>
      <c r="C62" s="28"/>
      <c r="D62" s="29" t="s">
        <v>48</v>
      </c>
      <c r="E62" s="32">
        <v>22.95</v>
      </c>
      <c r="F62" s="31"/>
      <c r="G62" s="32">
        <v>661</v>
      </c>
      <c r="H62" s="32">
        <v>33</v>
      </c>
      <c r="I62" s="33">
        <f t="shared" si="329"/>
      </c>
      <c r="J62" s="34">
        <f t="shared" si="0"/>
      </c>
      <c r="K62" s="35">
        <v>0</v>
      </c>
      <c r="L62" s="34">
        <f t="shared" si="109"/>
      </c>
      <c r="M62" s="35">
        <v>0</v>
      </c>
      <c r="N62" s="36">
        <f t="shared" si="547"/>
      </c>
      <c r="O62" s="35">
        <v>0</v>
      </c>
      <c r="P62" s="36">
        <f t="shared" si="656"/>
      </c>
      <c r="Q62" s="37"/>
      <c r="R62" s="32"/>
      <c r="S62" s="37"/>
      <c r="T62" s="32"/>
      <c r="U62" s="38"/>
      <c r="V62" s="39"/>
      <c r="W62" s="32"/>
      <c r="X62" s="39"/>
      <c r="Y62" s="37"/>
      <c r="Z62" s="39"/>
      <c r="AA62" s="39"/>
      <c r="AB62" s="32"/>
      <c r="AC62" s="32"/>
      <c r="AD62" s="37"/>
      <c r="AE62" s="39"/>
      <c r="AF62" s="39"/>
    </row>
    <row r="63">
      <c r="A63" s="40"/>
      <c r="B63" s="27" t="s">
        <v>76</v>
      </c>
      <c r="C63" s="28" t="s">
        <v>73</v>
      </c>
      <c r="D63" s="29" t="s">
        <v>44</v>
      </c>
      <c r="E63" s="30">
        <v>449.21</v>
      </c>
      <c r="F63" s="31">
        <f>E63+E64+E65</f>
      </c>
      <c r="G63" s="32">
        <v>3970</v>
      </c>
      <c r="H63" s="32">
        <v>176</v>
      </c>
      <c r="I63" s="33">
        <f t="shared" si="329"/>
      </c>
      <c r="J63" s="34">
        <f t="shared" si="0"/>
      </c>
      <c r="K63" s="35">
        <v>6</v>
      </c>
      <c r="L63" s="34">
        <f t="shared" si="109"/>
      </c>
      <c r="M63" s="35">
        <v>0</v>
      </c>
      <c r="N63" s="36">
        <f t="shared" si="547"/>
      </c>
      <c r="O63" s="35">
        <v>0</v>
      </c>
      <c r="P63" s="36">
        <f t="shared" si="656"/>
      </c>
      <c r="Q63" s="37">
        <f>(M63+M65+M64)/(O63+O65+O64)</f>
      </c>
      <c r="R63" s="35">
        <v>5</v>
      </c>
      <c r="S63" s="37">
        <f>(O63+O65)/(K63+K65)</f>
      </c>
      <c r="T63" s="35">
        <v>1</v>
      </c>
      <c r="U63" s="38">
        <f>F63/T63</f>
      </c>
      <c r="V63" s="39">
        <f>(F63+4*500)/T63</f>
      </c>
      <c r="W63" s="32">
        <v>787.2000000000007</v>
      </c>
      <c r="X63" s="39">
        <f>W63/T63</f>
      </c>
      <c r="Y63" s="37">
        <f>T63/R63</f>
      </c>
      <c r="Z63" s="39">
        <f>W63/F63</f>
      </c>
      <c r="AA63" s="39">
        <f>W63/(F63+500)</f>
      </c>
      <c r="AB63" s="35">
        <v>0</v>
      </c>
      <c r="AC63" s="35">
        <v>0</v>
      </c>
      <c r="AD63" s="37">
        <f>AB63/T63</f>
      </c>
      <c r="AE63" s="39">
        <f>(W63-AC63)/(F63+500)</f>
      </c>
      <c r="AF63" s="43" t="s">
        <v>65</v>
      </c>
    </row>
    <row r="64">
      <c r="A64" s="40"/>
      <c r="B64" s="27"/>
      <c r="C64" s="28"/>
      <c r="D64" s="29" t="s">
        <v>46</v>
      </c>
      <c r="E64" s="42">
        <v>399.58</v>
      </c>
      <c r="F64" s="31"/>
      <c r="G64" s="32">
        <v>913</v>
      </c>
      <c r="H64" s="32">
        <v>39</v>
      </c>
      <c r="I64" s="33">
        <f t="shared" si="329"/>
      </c>
      <c r="J64" s="34">
        <f t="shared" si="0"/>
      </c>
      <c r="K64" s="35">
        <v>3</v>
      </c>
      <c r="L64" s="34">
        <f t="shared" si="109"/>
      </c>
      <c r="M64" s="35">
        <v>1</v>
      </c>
      <c r="N64" s="36">
        <f t="shared" si="547"/>
      </c>
      <c r="O64" s="35">
        <v>2</v>
      </c>
      <c r="P64" s="36">
        <f t="shared" si="656"/>
      </c>
      <c r="Q64" s="37"/>
      <c r="R64" s="32"/>
      <c r="S64" s="37"/>
      <c r="T64" s="32"/>
      <c r="U64" s="38"/>
      <c r="V64" s="39"/>
      <c r="W64" s="32"/>
      <c r="X64" s="39"/>
      <c r="Y64" s="37"/>
      <c r="Z64" s="39"/>
      <c r="AA64" s="39"/>
      <c r="AB64" s="32"/>
      <c r="AC64" s="32"/>
      <c r="AD64" s="37"/>
      <c r="AE64" s="39"/>
      <c r="AF64" s="43" t="s">
        <v>66</v>
      </c>
    </row>
    <row r="65">
      <c r="A65" s="40"/>
      <c r="B65" s="27"/>
      <c r="C65" s="28"/>
      <c r="D65" s="29" t="s">
        <v>48</v>
      </c>
      <c r="E65" s="32">
        <v>4.25</v>
      </c>
      <c r="F65" s="31"/>
      <c r="G65" s="32">
        <v>186</v>
      </c>
      <c r="H65" s="32">
        <v>7</v>
      </c>
      <c r="I65" s="33">
        <f t="shared" si="329"/>
      </c>
      <c r="J65" s="34">
        <f t="shared" si="0"/>
      </c>
      <c r="K65" s="35">
        <v>0</v>
      </c>
      <c r="L65" s="34">
        <f t="shared" si="109"/>
      </c>
      <c r="M65" s="35">
        <v>0</v>
      </c>
      <c r="N65" s="36">
        <f t="shared" si="547"/>
      </c>
      <c r="O65" s="35">
        <v>0</v>
      </c>
      <c r="P65" s="36">
        <f t="shared" si="656"/>
      </c>
      <c r="Q65" s="37"/>
      <c r="R65" s="32"/>
      <c r="S65" s="37"/>
      <c r="T65" s="32"/>
      <c r="U65" s="38"/>
      <c r="V65" s="39"/>
      <c r="W65" s="32"/>
      <c r="X65" s="39"/>
      <c r="Y65" s="37"/>
      <c r="Z65" s="39"/>
      <c r="AA65" s="39"/>
      <c r="AB65" s="32"/>
      <c r="AC65" s="32"/>
      <c r="AD65" s="37"/>
      <c r="AE65" s="39"/>
      <c r="AF65" s="39"/>
    </row>
    <row r="66">
      <c r="A66" s="40"/>
      <c r="B66" s="44" t="s">
        <v>53</v>
      </c>
      <c r="C66" s="44"/>
      <c r="D66" s="44"/>
      <c r="E66" s="45">
        <f>SUM(E54:E65)</f>
      </c>
      <c r="F66" s="45">
        <f>SUM(F54:F65)</f>
      </c>
      <c r="G66" s="45">
        <f>SUM(G54:G65)</f>
      </c>
      <c r="H66" s="45">
        <f>SUM(H54:H65)</f>
      </c>
      <c r="I66" s="46">
        <f t="shared" si="329"/>
      </c>
      <c r="J66" s="47">
        <f t="shared" si="0"/>
      </c>
      <c r="K66" s="45">
        <f>SUM(K54:K65)</f>
      </c>
      <c r="L66" s="47">
        <f t="shared" si="109"/>
      </c>
      <c r="M66" s="45">
        <f>SUM(M54:M65)</f>
      </c>
      <c r="N66" s="48">
        <f t="shared" si="547"/>
      </c>
      <c r="O66" s="45">
        <f>SUM(O54:O65)</f>
      </c>
      <c r="P66" s="48">
        <f t="shared" si="656"/>
      </c>
      <c r="Q66" s="49">
        <f t="shared" ref="Q66:Q67" si="528">M66/O66</f>
      </c>
      <c r="R66" s="45">
        <f>SUM(R54:R65)</f>
      </c>
      <c r="S66" s="49">
        <f t="shared" ref="S66:S67" si="220">(O66+O66)/(K66+K66)</f>
      </c>
      <c r="T66" s="45">
        <f>SUM(T54:T65)</f>
      </c>
      <c r="U66" s="50">
        <f t="shared" ref="U66:U67" si="243">F66/T66</f>
      </c>
      <c r="V66" s="51">
        <f t="shared" ref="V66:V67" si="352">(F66+4*500)/T66</f>
      </c>
      <c r="W66" s="45">
        <f>SUM(W54:W65)</f>
      </c>
      <c r="X66" s="52">
        <f t="shared" ref="X66:X67" si="23">W66/T66</f>
      </c>
      <c r="Y66" s="49">
        <f t="shared" ref="Y66:Y67" si="134">T66/R66</f>
      </c>
      <c r="Z66" s="51">
        <f t="shared" ref="Z66:Z67" si="570">W66/F66</f>
      </c>
      <c r="AA66" s="51">
        <f>W66/(F66+COUNT(W54:W65)*500)</f>
      </c>
      <c r="AB66" s="45">
        <f>SUM(AB54:AB65)</f>
      </c>
      <c r="AC66" s="45">
        <f>SUM(AC54:AC65)</f>
      </c>
      <c r="AD66" s="49">
        <f t="shared" ref="AD66:AD67" si="442">AB66/T66</f>
      </c>
      <c r="AE66" s="53">
        <f>(W66-AC66)/(F66+COUNT(W54:W65)*500)</f>
      </c>
      <c r="AF66" s="39"/>
    </row>
    <row r="67">
      <c r="A67" s="40"/>
      <c r="B67" s="56" t="s">
        <v>77</v>
      </c>
      <c r="C67" s="56"/>
      <c r="D67" s="56"/>
      <c r="E67" s="57">
        <f>E27+E66+E14+E53+E40</f>
      </c>
      <c r="F67" s="57">
        <f>F27+F66+F14+F53+F40</f>
      </c>
      <c r="G67" s="57">
        <f>G27+G66+G14+G53+G40</f>
      </c>
      <c r="H67" s="57">
        <f>H27+H66+H14+H53+H40</f>
      </c>
      <c r="I67" s="58">
        <f t="shared" si="329"/>
      </c>
      <c r="J67" s="59">
        <f t="shared" si="0"/>
      </c>
      <c r="K67" s="57">
        <f>K27+K66+K14+K53+K40</f>
      </c>
      <c r="L67" s="59">
        <f t="shared" si="109"/>
      </c>
      <c r="M67" s="57">
        <f>M27+M66+M14+M53+M40</f>
      </c>
      <c r="N67" s="60">
        <f>M66:K64/M66:K64</f>
      </c>
      <c r="O67" s="57">
        <f>O27+O66+O14+O53+O40</f>
      </c>
      <c r="P67" s="60">
        <f t="shared" si="656"/>
      </c>
      <c r="Q67" s="61">
        <f t="shared" si="528"/>
      </c>
      <c r="R67" s="57">
        <f>R27+R66+R14+R53+R40</f>
      </c>
      <c r="S67" s="61">
        <f t="shared" si="220"/>
      </c>
      <c r="T67" s="57">
        <f>T27+T66+T14+T53+T40</f>
      </c>
      <c r="U67" s="62">
        <f t="shared" si="243"/>
      </c>
      <c r="V67" s="57">
        <f t="shared" si="352"/>
      </c>
      <c r="W67" s="57">
        <f>W27+W66+W14+W53+W40</f>
      </c>
      <c r="X67" s="57">
        <f t="shared" si="23"/>
      </c>
      <c r="Y67" s="61">
        <f t="shared" si="134"/>
      </c>
      <c r="Z67" s="57">
        <f t="shared" si="570"/>
      </c>
      <c r="AA67" s="57">
        <f>W67/(F67+COUNT(W2:W13,W15:W26,W28:W39,W41:W52,W54:W65)*500)</f>
      </c>
      <c r="AB67" s="57">
        <f>AB27+AB66+AB14+AB53+AB40</f>
      </c>
      <c r="AC67" s="57">
        <f>AC27+AC66+AC14+AC53+AC40</f>
      </c>
      <c r="AD67" s="61">
        <f t="shared" si="442"/>
      </c>
      <c r="AE67" s="57">
        <f>(W67-AC67)/(F67+COUNT(W2:W13,W15:W26,W28:W39,W41:W52,W54:W65)*500)</f>
      </c>
      <c r="AF67" s="39"/>
    </row>
    <row customHeight="true" ht="49.0221088435373" r="68">
      <c r="A68" s="18" t="s">
        <v>9</v>
      </c>
      <c r="B68" s="18" t="s">
        <v>10</v>
      </c>
      <c r="C68" s="18" t="s">
        <v>11</v>
      </c>
      <c r="D68" s="18" t="s">
        <v>12</v>
      </c>
      <c r="E68" s="18" t="s">
        <v>13</v>
      </c>
      <c r="F68" s="18" t="s">
        <v>14</v>
      </c>
      <c r="G68" s="18" t="s">
        <v>15</v>
      </c>
      <c r="H68" s="18" t="s">
        <v>16</v>
      </c>
      <c r="I68" s="19" t="s">
        <v>17</v>
      </c>
      <c r="J68" s="20" t="s">
        <v>18</v>
      </c>
      <c r="K68" s="18" t="s">
        <v>19</v>
      </c>
      <c r="L68" s="20" t="s">
        <v>20</v>
      </c>
      <c r="M68" s="18" t="s">
        <v>21</v>
      </c>
      <c r="N68" s="21" t="s">
        <v>22</v>
      </c>
      <c r="O68" s="18" t="s">
        <v>23</v>
      </c>
      <c r="P68" s="21" t="s">
        <v>24</v>
      </c>
      <c r="Q68" s="19" t="s">
        <v>25</v>
      </c>
      <c r="R68" s="22" t="s">
        <v>26</v>
      </c>
      <c r="S68" s="23" t="s">
        <v>27</v>
      </c>
      <c r="T68" s="22" t="s">
        <v>28</v>
      </c>
      <c r="U68" s="24" t="s">
        <v>29</v>
      </c>
      <c r="V68" s="25" t="s">
        <v>30</v>
      </c>
      <c r="W68" s="25" t="s">
        <v>31</v>
      </c>
      <c r="X68" s="25" t="s">
        <v>32</v>
      </c>
      <c r="Y68" s="23" t="s">
        <v>33</v>
      </c>
      <c r="Z68" s="25" t="s">
        <v>34</v>
      </c>
      <c r="AA68" s="25" t="s">
        <v>35</v>
      </c>
      <c r="AB68" s="25" t="s">
        <v>36</v>
      </c>
      <c r="AC68" s="22" t="s">
        <v>37</v>
      </c>
      <c r="AD68" s="23" t="s">
        <v>38</v>
      </c>
      <c r="AE68" s="25" t="s">
        <v>39</v>
      </c>
      <c r="AF68" s="25" t="s">
        <v>40</v>
      </c>
    </row>
    <row customHeight="true" ht="26.327838827838725" r="69">
      <c r="A69" s="26" t="s">
        <v>78</v>
      </c>
      <c r="B69" s="27" t="s">
        <v>42</v>
      </c>
      <c r="C69" s="28" t="s">
        <v>55</v>
      </c>
      <c r="D69" s="29" t="s">
        <v>44</v>
      </c>
      <c r="E69" s="30">
        <v>831.07</v>
      </c>
      <c r="F69" s="31">
        <f>E69+E70+E71</f>
      </c>
      <c r="G69" s="32">
        <v>6449</v>
      </c>
      <c r="H69" s="35">
        <v>91</v>
      </c>
      <c r="I69" s="33">
        <f t="shared" ref="I69:I133" si="330">H69/G69</f>
      </c>
      <c r="J69" s="34">
        <f t="shared" ref="J69:J132" si="1">(E69/G69)*1000</f>
      </c>
      <c r="K69" s="35">
        <v>13</v>
      </c>
      <c r="L69" s="34">
        <f t="shared" ref="L69:L133" si="110">E69/K69</f>
      </c>
      <c r="M69" s="35">
        <v>0</v>
      </c>
      <c r="N69" s="36">
        <f t="shared" ref="N69:N133" si="548">E69/M69</f>
      </c>
      <c r="O69" s="35">
        <v>2</v>
      </c>
      <c r="P69" s="36">
        <f t="shared" ref="P69:P133" si="657">E69/O69</f>
      </c>
      <c r="Q69" s="37">
        <f>(M69+M71+M70)/(O69+O71+O70)</f>
      </c>
      <c r="R69" s="35">
        <v>3</v>
      </c>
      <c r="S69" s="37">
        <f>(O69+O71)/(K69+K71)</f>
      </c>
      <c r="T69" s="35">
        <v>1</v>
      </c>
      <c r="U69" s="38">
        <f>F69/T69</f>
      </c>
      <c r="V69" s="39">
        <f>(F69+4*500)/T69</f>
      </c>
      <c r="W69" s="35">
        <v>715.2</v>
      </c>
      <c r="X69" s="39">
        <f>W69/T69</f>
      </c>
      <c r="Y69" s="37">
        <f>T69/R69</f>
      </c>
      <c r="Z69" s="39">
        <f>W69/F69</f>
      </c>
      <c r="AA69" s="39">
        <f>W69/(F69+500)</f>
      </c>
      <c r="AB69" s="35">
        <v>1</v>
      </c>
      <c r="AC69" s="35">
        <v>715.2</v>
      </c>
      <c r="AD69" s="37">
        <f>AB69/T69</f>
      </c>
      <c r="AE69" s="39">
        <f>(W69-AC69)/(F69+500)</f>
      </c>
      <c r="AF69" s="39" t="s">
        <v>45</v>
      </c>
    </row>
    <row r="70">
      <c r="A70" s="26"/>
      <c r="B70" s="27"/>
      <c r="C70" s="28"/>
      <c r="D70" s="29" t="s">
        <v>46</v>
      </c>
      <c r="E70" s="42">
        <v>290.55</v>
      </c>
      <c r="F70" s="31"/>
      <c r="G70" s="32">
        <v>2248</v>
      </c>
      <c r="H70" s="32">
        <v>112</v>
      </c>
      <c r="I70" s="33">
        <f t="shared" si="330"/>
      </c>
      <c r="J70" s="34">
        <f t="shared" si="1"/>
      </c>
      <c r="K70" s="35">
        <v>6</v>
      </c>
      <c r="L70" s="34">
        <f t="shared" si="110"/>
      </c>
      <c r="M70" s="35">
        <v>1</v>
      </c>
      <c r="N70" s="36">
        <f t="shared" si="548"/>
      </c>
      <c r="O70" s="35">
        <v>1</v>
      </c>
      <c r="P70" s="36">
        <f t="shared" si="657"/>
      </c>
      <c r="Q70" s="37"/>
      <c r="R70" s="35"/>
      <c r="S70" s="37"/>
      <c r="T70" s="35"/>
      <c r="U70" s="38"/>
      <c r="V70" s="39"/>
      <c r="W70" s="35"/>
      <c r="X70" s="39"/>
      <c r="Y70" s="37"/>
      <c r="Z70" s="39"/>
      <c r="AA70" s="39"/>
      <c r="AB70" s="35"/>
      <c r="AC70" s="35"/>
      <c r="AD70" s="37"/>
      <c r="AE70" s="39"/>
      <c r="AF70" s="43" t="s">
        <v>50</v>
      </c>
    </row>
    <row r="71">
      <c r="A71" s="26"/>
      <c r="B71" s="27"/>
      <c r="C71" s="28"/>
      <c r="D71" s="29" t="s">
        <v>48</v>
      </c>
      <c r="E71" s="32">
        <v>10</v>
      </c>
      <c r="F71" s="31"/>
      <c r="G71" s="35">
        <v>115</v>
      </c>
      <c r="H71" s="35">
        <v>6</v>
      </c>
      <c r="I71" s="33">
        <f t="shared" si="330"/>
      </c>
      <c r="J71" s="34">
        <f t="shared" si="1"/>
      </c>
      <c r="K71" s="35">
        <v>0</v>
      </c>
      <c r="L71" s="34">
        <f t="shared" si="110"/>
      </c>
      <c r="M71" s="35">
        <v>0</v>
      </c>
      <c r="N71" s="36">
        <f t="shared" si="548"/>
      </c>
      <c r="O71" s="35">
        <v>0</v>
      </c>
      <c r="P71" s="36">
        <f t="shared" si="657"/>
      </c>
      <c r="Q71" s="37"/>
      <c r="R71" s="35"/>
      <c r="S71" s="37"/>
      <c r="T71" s="35"/>
      <c r="U71" s="38"/>
      <c r="V71" s="39"/>
      <c r="W71" s="35"/>
      <c r="X71" s="39"/>
      <c r="Y71" s="37"/>
      <c r="Z71" s="39"/>
      <c r="AA71" s="39"/>
      <c r="AB71" s="35"/>
      <c r="AC71" s="35"/>
      <c r="AD71" s="37"/>
      <c r="AE71" s="39"/>
      <c r="AF71" s="39"/>
    </row>
    <row r="72">
      <c r="A72" s="26"/>
      <c r="B72" s="27" t="s">
        <v>49</v>
      </c>
      <c r="C72" s="28" t="s">
        <v>55</v>
      </c>
      <c r="D72" s="29" t="s">
        <v>44</v>
      </c>
      <c r="E72" s="30">
        <v>860.15</v>
      </c>
      <c r="F72" s="31">
        <f>E72+E73+E74</f>
      </c>
      <c r="G72" s="32">
        <v>7973</v>
      </c>
      <c r="H72" s="32">
        <v>217</v>
      </c>
      <c r="I72" s="33">
        <f t="shared" si="330"/>
      </c>
      <c r="J72" s="34">
        <f t="shared" si="1"/>
      </c>
      <c r="K72" s="35">
        <v>23</v>
      </c>
      <c r="L72" s="34">
        <f t="shared" si="110"/>
      </c>
      <c r="M72" s="35">
        <v>0</v>
      </c>
      <c r="N72" s="36">
        <f t="shared" si="548"/>
      </c>
      <c r="O72" s="35">
        <v>3</v>
      </c>
      <c r="P72" s="36">
        <f t="shared" si="657"/>
      </c>
      <c r="Q72" s="37">
        <f>(M72+M74+M73)/(O72+O74+O73)</f>
      </c>
      <c r="R72" s="35">
        <v>9</v>
      </c>
      <c r="S72" s="37">
        <f>(O72+O74)/(K72+K74)</f>
      </c>
      <c r="T72" s="35">
        <v>2</v>
      </c>
      <c r="U72" s="38">
        <f>F72/T72</f>
      </c>
      <c r="V72" s="39">
        <f>(F72+4*500)/T72</f>
      </c>
      <c r="W72" s="35">
        <v>2532</v>
      </c>
      <c r="X72" s="39">
        <f>W72/T72</f>
      </c>
      <c r="Y72" s="37">
        <f>T72/R72</f>
      </c>
      <c r="Z72" s="39">
        <f>W72/F72</f>
      </c>
      <c r="AA72" s="39">
        <f>W72/(F72+500)</f>
      </c>
      <c r="AB72" s="35">
        <v>1</v>
      </c>
      <c r="AC72" s="35">
        <v>384</v>
      </c>
      <c r="AD72" s="37">
        <f>AB72/T72</f>
      </c>
      <c r="AE72" s="39">
        <f>(W72-AC72)/(F72+500)</f>
      </c>
      <c r="AF72" s="39" t="s">
        <v>45</v>
      </c>
    </row>
    <row r="73">
      <c r="A73" s="26"/>
      <c r="B73" s="27"/>
      <c r="C73" s="28"/>
      <c r="D73" s="29" t="s">
        <v>46</v>
      </c>
      <c r="E73" s="42">
        <v>1252.89</v>
      </c>
      <c r="F73" s="31"/>
      <c r="G73" s="32">
        <v>5573</v>
      </c>
      <c r="H73" s="32">
        <v>263</v>
      </c>
      <c r="I73" s="33">
        <f t="shared" si="330"/>
      </c>
      <c r="J73" s="34">
        <f t="shared" si="1"/>
      </c>
      <c r="K73" s="35">
        <v>21</v>
      </c>
      <c r="L73" s="34">
        <f t="shared" si="110"/>
      </c>
      <c r="M73" s="35">
        <v>1</v>
      </c>
      <c r="N73" s="36">
        <f t="shared" si="548"/>
      </c>
      <c r="O73" s="35">
        <v>2</v>
      </c>
      <c r="P73" s="36">
        <f t="shared" si="657"/>
      </c>
      <c r="Q73" s="37"/>
      <c r="R73" s="35"/>
      <c r="S73" s="37"/>
      <c r="T73" s="35"/>
      <c r="U73" s="38"/>
      <c r="V73" s="39"/>
      <c r="W73" s="35"/>
      <c r="X73" s="39"/>
      <c r="Y73" s="37"/>
      <c r="Z73" s="39"/>
      <c r="AA73" s="39"/>
      <c r="AB73" s="35"/>
      <c r="AC73" s="35"/>
      <c r="AD73" s="37"/>
      <c r="AE73" s="39"/>
      <c r="AF73" s="39" t="s">
        <v>50</v>
      </c>
    </row>
    <row r="74">
      <c r="A74" s="26"/>
      <c r="B74" s="27"/>
      <c r="C74" s="28"/>
      <c r="D74" s="29" t="s">
        <v>48</v>
      </c>
      <c r="E74" s="32">
        <v>10.48</v>
      </c>
      <c r="F74" s="31"/>
      <c r="G74" s="32">
        <v>170</v>
      </c>
      <c r="H74" s="35">
        <v>7</v>
      </c>
      <c r="I74" s="33">
        <f t="shared" si="330"/>
      </c>
      <c r="J74" s="34">
        <f t="shared" si="1"/>
      </c>
      <c r="K74" s="35">
        <v>0</v>
      </c>
      <c r="L74" s="34">
        <f t="shared" si="110"/>
      </c>
      <c r="M74" s="35">
        <v>0</v>
      </c>
      <c r="N74" s="36">
        <f t="shared" si="548"/>
      </c>
      <c r="O74" s="35">
        <v>0</v>
      </c>
      <c r="P74" s="36">
        <f t="shared" si="657"/>
      </c>
      <c r="Q74" s="37"/>
      <c r="R74" s="35"/>
      <c r="S74" s="37"/>
      <c r="T74" s="35"/>
      <c r="U74" s="38"/>
      <c r="V74" s="39"/>
      <c r="W74" s="35"/>
      <c r="X74" s="39"/>
      <c r="Y74" s="37"/>
      <c r="Z74" s="39"/>
      <c r="AA74" s="39"/>
      <c r="AB74" s="35"/>
      <c r="AC74" s="35"/>
      <c r="AD74" s="37"/>
      <c r="AE74" s="39"/>
      <c r="AF74" s="39"/>
    </row>
    <row r="75">
      <c r="A75" s="26"/>
      <c r="B75" s="27" t="s">
        <v>51</v>
      </c>
      <c r="C75" s="28" t="s">
        <v>55</v>
      </c>
      <c r="D75" s="29" t="s">
        <v>44</v>
      </c>
      <c r="E75" s="30">
        <v>1008.26</v>
      </c>
      <c r="F75" s="31">
        <f>E75+E76+E77</f>
      </c>
      <c r="G75" s="32">
        <v>8037</v>
      </c>
      <c r="H75" s="32">
        <v>239</v>
      </c>
      <c r="I75" s="33">
        <f t="shared" si="330"/>
      </c>
      <c r="J75" s="34">
        <f t="shared" si="1"/>
      </c>
      <c r="K75" s="35">
        <v>17</v>
      </c>
      <c r="L75" s="34">
        <f t="shared" si="110"/>
      </c>
      <c r="M75" s="35">
        <v>1</v>
      </c>
      <c r="N75" s="36">
        <f t="shared" si="548"/>
      </c>
      <c r="O75" s="35">
        <v>1</v>
      </c>
      <c r="P75" s="36">
        <f t="shared" si="657"/>
      </c>
      <c r="Q75" s="37">
        <f>(M75+M77+M76)/(O75+O77+O76)</f>
      </c>
      <c r="R75" s="35">
        <v>4</v>
      </c>
      <c r="S75" s="37">
        <f>(O75+O77)/(K75+K77)</f>
      </c>
      <c r="T75" s="35">
        <v>1</v>
      </c>
      <c r="U75" s="38">
        <f>F75/T75</f>
      </c>
      <c r="V75" s="39">
        <f>(F75+4*500)/T75</f>
      </c>
      <c r="W75" s="32">
        <v>2467.2</v>
      </c>
      <c r="X75" s="39">
        <f>W75/T75</f>
      </c>
      <c r="Y75" s="37">
        <f>T75/R75</f>
      </c>
      <c r="Z75" s="39">
        <f>W75/F75</f>
      </c>
      <c r="AA75" s="39">
        <f>W75/(F75+500)</f>
      </c>
      <c r="AB75" s="35">
        <v>0</v>
      </c>
      <c r="AC75" s="35">
        <v>0</v>
      </c>
      <c r="AD75" s="37">
        <f>AB75/T75</f>
      </c>
      <c r="AE75" s="39">
        <f>(W75-AC75)/(F75+500)</f>
      </c>
      <c r="AF75" s="39" t="s">
        <v>45</v>
      </c>
    </row>
    <row r="76">
      <c r="A76" s="26"/>
      <c r="B76" s="27"/>
      <c r="C76" s="28"/>
      <c r="D76" s="29" t="s">
        <v>46</v>
      </c>
      <c r="E76" s="42">
        <v>1525.83</v>
      </c>
      <c r="F76" s="31"/>
      <c r="G76" s="32">
        <v>5868</v>
      </c>
      <c r="H76" s="32">
        <v>233</v>
      </c>
      <c r="I76" s="33">
        <f t="shared" si="330"/>
      </c>
      <c r="J76" s="34">
        <f t="shared" si="1"/>
      </c>
      <c r="K76" s="35">
        <v>10</v>
      </c>
      <c r="L76" s="34">
        <f t="shared" si="110"/>
      </c>
      <c r="M76" s="35">
        <v>0</v>
      </c>
      <c r="N76" s="36">
        <f t="shared" si="548"/>
      </c>
      <c r="O76" s="35">
        <v>0</v>
      </c>
      <c r="P76" s="36">
        <f t="shared" si="657"/>
      </c>
      <c r="Q76" s="37"/>
      <c r="R76" s="32"/>
      <c r="S76" s="37"/>
      <c r="T76" s="32"/>
      <c r="U76" s="38"/>
      <c r="V76" s="39"/>
      <c r="W76" s="32"/>
      <c r="X76" s="39"/>
      <c r="Y76" s="37"/>
      <c r="Z76" s="39"/>
      <c r="AA76" s="39"/>
      <c r="AB76" s="32"/>
      <c r="AC76" s="32"/>
      <c r="AD76" s="37"/>
      <c r="AE76" s="39"/>
      <c r="AF76" s="39" t="s">
        <v>50</v>
      </c>
    </row>
    <row r="77">
      <c r="A77" s="26"/>
      <c r="B77" s="27"/>
      <c r="C77" s="28"/>
      <c r="D77" s="29" t="s">
        <v>48</v>
      </c>
      <c r="E77" s="32">
        <v>13.25</v>
      </c>
      <c r="F77" s="31"/>
      <c r="G77" s="35">
        <v>176</v>
      </c>
      <c r="H77" s="35">
        <v>9</v>
      </c>
      <c r="I77" s="33">
        <f t="shared" si="330"/>
      </c>
      <c r="J77" s="34">
        <f t="shared" si="1"/>
      </c>
      <c r="K77" s="35">
        <v>0</v>
      </c>
      <c r="L77" s="34">
        <f t="shared" si="110"/>
      </c>
      <c r="M77" s="35">
        <v>0</v>
      </c>
      <c r="N77" s="36">
        <f t="shared" si="548"/>
      </c>
      <c r="O77" s="35">
        <v>0</v>
      </c>
      <c r="P77" s="36">
        <f t="shared" si="657"/>
      </c>
      <c r="Q77" s="37"/>
      <c r="R77" s="32"/>
      <c r="S77" s="37"/>
      <c r="T77" s="32"/>
      <c r="U77" s="38"/>
      <c r="V77" s="39"/>
      <c r="W77" s="32"/>
      <c r="X77" s="39"/>
      <c r="Y77" s="37"/>
      <c r="Z77" s="39"/>
      <c r="AA77" s="39"/>
      <c r="AB77" s="32"/>
      <c r="AC77" s="32"/>
      <c r="AD77" s="37"/>
      <c r="AE77" s="39"/>
      <c r="AF77" s="39"/>
    </row>
    <row r="78">
      <c r="A78" s="26"/>
      <c r="B78" s="27" t="s">
        <v>52</v>
      </c>
      <c r="C78" s="28" t="s">
        <v>55</v>
      </c>
      <c r="D78" s="29" t="s">
        <v>44</v>
      </c>
      <c r="E78" s="30">
        <v>688.57</v>
      </c>
      <c r="F78" s="31">
        <f>E78+E79+E80</f>
      </c>
      <c r="G78" s="32">
        <v>5475</v>
      </c>
      <c r="H78" s="32">
        <v>133</v>
      </c>
      <c r="I78" s="33">
        <f t="shared" si="330"/>
      </c>
      <c r="J78" s="34">
        <f t="shared" si="1"/>
      </c>
      <c r="K78" s="35">
        <v>16</v>
      </c>
      <c r="L78" s="34">
        <f t="shared" si="110"/>
      </c>
      <c r="M78" s="35">
        <v>1</v>
      </c>
      <c r="N78" s="36">
        <f t="shared" si="548"/>
      </c>
      <c r="O78" s="35">
        <v>1</v>
      </c>
      <c r="P78" s="36">
        <f t="shared" si="657"/>
      </c>
      <c r="Q78" s="37">
        <f>(M78+M80+M79)/(O78+O80+O79)</f>
      </c>
      <c r="R78" s="35">
        <v>5</v>
      </c>
      <c r="S78" s="37">
        <f>(O78+O80)/(K78+K80)</f>
      </c>
      <c r="T78" s="35">
        <v>2</v>
      </c>
      <c r="U78" s="38">
        <f>F78/T78</f>
      </c>
      <c r="V78" s="39">
        <f>(F78+4*500)/T78</f>
      </c>
      <c r="W78" s="32">
        <v>1279.2000000000007</v>
      </c>
      <c r="X78" s="39">
        <f>W78/T78</f>
      </c>
      <c r="Y78" s="37">
        <f>T78/R78</f>
      </c>
      <c r="Z78" s="39">
        <f>W78/F78</f>
      </c>
      <c r="AA78" s="39">
        <f>W78/(F78+500)</f>
      </c>
      <c r="AB78" s="35">
        <v>0</v>
      </c>
      <c r="AC78" s="35">
        <v>0</v>
      </c>
      <c r="AD78" s="37">
        <f>AB78/T78</f>
      </c>
      <c r="AE78" s="39">
        <f>(W78-AC78)/(F78+500)</f>
      </c>
      <c r="AF78" s="39" t="s">
        <v>45</v>
      </c>
    </row>
    <row r="79">
      <c r="A79" s="26"/>
      <c r="B79" s="27"/>
      <c r="C79" s="28"/>
      <c r="D79" s="29" t="s">
        <v>46</v>
      </c>
      <c r="E79" s="42">
        <v>532.56</v>
      </c>
      <c r="F79" s="31"/>
      <c r="G79" s="32">
        <v>2870</v>
      </c>
      <c r="H79" s="32">
        <v>121</v>
      </c>
      <c r="I79" s="33">
        <f t="shared" si="330"/>
      </c>
      <c r="J79" s="34">
        <f t="shared" si="1"/>
      </c>
      <c r="K79" s="35">
        <v>7</v>
      </c>
      <c r="L79" s="34">
        <f t="shared" si="110"/>
      </c>
      <c r="M79" s="35">
        <v>0</v>
      </c>
      <c r="N79" s="36">
        <f t="shared" si="548"/>
      </c>
      <c r="O79" s="35">
        <v>1</v>
      </c>
      <c r="P79" s="36">
        <f t="shared" si="657"/>
      </c>
      <c r="Q79" s="37"/>
      <c r="R79" s="32"/>
      <c r="S79" s="37"/>
      <c r="T79" s="32"/>
      <c r="U79" s="38"/>
      <c r="V79" s="39"/>
      <c r="W79" s="32"/>
      <c r="X79" s="39"/>
      <c r="Y79" s="37"/>
      <c r="Z79" s="39"/>
      <c r="AA79" s="39"/>
      <c r="AB79" s="32"/>
      <c r="AC79" s="32"/>
      <c r="AD79" s="37"/>
      <c r="AE79" s="39"/>
      <c r="AF79" s="39" t="s">
        <v>50</v>
      </c>
    </row>
    <row r="80">
      <c r="A80" s="26"/>
      <c r="B80" s="27"/>
      <c r="C80" s="28"/>
      <c r="D80" s="29" t="s">
        <v>48</v>
      </c>
      <c r="E80" s="32">
        <v>165.39</v>
      </c>
      <c r="F80" s="31"/>
      <c r="G80" s="32">
        <v>406</v>
      </c>
      <c r="H80" s="32">
        <v>12</v>
      </c>
      <c r="I80" s="33">
        <f t="shared" si="330"/>
      </c>
      <c r="J80" s="34">
        <f t="shared" si="1"/>
      </c>
      <c r="K80" s="35">
        <v>2</v>
      </c>
      <c r="L80" s="34">
        <f t="shared" si="110"/>
      </c>
      <c r="M80" s="35">
        <v>0</v>
      </c>
      <c r="N80" s="36">
        <f t="shared" si="548"/>
      </c>
      <c r="O80" s="35">
        <v>0</v>
      </c>
      <c r="P80" s="36">
        <f t="shared" si="657"/>
      </c>
      <c r="Q80" s="37"/>
      <c r="R80" s="32"/>
      <c r="S80" s="37"/>
      <c r="T80" s="32"/>
      <c r="U80" s="38"/>
      <c r="V80" s="39"/>
      <c r="W80" s="32"/>
      <c r="X80" s="39"/>
      <c r="Y80" s="37"/>
      <c r="Z80" s="39"/>
      <c r="AA80" s="39"/>
      <c r="AB80" s="32"/>
      <c r="AC80" s="32"/>
      <c r="AD80" s="37"/>
      <c r="AE80" s="39"/>
      <c r="AF80" s="39"/>
    </row>
    <row r="81">
      <c r="A81" s="26"/>
      <c r="B81" s="27" t="s">
        <v>54</v>
      </c>
      <c r="C81" s="28" t="s">
        <v>55</v>
      </c>
      <c r="D81" s="29" t="s">
        <v>44</v>
      </c>
      <c r="E81" s="30">
        <v>548.83</v>
      </c>
      <c r="F81" s="31">
        <f>E81+E82+E83</f>
      </c>
      <c r="G81" s="32">
        <v>4187</v>
      </c>
      <c r="H81" s="32">
        <v>92</v>
      </c>
      <c r="I81" s="33">
        <f t="shared" si="330"/>
      </c>
      <c r="J81" s="34">
        <f t="shared" si="1"/>
      </c>
      <c r="K81" s="35">
        <v>3</v>
      </c>
      <c r="L81" s="34">
        <f t="shared" si="110"/>
      </c>
      <c r="M81" s="35">
        <v>1</v>
      </c>
      <c r="N81" s="36">
        <f t="shared" si="548"/>
      </c>
      <c r="O81" s="35">
        <v>1</v>
      </c>
      <c r="P81" s="36">
        <f t="shared" si="657"/>
      </c>
      <c r="Q81" s="37">
        <f>(M81+M83+M82)/(O81+O83+O82)</f>
      </c>
      <c r="R81" s="35">
        <v>2</v>
      </c>
      <c r="S81" s="37">
        <f>(O81+O83)/(K81+K83)</f>
      </c>
      <c r="T81" s="35">
        <v>3</v>
      </c>
      <c r="U81" s="38">
        <f>F81/T81</f>
      </c>
      <c r="V81" s="39">
        <f>(F81+4*500)/T81</f>
      </c>
      <c r="W81" s="32">
        <v>1723</v>
      </c>
      <c r="X81" s="39">
        <f>W81/T81</f>
      </c>
      <c r="Y81" s="37">
        <f>T81/R81</f>
      </c>
      <c r="Z81" s="39">
        <f>W81/F81</f>
      </c>
      <c r="AA81" s="39">
        <f>W81/(F81+500)</f>
      </c>
      <c r="AB81" s="35">
        <v>0</v>
      </c>
      <c r="AC81" s="35">
        <v>0</v>
      </c>
      <c r="AD81" s="37">
        <f>AB81/T81</f>
      </c>
      <c r="AE81" s="39">
        <f>(W81-AC81)/(F81+500)</f>
      </c>
      <c r="AF81" s="39" t="s">
        <v>45</v>
      </c>
    </row>
    <row r="82">
      <c r="A82" s="26"/>
      <c r="B82" s="27"/>
      <c r="C82" s="28"/>
      <c r="D82" s="29" t="s">
        <v>46</v>
      </c>
      <c r="E82" s="42">
        <v>123.5</v>
      </c>
      <c r="F82" s="31"/>
      <c r="G82" s="32">
        <v>1416</v>
      </c>
      <c r="H82" s="32">
        <v>59</v>
      </c>
      <c r="I82" s="33">
        <f t="shared" si="330"/>
      </c>
      <c r="J82" s="34">
        <f t="shared" si="1"/>
      </c>
      <c r="K82" s="35">
        <v>4</v>
      </c>
      <c r="L82" s="34">
        <f t="shared" si="110"/>
      </c>
      <c r="M82" s="35">
        <v>1</v>
      </c>
      <c r="N82" s="36">
        <f t="shared" si="548"/>
      </c>
      <c r="O82" s="35">
        <v>1</v>
      </c>
      <c r="P82" s="36">
        <f t="shared" si="657"/>
      </c>
      <c r="Q82" s="37"/>
      <c r="R82" s="32"/>
      <c r="S82" s="37"/>
      <c r="T82" s="32"/>
      <c r="U82" s="38"/>
      <c r="V82" s="39"/>
      <c r="W82" s="32"/>
      <c r="X82" s="39"/>
      <c r="Y82" s="37"/>
      <c r="Z82" s="39"/>
      <c r="AA82" s="39"/>
      <c r="AB82" s="32"/>
      <c r="AC82" s="32"/>
      <c r="AD82" s="37"/>
      <c r="AE82" s="39"/>
      <c r="AF82" s="39" t="s">
        <v>50</v>
      </c>
    </row>
    <row r="83">
      <c r="A83" s="26"/>
      <c r="B83" s="27"/>
      <c r="C83" s="28"/>
      <c r="D83" s="29" t="s">
        <v>48</v>
      </c>
      <c r="E83" s="32">
        <v>82.57</v>
      </c>
      <c r="F83" s="31"/>
      <c r="G83" s="32">
        <v>361</v>
      </c>
      <c r="H83" s="35">
        <v>12</v>
      </c>
      <c r="I83" s="33">
        <f t="shared" si="330"/>
      </c>
      <c r="J83" s="34">
        <f t="shared" si="1"/>
      </c>
      <c r="K83" s="35">
        <v>0</v>
      </c>
      <c r="L83" s="34">
        <f t="shared" si="110"/>
      </c>
      <c r="M83" s="35">
        <v>0</v>
      </c>
      <c r="N83" s="36">
        <f t="shared" si="548"/>
      </c>
      <c r="O83" s="35">
        <v>0</v>
      </c>
      <c r="P83" s="36">
        <f t="shared" si="657"/>
      </c>
      <c r="Q83" s="37"/>
      <c r="R83" s="32"/>
      <c r="S83" s="37"/>
      <c r="T83" s="32"/>
      <c r="U83" s="38"/>
      <c r="V83" s="39"/>
      <c r="W83" s="32"/>
      <c r="X83" s="39"/>
      <c r="Y83" s="37"/>
      <c r="Z83" s="39"/>
      <c r="AA83" s="39"/>
      <c r="AB83" s="32"/>
      <c r="AC83" s="32"/>
      <c r="AD83" s="37"/>
      <c r="AE83" s="39"/>
      <c r="AF83" s="39"/>
    </row>
    <row r="84">
      <c r="A84" s="26"/>
      <c r="B84" s="44" t="s">
        <v>53</v>
      </c>
      <c r="C84" s="44"/>
      <c r="D84" s="44"/>
      <c r="E84" s="45">
        <f>SUM(E69:E83)</f>
      </c>
      <c r="F84" s="45">
        <f>SUM(F69:F83)</f>
      </c>
      <c r="G84" s="45">
        <f>SUM(G69:G83)</f>
      </c>
      <c r="H84" s="45">
        <f>SUM(H69:H83)</f>
      </c>
      <c r="I84" s="46">
        <f t="shared" si="330"/>
      </c>
      <c r="J84" s="47">
        <f t="shared" si="1"/>
      </c>
      <c r="K84" s="45">
        <f>SUM(K69:K83)</f>
      </c>
      <c r="L84" s="47">
        <f t="shared" si="110"/>
      </c>
      <c r="M84" s="45">
        <f>SUM(M69:M83)</f>
      </c>
      <c r="N84" s="48">
        <f t="shared" si="548"/>
      </c>
      <c r="O84" s="45">
        <f>SUM(O69:O83)</f>
      </c>
      <c r="P84" s="48">
        <f t="shared" si="657"/>
      </c>
      <c r="Q84" s="49">
        <f>M84/O84</f>
      </c>
      <c r="R84" s="45">
        <f>SUM(R69:R83)</f>
      </c>
      <c r="S84" s="49">
        <f>(O84+O84)/(K84+K84)</f>
      </c>
      <c r="T84" s="45">
        <f>SUM(T69:T83)</f>
      </c>
      <c r="U84" s="50">
        <f t="shared" ref="U84:U85" si="244">F84/T84</f>
      </c>
      <c r="V84" s="51">
        <f t="shared" ref="V84:V85" si="353">(F84+4*500)/T84</f>
      </c>
      <c r="W84" s="45">
        <f>SUM(W69:W83)</f>
      </c>
      <c r="X84" s="52">
        <f t="shared" ref="X84:X85" si="24">W84/T84</f>
      </c>
      <c r="Y84" s="49">
        <f t="shared" ref="Y84:Y85" si="135">T84/R84</f>
      </c>
      <c r="Z84" s="51">
        <f t="shared" ref="Z84:Z85" si="571">W84/F84</f>
      </c>
      <c r="AA84" s="51">
        <f>W84/(F84+COUNT(W69:W80)*500)</f>
      </c>
      <c r="AB84" s="45">
        <f>SUM(AB69:AB83)</f>
      </c>
      <c r="AC84" s="45">
        <f>SUM(AC69:AC83)</f>
      </c>
      <c r="AD84" s="49">
        <f t="shared" ref="AD84:AD85" si="443">AB84/T84</f>
      </c>
      <c r="AE84" s="53">
        <f>(W84-AC84)/(F84+COUNT(W69:W80)*500)</f>
      </c>
      <c r="AF84" s="39"/>
    </row>
    <row r="85">
      <c r="A85" s="26"/>
      <c r="B85" s="63" t="s">
        <v>56</v>
      </c>
      <c r="C85" s="28" t="s">
        <v>60</v>
      </c>
      <c r="D85" s="29" t="s">
        <v>44</v>
      </c>
      <c r="E85" s="30">
        <v>954.51</v>
      </c>
      <c r="F85" s="31">
        <f>E85+E86+E87</f>
      </c>
      <c r="G85" s="32">
        <v>6063</v>
      </c>
      <c r="H85" s="32">
        <v>129</v>
      </c>
      <c r="I85" s="33">
        <f t="shared" si="330"/>
      </c>
      <c r="J85" s="34">
        <f t="shared" si="1"/>
      </c>
      <c r="K85" s="35">
        <v>16</v>
      </c>
      <c r="L85" s="34">
        <f t="shared" si="110"/>
      </c>
      <c r="M85" s="35">
        <v>2</v>
      </c>
      <c r="N85" s="36">
        <f t="shared" si="548"/>
      </c>
      <c r="O85" s="35">
        <v>4</v>
      </c>
      <c r="P85" s="36">
        <f t="shared" si="657"/>
      </c>
      <c r="Q85" s="37">
        <f>(M85+M87+M86)/(O85+O87+O86)</f>
      </c>
      <c r="R85" s="35">
        <v>5</v>
      </c>
      <c r="S85" s="37">
        <f>(O85+O87)/(K85+K87)</f>
      </c>
      <c r="T85" s="35">
        <v>2</v>
      </c>
      <c r="U85" s="38">
        <f t="shared" si="244"/>
      </c>
      <c r="V85" s="39">
        <f t="shared" si="353"/>
      </c>
      <c r="W85" s="32">
        <v>2191.199999999999</v>
      </c>
      <c r="X85" s="39">
        <f t="shared" si="24"/>
      </c>
      <c r="Y85" s="37">
        <f t="shared" si="135"/>
      </c>
      <c r="Z85" s="39">
        <f t="shared" si="571"/>
      </c>
      <c r="AA85" s="39">
        <f>W85/(F85+500)</f>
      </c>
      <c r="AB85" s="35">
        <v>2</v>
      </c>
      <c r="AC85" s="35">
        <v>2191.2</v>
      </c>
      <c r="AD85" s="37">
        <f t="shared" si="443"/>
      </c>
      <c r="AE85" s="39">
        <f>(W85-AC85)/(F85+500)</f>
      </c>
      <c r="AF85" s="39" t="s">
        <v>45</v>
      </c>
    </row>
    <row r="86">
      <c r="A86" s="26"/>
      <c r="B86" s="27"/>
      <c r="C86" s="28"/>
      <c r="D86" s="29" t="s">
        <v>46</v>
      </c>
      <c r="E86" s="42">
        <v>455.26</v>
      </c>
      <c r="F86" s="31"/>
      <c r="G86" s="32">
        <v>3949</v>
      </c>
      <c r="H86" s="32">
        <v>225</v>
      </c>
      <c r="I86" s="33">
        <f t="shared" si="330"/>
      </c>
      <c r="J86" s="34">
        <f t="shared" si="1"/>
      </c>
      <c r="K86" s="35">
        <v>9</v>
      </c>
      <c r="L86" s="34">
        <f t="shared" si="110"/>
      </c>
      <c r="M86" s="35">
        <v>0</v>
      </c>
      <c r="N86" s="36">
        <f t="shared" si="548"/>
      </c>
      <c r="O86" s="35">
        <v>0</v>
      </c>
      <c r="P86" s="36">
        <f t="shared" si="657"/>
      </c>
      <c r="Q86" s="37"/>
      <c r="R86" s="32"/>
      <c r="S86" s="37"/>
      <c r="T86" s="32"/>
      <c r="U86" s="38"/>
      <c r="V86" s="39"/>
      <c r="W86" s="32"/>
      <c r="X86" s="39"/>
      <c r="Y86" s="37"/>
      <c r="Z86" s="39"/>
      <c r="AA86" s="39"/>
      <c r="AB86" s="32"/>
      <c r="AC86" s="32"/>
      <c r="AD86" s="37"/>
      <c r="AE86" s="39"/>
      <c r="AF86" s="39" t="s">
        <v>50</v>
      </c>
    </row>
    <row r="87">
      <c r="A87" s="26"/>
      <c r="B87" s="27"/>
      <c r="C87" s="28"/>
      <c r="D87" s="29" t="s">
        <v>48</v>
      </c>
      <c r="E87" s="32">
        <v>113.61</v>
      </c>
      <c r="F87" s="31"/>
      <c r="G87" s="32">
        <v>373</v>
      </c>
      <c r="H87" s="35">
        <v>16</v>
      </c>
      <c r="I87" s="33">
        <f t="shared" si="330"/>
      </c>
      <c r="J87" s="34">
        <f t="shared" si="1"/>
      </c>
      <c r="K87" s="35">
        <v>2</v>
      </c>
      <c r="L87" s="34">
        <f t="shared" si="110"/>
      </c>
      <c r="M87" s="35">
        <v>0</v>
      </c>
      <c r="N87" s="36">
        <f t="shared" si="548"/>
      </c>
      <c r="O87" s="35">
        <v>0</v>
      </c>
      <c r="P87" s="36">
        <f t="shared" si="657"/>
      </c>
      <c r="Q87" s="37"/>
      <c r="R87" s="32"/>
      <c r="S87" s="37"/>
      <c r="T87" s="32"/>
      <c r="U87" s="38"/>
      <c r="V87" s="39"/>
      <c r="W87" s="32"/>
      <c r="X87" s="39"/>
      <c r="Y87" s="37"/>
      <c r="Z87" s="39"/>
      <c r="AA87" s="39"/>
      <c r="AB87" s="32"/>
      <c r="AC87" s="32"/>
      <c r="AD87" s="37"/>
      <c r="AE87" s="39"/>
      <c r="AF87" s="39"/>
    </row>
    <row r="88">
      <c r="A88" s="26"/>
      <c r="B88" s="63" t="s">
        <v>57</v>
      </c>
      <c r="C88" s="28" t="s">
        <v>60</v>
      </c>
      <c r="D88" s="29" t="s">
        <v>44</v>
      </c>
      <c r="E88" s="30">
        <v>757.02</v>
      </c>
      <c r="F88" s="31">
        <f>E88+E89+E90</f>
      </c>
      <c r="G88" s="32">
        <v>5607</v>
      </c>
      <c r="H88" s="32">
        <v>114</v>
      </c>
      <c r="I88" s="33">
        <f t="shared" si="330"/>
      </c>
      <c r="J88" s="34">
        <f t="shared" si="1"/>
      </c>
      <c r="K88" s="35">
        <v>7</v>
      </c>
      <c r="L88" s="34">
        <f t="shared" si="110"/>
      </c>
      <c r="M88" s="35">
        <v>0</v>
      </c>
      <c r="N88" s="36">
        <f t="shared" si="548"/>
      </c>
      <c r="O88" s="35">
        <v>1</v>
      </c>
      <c r="P88" s="36">
        <f t="shared" si="657"/>
      </c>
      <c r="Q88" s="37">
        <f>(M88+M90+M89)/(O88+O90+O89)</f>
      </c>
      <c r="R88" s="35">
        <v>1</v>
      </c>
      <c r="S88" s="37">
        <f>(O88+O90)/(K88+K90)</f>
      </c>
      <c r="T88" s="35">
        <v>0</v>
      </c>
      <c r="U88" s="38">
        <f>F88/T88</f>
      </c>
      <c r="V88" s="39">
        <f>(F88+4*500)/T88</f>
      </c>
      <c r="W88" s="35">
        <v>0</v>
      </c>
      <c r="X88" s="39">
        <f>W88/T88</f>
      </c>
      <c r="Y88" s="37">
        <f>T88/R88</f>
      </c>
      <c r="Z88" s="39">
        <f>W88/F88</f>
      </c>
      <c r="AA88" s="39">
        <f>W88/(F88+500)</f>
      </c>
      <c r="AB88" s="35">
        <v>0</v>
      </c>
      <c r="AC88" s="35">
        <v>0</v>
      </c>
      <c r="AD88" s="37">
        <f>AB88/T88</f>
      </c>
      <c r="AE88" s="39">
        <f>(W88-AC88)/(F88+500)</f>
      </c>
      <c r="AF88" s="39" t="s">
        <v>45</v>
      </c>
    </row>
    <row r="89">
      <c r="A89" s="26"/>
      <c r="B89" s="27"/>
      <c r="C89" s="28"/>
      <c r="D89" s="29" t="s">
        <v>46</v>
      </c>
      <c r="E89" s="42">
        <v>385.45</v>
      </c>
      <c r="F89" s="31"/>
      <c r="G89" s="32">
        <v>3519</v>
      </c>
      <c r="H89" s="32">
        <v>178</v>
      </c>
      <c r="I89" s="33">
        <f t="shared" si="330"/>
      </c>
      <c r="J89" s="34">
        <f t="shared" si="1"/>
      </c>
      <c r="K89" s="35">
        <v>4</v>
      </c>
      <c r="L89" s="34">
        <f t="shared" si="110"/>
      </c>
      <c r="M89" s="35">
        <v>0</v>
      </c>
      <c r="N89" s="36">
        <f t="shared" si="548"/>
      </c>
      <c r="O89" s="35">
        <v>1</v>
      </c>
      <c r="P89" s="36">
        <f t="shared" si="657"/>
      </c>
      <c r="Q89" s="37"/>
      <c r="R89" s="32"/>
      <c r="S89" s="37"/>
      <c r="T89" s="32"/>
      <c r="U89" s="38"/>
      <c r="V89" s="39"/>
      <c r="W89" s="32"/>
      <c r="X89" s="39"/>
      <c r="Y89" s="37"/>
      <c r="Z89" s="39"/>
      <c r="AA89" s="39"/>
      <c r="AB89" s="32"/>
      <c r="AC89" s="32"/>
      <c r="AD89" s="37"/>
      <c r="AE89" s="39"/>
      <c r="AF89" s="39" t="s">
        <v>50</v>
      </c>
    </row>
    <row r="90">
      <c r="A90" s="26"/>
      <c r="B90" s="27"/>
      <c r="C90" s="28"/>
      <c r="D90" s="29" t="s">
        <v>48</v>
      </c>
      <c r="E90" s="32">
        <v>269.16</v>
      </c>
      <c r="F90" s="31"/>
      <c r="G90" s="32">
        <v>482</v>
      </c>
      <c r="H90" s="35">
        <v>10</v>
      </c>
      <c r="I90" s="33">
        <f t="shared" si="330"/>
      </c>
      <c r="J90" s="34">
        <f t="shared" si="1"/>
      </c>
      <c r="K90" s="35">
        <v>1</v>
      </c>
      <c r="L90" s="34">
        <f t="shared" si="110"/>
      </c>
      <c r="M90" s="35">
        <v>0</v>
      </c>
      <c r="N90" s="36">
        <f t="shared" si="548"/>
      </c>
      <c r="O90" s="35">
        <v>0</v>
      </c>
      <c r="P90" s="36">
        <f t="shared" si="657"/>
      </c>
      <c r="Q90" s="37"/>
      <c r="R90" s="32"/>
      <c r="S90" s="37"/>
      <c r="T90" s="32"/>
      <c r="U90" s="38"/>
      <c r="V90" s="39"/>
      <c r="W90" s="32"/>
      <c r="X90" s="39"/>
      <c r="Y90" s="37"/>
      <c r="Z90" s="39"/>
      <c r="AA90" s="39"/>
      <c r="AB90" s="32"/>
      <c r="AC90" s="32"/>
      <c r="AD90" s="37"/>
      <c r="AE90" s="39"/>
      <c r="AF90" s="39"/>
    </row>
    <row r="91">
      <c r="A91" s="26"/>
      <c r="B91" s="63" t="s">
        <v>58</v>
      </c>
      <c r="C91" s="28" t="s">
        <v>60</v>
      </c>
      <c r="D91" s="29" t="s">
        <v>44</v>
      </c>
      <c r="E91" s="30">
        <v>584.51</v>
      </c>
      <c r="F91" s="31">
        <f>E91+E92+E93</f>
      </c>
      <c r="G91" s="32">
        <v>6084</v>
      </c>
      <c r="H91" s="32">
        <v>114</v>
      </c>
      <c r="I91" s="33">
        <f t="shared" si="330"/>
      </c>
      <c r="J91" s="34">
        <f t="shared" si="1"/>
      </c>
      <c r="K91" s="35">
        <v>9</v>
      </c>
      <c r="L91" s="34">
        <f t="shared" si="110"/>
      </c>
      <c r="M91" s="35">
        <v>0</v>
      </c>
      <c r="N91" s="36">
        <f t="shared" si="548"/>
      </c>
      <c r="O91" s="35">
        <v>2</v>
      </c>
      <c r="P91" s="36">
        <f t="shared" si="657"/>
      </c>
      <c r="Q91" s="37">
        <f>(M91+M93+M92)/(O91+O93+O92)</f>
      </c>
      <c r="R91" s="35">
        <v>3</v>
      </c>
      <c r="S91" s="37">
        <f>(O91+O93)/(K91+K93)</f>
      </c>
      <c r="T91" s="35">
        <v>0</v>
      </c>
      <c r="U91" s="38">
        <f>F91/T91</f>
      </c>
      <c r="V91" s="39">
        <f>(F91+4*500)/T91</f>
      </c>
      <c r="W91" s="35">
        <v>0</v>
      </c>
      <c r="X91" s="39">
        <f>W91/T91</f>
      </c>
      <c r="Y91" s="37">
        <f>T91/R91</f>
      </c>
      <c r="Z91" s="39">
        <f>W91/F91</f>
      </c>
      <c r="AA91" s="39">
        <f>W91/(F91+500)</f>
      </c>
      <c r="AB91" s="35">
        <v>0</v>
      </c>
      <c r="AC91" s="35">
        <v>0</v>
      </c>
      <c r="AD91" s="37">
        <f>AB91/T91</f>
      </c>
      <c r="AE91" s="39">
        <f>(W91-AC91)/(F91+500)</f>
      </c>
      <c r="AF91" s="43" t="s">
        <v>65</v>
      </c>
    </row>
    <row r="92">
      <c r="A92" s="26"/>
      <c r="B92" s="27"/>
      <c r="C92" s="28"/>
      <c r="D92" s="29" t="s">
        <v>46</v>
      </c>
      <c r="E92" s="42">
        <v>133.49</v>
      </c>
      <c r="F92" s="31"/>
      <c r="G92" s="35">
        <v>1741</v>
      </c>
      <c r="H92" s="35">
        <v>85</v>
      </c>
      <c r="I92" s="33">
        <f t="shared" si="330"/>
      </c>
      <c r="J92" s="34">
        <f t="shared" si="1"/>
      </c>
      <c r="K92" s="35">
        <v>3</v>
      </c>
      <c r="L92" s="34">
        <f t="shared" si="110"/>
      </c>
      <c r="M92" s="35">
        <v>0</v>
      </c>
      <c r="N92" s="36">
        <f t="shared" si="548"/>
      </c>
      <c r="O92" s="35">
        <v>0</v>
      </c>
      <c r="P92" s="36">
        <f t="shared" si="657"/>
      </c>
      <c r="Q92" s="37"/>
      <c r="R92" s="32"/>
      <c r="S92" s="37"/>
      <c r="T92" s="32"/>
      <c r="U92" s="38"/>
      <c r="V92" s="39"/>
      <c r="W92" s="32"/>
      <c r="X92" s="39"/>
      <c r="Y92" s="37"/>
      <c r="Z92" s="39"/>
      <c r="AA92" s="39"/>
      <c r="AB92" s="32"/>
      <c r="AC92" s="32"/>
      <c r="AD92" s="37"/>
      <c r="AE92" s="39"/>
      <c r="AF92" s="43" t="s">
        <v>79</v>
      </c>
    </row>
    <row r="93">
      <c r="A93" s="26"/>
      <c r="B93" s="27"/>
      <c r="C93" s="28"/>
      <c r="D93" s="29" t="s">
        <v>48</v>
      </c>
      <c r="E93" s="32">
        <v>145.96</v>
      </c>
      <c r="F93" s="31"/>
      <c r="G93" s="32">
        <v>793</v>
      </c>
      <c r="H93" s="35">
        <v>21</v>
      </c>
      <c r="I93" s="33">
        <f t="shared" si="330"/>
      </c>
      <c r="J93" s="34">
        <f t="shared" si="1"/>
      </c>
      <c r="K93" s="35">
        <v>0</v>
      </c>
      <c r="L93" s="34">
        <f t="shared" si="110"/>
      </c>
      <c r="M93" s="35">
        <v>0</v>
      </c>
      <c r="N93" s="36">
        <f t="shared" si="548"/>
      </c>
      <c r="O93" s="35">
        <v>0</v>
      </c>
      <c r="P93" s="36">
        <f t="shared" si="657"/>
      </c>
      <c r="Q93" s="37"/>
      <c r="R93" s="32"/>
      <c r="S93" s="37"/>
      <c r="T93" s="32"/>
      <c r="U93" s="38"/>
      <c r="V93" s="39"/>
      <c r="W93" s="32"/>
      <c r="X93" s="39"/>
      <c r="Y93" s="37"/>
      <c r="Z93" s="39"/>
      <c r="AA93" s="39"/>
      <c r="AB93" s="32"/>
      <c r="AC93" s="32"/>
      <c r="AD93" s="37"/>
      <c r="AE93" s="39"/>
      <c r="AF93" s="39"/>
    </row>
    <row r="94">
      <c r="A94" s="26"/>
      <c r="B94" s="64" t="s">
        <v>59</v>
      </c>
      <c r="C94" s="28" t="s">
        <v>60</v>
      </c>
      <c r="D94" s="29" t="s">
        <v>44</v>
      </c>
      <c r="E94" s="30">
        <v>415.16</v>
      </c>
      <c r="F94" s="31">
        <f>E94+E95+E96</f>
      </c>
      <c r="G94" s="32">
        <v>4079</v>
      </c>
      <c r="H94" s="35">
        <v>81</v>
      </c>
      <c r="I94" s="33">
        <f t="shared" si="330"/>
      </c>
      <c r="J94" s="34">
        <f t="shared" si="1"/>
      </c>
      <c r="K94" s="35">
        <v>6</v>
      </c>
      <c r="L94" s="34">
        <f t="shared" si="110"/>
      </c>
      <c r="M94" s="35">
        <v>1</v>
      </c>
      <c r="N94" s="36">
        <f t="shared" si="548"/>
      </c>
      <c r="O94" s="35">
        <v>1</v>
      </c>
      <c r="P94" s="36">
        <f t="shared" si="657"/>
      </c>
      <c r="Q94" s="37">
        <f>(M94+M96+M95)/(O94+O96+O95)</f>
      </c>
      <c r="R94" s="35">
        <v>2</v>
      </c>
      <c r="S94" s="37">
        <f>(O94+O96)/(K94+K96)</f>
      </c>
      <c r="T94" s="35">
        <v>2</v>
      </c>
      <c r="U94" s="38">
        <f>F94/T94</f>
      </c>
      <c r="V94" s="39">
        <f>(F94+4*500)/T94</f>
      </c>
      <c r="W94" s="32">
        <v>2810.4000000000015</v>
      </c>
      <c r="X94" s="39">
        <f>W94/T94</f>
      </c>
      <c r="Y94" s="37">
        <f>T94/R94</f>
      </c>
      <c r="Z94" s="39">
        <f>W94/F94</f>
      </c>
      <c r="AA94" s="39">
        <f>W94/(F94+500)</f>
      </c>
      <c r="AB94" s="35">
        <v>1</v>
      </c>
      <c r="AC94" s="35">
        <v>739.2</v>
      </c>
      <c r="AD94" s="37">
        <f>AB94/T94</f>
      </c>
      <c r="AE94" s="39">
        <f>(W94-AC94)/(F94+500)</f>
      </c>
      <c r="AF94" s="43" t="s">
        <v>65</v>
      </c>
    </row>
    <row r="95">
      <c r="A95" s="26"/>
      <c r="B95" s="54"/>
      <c r="C95" s="28"/>
      <c r="D95" s="29" t="s">
        <v>46</v>
      </c>
      <c r="E95" s="42">
        <v>43.7</v>
      </c>
      <c r="F95" s="31"/>
      <c r="G95" s="32">
        <v>725</v>
      </c>
      <c r="H95" s="35">
        <v>44</v>
      </c>
      <c r="I95" s="33">
        <f t="shared" si="330"/>
      </c>
      <c r="J95" s="34">
        <f t="shared" si="1"/>
      </c>
      <c r="K95" s="35">
        <v>1</v>
      </c>
      <c r="L95" s="34">
        <f t="shared" si="110"/>
      </c>
      <c r="M95" s="35">
        <v>0</v>
      </c>
      <c r="N95" s="36">
        <f t="shared" si="548"/>
      </c>
      <c r="O95" s="35">
        <v>0</v>
      </c>
      <c r="P95" s="36">
        <f t="shared" si="657"/>
      </c>
      <c r="Q95" s="37"/>
      <c r="R95" s="32"/>
      <c r="S95" s="37"/>
      <c r="T95" s="32"/>
      <c r="U95" s="38"/>
      <c r="V95" s="39"/>
      <c r="W95" s="32"/>
      <c r="X95" s="39"/>
      <c r="Y95" s="37"/>
      <c r="Z95" s="39"/>
      <c r="AA95" s="39"/>
      <c r="AB95" s="32"/>
      <c r="AC95" s="32"/>
      <c r="AD95" s="37"/>
      <c r="AE95" s="39"/>
      <c r="AF95" s="43" t="s">
        <v>79</v>
      </c>
    </row>
    <row r="96">
      <c r="A96" s="26"/>
      <c r="B96" s="54"/>
      <c r="C96" s="28"/>
      <c r="D96" s="29" t="s">
        <v>48</v>
      </c>
      <c r="E96" s="32">
        <v>255.5</v>
      </c>
      <c r="F96" s="31"/>
      <c r="G96" s="32">
        <v>1994</v>
      </c>
      <c r="H96" s="35">
        <v>54</v>
      </c>
      <c r="I96" s="33">
        <f t="shared" si="330"/>
      </c>
      <c r="J96" s="34">
        <f t="shared" si="1"/>
      </c>
      <c r="K96" s="35">
        <v>3</v>
      </c>
      <c r="L96" s="34">
        <f t="shared" si="110"/>
      </c>
      <c r="M96" s="35">
        <v>1</v>
      </c>
      <c r="N96" s="36">
        <f t="shared" si="548"/>
      </c>
      <c r="O96" s="35">
        <v>1</v>
      </c>
      <c r="P96" s="36">
        <f t="shared" si="657"/>
      </c>
      <c r="Q96" s="37"/>
      <c r="R96" s="32"/>
      <c r="S96" s="37"/>
      <c r="T96" s="32"/>
      <c r="U96" s="38"/>
      <c r="V96" s="39"/>
      <c r="W96" s="32"/>
      <c r="X96" s="39"/>
      <c r="Y96" s="37"/>
      <c r="Z96" s="39"/>
      <c r="AA96" s="39"/>
      <c r="AB96" s="32"/>
      <c r="AC96" s="32"/>
      <c r="AD96" s="37"/>
      <c r="AE96" s="39"/>
      <c r="AF96" s="39"/>
    </row>
    <row r="97">
      <c r="A97" s="26"/>
      <c r="B97" s="63" t="s">
        <v>61</v>
      </c>
      <c r="C97" s="28" t="s">
        <v>60</v>
      </c>
      <c r="D97" s="29" t="s">
        <v>44</v>
      </c>
      <c r="E97" s="30">
        <v>1072.69</v>
      </c>
      <c r="F97" s="31">
        <f>E97+E98+E99</f>
      </c>
      <c r="G97" s="32">
        <v>11074</v>
      </c>
      <c r="H97" s="35">
        <v>155</v>
      </c>
      <c r="I97" s="33">
        <f t="shared" si="330"/>
      </c>
      <c r="J97" s="34">
        <f t="shared" si="1"/>
      </c>
      <c r="K97" s="35">
        <v>17</v>
      </c>
      <c r="L97" s="34">
        <f t="shared" si="110"/>
      </c>
      <c r="M97" s="35">
        <v>1</v>
      </c>
      <c r="N97" s="36">
        <f t="shared" si="548"/>
      </c>
      <c r="O97" s="35">
        <v>3</v>
      </c>
      <c r="P97" s="36">
        <f t="shared" si="657"/>
      </c>
      <c r="Q97" s="37">
        <f>(M97+M99+M98)/(O97+O99+O98)</f>
      </c>
      <c r="R97" s="35">
        <v>6</v>
      </c>
      <c r="S97" s="37">
        <f>(O97+O99)/(K97+K99)</f>
      </c>
      <c r="T97" s="35">
        <v>1</v>
      </c>
      <c r="U97" s="38">
        <f>F97/T97</f>
      </c>
      <c r="V97" s="39">
        <f>(F97+4*500)/T97</f>
      </c>
      <c r="W97" s="32">
        <v>600</v>
      </c>
      <c r="X97" s="39">
        <f>W97/T97</f>
      </c>
      <c r="Y97" s="37">
        <f>T97/R97</f>
      </c>
      <c r="Z97" s="39">
        <f>W97/F97</f>
      </c>
      <c r="AA97" s="39">
        <f>W97/(F97+500)</f>
      </c>
      <c r="AB97" s="35">
        <v>1</v>
      </c>
      <c r="AC97" s="35">
        <v>600</v>
      </c>
      <c r="AD97" s="37">
        <f>AB97/T97</f>
      </c>
      <c r="AE97" s="39">
        <f>(W97-AC97)/(F97+500)</f>
      </c>
      <c r="AF97" s="43" t="s">
        <v>65</v>
      </c>
    </row>
    <row r="98">
      <c r="A98" s="26"/>
      <c r="B98" s="27"/>
      <c r="C98" s="28"/>
      <c r="D98" s="29" t="s">
        <v>46</v>
      </c>
      <c r="E98" s="42">
        <v>74.27</v>
      </c>
      <c r="F98" s="31"/>
      <c r="G98" s="32">
        <v>772</v>
      </c>
      <c r="H98" s="35">
        <v>34</v>
      </c>
      <c r="I98" s="33">
        <f t="shared" si="330"/>
      </c>
      <c r="J98" s="34">
        <f t="shared" si="1"/>
      </c>
      <c r="K98" s="35">
        <v>0</v>
      </c>
      <c r="L98" s="34">
        <f t="shared" si="110"/>
      </c>
      <c r="M98" s="35">
        <v>0</v>
      </c>
      <c r="N98" s="36">
        <f t="shared" si="548"/>
      </c>
      <c r="O98" s="35">
        <v>0</v>
      </c>
      <c r="P98" s="36">
        <f t="shared" si="657"/>
      </c>
      <c r="Q98" s="37"/>
      <c r="R98" s="32"/>
      <c r="S98" s="37"/>
      <c r="T98" s="32"/>
      <c r="U98" s="38"/>
      <c r="V98" s="39"/>
      <c r="W98" s="32"/>
      <c r="X98" s="39"/>
      <c r="Y98" s="37"/>
      <c r="Z98" s="39"/>
      <c r="AA98" s="39"/>
      <c r="AB98" s="32"/>
      <c r="AC98" s="32"/>
      <c r="AD98" s="37"/>
      <c r="AE98" s="39"/>
      <c r="AF98" s="43" t="s">
        <v>79</v>
      </c>
    </row>
    <row r="99">
      <c r="A99" s="26"/>
      <c r="B99" s="27"/>
      <c r="C99" s="28"/>
      <c r="D99" s="29" t="s">
        <v>48</v>
      </c>
      <c r="E99" s="32">
        <v>86.14</v>
      </c>
      <c r="F99" s="31"/>
      <c r="G99" s="32">
        <v>951</v>
      </c>
      <c r="H99" s="35">
        <v>32</v>
      </c>
      <c r="I99" s="33">
        <f t="shared" si="330"/>
      </c>
      <c r="J99" s="34">
        <f t="shared" si="1"/>
      </c>
      <c r="K99" s="35">
        <v>1</v>
      </c>
      <c r="L99" s="34">
        <f t="shared" si="110"/>
      </c>
      <c r="M99" s="35">
        <v>0</v>
      </c>
      <c r="N99" s="36">
        <f t="shared" si="548"/>
      </c>
      <c r="O99" s="35">
        <v>1</v>
      </c>
      <c r="P99" s="36">
        <f t="shared" si="657"/>
      </c>
      <c r="Q99" s="37"/>
      <c r="R99" s="32"/>
      <c r="S99" s="37"/>
      <c r="T99" s="32"/>
      <c r="U99" s="38"/>
      <c r="V99" s="39"/>
      <c r="W99" s="32"/>
      <c r="X99" s="39"/>
      <c r="Y99" s="37"/>
      <c r="Z99" s="39"/>
      <c r="AA99" s="39"/>
      <c r="AB99" s="32"/>
      <c r="AC99" s="32"/>
      <c r="AD99" s="37"/>
      <c r="AE99" s="39"/>
      <c r="AF99" s="39"/>
    </row>
    <row r="100">
      <c r="A100" s="26"/>
      <c r="B100" s="44" t="s">
        <v>53</v>
      </c>
      <c r="C100" s="44"/>
      <c r="D100" s="44"/>
      <c r="E100" s="45">
        <f>SUM(E85:E99)</f>
      </c>
      <c r="F100" s="45">
        <f>SUM(F85:F99)</f>
      </c>
      <c r="G100" s="45">
        <f>SUM(G85:G99)</f>
      </c>
      <c r="H100" s="45">
        <f>SUM(H85:H99)</f>
      </c>
      <c r="I100" s="46">
        <f t="shared" si="330"/>
      </c>
      <c r="J100" s="47">
        <f t="shared" si="1"/>
      </c>
      <c r="K100" s="45">
        <f>SUM(K85:K99)</f>
      </c>
      <c r="L100" s="47">
        <f t="shared" si="110"/>
      </c>
      <c r="M100" s="45">
        <f>SUM(M85:M99)</f>
      </c>
      <c r="N100" s="48">
        <f t="shared" si="548"/>
      </c>
      <c r="O100" s="45">
        <f>SUM(O85:O99)</f>
      </c>
      <c r="P100" s="48">
        <f t="shared" si="657"/>
      </c>
      <c r="Q100" s="49">
        <f>M100/O100</f>
      </c>
      <c r="R100" s="45">
        <f>SUM(R85:R99)</f>
      </c>
      <c r="S100" s="49">
        <f>(O100+O100)/(K100+K100)</f>
      </c>
      <c r="T100" s="45">
        <f>SUM(T85:T99)</f>
      </c>
      <c r="U100" s="50">
        <f t="shared" ref="U100:U101" si="245">F100/T100</f>
      </c>
      <c r="V100" s="51">
        <f t="shared" ref="V100:V101" si="354">(F100+4*500)/T100</f>
      </c>
      <c r="W100" s="45">
        <f>SUM(W85:W99)</f>
      </c>
      <c r="X100" s="52">
        <f t="shared" ref="X100:X101" si="25">W100/T100</f>
      </c>
      <c r="Y100" s="49">
        <f t="shared" ref="Y100:Y101" si="136">T100/R100</f>
      </c>
      <c r="Z100" s="51">
        <f t="shared" ref="Z100:Z101" si="572">W100/F100</f>
      </c>
      <c r="AA100" s="51">
        <f>W100/(F100+COUNT(W85:W96)*500)</f>
      </c>
      <c r="AB100" s="45">
        <f>SUM(AB85:AB99)</f>
      </c>
      <c r="AC100" s="45">
        <f>SUM(AC85:AC99)</f>
      </c>
      <c r="AD100" s="49">
        <f t="shared" ref="AD100:AD101" si="444">AB100/T100</f>
      </c>
      <c r="AE100" s="53">
        <f>(W100-AC100)/(F100+COUNT(W85:W96)*500)</f>
      </c>
      <c r="AF100" s="43"/>
    </row>
    <row r="101">
      <c r="A101" s="26"/>
      <c r="B101" s="63" t="s">
        <v>62</v>
      </c>
      <c r="C101" s="28" t="s">
        <v>68</v>
      </c>
      <c r="D101" s="29" t="s">
        <v>44</v>
      </c>
      <c r="E101" s="30">
        <v>792.74</v>
      </c>
      <c r="F101" s="31">
        <f>E101+E102+E103</f>
      </c>
      <c r="G101" s="32">
        <v>9544</v>
      </c>
      <c r="H101" s="35">
        <v>117</v>
      </c>
      <c r="I101" s="33">
        <f t="shared" si="330"/>
      </c>
      <c r="J101" s="34">
        <f t="shared" si="1"/>
      </c>
      <c r="K101" s="35">
        <v>15</v>
      </c>
      <c r="L101" s="34">
        <f t="shared" si="110"/>
      </c>
      <c r="M101" s="35">
        <v>1</v>
      </c>
      <c r="N101" s="36">
        <f t="shared" si="548"/>
      </c>
      <c r="O101" s="35">
        <v>3</v>
      </c>
      <c r="P101" s="36">
        <f t="shared" si="657"/>
      </c>
      <c r="Q101" s="37">
        <f>(M101+M103+M102)/(O101+O103+O102)</f>
      </c>
      <c r="R101" s="35">
        <v>4</v>
      </c>
      <c r="S101" s="37">
        <f>(O101+O103)/(K101+K103)</f>
      </c>
      <c r="T101" s="35">
        <v>1</v>
      </c>
      <c r="U101" s="38">
        <f t="shared" si="245"/>
      </c>
      <c r="V101" s="39">
        <f t="shared" si="354"/>
      </c>
      <c r="W101" s="32">
        <v>600</v>
      </c>
      <c r="X101" s="39">
        <f t="shared" si="25"/>
      </c>
      <c r="Y101" s="37">
        <f t="shared" si="136"/>
      </c>
      <c r="Z101" s="39">
        <f t="shared" si="572"/>
      </c>
      <c r="AA101" s="39">
        <f>W101/(F101+500)</f>
      </c>
      <c r="AB101" s="35">
        <v>0</v>
      </c>
      <c r="AC101" s="35">
        <v>0</v>
      </c>
      <c r="AD101" s="37">
        <f t="shared" si="444"/>
      </c>
      <c r="AE101" s="39">
        <f>(W101-AC101)/(F101+500)</f>
      </c>
      <c r="AF101" s="43" t="s">
        <v>65</v>
      </c>
    </row>
    <row r="102">
      <c r="A102" s="26"/>
      <c r="B102" s="27"/>
      <c r="C102" s="28"/>
      <c r="D102" s="29" t="s">
        <v>46</v>
      </c>
      <c r="E102" s="42">
        <v>48.15</v>
      </c>
      <c r="F102" s="31"/>
      <c r="G102" s="32">
        <v>377</v>
      </c>
      <c r="H102" s="35">
        <v>27</v>
      </c>
      <c r="I102" s="33">
        <f t="shared" si="330"/>
      </c>
      <c r="J102" s="34">
        <f t="shared" si="1"/>
      </c>
      <c r="K102" s="35">
        <v>1</v>
      </c>
      <c r="L102" s="34">
        <f t="shared" si="110"/>
      </c>
      <c r="M102" s="35">
        <v>0</v>
      </c>
      <c r="N102" s="36">
        <f t="shared" si="548"/>
      </c>
      <c r="O102" s="35">
        <v>1</v>
      </c>
      <c r="P102" s="36">
        <f t="shared" si="657"/>
      </c>
      <c r="Q102" s="37"/>
      <c r="R102" s="32"/>
      <c r="S102" s="37"/>
      <c r="T102" s="32"/>
      <c r="U102" s="38"/>
      <c r="V102" s="39"/>
      <c r="W102" s="32"/>
      <c r="X102" s="39"/>
      <c r="Y102" s="37"/>
      <c r="Z102" s="39"/>
      <c r="AA102" s="39"/>
      <c r="AB102" s="32"/>
      <c r="AC102" s="32"/>
      <c r="AD102" s="37"/>
      <c r="AE102" s="39"/>
      <c r="AF102" s="43" t="s">
        <v>79</v>
      </c>
    </row>
    <row r="103">
      <c r="A103" s="26"/>
      <c r="B103" s="27"/>
      <c r="C103" s="28"/>
      <c r="D103" s="29" t="s">
        <v>48</v>
      </c>
      <c r="E103" s="32">
        <v>39.61</v>
      </c>
      <c r="F103" s="31"/>
      <c r="G103" s="32">
        <v>271</v>
      </c>
      <c r="H103" s="35">
        <v>8</v>
      </c>
      <c r="I103" s="33">
        <f t="shared" si="330"/>
      </c>
      <c r="J103" s="34">
        <f t="shared" si="1"/>
      </c>
      <c r="K103" s="35">
        <v>0</v>
      </c>
      <c r="L103" s="34">
        <f t="shared" si="110"/>
      </c>
      <c r="M103" s="35">
        <v>0</v>
      </c>
      <c r="N103" s="36">
        <f t="shared" si="548"/>
      </c>
      <c r="O103" s="35">
        <v>0</v>
      </c>
      <c r="P103" s="36">
        <f t="shared" si="657"/>
      </c>
      <c r="Q103" s="37"/>
      <c r="R103" s="32"/>
      <c r="S103" s="37"/>
      <c r="T103" s="32"/>
      <c r="U103" s="38"/>
      <c r="V103" s="39"/>
      <c r="W103" s="32"/>
      <c r="X103" s="39"/>
      <c r="Y103" s="37"/>
      <c r="Z103" s="39"/>
      <c r="AA103" s="39"/>
      <c r="AB103" s="32"/>
      <c r="AC103" s="32"/>
      <c r="AD103" s="37"/>
      <c r="AE103" s="39"/>
      <c r="AF103" s="39"/>
    </row>
    <row r="104">
      <c r="A104" s="26"/>
      <c r="B104" s="63" t="s">
        <v>64</v>
      </c>
      <c r="C104" s="28" t="s">
        <v>68</v>
      </c>
      <c r="D104" s="29" t="s">
        <v>44</v>
      </c>
      <c r="E104" s="30">
        <v>982.07</v>
      </c>
      <c r="F104" s="31">
        <f>E104+E105+E106</f>
      </c>
      <c r="G104" s="32">
        <v>11955</v>
      </c>
      <c r="H104" s="35">
        <v>154</v>
      </c>
      <c r="I104" s="33">
        <f t="shared" si="330"/>
      </c>
      <c r="J104" s="34">
        <f t="shared" si="1"/>
      </c>
      <c r="K104" s="35">
        <v>11</v>
      </c>
      <c r="L104" s="34">
        <f t="shared" si="110"/>
      </c>
      <c r="M104" s="35">
        <v>0</v>
      </c>
      <c r="N104" s="36">
        <f t="shared" si="548"/>
      </c>
      <c r="O104" s="35">
        <v>0</v>
      </c>
      <c r="P104" s="36">
        <f t="shared" si="657"/>
      </c>
      <c r="Q104" s="37">
        <f>(M104+M106+M105)/(O104+O106+O105)</f>
      </c>
      <c r="R104" s="35">
        <v>2</v>
      </c>
      <c r="S104" s="37">
        <f>(O104+O106)/(K104+K106)</f>
      </c>
      <c r="T104" s="35">
        <v>0</v>
      </c>
      <c r="U104" s="38">
        <f>F104/T104</f>
      </c>
      <c r="V104" s="39">
        <f>(F104+4*500)/T104</f>
      </c>
      <c r="W104" s="35">
        <v>0</v>
      </c>
      <c r="X104" s="39">
        <f>W104/T104</f>
      </c>
      <c r="Y104" s="37">
        <f>T104/R104</f>
      </c>
      <c r="Z104" s="39">
        <f>W104/F104</f>
      </c>
      <c r="AA104" s="39">
        <f>W104/(F104+500)</f>
      </c>
      <c r="AB104" s="35">
        <v>0</v>
      </c>
      <c r="AC104" s="35">
        <v>0</v>
      </c>
      <c r="AD104" s="37">
        <f>AB104/T104</f>
      </c>
      <c r="AE104" s="39">
        <f>(W104-AC104)/(F104+500)</f>
      </c>
      <c r="AF104" s="43" t="s">
        <v>65</v>
      </c>
    </row>
    <row r="105">
      <c r="A105" s="26"/>
      <c r="B105" s="63"/>
      <c r="C105" s="28"/>
      <c r="D105" s="29" t="s">
        <v>46</v>
      </c>
      <c r="E105" s="42">
        <v>33.83</v>
      </c>
      <c r="F105" s="31"/>
      <c r="G105" s="32">
        <v>375</v>
      </c>
      <c r="H105" s="35">
        <v>20</v>
      </c>
      <c r="I105" s="33">
        <f t="shared" si="330"/>
      </c>
      <c r="J105" s="34">
        <f t="shared" si="1"/>
      </c>
      <c r="K105" s="35">
        <v>1</v>
      </c>
      <c r="L105" s="34">
        <f t="shared" si="110"/>
      </c>
      <c r="M105" s="35">
        <v>0</v>
      </c>
      <c r="N105" s="36">
        <f t="shared" si="548"/>
      </c>
      <c r="O105" s="35">
        <v>0</v>
      </c>
      <c r="P105" s="36">
        <f t="shared" si="657"/>
      </c>
      <c r="Q105" s="37"/>
      <c r="R105" s="32"/>
      <c r="S105" s="37"/>
      <c r="T105" s="32"/>
      <c r="U105" s="38"/>
      <c r="V105" s="39"/>
      <c r="W105" s="32"/>
      <c r="X105" s="39"/>
      <c r="Y105" s="37"/>
      <c r="Z105" s="39"/>
      <c r="AA105" s="39"/>
      <c r="AB105" s="32"/>
      <c r="AC105" s="32"/>
      <c r="AD105" s="37"/>
      <c r="AE105" s="39"/>
      <c r="AF105" s="43" t="s">
        <v>79</v>
      </c>
    </row>
    <row r="106">
      <c r="A106" s="26"/>
      <c r="B106" s="63"/>
      <c r="C106" s="28"/>
      <c r="D106" s="29" t="s">
        <v>48</v>
      </c>
      <c r="E106" s="32">
        <v>13.63</v>
      </c>
      <c r="F106" s="31"/>
      <c r="G106" s="32">
        <v>102</v>
      </c>
      <c r="H106" s="35">
        <v>4</v>
      </c>
      <c r="I106" s="33">
        <f t="shared" si="330"/>
      </c>
      <c r="J106" s="34">
        <f t="shared" si="1"/>
      </c>
      <c r="K106" s="35">
        <v>0</v>
      </c>
      <c r="L106" s="34">
        <f t="shared" si="110"/>
      </c>
      <c r="M106" s="35">
        <v>0</v>
      </c>
      <c r="N106" s="36">
        <f t="shared" si="548"/>
      </c>
      <c r="O106" s="35">
        <v>0</v>
      </c>
      <c r="P106" s="36">
        <f t="shared" si="657"/>
      </c>
      <c r="Q106" s="37"/>
      <c r="R106" s="32"/>
      <c r="S106" s="37"/>
      <c r="T106" s="32"/>
      <c r="U106" s="38"/>
      <c r="V106" s="39"/>
      <c r="W106" s="32"/>
      <c r="X106" s="39"/>
      <c r="Y106" s="37"/>
      <c r="Z106" s="39"/>
      <c r="AA106" s="39"/>
      <c r="AB106" s="32"/>
      <c r="AC106" s="32"/>
      <c r="AD106" s="37"/>
      <c r="AE106" s="39"/>
      <c r="AF106" s="39"/>
    </row>
    <row r="107">
      <c r="A107" s="26"/>
      <c r="B107" s="27" t="s">
        <v>67</v>
      </c>
      <c r="C107" s="28" t="s">
        <v>68</v>
      </c>
      <c r="D107" s="29" t="s">
        <v>44</v>
      </c>
      <c r="E107" s="65">
        <v>516</v>
      </c>
      <c r="F107" s="31">
        <f>E107+E108+E109</f>
      </c>
      <c r="G107" s="32">
        <v>6096</v>
      </c>
      <c r="H107" s="35">
        <v>79</v>
      </c>
      <c r="I107" s="33">
        <f t="shared" si="330"/>
      </c>
      <c r="J107" s="34">
        <f t="shared" si="1"/>
      </c>
      <c r="K107" s="35">
        <v>17</v>
      </c>
      <c r="L107" s="34">
        <f t="shared" si="110"/>
      </c>
      <c r="M107" s="35">
        <v>0</v>
      </c>
      <c r="N107" s="36">
        <f t="shared" si="548"/>
      </c>
      <c r="O107" s="35">
        <v>2</v>
      </c>
      <c r="P107" s="36">
        <f t="shared" si="657"/>
      </c>
      <c r="Q107" s="37">
        <f>(M107+M109+M108)/(O107+O109+O108)</f>
      </c>
      <c r="R107" s="35">
        <v>4</v>
      </c>
      <c r="S107" s="37">
        <f>(O107+O109)/(K107+K109)</f>
      </c>
      <c r="T107" s="35">
        <v>0</v>
      </c>
      <c r="U107" s="38">
        <f>F107/T107</f>
      </c>
      <c r="V107" s="39">
        <f>(F107+4*500)/T107</f>
      </c>
      <c r="W107" s="35">
        <v>0</v>
      </c>
      <c r="X107" s="39">
        <f>W107/T107</f>
      </c>
      <c r="Y107" s="37">
        <f>T107/R107</f>
      </c>
      <c r="Z107" s="39">
        <f>W107/F107</f>
      </c>
      <c r="AA107" s="39">
        <f>W107/(F107+500)</f>
      </c>
      <c r="AB107" s="35">
        <v>0</v>
      </c>
      <c r="AC107" s="35">
        <v>0</v>
      </c>
      <c r="AD107" s="37">
        <f>AB107/T107</f>
      </c>
      <c r="AE107" s="39">
        <f>(W107-AC107)/(F107+500)</f>
      </c>
      <c r="AF107" s="43" t="s">
        <v>65</v>
      </c>
    </row>
    <row r="108">
      <c r="A108" s="26"/>
      <c r="B108" s="27"/>
      <c r="C108" s="28"/>
      <c r="D108" s="29" t="s">
        <v>46</v>
      </c>
      <c r="E108" s="66">
        <v>31.33</v>
      </c>
      <c r="F108" s="31"/>
      <c r="G108" s="32">
        <v>375</v>
      </c>
      <c r="H108" s="35">
        <v>20</v>
      </c>
      <c r="I108" s="33">
        <f t="shared" si="330"/>
      </c>
      <c r="J108" s="34">
        <f t="shared" si="1"/>
      </c>
      <c r="K108" s="35">
        <v>1</v>
      </c>
      <c r="L108" s="34">
        <f t="shared" si="110"/>
      </c>
      <c r="M108" s="35">
        <v>0</v>
      </c>
      <c r="N108" s="36">
        <f t="shared" si="548"/>
      </c>
      <c r="O108" s="35">
        <v>0</v>
      </c>
      <c r="P108" s="36">
        <f t="shared" si="657"/>
      </c>
      <c r="Q108" s="37"/>
      <c r="R108" s="32"/>
      <c r="S108" s="37"/>
      <c r="T108" s="32"/>
      <c r="U108" s="38"/>
      <c r="V108" s="39"/>
      <c r="W108" s="32"/>
      <c r="X108" s="39"/>
      <c r="Y108" s="37"/>
      <c r="Z108" s="39"/>
      <c r="AA108" s="39"/>
      <c r="AB108" s="32"/>
      <c r="AC108" s="32"/>
      <c r="AD108" s="37"/>
      <c r="AE108" s="39"/>
      <c r="AF108" s="43" t="s">
        <v>79</v>
      </c>
    </row>
    <row r="109">
      <c r="A109" s="26"/>
      <c r="B109" s="27"/>
      <c r="C109" s="28"/>
      <c r="D109" s="29" t="s">
        <v>48</v>
      </c>
      <c r="E109" s="32">
        <v>3.24</v>
      </c>
      <c r="F109" s="31"/>
      <c r="G109" s="32">
        <v>68</v>
      </c>
      <c r="H109" s="35">
        <v>3</v>
      </c>
      <c r="I109" s="33">
        <f t="shared" si="330"/>
      </c>
      <c r="J109" s="34">
        <f t="shared" si="1"/>
      </c>
      <c r="K109" s="35">
        <v>0</v>
      </c>
      <c r="L109" s="34">
        <f t="shared" si="110"/>
      </c>
      <c r="M109" s="35">
        <v>0</v>
      </c>
      <c r="N109" s="36">
        <f t="shared" si="548"/>
      </c>
      <c r="O109" s="35">
        <v>0</v>
      </c>
      <c r="P109" s="36">
        <f t="shared" si="657"/>
      </c>
      <c r="Q109" s="37"/>
      <c r="R109" s="32"/>
      <c r="S109" s="37"/>
      <c r="T109" s="32"/>
      <c r="U109" s="38"/>
      <c r="V109" s="39"/>
      <c r="W109" s="32"/>
      <c r="X109" s="39"/>
      <c r="Y109" s="37"/>
      <c r="Z109" s="39"/>
      <c r="AA109" s="39"/>
      <c r="AB109" s="32"/>
      <c r="AC109" s="32"/>
      <c r="AD109" s="37"/>
      <c r="AE109" s="39"/>
      <c r="AF109" s="39"/>
    </row>
    <row r="110">
      <c r="A110" s="26"/>
      <c r="B110" s="27" t="s">
        <v>69</v>
      </c>
      <c r="C110" s="28" t="s">
        <v>68</v>
      </c>
      <c r="D110" s="29" t="s">
        <v>44</v>
      </c>
      <c r="E110" s="30">
        <v>708.01</v>
      </c>
      <c r="F110" s="31">
        <f>E110+E111+E112</f>
      </c>
      <c r="G110" s="32">
        <v>7260</v>
      </c>
      <c r="H110" s="35">
        <v>77</v>
      </c>
      <c r="I110" s="33">
        <f t="shared" si="330"/>
      </c>
      <c r="J110" s="34">
        <f t="shared" si="1"/>
      </c>
      <c r="K110" s="35">
        <v>15</v>
      </c>
      <c r="L110" s="34">
        <f t="shared" si="110"/>
      </c>
      <c r="M110" s="35">
        <v>1</v>
      </c>
      <c r="N110" s="36">
        <f t="shared" si="548"/>
      </c>
      <c r="O110" s="35">
        <v>1</v>
      </c>
      <c r="P110" s="36">
        <f t="shared" si="657"/>
      </c>
      <c r="Q110" s="37">
        <f>(M110+M112+M111)/(O110+O112+O111)</f>
      </c>
      <c r="R110" s="35">
        <v>1</v>
      </c>
      <c r="S110" s="37">
        <f>(O110+O112)/(K110+K112)</f>
      </c>
      <c r="T110" s="35">
        <v>1</v>
      </c>
      <c r="U110" s="38">
        <f>F110/T110</f>
      </c>
      <c r="V110" s="39">
        <f>(F110+4*500)/T110</f>
      </c>
      <c r="W110" s="32">
        <v>468</v>
      </c>
      <c r="X110" s="39">
        <f>W110/T110</f>
      </c>
      <c r="Y110" s="37">
        <f>T110/R110</f>
      </c>
      <c r="Z110" s="39">
        <f>W110/F110</f>
      </c>
      <c r="AA110" s="39">
        <f>W110/(F110+500)</f>
      </c>
      <c r="AB110" s="35">
        <v>0</v>
      </c>
      <c r="AC110" s="35">
        <v>0</v>
      </c>
      <c r="AD110" s="37">
        <f>AB110/T110</f>
      </c>
      <c r="AE110" s="39">
        <f>(W110-AC110)/(F110+500)</f>
      </c>
      <c r="AF110" s="39" t="s">
        <v>65</v>
      </c>
    </row>
    <row r="111">
      <c r="A111" s="26"/>
      <c r="B111" s="27"/>
      <c r="C111" s="28"/>
      <c r="D111" s="29" t="s">
        <v>46</v>
      </c>
      <c r="E111" s="42">
        <v>104.77</v>
      </c>
      <c r="F111" s="31"/>
      <c r="G111" s="32">
        <v>400</v>
      </c>
      <c r="H111" s="35">
        <v>20</v>
      </c>
      <c r="I111" s="33">
        <f t="shared" si="330"/>
      </c>
      <c r="J111" s="34">
        <f t="shared" si="1"/>
      </c>
      <c r="K111" s="35">
        <v>0</v>
      </c>
      <c r="L111" s="34">
        <f t="shared" si="110"/>
      </c>
      <c r="M111" s="35">
        <v>0</v>
      </c>
      <c r="N111" s="36">
        <f t="shared" si="548"/>
      </c>
      <c r="O111" s="35">
        <v>0</v>
      </c>
      <c r="P111" s="36">
        <f t="shared" si="657"/>
      </c>
      <c r="Q111" s="37"/>
      <c r="R111" s="32"/>
      <c r="S111" s="37"/>
      <c r="T111" s="32"/>
      <c r="U111" s="38"/>
      <c r="V111" s="39"/>
      <c r="W111" s="32"/>
      <c r="X111" s="39"/>
      <c r="Y111" s="37"/>
      <c r="Z111" s="39"/>
      <c r="AA111" s="39"/>
      <c r="AB111" s="32"/>
      <c r="AC111" s="32"/>
      <c r="AD111" s="37"/>
      <c r="AE111" s="39"/>
      <c r="AF111" s="39" t="s">
        <v>79</v>
      </c>
    </row>
    <row r="112">
      <c r="A112" s="26"/>
      <c r="B112" s="27"/>
      <c r="C112" s="28"/>
      <c r="D112" s="29" t="s">
        <v>48</v>
      </c>
      <c r="E112" s="32">
        <v>3.08</v>
      </c>
      <c r="F112" s="31"/>
      <c r="G112" s="32">
        <v>57</v>
      </c>
      <c r="H112" s="35">
        <v>1</v>
      </c>
      <c r="I112" s="33">
        <f t="shared" si="330"/>
      </c>
      <c r="J112" s="34">
        <f t="shared" si="1"/>
      </c>
      <c r="K112" s="35">
        <v>0</v>
      </c>
      <c r="L112" s="34">
        <f t="shared" si="110"/>
      </c>
      <c r="M112" s="35">
        <v>0</v>
      </c>
      <c r="N112" s="36">
        <f t="shared" si="548"/>
      </c>
      <c r="O112" s="35">
        <v>0</v>
      </c>
      <c r="P112" s="36">
        <f t="shared" si="657"/>
      </c>
      <c r="Q112" s="37"/>
      <c r="R112" s="32"/>
      <c r="S112" s="37"/>
      <c r="T112" s="32"/>
      <c r="U112" s="38"/>
      <c r="V112" s="39"/>
      <c r="W112" s="32"/>
      <c r="X112" s="39"/>
      <c r="Y112" s="37"/>
      <c r="Z112" s="39"/>
      <c r="AA112" s="39"/>
      <c r="AB112" s="32"/>
      <c r="AC112" s="32"/>
      <c r="AD112" s="37"/>
      <c r="AE112" s="39"/>
      <c r="AF112" s="39"/>
    </row>
    <row r="113">
      <c r="A113" s="26"/>
      <c r="B113" s="27" t="s">
        <v>70</v>
      </c>
      <c r="C113" s="28" t="s">
        <v>68</v>
      </c>
      <c r="D113" s="29" t="s">
        <v>44</v>
      </c>
      <c r="E113" s="30">
        <v>667.56</v>
      </c>
      <c r="F113" s="31">
        <f>E113+E114+E115</f>
      </c>
      <c r="G113" s="32">
        <v>7160</v>
      </c>
      <c r="H113" s="35">
        <v>74</v>
      </c>
      <c r="I113" s="33">
        <f t="shared" si="330"/>
      </c>
      <c r="J113" s="34">
        <f t="shared" si="1"/>
      </c>
      <c r="K113" s="35">
        <v>17</v>
      </c>
      <c r="L113" s="34">
        <f t="shared" si="110"/>
      </c>
      <c r="M113" s="35">
        <v>0</v>
      </c>
      <c r="N113" s="36">
        <f t="shared" si="548"/>
      </c>
      <c r="O113" s="35">
        <v>3</v>
      </c>
      <c r="P113" s="36">
        <f t="shared" si="657"/>
      </c>
      <c r="Q113" s="37">
        <f>(M113+M115+M114)/(O113+O115+O114)</f>
      </c>
      <c r="R113" s="35">
        <v>4</v>
      </c>
      <c r="S113" s="37">
        <f>(O113+O115)/(K113+K115)</f>
      </c>
      <c r="T113" s="35">
        <v>0</v>
      </c>
      <c r="U113" s="38">
        <f>F113/T113</f>
      </c>
      <c r="V113" s="39">
        <f>(F113+4*500)/T113</f>
      </c>
      <c r="W113" s="35">
        <v>0</v>
      </c>
      <c r="X113" s="39">
        <f>W113/T113</f>
      </c>
      <c r="Y113" s="37">
        <f>T113/R113</f>
      </c>
      <c r="Z113" s="39">
        <f>W113/F113</f>
      </c>
      <c r="AA113" s="39">
        <f>W113/(F113+500)</f>
      </c>
      <c r="AB113" s="35">
        <v>0</v>
      </c>
      <c r="AC113" s="35">
        <v>0</v>
      </c>
      <c r="AD113" s="37">
        <f>AB113/T113</f>
      </c>
      <c r="AE113" s="39">
        <f>(W113-AC113)/(F113+500)</f>
      </c>
      <c r="AF113" s="39" t="s">
        <v>65</v>
      </c>
    </row>
    <row r="114">
      <c r="A114" s="26"/>
      <c r="B114" s="27"/>
      <c r="C114" s="28"/>
      <c r="D114" s="29" t="s">
        <v>46</v>
      </c>
      <c r="E114" s="42">
        <v>56.73</v>
      </c>
      <c r="F114" s="31"/>
      <c r="G114" s="32">
        <v>507</v>
      </c>
      <c r="H114" s="35">
        <v>33</v>
      </c>
      <c r="I114" s="33">
        <f t="shared" si="330"/>
      </c>
      <c r="J114" s="34">
        <f t="shared" si="1"/>
      </c>
      <c r="K114" s="35">
        <v>2</v>
      </c>
      <c r="L114" s="34">
        <f t="shared" si="110"/>
      </c>
      <c r="M114" s="35">
        <v>0</v>
      </c>
      <c r="N114" s="36">
        <f t="shared" si="548"/>
      </c>
      <c r="O114" s="35">
        <v>0</v>
      </c>
      <c r="P114" s="36">
        <f t="shared" si="657"/>
      </c>
      <c r="Q114" s="37"/>
      <c r="R114" s="32"/>
      <c r="S114" s="37"/>
      <c r="T114" s="32"/>
      <c r="U114" s="38"/>
      <c r="V114" s="39"/>
      <c r="W114" s="32"/>
      <c r="X114" s="39"/>
      <c r="Y114" s="37"/>
      <c r="Z114" s="39"/>
      <c r="AA114" s="39"/>
      <c r="AB114" s="32"/>
      <c r="AC114" s="32"/>
      <c r="AD114" s="37"/>
      <c r="AE114" s="39"/>
      <c r="AF114" s="39" t="s">
        <v>79</v>
      </c>
    </row>
    <row r="115">
      <c r="A115" s="26"/>
      <c r="B115" s="27"/>
      <c r="C115" s="28"/>
      <c r="D115" s="29" t="s">
        <v>48</v>
      </c>
      <c r="E115" s="32">
        <v>6.66</v>
      </c>
      <c r="F115" s="31"/>
      <c r="G115" s="32">
        <v>55</v>
      </c>
      <c r="H115" s="35">
        <v>1</v>
      </c>
      <c r="I115" s="33">
        <f t="shared" si="330"/>
      </c>
      <c r="J115" s="34">
        <f t="shared" si="1"/>
      </c>
      <c r="K115" s="35">
        <v>0</v>
      </c>
      <c r="L115" s="34">
        <f t="shared" si="110"/>
      </c>
      <c r="M115" s="35">
        <v>0</v>
      </c>
      <c r="N115" s="36">
        <f t="shared" si="548"/>
      </c>
      <c r="O115" s="35">
        <v>0</v>
      </c>
      <c r="P115" s="36">
        <f t="shared" si="657"/>
      </c>
      <c r="Q115" s="37"/>
      <c r="R115" s="32"/>
      <c r="S115" s="37"/>
      <c r="T115" s="32"/>
      <c r="U115" s="38"/>
      <c r="V115" s="39"/>
      <c r="W115" s="32"/>
      <c r="X115" s="39"/>
      <c r="Y115" s="37"/>
      <c r="Z115" s="39"/>
      <c r="AA115" s="39"/>
      <c r="AB115" s="32"/>
      <c r="AC115" s="32"/>
      <c r="AD115" s="37"/>
      <c r="AE115" s="39"/>
      <c r="AF115" s="39"/>
    </row>
    <row r="116">
      <c r="A116" s="26"/>
      <c r="B116" s="44" t="s">
        <v>53</v>
      </c>
      <c r="C116" s="44"/>
      <c r="D116" s="44"/>
      <c r="E116" s="45">
        <f>SUM(E101:E115)</f>
      </c>
      <c r="F116" s="45">
        <f>SUM(F101:F115)</f>
      </c>
      <c r="G116" s="45">
        <f>SUM(G101:G115)</f>
      </c>
      <c r="H116" s="45">
        <f>SUM(H101:H115)</f>
      </c>
      <c r="I116" s="46">
        <f t="shared" si="330"/>
      </c>
      <c r="J116" s="47">
        <f t="shared" si="1"/>
      </c>
      <c r="K116" s="45">
        <f>SUM(K101:K115)</f>
      </c>
      <c r="L116" s="47">
        <f t="shared" si="110"/>
      </c>
      <c r="M116" s="45">
        <f>SUM(M101:M115)</f>
      </c>
      <c r="N116" s="48">
        <f t="shared" si="548"/>
      </c>
      <c r="O116" s="45">
        <f>SUM(O101:O115)</f>
      </c>
      <c r="P116" s="48">
        <f t="shared" si="657"/>
      </c>
      <c r="Q116" s="49">
        <f>M116/O116</f>
      </c>
      <c r="R116" s="45">
        <f>SUM(R101:R115)</f>
      </c>
      <c r="S116" s="49">
        <f>(O116+O116)/(K116+K116)</f>
      </c>
      <c r="T116" s="45">
        <f>SUM(T101:T115)</f>
      </c>
      <c r="U116" s="50">
        <f t="shared" ref="U116:U117" si="246">F116/T116</f>
      </c>
      <c r="V116" s="51">
        <f t="shared" ref="V116:V117" si="355">(F116+4*500)/T116</f>
      </c>
      <c r="W116" s="45">
        <f>SUM(W101:W115)</f>
      </c>
      <c r="X116" s="52">
        <f t="shared" ref="X116:X117" si="26">W116/T116</f>
      </c>
      <c r="Y116" s="49">
        <f t="shared" ref="Y116:Y117" si="137">T116/R116</f>
      </c>
      <c r="Z116" s="51">
        <f t="shared" ref="Z116:Z117" si="573">W116/F116</f>
      </c>
      <c r="AA116" s="51">
        <f>W116/(F116+COUNT(W101:W112)*500)</f>
      </c>
      <c r="AB116" s="45">
        <f>SUM(AB101:AB115)</f>
      </c>
      <c r="AC116" s="45">
        <f>SUM(AC101:AC115)</f>
      </c>
      <c r="AD116" s="49">
        <f t="shared" ref="AD116:AD117" si="445">AB116/T116</f>
      </c>
      <c r="AE116" s="53">
        <f>(W116-AC116)/(F116+COUNT(W101:W112)*500)</f>
      </c>
      <c r="AF116" s="39"/>
    </row>
    <row r="117">
      <c r="A117" s="26"/>
      <c r="B117" s="27" t="s">
        <v>71</v>
      </c>
      <c r="C117" s="28" t="s">
        <v>73</v>
      </c>
      <c r="D117" s="29" t="s">
        <v>44</v>
      </c>
      <c r="E117" s="30">
        <v>829.33</v>
      </c>
      <c r="F117" s="31">
        <f>E117+E118+E119</f>
      </c>
      <c r="G117" s="32">
        <v>7792</v>
      </c>
      <c r="H117" s="35">
        <v>90</v>
      </c>
      <c r="I117" s="33">
        <f t="shared" si="330"/>
      </c>
      <c r="J117" s="34">
        <f t="shared" si="1"/>
      </c>
      <c r="K117" s="35">
        <v>10</v>
      </c>
      <c r="L117" s="34">
        <f t="shared" si="110"/>
      </c>
      <c r="M117" s="35">
        <v>0</v>
      </c>
      <c r="N117" s="36">
        <f t="shared" si="548"/>
      </c>
      <c r="O117" s="35">
        <v>0</v>
      </c>
      <c r="P117" s="36">
        <f t="shared" si="657"/>
      </c>
      <c r="Q117" s="37">
        <f>(M117+M119+M118)/(O117+O119+O118)</f>
      </c>
      <c r="R117" s="35">
        <v>1</v>
      </c>
      <c r="S117" s="37">
        <f>(O117+O119)/(K117+K119)</f>
      </c>
      <c r="T117" s="35">
        <v>0</v>
      </c>
      <c r="U117" s="38">
        <f t="shared" si="246"/>
      </c>
      <c r="V117" s="39">
        <f t="shared" si="355"/>
      </c>
      <c r="W117" s="35">
        <v>0</v>
      </c>
      <c r="X117" s="39">
        <f t="shared" si="26"/>
      </c>
      <c r="Y117" s="37">
        <f t="shared" si="137"/>
      </c>
      <c r="Z117" s="39">
        <f t="shared" si="573"/>
      </c>
      <c r="AA117" s="39">
        <f>W117/(F117+500)</f>
      </c>
      <c r="AB117" s="35">
        <v>0</v>
      </c>
      <c r="AC117" s="35">
        <v>0</v>
      </c>
      <c r="AD117" s="37">
        <f t="shared" si="445"/>
      </c>
      <c r="AE117" s="39">
        <f>(W117-AC117)/(F117+500)</f>
      </c>
      <c r="AF117" s="39" t="s">
        <v>65</v>
      </c>
    </row>
    <row r="118">
      <c r="A118" s="26"/>
      <c r="B118" s="27"/>
      <c r="C118" s="28"/>
      <c r="D118" s="29" t="s">
        <v>46</v>
      </c>
      <c r="E118" s="42">
        <v>84.75</v>
      </c>
      <c r="F118" s="31"/>
      <c r="G118" s="32">
        <v>634</v>
      </c>
      <c r="H118" s="35">
        <v>30</v>
      </c>
      <c r="I118" s="33">
        <f t="shared" si="330"/>
      </c>
      <c r="J118" s="34">
        <f t="shared" si="1"/>
      </c>
      <c r="K118" s="35">
        <v>1</v>
      </c>
      <c r="L118" s="34">
        <f t="shared" si="110"/>
      </c>
      <c r="M118" s="35">
        <v>0</v>
      </c>
      <c r="N118" s="36">
        <f t="shared" si="548"/>
      </c>
      <c r="O118" s="35">
        <v>0</v>
      </c>
      <c r="P118" s="36">
        <f t="shared" si="657"/>
      </c>
      <c r="Q118" s="37"/>
      <c r="R118" s="32"/>
      <c r="S118" s="37"/>
      <c r="T118" s="32"/>
      <c r="U118" s="38"/>
      <c r="V118" s="39"/>
      <c r="W118" s="32"/>
      <c r="X118" s="39"/>
      <c r="Y118" s="37"/>
      <c r="Z118" s="39"/>
      <c r="AA118" s="39"/>
      <c r="AB118" s="32"/>
      <c r="AC118" s="32"/>
      <c r="AD118" s="37"/>
      <c r="AE118" s="39"/>
      <c r="AF118" s="39" t="s">
        <v>79</v>
      </c>
    </row>
    <row r="119">
      <c r="A119" s="26"/>
      <c r="B119" s="27"/>
      <c r="C119" s="28"/>
      <c r="D119" s="29" t="s">
        <v>48</v>
      </c>
      <c r="E119" s="32">
        <v>4.2</v>
      </c>
      <c r="F119" s="31"/>
      <c r="G119" s="32">
        <v>89</v>
      </c>
      <c r="H119" s="35">
        <v>1</v>
      </c>
      <c r="I119" s="33">
        <f t="shared" si="330"/>
      </c>
      <c r="J119" s="34">
        <f t="shared" si="1"/>
      </c>
      <c r="K119" s="35">
        <v>0</v>
      </c>
      <c r="L119" s="34">
        <f t="shared" si="110"/>
      </c>
      <c r="M119" s="35">
        <v>0</v>
      </c>
      <c r="N119" s="36">
        <f t="shared" si="548"/>
      </c>
      <c r="O119" s="35">
        <v>0</v>
      </c>
      <c r="P119" s="36">
        <f t="shared" si="657"/>
      </c>
      <c r="Q119" s="37"/>
      <c r="R119" s="32"/>
      <c r="S119" s="37"/>
      <c r="T119" s="32"/>
      <c r="U119" s="38"/>
      <c r="V119" s="39"/>
      <c r="W119" s="32"/>
      <c r="X119" s="39"/>
      <c r="Y119" s="37"/>
      <c r="Z119" s="39"/>
      <c r="AA119" s="39"/>
      <c r="AB119" s="32"/>
      <c r="AC119" s="32"/>
      <c r="AD119" s="37"/>
      <c r="AE119" s="39"/>
      <c r="AF119" s="39"/>
    </row>
    <row r="120">
      <c r="A120" s="26"/>
      <c r="B120" s="27" t="s">
        <v>72</v>
      </c>
      <c r="C120" s="28" t="s">
        <v>73</v>
      </c>
      <c r="D120" s="29" t="s">
        <v>44</v>
      </c>
      <c r="E120" s="30">
        <v>1463.35</v>
      </c>
      <c r="F120" s="31">
        <f>E120+E121+E122</f>
      </c>
      <c r="G120" s="32">
        <v>12750</v>
      </c>
      <c r="H120" s="35">
        <v>113</v>
      </c>
      <c r="I120" s="33">
        <f t="shared" si="330"/>
      </c>
      <c r="J120" s="34">
        <f t="shared" si="1"/>
      </c>
      <c r="K120" s="35">
        <v>32</v>
      </c>
      <c r="L120" s="34">
        <f t="shared" si="110"/>
      </c>
      <c r="M120" s="35">
        <v>1</v>
      </c>
      <c r="N120" s="36">
        <f t="shared" si="548"/>
      </c>
      <c r="O120" s="35">
        <v>5</v>
      </c>
      <c r="P120" s="36">
        <f t="shared" si="657"/>
      </c>
      <c r="Q120" s="37">
        <f>(M120+M122+M121)/(O120+O122+O121)</f>
      </c>
      <c r="R120" s="35">
        <v>6</v>
      </c>
      <c r="S120" s="37">
        <f>(O120+O122)/(K120+K122)</f>
      </c>
      <c r="T120" s="35">
        <v>2</v>
      </c>
      <c r="U120" s="38">
        <f>F120/T120</f>
      </c>
      <c r="V120" s="39">
        <f>(F120+4*500)/T120</f>
      </c>
      <c r="W120" s="35">
        <v>2887.2000000000007</v>
      </c>
      <c r="X120" s="39">
        <f>W120/T120</f>
      </c>
      <c r="Y120" s="37">
        <f>T120/R120</f>
      </c>
      <c r="Z120" s="39">
        <f>W120/F120</f>
      </c>
      <c r="AA120" s="39">
        <f>W120/(F120+500)</f>
      </c>
      <c r="AB120" s="35">
        <v>0</v>
      </c>
      <c r="AC120" s="35">
        <v>0</v>
      </c>
      <c r="AD120" s="37">
        <f>AB120/T120</f>
      </c>
      <c r="AE120" s="39">
        <f>(W120-AC120)/(F120+500)</f>
      </c>
      <c r="AF120" s="39" t="s">
        <v>65</v>
      </c>
    </row>
    <row r="121">
      <c r="A121" s="26"/>
      <c r="B121" s="27"/>
      <c r="C121" s="28"/>
      <c r="D121" s="29" t="s">
        <v>46</v>
      </c>
      <c r="E121" s="42">
        <v>65.74</v>
      </c>
      <c r="F121" s="31"/>
      <c r="G121" s="32">
        <v>699</v>
      </c>
      <c r="H121" s="35">
        <v>38</v>
      </c>
      <c r="I121" s="33">
        <f t="shared" si="330"/>
      </c>
      <c r="J121" s="34">
        <f t="shared" si="1"/>
      </c>
      <c r="K121" s="35">
        <v>2</v>
      </c>
      <c r="L121" s="34">
        <f t="shared" si="110"/>
      </c>
      <c r="M121" s="35">
        <v>0</v>
      </c>
      <c r="N121" s="36">
        <f t="shared" si="548"/>
      </c>
      <c r="O121" s="35">
        <v>0</v>
      </c>
      <c r="P121" s="36">
        <f t="shared" si="657"/>
      </c>
      <c r="Q121" s="37"/>
      <c r="R121" s="32"/>
      <c r="S121" s="37"/>
      <c r="T121" s="32"/>
      <c r="U121" s="38"/>
      <c r="V121" s="39"/>
      <c r="W121" s="35"/>
      <c r="X121" s="39"/>
      <c r="Y121" s="37"/>
      <c r="Z121" s="39"/>
      <c r="AA121" s="39"/>
      <c r="AB121" s="32"/>
      <c r="AC121" s="32"/>
      <c r="AD121" s="37"/>
      <c r="AE121" s="39"/>
      <c r="AF121" s="39" t="s">
        <v>79</v>
      </c>
    </row>
    <row r="122">
      <c r="A122" s="26"/>
      <c r="B122" s="27"/>
      <c r="C122" s="28"/>
      <c r="D122" s="29" t="s">
        <v>48</v>
      </c>
      <c r="E122" s="32">
        <v>6.95</v>
      </c>
      <c r="F122" s="31"/>
      <c r="G122" s="32">
        <v>99</v>
      </c>
      <c r="H122" s="35">
        <v>3</v>
      </c>
      <c r="I122" s="33">
        <f t="shared" si="330"/>
      </c>
      <c r="J122" s="34">
        <f t="shared" si="1"/>
      </c>
      <c r="K122" s="35">
        <v>0</v>
      </c>
      <c r="L122" s="34">
        <f t="shared" si="110"/>
      </c>
      <c r="M122" s="35">
        <v>0</v>
      </c>
      <c r="N122" s="36">
        <f t="shared" si="548"/>
      </c>
      <c r="O122" s="35">
        <v>0</v>
      </c>
      <c r="P122" s="36">
        <f t="shared" si="657"/>
      </c>
      <c r="Q122" s="37"/>
      <c r="R122" s="32"/>
      <c r="S122" s="37"/>
      <c r="T122" s="32"/>
      <c r="U122" s="38"/>
      <c r="V122" s="39"/>
      <c r="W122" s="35"/>
      <c r="X122" s="39"/>
      <c r="Y122" s="37"/>
      <c r="Z122" s="39"/>
      <c r="AA122" s="39"/>
      <c r="AB122" s="32"/>
      <c r="AC122" s="32"/>
      <c r="AD122" s="37"/>
      <c r="AE122" s="39"/>
      <c r="AF122" s="39"/>
    </row>
    <row r="123">
      <c r="A123" s="26"/>
      <c r="B123" s="27" t="s">
        <v>74</v>
      </c>
      <c r="C123" s="28" t="s">
        <v>73</v>
      </c>
      <c r="D123" s="29" t="s">
        <v>44</v>
      </c>
      <c r="E123" s="30">
        <v>2158.19</v>
      </c>
      <c r="F123" s="31">
        <f>E123+E124+E125</f>
      </c>
      <c r="G123" s="32">
        <v>19295</v>
      </c>
      <c r="H123" s="35">
        <v>233</v>
      </c>
      <c r="I123" s="33">
        <f t="shared" si="330"/>
      </c>
      <c r="J123" s="34">
        <f t="shared" si="1"/>
      </c>
      <c r="K123" s="35">
        <v>44</v>
      </c>
      <c r="L123" s="34">
        <f t="shared" si="110"/>
      </c>
      <c r="M123" s="35">
        <v>2</v>
      </c>
      <c r="N123" s="36">
        <f t="shared" si="548"/>
      </c>
      <c r="O123" s="35">
        <v>6</v>
      </c>
      <c r="P123" s="36">
        <f t="shared" si="657"/>
      </c>
      <c r="Q123" s="37">
        <f>(M123+M125+M124)/(O123+O125+O124)</f>
      </c>
      <c r="R123" s="35">
        <v>12</v>
      </c>
      <c r="S123" s="37">
        <f>(O123+O125)/(K123+K125)</f>
      </c>
      <c r="T123" s="35">
        <v>6</v>
      </c>
      <c r="U123" s="38">
        <f>F123/T123</f>
      </c>
      <c r="V123" s="39">
        <f>(F123+4*500)/T123</f>
      </c>
      <c r="W123" s="32">
        <v>7450.799999999999</v>
      </c>
      <c r="X123" s="39">
        <f>W123/T123</f>
      </c>
      <c r="Y123" s="37">
        <f>T123/R123</f>
      </c>
      <c r="Z123" s="39">
        <f>W123/F123</f>
      </c>
      <c r="AA123" s="39">
        <f>W123/(F123+500)</f>
      </c>
      <c r="AB123" s="35">
        <v>2</v>
      </c>
      <c r="AC123" s="35">
        <v>2024.4</v>
      </c>
      <c r="AD123" s="37">
        <f>AB123/T123</f>
      </c>
      <c r="AE123" s="39">
        <f>(W123-AC123)/(F123+500)</f>
      </c>
      <c r="AF123" s="39" t="s">
        <v>65</v>
      </c>
    </row>
    <row r="124">
      <c r="A124" s="26"/>
      <c r="B124" s="27"/>
      <c r="C124" s="28"/>
      <c r="D124" s="29" t="s">
        <v>46</v>
      </c>
      <c r="E124" s="42">
        <v>143.55</v>
      </c>
      <c r="F124" s="31"/>
      <c r="G124" s="32">
        <v>1213</v>
      </c>
      <c r="H124" s="35">
        <v>51</v>
      </c>
      <c r="I124" s="33">
        <f t="shared" si="330"/>
      </c>
      <c r="J124" s="34">
        <f t="shared" si="1"/>
      </c>
      <c r="K124" s="35">
        <v>2</v>
      </c>
      <c r="L124" s="34">
        <f t="shared" si="110"/>
      </c>
      <c r="M124" s="35">
        <v>0</v>
      </c>
      <c r="N124" s="36">
        <f t="shared" si="548"/>
      </c>
      <c r="O124" s="35">
        <v>0</v>
      </c>
      <c r="P124" s="36">
        <f t="shared" si="657"/>
      </c>
      <c r="Q124" s="37"/>
      <c r="R124" s="32"/>
      <c r="S124" s="37"/>
      <c r="T124" s="32"/>
      <c r="U124" s="38"/>
      <c r="V124" s="39"/>
      <c r="W124" s="32"/>
      <c r="X124" s="39"/>
      <c r="Y124" s="37"/>
      <c r="Z124" s="39"/>
      <c r="AA124" s="39"/>
      <c r="AB124" s="32"/>
      <c r="AC124" s="32"/>
      <c r="AD124" s="37"/>
      <c r="AE124" s="39"/>
      <c r="AF124" s="39" t="s">
        <v>79</v>
      </c>
    </row>
    <row r="125">
      <c r="A125" s="26"/>
      <c r="B125" s="27"/>
      <c r="C125" s="28"/>
      <c r="D125" s="29" t="s">
        <v>48</v>
      </c>
      <c r="E125" s="32">
        <v>1.88</v>
      </c>
      <c r="F125" s="31"/>
      <c r="G125" s="32">
        <v>63</v>
      </c>
      <c r="H125" s="35">
        <v>1</v>
      </c>
      <c r="I125" s="33">
        <f t="shared" si="330"/>
      </c>
      <c r="J125" s="34">
        <f t="shared" si="1"/>
      </c>
      <c r="K125" s="35">
        <v>0</v>
      </c>
      <c r="L125" s="34">
        <f t="shared" si="110"/>
      </c>
      <c r="M125" s="35">
        <v>0</v>
      </c>
      <c r="N125" s="36">
        <f t="shared" si="548"/>
      </c>
      <c r="O125" s="35">
        <v>0</v>
      </c>
      <c r="P125" s="36">
        <f t="shared" si="657"/>
      </c>
      <c r="Q125" s="37"/>
      <c r="R125" s="32"/>
      <c r="S125" s="37"/>
      <c r="T125" s="32"/>
      <c r="U125" s="38"/>
      <c r="V125" s="39"/>
      <c r="W125" s="32"/>
      <c r="X125" s="39"/>
      <c r="Y125" s="37"/>
      <c r="Z125" s="39"/>
      <c r="AA125" s="39"/>
      <c r="AB125" s="32"/>
      <c r="AC125" s="32"/>
      <c r="AD125" s="37"/>
      <c r="AE125" s="39"/>
      <c r="AF125" s="39"/>
    </row>
    <row r="126">
      <c r="A126" s="26"/>
      <c r="B126" s="27" t="s">
        <v>75</v>
      </c>
      <c r="C126" s="28" t="s">
        <v>73</v>
      </c>
      <c r="D126" s="29" t="s">
        <v>44</v>
      </c>
      <c r="E126" s="30">
        <v>1767.24</v>
      </c>
      <c r="F126" s="31">
        <f>E126+E127+E128</f>
      </c>
      <c r="G126" s="32">
        <v>22023</v>
      </c>
      <c r="H126" s="35">
        <v>412</v>
      </c>
      <c r="I126" s="33">
        <f t="shared" si="330"/>
      </c>
      <c r="J126" s="34">
        <f t="shared" si="1"/>
      </c>
      <c r="K126" s="35">
        <v>48</v>
      </c>
      <c r="L126" s="34">
        <f t="shared" si="110"/>
      </c>
      <c r="M126" s="35">
        <v>3</v>
      </c>
      <c r="N126" s="36">
        <f t="shared" si="548"/>
      </c>
      <c r="O126" s="35">
        <v>4</v>
      </c>
      <c r="P126" s="36">
        <f t="shared" si="657"/>
      </c>
      <c r="Q126" s="37">
        <f>(M126+M128+M127)/(O126+O128+O127)</f>
      </c>
      <c r="R126" s="35">
        <v>9</v>
      </c>
      <c r="S126" s="37">
        <f>(O126+O128)/(K126+K128)</f>
      </c>
      <c r="T126" s="35">
        <v>4</v>
      </c>
      <c r="U126" s="38">
        <f>F126/T126</f>
      </c>
      <c r="V126" s="39">
        <f>(F126+4*500)/T126</f>
      </c>
      <c r="W126" s="32">
        <v>5876.399999999998</v>
      </c>
      <c r="X126" s="39">
        <f>W126/T126</f>
      </c>
      <c r="Y126" s="37">
        <f>T126/R126</f>
      </c>
      <c r="Z126" s="39">
        <f>W126/F126</f>
      </c>
      <c r="AA126" s="39">
        <f>W126/(F126+500)</f>
      </c>
      <c r="AB126" s="35">
        <v>0</v>
      </c>
      <c r="AC126" s="35">
        <v>0</v>
      </c>
      <c r="AD126" s="37">
        <f>AB126/T126</f>
      </c>
      <c r="AE126" s="39">
        <f>(W126-AC126)/(F126+500)</f>
      </c>
      <c r="AF126" s="39" t="s">
        <v>65</v>
      </c>
    </row>
    <row r="127">
      <c r="A127" s="26"/>
      <c r="B127" s="27"/>
      <c r="C127" s="28"/>
      <c r="D127" s="29" t="s">
        <v>46</v>
      </c>
      <c r="E127" s="42">
        <v>344.17</v>
      </c>
      <c r="F127" s="31"/>
      <c r="G127" s="32">
        <v>2968</v>
      </c>
      <c r="H127" s="35">
        <v>95</v>
      </c>
      <c r="I127" s="33">
        <f t="shared" si="330"/>
      </c>
      <c r="J127" s="34">
        <f t="shared" si="1"/>
      </c>
      <c r="K127" s="35">
        <v>11</v>
      </c>
      <c r="L127" s="34">
        <f t="shared" si="110"/>
      </c>
      <c r="M127" s="35">
        <v>1</v>
      </c>
      <c r="N127" s="36">
        <f t="shared" si="548"/>
      </c>
      <c r="O127" s="35">
        <v>2</v>
      </c>
      <c r="P127" s="36">
        <f t="shared" si="657"/>
      </c>
      <c r="Q127" s="37"/>
      <c r="R127" s="32"/>
      <c r="S127" s="37"/>
      <c r="T127" s="32"/>
      <c r="U127" s="38"/>
      <c r="V127" s="39"/>
      <c r="W127" s="32"/>
      <c r="X127" s="39"/>
      <c r="Y127" s="37"/>
      <c r="Z127" s="39"/>
      <c r="AA127" s="39"/>
      <c r="AB127" s="32"/>
      <c r="AC127" s="32"/>
      <c r="AD127" s="37"/>
      <c r="AE127" s="39"/>
      <c r="AF127" s="39" t="s">
        <v>79</v>
      </c>
    </row>
    <row r="128">
      <c r="A128" s="26"/>
      <c r="B128" s="27"/>
      <c r="C128" s="28"/>
      <c r="D128" s="29" t="s">
        <v>48</v>
      </c>
      <c r="E128" s="32">
        <v>5.64</v>
      </c>
      <c r="F128" s="31"/>
      <c r="G128" s="32">
        <v>57</v>
      </c>
      <c r="H128" s="35">
        <v>6</v>
      </c>
      <c r="I128" s="33">
        <f t="shared" si="330"/>
      </c>
      <c r="J128" s="34">
        <f t="shared" si="1"/>
      </c>
      <c r="K128" s="35">
        <v>0</v>
      </c>
      <c r="L128" s="34">
        <f t="shared" si="110"/>
      </c>
      <c r="M128" s="35">
        <v>0</v>
      </c>
      <c r="N128" s="36">
        <f t="shared" si="548"/>
      </c>
      <c r="O128" s="35">
        <v>0</v>
      </c>
      <c r="P128" s="36">
        <f t="shared" si="657"/>
      </c>
      <c r="Q128" s="37"/>
      <c r="R128" s="32"/>
      <c r="S128" s="37"/>
      <c r="T128" s="32"/>
      <c r="U128" s="38"/>
      <c r="V128" s="39"/>
      <c r="W128" s="32"/>
      <c r="X128" s="39"/>
      <c r="Y128" s="37"/>
      <c r="Z128" s="39"/>
      <c r="AA128" s="39"/>
      <c r="AB128" s="32"/>
      <c r="AC128" s="32"/>
      <c r="AD128" s="37"/>
      <c r="AE128" s="39"/>
      <c r="AF128" s="39"/>
    </row>
    <row r="129">
      <c r="A129" s="26"/>
      <c r="B129" s="27" t="s">
        <v>76</v>
      </c>
      <c r="C129" s="28" t="s">
        <v>73</v>
      </c>
      <c r="D129" s="29" t="s">
        <v>44</v>
      </c>
      <c r="E129" s="30">
        <v>645.57</v>
      </c>
      <c r="F129" s="31">
        <f>E129+E130+E131</f>
      </c>
      <c r="G129" s="32">
        <v>8250</v>
      </c>
      <c r="H129" s="35">
        <v>131</v>
      </c>
      <c r="I129" s="33">
        <f t="shared" si="330"/>
      </c>
      <c r="J129" s="34">
        <f t="shared" si="1"/>
      </c>
      <c r="K129" s="35">
        <v>11</v>
      </c>
      <c r="L129" s="34">
        <f t="shared" si="110"/>
      </c>
      <c r="M129" s="35">
        <v>1</v>
      </c>
      <c r="N129" s="36">
        <f t="shared" si="548"/>
      </c>
      <c r="O129" s="35">
        <v>3</v>
      </c>
      <c r="P129" s="36">
        <f t="shared" si="657"/>
      </c>
      <c r="Q129" s="37">
        <f>(M129+M131+M130)/(O129+O131+O130)</f>
      </c>
      <c r="R129" s="35">
        <v>4</v>
      </c>
      <c r="S129" s="37">
        <f>(O129+O131)/(K129+K131)</f>
      </c>
      <c r="T129" s="35">
        <v>2</v>
      </c>
      <c r="U129" s="38">
        <f>F129/T129</f>
      </c>
      <c r="V129" s="39">
        <f>(F129+4*500)/T129</f>
      </c>
      <c r="W129" s="32">
        <v>3600</v>
      </c>
      <c r="X129" s="39">
        <f>W129/T129</f>
      </c>
      <c r="Y129" s="37">
        <f>T129/R129</f>
      </c>
      <c r="Z129" s="39">
        <f>W129/F129</f>
      </c>
      <c r="AA129" s="39">
        <f>W129/(F129+500)</f>
      </c>
      <c r="AB129" s="35">
        <v>0</v>
      </c>
      <c r="AC129" s="35">
        <v>0</v>
      </c>
      <c r="AD129" s="37">
        <f>AB129/T129</f>
      </c>
      <c r="AE129" s="39">
        <f>(W129-AC129)/(F129+500)</f>
      </c>
      <c r="AF129" s="39" t="s">
        <v>65</v>
      </c>
    </row>
    <row r="130">
      <c r="A130" s="26"/>
      <c r="B130" s="27"/>
      <c r="C130" s="28"/>
      <c r="D130" s="29" t="s">
        <v>46</v>
      </c>
      <c r="E130" s="42">
        <v>182.79</v>
      </c>
      <c r="F130" s="31"/>
      <c r="G130" s="32">
        <v>1641</v>
      </c>
      <c r="H130" s="35">
        <v>69</v>
      </c>
      <c r="I130" s="33">
        <f t="shared" si="330"/>
      </c>
      <c r="J130" s="34">
        <f t="shared" si="1"/>
      </c>
      <c r="K130" s="35">
        <v>3</v>
      </c>
      <c r="L130" s="34">
        <f t="shared" si="110"/>
      </c>
      <c r="M130" s="35">
        <v>0</v>
      </c>
      <c r="N130" s="36">
        <f t="shared" si="548"/>
      </c>
      <c r="O130" s="35">
        <v>0</v>
      </c>
      <c r="P130" s="36">
        <f t="shared" si="657"/>
      </c>
      <c r="Q130" s="37"/>
      <c r="R130" s="32"/>
      <c r="S130" s="37"/>
      <c r="T130" s="32"/>
      <c r="U130" s="38"/>
      <c r="V130" s="39"/>
      <c r="W130" s="32"/>
      <c r="X130" s="39"/>
      <c r="Y130" s="37"/>
      <c r="Z130" s="39"/>
      <c r="AA130" s="39"/>
      <c r="AB130" s="32"/>
      <c r="AC130" s="32"/>
      <c r="AD130" s="37"/>
      <c r="AE130" s="39"/>
      <c r="AF130" s="39" t="s">
        <v>79</v>
      </c>
    </row>
    <row r="131">
      <c r="A131" s="26"/>
      <c r="B131" s="27"/>
      <c r="C131" s="28"/>
      <c r="D131" s="29" t="s">
        <v>48</v>
      </c>
      <c r="E131" s="32">
        <v>3.44</v>
      </c>
      <c r="F131" s="31"/>
      <c r="G131" s="32">
        <v>34</v>
      </c>
      <c r="H131" s="35">
        <v>2</v>
      </c>
      <c r="I131" s="33">
        <f t="shared" si="330"/>
      </c>
      <c r="J131" s="34">
        <f t="shared" si="1"/>
      </c>
      <c r="K131" s="35">
        <v>0</v>
      </c>
      <c r="L131" s="34">
        <f t="shared" si="110"/>
      </c>
      <c r="M131" s="35">
        <v>0</v>
      </c>
      <c r="N131" s="36">
        <f t="shared" si="548"/>
      </c>
      <c r="O131" s="35">
        <v>0</v>
      </c>
      <c r="P131" s="36">
        <f t="shared" si="657"/>
      </c>
      <c r="Q131" s="37"/>
      <c r="R131" s="32"/>
      <c r="S131" s="37"/>
      <c r="T131" s="32"/>
      <c r="U131" s="38"/>
      <c r="V131" s="39"/>
      <c r="W131" s="32"/>
      <c r="X131" s="39"/>
      <c r="Y131" s="37"/>
      <c r="Z131" s="39"/>
      <c r="AA131" s="39"/>
      <c r="AB131" s="32"/>
      <c r="AC131" s="32"/>
      <c r="AD131" s="37"/>
      <c r="AE131" s="39"/>
      <c r="AF131" s="39"/>
    </row>
    <row r="132">
      <c r="A132" s="26"/>
      <c r="B132" s="44" t="s">
        <v>53</v>
      </c>
      <c r="C132" s="44"/>
      <c r="D132" s="44"/>
      <c r="E132" s="45">
        <f>SUM(E117:E131)</f>
      </c>
      <c r="F132" s="45">
        <f>SUM(F117:F131)</f>
      </c>
      <c r="G132" s="45">
        <f>SUM(G117:G131)</f>
      </c>
      <c r="H132" s="45">
        <f>SUM(H117:H131)</f>
      </c>
      <c r="I132" s="46">
        <f t="shared" si="330"/>
      </c>
      <c r="J132" s="47">
        <f t="shared" si="1"/>
      </c>
      <c r="K132" s="45">
        <f>SUM(K117:K131)</f>
      </c>
      <c r="L132" s="47">
        <f t="shared" si="110"/>
      </c>
      <c r="M132" s="45">
        <f>SUM(M117:M131)</f>
      </c>
      <c r="N132" s="48">
        <f t="shared" si="548"/>
      </c>
      <c r="O132" s="45">
        <f>SUM(O117:O131)</f>
      </c>
      <c r="P132" s="48">
        <f t="shared" si="657"/>
      </c>
      <c r="Q132" s="49">
        <f t="shared" ref="Q132:Q133" si="529">M132/O132</f>
      </c>
      <c r="R132" s="45">
        <f>SUM(R117:R131)</f>
      </c>
      <c r="S132" s="49">
        <f t="shared" ref="S132:S133" si="221">(O132+O132)/(K132+K132)</f>
      </c>
      <c r="T132" s="45">
        <f>SUM(T117:T131)</f>
      </c>
      <c r="U132" s="50">
        <f t="shared" ref="U132:U133" si="247">F132/T132</f>
      </c>
      <c r="V132" s="51">
        <f t="shared" ref="V132:V133" si="356">(F132+4*500)/T132</f>
      </c>
      <c r="W132" s="45">
        <f>SUM(W117:W131)</f>
      </c>
      <c r="X132" s="52">
        <f t="shared" ref="X132:X133" si="27">W132/T132</f>
      </c>
      <c r="Y132" s="49">
        <f t="shared" ref="Y132:Y133" si="138">T132/R132</f>
      </c>
      <c r="Z132" s="51">
        <f t="shared" ref="Z132:Z133" si="574">W132/F132</f>
      </c>
      <c r="AA132" s="51">
        <f>W132/(F132+COUNT(W117:W128)*500)</f>
      </c>
      <c r="AB132" s="45">
        <f>SUM(AB117:AB131)</f>
      </c>
      <c r="AC132" s="45">
        <f>SUM(AC117:AC131)</f>
      </c>
      <c r="AD132" s="49">
        <f t="shared" ref="AD132:AD133" si="446">AB132/T132</f>
      </c>
      <c r="AE132" s="53">
        <f>(W132-AC132)/(F132+COUNT(W117:W128)*500)</f>
      </c>
      <c r="AF132" s="39"/>
    </row>
    <row r="133">
      <c r="A133" s="26"/>
      <c r="B133" s="56" t="s">
        <v>77</v>
      </c>
      <c r="C133" s="56"/>
      <c r="D133" s="56"/>
      <c r="E133" s="67">
        <f>E84+E100+E116+E132</f>
      </c>
      <c r="F133" s="67">
        <f>F84+F100+F116+F132</f>
      </c>
      <c r="G133" s="67">
        <f>G84+G100+G116+G132</f>
      </c>
      <c r="H133" s="67">
        <f>H84+H100+H116+H132</f>
      </c>
      <c r="I133" s="58">
        <f t="shared" si="330"/>
      </c>
      <c r="J133" s="57">
        <f>J84+J100+J116+J132</f>
      </c>
      <c r="K133" s="57">
        <f>K84+K100+K116+K132</f>
      </c>
      <c r="L133" s="59">
        <f t="shared" si="110"/>
      </c>
      <c r="M133" s="57">
        <f>M84+M100+M116+M132</f>
      </c>
      <c r="N133" s="60">
        <f t="shared" si="548"/>
      </c>
      <c r="O133" s="57">
        <f>O84+O100+O116+O132</f>
      </c>
      <c r="P133" s="60">
        <f t="shared" si="657"/>
      </c>
      <c r="Q133" s="61">
        <f t="shared" si="529"/>
      </c>
      <c r="R133" s="57">
        <f>R84+R100+R116+R132</f>
      </c>
      <c r="S133" s="61">
        <f t="shared" si="221"/>
      </c>
      <c r="T133" s="57">
        <f>T84+T100+T116+T132</f>
      </c>
      <c r="U133" s="62">
        <f t="shared" si="247"/>
      </c>
      <c r="V133" s="57">
        <f t="shared" si="356"/>
      </c>
      <c r="W133" s="57">
        <f>W84+W100+W116+W132</f>
      </c>
      <c r="X133" s="57">
        <f t="shared" si="27"/>
      </c>
      <c r="Y133" s="61">
        <f t="shared" si="138"/>
      </c>
      <c r="Z133" s="57">
        <f t="shared" si="574"/>
      </c>
      <c r="AA133" s="57">
        <f>W133/(F133+COUNT(W69:W83,W85:W99,W101:W115,W117:W131)*500)</f>
      </c>
      <c r="AB133" s="57">
        <f>AB84+AB100+AB116+AB132</f>
      </c>
      <c r="AC133" s="57">
        <f>AC84+AC100+AC116+AC132</f>
      </c>
      <c r="AD133" s="61">
        <f t="shared" si="446"/>
      </c>
      <c r="AE133" s="57">
        <f>(W133-AC133)/(F133+COUNT(W69:W80,W85:W99,W101:W115,W117:W131)*500)</f>
      </c>
      <c r="AF133" s="39"/>
    </row>
    <row customHeight="true" ht="37.69841269841252" r="134">
      <c r="A134" s="18" t="s">
        <v>9</v>
      </c>
      <c r="B134" s="18" t="s">
        <v>10</v>
      </c>
      <c r="C134" s="18" t="s">
        <v>11</v>
      </c>
      <c r="D134" s="18" t="s">
        <v>12</v>
      </c>
      <c r="E134" s="18" t="s">
        <v>13</v>
      </c>
      <c r="F134" s="18" t="s">
        <v>14</v>
      </c>
      <c r="G134" s="18" t="s">
        <v>15</v>
      </c>
      <c r="H134" s="18" t="s">
        <v>16</v>
      </c>
      <c r="I134" s="19" t="s">
        <v>17</v>
      </c>
      <c r="J134" s="20" t="s">
        <v>18</v>
      </c>
      <c r="K134" s="18" t="s">
        <v>19</v>
      </c>
      <c r="L134" s="20" t="s">
        <v>20</v>
      </c>
      <c r="M134" s="18" t="s">
        <v>21</v>
      </c>
      <c r="N134" s="21" t="s">
        <v>22</v>
      </c>
      <c r="O134" s="18" t="s">
        <v>23</v>
      </c>
      <c r="P134" s="21" t="s">
        <v>24</v>
      </c>
      <c r="Q134" s="19" t="s">
        <v>25</v>
      </c>
      <c r="R134" s="22" t="s">
        <v>26</v>
      </c>
      <c r="S134" s="23" t="s">
        <v>27</v>
      </c>
      <c r="T134" s="22" t="s">
        <v>28</v>
      </c>
      <c r="U134" s="24" t="s">
        <v>29</v>
      </c>
      <c r="V134" s="25" t="s">
        <v>30</v>
      </c>
      <c r="W134" s="25" t="s">
        <v>31</v>
      </c>
      <c r="X134" s="25" t="s">
        <v>32</v>
      </c>
      <c r="Y134" s="23" t="s">
        <v>33</v>
      </c>
      <c r="Z134" s="25" t="s">
        <v>34</v>
      </c>
      <c r="AA134" s="25" t="s">
        <v>35</v>
      </c>
      <c r="AB134" s="25" t="s">
        <v>36</v>
      </c>
      <c r="AC134" s="22" t="s">
        <v>37</v>
      </c>
      <c r="AD134" s="23" t="s">
        <v>38</v>
      </c>
      <c r="AE134" s="25" t="s">
        <v>39</v>
      </c>
      <c r="AF134" s="25" t="s">
        <v>40</v>
      </c>
    </row>
    <row customHeight="true" ht="21.55611361589265" r="135">
      <c r="A135" s="26" t="s">
        <v>80</v>
      </c>
      <c r="B135" s="27" t="s">
        <v>42</v>
      </c>
      <c r="C135" s="28" t="s">
        <v>55</v>
      </c>
      <c r="D135" s="29" t="s">
        <v>44</v>
      </c>
      <c r="E135" s="30">
        <v>1860.12</v>
      </c>
      <c r="F135" s="31">
        <f>E135+E136+E137</f>
      </c>
      <c r="G135" s="32">
        <v>17430</v>
      </c>
      <c r="H135" s="32">
        <v>262</v>
      </c>
      <c r="I135" s="33">
        <f t="shared" ref="I135:I199" si="331">H135/G135</f>
      </c>
      <c r="J135" s="34">
        <f t="shared" ref="J135:J198" si="2">(E135/G135)*1000</f>
      </c>
      <c r="K135" s="35">
        <v>34</v>
      </c>
      <c r="L135" s="34">
        <f t="shared" ref="L135:L199" si="111">E135/K135</f>
      </c>
      <c r="M135" s="35">
        <v>0</v>
      </c>
      <c r="N135" s="36">
        <f t="shared" ref="N135:N199" si="549">E135/M135</f>
      </c>
      <c r="O135" s="35">
        <v>1</v>
      </c>
      <c r="P135" s="36">
        <f t="shared" ref="P135:P199" si="658">E135/O135</f>
      </c>
      <c r="Q135" s="37">
        <f>(M135+M137+M136)/(O135+O137+O136)</f>
      </c>
      <c r="R135" s="35">
        <v>3</v>
      </c>
      <c r="S135" s="37">
        <f>(O135+O137)/(K135+K137)</f>
      </c>
      <c r="T135" s="35">
        <v>0</v>
      </c>
      <c r="U135" s="38">
        <f>F135/T135</f>
      </c>
      <c r="V135" s="39">
        <f>(F135+4*500)/T135</f>
      </c>
      <c r="W135" s="35">
        <v>0</v>
      </c>
      <c r="X135" s="39">
        <f>W135/T135</f>
      </c>
      <c r="Y135" s="37">
        <f>T135/R135</f>
      </c>
      <c r="Z135" s="39">
        <f>W135/F135</f>
      </c>
      <c r="AA135" s="39">
        <f>W135/(F135+500)</f>
      </c>
      <c r="AB135" s="35">
        <v>0</v>
      </c>
      <c r="AC135" s="35">
        <v>0</v>
      </c>
      <c r="AD135" s="37">
        <f>AB135/T135</f>
      </c>
      <c r="AE135" s="39">
        <f>(W135-AC135)/(F135+500)</f>
      </c>
      <c r="AF135" s="39" t="s">
        <v>45</v>
      </c>
    </row>
    <row r="136">
      <c r="A136" s="26"/>
      <c r="B136" s="27"/>
      <c r="C136" s="28"/>
      <c r="D136" s="29" t="s">
        <v>46</v>
      </c>
      <c r="E136" s="42">
        <v>346.36</v>
      </c>
      <c r="F136" s="31"/>
      <c r="G136" s="32">
        <v>2488</v>
      </c>
      <c r="H136" s="32">
        <v>124</v>
      </c>
      <c r="I136" s="33">
        <f t="shared" si="331"/>
      </c>
      <c r="J136" s="34">
        <f t="shared" si="2"/>
      </c>
      <c r="K136" s="35">
        <v>1</v>
      </c>
      <c r="L136" s="34">
        <f t="shared" si="111"/>
      </c>
      <c r="M136" s="35">
        <v>0</v>
      </c>
      <c r="N136" s="36">
        <f t="shared" si="549"/>
      </c>
      <c r="O136" s="35">
        <v>0</v>
      </c>
      <c r="P136" s="36">
        <f t="shared" si="658"/>
      </c>
      <c r="Q136" s="37"/>
      <c r="R136" s="35"/>
      <c r="S136" s="37"/>
      <c r="T136" s="35"/>
      <c r="U136" s="38"/>
      <c r="V136" s="39"/>
      <c r="W136" s="35"/>
      <c r="X136" s="39"/>
      <c r="Y136" s="37"/>
      <c r="Z136" s="39"/>
      <c r="AA136" s="39"/>
      <c r="AB136" s="35"/>
      <c r="AC136" s="35"/>
      <c r="AD136" s="37"/>
      <c r="AE136" s="39"/>
      <c r="AF136" s="43" t="s">
        <v>50</v>
      </c>
    </row>
    <row r="137">
      <c r="A137" s="26"/>
      <c r="B137" s="27"/>
      <c r="C137" s="28"/>
      <c r="D137" s="29" t="s">
        <v>48</v>
      </c>
      <c r="E137" s="32">
        <v>9.22</v>
      </c>
      <c r="F137" s="31"/>
      <c r="G137" s="32">
        <v>182</v>
      </c>
      <c r="H137" s="35">
        <v>4</v>
      </c>
      <c r="I137" s="33">
        <f t="shared" si="331"/>
      </c>
      <c r="J137" s="34">
        <f t="shared" si="2"/>
      </c>
      <c r="K137" s="35">
        <v>1</v>
      </c>
      <c r="L137" s="34">
        <f t="shared" si="111"/>
      </c>
      <c r="M137" s="35">
        <v>0</v>
      </c>
      <c r="N137" s="36">
        <f t="shared" si="549"/>
      </c>
      <c r="O137" s="35">
        <v>0</v>
      </c>
      <c r="P137" s="36">
        <f t="shared" si="658"/>
      </c>
      <c r="Q137" s="37"/>
      <c r="R137" s="35"/>
      <c r="S137" s="37"/>
      <c r="T137" s="35"/>
      <c r="U137" s="38"/>
      <c r="V137" s="39"/>
      <c r="W137" s="35"/>
      <c r="X137" s="39"/>
      <c r="Y137" s="37"/>
      <c r="Z137" s="39"/>
      <c r="AA137" s="39"/>
      <c r="AB137" s="35"/>
      <c r="AC137" s="35"/>
      <c r="AD137" s="37"/>
      <c r="AE137" s="39"/>
      <c r="AF137" s="39"/>
    </row>
    <row r="138">
      <c r="A138" s="26"/>
      <c r="B138" s="27" t="s">
        <v>49</v>
      </c>
      <c r="C138" s="28" t="s">
        <v>55</v>
      </c>
      <c r="D138" s="29" t="s">
        <v>44</v>
      </c>
      <c r="E138" s="30">
        <v>1751.11</v>
      </c>
      <c r="F138" s="31">
        <f>E138+E139+E140</f>
      </c>
      <c r="G138" s="32">
        <v>17878</v>
      </c>
      <c r="H138" s="32">
        <v>216</v>
      </c>
      <c r="I138" s="33">
        <f t="shared" si="331"/>
      </c>
      <c r="J138" s="34">
        <f t="shared" si="2"/>
      </c>
      <c r="K138" s="35">
        <v>41</v>
      </c>
      <c r="L138" s="34">
        <f t="shared" si="111"/>
      </c>
      <c r="M138" s="35">
        <v>1</v>
      </c>
      <c r="N138" s="36">
        <f t="shared" si="549"/>
      </c>
      <c r="O138" s="35">
        <v>2</v>
      </c>
      <c r="P138" s="36">
        <f t="shared" si="658"/>
      </c>
      <c r="Q138" s="37">
        <f>(M138+M140+M139)/(O138+O140+O139)</f>
      </c>
      <c r="R138" s="35">
        <v>8</v>
      </c>
      <c r="S138" s="37">
        <f>(O138+O140)/(K138+K140)</f>
      </c>
      <c r="T138" s="35">
        <v>3</v>
      </c>
      <c r="U138" s="38">
        <f>F138/T138</f>
      </c>
      <c r="V138" s="39">
        <f>(F138+4*500)/T138</f>
      </c>
      <c r="W138" s="35">
        <v>5342.4</v>
      </c>
      <c r="X138" s="39">
        <f>W138/T138</f>
      </c>
      <c r="Y138" s="37">
        <f>T138/R138</f>
      </c>
      <c r="Z138" s="39">
        <f>W138/F138</f>
      </c>
      <c r="AA138" s="39">
        <f>W138/(F138+500)</f>
      </c>
      <c r="AB138" s="35">
        <v>2</v>
      </c>
      <c r="AC138" s="35">
        <v>2875.2</v>
      </c>
      <c r="AD138" s="37">
        <f>AB138/T138</f>
      </c>
      <c r="AE138" s="39">
        <f>(W138-AC138)/(F138+500)</f>
      </c>
      <c r="AF138" s="39" t="s">
        <v>45</v>
      </c>
    </row>
    <row r="139">
      <c r="A139" s="26"/>
      <c r="B139" s="27"/>
      <c r="C139" s="28"/>
      <c r="D139" s="29" t="s">
        <v>46</v>
      </c>
      <c r="E139" s="42">
        <v>286.63</v>
      </c>
      <c r="F139" s="31"/>
      <c r="G139" s="32">
        <v>2089</v>
      </c>
      <c r="H139" s="32">
        <v>103</v>
      </c>
      <c r="I139" s="33">
        <f t="shared" si="331"/>
      </c>
      <c r="J139" s="34">
        <f t="shared" si="2"/>
      </c>
      <c r="K139" s="35">
        <v>3</v>
      </c>
      <c r="L139" s="34">
        <f t="shared" si="111"/>
      </c>
      <c r="M139" s="35">
        <v>0</v>
      </c>
      <c r="N139" s="36">
        <f t="shared" si="549"/>
      </c>
      <c r="O139" s="35">
        <v>0</v>
      </c>
      <c r="P139" s="36">
        <f t="shared" si="658"/>
      </c>
      <c r="Q139" s="37"/>
      <c r="R139" s="35"/>
      <c r="S139" s="37"/>
      <c r="T139" s="35"/>
      <c r="U139" s="38"/>
      <c r="V139" s="39"/>
      <c r="W139" s="35"/>
      <c r="X139" s="39"/>
      <c r="Y139" s="37"/>
      <c r="Z139" s="39"/>
      <c r="AA139" s="39"/>
      <c r="AB139" s="35"/>
      <c r="AC139" s="35"/>
      <c r="AD139" s="37"/>
      <c r="AE139" s="39"/>
      <c r="AF139" s="39" t="s">
        <v>50</v>
      </c>
    </row>
    <row r="140">
      <c r="A140" s="26"/>
      <c r="B140" s="27"/>
      <c r="C140" s="28"/>
      <c r="D140" s="29" t="s">
        <v>48</v>
      </c>
      <c r="E140" s="32">
        <v>237.58</v>
      </c>
      <c r="F140" s="31"/>
      <c r="G140" s="32">
        <v>221</v>
      </c>
      <c r="H140" s="35">
        <v>7</v>
      </c>
      <c r="I140" s="33">
        <f t="shared" si="331"/>
      </c>
      <c r="J140" s="34">
        <f t="shared" si="2"/>
      </c>
      <c r="K140" s="35">
        <v>1</v>
      </c>
      <c r="L140" s="34">
        <f t="shared" si="111"/>
      </c>
      <c r="M140" s="35">
        <v>0</v>
      </c>
      <c r="N140" s="36">
        <f t="shared" si="549"/>
      </c>
      <c r="O140" s="35">
        <v>0</v>
      </c>
      <c r="P140" s="36">
        <f t="shared" si="658"/>
      </c>
      <c r="Q140" s="37"/>
      <c r="R140" s="35"/>
      <c r="S140" s="37"/>
      <c r="T140" s="35"/>
      <c r="U140" s="38"/>
      <c r="V140" s="39"/>
      <c r="W140" s="35"/>
      <c r="X140" s="39"/>
      <c r="Y140" s="37"/>
      <c r="Z140" s="39"/>
      <c r="AA140" s="39"/>
      <c r="AB140" s="35"/>
      <c r="AC140" s="35"/>
      <c r="AD140" s="37"/>
      <c r="AE140" s="39"/>
      <c r="AF140" s="39"/>
    </row>
    <row r="141">
      <c r="A141" s="26"/>
      <c r="B141" s="27" t="s">
        <v>51</v>
      </c>
      <c r="C141" s="28" t="s">
        <v>55</v>
      </c>
      <c r="D141" s="29" t="s">
        <v>44</v>
      </c>
      <c r="E141" s="30">
        <v>1064.14</v>
      </c>
      <c r="F141" s="31">
        <f>E141+E142+E143</f>
      </c>
      <c r="G141" s="32">
        <v>10438</v>
      </c>
      <c r="H141" s="32">
        <v>141</v>
      </c>
      <c r="I141" s="33">
        <f t="shared" si="331"/>
      </c>
      <c r="J141" s="34">
        <f t="shared" si="2"/>
      </c>
      <c r="K141" s="35">
        <v>26</v>
      </c>
      <c r="L141" s="34">
        <f t="shared" si="111"/>
      </c>
      <c r="M141" s="35">
        <v>0</v>
      </c>
      <c r="N141" s="36">
        <f t="shared" si="549"/>
      </c>
      <c r="O141" s="35">
        <v>0</v>
      </c>
      <c r="P141" s="36">
        <f t="shared" si="658"/>
      </c>
      <c r="Q141" s="37">
        <f>(M141+M143+M142)/(O141+O143+O142)</f>
      </c>
      <c r="R141" s="35">
        <v>2</v>
      </c>
      <c r="S141" s="37">
        <f>(O141+O143)/(K141+K143)</f>
      </c>
      <c r="T141" s="35">
        <v>1</v>
      </c>
      <c r="U141" s="38">
        <f>F141/T141</f>
      </c>
      <c r="V141" s="39">
        <f>(F141+4*500)/T141</f>
      </c>
      <c r="W141" s="32">
        <v>182.40000000000055</v>
      </c>
      <c r="X141" s="39">
        <f>W141/T141</f>
      </c>
      <c r="Y141" s="37">
        <f>T141/R141</f>
      </c>
      <c r="Z141" s="39">
        <f>W141/F141</f>
      </c>
      <c r="AA141" s="39">
        <f>W141/(F141+500)</f>
      </c>
      <c r="AB141" s="35">
        <v>0</v>
      </c>
      <c r="AC141" s="35">
        <v>0</v>
      </c>
      <c r="AD141" s="37">
        <f>AB141/T141</f>
      </c>
      <c r="AE141" s="39">
        <f>(W141-AC141)/(F141+500)</f>
      </c>
      <c r="AF141" s="39" t="s">
        <v>45</v>
      </c>
    </row>
    <row r="142">
      <c r="A142" s="26"/>
      <c r="B142" s="27"/>
      <c r="C142" s="28"/>
      <c r="D142" s="29" t="s">
        <v>46</v>
      </c>
      <c r="E142" s="42">
        <v>267.91</v>
      </c>
      <c r="F142" s="31"/>
      <c r="G142" s="32">
        <v>2104</v>
      </c>
      <c r="H142" s="35">
        <v>120</v>
      </c>
      <c r="I142" s="33">
        <f t="shared" si="331"/>
      </c>
      <c r="J142" s="34">
        <f t="shared" si="2"/>
      </c>
      <c r="K142" s="35">
        <v>2</v>
      </c>
      <c r="L142" s="34">
        <f t="shared" si="111"/>
      </c>
      <c r="M142" s="35">
        <v>1</v>
      </c>
      <c r="N142" s="36">
        <f t="shared" si="549"/>
      </c>
      <c r="O142" s="35">
        <v>1</v>
      </c>
      <c r="P142" s="36">
        <f t="shared" si="658"/>
      </c>
      <c r="Q142" s="37"/>
      <c r="R142" s="32"/>
      <c r="S142" s="37"/>
      <c r="T142" s="32"/>
      <c r="U142" s="38"/>
      <c r="V142" s="39"/>
      <c r="W142" s="32"/>
      <c r="X142" s="39"/>
      <c r="Y142" s="37"/>
      <c r="Z142" s="39"/>
      <c r="AA142" s="39"/>
      <c r="AB142" s="32"/>
      <c r="AC142" s="32"/>
      <c r="AD142" s="37"/>
      <c r="AE142" s="39"/>
      <c r="AF142" s="39" t="s">
        <v>50</v>
      </c>
    </row>
    <row r="143">
      <c r="A143" s="26"/>
      <c r="B143" s="27"/>
      <c r="C143" s="28"/>
      <c r="D143" s="29" t="s">
        <v>48</v>
      </c>
      <c r="E143" s="32">
        <v>55.2</v>
      </c>
      <c r="F143" s="31"/>
      <c r="G143" s="32">
        <v>65</v>
      </c>
      <c r="H143" s="35">
        <v>2</v>
      </c>
      <c r="I143" s="33">
        <f t="shared" si="331"/>
      </c>
      <c r="J143" s="34">
        <f t="shared" si="2"/>
      </c>
      <c r="K143" s="35">
        <v>0</v>
      </c>
      <c r="L143" s="34">
        <f t="shared" si="111"/>
      </c>
      <c r="M143" s="35">
        <v>0</v>
      </c>
      <c r="N143" s="36">
        <f t="shared" si="549"/>
      </c>
      <c r="O143" s="35">
        <v>0</v>
      </c>
      <c r="P143" s="36">
        <f t="shared" si="658"/>
      </c>
      <c r="Q143" s="37"/>
      <c r="R143" s="32"/>
      <c r="S143" s="37"/>
      <c r="T143" s="32"/>
      <c r="U143" s="38"/>
      <c r="V143" s="39"/>
      <c r="W143" s="32"/>
      <c r="X143" s="39"/>
      <c r="Y143" s="37"/>
      <c r="Z143" s="39"/>
      <c r="AA143" s="39"/>
      <c r="AB143" s="32"/>
      <c r="AC143" s="32"/>
      <c r="AD143" s="37"/>
      <c r="AE143" s="39"/>
      <c r="AF143" s="39"/>
    </row>
    <row r="144">
      <c r="A144" s="26"/>
      <c r="B144" s="27" t="s">
        <v>52</v>
      </c>
      <c r="C144" s="28" t="s">
        <v>55</v>
      </c>
      <c r="D144" s="29" t="s">
        <v>44</v>
      </c>
      <c r="E144" s="30">
        <v>1032.73</v>
      </c>
      <c r="F144" s="31">
        <f>E144+E145+E146</f>
      </c>
      <c r="G144" s="32">
        <v>8873</v>
      </c>
      <c r="H144" s="32">
        <v>120</v>
      </c>
      <c r="I144" s="33">
        <f t="shared" si="331"/>
      </c>
      <c r="J144" s="34">
        <f t="shared" si="2"/>
      </c>
      <c r="K144" s="35">
        <v>20</v>
      </c>
      <c r="L144" s="34">
        <f t="shared" si="111"/>
      </c>
      <c r="M144" s="35">
        <v>0</v>
      </c>
      <c r="N144" s="36">
        <f t="shared" si="549"/>
      </c>
      <c r="O144" s="35">
        <v>3</v>
      </c>
      <c r="P144" s="36">
        <f t="shared" si="658"/>
      </c>
      <c r="Q144" s="37">
        <f>(M144+M146+M145)/(O144+O146+O145)</f>
      </c>
      <c r="R144" s="35">
        <v>5</v>
      </c>
      <c r="S144" s="37">
        <f>(O144+O146)/(K144+K146)</f>
      </c>
      <c r="T144" s="35">
        <v>0</v>
      </c>
      <c r="U144" s="38">
        <f>F144/T144</f>
      </c>
      <c r="V144" s="39">
        <f>(F144+4*500)/T144</f>
      </c>
      <c r="W144" s="35">
        <v>0</v>
      </c>
      <c r="X144" s="39">
        <f>W144/T144</f>
      </c>
      <c r="Y144" s="37">
        <f>T144/R144</f>
      </c>
      <c r="Z144" s="39">
        <f>W144/F144</f>
      </c>
      <c r="AA144" s="39">
        <f>W144/(F144+500)</f>
      </c>
      <c r="AB144" s="35">
        <v>0</v>
      </c>
      <c r="AC144" s="35">
        <v>0</v>
      </c>
      <c r="AD144" s="37">
        <f>AB144/T144</f>
      </c>
      <c r="AE144" s="39">
        <f>(W144-AC144)/(F144+500)</f>
      </c>
      <c r="AF144" s="39" t="s">
        <v>45</v>
      </c>
    </row>
    <row r="145">
      <c r="A145" s="26"/>
      <c r="B145" s="27"/>
      <c r="C145" s="28"/>
      <c r="D145" s="29" t="s">
        <v>46</v>
      </c>
      <c r="E145" s="42">
        <v>255.47</v>
      </c>
      <c r="F145" s="31"/>
      <c r="G145" s="32">
        <v>1878</v>
      </c>
      <c r="H145" s="35">
        <v>103</v>
      </c>
      <c r="I145" s="33">
        <f t="shared" si="331"/>
      </c>
      <c r="J145" s="34">
        <f t="shared" si="2"/>
      </c>
      <c r="K145" s="35">
        <v>2</v>
      </c>
      <c r="L145" s="34">
        <f t="shared" si="111"/>
      </c>
      <c r="M145" s="35">
        <v>0</v>
      </c>
      <c r="N145" s="36">
        <f t="shared" si="549"/>
      </c>
      <c r="O145" s="35">
        <v>0</v>
      </c>
      <c r="P145" s="36">
        <f t="shared" si="658"/>
      </c>
      <c r="Q145" s="37"/>
      <c r="R145" s="32"/>
      <c r="S145" s="37"/>
      <c r="T145" s="32"/>
      <c r="U145" s="38"/>
      <c r="V145" s="39"/>
      <c r="W145" s="32"/>
      <c r="X145" s="39"/>
      <c r="Y145" s="37"/>
      <c r="Z145" s="39"/>
      <c r="AA145" s="39"/>
      <c r="AB145" s="32"/>
      <c r="AC145" s="32"/>
      <c r="AD145" s="37"/>
      <c r="AE145" s="39"/>
      <c r="AF145" s="39" t="s">
        <v>50</v>
      </c>
    </row>
    <row r="146">
      <c r="A146" s="26"/>
      <c r="B146" s="27"/>
      <c r="C146" s="28"/>
      <c r="D146" s="29" t="s">
        <v>48</v>
      </c>
      <c r="E146" s="32">
        <v>5.02</v>
      </c>
      <c r="F146" s="31"/>
      <c r="G146" s="35">
        <v>30</v>
      </c>
      <c r="H146" s="35">
        <v>1</v>
      </c>
      <c r="I146" s="33">
        <f t="shared" si="331"/>
      </c>
      <c r="J146" s="34">
        <f t="shared" si="2"/>
      </c>
      <c r="K146" s="35">
        <v>0</v>
      </c>
      <c r="L146" s="34">
        <f t="shared" si="111"/>
      </c>
      <c r="M146" s="35">
        <v>0</v>
      </c>
      <c r="N146" s="36">
        <f t="shared" si="549"/>
      </c>
      <c r="O146" s="35">
        <v>0</v>
      </c>
      <c r="P146" s="36">
        <f t="shared" si="658"/>
      </c>
      <c r="Q146" s="37"/>
      <c r="R146" s="32"/>
      <c r="S146" s="37"/>
      <c r="T146" s="32"/>
      <c r="U146" s="38"/>
      <c r="V146" s="39"/>
      <c r="W146" s="32"/>
      <c r="X146" s="39"/>
      <c r="Y146" s="37"/>
      <c r="Z146" s="39"/>
      <c r="AA146" s="39"/>
      <c r="AB146" s="32"/>
      <c r="AC146" s="32"/>
      <c r="AD146" s="37"/>
      <c r="AE146" s="39"/>
      <c r="AF146" s="39"/>
    </row>
    <row r="147">
      <c r="A147" s="26"/>
      <c r="B147" s="27" t="s">
        <v>54</v>
      </c>
      <c r="C147" s="28" t="s">
        <v>55</v>
      </c>
      <c r="D147" s="29" t="s">
        <v>44</v>
      </c>
      <c r="E147" s="30">
        <v>1136.18</v>
      </c>
      <c r="F147" s="31">
        <f>E147+E148+E149</f>
      </c>
      <c r="G147" s="32">
        <v>9230</v>
      </c>
      <c r="H147" s="32">
        <v>98</v>
      </c>
      <c r="I147" s="33">
        <f t="shared" si="331"/>
      </c>
      <c r="J147" s="34">
        <f t="shared" si="2"/>
      </c>
      <c r="K147" s="35">
        <v>21</v>
      </c>
      <c r="L147" s="34">
        <f t="shared" si="111"/>
      </c>
      <c r="M147" s="35">
        <v>3</v>
      </c>
      <c r="N147" s="36">
        <f t="shared" si="549"/>
      </c>
      <c r="O147" s="35">
        <v>3</v>
      </c>
      <c r="P147" s="36">
        <f t="shared" si="658"/>
      </c>
      <c r="Q147" s="37">
        <f>(M147+M149+M148)/(O147+O149+O148)</f>
      </c>
      <c r="R147" s="35">
        <v>4</v>
      </c>
      <c r="S147" s="37">
        <f>(O147+O149)/(K147+K149)</f>
      </c>
      <c r="T147" s="35">
        <v>6</v>
      </c>
      <c r="U147" s="38">
        <f>F147/T147</f>
      </c>
      <c r="V147" s="39">
        <f>(F147+4*500)/T147</f>
      </c>
      <c r="W147" s="32">
        <v>4333.499999999999</v>
      </c>
      <c r="X147" s="39">
        <f>W147/T147</f>
      </c>
      <c r="Y147" s="37">
        <f>T147/R147</f>
      </c>
      <c r="Z147" s="39">
        <f>W147/F147</f>
      </c>
      <c r="AA147" s="39">
        <f>W147/(F147+500)</f>
      </c>
      <c r="AB147" s="35">
        <v>2</v>
      </c>
      <c r="AC147" s="32">
        <v>1384.8</v>
      </c>
      <c r="AD147" s="37">
        <f>AB147/T147</f>
      </c>
      <c r="AE147" s="39">
        <f>(W147-AC147)/(F147+500)</f>
      </c>
      <c r="AF147" s="39" t="s">
        <v>45</v>
      </c>
    </row>
    <row r="148">
      <c r="A148" s="26"/>
      <c r="B148" s="27"/>
      <c r="C148" s="28"/>
      <c r="D148" s="29" t="s">
        <v>46</v>
      </c>
      <c r="E148" s="42">
        <v>309.87</v>
      </c>
      <c r="F148" s="31"/>
      <c r="G148" s="32">
        <v>2542</v>
      </c>
      <c r="H148" s="35">
        <v>150</v>
      </c>
      <c r="I148" s="33">
        <f t="shared" si="331"/>
      </c>
      <c r="J148" s="34">
        <f t="shared" si="2"/>
      </c>
      <c r="K148" s="35">
        <v>1</v>
      </c>
      <c r="L148" s="34">
        <f t="shared" si="111"/>
      </c>
      <c r="M148" s="35">
        <v>1</v>
      </c>
      <c r="N148" s="36">
        <f t="shared" si="549"/>
      </c>
      <c r="O148" s="35">
        <v>2</v>
      </c>
      <c r="P148" s="36">
        <f t="shared" si="658"/>
      </c>
      <c r="Q148" s="37"/>
      <c r="R148" s="32"/>
      <c r="S148" s="37"/>
      <c r="T148" s="32"/>
      <c r="U148" s="38"/>
      <c r="V148" s="39"/>
      <c r="W148" s="32"/>
      <c r="X148" s="39"/>
      <c r="Y148" s="37"/>
      <c r="Z148" s="39"/>
      <c r="AA148" s="39"/>
      <c r="AB148" s="32"/>
      <c r="AC148" s="32"/>
      <c r="AD148" s="37"/>
      <c r="AE148" s="39"/>
      <c r="AF148" s="39" t="s">
        <v>50</v>
      </c>
    </row>
    <row r="149">
      <c r="A149" s="26"/>
      <c r="B149" s="27"/>
      <c r="C149" s="28"/>
      <c r="D149" s="29" t="s">
        <v>48</v>
      </c>
      <c r="E149" s="32">
        <v>1.52</v>
      </c>
      <c r="F149" s="31"/>
      <c r="G149" s="35">
        <v>37</v>
      </c>
      <c r="H149" s="35">
        <v>3</v>
      </c>
      <c r="I149" s="33">
        <f t="shared" si="331"/>
      </c>
      <c r="J149" s="34">
        <f t="shared" si="2"/>
      </c>
      <c r="K149" s="35">
        <v>0</v>
      </c>
      <c r="L149" s="34">
        <f t="shared" si="111"/>
      </c>
      <c r="M149" s="35">
        <v>0</v>
      </c>
      <c r="N149" s="36">
        <f t="shared" si="549"/>
      </c>
      <c r="O149" s="35">
        <v>0</v>
      </c>
      <c r="P149" s="36">
        <f t="shared" si="658"/>
      </c>
      <c r="Q149" s="37"/>
      <c r="R149" s="32"/>
      <c r="S149" s="37"/>
      <c r="T149" s="32"/>
      <c r="U149" s="38"/>
      <c r="V149" s="39"/>
      <c r="W149" s="32"/>
      <c r="X149" s="39"/>
      <c r="Y149" s="37"/>
      <c r="Z149" s="39"/>
      <c r="AA149" s="39"/>
      <c r="AB149" s="32"/>
      <c r="AC149" s="32"/>
      <c r="AD149" s="37"/>
      <c r="AE149" s="39"/>
      <c r="AF149" s="39"/>
    </row>
    <row r="150">
      <c r="A150" s="26"/>
      <c r="B150" s="44" t="s">
        <v>53</v>
      </c>
      <c r="C150" s="44"/>
      <c r="D150" s="44"/>
      <c r="E150" s="45">
        <f>SUM(E135:E149)</f>
      </c>
      <c r="F150" s="45">
        <f>SUM(F135:F149)</f>
      </c>
      <c r="G150" s="45">
        <f>SUM(G135:G149)</f>
      </c>
      <c r="H150" s="45">
        <f>SUM(H135:H149)</f>
      </c>
      <c r="I150" s="46">
        <f t="shared" si="331"/>
      </c>
      <c r="J150" s="47">
        <f t="shared" si="2"/>
      </c>
      <c r="K150" s="45">
        <f>SUM(K135:K149)</f>
      </c>
      <c r="L150" s="47">
        <f t="shared" si="111"/>
      </c>
      <c r="M150" s="45">
        <f>SUM(M135:M149)</f>
      </c>
      <c r="N150" s="48">
        <f t="shared" si="549"/>
      </c>
      <c r="O150" s="45">
        <f>SUM(O135:O149)</f>
      </c>
      <c r="P150" s="48">
        <f t="shared" si="658"/>
      </c>
      <c r="Q150" s="49">
        <f>M150/O150</f>
      </c>
      <c r="R150" s="45">
        <f>SUM(R135:R149)</f>
      </c>
      <c r="S150" s="49">
        <f>(O150+O150)/(K150+K150)</f>
      </c>
      <c r="T150" s="45">
        <f>SUM(T135:T149)</f>
      </c>
      <c r="U150" s="50">
        <f t="shared" ref="U150:U151" si="248">F150/T150</f>
      </c>
      <c r="V150" s="51">
        <f t="shared" ref="V150:V151" si="357">(F150+4*500)/T150</f>
      </c>
      <c r="W150" s="45">
        <f>SUM(W135:W149)</f>
      </c>
      <c r="X150" s="52">
        <f t="shared" ref="X150:X151" si="28">W150/T150</f>
      </c>
      <c r="Y150" s="49">
        <f t="shared" ref="Y150:Y151" si="139">T150/R150</f>
      </c>
      <c r="Z150" s="51">
        <f t="shared" ref="Z150:Z151" si="575">W150/F150</f>
      </c>
      <c r="AA150" s="51">
        <f>W150/(F150+COUNT(W135:W146)*500)</f>
      </c>
      <c r="AB150" s="45">
        <f>SUM(AB135:AB149)</f>
      </c>
      <c r="AC150" s="45">
        <f>SUM(AC135:AC149)</f>
      </c>
      <c r="AD150" s="49">
        <f t="shared" ref="AD150:AD151" si="447">AB150/T150</f>
      </c>
      <c r="AE150" s="53">
        <f>(W150-AC150)/(F150+COUNT(W135:W146)*500)</f>
      </c>
      <c r="AF150" s="39"/>
    </row>
    <row r="151">
      <c r="A151" s="26"/>
      <c r="B151" s="63" t="s">
        <v>56</v>
      </c>
      <c r="C151" s="28" t="s">
        <v>68</v>
      </c>
      <c r="D151" s="29" t="s">
        <v>44</v>
      </c>
      <c r="E151" s="30">
        <v>1381.95</v>
      </c>
      <c r="F151" s="31">
        <f>E151+E152+E153</f>
      </c>
      <c r="G151" s="32">
        <v>17310</v>
      </c>
      <c r="H151" s="32">
        <v>120</v>
      </c>
      <c r="I151" s="33">
        <f t="shared" si="331"/>
      </c>
      <c r="J151" s="34">
        <f t="shared" si="2"/>
      </c>
      <c r="K151" s="35">
        <v>20</v>
      </c>
      <c r="L151" s="34">
        <f t="shared" si="111"/>
      </c>
      <c r="M151" s="35">
        <v>2</v>
      </c>
      <c r="N151" s="36">
        <f t="shared" si="549"/>
      </c>
      <c r="O151" s="35">
        <v>2</v>
      </c>
      <c r="P151" s="36">
        <f t="shared" si="658"/>
      </c>
      <c r="Q151" s="37">
        <f>(M151+M153+M152)/(O151+O153+O152)</f>
      </c>
      <c r="R151" s="35">
        <v>4</v>
      </c>
      <c r="S151" s="37">
        <f>(O151+O153)/(K151+K153)</f>
      </c>
      <c r="T151" s="35">
        <v>2</v>
      </c>
      <c r="U151" s="38">
        <f t="shared" si="248"/>
      </c>
      <c r="V151" s="39">
        <f t="shared" si="357"/>
      </c>
      <c r="W151" s="32">
        <v>1359.6000000000004</v>
      </c>
      <c r="X151" s="39">
        <f t="shared" si="28"/>
      </c>
      <c r="Y151" s="37">
        <f t="shared" si="139"/>
      </c>
      <c r="Z151" s="39">
        <f t="shared" si="575"/>
      </c>
      <c r="AA151" s="39">
        <f>W151/(F151+500)</f>
      </c>
      <c r="AB151" s="35">
        <v>0</v>
      </c>
      <c r="AC151" s="35">
        <v>0</v>
      </c>
      <c r="AD151" s="37">
        <f t="shared" si="447"/>
      </c>
      <c r="AE151" s="39">
        <f>(W151-AC151)/(F151+500)</f>
      </c>
      <c r="AF151" s="39" t="s">
        <v>45</v>
      </c>
    </row>
    <row r="152">
      <c r="A152" s="26"/>
      <c r="B152" s="63"/>
      <c r="C152" s="28"/>
      <c r="D152" s="29" t="s">
        <v>46</v>
      </c>
      <c r="E152" s="42">
        <v>287.96</v>
      </c>
      <c r="F152" s="31"/>
      <c r="G152" s="32">
        <v>3669</v>
      </c>
      <c r="H152" s="32">
        <v>191</v>
      </c>
      <c r="I152" s="33">
        <f t="shared" si="331"/>
      </c>
      <c r="J152" s="34">
        <f t="shared" si="2"/>
      </c>
      <c r="K152" s="35">
        <v>3</v>
      </c>
      <c r="L152" s="34">
        <f t="shared" si="111"/>
      </c>
      <c r="M152" s="35">
        <v>0</v>
      </c>
      <c r="N152" s="36">
        <f t="shared" si="549"/>
      </c>
      <c r="O152" s="35">
        <v>0</v>
      </c>
      <c r="P152" s="36">
        <f t="shared" si="658"/>
      </c>
      <c r="Q152" s="37"/>
      <c r="R152" s="32"/>
      <c r="S152" s="37"/>
      <c r="T152" s="32"/>
      <c r="U152" s="38"/>
      <c r="V152" s="39"/>
      <c r="W152" s="32"/>
      <c r="X152" s="39"/>
      <c r="Y152" s="37"/>
      <c r="Z152" s="39"/>
      <c r="AA152" s="39"/>
      <c r="AB152" s="32"/>
      <c r="AC152" s="32"/>
      <c r="AD152" s="37"/>
      <c r="AE152" s="39"/>
      <c r="AF152" s="39" t="s">
        <v>50</v>
      </c>
    </row>
    <row r="153">
      <c r="A153" s="26"/>
      <c r="B153" s="63"/>
      <c r="C153" s="28"/>
      <c r="D153" s="29" t="s">
        <v>48</v>
      </c>
      <c r="E153" s="32">
        <v>0.56</v>
      </c>
      <c r="F153" s="31"/>
      <c r="G153" s="32">
        <v>24</v>
      </c>
      <c r="H153" s="35">
        <v>2</v>
      </c>
      <c r="I153" s="33">
        <f t="shared" si="331"/>
      </c>
      <c r="J153" s="34">
        <f t="shared" si="2"/>
      </c>
      <c r="K153" s="35">
        <v>0</v>
      </c>
      <c r="L153" s="34">
        <f t="shared" si="111"/>
      </c>
      <c r="M153" s="35">
        <v>0</v>
      </c>
      <c r="N153" s="36">
        <f t="shared" si="549"/>
      </c>
      <c r="O153" s="35">
        <v>0</v>
      </c>
      <c r="P153" s="36">
        <f t="shared" si="658"/>
      </c>
      <c r="Q153" s="37"/>
      <c r="R153" s="32"/>
      <c r="S153" s="37"/>
      <c r="T153" s="32"/>
      <c r="U153" s="38"/>
      <c r="V153" s="39"/>
      <c r="W153" s="32"/>
      <c r="X153" s="39"/>
      <c r="Y153" s="37"/>
      <c r="Z153" s="39"/>
      <c r="AA153" s="39"/>
      <c r="AB153" s="32"/>
      <c r="AC153" s="32"/>
      <c r="AD153" s="37"/>
      <c r="AE153" s="39"/>
      <c r="AF153" s="39"/>
    </row>
    <row r="154">
      <c r="A154" s="26"/>
      <c r="B154" s="63" t="s">
        <v>57</v>
      </c>
      <c r="C154" s="28" t="s">
        <v>68</v>
      </c>
      <c r="D154" s="29" t="s">
        <v>44</v>
      </c>
      <c r="E154" s="30">
        <v>2013.89</v>
      </c>
      <c r="F154" s="31">
        <f>E154+E155+E156</f>
      </c>
      <c r="G154" s="32">
        <v>25493</v>
      </c>
      <c r="H154" s="32">
        <v>214</v>
      </c>
      <c r="I154" s="33">
        <f t="shared" si="331"/>
      </c>
      <c r="J154" s="34">
        <f t="shared" si="2"/>
      </c>
      <c r="K154" s="35">
        <v>32</v>
      </c>
      <c r="L154" s="34">
        <f t="shared" si="111"/>
      </c>
      <c r="M154" s="35">
        <v>0</v>
      </c>
      <c r="N154" s="36">
        <f t="shared" si="549"/>
      </c>
      <c r="O154" s="35">
        <v>2</v>
      </c>
      <c r="P154" s="36">
        <f t="shared" si="658"/>
      </c>
      <c r="Q154" s="37">
        <f>(M154+M156+M155)/(O154+O156+O155)</f>
      </c>
      <c r="R154" s="35">
        <v>5</v>
      </c>
      <c r="S154" s="37">
        <f>(O154+O156)/(K154+K156)</f>
      </c>
      <c r="T154" s="35">
        <v>2</v>
      </c>
      <c r="U154" s="38">
        <f>F154/T154</f>
      </c>
      <c r="V154" s="39">
        <f>(F154+4*500)/T154</f>
      </c>
      <c r="W154" s="32">
        <v>4538.4</v>
      </c>
      <c r="X154" s="39">
        <f>W154/T154</f>
      </c>
      <c r="Y154" s="37">
        <f>T154/R154</f>
      </c>
      <c r="Z154" s="39">
        <f>W154/F154</f>
      </c>
      <c r="AA154" s="39">
        <f>W154/(F154+500)</f>
      </c>
      <c r="AB154" s="35">
        <v>1</v>
      </c>
      <c r="AC154" s="35">
        <v>2071.2</v>
      </c>
      <c r="AD154" s="37">
        <f>AB154/T154</f>
      </c>
      <c r="AE154" s="39">
        <f>(W154-AC154)/(F154+500)</f>
      </c>
      <c r="AF154" s="39" t="s">
        <v>45</v>
      </c>
    </row>
    <row r="155">
      <c r="A155" s="26"/>
      <c r="B155" s="63"/>
      <c r="C155" s="28"/>
      <c r="D155" s="29" t="s">
        <v>46</v>
      </c>
      <c r="E155" s="42">
        <v>550.25</v>
      </c>
      <c r="F155" s="31"/>
      <c r="G155" s="32">
        <v>10134</v>
      </c>
      <c r="H155" s="32">
        <v>411</v>
      </c>
      <c r="I155" s="33">
        <f t="shared" si="331"/>
      </c>
      <c r="J155" s="34">
        <f t="shared" si="2"/>
      </c>
      <c r="K155" s="35">
        <v>2</v>
      </c>
      <c r="L155" s="34">
        <f t="shared" si="111"/>
      </c>
      <c r="M155" s="35">
        <v>1</v>
      </c>
      <c r="N155" s="36">
        <f t="shared" si="549"/>
      </c>
      <c r="O155" s="35">
        <v>1</v>
      </c>
      <c r="P155" s="36">
        <f t="shared" si="658"/>
      </c>
      <c r="Q155" s="37"/>
      <c r="R155" s="32"/>
      <c r="S155" s="37"/>
      <c r="T155" s="32"/>
      <c r="U155" s="38"/>
      <c r="V155" s="39"/>
      <c r="W155" s="32"/>
      <c r="X155" s="39"/>
      <c r="Y155" s="37"/>
      <c r="Z155" s="39"/>
      <c r="AA155" s="39"/>
      <c r="AB155" s="32"/>
      <c r="AC155" s="32"/>
      <c r="AD155" s="37"/>
      <c r="AE155" s="39"/>
      <c r="AF155" s="39" t="s">
        <v>50</v>
      </c>
    </row>
    <row r="156">
      <c r="A156" s="26"/>
      <c r="B156" s="63"/>
      <c r="C156" s="28"/>
      <c r="D156" s="29" t="s">
        <v>48</v>
      </c>
      <c r="E156" s="32">
        <v>8.47</v>
      </c>
      <c r="F156" s="31"/>
      <c r="G156" s="32">
        <v>24</v>
      </c>
      <c r="H156" s="35">
        <v>4</v>
      </c>
      <c r="I156" s="33">
        <f t="shared" si="331"/>
      </c>
      <c r="J156" s="34">
        <f t="shared" si="2"/>
      </c>
      <c r="K156" s="35">
        <v>1</v>
      </c>
      <c r="L156" s="34">
        <f t="shared" si="111"/>
      </c>
      <c r="M156" s="35">
        <v>0</v>
      </c>
      <c r="N156" s="36">
        <f t="shared" si="549"/>
      </c>
      <c r="O156" s="35">
        <v>0</v>
      </c>
      <c r="P156" s="36">
        <f t="shared" si="658"/>
      </c>
      <c r="Q156" s="37"/>
      <c r="R156" s="32"/>
      <c r="S156" s="37"/>
      <c r="T156" s="32"/>
      <c r="U156" s="38"/>
      <c r="V156" s="39"/>
      <c r="W156" s="32"/>
      <c r="X156" s="39"/>
      <c r="Y156" s="37"/>
      <c r="Z156" s="39"/>
      <c r="AA156" s="39"/>
      <c r="AB156" s="32"/>
      <c r="AC156" s="32"/>
      <c r="AD156" s="37"/>
      <c r="AE156" s="39"/>
      <c r="AF156" s="39"/>
    </row>
    <row r="157">
      <c r="A157" s="26"/>
      <c r="B157" s="63" t="s">
        <v>58</v>
      </c>
      <c r="C157" s="28" t="s">
        <v>68</v>
      </c>
      <c r="D157" s="29" t="s">
        <v>44</v>
      </c>
      <c r="E157" s="30">
        <v>3420.06</v>
      </c>
      <c r="F157" s="31">
        <f>E157+E158+E159</f>
      </c>
      <c r="G157" s="32">
        <v>42745</v>
      </c>
      <c r="H157" s="32">
        <v>312</v>
      </c>
      <c r="I157" s="33">
        <f t="shared" si="331"/>
      </c>
      <c r="J157" s="34">
        <f t="shared" si="2"/>
      </c>
      <c r="K157" s="35">
        <v>56</v>
      </c>
      <c r="L157" s="34">
        <f t="shared" si="111"/>
      </c>
      <c r="M157" s="35">
        <v>3</v>
      </c>
      <c r="N157" s="36">
        <f t="shared" si="549"/>
      </c>
      <c r="O157" s="35">
        <v>8</v>
      </c>
      <c r="P157" s="36">
        <f t="shared" si="658"/>
      </c>
      <c r="Q157" s="37">
        <f>(M157+M159+M158)/(O157+O159+O158)</f>
      </c>
      <c r="R157" s="35">
        <v>7</v>
      </c>
      <c r="S157" s="37">
        <f>(O157+O159)/(K157+K159)</f>
      </c>
      <c r="T157" s="35">
        <v>2</v>
      </c>
      <c r="U157" s="38">
        <f>F157/T157</f>
      </c>
      <c r="V157" s="39">
        <f>(F157+4*500)/T157</f>
      </c>
      <c r="W157" s="32">
        <v>2858.4000000000015</v>
      </c>
      <c r="X157" s="39">
        <f>W157/T157</f>
      </c>
      <c r="Y157" s="37">
        <f>T157/R157</f>
      </c>
      <c r="Z157" s="39">
        <f>W157/F157</f>
      </c>
      <c r="AA157" s="39">
        <f>W157/(F157+500)</f>
      </c>
      <c r="AB157" s="35">
        <v>1</v>
      </c>
      <c r="AC157" s="32">
        <v>787.2</v>
      </c>
      <c r="AD157" s="37">
        <f>AB157/T157</f>
      </c>
      <c r="AE157" s="39">
        <f>(W157-AC157)/(F157+500)</f>
      </c>
      <c r="AF157" s="39" t="s">
        <v>45</v>
      </c>
    </row>
    <row r="158">
      <c r="A158" s="26"/>
      <c r="B158" s="63"/>
      <c r="C158" s="28"/>
      <c r="D158" s="29" t="s">
        <v>46</v>
      </c>
      <c r="E158" s="42">
        <v>546.64</v>
      </c>
      <c r="F158" s="31"/>
      <c r="G158" s="32">
        <v>7679</v>
      </c>
      <c r="H158" s="32">
        <v>422</v>
      </c>
      <c r="I158" s="33">
        <f t="shared" si="331"/>
      </c>
      <c r="J158" s="34">
        <f t="shared" si="2"/>
      </c>
      <c r="K158" s="35">
        <v>2</v>
      </c>
      <c r="L158" s="34">
        <f t="shared" si="111"/>
      </c>
      <c r="M158" s="35">
        <v>0</v>
      </c>
      <c r="N158" s="36">
        <f t="shared" si="549"/>
      </c>
      <c r="O158" s="35">
        <v>1</v>
      </c>
      <c r="P158" s="36">
        <f t="shared" si="658"/>
      </c>
      <c r="Q158" s="37"/>
      <c r="R158" s="32"/>
      <c r="S158" s="37"/>
      <c r="T158" s="32"/>
      <c r="U158" s="38"/>
      <c r="V158" s="39"/>
      <c r="W158" s="32"/>
      <c r="X158" s="39"/>
      <c r="Y158" s="37"/>
      <c r="Z158" s="39"/>
      <c r="AA158" s="39"/>
      <c r="AB158" s="32"/>
      <c r="AC158" s="32"/>
      <c r="AD158" s="37"/>
      <c r="AE158" s="39"/>
      <c r="AF158" s="43" t="s">
        <v>50</v>
      </c>
    </row>
    <row r="159">
      <c r="A159" s="26"/>
      <c r="B159" s="63"/>
      <c r="C159" s="28"/>
      <c r="D159" s="29" t="s">
        <v>48</v>
      </c>
      <c r="E159" s="32">
        <v>2.95</v>
      </c>
      <c r="F159" s="31"/>
      <c r="G159" s="35">
        <v>30</v>
      </c>
      <c r="H159" s="35">
        <v>4</v>
      </c>
      <c r="I159" s="33">
        <f t="shared" si="331"/>
      </c>
      <c r="J159" s="34">
        <f t="shared" si="2"/>
      </c>
      <c r="K159" s="35">
        <v>0</v>
      </c>
      <c r="L159" s="34">
        <f t="shared" si="111"/>
      </c>
      <c r="M159" s="35">
        <v>0</v>
      </c>
      <c r="N159" s="36">
        <f t="shared" si="549"/>
      </c>
      <c r="O159" s="35">
        <v>0</v>
      </c>
      <c r="P159" s="36">
        <f t="shared" si="658"/>
      </c>
      <c r="Q159" s="37"/>
      <c r="R159" s="32"/>
      <c r="S159" s="37"/>
      <c r="T159" s="32"/>
      <c r="U159" s="38"/>
      <c r="V159" s="39"/>
      <c r="W159" s="32"/>
      <c r="X159" s="39"/>
      <c r="Y159" s="37"/>
      <c r="Z159" s="39"/>
      <c r="AA159" s="39"/>
      <c r="AB159" s="32"/>
      <c r="AC159" s="32"/>
      <c r="AD159" s="37"/>
      <c r="AE159" s="39"/>
      <c r="AF159" s="39"/>
    </row>
    <row r="160">
      <c r="A160" s="26"/>
      <c r="B160" s="64" t="s">
        <v>59</v>
      </c>
      <c r="C160" s="28" t="s">
        <v>68</v>
      </c>
      <c r="D160" s="29" t="s">
        <v>44</v>
      </c>
      <c r="E160" s="30">
        <v>1334.86</v>
      </c>
      <c r="F160" s="31">
        <f>E160+E161+E162</f>
      </c>
      <c r="G160" s="32">
        <v>15437</v>
      </c>
      <c r="H160" s="32">
        <v>120</v>
      </c>
      <c r="I160" s="33">
        <f t="shared" si="331"/>
      </c>
      <c r="J160" s="34">
        <f t="shared" si="2"/>
      </c>
      <c r="K160" s="35">
        <v>22</v>
      </c>
      <c r="L160" s="34">
        <f t="shared" si="111"/>
      </c>
      <c r="M160" s="35">
        <v>1</v>
      </c>
      <c r="N160" s="36">
        <f t="shared" si="549"/>
      </c>
      <c r="O160" s="35">
        <v>2</v>
      </c>
      <c r="P160" s="36">
        <f t="shared" si="658"/>
      </c>
      <c r="Q160" s="37">
        <f>(M160+M162+M161)/(O160+O162+O161)</f>
      </c>
      <c r="R160" s="35">
        <v>2</v>
      </c>
      <c r="S160" s="37">
        <f>(O160+O162)/(K160+K162)</f>
      </c>
      <c r="T160" s="35">
        <v>1</v>
      </c>
      <c r="U160" s="38">
        <f>F160/T160</f>
      </c>
      <c r="V160" s="39">
        <f>(F160+4*500)/T160</f>
      </c>
      <c r="W160" s="32">
        <v>1752</v>
      </c>
      <c r="X160" s="39">
        <f>W160/T160</f>
      </c>
      <c r="Y160" s="37">
        <f>T160/R160</f>
      </c>
      <c r="Z160" s="39">
        <f>W160/F160</f>
      </c>
      <c r="AA160" s="39">
        <f>W160/(F160+500)</f>
      </c>
      <c r="AB160" s="35">
        <v>0</v>
      </c>
      <c r="AC160" s="35">
        <v>0</v>
      </c>
      <c r="AD160" s="37">
        <f>AB160/T160</f>
      </c>
      <c r="AE160" s="39">
        <f>(W160-AC160)/(F160+500)</f>
      </c>
      <c r="AF160" s="39" t="s">
        <v>45</v>
      </c>
    </row>
    <row r="161">
      <c r="A161" s="26"/>
      <c r="B161" s="64"/>
      <c r="C161" s="28"/>
      <c r="D161" s="29" t="s">
        <v>46</v>
      </c>
      <c r="E161" s="42">
        <v>415.81</v>
      </c>
      <c r="F161" s="31"/>
      <c r="G161" s="32">
        <v>5225</v>
      </c>
      <c r="H161" s="32">
        <v>324</v>
      </c>
      <c r="I161" s="33">
        <f t="shared" si="331"/>
      </c>
      <c r="J161" s="34">
        <f t="shared" si="2"/>
      </c>
      <c r="K161" s="35">
        <v>4</v>
      </c>
      <c r="L161" s="34">
        <f t="shared" si="111"/>
      </c>
      <c r="M161" s="35">
        <v>0</v>
      </c>
      <c r="N161" s="36">
        <f t="shared" si="549"/>
      </c>
      <c r="O161" s="35">
        <v>0</v>
      </c>
      <c r="P161" s="36">
        <f t="shared" si="658"/>
      </c>
      <c r="Q161" s="37"/>
      <c r="R161" s="32"/>
      <c r="S161" s="37"/>
      <c r="T161" s="32"/>
      <c r="U161" s="38"/>
      <c r="V161" s="39"/>
      <c r="W161" s="32"/>
      <c r="X161" s="39"/>
      <c r="Y161" s="37"/>
      <c r="Z161" s="39"/>
      <c r="AA161" s="39"/>
      <c r="AB161" s="32"/>
      <c r="AC161" s="32"/>
      <c r="AD161" s="37"/>
      <c r="AE161" s="39"/>
      <c r="AF161" s="43" t="s">
        <v>50</v>
      </c>
    </row>
    <row r="162">
      <c r="A162" s="26"/>
      <c r="B162" s="64"/>
      <c r="C162" s="28"/>
      <c r="D162" s="29" t="s">
        <v>48</v>
      </c>
      <c r="E162" s="32">
        <v>0.95</v>
      </c>
      <c r="F162" s="31"/>
      <c r="G162" s="32">
        <v>29</v>
      </c>
      <c r="H162" s="35">
        <v>2</v>
      </c>
      <c r="I162" s="33">
        <f t="shared" si="331"/>
      </c>
      <c r="J162" s="34">
        <f t="shared" si="2"/>
      </c>
      <c r="K162" s="35">
        <v>0</v>
      </c>
      <c r="L162" s="34">
        <f t="shared" si="111"/>
      </c>
      <c r="M162" s="35">
        <v>0</v>
      </c>
      <c r="N162" s="36">
        <f t="shared" si="549"/>
      </c>
      <c r="O162" s="35">
        <v>0</v>
      </c>
      <c r="P162" s="36">
        <f t="shared" si="658"/>
      </c>
      <c r="Q162" s="37"/>
      <c r="R162" s="32"/>
      <c r="S162" s="37"/>
      <c r="T162" s="32"/>
      <c r="U162" s="38"/>
      <c r="V162" s="39"/>
      <c r="W162" s="32"/>
      <c r="X162" s="39"/>
      <c r="Y162" s="37"/>
      <c r="Z162" s="39"/>
      <c r="AA162" s="39"/>
      <c r="AB162" s="32"/>
      <c r="AC162" s="32"/>
      <c r="AD162" s="37"/>
      <c r="AE162" s="39"/>
      <c r="AF162" s="39"/>
    </row>
    <row r="163">
      <c r="A163" s="26"/>
      <c r="B163" s="63" t="s">
        <v>61</v>
      </c>
      <c r="C163" s="28" t="s">
        <v>68</v>
      </c>
      <c r="D163" s="29" t="s">
        <v>44</v>
      </c>
      <c r="E163" s="30">
        <v>1033.91</v>
      </c>
      <c r="F163" s="31">
        <f>E163+E164+E165</f>
      </c>
      <c r="G163" s="32">
        <v>8662</v>
      </c>
      <c r="H163" s="35">
        <v>109</v>
      </c>
      <c r="I163" s="33">
        <f t="shared" si="331"/>
      </c>
      <c r="J163" s="34">
        <f t="shared" si="2"/>
      </c>
      <c r="K163" s="35">
        <v>28</v>
      </c>
      <c r="L163" s="34">
        <f t="shared" si="111"/>
      </c>
      <c r="M163" s="35">
        <v>0</v>
      </c>
      <c r="N163" s="36">
        <f t="shared" si="549"/>
      </c>
      <c r="O163" s="35">
        <v>0</v>
      </c>
      <c r="P163" s="36">
        <f t="shared" si="658"/>
      </c>
      <c r="Q163" s="37">
        <f>(M163+M165+M164)/(O163+O165+O164)</f>
      </c>
      <c r="R163" s="35">
        <v>4</v>
      </c>
      <c r="S163" s="37">
        <f>(O163+O165)/(K163+K165)</f>
      </c>
      <c r="T163" s="35">
        <v>1</v>
      </c>
      <c r="U163" s="38">
        <f>F163/T163</f>
      </c>
      <c r="V163" s="39">
        <f>(F163+4*500)/T163</f>
      </c>
      <c r="W163" s="32">
        <v>1752</v>
      </c>
      <c r="X163" s="39">
        <f>W163/T163</f>
      </c>
      <c r="Y163" s="37">
        <f>T163/R163</f>
      </c>
      <c r="Z163" s="39">
        <f>W163/F163</f>
      </c>
      <c r="AA163" s="39">
        <f>W163/(F163+500)</f>
      </c>
      <c r="AB163" s="35">
        <v>1</v>
      </c>
      <c r="AC163" s="35">
        <v>1752</v>
      </c>
      <c r="AD163" s="37">
        <f>AB163/T163</f>
      </c>
      <c r="AE163" s="39">
        <f>(W163-AC163)/(F163+500)</f>
      </c>
      <c r="AF163" s="39" t="s">
        <v>45</v>
      </c>
    </row>
    <row r="164">
      <c r="A164" s="26"/>
      <c r="B164" s="63"/>
      <c r="C164" s="28"/>
      <c r="D164" s="29" t="s">
        <v>46</v>
      </c>
      <c r="E164" s="42">
        <v>360.49</v>
      </c>
      <c r="F164" s="31"/>
      <c r="G164" s="32">
        <v>4206</v>
      </c>
      <c r="H164" s="35">
        <v>251</v>
      </c>
      <c r="I164" s="33">
        <f t="shared" si="331"/>
      </c>
      <c r="J164" s="34">
        <f t="shared" si="2"/>
      </c>
      <c r="K164" s="35">
        <v>4</v>
      </c>
      <c r="L164" s="34">
        <f t="shared" si="111"/>
      </c>
      <c r="M164" s="35">
        <v>1</v>
      </c>
      <c r="N164" s="36">
        <f t="shared" si="549"/>
      </c>
      <c r="O164" s="35">
        <v>1</v>
      </c>
      <c r="P164" s="36">
        <f t="shared" si="658"/>
      </c>
      <c r="Q164" s="37"/>
      <c r="R164" s="32"/>
      <c r="S164" s="37"/>
      <c r="T164" s="32"/>
      <c r="U164" s="38"/>
      <c r="V164" s="39"/>
      <c r="W164" s="32"/>
      <c r="X164" s="39"/>
      <c r="Y164" s="37"/>
      <c r="Z164" s="39"/>
      <c r="AA164" s="39"/>
      <c r="AB164" s="32"/>
      <c r="AC164" s="32"/>
      <c r="AD164" s="37"/>
      <c r="AE164" s="39"/>
      <c r="AF164" s="43" t="s">
        <v>50</v>
      </c>
    </row>
    <row r="165">
      <c r="A165" s="26"/>
      <c r="B165" s="63"/>
      <c r="C165" s="28"/>
      <c r="D165" s="29" t="s">
        <v>48</v>
      </c>
      <c r="E165" s="32">
        <v>0.2</v>
      </c>
      <c r="F165" s="31"/>
      <c r="G165" s="35">
        <v>20</v>
      </c>
      <c r="H165" s="35">
        <v>1</v>
      </c>
      <c r="I165" s="33">
        <f t="shared" si="331"/>
      </c>
      <c r="J165" s="34">
        <f t="shared" si="2"/>
      </c>
      <c r="K165" s="35">
        <v>0</v>
      </c>
      <c r="L165" s="34">
        <f t="shared" si="111"/>
      </c>
      <c r="M165" s="35">
        <v>0</v>
      </c>
      <c r="N165" s="36">
        <f t="shared" si="549"/>
      </c>
      <c r="O165" s="35">
        <v>0</v>
      </c>
      <c r="P165" s="36">
        <f t="shared" si="658"/>
      </c>
      <c r="Q165" s="37"/>
      <c r="R165" s="32"/>
      <c r="S165" s="37"/>
      <c r="T165" s="32"/>
      <c r="U165" s="38"/>
      <c r="V165" s="39"/>
      <c r="W165" s="32"/>
      <c r="X165" s="39"/>
      <c r="Y165" s="37"/>
      <c r="Z165" s="39"/>
      <c r="AA165" s="39"/>
      <c r="AB165" s="32"/>
      <c r="AC165" s="32"/>
      <c r="AD165" s="37"/>
      <c r="AE165" s="39"/>
      <c r="AF165" s="39"/>
    </row>
    <row r="166">
      <c r="A166" s="26"/>
      <c r="B166" s="44" t="s">
        <v>53</v>
      </c>
      <c r="C166" s="44"/>
      <c r="D166" s="44"/>
      <c r="E166" s="45">
        <f>SUM(E151:E165)</f>
      </c>
      <c r="F166" s="45">
        <f>SUM(F151:F165)</f>
      </c>
      <c r="G166" s="45">
        <f>SUM(G151:G165)</f>
      </c>
      <c r="H166" s="45">
        <f>SUM(H151:H165)</f>
      </c>
      <c r="I166" s="46">
        <f t="shared" si="331"/>
      </c>
      <c r="J166" s="47">
        <f t="shared" si="2"/>
      </c>
      <c r="K166" s="45">
        <f>SUM(K151:K165)</f>
      </c>
      <c r="L166" s="47">
        <f t="shared" si="111"/>
      </c>
      <c r="M166" s="45">
        <f>SUM(M151:M165)</f>
      </c>
      <c r="N166" s="48">
        <f t="shared" si="549"/>
      </c>
      <c r="O166" s="45">
        <f>SUM(O151:O165)</f>
      </c>
      <c r="P166" s="48">
        <f t="shared" si="658"/>
      </c>
      <c r="Q166" s="49">
        <f>M166/O166</f>
      </c>
      <c r="R166" s="45">
        <f>SUM(R151:R165)</f>
      </c>
      <c r="S166" s="49">
        <f>(O166+O166)/(K166+K166)</f>
      </c>
      <c r="T166" s="45">
        <f>SUM(T151:T165)</f>
      </c>
      <c r="U166" s="50">
        <f t="shared" ref="U166:U167" si="249">F166/T166</f>
      </c>
      <c r="V166" s="51">
        <f t="shared" ref="V166:V167" si="358">(F166+4*500)/T166</f>
      </c>
      <c r="W166" s="45">
        <f>SUM(W151:W165)</f>
      </c>
      <c r="X166" s="52">
        <f t="shared" ref="X166:X167" si="29">W166/T166</f>
      </c>
      <c r="Y166" s="49">
        <f t="shared" ref="Y166:Y167" si="140">T166/R166</f>
      </c>
      <c r="Z166" s="51">
        <f t="shared" ref="Z166:Z167" si="576">W166/F166</f>
      </c>
      <c r="AA166" s="51">
        <f>W166/(F166+COUNT(W151:W162)*500)</f>
      </c>
      <c r="AB166" s="45">
        <f>SUM(AB151:AB165)</f>
      </c>
      <c r="AC166" s="45">
        <f>SUM(AC151:AC165)</f>
      </c>
      <c r="AD166" s="49">
        <f t="shared" ref="AD166:AD167" si="448">AB166/T166</f>
      </c>
      <c r="AE166" s="53">
        <f>(W166-AC166)/(F166+COUNT(W151:W162)*500)</f>
      </c>
      <c r="AF166" s="43"/>
    </row>
    <row r="167">
      <c r="A167" s="26"/>
      <c r="B167" s="63" t="s">
        <v>62</v>
      </c>
      <c r="C167" s="28" t="s">
        <v>73</v>
      </c>
      <c r="D167" s="29" t="s">
        <v>44</v>
      </c>
      <c r="E167" s="30">
        <v>1095.16</v>
      </c>
      <c r="F167" s="31">
        <f>E167+E168+E169</f>
      </c>
      <c r="G167" s="32">
        <v>9409</v>
      </c>
      <c r="H167" s="35">
        <v>111</v>
      </c>
      <c r="I167" s="33">
        <f t="shared" si="331"/>
      </c>
      <c r="J167" s="34">
        <f t="shared" si="2"/>
      </c>
      <c r="K167" s="35">
        <v>21</v>
      </c>
      <c r="L167" s="34">
        <f t="shared" si="111"/>
      </c>
      <c r="M167" s="35">
        <v>1</v>
      </c>
      <c r="N167" s="36">
        <f t="shared" si="549"/>
      </c>
      <c r="O167" s="35">
        <v>4</v>
      </c>
      <c r="P167" s="36">
        <f t="shared" si="658"/>
      </c>
      <c r="Q167" s="37">
        <f>(M167+M169+M168)/(O167+O169+O168)</f>
      </c>
      <c r="R167" s="35">
        <v>5</v>
      </c>
      <c r="S167" s="37">
        <f>(O167+O169)/(K167+K169)</f>
      </c>
      <c r="T167" s="35">
        <v>1</v>
      </c>
      <c r="U167" s="38">
        <f t="shared" si="249"/>
      </c>
      <c r="V167" s="39">
        <f t="shared" si="358"/>
      </c>
      <c r="W167" s="32">
        <v>2071.2000000000007</v>
      </c>
      <c r="X167" s="39">
        <f t="shared" si="29"/>
      </c>
      <c r="Y167" s="37">
        <f t="shared" si="140"/>
      </c>
      <c r="Z167" s="39">
        <f t="shared" si="576"/>
      </c>
      <c r="AA167" s="39">
        <f>W167/(F167+500)</f>
      </c>
      <c r="AB167" s="35">
        <v>0</v>
      </c>
      <c r="AC167" s="35">
        <v>0</v>
      </c>
      <c r="AD167" s="37">
        <f t="shared" si="448"/>
      </c>
      <c r="AE167" s="39">
        <f>(W167-AC167)/(F167+500)</f>
      </c>
      <c r="AF167" s="43" t="s">
        <v>65</v>
      </c>
    </row>
    <row r="168">
      <c r="A168" s="26"/>
      <c r="B168" s="63"/>
      <c r="C168" s="28"/>
      <c r="D168" s="29" t="s">
        <v>46</v>
      </c>
      <c r="E168" s="42">
        <v>339.1</v>
      </c>
      <c r="F168" s="31"/>
      <c r="G168" s="32">
        <v>3854</v>
      </c>
      <c r="H168" s="35">
        <v>219</v>
      </c>
      <c r="I168" s="33">
        <f t="shared" si="331"/>
      </c>
      <c r="J168" s="34">
        <f t="shared" si="2"/>
      </c>
      <c r="K168" s="35">
        <v>4</v>
      </c>
      <c r="L168" s="34">
        <f t="shared" si="111"/>
      </c>
      <c r="M168" s="35">
        <v>0</v>
      </c>
      <c r="N168" s="36">
        <f t="shared" si="549"/>
      </c>
      <c r="O168" s="35">
        <v>0</v>
      </c>
      <c r="P168" s="36">
        <f t="shared" si="658"/>
      </c>
      <c r="Q168" s="37"/>
      <c r="R168" s="32"/>
      <c r="S168" s="37"/>
      <c r="T168" s="32"/>
      <c r="U168" s="38"/>
      <c r="V168" s="39"/>
      <c r="W168" s="32"/>
      <c r="X168" s="39"/>
      <c r="Y168" s="37"/>
      <c r="Z168" s="39"/>
      <c r="AA168" s="39"/>
      <c r="AB168" s="32"/>
      <c r="AC168" s="32"/>
      <c r="AD168" s="37"/>
      <c r="AE168" s="39"/>
      <c r="AF168" s="43" t="s">
        <v>79</v>
      </c>
    </row>
    <row r="169">
      <c r="A169" s="26"/>
      <c r="B169" s="63"/>
      <c r="C169" s="28"/>
      <c r="D169" s="29" t="s">
        <v>48</v>
      </c>
      <c r="E169" s="32">
        <v>0.17</v>
      </c>
      <c r="F169" s="31"/>
      <c r="G169" s="32">
        <v>21</v>
      </c>
      <c r="H169" s="35">
        <v>1</v>
      </c>
      <c r="I169" s="33">
        <f t="shared" si="331"/>
      </c>
      <c r="J169" s="34">
        <f t="shared" si="2"/>
      </c>
      <c r="K169" s="35">
        <v>0</v>
      </c>
      <c r="L169" s="34">
        <f t="shared" si="111"/>
      </c>
      <c r="M169" s="35">
        <v>0</v>
      </c>
      <c r="N169" s="36">
        <f t="shared" si="549"/>
      </c>
      <c r="O169" s="35">
        <v>0</v>
      </c>
      <c r="P169" s="36">
        <f t="shared" si="658"/>
      </c>
      <c r="Q169" s="37"/>
      <c r="R169" s="32"/>
      <c r="S169" s="37"/>
      <c r="T169" s="32"/>
      <c r="U169" s="38"/>
      <c r="V169" s="39"/>
      <c r="W169" s="32"/>
      <c r="X169" s="39"/>
      <c r="Y169" s="37"/>
      <c r="Z169" s="39"/>
      <c r="AA169" s="39"/>
      <c r="AB169" s="32"/>
      <c r="AC169" s="32"/>
      <c r="AD169" s="37"/>
      <c r="AE169" s="39"/>
      <c r="AF169" s="39"/>
    </row>
    <row r="170">
      <c r="A170" s="26"/>
      <c r="B170" s="63" t="s">
        <v>64</v>
      </c>
      <c r="C170" s="28" t="s">
        <v>73</v>
      </c>
      <c r="D170" s="29" t="s">
        <v>44</v>
      </c>
      <c r="E170" s="30">
        <v>1081.89</v>
      </c>
      <c r="F170" s="31">
        <f>E170+E171+E172</f>
      </c>
      <c r="G170" s="32">
        <v>8698</v>
      </c>
      <c r="H170" s="35">
        <v>104</v>
      </c>
      <c r="I170" s="33">
        <f t="shared" si="331"/>
      </c>
      <c r="J170" s="34">
        <f t="shared" si="2"/>
      </c>
      <c r="K170" s="35">
        <v>25</v>
      </c>
      <c r="L170" s="34">
        <f t="shared" si="111"/>
      </c>
      <c r="M170" s="35">
        <v>0</v>
      </c>
      <c r="N170" s="36">
        <f t="shared" si="549"/>
      </c>
      <c r="O170" s="35">
        <v>3</v>
      </c>
      <c r="P170" s="36">
        <f t="shared" si="658"/>
      </c>
      <c r="Q170" s="37">
        <f>(M170+M172+M171)/(O170+O172+O171)</f>
      </c>
      <c r="R170" s="35">
        <v>8</v>
      </c>
      <c r="S170" s="37">
        <f>(O170+O172)/(K170+K172)</f>
      </c>
      <c r="T170" s="35">
        <v>2</v>
      </c>
      <c r="U170" s="38">
        <f>F170/T170</f>
      </c>
      <c r="V170" s="39">
        <f>(F170+4*500)/T170</f>
      </c>
      <c r="W170" s="32">
        <v>2343.5999999999985</v>
      </c>
      <c r="X170" s="39">
        <f>W170/T170</f>
      </c>
      <c r="Y170" s="37">
        <f>T170/R170</f>
      </c>
      <c r="Z170" s="39">
        <f>W170/F170</f>
      </c>
      <c r="AA170" s="39">
        <f>W170/(F170+500)</f>
      </c>
      <c r="AB170" s="35">
        <v>0</v>
      </c>
      <c r="AC170" s="35">
        <v>0</v>
      </c>
      <c r="AD170" s="37">
        <f>AB170/T170</f>
      </c>
      <c r="AE170" s="39">
        <f>(W170-AC170)/(F170+500)</f>
      </c>
      <c r="AF170" s="43" t="s">
        <v>65</v>
      </c>
    </row>
    <row r="171">
      <c r="A171" s="26"/>
      <c r="B171" s="63"/>
      <c r="C171" s="28"/>
      <c r="D171" s="29" t="s">
        <v>46</v>
      </c>
      <c r="E171" s="42">
        <v>398.03</v>
      </c>
      <c r="F171" s="31"/>
      <c r="G171" s="32">
        <v>4212</v>
      </c>
      <c r="H171" s="35">
        <v>214</v>
      </c>
      <c r="I171" s="33">
        <f t="shared" si="331"/>
      </c>
      <c r="J171" s="34">
        <f t="shared" si="2"/>
      </c>
      <c r="K171" s="35">
        <v>10</v>
      </c>
      <c r="L171" s="34">
        <f t="shared" si="111"/>
      </c>
      <c r="M171" s="35">
        <v>1</v>
      </c>
      <c r="N171" s="36">
        <f t="shared" si="549"/>
      </c>
      <c r="O171" s="35">
        <v>1</v>
      </c>
      <c r="P171" s="36">
        <f t="shared" si="658"/>
      </c>
      <c r="Q171" s="37"/>
      <c r="R171" s="32"/>
      <c r="S171" s="37"/>
      <c r="T171" s="32"/>
      <c r="U171" s="38"/>
      <c r="V171" s="39"/>
      <c r="W171" s="32"/>
      <c r="X171" s="39"/>
      <c r="Y171" s="37"/>
      <c r="Z171" s="39"/>
      <c r="AA171" s="39"/>
      <c r="AB171" s="32"/>
      <c r="AC171" s="32"/>
      <c r="AD171" s="37"/>
      <c r="AE171" s="39"/>
      <c r="AF171" s="43" t="s">
        <v>79</v>
      </c>
    </row>
    <row r="172">
      <c r="A172" s="26"/>
      <c r="B172" s="63"/>
      <c r="C172" s="28"/>
      <c r="D172" s="29" t="s">
        <v>48</v>
      </c>
      <c r="E172" s="32">
        <v>0.21</v>
      </c>
      <c r="F172" s="31"/>
      <c r="G172" s="32">
        <v>16</v>
      </c>
      <c r="H172" s="35">
        <v>0</v>
      </c>
      <c r="I172" s="33">
        <f t="shared" si="331"/>
      </c>
      <c r="J172" s="34">
        <f t="shared" si="2"/>
      </c>
      <c r="K172" s="35">
        <v>0</v>
      </c>
      <c r="L172" s="34">
        <f t="shared" si="111"/>
      </c>
      <c r="M172" s="35">
        <v>0</v>
      </c>
      <c r="N172" s="36">
        <f t="shared" si="549"/>
      </c>
      <c r="O172" s="35">
        <v>0</v>
      </c>
      <c r="P172" s="36">
        <f t="shared" si="658"/>
      </c>
      <c r="Q172" s="37"/>
      <c r="R172" s="32"/>
      <c r="S172" s="37"/>
      <c r="T172" s="32"/>
      <c r="U172" s="38"/>
      <c r="V172" s="39"/>
      <c r="W172" s="32"/>
      <c r="X172" s="39"/>
      <c r="Y172" s="37"/>
      <c r="Z172" s="39"/>
      <c r="AA172" s="39"/>
      <c r="AB172" s="32"/>
      <c r="AC172" s="32"/>
      <c r="AD172" s="37"/>
      <c r="AE172" s="39"/>
      <c r="AF172" s="39"/>
    </row>
    <row r="173">
      <c r="A173" s="26"/>
      <c r="B173" s="27" t="s">
        <v>67</v>
      </c>
      <c r="C173" s="28" t="s">
        <v>73</v>
      </c>
      <c r="D173" s="29" t="s">
        <v>44</v>
      </c>
      <c r="E173" s="30">
        <v>1108.23</v>
      </c>
      <c r="F173" s="31">
        <f>E173+E174+E175</f>
      </c>
      <c r="G173" s="32">
        <v>9004</v>
      </c>
      <c r="H173" s="35">
        <v>102</v>
      </c>
      <c r="I173" s="33">
        <f t="shared" si="331"/>
      </c>
      <c r="J173" s="34">
        <f t="shared" si="2"/>
      </c>
      <c r="K173" s="35">
        <v>21</v>
      </c>
      <c r="L173" s="34">
        <f t="shared" si="111"/>
      </c>
      <c r="M173" s="35">
        <v>2</v>
      </c>
      <c r="N173" s="36">
        <f t="shared" si="549"/>
      </c>
      <c r="O173" s="35">
        <v>3</v>
      </c>
      <c r="P173" s="36">
        <f t="shared" si="658"/>
      </c>
      <c r="Q173" s="37">
        <f>(M173+M175+M174)/(O173+O175+O174)</f>
      </c>
      <c r="R173" s="35">
        <v>6</v>
      </c>
      <c r="S173" s="37">
        <f>(O173+O175)/(K173+K175)</f>
      </c>
      <c r="T173" s="35">
        <v>2</v>
      </c>
      <c r="U173" s="38">
        <f>F173/T173</f>
      </c>
      <c r="V173" s="39">
        <f>(F173+4*500)/T173</f>
      </c>
      <c r="W173" s="32">
        <v>4615.200000000001</v>
      </c>
      <c r="X173" s="39">
        <f>W173/T173</f>
      </c>
      <c r="Y173" s="37">
        <f>T173/R173</f>
      </c>
      <c r="Z173" s="39">
        <f>W173/F173</f>
      </c>
      <c r="AA173" s="39">
        <f>W173/(F173+500)</f>
      </c>
      <c r="AB173" s="35">
        <v>0</v>
      </c>
      <c r="AC173" s="35">
        <v>0</v>
      </c>
      <c r="AD173" s="37">
        <f>AB173/T173</f>
      </c>
      <c r="AE173" s="39">
        <f>(W173-AC173)/(F173+500)</f>
      </c>
      <c r="AF173" s="43" t="s">
        <v>65</v>
      </c>
    </row>
    <row r="174">
      <c r="A174" s="26"/>
      <c r="B174" s="27"/>
      <c r="C174" s="28"/>
      <c r="D174" s="29" t="s">
        <v>46</v>
      </c>
      <c r="E174" s="42">
        <v>1013.29</v>
      </c>
      <c r="F174" s="31"/>
      <c r="G174" s="32">
        <v>6604</v>
      </c>
      <c r="H174" s="35">
        <v>333</v>
      </c>
      <c r="I174" s="33">
        <f t="shared" si="331"/>
      </c>
      <c r="J174" s="34">
        <f t="shared" si="2"/>
      </c>
      <c r="K174" s="35">
        <v>17</v>
      </c>
      <c r="L174" s="34">
        <f t="shared" si="111"/>
      </c>
      <c r="M174" s="35">
        <v>0</v>
      </c>
      <c r="N174" s="36">
        <f t="shared" si="549"/>
      </c>
      <c r="O174" s="35">
        <v>0</v>
      </c>
      <c r="P174" s="36">
        <f t="shared" si="658"/>
      </c>
      <c r="Q174" s="37"/>
      <c r="R174" s="32"/>
      <c r="S174" s="37"/>
      <c r="T174" s="32"/>
      <c r="U174" s="38"/>
      <c r="V174" s="39"/>
      <c r="W174" s="32"/>
      <c r="X174" s="39"/>
      <c r="Y174" s="37"/>
      <c r="Z174" s="39"/>
      <c r="AA174" s="39"/>
      <c r="AB174" s="32"/>
      <c r="AC174" s="32"/>
      <c r="AD174" s="37"/>
      <c r="AE174" s="39"/>
      <c r="AF174" s="43" t="s">
        <v>79</v>
      </c>
    </row>
    <row r="175">
      <c r="A175" s="26"/>
      <c r="B175" s="27"/>
      <c r="C175" s="28"/>
      <c r="D175" s="29" t="s">
        <v>48</v>
      </c>
      <c r="E175" s="32">
        <v>0.15</v>
      </c>
      <c r="F175" s="31"/>
      <c r="G175" s="32">
        <v>25</v>
      </c>
      <c r="H175" s="35">
        <v>0</v>
      </c>
      <c r="I175" s="33">
        <f t="shared" si="331"/>
      </c>
      <c r="J175" s="34">
        <f t="shared" si="2"/>
      </c>
      <c r="K175" s="35">
        <v>0</v>
      </c>
      <c r="L175" s="34">
        <f t="shared" si="111"/>
      </c>
      <c r="M175" s="35">
        <v>0</v>
      </c>
      <c r="N175" s="36">
        <f t="shared" si="549"/>
      </c>
      <c r="O175" s="35">
        <v>0</v>
      </c>
      <c r="P175" s="36">
        <f t="shared" si="658"/>
      </c>
      <c r="Q175" s="37"/>
      <c r="R175" s="32"/>
      <c r="S175" s="37"/>
      <c r="T175" s="32"/>
      <c r="U175" s="38"/>
      <c r="V175" s="39"/>
      <c r="W175" s="32"/>
      <c r="X175" s="39"/>
      <c r="Y175" s="37"/>
      <c r="Z175" s="39"/>
      <c r="AA175" s="39"/>
      <c r="AB175" s="32"/>
      <c r="AC175" s="32"/>
      <c r="AD175" s="37"/>
      <c r="AE175" s="39"/>
      <c r="AF175" s="39"/>
    </row>
    <row r="176">
      <c r="A176" s="26"/>
      <c r="B176" s="27" t="s">
        <v>69</v>
      </c>
      <c r="C176" s="28" t="s">
        <v>73</v>
      </c>
      <c r="D176" s="29" t="s">
        <v>44</v>
      </c>
      <c r="E176" s="30">
        <v>651.53</v>
      </c>
      <c r="F176" s="31">
        <f>E176+E177+E178</f>
      </c>
      <c r="G176" s="32">
        <v>7826</v>
      </c>
      <c r="H176" s="35">
        <v>70</v>
      </c>
      <c r="I176" s="33">
        <f t="shared" si="331"/>
      </c>
      <c r="J176" s="34">
        <f t="shared" si="2"/>
      </c>
      <c r="K176" s="35">
        <v>16</v>
      </c>
      <c r="L176" s="34">
        <f t="shared" si="111"/>
      </c>
      <c r="M176" s="35">
        <v>0</v>
      </c>
      <c r="N176" s="36">
        <f t="shared" si="549"/>
      </c>
      <c r="O176" s="35">
        <v>0</v>
      </c>
      <c r="P176" s="36">
        <f t="shared" si="658"/>
      </c>
      <c r="Q176" s="37">
        <f>(M176+M178+M177)/(O176+O178+O177)</f>
      </c>
      <c r="R176" s="35">
        <v>8</v>
      </c>
      <c r="S176" s="37">
        <f>(O176+O178)/(K176+K178)</f>
      </c>
      <c r="T176" s="35">
        <v>1</v>
      </c>
      <c r="U176" s="38">
        <f>F176/T176</f>
      </c>
      <c r="V176" s="39">
        <f>(F176+4*500)/T176</f>
      </c>
      <c r="W176" s="32">
        <v>2071.2000000000007</v>
      </c>
      <c r="X176" s="39">
        <f>W176/T176</f>
      </c>
      <c r="Y176" s="37">
        <f>T176/R176</f>
      </c>
      <c r="Z176" s="39">
        <f>W176/F176</f>
      </c>
      <c r="AA176" s="39">
        <f>W176/(F176+500)</f>
      </c>
      <c r="AB176" s="35">
        <v>0</v>
      </c>
      <c r="AC176" s="35">
        <v>0</v>
      </c>
      <c r="AD176" s="37">
        <f>AB176/T176</f>
      </c>
      <c r="AE176" s="39">
        <f>(W176-AC176)/(F176+500)</f>
      </c>
      <c r="AF176" s="39" t="s">
        <v>65</v>
      </c>
    </row>
    <row r="177">
      <c r="A177" s="26"/>
      <c r="B177" s="27"/>
      <c r="C177" s="28"/>
      <c r="D177" s="29" t="s">
        <v>46</v>
      </c>
      <c r="E177" s="42">
        <v>1052.17</v>
      </c>
      <c r="F177" s="31"/>
      <c r="G177" s="32">
        <v>6007</v>
      </c>
      <c r="H177" s="35">
        <v>312</v>
      </c>
      <c r="I177" s="33">
        <f t="shared" si="331"/>
      </c>
      <c r="J177" s="34">
        <f t="shared" si="2"/>
      </c>
      <c r="K177" s="35">
        <v>6</v>
      </c>
      <c r="L177" s="34">
        <f t="shared" si="111"/>
      </c>
      <c r="M177" s="35">
        <v>1</v>
      </c>
      <c r="N177" s="36">
        <f t="shared" si="549"/>
      </c>
      <c r="O177" s="35">
        <v>1</v>
      </c>
      <c r="P177" s="36">
        <f t="shared" si="658"/>
      </c>
      <c r="Q177" s="37"/>
      <c r="R177" s="32"/>
      <c r="S177" s="37"/>
      <c r="T177" s="32"/>
      <c r="U177" s="38"/>
      <c r="V177" s="39"/>
      <c r="W177" s="32"/>
      <c r="X177" s="39"/>
      <c r="Y177" s="37"/>
      <c r="Z177" s="39"/>
      <c r="AA177" s="39"/>
      <c r="AB177" s="32"/>
      <c r="AC177" s="32"/>
      <c r="AD177" s="37"/>
      <c r="AE177" s="39"/>
      <c r="AF177" s="39" t="s">
        <v>79</v>
      </c>
    </row>
    <row r="178">
      <c r="A178" s="26"/>
      <c r="B178" s="27"/>
      <c r="C178" s="28"/>
      <c r="D178" s="29" t="s">
        <v>48</v>
      </c>
      <c r="E178" s="32">
        <v>0.52</v>
      </c>
      <c r="F178" s="31"/>
      <c r="G178" s="32">
        <v>24</v>
      </c>
      <c r="H178" s="35">
        <v>1</v>
      </c>
      <c r="I178" s="33">
        <f t="shared" si="331"/>
      </c>
      <c r="J178" s="34">
        <f t="shared" si="2"/>
      </c>
      <c r="K178" s="35">
        <v>0</v>
      </c>
      <c r="L178" s="34">
        <f t="shared" si="111"/>
      </c>
      <c r="M178" s="35">
        <v>0</v>
      </c>
      <c r="N178" s="36">
        <f t="shared" si="549"/>
      </c>
      <c r="O178" s="35">
        <v>0</v>
      </c>
      <c r="P178" s="36">
        <f t="shared" si="658"/>
      </c>
      <c r="Q178" s="37"/>
      <c r="R178" s="32"/>
      <c r="S178" s="37"/>
      <c r="T178" s="32"/>
      <c r="U178" s="38"/>
      <c r="V178" s="39"/>
      <c r="W178" s="32"/>
      <c r="X178" s="39"/>
      <c r="Y178" s="37"/>
      <c r="Z178" s="39"/>
      <c r="AA178" s="39"/>
      <c r="AB178" s="32"/>
      <c r="AC178" s="32"/>
      <c r="AD178" s="37"/>
      <c r="AE178" s="39"/>
      <c r="AF178" s="39"/>
    </row>
    <row r="179">
      <c r="A179" s="26"/>
      <c r="B179" s="27" t="s">
        <v>70</v>
      </c>
      <c r="C179" s="28" t="s">
        <v>73</v>
      </c>
      <c r="D179" s="29" t="s">
        <v>44</v>
      </c>
      <c r="E179" s="30">
        <v>1042.53</v>
      </c>
      <c r="F179" s="31">
        <f>E179+E180+E181</f>
      </c>
      <c r="G179" s="32">
        <v>9912</v>
      </c>
      <c r="H179" s="35">
        <v>109</v>
      </c>
      <c r="I179" s="33">
        <f t="shared" si="331"/>
      </c>
      <c r="J179" s="34">
        <f t="shared" si="2"/>
      </c>
      <c r="K179" s="35">
        <v>19</v>
      </c>
      <c r="L179" s="34">
        <f t="shared" si="111"/>
      </c>
      <c r="M179" s="35">
        <v>0</v>
      </c>
      <c r="N179" s="36">
        <f t="shared" si="549"/>
      </c>
      <c r="O179" s="35">
        <v>3</v>
      </c>
      <c r="P179" s="36">
        <f t="shared" si="658"/>
      </c>
      <c r="Q179" s="37">
        <f>(M179+M181+M180)/(O179+O181+O180)</f>
      </c>
      <c r="R179" s="35">
        <v>7</v>
      </c>
      <c r="S179" s="37">
        <f>(O179+O181)/(K179+K181)</f>
      </c>
      <c r="T179" s="35">
        <v>4</v>
      </c>
      <c r="U179" s="38">
        <f>F179/T179</f>
      </c>
      <c r="V179" s="39">
        <f>(F179+4*500)/T179</f>
      </c>
      <c r="W179" s="32">
        <v>3710.4000000000015</v>
      </c>
      <c r="X179" s="39">
        <f>W179/T179</f>
      </c>
      <c r="Y179" s="37">
        <f>T179/R179</f>
      </c>
      <c r="Z179" s="39">
        <f>W179/F179</f>
      </c>
      <c r="AA179" s="39">
        <f>W179/(F179+500)</f>
      </c>
      <c r="AB179" s="35">
        <v>2</v>
      </c>
      <c r="AC179" s="35">
        <v>1359.6</v>
      </c>
      <c r="AD179" s="37">
        <f>AB179/T179</f>
      </c>
      <c r="AE179" s="39">
        <f>(W179-AC179)/(F179+500)</f>
      </c>
      <c r="AF179" s="39" t="s">
        <v>65</v>
      </c>
    </row>
    <row r="180">
      <c r="A180" s="26"/>
      <c r="B180" s="27"/>
      <c r="C180" s="28"/>
      <c r="D180" s="29" t="s">
        <v>46</v>
      </c>
      <c r="E180" s="42">
        <v>1539.71</v>
      </c>
      <c r="F180" s="31"/>
      <c r="G180" s="32">
        <v>8235</v>
      </c>
      <c r="H180" s="35">
        <v>382</v>
      </c>
      <c r="I180" s="33">
        <f t="shared" si="331"/>
      </c>
      <c r="J180" s="34">
        <f t="shared" si="2"/>
      </c>
      <c r="K180" s="35">
        <v>12</v>
      </c>
      <c r="L180" s="34">
        <f t="shared" si="111"/>
      </c>
      <c r="M180" s="35">
        <v>2</v>
      </c>
      <c r="N180" s="36">
        <f t="shared" si="549"/>
      </c>
      <c r="O180" s="35">
        <v>3</v>
      </c>
      <c r="P180" s="36">
        <f t="shared" si="658"/>
      </c>
      <c r="Q180" s="37"/>
      <c r="R180" s="32"/>
      <c r="S180" s="37"/>
      <c r="T180" s="32"/>
      <c r="U180" s="38"/>
      <c r="V180" s="39"/>
      <c r="W180" s="32"/>
      <c r="X180" s="39"/>
      <c r="Y180" s="37"/>
      <c r="Z180" s="39"/>
      <c r="AA180" s="39"/>
      <c r="AB180" s="32"/>
      <c r="AC180" s="32"/>
      <c r="AD180" s="37"/>
      <c r="AE180" s="39"/>
      <c r="AF180" s="39" t="s">
        <v>79</v>
      </c>
    </row>
    <row r="181">
      <c r="A181" s="26"/>
      <c r="B181" s="27"/>
      <c r="C181" s="28"/>
      <c r="D181" s="29" t="s">
        <v>48</v>
      </c>
      <c r="E181" s="32">
        <v>0.41</v>
      </c>
      <c r="F181" s="31"/>
      <c r="G181" s="35">
        <v>23</v>
      </c>
      <c r="H181" s="35">
        <v>1</v>
      </c>
      <c r="I181" s="33">
        <f t="shared" si="331"/>
      </c>
      <c r="J181" s="34">
        <f t="shared" si="2"/>
      </c>
      <c r="K181" s="35">
        <v>0</v>
      </c>
      <c r="L181" s="34">
        <f t="shared" si="111"/>
      </c>
      <c r="M181" s="35">
        <v>0</v>
      </c>
      <c r="N181" s="36">
        <f t="shared" si="549"/>
      </c>
      <c r="O181" s="35">
        <v>0</v>
      </c>
      <c r="P181" s="36">
        <f t="shared" si="658"/>
      </c>
      <c r="Q181" s="37"/>
      <c r="R181" s="32"/>
      <c r="S181" s="37"/>
      <c r="T181" s="32"/>
      <c r="U181" s="38"/>
      <c r="V181" s="39"/>
      <c r="W181" s="32"/>
      <c r="X181" s="39"/>
      <c r="Y181" s="37"/>
      <c r="Z181" s="39"/>
      <c r="AA181" s="39"/>
      <c r="AB181" s="32"/>
      <c r="AC181" s="32"/>
      <c r="AD181" s="37"/>
      <c r="AE181" s="39"/>
      <c r="AF181" s="39"/>
    </row>
    <row r="182">
      <c r="A182" s="26"/>
      <c r="B182" s="44" t="s">
        <v>53</v>
      </c>
      <c r="C182" s="44"/>
      <c r="D182" s="44"/>
      <c r="E182" s="45">
        <f>SUM(E167:E181)</f>
      </c>
      <c r="F182" s="45">
        <f>SUM(F167:F181)</f>
      </c>
      <c r="G182" s="45">
        <f>SUM(G167:G181)</f>
      </c>
      <c r="H182" s="45">
        <f>SUM(H167:H181)</f>
      </c>
      <c r="I182" s="46">
        <f t="shared" si="331"/>
      </c>
      <c r="J182" s="47">
        <f t="shared" si="2"/>
      </c>
      <c r="K182" s="45">
        <f>SUM(K167:K181)</f>
      </c>
      <c r="L182" s="47">
        <f t="shared" si="111"/>
      </c>
      <c r="M182" s="45">
        <f>SUM(M167:M181)</f>
      </c>
      <c r="N182" s="48">
        <f t="shared" si="549"/>
      </c>
      <c r="O182" s="45">
        <f>SUM(O167:O181)</f>
      </c>
      <c r="P182" s="48">
        <f t="shared" si="658"/>
      </c>
      <c r="Q182" s="49">
        <f>M182/O182</f>
      </c>
      <c r="R182" s="45">
        <f>SUM(R167:R181)</f>
      </c>
      <c r="S182" s="49">
        <f>(O182+O182)/(K182+K182)</f>
      </c>
      <c r="T182" s="45">
        <f>SUM(T167:T181)</f>
      </c>
      <c r="U182" s="50">
        <f t="shared" ref="U182:U183" si="250">F182/T182</f>
      </c>
      <c r="V182" s="51">
        <f t="shared" ref="V182:V183" si="359">(F182+4*500)/T182</f>
      </c>
      <c r="W182" s="45">
        <f>SUM(W167:W181)</f>
      </c>
      <c r="X182" s="52">
        <f t="shared" ref="X182:X183" si="30">W182/T182</f>
      </c>
      <c r="Y182" s="49">
        <f t="shared" ref="Y182:Y183" si="141">T182/R182</f>
      </c>
      <c r="Z182" s="51">
        <f t="shared" ref="Z182:Z183" si="577">W182/F182</f>
      </c>
      <c r="AA182" s="51">
        <f>W182/(F182+COUNT(W167:W178)*500)</f>
      </c>
      <c r="AB182" s="45">
        <f>SUM(AB167:AB181)</f>
      </c>
      <c r="AC182" s="45">
        <f>SUM(AC167:AC181)</f>
      </c>
      <c r="AD182" s="49">
        <f t="shared" ref="AD182:AD183" si="449">AB182/T182</f>
      </c>
      <c r="AE182" s="53">
        <f>(W182-AC182)/(F182+COUNT(W167:W178)*500)</f>
      </c>
      <c r="AF182" s="39"/>
    </row>
    <row r="183">
      <c r="A183" s="26"/>
      <c r="B183" s="27" t="s">
        <v>71</v>
      </c>
      <c r="C183" s="28" t="s">
        <v>60</v>
      </c>
      <c r="D183" s="29" t="s">
        <v>44</v>
      </c>
      <c r="E183" s="30">
        <v>948.1</v>
      </c>
      <c r="F183" s="31">
        <f>E183+E184+E185</f>
      </c>
      <c r="G183" s="32">
        <v>8385</v>
      </c>
      <c r="H183" s="35">
        <v>63</v>
      </c>
      <c r="I183" s="33">
        <f t="shared" si="331"/>
      </c>
      <c r="J183" s="34">
        <f t="shared" si="2"/>
      </c>
      <c r="K183" s="35">
        <v>21</v>
      </c>
      <c r="L183" s="34">
        <f t="shared" si="111"/>
      </c>
      <c r="M183" s="35">
        <v>1</v>
      </c>
      <c r="N183" s="36">
        <f t="shared" si="549"/>
      </c>
      <c r="O183" s="35">
        <v>2</v>
      </c>
      <c r="P183" s="36">
        <f t="shared" si="658"/>
      </c>
      <c r="Q183" s="37">
        <f>(M183+M185+M184)/(O183+O185+O184)</f>
      </c>
      <c r="R183" s="35">
        <v>8</v>
      </c>
      <c r="S183" s="37">
        <f>(O183+O185)/(K183+K185)</f>
      </c>
      <c r="T183" s="35">
        <v>1</v>
      </c>
      <c r="U183" s="38">
        <f t="shared" si="250"/>
      </c>
      <c r="V183" s="39">
        <f t="shared" si="359"/>
      </c>
      <c r="W183" s="32">
        <v>715.1999999999971</v>
      </c>
      <c r="X183" s="39">
        <f t="shared" si="30"/>
      </c>
      <c r="Y183" s="37">
        <f t="shared" si="141"/>
      </c>
      <c r="Z183" s="39">
        <f t="shared" si="577"/>
      </c>
      <c r="AA183" s="39">
        <f>W183/(F183+500)</f>
      </c>
      <c r="AB183" s="35">
        <v>0</v>
      </c>
      <c r="AC183" s="35">
        <v>0</v>
      </c>
      <c r="AD183" s="37">
        <f t="shared" si="449"/>
      </c>
      <c r="AE183" s="39">
        <f>(W183-AC183)/(F183+500)</f>
      </c>
      <c r="AF183" s="39" t="s">
        <v>65</v>
      </c>
    </row>
    <row r="184">
      <c r="A184" s="26"/>
      <c r="B184" s="27"/>
      <c r="C184" s="28"/>
      <c r="D184" s="29" t="s">
        <v>46</v>
      </c>
      <c r="E184" s="42">
        <v>1982.06</v>
      </c>
      <c r="F184" s="31"/>
      <c r="G184" s="32">
        <v>8405</v>
      </c>
      <c r="H184" s="35">
        <v>346</v>
      </c>
      <c r="I184" s="33">
        <f t="shared" si="331"/>
      </c>
      <c r="J184" s="34">
        <f t="shared" si="2"/>
      </c>
      <c r="K184" s="35">
        <v>12</v>
      </c>
      <c r="L184" s="34">
        <f t="shared" si="111"/>
      </c>
      <c r="M184" s="35">
        <v>0</v>
      </c>
      <c r="N184" s="36">
        <f t="shared" si="549"/>
      </c>
      <c r="O184" s="35">
        <v>2</v>
      </c>
      <c r="P184" s="36">
        <f t="shared" si="658"/>
      </c>
      <c r="Q184" s="37"/>
      <c r="R184" s="32"/>
      <c r="S184" s="37"/>
      <c r="T184" s="32"/>
      <c r="U184" s="38"/>
      <c r="V184" s="39"/>
      <c r="W184" s="32"/>
      <c r="X184" s="39"/>
      <c r="Y184" s="37"/>
      <c r="Z184" s="39"/>
      <c r="AA184" s="39"/>
      <c r="AB184" s="32"/>
      <c r="AC184" s="32"/>
      <c r="AD184" s="37"/>
      <c r="AE184" s="39"/>
      <c r="AF184" s="39" t="s">
        <v>79</v>
      </c>
    </row>
    <row r="185">
      <c r="A185" s="26"/>
      <c r="B185" s="27"/>
      <c r="C185" s="28"/>
      <c r="D185" s="29" t="s">
        <v>48</v>
      </c>
      <c r="E185" s="32">
        <v>0.32</v>
      </c>
      <c r="F185" s="31"/>
      <c r="G185" s="32">
        <v>38</v>
      </c>
      <c r="H185" s="35">
        <v>1</v>
      </c>
      <c r="I185" s="33">
        <f t="shared" si="331"/>
      </c>
      <c r="J185" s="34">
        <f t="shared" si="2"/>
      </c>
      <c r="K185" s="35">
        <v>0</v>
      </c>
      <c r="L185" s="34">
        <f t="shared" si="111"/>
      </c>
      <c r="M185" s="35">
        <v>0</v>
      </c>
      <c r="N185" s="36">
        <f t="shared" si="549"/>
      </c>
      <c r="O185" s="35">
        <v>0</v>
      </c>
      <c r="P185" s="36">
        <f t="shared" si="658"/>
      </c>
      <c r="Q185" s="37"/>
      <c r="R185" s="32"/>
      <c r="S185" s="37"/>
      <c r="T185" s="32"/>
      <c r="U185" s="38"/>
      <c r="V185" s="39"/>
      <c r="W185" s="32"/>
      <c r="X185" s="39"/>
      <c r="Y185" s="37"/>
      <c r="Z185" s="39"/>
      <c r="AA185" s="39"/>
      <c r="AB185" s="32"/>
      <c r="AC185" s="32"/>
      <c r="AD185" s="37"/>
      <c r="AE185" s="39"/>
      <c r="AF185" s="39"/>
    </row>
    <row r="186">
      <c r="A186" s="26"/>
      <c r="B186" s="27" t="s">
        <v>72</v>
      </c>
      <c r="C186" s="28" t="s">
        <v>60</v>
      </c>
      <c r="D186" s="29" t="s">
        <v>44</v>
      </c>
      <c r="E186" s="30">
        <v>2061.15</v>
      </c>
      <c r="F186" s="31">
        <f>E186+E187+E188</f>
      </c>
      <c r="G186" s="32">
        <v>16605</v>
      </c>
      <c r="H186" s="35">
        <v>180</v>
      </c>
      <c r="I186" s="33">
        <f t="shared" si="331"/>
      </c>
      <c r="J186" s="34">
        <f t="shared" si="2"/>
      </c>
      <c r="K186" s="35">
        <v>30</v>
      </c>
      <c r="L186" s="34">
        <f t="shared" si="111"/>
      </c>
      <c r="M186" s="35">
        <v>0</v>
      </c>
      <c r="N186" s="36">
        <f t="shared" si="549"/>
      </c>
      <c r="O186" s="35">
        <v>2</v>
      </c>
      <c r="P186" s="36">
        <f t="shared" si="658"/>
      </c>
      <c r="Q186" s="37">
        <f>(M186+M188+M187)/(O186+O188+O187)</f>
      </c>
      <c r="R186" s="35">
        <v>7</v>
      </c>
      <c r="S186" s="37">
        <f>(O186+O188)/(K186+K188)</f>
      </c>
      <c r="T186" s="35">
        <v>0</v>
      </c>
      <c r="U186" s="38">
        <f>F186/T186</f>
      </c>
      <c r="V186" s="39">
        <f>(F186+4*500)/T186</f>
      </c>
      <c r="W186" s="35">
        <v>0</v>
      </c>
      <c r="X186" s="39">
        <f>W186/T186</f>
      </c>
      <c r="Y186" s="37">
        <f>T186/R186</f>
      </c>
      <c r="Z186" s="39">
        <f>W186/F186</f>
      </c>
      <c r="AA186" s="39">
        <f>W186/(F186+500)</f>
      </c>
      <c r="AB186" s="35">
        <v>0</v>
      </c>
      <c r="AC186" s="35">
        <v>0</v>
      </c>
      <c r="AD186" s="37">
        <f>AB186/T186</f>
      </c>
      <c r="AE186" s="39">
        <f>(W186-AC186)/(F186+500)</f>
      </c>
      <c r="AF186" s="39" t="s">
        <v>65</v>
      </c>
    </row>
    <row r="187">
      <c r="A187" s="26"/>
      <c r="B187" s="27"/>
      <c r="C187" s="28"/>
      <c r="D187" s="29" t="s">
        <v>46</v>
      </c>
      <c r="E187" s="42">
        <v>1006.53</v>
      </c>
      <c r="F187" s="31"/>
      <c r="G187" s="32">
        <v>8530</v>
      </c>
      <c r="H187" s="35">
        <v>351</v>
      </c>
      <c r="I187" s="33">
        <f t="shared" si="331"/>
      </c>
      <c r="J187" s="34">
        <f t="shared" si="2"/>
      </c>
      <c r="K187" s="35">
        <v>9</v>
      </c>
      <c r="L187" s="34">
        <f t="shared" si="111"/>
      </c>
      <c r="M187" s="35">
        <v>0</v>
      </c>
      <c r="N187" s="36">
        <f t="shared" si="549"/>
      </c>
      <c r="O187" s="35">
        <v>0</v>
      </c>
      <c r="P187" s="36">
        <f t="shared" si="658"/>
      </c>
      <c r="Q187" s="37"/>
      <c r="R187" s="32"/>
      <c r="S187" s="37"/>
      <c r="T187" s="32"/>
      <c r="U187" s="38"/>
      <c r="V187" s="39"/>
      <c r="W187" s="35"/>
      <c r="X187" s="39"/>
      <c r="Y187" s="37"/>
      <c r="Z187" s="39"/>
      <c r="AA187" s="39"/>
      <c r="AB187" s="32"/>
      <c r="AC187" s="32"/>
      <c r="AD187" s="37"/>
      <c r="AE187" s="39"/>
      <c r="AF187" s="39" t="s">
        <v>79</v>
      </c>
    </row>
    <row r="188">
      <c r="A188" s="26"/>
      <c r="B188" s="27"/>
      <c r="C188" s="28"/>
      <c r="D188" s="29" t="s">
        <v>48</v>
      </c>
      <c r="E188" s="32">
        <v>0.66</v>
      </c>
      <c r="F188" s="31"/>
      <c r="G188" s="32">
        <v>34</v>
      </c>
      <c r="H188" s="35">
        <v>0</v>
      </c>
      <c r="I188" s="33">
        <f t="shared" si="331"/>
      </c>
      <c r="J188" s="34">
        <f t="shared" si="2"/>
      </c>
      <c r="K188" s="35">
        <v>0</v>
      </c>
      <c r="L188" s="34">
        <f t="shared" si="111"/>
      </c>
      <c r="M188" s="35">
        <v>0</v>
      </c>
      <c r="N188" s="36">
        <f t="shared" si="549"/>
      </c>
      <c r="O188" s="35">
        <v>0</v>
      </c>
      <c r="P188" s="36">
        <f t="shared" si="658"/>
      </c>
      <c r="Q188" s="37"/>
      <c r="R188" s="32"/>
      <c r="S188" s="37"/>
      <c r="T188" s="32"/>
      <c r="U188" s="38"/>
      <c r="V188" s="39"/>
      <c r="W188" s="35"/>
      <c r="X188" s="39"/>
      <c r="Y188" s="37"/>
      <c r="Z188" s="39"/>
      <c r="AA188" s="39"/>
      <c r="AB188" s="32"/>
      <c r="AC188" s="32"/>
      <c r="AD188" s="37"/>
      <c r="AE188" s="39"/>
      <c r="AF188" s="39"/>
    </row>
    <row r="189">
      <c r="A189" s="26"/>
      <c r="B189" s="27" t="s">
        <v>74</v>
      </c>
      <c r="C189" s="28" t="s">
        <v>60</v>
      </c>
      <c r="D189" s="29" t="s">
        <v>44</v>
      </c>
      <c r="E189" s="30">
        <v>1545.46</v>
      </c>
      <c r="F189" s="31">
        <f>E189+E190+E191</f>
      </c>
      <c r="G189" s="32">
        <v>13376</v>
      </c>
      <c r="H189" s="35">
        <v>107</v>
      </c>
      <c r="I189" s="33">
        <f t="shared" si="331"/>
      </c>
      <c r="J189" s="34">
        <f t="shared" si="2"/>
      </c>
      <c r="K189" s="35">
        <v>32</v>
      </c>
      <c r="L189" s="34">
        <f t="shared" si="111"/>
      </c>
      <c r="M189" s="35">
        <v>3</v>
      </c>
      <c r="N189" s="36">
        <f t="shared" si="549"/>
      </c>
      <c r="O189" s="35">
        <v>3</v>
      </c>
      <c r="P189" s="36">
        <f t="shared" si="658"/>
      </c>
      <c r="Q189" s="37">
        <f>(M189+M191+M190)/(O189+O191+O190)</f>
      </c>
      <c r="R189" s="35">
        <v>12</v>
      </c>
      <c r="S189" s="37">
        <f>(O189+O191)/(K189+K191)</f>
      </c>
      <c r="T189" s="35">
        <v>4</v>
      </c>
      <c r="U189" s="38">
        <f>F189/T189</f>
      </c>
      <c r="V189" s="39">
        <f>(F189+4*500)/T189</f>
      </c>
      <c r="W189" s="32">
        <v>4766.4000000000015</v>
      </c>
      <c r="X189" s="39">
        <f>W189/T189</f>
      </c>
      <c r="Y189" s="37">
        <f>T189/R189</f>
      </c>
      <c r="Z189" s="39">
        <f>W189/F189</f>
      </c>
      <c r="AA189" s="39">
        <f>W189/(F189+500)</f>
      </c>
      <c r="AB189" s="35">
        <v>0</v>
      </c>
      <c r="AC189" s="35">
        <v>0</v>
      </c>
      <c r="AD189" s="37">
        <f>AB189/T189</f>
      </c>
      <c r="AE189" s="39">
        <f>(W189-AC189)/(F189+500)</f>
      </c>
      <c r="AF189" s="39" t="s">
        <v>65</v>
      </c>
    </row>
    <row r="190">
      <c r="A190" s="26"/>
      <c r="B190" s="27"/>
      <c r="C190" s="28"/>
      <c r="D190" s="29" t="s">
        <v>46</v>
      </c>
      <c r="E190" s="42">
        <v>275.56</v>
      </c>
      <c r="F190" s="31"/>
      <c r="G190" s="32">
        <v>4490</v>
      </c>
      <c r="H190" s="35">
        <v>184</v>
      </c>
      <c r="I190" s="33">
        <f t="shared" si="331"/>
      </c>
      <c r="J190" s="34">
        <f t="shared" si="2"/>
      </c>
      <c r="K190" s="35">
        <v>7</v>
      </c>
      <c r="L190" s="34">
        <f t="shared" si="111"/>
      </c>
      <c r="M190" s="35">
        <v>0</v>
      </c>
      <c r="N190" s="36">
        <f t="shared" si="549"/>
      </c>
      <c r="O190" s="35">
        <v>1</v>
      </c>
      <c r="P190" s="36">
        <f t="shared" si="658"/>
      </c>
      <c r="Q190" s="37"/>
      <c r="R190" s="32"/>
      <c r="S190" s="37"/>
      <c r="T190" s="32"/>
      <c r="U190" s="38"/>
      <c r="V190" s="39"/>
      <c r="W190" s="32"/>
      <c r="X190" s="39"/>
      <c r="Y190" s="37"/>
      <c r="Z190" s="39"/>
      <c r="AA190" s="39"/>
      <c r="AB190" s="32"/>
      <c r="AC190" s="32"/>
      <c r="AD190" s="37"/>
      <c r="AE190" s="39"/>
      <c r="AF190" s="39" t="s">
        <v>79</v>
      </c>
    </row>
    <row r="191">
      <c r="A191" s="26"/>
      <c r="B191" s="27"/>
      <c r="C191" s="28"/>
      <c r="D191" s="29" t="s">
        <v>48</v>
      </c>
      <c r="E191" s="32">
        <v>15.94</v>
      </c>
      <c r="F191" s="31"/>
      <c r="G191" s="32">
        <v>110</v>
      </c>
      <c r="H191" s="35">
        <v>7</v>
      </c>
      <c r="I191" s="33">
        <f t="shared" si="331"/>
      </c>
      <c r="J191" s="34">
        <f t="shared" si="2"/>
      </c>
      <c r="K191" s="35">
        <v>0</v>
      </c>
      <c r="L191" s="34">
        <f t="shared" si="111"/>
      </c>
      <c r="M191" s="35">
        <v>0</v>
      </c>
      <c r="N191" s="36">
        <f t="shared" si="549"/>
      </c>
      <c r="O191" s="35">
        <v>0</v>
      </c>
      <c r="P191" s="36">
        <f t="shared" si="658"/>
      </c>
      <c r="Q191" s="37"/>
      <c r="R191" s="32"/>
      <c r="S191" s="37"/>
      <c r="T191" s="32"/>
      <c r="U191" s="38"/>
      <c r="V191" s="39"/>
      <c r="W191" s="32"/>
      <c r="X191" s="39"/>
      <c r="Y191" s="37"/>
      <c r="Z191" s="39"/>
      <c r="AA191" s="39"/>
      <c r="AB191" s="32"/>
      <c r="AC191" s="32"/>
      <c r="AD191" s="37"/>
      <c r="AE191" s="39"/>
      <c r="AF191" s="39"/>
    </row>
    <row r="192">
      <c r="A192" s="26"/>
      <c r="B192" s="27" t="s">
        <v>75</v>
      </c>
      <c r="C192" s="28" t="s">
        <v>60</v>
      </c>
      <c r="D192" s="29" t="s">
        <v>44</v>
      </c>
      <c r="E192" s="30">
        <v>3142.04</v>
      </c>
      <c r="F192" s="31">
        <f>E192+E193+E194</f>
      </c>
      <c r="G192" s="32">
        <v>33802</v>
      </c>
      <c r="H192" s="35">
        <v>294</v>
      </c>
      <c r="I192" s="33">
        <f t="shared" si="331"/>
      </c>
      <c r="J192" s="34">
        <f t="shared" si="2"/>
      </c>
      <c r="K192" s="35">
        <v>49</v>
      </c>
      <c r="L192" s="34">
        <f t="shared" si="111"/>
      </c>
      <c r="M192" s="35">
        <v>4</v>
      </c>
      <c r="N192" s="36">
        <f t="shared" si="549"/>
      </c>
      <c r="O192" s="35">
        <v>7</v>
      </c>
      <c r="P192" s="36">
        <f t="shared" si="658"/>
      </c>
      <c r="Q192" s="37">
        <f>(M192+M194+M193)/(O192+O194+O193)</f>
      </c>
      <c r="R192" s="35">
        <v>11</v>
      </c>
      <c r="S192" s="37">
        <f>(O192+O194)/(K192+K194)</f>
      </c>
      <c r="T192" s="35">
        <v>4</v>
      </c>
      <c r="U192" s="38">
        <f>F192/T192</f>
      </c>
      <c r="V192" s="39">
        <f>(F192+4*500)/T192</f>
      </c>
      <c r="W192" s="32">
        <v>4726.799999999996</v>
      </c>
      <c r="X192" s="39">
        <f>W192/T192</f>
      </c>
      <c r="Y192" s="37">
        <f>T192/R192</f>
      </c>
      <c r="Z192" s="39">
        <f>W192/F192</f>
      </c>
      <c r="AA192" s="39">
        <f>W192/(F192+500)</f>
      </c>
      <c r="AB192" s="35">
        <v>2</v>
      </c>
      <c r="AC192" s="35">
        <v>1186.8</v>
      </c>
      <c r="AD192" s="37">
        <f>AB192/T192</f>
      </c>
      <c r="AE192" s="39">
        <f>(W192-AC192)/(F192+500)</f>
      </c>
      <c r="AF192" s="39" t="s">
        <v>65</v>
      </c>
    </row>
    <row r="193">
      <c r="A193" s="26"/>
      <c r="B193" s="27"/>
      <c r="C193" s="28"/>
      <c r="D193" s="29" t="s">
        <v>46</v>
      </c>
      <c r="E193" s="42">
        <v>314.38</v>
      </c>
      <c r="F193" s="31"/>
      <c r="G193" s="32">
        <v>3141</v>
      </c>
      <c r="H193" s="35">
        <v>147</v>
      </c>
      <c r="I193" s="33">
        <f t="shared" si="331"/>
      </c>
      <c r="J193" s="34">
        <f t="shared" si="2"/>
      </c>
      <c r="K193" s="35">
        <v>7</v>
      </c>
      <c r="L193" s="34">
        <f t="shared" si="111"/>
      </c>
      <c r="M193" s="35">
        <v>0</v>
      </c>
      <c r="N193" s="36">
        <f t="shared" si="549"/>
      </c>
      <c r="O193" s="35">
        <v>0</v>
      </c>
      <c r="P193" s="36">
        <f t="shared" si="658"/>
      </c>
      <c r="Q193" s="37"/>
      <c r="R193" s="32"/>
      <c r="S193" s="37"/>
      <c r="T193" s="32"/>
      <c r="U193" s="38"/>
      <c r="V193" s="39"/>
      <c r="W193" s="32"/>
      <c r="X193" s="39"/>
      <c r="Y193" s="37"/>
      <c r="Z193" s="39"/>
      <c r="AA193" s="39"/>
      <c r="AB193" s="32"/>
      <c r="AC193" s="32"/>
      <c r="AD193" s="37"/>
      <c r="AE193" s="39"/>
      <c r="AF193" s="39" t="s">
        <v>79</v>
      </c>
    </row>
    <row r="194">
      <c r="A194" s="26"/>
      <c r="B194" s="27"/>
      <c r="C194" s="28"/>
      <c r="D194" s="29" t="s">
        <v>48</v>
      </c>
      <c r="E194" s="32">
        <v>10.3</v>
      </c>
      <c r="F194" s="31"/>
      <c r="G194" s="32">
        <v>31</v>
      </c>
      <c r="H194" s="35">
        <v>5</v>
      </c>
      <c r="I194" s="33">
        <f t="shared" si="331"/>
      </c>
      <c r="J194" s="34">
        <f t="shared" si="2"/>
      </c>
      <c r="K194" s="35">
        <v>0</v>
      </c>
      <c r="L194" s="34">
        <f t="shared" si="111"/>
      </c>
      <c r="M194" s="35">
        <v>0</v>
      </c>
      <c r="N194" s="36">
        <f t="shared" si="549"/>
      </c>
      <c r="O194" s="35">
        <v>0</v>
      </c>
      <c r="P194" s="36">
        <f t="shared" si="658"/>
      </c>
      <c r="Q194" s="37"/>
      <c r="R194" s="32"/>
      <c r="S194" s="37"/>
      <c r="T194" s="32"/>
      <c r="U194" s="38"/>
      <c r="V194" s="39"/>
      <c r="W194" s="32"/>
      <c r="X194" s="39"/>
      <c r="Y194" s="37"/>
      <c r="Z194" s="39"/>
      <c r="AA194" s="39"/>
      <c r="AB194" s="32"/>
      <c r="AC194" s="32"/>
      <c r="AD194" s="37"/>
      <c r="AE194" s="39"/>
      <c r="AF194" s="39"/>
    </row>
    <row r="195">
      <c r="A195" s="26"/>
      <c r="B195" s="27" t="s">
        <v>76</v>
      </c>
      <c r="C195" s="28" t="s">
        <v>60</v>
      </c>
      <c r="D195" s="29" t="s">
        <v>44</v>
      </c>
      <c r="E195" s="30">
        <v>1500.69</v>
      </c>
      <c r="F195" s="31">
        <f>E195+E196+E197</f>
      </c>
      <c r="G195" s="32">
        <v>21476</v>
      </c>
      <c r="H195" s="35">
        <v>189</v>
      </c>
      <c r="I195" s="33">
        <f t="shared" si="331"/>
      </c>
      <c r="J195" s="34">
        <f t="shared" si="2"/>
      </c>
      <c r="K195" s="35">
        <v>37</v>
      </c>
      <c r="L195" s="34">
        <f t="shared" si="111"/>
      </c>
      <c r="M195" s="35">
        <v>3</v>
      </c>
      <c r="N195" s="36">
        <f t="shared" si="549"/>
      </c>
      <c r="O195" s="35">
        <v>4</v>
      </c>
      <c r="P195" s="36">
        <f t="shared" si="658"/>
      </c>
      <c r="Q195" s="37">
        <f>(M195+M197+M196)/(O195+O197+O196)</f>
      </c>
      <c r="R195" s="35">
        <v>6</v>
      </c>
      <c r="S195" s="37">
        <f>(O195+O197)/(K195+K197)</f>
      </c>
      <c r="T195" s="35">
        <v>4</v>
      </c>
      <c r="U195" s="38">
        <f>F195/T195</f>
      </c>
      <c r="V195" s="39">
        <f>(F195+4*500)/T195</f>
      </c>
      <c r="W195" s="32">
        <v>3439.600000000006</v>
      </c>
      <c r="X195" s="39">
        <f>W195/T195</f>
      </c>
      <c r="Y195" s="37">
        <f>T195/R195</f>
      </c>
      <c r="Z195" s="39">
        <f>W195/F195</f>
      </c>
      <c r="AA195" s="39">
        <f>W195/(F195+500)</f>
      </c>
      <c r="AB195" s="35">
        <v>1</v>
      </c>
      <c r="AC195" s="35">
        <v>1089</v>
      </c>
      <c r="AD195" s="37">
        <f>AB195/T195</f>
      </c>
      <c r="AE195" s="39">
        <f>(W195-AC195)/(F195+500)</f>
      </c>
      <c r="AF195" s="39" t="s">
        <v>65</v>
      </c>
    </row>
    <row r="196">
      <c r="A196" s="26"/>
      <c r="B196" s="27"/>
      <c r="C196" s="28"/>
      <c r="D196" s="29" t="s">
        <v>46</v>
      </c>
      <c r="E196" s="42">
        <v>96.53</v>
      </c>
      <c r="F196" s="31"/>
      <c r="G196" s="32">
        <v>903</v>
      </c>
      <c r="H196" s="35">
        <v>67</v>
      </c>
      <c r="I196" s="33">
        <f t="shared" si="331"/>
      </c>
      <c r="J196" s="34">
        <f t="shared" si="2"/>
      </c>
      <c r="K196" s="35">
        <v>3</v>
      </c>
      <c r="L196" s="34">
        <f t="shared" si="111"/>
      </c>
      <c r="M196" s="35">
        <v>0</v>
      </c>
      <c r="N196" s="36">
        <f t="shared" si="549"/>
      </c>
      <c r="O196" s="35">
        <v>0</v>
      </c>
      <c r="P196" s="36">
        <f t="shared" si="658"/>
      </c>
      <c r="Q196" s="37"/>
      <c r="R196" s="32"/>
      <c r="S196" s="37"/>
      <c r="T196" s="32"/>
      <c r="U196" s="38"/>
      <c r="V196" s="39"/>
      <c r="W196" s="32"/>
      <c r="X196" s="39"/>
      <c r="Y196" s="37"/>
      <c r="Z196" s="39"/>
      <c r="AA196" s="39"/>
      <c r="AB196" s="32"/>
      <c r="AC196" s="32"/>
      <c r="AD196" s="37"/>
      <c r="AE196" s="39"/>
      <c r="AF196" s="39" t="s">
        <v>79</v>
      </c>
    </row>
    <row r="197">
      <c r="A197" s="26"/>
      <c r="B197" s="27"/>
      <c r="C197" s="28"/>
      <c r="D197" s="29" t="s">
        <v>48</v>
      </c>
      <c r="E197" s="32">
        <v>2.62</v>
      </c>
      <c r="F197" s="31"/>
      <c r="G197" s="32">
        <v>15</v>
      </c>
      <c r="H197" s="35">
        <v>2</v>
      </c>
      <c r="I197" s="33">
        <f t="shared" si="331"/>
      </c>
      <c r="J197" s="34">
        <f t="shared" si="2"/>
      </c>
      <c r="K197" s="35">
        <v>0</v>
      </c>
      <c r="L197" s="34">
        <f t="shared" si="111"/>
      </c>
      <c r="M197" s="35">
        <v>0</v>
      </c>
      <c r="N197" s="36">
        <f t="shared" si="549"/>
      </c>
      <c r="O197" s="35">
        <v>0</v>
      </c>
      <c r="P197" s="36">
        <f t="shared" si="658"/>
      </c>
      <c r="Q197" s="37"/>
      <c r="R197" s="32"/>
      <c r="S197" s="37"/>
      <c r="T197" s="32"/>
      <c r="U197" s="38"/>
      <c r="V197" s="39"/>
      <c r="W197" s="32"/>
      <c r="X197" s="39"/>
      <c r="Y197" s="37"/>
      <c r="Z197" s="39"/>
      <c r="AA197" s="39"/>
      <c r="AB197" s="32"/>
      <c r="AC197" s="32"/>
      <c r="AD197" s="37"/>
      <c r="AE197" s="39"/>
      <c r="AF197" s="39"/>
    </row>
    <row r="198">
      <c r="A198" s="26"/>
      <c r="B198" s="44" t="s">
        <v>53</v>
      </c>
      <c r="C198" s="44"/>
      <c r="D198" s="44"/>
      <c r="E198" s="45">
        <f>SUM(E183:E197)</f>
      </c>
      <c r="F198" s="45">
        <f>SUM(F183:F197)</f>
      </c>
      <c r="G198" s="45">
        <f>SUM(G183:G197)</f>
      </c>
      <c r="H198" s="45">
        <f>SUM(H183:H197)</f>
      </c>
      <c r="I198" s="46">
        <f t="shared" si="331"/>
      </c>
      <c r="J198" s="47">
        <f t="shared" si="2"/>
      </c>
      <c r="K198" s="45">
        <f>SUM(K183:K197)</f>
      </c>
      <c r="L198" s="47">
        <f t="shared" si="111"/>
      </c>
      <c r="M198" s="45">
        <f>SUM(M183:M197)</f>
      </c>
      <c r="N198" s="48">
        <f t="shared" si="549"/>
      </c>
      <c r="O198" s="45">
        <f>SUM(O183:O197)</f>
      </c>
      <c r="P198" s="48">
        <f t="shared" si="658"/>
      </c>
      <c r="Q198" s="49">
        <f t="shared" ref="Q198:Q199" si="530">M198/O198</f>
      </c>
      <c r="R198" s="45">
        <f>SUM(R183:R197)</f>
      </c>
      <c r="S198" s="49">
        <f t="shared" ref="S198:S199" si="222">(O198+O198)/(K198+K198)</f>
      </c>
      <c r="T198" s="45">
        <f>SUM(T183:T197)</f>
      </c>
      <c r="U198" s="50">
        <f t="shared" ref="U198:U199" si="251">F198/T198</f>
      </c>
      <c r="V198" s="51">
        <f t="shared" ref="V198:V199" si="360">(F198+4*500)/T198</f>
      </c>
      <c r="W198" s="45">
        <f>SUM(W183:W197)</f>
      </c>
      <c r="X198" s="52">
        <f t="shared" ref="X198:X199" si="31">W198/T198</f>
      </c>
      <c r="Y198" s="49">
        <f t="shared" ref="Y198:Y199" si="142">T198/R198</f>
      </c>
      <c r="Z198" s="51">
        <f t="shared" ref="Z198:Z199" si="578">W198/F198</f>
      </c>
      <c r="AA198" s="51">
        <f>W198/(F198+COUNT(W183:W194)*500)</f>
      </c>
      <c r="AB198" s="45">
        <f>SUM(AB183:AB197)</f>
      </c>
      <c r="AC198" s="45">
        <f>SUM(AC183:AC197)</f>
      </c>
      <c r="AD198" s="49">
        <f t="shared" ref="AD198:AD199" si="450">AB198/T198</f>
      </c>
      <c r="AE198" s="53">
        <f>(W198-AC198)/(F198+COUNT(W183:W194)*500)</f>
      </c>
      <c r="AF198" s="39"/>
    </row>
    <row r="199">
      <c r="A199" s="26"/>
      <c r="B199" s="56" t="s">
        <v>77</v>
      </c>
      <c r="C199" s="56"/>
      <c r="D199" s="56"/>
      <c r="E199" s="67">
        <f>E150+E166+E182+E198</f>
      </c>
      <c r="F199" s="67">
        <f>F150+F166+F182+F198</f>
      </c>
      <c r="G199" s="67">
        <f>G150+G166+G182+G198</f>
      </c>
      <c r="H199" s="67">
        <f>H150+H166+H182+H198</f>
      </c>
      <c r="I199" s="58">
        <f t="shared" si="331"/>
      </c>
      <c r="J199" s="57">
        <f>J150+J166+J182+J198</f>
      </c>
      <c r="K199" s="57">
        <f>K150+K166+K182+K198</f>
      </c>
      <c r="L199" s="59">
        <f t="shared" si="111"/>
      </c>
      <c r="M199" s="57">
        <f>M150+M166+M182+M198</f>
      </c>
      <c r="N199" s="60">
        <f t="shared" si="549"/>
      </c>
      <c r="O199" s="57">
        <f>O150+O166+O182+O198</f>
      </c>
      <c r="P199" s="60">
        <f t="shared" si="658"/>
      </c>
      <c r="Q199" s="61">
        <f t="shared" si="530"/>
      </c>
      <c r="R199" s="57">
        <f>R150+R166+R182+R198</f>
      </c>
      <c r="S199" s="61">
        <f t="shared" si="222"/>
      </c>
      <c r="T199" s="57">
        <f>T150+T166+T182+T198</f>
      </c>
      <c r="U199" s="62">
        <f t="shared" si="251"/>
      </c>
      <c r="V199" s="57">
        <f t="shared" si="360"/>
      </c>
      <c r="W199" s="57">
        <f>W150+W166+W182+W198</f>
      </c>
      <c r="X199" s="57">
        <f t="shared" si="31"/>
      </c>
      <c r="Y199" s="61">
        <f t="shared" si="142"/>
      </c>
      <c r="Z199" s="57">
        <f t="shared" si="578"/>
      </c>
      <c r="AA199" s="57">
        <f>W199/(F199+COUNT(W135:W149,W151:W165,W167:W181,W183:W197)*500)</f>
      </c>
      <c r="AB199" s="57">
        <f>AB150+AB166+AB182+AB198</f>
      </c>
      <c r="AC199" s="57">
        <f>AC150+AC166+AC182+AC198</f>
      </c>
      <c r="AD199" s="61">
        <f t="shared" si="450"/>
      </c>
      <c r="AE199" s="57">
        <f>(W199-AC199)/(F199+COUNT(W135:W146,W151:W165,W167:W181,W183:W197)*500)</f>
      </c>
      <c r="AF199" s="39"/>
    </row>
    <row customHeight="true" ht="20.833333333333336" r="200">
      <c r="A200" s="18" t="s">
        <v>9</v>
      </c>
      <c r="B200" s="18" t="s">
        <v>10</v>
      </c>
      <c r="C200" s="18" t="s">
        <v>11</v>
      </c>
      <c r="D200" s="18" t="s">
        <v>12</v>
      </c>
      <c r="E200" s="18" t="s">
        <v>13</v>
      </c>
      <c r="F200" s="18" t="s">
        <v>14</v>
      </c>
      <c r="G200" s="18" t="s">
        <v>15</v>
      </c>
      <c r="H200" s="18" t="s">
        <v>16</v>
      </c>
      <c r="I200" s="19" t="s">
        <v>17</v>
      </c>
      <c r="J200" s="20" t="s">
        <v>18</v>
      </c>
      <c r="K200" s="18" t="s">
        <v>19</v>
      </c>
      <c r="L200" s="20" t="s">
        <v>20</v>
      </c>
      <c r="M200" s="18" t="s">
        <v>21</v>
      </c>
      <c r="N200" s="21" t="s">
        <v>22</v>
      </c>
      <c r="O200" s="18" t="s">
        <v>23</v>
      </c>
      <c r="P200" s="21" t="s">
        <v>24</v>
      </c>
      <c r="Q200" s="19" t="s">
        <v>25</v>
      </c>
      <c r="R200" s="22" t="s">
        <v>26</v>
      </c>
      <c r="S200" s="23" t="s">
        <v>27</v>
      </c>
      <c r="T200" s="22" t="s">
        <v>28</v>
      </c>
      <c r="U200" s="24" t="s">
        <v>29</v>
      </c>
      <c r="V200" s="25" t="s">
        <v>30</v>
      </c>
      <c r="W200" s="25" t="s">
        <v>31</v>
      </c>
      <c r="X200" s="25" t="s">
        <v>32</v>
      </c>
      <c r="Y200" s="23" t="s">
        <v>33</v>
      </c>
      <c r="Z200" s="25" t="s">
        <v>34</v>
      </c>
      <c r="AA200" s="25" t="s">
        <v>35</v>
      </c>
      <c r="AB200" s="25" t="s">
        <v>36</v>
      </c>
      <c r="AC200" s="22" t="s">
        <v>37</v>
      </c>
      <c r="AD200" s="23" t="s">
        <v>38</v>
      </c>
      <c r="AE200" s="25" t="s">
        <v>39</v>
      </c>
      <c r="AF200" s="25" t="s">
        <v>40</v>
      </c>
    </row>
    <row customHeight="true" ht="20.833333333333336" r="201">
      <c r="A201" s="26" t="s">
        <v>81</v>
      </c>
      <c r="B201" s="27" t="s">
        <v>42</v>
      </c>
      <c r="C201" s="28" t="s">
        <v>55</v>
      </c>
      <c r="D201" s="29" t="s">
        <v>44</v>
      </c>
      <c r="E201" s="30">
        <v>4770.17</v>
      </c>
      <c r="F201" s="31">
        <f>E201+E202+E203</f>
      </c>
      <c r="G201" s="32">
        <v>49733</v>
      </c>
      <c r="H201" s="32">
        <v>551</v>
      </c>
      <c r="I201" s="33">
        <f t="shared" ref="I201:I265" si="332">H201/G201</f>
      </c>
      <c r="J201" s="34">
        <f t="shared" ref="J201:J264" si="3">(E201/G201)*1000</f>
      </c>
      <c r="K201" s="32">
        <v>68</v>
      </c>
      <c r="L201" s="34">
        <f t="shared" ref="L201:L265" si="112">E201/K201</f>
      </c>
      <c r="M201" s="35">
        <v>1</v>
      </c>
      <c r="N201" s="36">
        <f t="shared" ref="N201:N265" si="550">E201/M201</f>
      </c>
      <c r="O201" s="35">
        <v>8</v>
      </c>
      <c r="P201" s="36">
        <f t="shared" ref="P201:P265" si="659">E201/O201</f>
      </c>
      <c r="Q201" s="37">
        <f>(M201+M203+M202)/(O201+O203+O202)</f>
      </c>
      <c r="R201" s="35">
        <v>9</v>
      </c>
      <c r="S201" s="37">
        <f>(O201+O203)/(K201+K203)</f>
      </c>
      <c r="T201" s="35">
        <v>1</v>
      </c>
      <c r="U201" s="38">
        <f>F201/T201</f>
      </c>
      <c r="V201" s="39">
        <f>(F201+4*500)/T201</f>
      </c>
      <c r="W201" s="35">
        <v>393.6</v>
      </c>
      <c r="X201" s="39">
        <f>W201/T201</f>
      </c>
      <c r="Y201" s="37">
        <f>T201/R201</f>
      </c>
      <c r="Z201" s="39">
        <f>W201/F201</f>
      </c>
      <c r="AA201" s="39">
        <f>W201/(F201+500)</f>
      </c>
      <c r="AB201" s="35">
        <v>1</v>
      </c>
      <c r="AC201" s="35">
        <v>393.6</v>
      </c>
      <c r="AD201" s="37">
        <f>AB201/T201</f>
      </c>
      <c r="AE201" s="39">
        <f>(W201-AC201)/(F201+500)</f>
      </c>
      <c r="AF201" s="39" t="s">
        <v>45</v>
      </c>
    </row>
    <row customHeight="true" ht="20.833333333333336" r="202">
      <c r="A202" s="26"/>
      <c r="B202" s="27"/>
      <c r="C202" s="28"/>
      <c r="D202" s="29" t="s">
        <v>46</v>
      </c>
      <c r="E202" s="42">
        <v>197.87</v>
      </c>
      <c r="F202" s="31"/>
      <c r="G202" s="32">
        <v>1689</v>
      </c>
      <c r="H202" s="32">
        <v>152</v>
      </c>
      <c r="I202" s="33">
        <f t="shared" si="332"/>
      </c>
      <c r="J202" s="34">
        <f t="shared" si="3"/>
      </c>
      <c r="K202" s="35">
        <v>1</v>
      </c>
      <c r="L202" s="34">
        <f t="shared" si="112"/>
      </c>
      <c r="M202" s="35">
        <v>0</v>
      </c>
      <c r="N202" s="36">
        <f t="shared" si="550"/>
      </c>
      <c r="O202" s="35">
        <v>0</v>
      </c>
      <c r="P202" s="36">
        <f t="shared" si="659"/>
      </c>
      <c r="Q202" s="37"/>
      <c r="R202" s="35"/>
      <c r="S202" s="37"/>
      <c r="T202" s="35"/>
      <c r="U202" s="38"/>
      <c r="V202" s="39"/>
      <c r="W202" s="68"/>
      <c r="X202" s="39"/>
      <c r="Y202" s="37"/>
      <c r="Z202" s="39"/>
      <c r="AA202" s="39"/>
      <c r="AB202" s="35"/>
      <c r="AC202" s="35"/>
      <c r="AD202" s="37"/>
      <c r="AE202" s="39"/>
      <c r="AF202" s="43" t="s">
        <v>50</v>
      </c>
    </row>
    <row customHeight="true" ht="20.833333333333336" r="203">
      <c r="A203" s="26"/>
      <c r="B203" s="27"/>
      <c r="C203" s="28"/>
      <c r="D203" s="29" t="s">
        <v>48</v>
      </c>
      <c r="E203" s="32">
        <v>0.33</v>
      </c>
      <c r="F203" s="31"/>
      <c r="G203" s="32">
        <v>13</v>
      </c>
      <c r="H203" s="35">
        <v>0</v>
      </c>
      <c r="I203" s="33">
        <f t="shared" si="332"/>
      </c>
      <c r="J203" s="34">
        <f t="shared" si="3"/>
      </c>
      <c r="K203" s="35">
        <v>0</v>
      </c>
      <c r="L203" s="34">
        <f t="shared" si="112"/>
      </c>
      <c r="M203" s="35">
        <v>0</v>
      </c>
      <c r="N203" s="36">
        <f t="shared" si="550"/>
      </c>
      <c r="O203" s="35">
        <v>0</v>
      </c>
      <c r="P203" s="36">
        <f t="shared" si="659"/>
      </c>
      <c r="Q203" s="37"/>
      <c r="R203" s="35"/>
      <c r="S203" s="37"/>
      <c r="T203" s="35"/>
      <c r="U203" s="38"/>
      <c r="V203" s="39"/>
      <c r="W203" s="68"/>
      <c r="X203" s="39"/>
      <c r="Y203" s="37"/>
      <c r="Z203" s="39"/>
      <c r="AA203" s="39"/>
      <c r="AB203" s="35"/>
      <c r="AC203" s="35"/>
      <c r="AD203" s="37"/>
      <c r="AE203" s="39"/>
      <c r="AF203" s="39"/>
    </row>
    <row customHeight="true" ht="20.833333333333336" r="204">
      <c r="A204" s="26"/>
      <c r="B204" s="27" t="s">
        <v>49</v>
      </c>
      <c r="C204" s="28" t="s">
        <v>55</v>
      </c>
      <c r="D204" s="29" t="s">
        <v>44</v>
      </c>
      <c r="E204" s="30">
        <v>2832.79</v>
      </c>
      <c r="F204" s="31">
        <f>E204+E205+E206</f>
      </c>
      <c r="G204" s="32">
        <v>32230</v>
      </c>
      <c r="H204" s="32">
        <v>421</v>
      </c>
      <c r="I204" s="33">
        <f t="shared" si="332"/>
      </c>
      <c r="J204" s="34">
        <f t="shared" si="3"/>
      </c>
      <c r="K204" s="35">
        <v>53</v>
      </c>
      <c r="L204" s="34">
        <f t="shared" si="112"/>
      </c>
      <c r="M204" s="35">
        <v>1</v>
      </c>
      <c r="N204" s="36">
        <f t="shared" si="550"/>
      </c>
      <c r="O204" s="35">
        <v>2</v>
      </c>
      <c r="P204" s="36">
        <f t="shared" si="659"/>
      </c>
      <c r="Q204" s="37">
        <f>(M204+M206+M205)/(O204+O206+O205)</f>
      </c>
      <c r="R204" s="35">
        <v>6</v>
      </c>
      <c r="S204" s="37">
        <f>(O204+O206)/(K204+K206)</f>
      </c>
      <c r="T204" s="35">
        <v>1</v>
      </c>
      <c r="U204" s="38">
        <f>F204/T204</f>
      </c>
      <c r="V204" s="39">
        <f>(F204+4*500)/T204</f>
      </c>
      <c r="W204" s="35">
        <v>787.1999999999999</v>
      </c>
      <c r="X204" s="39">
        <f>W204/T204</f>
      </c>
      <c r="Y204" s="37">
        <f>T204/R204</f>
      </c>
      <c r="Z204" s="39">
        <f>W204/F204</f>
      </c>
      <c r="AA204" s="39">
        <f>W204/(F204+500)</f>
      </c>
      <c r="AB204" s="35">
        <v>1</v>
      </c>
      <c r="AC204" s="35">
        <v>787.2</v>
      </c>
      <c r="AD204" s="37">
        <f>AB204/T204</f>
      </c>
      <c r="AE204" s="39">
        <f>(W204-AC204)/(F204+500)</f>
      </c>
      <c r="AF204" s="39" t="s">
        <v>45</v>
      </c>
    </row>
    <row customHeight="true" ht="20.833333333333336" r="205">
      <c r="A205" s="26"/>
      <c r="B205" s="27"/>
      <c r="C205" s="28"/>
      <c r="D205" s="29" t="s">
        <v>46</v>
      </c>
      <c r="E205" s="42">
        <v>204.75</v>
      </c>
      <c r="F205" s="31"/>
      <c r="G205" s="32">
        <v>1069</v>
      </c>
      <c r="H205" s="32">
        <v>70</v>
      </c>
      <c r="I205" s="33">
        <f t="shared" si="332"/>
      </c>
      <c r="J205" s="34">
        <f t="shared" si="3"/>
      </c>
      <c r="K205" s="35">
        <v>3</v>
      </c>
      <c r="L205" s="34">
        <f t="shared" si="112"/>
      </c>
      <c r="M205" s="35">
        <v>0</v>
      </c>
      <c r="N205" s="36">
        <f t="shared" si="550"/>
      </c>
      <c r="O205" s="35">
        <v>0</v>
      </c>
      <c r="P205" s="36">
        <f t="shared" si="659"/>
      </c>
      <c r="Q205" s="37"/>
      <c r="R205" s="35"/>
      <c r="S205" s="37"/>
      <c r="T205" s="35"/>
      <c r="U205" s="38"/>
      <c r="V205" s="39"/>
      <c r="W205" s="35"/>
      <c r="X205" s="39"/>
      <c r="Y205" s="37"/>
      <c r="Z205" s="39"/>
      <c r="AA205" s="39"/>
      <c r="AB205" s="35"/>
      <c r="AC205" s="35"/>
      <c r="AD205" s="37"/>
      <c r="AE205" s="39"/>
      <c r="AF205" s="39" t="s">
        <v>50</v>
      </c>
    </row>
    <row customHeight="true" ht="20.833333333333336" r="206">
      <c r="A206" s="26"/>
      <c r="B206" s="27"/>
      <c r="C206" s="28"/>
      <c r="D206" s="29" t="s">
        <v>48</v>
      </c>
      <c r="E206" s="32">
        <v>2.54</v>
      </c>
      <c r="F206" s="31"/>
      <c r="G206" s="35">
        <v>27</v>
      </c>
      <c r="H206" s="35">
        <v>3</v>
      </c>
      <c r="I206" s="33">
        <f t="shared" si="332"/>
      </c>
      <c r="J206" s="34">
        <f t="shared" si="3"/>
      </c>
      <c r="K206" s="35">
        <v>0</v>
      </c>
      <c r="L206" s="34">
        <f t="shared" si="112"/>
      </c>
      <c r="M206" s="35">
        <v>0</v>
      </c>
      <c r="N206" s="36">
        <f t="shared" si="550"/>
      </c>
      <c r="O206" s="35">
        <v>0</v>
      </c>
      <c r="P206" s="36">
        <f t="shared" si="659"/>
      </c>
      <c r="Q206" s="37"/>
      <c r="R206" s="35"/>
      <c r="S206" s="37"/>
      <c r="T206" s="35"/>
      <c r="U206" s="38"/>
      <c r="V206" s="39"/>
      <c r="W206" s="35"/>
      <c r="X206" s="39"/>
      <c r="Y206" s="37"/>
      <c r="Z206" s="39"/>
      <c r="AA206" s="39"/>
      <c r="AB206" s="35"/>
      <c r="AC206" s="35"/>
      <c r="AD206" s="37"/>
      <c r="AE206" s="39"/>
      <c r="AF206" s="39"/>
    </row>
    <row customHeight="true" ht="20.833333333333336" r="207">
      <c r="A207" s="26"/>
      <c r="B207" s="27" t="s">
        <v>51</v>
      </c>
      <c r="C207" s="28" t="s">
        <v>55</v>
      </c>
      <c r="D207" s="29" t="s">
        <v>44</v>
      </c>
      <c r="E207" s="30">
        <v>1669.44</v>
      </c>
      <c r="F207" s="31">
        <f>E207+E208+E209</f>
      </c>
      <c r="G207" s="32">
        <v>13688</v>
      </c>
      <c r="H207" s="32">
        <v>139</v>
      </c>
      <c r="I207" s="33">
        <f t="shared" si="332"/>
      </c>
      <c r="J207" s="34">
        <f t="shared" si="3"/>
      </c>
      <c r="K207" s="35">
        <v>24</v>
      </c>
      <c r="L207" s="34">
        <f t="shared" si="112"/>
      </c>
      <c r="M207" s="35">
        <v>1</v>
      </c>
      <c r="N207" s="36">
        <f t="shared" si="550"/>
      </c>
      <c r="O207" s="35">
        <v>3</v>
      </c>
      <c r="P207" s="36">
        <f t="shared" si="659"/>
      </c>
      <c r="Q207" s="37">
        <f>(M207+M209+M208)/(O207+O209+O208)</f>
      </c>
      <c r="R207" s="35">
        <v>4</v>
      </c>
      <c r="S207" s="37">
        <f>(O207+O209)/(K207+K209)</f>
      </c>
      <c r="T207" s="35">
        <v>1</v>
      </c>
      <c r="U207" s="38">
        <f>F207/T207</f>
      </c>
      <c r="V207" s="39">
        <f>(F207+4*500)/T207</f>
      </c>
      <c r="W207" s="32">
        <v>2071.2</v>
      </c>
      <c r="X207" s="39">
        <f>W207/T207</f>
      </c>
      <c r="Y207" s="37">
        <f>T207/R207</f>
      </c>
      <c r="Z207" s="39">
        <f>W207/F207</f>
      </c>
      <c r="AA207" s="39">
        <f>W207/(F207+500)</f>
      </c>
      <c r="AB207" s="35">
        <v>0</v>
      </c>
      <c r="AC207" s="35">
        <v>0</v>
      </c>
      <c r="AD207" s="37">
        <f>AB207/T207</f>
      </c>
      <c r="AE207" s="39">
        <f>(W207-AC207)/(F207+500)</f>
      </c>
      <c r="AF207" s="39" t="s">
        <v>45</v>
      </c>
    </row>
    <row customHeight="true" ht="20.833333333333336" r="208">
      <c r="A208" s="26"/>
      <c r="B208" s="27"/>
      <c r="C208" s="28"/>
      <c r="D208" s="29" t="s">
        <v>46</v>
      </c>
      <c r="E208" s="42">
        <v>287.35</v>
      </c>
      <c r="F208" s="31"/>
      <c r="G208" s="32">
        <v>1221</v>
      </c>
      <c r="H208" s="32">
        <v>66</v>
      </c>
      <c r="I208" s="33">
        <f t="shared" si="332"/>
      </c>
      <c r="J208" s="34">
        <f t="shared" si="3"/>
      </c>
      <c r="K208" s="35">
        <v>4</v>
      </c>
      <c r="L208" s="34">
        <f t="shared" si="112"/>
      </c>
      <c r="M208" s="35">
        <v>0</v>
      </c>
      <c r="N208" s="36">
        <f t="shared" si="550"/>
      </c>
      <c r="O208" s="35">
        <v>1</v>
      </c>
      <c r="P208" s="36">
        <f t="shared" si="659"/>
      </c>
      <c r="Q208" s="37"/>
      <c r="R208" s="32"/>
      <c r="S208" s="37"/>
      <c r="T208" s="32"/>
      <c r="U208" s="38"/>
      <c r="V208" s="39"/>
      <c r="W208" s="32"/>
      <c r="X208" s="39"/>
      <c r="Y208" s="37"/>
      <c r="Z208" s="39"/>
      <c r="AA208" s="39"/>
      <c r="AB208" s="32"/>
      <c r="AC208" s="32"/>
      <c r="AD208" s="37"/>
      <c r="AE208" s="39"/>
      <c r="AF208" s="39" t="s">
        <v>50</v>
      </c>
    </row>
    <row customHeight="true" ht="20.833333333333336" r="209">
      <c r="A209" s="26"/>
      <c r="B209" s="27"/>
      <c r="C209" s="28"/>
      <c r="D209" s="29" t="s">
        <v>48</v>
      </c>
      <c r="E209" s="32">
        <v>69.04</v>
      </c>
      <c r="F209" s="31"/>
      <c r="G209" s="32">
        <v>273</v>
      </c>
      <c r="H209" s="32">
        <v>5</v>
      </c>
      <c r="I209" s="33">
        <f t="shared" si="332"/>
      </c>
      <c r="J209" s="34">
        <f t="shared" si="3"/>
      </c>
      <c r="K209" s="35">
        <v>1</v>
      </c>
      <c r="L209" s="34">
        <f t="shared" si="112"/>
      </c>
      <c r="M209" s="35">
        <v>0</v>
      </c>
      <c r="N209" s="36">
        <f t="shared" si="550"/>
      </c>
      <c r="O209" s="35">
        <v>0</v>
      </c>
      <c r="P209" s="36">
        <f t="shared" si="659"/>
      </c>
      <c r="Q209" s="37"/>
      <c r="R209" s="32"/>
      <c r="S209" s="37"/>
      <c r="T209" s="32"/>
      <c r="U209" s="38"/>
      <c r="V209" s="39"/>
      <c r="W209" s="32"/>
      <c r="X209" s="39"/>
      <c r="Y209" s="37"/>
      <c r="Z209" s="39"/>
      <c r="AA209" s="39"/>
      <c r="AB209" s="32"/>
      <c r="AC209" s="32"/>
      <c r="AD209" s="37"/>
      <c r="AE209" s="39"/>
      <c r="AF209" s="39"/>
    </row>
    <row customHeight="true" ht="20.833333333333336" r="210">
      <c r="A210" s="26"/>
      <c r="B210" s="27" t="s">
        <v>52</v>
      </c>
      <c r="C210" s="28" t="s">
        <v>55</v>
      </c>
      <c r="D210" s="29" t="s">
        <v>44</v>
      </c>
      <c r="E210" s="30">
        <v>1588.32</v>
      </c>
      <c r="F210" s="31">
        <f>E210+E211+E212</f>
      </c>
      <c r="G210" s="32">
        <v>12015</v>
      </c>
      <c r="H210" s="32">
        <v>133</v>
      </c>
      <c r="I210" s="33">
        <f t="shared" si="332"/>
      </c>
      <c r="J210" s="34">
        <f t="shared" si="3"/>
      </c>
      <c r="K210" s="35">
        <v>22</v>
      </c>
      <c r="L210" s="34">
        <f t="shared" si="112"/>
      </c>
      <c r="M210" s="35">
        <v>2</v>
      </c>
      <c r="N210" s="36">
        <f t="shared" si="550"/>
      </c>
      <c r="O210" s="35">
        <v>5</v>
      </c>
      <c r="P210" s="36">
        <f t="shared" si="659"/>
      </c>
      <c r="Q210" s="37">
        <f>(M210+M212+M211)/(O210+O212+O211)</f>
      </c>
      <c r="R210" s="35">
        <v>1</v>
      </c>
      <c r="S210" s="37">
        <f>(O210+O212)/(K210+K212)</f>
      </c>
      <c r="T210" s="35">
        <v>2</v>
      </c>
      <c r="U210" s="38">
        <f>F210/T210</f>
      </c>
      <c r="V210" s="39">
        <f>(F210+4*500)/T210</f>
      </c>
      <c r="W210" s="32">
        <v>4538.4</v>
      </c>
      <c r="X210" s="39">
        <f>W210/T210</f>
      </c>
      <c r="Y210" s="37">
        <f>T210/R210</f>
      </c>
      <c r="Z210" s="39">
        <f>W210/F210</f>
      </c>
      <c r="AA210" s="39">
        <f>W210/(F210+500)</f>
      </c>
      <c r="AB210" s="35">
        <v>0</v>
      </c>
      <c r="AC210" s="35">
        <v>0</v>
      </c>
      <c r="AD210" s="37">
        <f>AB210/T210</f>
      </c>
      <c r="AE210" s="39">
        <f>(W210-AC210)/(F210+500)</f>
      </c>
      <c r="AF210" s="39" t="s">
        <v>45</v>
      </c>
    </row>
    <row customHeight="true" ht="20.833333333333336" r="211">
      <c r="A211" s="26"/>
      <c r="B211" s="27"/>
      <c r="C211" s="28"/>
      <c r="D211" s="29" t="s">
        <v>46</v>
      </c>
      <c r="E211" s="42">
        <v>131.97</v>
      </c>
      <c r="F211" s="31"/>
      <c r="G211" s="32">
        <v>1007</v>
      </c>
      <c r="H211" s="32">
        <v>76</v>
      </c>
      <c r="I211" s="33">
        <f t="shared" si="332"/>
      </c>
      <c r="J211" s="34">
        <f t="shared" si="3"/>
      </c>
      <c r="K211" s="35">
        <v>1</v>
      </c>
      <c r="L211" s="34">
        <f t="shared" si="112"/>
      </c>
      <c r="M211" s="35">
        <v>0</v>
      </c>
      <c r="N211" s="36">
        <f t="shared" si="550"/>
      </c>
      <c r="O211" s="35">
        <v>0</v>
      </c>
      <c r="P211" s="36">
        <f t="shared" si="659"/>
      </c>
      <c r="Q211" s="37"/>
      <c r="R211" s="32"/>
      <c r="S211" s="37"/>
      <c r="T211" s="32"/>
      <c r="U211" s="38"/>
      <c r="V211" s="39"/>
      <c r="W211" s="32"/>
      <c r="X211" s="39"/>
      <c r="Y211" s="37"/>
      <c r="Z211" s="39"/>
      <c r="AA211" s="39"/>
      <c r="AB211" s="32"/>
      <c r="AC211" s="32"/>
      <c r="AD211" s="37"/>
      <c r="AE211" s="39"/>
      <c r="AF211" s="39" t="s">
        <v>50</v>
      </c>
    </row>
    <row customHeight="true" ht="20.833333333333336" r="212">
      <c r="A212" s="26"/>
      <c r="B212" s="27"/>
      <c r="C212" s="28"/>
      <c r="D212" s="29" t="s">
        <v>48</v>
      </c>
      <c r="E212" s="32">
        <v>69.38</v>
      </c>
      <c r="F212" s="31"/>
      <c r="G212" s="35">
        <v>184</v>
      </c>
      <c r="H212" s="35">
        <v>6</v>
      </c>
      <c r="I212" s="33">
        <f t="shared" si="332"/>
      </c>
      <c r="J212" s="34">
        <f t="shared" si="3"/>
      </c>
      <c r="K212" s="35">
        <v>1</v>
      </c>
      <c r="L212" s="34">
        <f t="shared" si="112"/>
      </c>
      <c r="M212" s="35">
        <v>0</v>
      </c>
      <c r="N212" s="36">
        <f t="shared" si="550"/>
      </c>
      <c r="O212" s="35">
        <v>0</v>
      </c>
      <c r="P212" s="36">
        <f t="shared" si="659"/>
      </c>
      <c r="Q212" s="37"/>
      <c r="R212" s="32"/>
      <c r="S212" s="37"/>
      <c r="T212" s="32"/>
      <c r="U212" s="38"/>
      <c r="V212" s="39"/>
      <c r="W212" s="32"/>
      <c r="X212" s="39"/>
      <c r="Y212" s="37"/>
      <c r="Z212" s="39"/>
      <c r="AA212" s="39"/>
      <c r="AB212" s="32"/>
      <c r="AC212" s="32"/>
      <c r="AD212" s="37"/>
      <c r="AE212" s="39"/>
      <c r="AF212" s="39"/>
    </row>
    <row customHeight="true" ht="20.833333333333336" r="213">
      <c r="A213" s="26"/>
      <c r="B213" s="27" t="s">
        <v>54</v>
      </c>
      <c r="C213" s="28" t="s">
        <v>55</v>
      </c>
      <c r="D213" s="29" t="s">
        <v>44</v>
      </c>
      <c r="E213" s="30">
        <v>3336.91</v>
      </c>
      <c r="F213" s="31">
        <f>E213+E214+E215</f>
      </c>
      <c r="G213" s="32">
        <v>29541</v>
      </c>
      <c r="H213" s="32">
        <v>251</v>
      </c>
      <c r="I213" s="33">
        <f t="shared" si="332"/>
      </c>
      <c r="J213" s="34">
        <f t="shared" si="3"/>
      </c>
      <c r="K213" s="35">
        <v>57</v>
      </c>
      <c r="L213" s="34">
        <f t="shared" si="112"/>
      </c>
      <c r="M213" s="35">
        <v>5</v>
      </c>
      <c r="N213" s="36">
        <f t="shared" si="550"/>
      </c>
      <c r="O213" s="35">
        <v>10</v>
      </c>
      <c r="P213" s="36">
        <f t="shared" si="659"/>
      </c>
      <c r="Q213" s="37">
        <f>(M213+M215+M214)/(O213+O215+O214)</f>
      </c>
      <c r="R213" s="35">
        <v>12</v>
      </c>
      <c r="S213" s="37">
        <f>(O213+O215)/(K213+K215)</f>
      </c>
      <c r="T213" s="35">
        <v>7</v>
      </c>
      <c r="U213" s="38">
        <f>F213/T213</f>
      </c>
      <c r="V213" s="39">
        <f>(F213+4*500)/T213</f>
      </c>
      <c r="W213" s="32">
        <v>7546.800000000001</v>
      </c>
      <c r="X213" s="39">
        <f>W213/T213</f>
      </c>
      <c r="Y213" s="37">
        <f>T213/R213</f>
      </c>
      <c r="Z213" s="39">
        <f>W213/F213</f>
      </c>
      <c r="AA213" s="39">
        <f>W213/(F213+500)</f>
      </c>
      <c r="AB213" s="35">
        <v>1</v>
      </c>
      <c r="AC213" s="35">
        <v>739.2</v>
      </c>
      <c r="AD213" s="37">
        <f>AB213/T213</f>
      </c>
      <c r="AE213" s="39">
        <f>(W213-AC213)/(F213+500)</f>
      </c>
      <c r="AF213" s="39" t="s">
        <v>45</v>
      </c>
    </row>
    <row customHeight="true" ht="20.833333333333336" r="214">
      <c r="A214" s="26"/>
      <c r="B214" s="27"/>
      <c r="C214" s="28"/>
      <c r="D214" s="29" t="s">
        <v>46</v>
      </c>
      <c r="E214" s="42">
        <v>463.46</v>
      </c>
      <c r="F214" s="31"/>
      <c r="G214" s="32">
        <v>1446</v>
      </c>
      <c r="H214" s="32">
        <v>127</v>
      </c>
      <c r="I214" s="33">
        <f t="shared" si="332"/>
      </c>
      <c r="J214" s="34">
        <f t="shared" si="3"/>
      </c>
      <c r="K214" s="35">
        <v>1</v>
      </c>
      <c r="L214" s="34">
        <f t="shared" si="112"/>
      </c>
      <c r="M214" s="35">
        <v>1</v>
      </c>
      <c r="N214" s="36">
        <f t="shared" si="550"/>
      </c>
      <c r="O214" s="35">
        <v>1</v>
      </c>
      <c r="P214" s="36">
        <f t="shared" si="659"/>
      </c>
      <c r="Q214" s="37"/>
      <c r="R214" s="32"/>
      <c r="S214" s="37"/>
      <c r="T214" s="32"/>
      <c r="U214" s="38"/>
      <c r="V214" s="39"/>
      <c r="W214" s="32"/>
      <c r="X214" s="39"/>
      <c r="Y214" s="37"/>
      <c r="Z214" s="39"/>
      <c r="AA214" s="39"/>
      <c r="AB214" s="32"/>
      <c r="AC214" s="32"/>
      <c r="AD214" s="37"/>
      <c r="AE214" s="39"/>
      <c r="AF214" s="39" t="s">
        <v>50</v>
      </c>
    </row>
    <row customHeight="true" ht="20.833333333333336" r="215">
      <c r="A215" s="26"/>
      <c r="B215" s="27"/>
      <c r="C215" s="28"/>
      <c r="D215" s="29" t="s">
        <v>48</v>
      </c>
      <c r="E215" s="32">
        <v>47.49</v>
      </c>
      <c r="F215" s="31"/>
      <c r="G215" s="32">
        <v>103</v>
      </c>
      <c r="H215" s="35">
        <v>1</v>
      </c>
      <c r="I215" s="33">
        <f t="shared" si="332"/>
      </c>
      <c r="J215" s="34">
        <f t="shared" si="3"/>
      </c>
      <c r="K215" s="35">
        <v>0</v>
      </c>
      <c r="L215" s="34">
        <f t="shared" si="112"/>
      </c>
      <c r="M215" s="35">
        <v>0</v>
      </c>
      <c r="N215" s="36">
        <f t="shared" si="550"/>
      </c>
      <c r="O215" s="35">
        <v>0</v>
      </c>
      <c r="P215" s="36">
        <f t="shared" si="659"/>
      </c>
      <c r="Q215" s="37"/>
      <c r="R215" s="32"/>
      <c r="S215" s="37"/>
      <c r="T215" s="32"/>
      <c r="U215" s="38"/>
      <c r="V215" s="39"/>
      <c r="W215" s="32"/>
      <c r="X215" s="39"/>
      <c r="Y215" s="37"/>
      <c r="Z215" s="39"/>
      <c r="AA215" s="39"/>
      <c r="AB215" s="32"/>
      <c r="AC215" s="32"/>
      <c r="AD215" s="37"/>
      <c r="AE215" s="39"/>
      <c r="AF215" s="39"/>
    </row>
    <row customHeight="true" ht="20.833333333333336" r="216">
      <c r="A216" s="26"/>
      <c r="B216" s="44" t="s">
        <v>53</v>
      </c>
      <c r="C216" s="44"/>
      <c r="D216" s="44"/>
      <c r="E216" s="45">
        <f>SUM(E201:E215)</f>
      </c>
      <c r="F216" s="45">
        <f>SUM(F201:F215)</f>
      </c>
      <c r="G216" s="45">
        <f>SUM(G201:G215)</f>
      </c>
      <c r="H216" s="45">
        <f>SUM(H201:H215)</f>
      </c>
      <c r="I216" s="46">
        <f t="shared" si="332"/>
      </c>
      <c r="J216" s="47">
        <f t="shared" si="3"/>
      </c>
      <c r="K216" s="45">
        <f>SUM(K201:K215)</f>
      </c>
      <c r="L216" s="47">
        <f t="shared" si="112"/>
      </c>
      <c r="M216" s="45">
        <f>SUM(M201:M215)</f>
      </c>
      <c r="N216" s="48">
        <f t="shared" si="550"/>
      </c>
      <c r="O216" s="45">
        <f>SUM(O201:O215)</f>
      </c>
      <c r="P216" s="48">
        <f t="shared" si="659"/>
      </c>
      <c r="Q216" s="49">
        <f>M216/O216</f>
      </c>
      <c r="R216" s="45">
        <f>SUM(R201:R215)</f>
      </c>
      <c r="S216" s="49">
        <f>(O216+O216)/(K216+K216)</f>
      </c>
      <c r="T216" s="45">
        <f>SUM(T201:T215)</f>
      </c>
      <c r="U216" s="50">
        <f t="shared" ref="U216:U217" si="252">F216/T216</f>
      </c>
      <c r="V216" s="51">
        <f t="shared" ref="V216:V217" si="361">(F216+4*500)/T216</f>
      </c>
      <c r="W216" s="45">
        <f>SUM(W201:W215)</f>
      </c>
      <c r="X216" s="52">
        <f t="shared" ref="X216:X217" si="32">W216/T216</f>
      </c>
      <c r="Y216" s="49">
        <f t="shared" ref="Y216:Y217" si="143">T216/R216</f>
      </c>
      <c r="Z216" s="51">
        <f t="shared" ref="Z216:Z217" si="579">W216/F216</f>
      </c>
      <c r="AA216" s="51">
        <f>W216/(F216+COUNT(W201:W212)*500)</f>
      </c>
      <c r="AB216" s="45">
        <f>SUM(AB201:AB215)</f>
      </c>
      <c r="AC216" s="45">
        <f>SUM(AC201:AC215)</f>
      </c>
      <c r="AD216" s="49">
        <f t="shared" ref="AD216:AD217" si="451">AB216/T216</f>
      </c>
      <c r="AE216" s="53">
        <f>(W216-AC216)/(F216+COUNT(W201:W212)*500)</f>
      </c>
      <c r="AF216" s="39"/>
    </row>
    <row customHeight="true" ht="20.833333333333336" r="217">
      <c r="A217" s="26"/>
      <c r="B217" s="63" t="s">
        <v>56</v>
      </c>
      <c r="C217" s="28" t="s">
        <v>68</v>
      </c>
      <c r="D217" s="29" t="s">
        <v>44</v>
      </c>
      <c r="E217" s="30">
        <v>4336.66</v>
      </c>
      <c r="F217" s="31">
        <f>E217+E218+E219</f>
      </c>
      <c r="G217" s="32">
        <v>49458</v>
      </c>
      <c r="H217" s="32">
        <v>278</v>
      </c>
      <c r="I217" s="33">
        <f t="shared" si="332"/>
      </c>
      <c r="J217" s="34">
        <f t="shared" si="3"/>
      </c>
      <c r="K217" s="35">
        <v>47</v>
      </c>
      <c r="L217" s="34">
        <f t="shared" si="112"/>
      </c>
      <c r="M217" s="35">
        <v>1</v>
      </c>
      <c r="N217" s="36">
        <f t="shared" si="550"/>
      </c>
      <c r="O217" s="35">
        <v>5</v>
      </c>
      <c r="P217" s="36">
        <f t="shared" si="659"/>
      </c>
      <c r="Q217" s="37">
        <f>(M217+M219+M218)/(O217+O219+O218)</f>
      </c>
      <c r="R217" s="35">
        <v>9</v>
      </c>
      <c r="S217" s="37">
        <f>(O217+O219)/(K217+K219)</f>
      </c>
      <c r="T217" s="35">
        <v>3</v>
      </c>
      <c r="U217" s="38">
        <f t="shared" si="252"/>
      </c>
      <c r="V217" s="39">
        <f t="shared" si="361"/>
      </c>
      <c r="W217" s="32">
        <v>3350.2000000000007</v>
      </c>
      <c r="X217" s="39">
        <f t="shared" si="32"/>
      </c>
      <c r="Y217" s="37">
        <f t="shared" si="143"/>
      </c>
      <c r="Z217" s="39">
        <f t="shared" si="579"/>
      </c>
      <c r="AA217" s="39">
        <f>W217/(F217+500)</f>
      </c>
      <c r="AB217" s="35">
        <v>2</v>
      </c>
      <c r="AC217" s="35">
        <v>1279</v>
      </c>
      <c r="AD217" s="37">
        <f t="shared" si="451"/>
      </c>
      <c r="AE217" s="39">
        <f>(W217-AC217)/(F217+500)</f>
      </c>
      <c r="AF217" s="39" t="s">
        <v>45</v>
      </c>
    </row>
    <row customHeight="true" ht="20.833333333333336" r="218">
      <c r="A218" s="26"/>
      <c r="B218" s="63"/>
      <c r="C218" s="28"/>
      <c r="D218" s="29" t="s">
        <v>46</v>
      </c>
      <c r="E218" s="42">
        <v>251.16</v>
      </c>
      <c r="F218" s="31"/>
      <c r="G218" s="32">
        <v>1832</v>
      </c>
      <c r="H218" s="32">
        <v>103</v>
      </c>
      <c r="I218" s="33">
        <f t="shared" si="332"/>
      </c>
      <c r="J218" s="34">
        <f t="shared" si="3"/>
      </c>
      <c r="K218" s="35">
        <v>4</v>
      </c>
      <c r="L218" s="34">
        <f t="shared" si="112"/>
      </c>
      <c r="M218" s="35">
        <v>0</v>
      </c>
      <c r="N218" s="36">
        <f t="shared" si="550"/>
      </c>
      <c r="O218" s="35">
        <v>0</v>
      </c>
      <c r="P218" s="36">
        <f t="shared" si="659"/>
      </c>
      <c r="Q218" s="37"/>
      <c r="R218" s="32"/>
      <c r="S218" s="37"/>
      <c r="T218" s="32"/>
      <c r="U218" s="38"/>
      <c r="V218" s="39"/>
      <c r="W218" s="32"/>
      <c r="X218" s="39"/>
      <c r="Y218" s="37"/>
      <c r="Z218" s="39"/>
      <c r="AA218" s="39"/>
      <c r="AB218" s="32"/>
      <c r="AC218" s="32"/>
      <c r="AD218" s="37"/>
      <c r="AE218" s="39"/>
      <c r="AF218" s="39" t="s">
        <v>50</v>
      </c>
    </row>
    <row customHeight="true" ht="20.833333333333336" r="219">
      <c r="A219" s="26"/>
      <c r="B219" s="63"/>
      <c r="C219" s="28"/>
      <c r="D219" s="29" t="s">
        <v>48</v>
      </c>
      <c r="E219" s="32">
        <v>69.78</v>
      </c>
      <c r="F219" s="31"/>
      <c r="G219" s="32">
        <v>161</v>
      </c>
      <c r="H219" s="32">
        <v>9</v>
      </c>
      <c r="I219" s="33">
        <f t="shared" si="332"/>
      </c>
      <c r="J219" s="34">
        <f t="shared" si="3"/>
      </c>
      <c r="K219" s="35">
        <v>2</v>
      </c>
      <c r="L219" s="34">
        <f t="shared" si="112"/>
      </c>
      <c r="M219" s="35">
        <v>0</v>
      </c>
      <c r="N219" s="36">
        <f t="shared" si="550"/>
      </c>
      <c r="O219" s="35">
        <v>0</v>
      </c>
      <c r="P219" s="36">
        <f t="shared" si="659"/>
      </c>
      <c r="Q219" s="37"/>
      <c r="R219" s="32"/>
      <c r="S219" s="37"/>
      <c r="T219" s="32"/>
      <c r="U219" s="38"/>
      <c r="V219" s="39"/>
      <c r="W219" s="32"/>
      <c r="X219" s="39"/>
      <c r="Y219" s="37"/>
      <c r="Z219" s="39"/>
      <c r="AA219" s="39"/>
      <c r="AB219" s="32"/>
      <c r="AC219" s="32"/>
      <c r="AD219" s="37"/>
      <c r="AE219" s="39"/>
      <c r="AF219" s="39"/>
    </row>
    <row customHeight="true" ht="20.833333333333336" r="220">
      <c r="A220" s="26"/>
      <c r="B220" s="63" t="s">
        <v>57</v>
      </c>
      <c r="C220" s="28" t="s">
        <v>68</v>
      </c>
      <c r="D220" s="29" t="s">
        <v>44</v>
      </c>
      <c r="E220" s="30">
        <v>1665.6</v>
      </c>
      <c r="F220" s="31">
        <f>E220+E221+E222</f>
      </c>
      <c r="G220" s="32">
        <v>20905</v>
      </c>
      <c r="H220" s="32">
        <v>133</v>
      </c>
      <c r="I220" s="33">
        <f t="shared" si="332"/>
      </c>
      <c r="J220" s="34">
        <f t="shared" si="3"/>
      </c>
      <c r="K220" s="35">
        <v>20</v>
      </c>
      <c r="L220" s="34">
        <f t="shared" si="112"/>
      </c>
      <c r="M220" s="35">
        <v>2</v>
      </c>
      <c r="N220" s="36">
        <f t="shared" si="550"/>
      </c>
      <c r="O220" s="35">
        <v>2</v>
      </c>
      <c r="P220" s="36">
        <f t="shared" si="659"/>
      </c>
      <c r="Q220" s="37">
        <f>(M220+M222+M221)/(O220+O222+O221)</f>
      </c>
      <c r="R220" s="35">
        <v>4</v>
      </c>
      <c r="S220" s="37">
        <f>(O220+O222)/(K220+K222)</f>
      </c>
      <c r="T220" s="35">
        <v>2</v>
      </c>
      <c r="U220" s="38">
        <f>F220/T220</f>
      </c>
      <c r="V220" s="39">
        <f>(F220+4*500)/T220</f>
      </c>
      <c r="W220" s="32">
        <v>2850</v>
      </c>
      <c r="X220" s="39">
        <f>W220/T220</f>
      </c>
      <c r="Y220" s="37">
        <f>T220/R220</f>
      </c>
      <c r="Z220" s="39">
        <f>W220/F220</f>
      </c>
      <c r="AA220" s="39">
        <f>W220/(F220+500)</f>
      </c>
      <c r="AB220" s="35">
        <v>0</v>
      </c>
      <c r="AC220" s="35">
        <v>0</v>
      </c>
      <c r="AD220" s="37">
        <f>AB220/T220</f>
      </c>
      <c r="AE220" s="39">
        <f>(W220-AC220)/(F220+500)</f>
      </c>
      <c r="AF220" s="39" t="s">
        <v>45</v>
      </c>
    </row>
    <row customHeight="true" ht="20.833333333333336" r="221">
      <c r="A221" s="26"/>
      <c r="B221" s="63"/>
      <c r="C221" s="28"/>
      <c r="D221" s="29" t="s">
        <v>46</v>
      </c>
      <c r="E221" s="42">
        <v>379.35</v>
      </c>
      <c r="F221" s="31"/>
      <c r="G221" s="32">
        <v>2473</v>
      </c>
      <c r="H221" s="32">
        <v>123</v>
      </c>
      <c r="I221" s="33">
        <f t="shared" si="332"/>
      </c>
      <c r="J221" s="34">
        <f t="shared" si="3"/>
      </c>
      <c r="K221" s="35">
        <v>5</v>
      </c>
      <c r="L221" s="34">
        <f t="shared" si="112"/>
      </c>
      <c r="M221" s="35">
        <v>0</v>
      </c>
      <c r="N221" s="36">
        <f t="shared" si="550"/>
      </c>
      <c r="O221" s="35">
        <v>0</v>
      </c>
      <c r="P221" s="36">
        <f t="shared" si="659"/>
      </c>
      <c r="Q221" s="37"/>
      <c r="R221" s="32"/>
      <c r="S221" s="37"/>
      <c r="T221" s="32"/>
      <c r="U221" s="38"/>
      <c r="V221" s="39"/>
      <c r="W221" s="32"/>
      <c r="X221" s="39"/>
      <c r="Y221" s="37"/>
      <c r="Z221" s="39"/>
      <c r="AA221" s="39"/>
      <c r="AB221" s="32"/>
      <c r="AC221" s="32"/>
      <c r="AD221" s="37"/>
      <c r="AE221" s="39"/>
      <c r="AF221" s="39" t="s">
        <v>50</v>
      </c>
    </row>
    <row customHeight="true" ht="20.833333333333336" r="222">
      <c r="A222" s="26"/>
      <c r="B222" s="63"/>
      <c r="C222" s="28"/>
      <c r="D222" s="29" t="s">
        <v>48</v>
      </c>
      <c r="E222" s="32">
        <v>372.71</v>
      </c>
      <c r="F222" s="31"/>
      <c r="G222" s="32">
        <v>194</v>
      </c>
      <c r="H222" s="32">
        <v>7</v>
      </c>
      <c r="I222" s="33">
        <f t="shared" si="332"/>
      </c>
      <c r="J222" s="34">
        <f t="shared" si="3"/>
      </c>
      <c r="K222" s="35">
        <v>1</v>
      </c>
      <c r="L222" s="34">
        <f t="shared" si="112"/>
      </c>
      <c r="M222" s="35">
        <v>0</v>
      </c>
      <c r="N222" s="36">
        <f t="shared" si="550"/>
      </c>
      <c r="O222" s="35">
        <v>1</v>
      </c>
      <c r="P222" s="36">
        <f t="shared" si="659"/>
      </c>
      <c r="Q222" s="37"/>
      <c r="R222" s="32"/>
      <c r="S222" s="37"/>
      <c r="T222" s="32"/>
      <c r="U222" s="38"/>
      <c r="V222" s="39"/>
      <c r="W222" s="32"/>
      <c r="X222" s="39"/>
      <c r="Y222" s="37"/>
      <c r="Z222" s="39"/>
      <c r="AA222" s="39"/>
      <c r="AB222" s="32"/>
      <c r="AC222" s="32"/>
      <c r="AD222" s="37"/>
      <c r="AE222" s="39"/>
      <c r="AF222" s="39"/>
    </row>
    <row customHeight="true" ht="20.833333333333336" r="223">
      <c r="A223" s="26"/>
      <c r="B223" s="63" t="s">
        <v>58</v>
      </c>
      <c r="C223" s="28" t="s">
        <v>68</v>
      </c>
      <c r="D223" s="29" t="s">
        <v>44</v>
      </c>
      <c r="E223" s="30">
        <v>2629.62</v>
      </c>
      <c r="F223" s="31">
        <f>E223+E224+E225</f>
      </c>
      <c r="G223" s="32">
        <v>27555</v>
      </c>
      <c r="H223" s="32">
        <v>174</v>
      </c>
      <c r="I223" s="33">
        <f t="shared" si="332"/>
      </c>
      <c r="J223" s="34">
        <f t="shared" si="3"/>
      </c>
      <c r="K223" s="35">
        <v>32</v>
      </c>
      <c r="L223" s="34">
        <f t="shared" si="112"/>
      </c>
      <c r="M223" s="35">
        <v>0</v>
      </c>
      <c r="N223" s="36">
        <f t="shared" si="550"/>
      </c>
      <c r="O223" s="35">
        <v>3</v>
      </c>
      <c r="P223" s="36">
        <f t="shared" si="659"/>
      </c>
      <c r="Q223" s="37">
        <f>(M223+M225+M224)/(O223+O225+O224)</f>
      </c>
      <c r="R223" s="35">
        <v>4</v>
      </c>
      <c r="S223" s="37">
        <f>(O223+O225)/(K223+K225)</f>
      </c>
      <c r="T223" s="35">
        <v>2</v>
      </c>
      <c r="U223" s="38">
        <f>F223/T223</f>
      </c>
      <c r="V223" s="39">
        <f>(F223+4*500)/T223</f>
      </c>
      <c r="W223" s="32">
        <v>800.3999999999978</v>
      </c>
      <c r="X223" s="39">
        <f>W223/T223</f>
      </c>
      <c r="Y223" s="37">
        <f>T223/R223</f>
      </c>
      <c r="Z223" s="39">
        <f>W223/F223</f>
      </c>
      <c r="AA223" s="39">
        <f>W223/(F223+500)</f>
      </c>
      <c r="AB223" s="35">
        <v>0</v>
      </c>
      <c r="AC223" s="35">
        <v>0</v>
      </c>
      <c r="AD223" s="37">
        <f>AB223/T223</f>
      </c>
      <c r="AE223" s="39">
        <f>(W223-AC223)/(F223+500)</f>
      </c>
      <c r="AF223" s="39" t="s">
        <v>45</v>
      </c>
    </row>
    <row customHeight="true" ht="20.833333333333336" r="224">
      <c r="A224" s="26"/>
      <c r="B224" s="63"/>
      <c r="C224" s="28"/>
      <c r="D224" s="29" t="s">
        <v>46</v>
      </c>
      <c r="E224" s="42">
        <v>302.78</v>
      </c>
      <c r="F224" s="31"/>
      <c r="G224" s="32">
        <v>2211</v>
      </c>
      <c r="H224" s="32">
        <v>131</v>
      </c>
      <c r="I224" s="33">
        <f t="shared" si="332"/>
      </c>
      <c r="J224" s="34">
        <f t="shared" si="3"/>
      </c>
      <c r="K224" s="35">
        <v>4</v>
      </c>
      <c r="L224" s="34">
        <f t="shared" si="112"/>
      </c>
      <c r="M224" s="35">
        <v>1</v>
      </c>
      <c r="N224" s="36">
        <f t="shared" si="550"/>
      </c>
      <c r="O224" s="35">
        <v>1</v>
      </c>
      <c r="P224" s="36">
        <f t="shared" si="659"/>
      </c>
      <c r="Q224" s="37"/>
      <c r="R224" s="32"/>
      <c r="S224" s="37"/>
      <c r="T224" s="32"/>
      <c r="U224" s="38"/>
      <c r="V224" s="39"/>
      <c r="W224" s="32"/>
      <c r="X224" s="39"/>
      <c r="Y224" s="37"/>
      <c r="Z224" s="39"/>
      <c r="AA224" s="39"/>
      <c r="AB224" s="32"/>
      <c r="AC224" s="32"/>
      <c r="AD224" s="37"/>
      <c r="AE224" s="39"/>
      <c r="AF224" s="43" t="s">
        <v>50</v>
      </c>
    </row>
    <row customHeight="true" ht="20.833333333333336" r="225">
      <c r="A225" s="26"/>
      <c r="B225" s="63"/>
      <c r="C225" s="28"/>
      <c r="D225" s="29" t="s">
        <v>48</v>
      </c>
      <c r="E225" s="32">
        <v>48.68</v>
      </c>
      <c r="F225" s="31"/>
      <c r="G225" s="32">
        <v>80</v>
      </c>
      <c r="H225" s="32">
        <v>3</v>
      </c>
      <c r="I225" s="33">
        <f t="shared" si="332"/>
      </c>
      <c r="J225" s="34">
        <f t="shared" si="3"/>
      </c>
      <c r="K225" s="35">
        <v>1</v>
      </c>
      <c r="L225" s="34">
        <f t="shared" si="112"/>
      </c>
      <c r="M225" s="35">
        <v>0</v>
      </c>
      <c r="N225" s="36">
        <f t="shared" si="550"/>
      </c>
      <c r="O225" s="35">
        <v>0</v>
      </c>
      <c r="P225" s="36">
        <f t="shared" si="659"/>
      </c>
      <c r="Q225" s="37"/>
      <c r="R225" s="32"/>
      <c r="S225" s="37"/>
      <c r="T225" s="32"/>
      <c r="U225" s="38"/>
      <c r="V225" s="39"/>
      <c r="W225" s="32"/>
      <c r="X225" s="39"/>
      <c r="Y225" s="37"/>
      <c r="Z225" s="39"/>
      <c r="AA225" s="39"/>
      <c r="AB225" s="32"/>
      <c r="AC225" s="32"/>
      <c r="AD225" s="37"/>
      <c r="AE225" s="39"/>
      <c r="AF225" s="39"/>
    </row>
    <row customHeight="true" ht="20.833333333333336" r="226">
      <c r="A226" s="26"/>
      <c r="B226" s="64" t="s">
        <v>59</v>
      </c>
      <c r="C226" s="28" t="s">
        <v>68</v>
      </c>
      <c r="D226" s="29" t="s">
        <v>44</v>
      </c>
      <c r="E226" s="30">
        <v>1307.54</v>
      </c>
      <c r="F226" s="31">
        <f>E226+E227+E228</f>
      </c>
      <c r="G226" s="32">
        <v>11103</v>
      </c>
      <c r="H226" s="32">
        <v>94</v>
      </c>
      <c r="I226" s="33">
        <f t="shared" si="332"/>
      </c>
      <c r="J226" s="34">
        <f t="shared" si="3"/>
      </c>
      <c r="K226" s="35">
        <v>16</v>
      </c>
      <c r="L226" s="34">
        <f t="shared" si="112"/>
      </c>
      <c r="M226" s="35">
        <v>0</v>
      </c>
      <c r="N226" s="36">
        <f t="shared" si="550"/>
      </c>
      <c r="O226" s="35">
        <v>1</v>
      </c>
      <c r="P226" s="36">
        <f t="shared" si="659"/>
      </c>
      <c r="Q226" s="37">
        <f>(M226+M228+M227)/(O226+O228+O227)</f>
      </c>
      <c r="R226" s="35">
        <v>6</v>
      </c>
      <c r="S226" s="37">
        <f>(O226+O228)/(K226+K228)</f>
      </c>
      <c r="T226" s="35">
        <v>0</v>
      </c>
      <c r="U226" s="38">
        <f>F226/T226</f>
      </c>
      <c r="V226" s="39">
        <f>(F226+4*500)/T226</f>
      </c>
      <c r="W226" s="35">
        <v>0</v>
      </c>
      <c r="X226" s="39">
        <f>W226/T226</f>
      </c>
      <c r="Y226" s="37">
        <f>T226/R226</f>
      </c>
      <c r="Z226" s="39">
        <f>W226/F226</f>
      </c>
      <c r="AA226" s="39">
        <f>W226/(F226+500)</f>
      </c>
      <c r="AB226" s="35">
        <v>0</v>
      </c>
      <c r="AC226" s="35">
        <v>0</v>
      </c>
      <c r="AD226" s="37">
        <f>AB226/T226</f>
      </c>
      <c r="AE226" s="39">
        <f>(W226-AC226)/(F226+500)</f>
      </c>
      <c r="AF226" s="39" t="s">
        <v>45</v>
      </c>
    </row>
    <row customHeight="true" ht="20.833333333333336" r="227">
      <c r="A227" s="26"/>
      <c r="B227" s="64"/>
      <c r="C227" s="28"/>
      <c r="D227" s="29" t="s">
        <v>46</v>
      </c>
      <c r="E227" s="42">
        <v>380.75</v>
      </c>
      <c r="F227" s="31"/>
      <c r="G227" s="32">
        <v>1723</v>
      </c>
      <c r="H227" s="32">
        <v>118</v>
      </c>
      <c r="I227" s="33">
        <f t="shared" si="332"/>
      </c>
      <c r="J227" s="34">
        <f t="shared" si="3"/>
      </c>
      <c r="K227" s="35">
        <v>3</v>
      </c>
      <c r="L227" s="34">
        <f t="shared" si="112"/>
      </c>
      <c r="M227" s="35">
        <v>0</v>
      </c>
      <c r="N227" s="36">
        <f t="shared" si="550"/>
      </c>
      <c r="O227" s="35">
        <v>0</v>
      </c>
      <c r="P227" s="36">
        <f t="shared" si="659"/>
      </c>
      <c r="Q227" s="37"/>
      <c r="R227" s="32"/>
      <c r="S227" s="37"/>
      <c r="T227" s="32"/>
      <c r="U227" s="38"/>
      <c r="V227" s="39"/>
      <c r="W227" s="32"/>
      <c r="X227" s="39"/>
      <c r="Y227" s="37"/>
      <c r="Z227" s="39"/>
      <c r="AA227" s="39"/>
      <c r="AB227" s="32"/>
      <c r="AC227" s="32"/>
      <c r="AD227" s="37"/>
      <c r="AE227" s="39"/>
      <c r="AF227" s="43" t="s">
        <v>50</v>
      </c>
    </row>
    <row customHeight="true" ht="20.833333333333336" r="228">
      <c r="A228" s="26"/>
      <c r="B228" s="64"/>
      <c r="C228" s="28"/>
      <c r="D228" s="29" t="s">
        <v>48</v>
      </c>
      <c r="E228" s="32">
        <v>26.58</v>
      </c>
      <c r="F228" s="31"/>
      <c r="G228" s="32">
        <v>112</v>
      </c>
      <c r="H228" s="32">
        <v>7</v>
      </c>
      <c r="I228" s="33">
        <f t="shared" si="332"/>
      </c>
      <c r="J228" s="34">
        <f t="shared" si="3"/>
      </c>
      <c r="K228" s="35">
        <v>0</v>
      </c>
      <c r="L228" s="34">
        <f t="shared" si="112"/>
      </c>
      <c r="M228" s="35">
        <v>0</v>
      </c>
      <c r="N228" s="36">
        <f t="shared" si="550"/>
      </c>
      <c r="O228" s="35">
        <v>0</v>
      </c>
      <c r="P228" s="36">
        <f t="shared" si="659"/>
      </c>
      <c r="Q228" s="37"/>
      <c r="R228" s="32"/>
      <c r="S228" s="37"/>
      <c r="T228" s="32"/>
      <c r="U228" s="38"/>
      <c r="V228" s="39"/>
      <c r="W228" s="32"/>
      <c r="X228" s="39"/>
      <c r="Y228" s="37"/>
      <c r="Z228" s="39"/>
      <c r="AA228" s="39"/>
      <c r="AB228" s="32"/>
      <c r="AC228" s="32"/>
      <c r="AD228" s="37"/>
      <c r="AE228" s="39"/>
      <c r="AF228" s="39"/>
    </row>
    <row customHeight="true" ht="20.833333333333336" r="229">
      <c r="A229" s="26"/>
      <c r="B229" s="63" t="s">
        <v>61</v>
      </c>
      <c r="C229" s="28" t="s">
        <v>68</v>
      </c>
      <c r="D229" s="29" t="s">
        <v>44</v>
      </c>
      <c r="E229" s="65">
        <v>697.9</v>
      </c>
      <c r="F229" s="31">
        <f>E229+E230+E231</f>
      </c>
      <c r="G229" s="35">
        <v>5837</v>
      </c>
      <c r="H229" s="35">
        <v>54</v>
      </c>
      <c r="I229" s="33">
        <f t="shared" si="332"/>
      </c>
      <c r="J229" s="34">
        <f t="shared" si="3"/>
      </c>
      <c r="K229" s="35">
        <v>15</v>
      </c>
      <c r="L229" s="34">
        <f t="shared" si="112"/>
      </c>
      <c r="M229" s="35">
        <v>0</v>
      </c>
      <c r="N229" s="36">
        <f t="shared" si="550"/>
      </c>
      <c r="O229" s="35">
        <v>1</v>
      </c>
      <c r="P229" s="36">
        <f t="shared" si="659"/>
      </c>
      <c r="Q229" s="37">
        <f>(M229+M231+M230)/(O229+O231+O230)</f>
      </c>
      <c r="R229" s="35">
        <v>2</v>
      </c>
      <c r="S229" s="37">
        <f>(O229+O231)/(K229+K231)</f>
      </c>
      <c r="T229" s="35">
        <v>0</v>
      </c>
      <c r="U229" s="38">
        <f>F229/T229</f>
      </c>
      <c r="V229" s="39">
        <f>(F229+4*500)/T229</f>
      </c>
      <c r="W229" s="35">
        <v>0</v>
      </c>
      <c r="X229" s="39">
        <f>W229/T229</f>
      </c>
      <c r="Y229" s="37">
        <f>T229/R229</f>
      </c>
      <c r="Z229" s="39">
        <f>W229/F229</f>
      </c>
      <c r="AA229" s="39">
        <f>W229/(F229+500)</f>
      </c>
      <c r="AB229" s="35">
        <v>0</v>
      </c>
      <c r="AC229" s="35">
        <v>0</v>
      </c>
      <c r="AD229" s="37">
        <f>AB229/T229</f>
      </c>
      <c r="AE229" s="39">
        <f>(W229-AC229)/(F229+500)</f>
      </c>
      <c r="AF229" s="39" t="s">
        <v>45</v>
      </c>
    </row>
    <row customHeight="true" ht="20.833333333333336" r="230">
      <c r="A230" s="26"/>
      <c r="B230" s="63"/>
      <c r="C230" s="28"/>
      <c r="D230" s="29" t="s">
        <v>46</v>
      </c>
      <c r="E230" s="66">
        <v>291.2</v>
      </c>
      <c r="F230" s="31"/>
      <c r="G230" s="35">
        <v>1682</v>
      </c>
      <c r="H230" s="35">
        <v>93</v>
      </c>
      <c r="I230" s="33">
        <f t="shared" si="332"/>
      </c>
      <c r="J230" s="34">
        <f t="shared" si="3"/>
      </c>
      <c r="K230" s="35">
        <v>1</v>
      </c>
      <c r="L230" s="34">
        <f t="shared" si="112"/>
      </c>
      <c r="M230" s="35">
        <v>0</v>
      </c>
      <c r="N230" s="36">
        <f t="shared" si="550"/>
      </c>
      <c r="O230" s="35">
        <v>0</v>
      </c>
      <c r="P230" s="36">
        <f t="shared" si="659"/>
      </c>
      <c r="Q230" s="37"/>
      <c r="R230" s="32"/>
      <c r="S230" s="37"/>
      <c r="T230" s="32"/>
      <c r="U230" s="38"/>
      <c r="V230" s="39"/>
      <c r="W230" s="32"/>
      <c r="X230" s="39"/>
      <c r="Y230" s="37"/>
      <c r="Z230" s="39"/>
      <c r="AA230" s="39"/>
      <c r="AB230" s="32"/>
      <c r="AC230" s="32"/>
      <c r="AD230" s="37"/>
      <c r="AE230" s="39"/>
      <c r="AF230" s="43" t="s">
        <v>50</v>
      </c>
    </row>
    <row customHeight="true" ht="20.833333333333336" r="231">
      <c r="A231" s="26"/>
      <c r="B231" s="63"/>
      <c r="C231" s="28"/>
      <c r="D231" s="29" t="s">
        <v>48</v>
      </c>
      <c r="E231" s="35">
        <v>304.69</v>
      </c>
      <c r="F231" s="31"/>
      <c r="G231" s="35">
        <v>153</v>
      </c>
      <c r="H231" s="35">
        <v>9</v>
      </c>
      <c r="I231" s="33">
        <f t="shared" si="332"/>
      </c>
      <c r="J231" s="34">
        <f t="shared" si="3"/>
      </c>
      <c r="K231" s="35">
        <v>0</v>
      </c>
      <c r="L231" s="34">
        <f t="shared" si="112"/>
      </c>
      <c r="M231" s="35">
        <v>0</v>
      </c>
      <c r="N231" s="36">
        <f t="shared" si="550"/>
      </c>
      <c r="O231" s="35">
        <v>0</v>
      </c>
      <c r="P231" s="36">
        <f t="shared" si="659"/>
      </c>
      <c r="Q231" s="37"/>
      <c r="R231" s="32"/>
      <c r="S231" s="37"/>
      <c r="T231" s="32"/>
      <c r="U231" s="38"/>
      <c r="V231" s="39"/>
      <c r="W231" s="32"/>
      <c r="X231" s="39"/>
      <c r="Y231" s="37"/>
      <c r="Z231" s="39"/>
      <c r="AA231" s="39"/>
      <c r="AB231" s="32"/>
      <c r="AC231" s="32"/>
      <c r="AD231" s="37"/>
      <c r="AE231" s="39"/>
      <c r="AF231" s="39"/>
    </row>
    <row customHeight="true" ht="20.833333333333336" r="232">
      <c r="A232" s="26"/>
      <c r="B232" s="44" t="s">
        <v>53</v>
      </c>
      <c r="C232" s="44"/>
      <c r="D232" s="44"/>
      <c r="E232" s="45">
        <f>SUM(E217:E231)</f>
      </c>
      <c r="F232" s="45">
        <f>SUM(F217:F231)</f>
      </c>
      <c r="G232" s="45">
        <f>SUM(G217:G231)</f>
      </c>
      <c r="H232" s="45">
        <f>SUM(H217:H231)</f>
      </c>
      <c r="I232" s="46">
        <f t="shared" si="332"/>
      </c>
      <c r="J232" s="47">
        <f t="shared" si="3"/>
      </c>
      <c r="K232" s="45">
        <f>SUM(K217:K231)</f>
      </c>
      <c r="L232" s="47">
        <f t="shared" si="112"/>
      </c>
      <c r="M232" s="45">
        <f>SUM(M217:M231)</f>
      </c>
      <c r="N232" s="48">
        <f t="shared" si="550"/>
      </c>
      <c r="O232" s="45">
        <f>SUM(O217:O231)</f>
      </c>
      <c r="P232" s="48">
        <f t="shared" si="659"/>
      </c>
      <c r="Q232" s="49">
        <f>M232/O232</f>
      </c>
      <c r="R232" s="45">
        <f>SUM(R217:R231)</f>
      </c>
      <c r="S232" s="49">
        <f>(O232+O232)/(K232+K232)</f>
      </c>
      <c r="T232" s="45">
        <f>SUM(T217:T231)</f>
      </c>
      <c r="U232" s="50">
        <f t="shared" ref="U232:U233" si="253">F232/T232</f>
      </c>
      <c r="V232" s="51">
        <f t="shared" ref="V232:V233" si="362">(F232+4*500)/T232</f>
      </c>
      <c r="W232" s="45">
        <f>SUM(W217:W231)</f>
      </c>
      <c r="X232" s="52">
        <f t="shared" ref="X232:X233" si="33">W232/T232</f>
      </c>
      <c r="Y232" s="49">
        <f t="shared" ref="Y232:Y233" si="144">T232/R232</f>
      </c>
      <c r="Z232" s="51">
        <f t="shared" ref="Z232:Z233" si="580">W232/F232</f>
      </c>
      <c r="AA232" s="51">
        <f>W232/(F232+COUNT(W217:W228)*500)</f>
      </c>
      <c r="AB232" s="45">
        <f>SUM(AB217:AB231)</f>
      </c>
      <c r="AC232" s="45">
        <f>SUM(AC217:AC231)</f>
      </c>
      <c r="AD232" s="49">
        <f t="shared" ref="AD232:AD233" si="452">AB232/T232</f>
      </c>
      <c r="AE232" s="53">
        <f>(W232-AC232)/(F232+COUNT(W217:W228)*500)</f>
      </c>
      <c r="AF232" s="43"/>
    </row>
    <row customHeight="true" ht="20.833333333333336" r="233">
      <c r="A233" s="26"/>
      <c r="B233" s="63" t="s">
        <v>62</v>
      </c>
      <c r="C233" s="28" t="s">
        <v>73</v>
      </c>
      <c r="D233" s="29" t="s">
        <v>44</v>
      </c>
      <c r="E233" s="65">
        <v>606.25</v>
      </c>
      <c r="F233" s="31">
        <f>E233+E234+E235</f>
      </c>
      <c r="G233" s="35">
        <v>3832</v>
      </c>
      <c r="H233" s="35">
        <v>34</v>
      </c>
      <c r="I233" s="33">
        <f t="shared" si="332"/>
      </c>
      <c r="J233" s="34">
        <f t="shared" si="3"/>
      </c>
      <c r="K233" s="35">
        <v>7</v>
      </c>
      <c r="L233" s="34">
        <f t="shared" si="112"/>
      </c>
      <c r="M233" s="35">
        <v>0</v>
      </c>
      <c r="N233" s="36">
        <f t="shared" si="550"/>
      </c>
      <c r="O233" s="35">
        <v>1</v>
      </c>
      <c r="P233" s="36">
        <f t="shared" si="659"/>
      </c>
      <c r="Q233" s="37">
        <f>(M233+M235+M234)/(O233+O235+O234)</f>
      </c>
      <c r="R233" s="35">
        <v>3</v>
      </c>
      <c r="S233" s="37">
        <f>(O233+O235)/(K233+K235)</f>
      </c>
      <c r="T233" s="35">
        <v>0</v>
      </c>
      <c r="U233" s="38">
        <f t="shared" si="253"/>
      </c>
      <c r="V233" s="39">
        <f t="shared" si="362"/>
      </c>
      <c r="W233" s="35">
        <v>0</v>
      </c>
      <c r="X233" s="39">
        <f t="shared" si="33"/>
      </c>
      <c r="Y233" s="37">
        <f t="shared" si="144"/>
      </c>
      <c r="Z233" s="39">
        <f t="shared" si="580"/>
      </c>
      <c r="AA233" s="39">
        <f>W233/(F233+500)</f>
      </c>
      <c r="AB233" s="35">
        <v>0</v>
      </c>
      <c r="AC233" s="35">
        <v>0</v>
      </c>
      <c r="AD233" s="37">
        <f t="shared" si="452"/>
      </c>
      <c r="AE233" s="39">
        <f>(W233-AC233)/(F233+500)</f>
      </c>
      <c r="AF233" s="43" t="s">
        <v>65</v>
      </c>
    </row>
    <row customHeight="true" ht="20.833333333333336" r="234">
      <c r="A234" s="26"/>
      <c r="B234" s="63"/>
      <c r="C234" s="28"/>
      <c r="D234" s="29" t="s">
        <v>46</v>
      </c>
      <c r="E234" s="66">
        <v>296.21</v>
      </c>
      <c r="F234" s="31"/>
      <c r="G234" s="35">
        <v>1761</v>
      </c>
      <c r="H234" s="35">
        <v>69</v>
      </c>
      <c r="I234" s="33">
        <f t="shared" si="332"/>
      </c>
      <c r="J234" s="34">
        <f t="shared" si="3"/>
      </c>
      <c r="K234" s="35">
        <v>3</v>
      </c>
      <c r="L234" s="34">
        <f t="shared" si="112"/>
      </c>
      <c r="M234" s="35">
        <v>0</v>
      </c>
      <c r="N234" s="36">
        <f t="shared" si="550"/>
      </c>
      <c r="O234" s="35">
        <v>0</v>
      </c>
      <c r="P234" s="36">
        <f t="shared" si="659"/>
      </c>
      <c r="Q234" s="37"/>
      <c r="R234" s="32"/>
      <c r="S234" s="37"/>
      <c r="T234" s="32"/>
      <c r="U234" s="38"/>
      <c r="V234" s="39"/>
      <c r="W234" s="32"/>
      <c r="X234" s="39"/>
      <c r="Y234" s="37"/>
      <c r="Z234" s="39"/>
      <c r="AA234" s="39"/>
      <c r="AB234" s="32"/>
      <c r="AC234" s="32"/>
      <c r="AD234" s="37"/>
      <c r="AE234" s="39"/>
      <c r="AF234" s="43" t="s">
        <v>47</v>
      </c>
    </row>
    <row customHeight="true" ht="20.833333333333336" r="235">
      <c r="A235" s="26"/>
      <c r="B235" s="63"/>
      <c r="C235" s="28"/>
      <c r="D235" s="29" t="s">
        <v>48</v>
      </c>
      <c r="E235" s="35">
        <v>128.16</v>
      </c>
      <c r="F235" s="31"/>
      <c r="G235" s="35">
        <v>121</v>
      </c>
      <c r="H235" s="35">
        <v>5</v>
      </c>
      <c r="I235" s="33">
        <f t="shared" si="332"/>
      </c>
      <c r="J235" s="34">
        <f t="shared" si="3"/>
      </c>
      <c r="K235" s="35">
        <v>0</v>
      </c>
      <c r="L235" s="34">
        <f t="shared" si="112"/>
      </c>
      <c r="M235" s="35">
        <v>0</v>
      </c>
      <c r="N235" s="36">
        <f t="shared" si="550"/>
      </c>
      <c r="O235" s="35">
        <v>0</v>
      </c>
      <c r="P235" s="36">
        <f t="shared" si="659"/>
      </c>
      <c r="Q235" s="37"/>
      <c r="R235" s="32"/>
      <c r="S235" s="37"/>
      <c r="T235" s="32"/>
      <c r="U235" s="38"/>
      <c r="V235" s="39"/>
      <c r="W235" s="32"/>
      <c r="X235" s="39"/>
      <c r="Y235" s="37"/>
      <c r="Z235" s="39"/>
      <c r="AA235" s="39"/>
      <c r="AB235" s="32"/>
      <c r="AC235" s="32"/>
      <c r="AD235" s="37"/>
      <c r="AE235" s="39"/>
      <c r="AF235" s="39"/>
    </row>
    <row customHeight="true" ht="20.833333333333336" r="236">
      <c r="A236" s="26"/>
      <c r="B236" s="63" t="s">
        <v>64</v>
      </c>
      <c r="C236" s="28" t="s">
        <v>73</v>
      </c>
      <c r="D236" s="29" t="s">
        <v>44</v>
      </c>
      <c r="E236" s="65">
        <v>377.73</v>
      </c>
      <c r="F236" s="31">
        <f>E236+E237+E238</f>
      </c>
      <c r="G236" s="35">
        <v>3355</v>
      </c>
      <c r="H236" s="35">
        <v>41</v>
      </c>
      <c r="I236" s="33">
        <f t="shared" si="332"/>
      </c>
      <c r="J236" s="34">
        <f t="shared" si="3"/>
      </c>
      <c r="K236" s="35">
        <v>4</v>
      </c>
      <c r="L236" s="34">
        <f t="shared" si="112"/>
      </c>
      <c r="M236" s="35">
        <v>0</v>
      </c>
      <c r="N236" s="36">
        <f t="shared" si="550"/>
      </c>
      <c r="O236" s="35">
        <v>1</v>
      </c>
      <c r="P236" s="36">
        <f t="shared" si="659"/>
      </c>
      <c r="Q236" s="37">
        <f>(M236+M238+M237)/(O236+O238+O237)</f>
      </c>
      <c r="R236" s="35">
        <v>3</v>
      </c>
      <c r="S236" s="37">
        <f>(O236+O238)/(K236+K238)</f>
      </c>
      <c r="T236" s="35">
        <v>1</v>
      </c>
      <c r="U236" s="38">
        <f>F236/T236</f>
      </c>
      <c r="V236" s="39">
        <f>(F236+4*500)/T236</f>
      </c>
      <c r="W236" s="35">
        <v>715.2</v>
      </c>
      <c r="X236" s="39">
        <f>W236/T236</f>
      </c>
      <c r="Y236" s="37">
        <f>T236/R236</f>
      </c>
      <c r="Z236" s="39">
        <f>W236/F236</f>
      </c>
      <c r="AA236" s="39">
        <f>W236/(F236+500)</f>
      </c>
      <c r="AB236" s="35">
        <v>1</v>
      </c>
      <c r="AC236" s="35">
        <v>715.2</v>
      </c>
      <c r="AD236" s="37">
        <f>AB236/T236</f>
      </c>
      <c r="AE236" s="39">
        <f>(W236-AC236)/(F236+500)</f>
      </c>
      <c r="AF236" s="43" t="s">
        <v>65</v>
      </c>
    </row>
    <row customHeight="true" ht="20.833333333333336" r="237">
      <c r="A237" s="26"/>
      <c r="B237" s="63"/>
      <c r="C237" s="28"/>
      <c r="D237" s="29" t="s">
        <v>46</v>
      </c>
      <c r="E237" s="66">
        <v>458.11</v>
      </c>
      <c r="F237" s="31"/>
      <c r="G237" s="35">
        <v>1975</v>
      </c>
      <c r="H237" s="35">
        <v>73</v>
      </c>
      <c r="I237" s="33">
        <f t="shared" si="332"/>
      </c>
      <c r="J237" s="34">
        <f t="shared" si="3"/>
      </c>
      <c r="K237" s="35">
        <v>4</v>
      </c>
      <c r="L237" s="34">
        <f t="shared" si="112"/>
      </c>
      <c r="M237" s="35">
        <v>0</v>
      </c>
      <c r="N237" s="36">
        <f t="shared" si="550"/>
      </c>
      <c r="O237" s="35">
        <v>0</v>
      </c>
      <c r="P237" s="36">
        <f t="shared" si="659"/>
      </c>
      <c r="Q237" s="37"/>
      <c r="R237" s="32"/>
      <c r="S237" s="37"/>
      <c r="T237" s="32"/>
      <c r="U237" s="38"/>
      <c r="V237" s="39"/>
      <c r="W237" s="32"/>
      <c r="X237" s="39"/>
      <c r="Y237" s="37"/>
      <c r="Z237" s="39"/>
      <c r="AA237" s="39"/>
      <c r="AB237" s="32"/>
      <c r="AC237" s="32"/>
      <c r="AD237" s="37"/>
      <c r="AE237" s="39"/>
      <c r="AF237" s="43" t="s">
        <v>47</v>
      </c>
    </row>
    <row customHeight="true" ht="20.833333333333336" r="238">
      <c r="A238" s="26"/>
      <c r="B238" s="63"/>
      <c r="C238" s="28"/>
      <c r="D238" s="29" t="s">
        <v>48</v>
      </c>
      <c r="E238" s="35">
        <v>126.03</v>
      </c>
      <c r="F238" s="31"/>
      <c r="G238" s="35">
        <v>82</v>
      </c>
      <c r="H238" s="35">
        <v>7</v>
      </c>
      <c r="I238" s="33">
        <f t="shared" si="332"/>
      </c>
      <c r="J238" s="34">
        <f t="shared" si="3"/>
      </c>
      <c r="K238" s="35">
        <v>2</v>
      </c>
      <c r="L238" s="34">
        <f t="shared" si="112"/>
      </c>
      <c r="M238" s="35">
        <v>1</v>
      </c>
      <c r="N238" s="36">
        <f t="shared" si="550"/>
      </c>
      <c r="O238" s="35">
        <v>1</v>
      </c>
      <c r="P238" s="36">
        <f t="shared" si="659"/>
      </c>
      <c r="Q238" s="37"/>
      <c r="R238" s="32"/>
      <c r="S238" s="37"/>
      <c r="T238" s="32"/>
      <c r="U238" s="38"/>
      <c r="V238" s="39"/>
      <c r="W238" s="32"/>
      <c r="X238" s="39"/>
      <c r="Y238" s="37"/>
      <c r="Z238" s="39"/>
      <c r="AA238" s="39"/>
      <c r="AB238" s="32"/>
      <c r="AC238" s="32"/>
      <c r="AD238" s="37"/>
      <c r="AE238" s="39"/>
      <c r="AF238" s="39"/>
    </row>
    <row customHeight="true" ht="20.833333333333336" r="239">
      <c r="A239" s="26"/>
      <c r="B239" s="27" t="s">
        <v>67</v>
      </c>
      <c r="C239" s="28" t="s">
        <v>73</v>
      </c>
      <c r="D239" s="29" t="s">
        <v>44</v>
      </c>
      <c r="E239" s="65">
        <v>392.8</v>
      </c>
      <c r="F239" s="31">
        <f>E239+E240+E241</f>
      </c>
      <c r="G239" s="35">
        <v>2543</v>
      </c>
      <c r="H239" s="35">
        <v>30</v>
      </c>
      <c r="I239" s="33">
        <f t="shared" si="332"/>
      </c>
      <c r="J239" s="34">
        <f t="shared" si="3"/>
      </c>
      <c r="K239" s="35">
        <v>6</v>
      </c>
      <c r="L239" s="34">
        <f t="shared" si="112"/>
      </c>
      <c r="M239" s="35">
        <v>0</v>
      </c>
      <c r="N239" s="36">
        <f t="shared" si="550"/>
      </c>
      <c r="O239" s="35">
        <v>1</v>
      </c>
      <c r="P239" s="36">
        <f t="shared" si="659"/>
      </c>
      <c r="Q239" s="37">
        <f>(M239+M241+M240)/(O239+O241+O240)</f>
      </c>
      <c r="R239" s="35">
        <v>1</v>
      </c>
      <c r="S239" s="37">
        <f>(O239+O241)/(K239+K241)</f>
      </c>
      <c r="T239" s="35">
        <v>0</v>
      </c>
      <c r="U239" s="38">
        <f>F239/T239</f>
      </c>
      <c r="V239" s="39">
        <f>(F239+4*500)/T239</f>
      </c>
      <c r="W239" s="35">
        <v>0</v>
      </c>
      <c r="X239" s="39">
        <f>W239/T239</f>
      </c>
      <c r="Y239" s="37">
        <f>T239/R239</f>
      </c>
      <c r="Z239" s="39">
        <f>W239/F239</f>
      </c>
      <c r="AA239" s="39">
        <f>W239/(F239+500)</f>
      </c>
      <c r="AB239" s="35">
        <v>0</v>
      </c>
      <c r="AC239" s="35">
        <v>0</v>
      </c>
      <c r="AD239" s="37">
        <f>AB239/T239</f>
      </c>
      <c r="AE239" s="39">
        <f>(W239-AC239)/(F239+500)</f>
      </c>
      <c r="AF239" s="43" t="s">
        <v>65</v>
      </c>
    </row>
    <row customHeight="true" ht="20.833333333333336" r="240">
      <c r="A240" s="26"/>
      <c r="B240" s="27"/>
      <c r="C240" s="28"/>
      <c r="D240" s="29" t="s">
        <v>46</v>
      </c>
      <c r="E240" s="66">
        <v>265.3</v>
      </c>
      <c r="F240" s="31"/>
      <c r="G240" s="35">
        <v>3054</v>
      </c>
      <c r="H240" s="35">
        <v>141</v>
      </c>
      <c r="I240" s="33">
        <f t="shared" si="332"/>
      </c>
      <c r="J240" s="34">
        <f t="shared" si="3"/>
      </c>
      <c r="K240" s="35">
        <v>2</v>
      </c>
      <c r="L240" s="34">
        <f t="shared" si="112"/>
      </c>
      <c r="M240" s="35">
        <v>0</v>
      </c>
      <c r="N240" s="36">
        <f t="shared" si="550"/>
      </c>
      <c r="O240" s="35">
        <v>0</v>
      </c>
      <c r="P240" s="36">
        <f t="shared" si="659"/>
      </c>
      <c r="Q240" s="37"/>
      <c r="R240" s="32"/>
      <c r="S240" s="37"/>
      <c r="T240" s="32"/>
      <c r="U240" s="38"/>
      <c r="V240" s="39"/>
      <c r="W240" s="32"/>
      <c r="X240" s="39"/>
      <c r="Y240" s="37"/>
      <c r="Z240" s="39"/>
      <c r="AA240" s="39"/>
      <c r="AB240" s="32"/>
      <c r="AC240" s="32"/>
      <c r="AD240" s="37"/>
      <c r="AE240" s="39"/>
      <c r="AF240" s="39" t="s">
        <v>47</v>
      </c>
    </row>
    <row customHeight="true" ht="20.833333333333336" r="241">
      <c r="A241" s="26"/>
      <c r="B241" s="27"/>
      <c r="C241" s="28"/>
      <c r="D241" s="29" t="s">
        <v>48</v>
      </c>
      <c r="E241" s="35">
        <v>8.15</v>
      </c>
      <c r="F241" s="31"/>
      <c r="G241" s="35">
        <v>69</v>
      </c>
      <c r="H241" s="35">
        <v>3</v>
      </c>
      <c r="I241" s="33">
        <f t="shared" si="332"/>
      </c>
      <c r="J241" s="34">
        <f t="shared" si="3"/>
      </c>
      <c r="K241" s="35">
        <v>0</v>
      </c>
      <c r="L241" s="34">
        <f t="shared" si="112"/>
      </c>
      <c r="M241" s="35">
        <v>0</v>
      </c>
      <c r="N241" s="36">
        <f t="shared" si="550"/>
      </c>
      <c r="O241" s="35">
        <v>0</v>
      </c>
      <c r="P241" s="36">
        <f t="shared" si="659"/>
      </c>
      <c r="Q241" s="37"/>
      <c r="R241" s="32"/>
      <c r="S241" s="37"/>
      <c r="T241" s="32"/>
      <c r="U241" s="38"/>
      <c r="V241" s="39"/>
      <c r="W241" s="32"/>
      <c r="X241" s="39"/>
      <c r="Y241" s="37"/>
      <c r="Z241" s="39"/>
      <c r="AA241" s="39"/>
      <c r="AB241" s="32"/>
      <c r="AC241" s="32"/>
      <c r="AD241" s="37"/>
      <c r="AE241" s="39"/>
      <c r="AF241" s="39"/>
    </row>
    <row customHeight="true" ht="20.833333333333336" r="242">
      <c r="A242" s="26"/>
      <c r="B242" s="27" t="s">
        <v>69</v>
      </c>
      <c r="C242" s="28" t="s">
        <v>73</v>
      </c>
      <c r="D242" s="29" t="s">
        <v>44</v>
      </c>
      <c r="E242" s="65">
        <v>398.62</v>
      </c>
      <c r="F242" s="31">
        <f>E242+E243+E244</f>
      </c>
      <c r="G242" s="35">
        <v>2665</v>
      </c>
      <c r="H242" s="35">
        <v>52</v>
      </c>
      <c r="I242" s="33">
        <f t="shared" si="332"/>
      </c>
      <c r="J242" s="34">
        <f t="shared" si="3"/>
      </c>
      <c r="K242" s="35">
        <v>10</v>
      </c>
      <c r="L242" s="34">
        <f t="shared" si="112"/>
      </c>
      <c r="M242" s="35">
        <v>0</v>
      </c>
      <c r="N242" s="36">
        <f t="shared" si="550"/>
      </c>
      <c r="O242" s="35">
        <v>1</v>
      </c>
      <c r="P242" s="36">
        <f t="shared" si="659"/>
      </c>
      <c r="Q242" s="37">
        <f>(M242+M244+M243)/(O242+O244+O243)</f>
      </c>
      <c r="R242" s="35">
        <v>3</v>
      </c>
      <c r="S242" s="37">
        <f>(O242+O244)/(K242+K244)</f>
      </c>
      <c r="T242" s="35">
        <v>0</v>
      </c>
      <c r="U242" s="38">
        <f>F242/T242</f>
      </c>
      <c r="V242" s="39">
        <f>(F242+4*500)/T242</f>
      </c>
      <c r="W242" s="35">
        <v>0</v>
      </c>
      <c r="X242" s="39">
        <f>W242/T242</f>
      </c>
      <c r="Y242" s="37">
        <f>T242/R242</f>
      </c>
      <c r="Z242" s="39">
        <f>W242/F242</f>
      </c>
      <c r="AA242" s="39">
        <f>W242/(F242+500)</f>
      </c>
      <c r="AB242" s="35">
        <v>0</v>
      </c>
      <c r="AC242" s="35">
        <v>0</v>
      </c>
      <c r="AD242" s="37">
        <f>AB242/T242</f>
      </c>
      <c r="AE242" s="39">
        <f>(W242-AC242)/(F242+500)</f>
      </c>
      <c r="AF242" s="39" t="s">
        <v>65</v>
      </c>
    </row>
    <row customHeight="true" ht="20.833333333333336" r="243">
      <c r="A243" s="26"/>
      <c r="B243" s="27"/>
      <c r="C243" s="28"/>
      <c r="D243" s="29" t="s">
        <v>46</v>
      </c>
      <c r="E243" s="66">
        <v>328.81</v>
      </c>
      <c r="F243" s="31"/>
      <c r="G243" s="35">
        <v>3488</v>
      </c>
      <c r="H243" s="35">
        <v>195</v>
      </c>
      <c r="I243" s="33">
        <f t="shared" si="332"/>
      </c>
      <c r="J243" s="34">
        <f t="shared" si="3"/>
      </c>
      <c r="K243" s="35">
        <v>5</v>
      </c>
      <c r="L243" s="34">
        <f t="shared" si="112"/>
      </c>
      <c r="M243" s="35">
        <v>0</v>
      </c>
      <c r="N243" s="36">
        <f t="shared" si="550"/>
      </c>
      <c r="O243" s="35">
        <v>1</v>
      </c>
      <c r="P243" s="36">
        <f t="shared" si="659"/>
      </c>
      <c r="Q243" s="37"/>
      <c r="R243" s="32"/>
      <c r="S243" s="37"/>
      <c r="T243" s="32"/>
      <c r="U243" s="38"/>
      <c r="V243" s="39"/>
      <c r="W243" s="32"/>
      <c r="X243" s="39"/>
      <c r="Y243" s="37"/>
      <c r="Z243" s="39"/>
      <c r="AA243" s="39"/>
      <c r="AB243" s="32"/>
      <c r="AC243" s="32"/>
      <c r="AD243" s="37"/>
      <c r="AE243" s="39"/>
      <c r="AF243" s="39" t="s">
        <v>47</v>
      </c>
    </row>
    <row customHeight="true" ht="20.833333333333336" r="244">
      <c r="A244" s="26"/>
      <c r="B244" s="27"/>
      <c r="C244" s="28"/>
      <c r="D244" s="29" t="s">
        <v>48</v>
      </c>
      <c r="E244" s="35">
        <v>2.21</v>
      </c>
      <c r="F244" s="31"/>
      <c r="G244" s="35">
        <v>48</v>
      </c>
      <c r="H244" s="35">
        <v>5</v>
      </c>
      <c r="I244" s="33">
        <f t="shared" si="332"/>
      </c>
      <c r="J244" s="34">
        <f t="shared" si="3"/>
      </c>
      <c r="K244" s="35">
        <v>0</v>
      </c>
      <c r="L244" s="34">
        <f t="shared" si="112"/>
      </c>
      <c r="M244" s="35">
        <v>0</v>
      </c>
      <c r="N244" s="36">
        <f t="shared" si="550"/>
      </c>
      <c r="O244" s="35">
        <v>0</v>
      </c>
      <c r="P244" s="36">
        <f t="shared" si="659"/>
      </c>
      <c r="Q244" s="37"/>
      <c r="R244" s="32"/>
      <c r="S244" s="37"/>
      <c r="T244" s="32"/>
      <c r="U244" s="38"/>
      <c r="V244" s="39"/>
      <c r="W244" s="32"/>
      <c r="X244" s="39"/>
      <c r="Y244" s="37"/>
      <c r="Z244" s="39"/>
      <c r="AA244" s="39"/>
      <c r="AB244" s="32"/>
      <c r="AC244" s="32"/>
      <c r="AD244" s="37"/>
      <c r="AE244" s="39"/>
      <c r="AF244" s="39"/>
    </row>
    <row customHeight="true" ht="20.833333333333336" r="245">
      <c r="A245" s="26"/>
      <c r="B245" s="27" t="s">
        <v>70</v>
      </c>
      <c r="C245" s="28" t="s">
        <v>73</v>
      </c>
      <c r="D245" s="29" t="s">
        <v>44</v>
      </c>
      <c r="E245" s="65">
        <v>474.97</v>
      </c>
      <c r="F245" s="31">
        <f>E245+E246+E247</f>
      </c>
      <c r="G245" s="35">
        <v>2729</v>
      </c>
      <c r="H245" s="35">
        <v>40</v>
      </c>
      <c r="I245" s="33">
        <f t="shared" si="332"/>
      </c>
      <c r="J245" s="34">
        <f t="shared" si="3"/>
      </c>
      <c r="K245" s="35">
        <v>5</v>
      </c>
      <c r="L245" s="34">
        <f t="shared" si="112"/>
      </c>
      <c r="M245" s="35">
        <v>0</v>
      </c>
      <c r="N245" s="36">
        <f t="shared" si="550"/>
      </c>
      <c r="O245" s="35">
        <v>1</v>
      </c>
      <c r="P245" s="36">
        <f t="shared" si="659"/>
      </c>
      <c r="Q245" s="37">
        <f>(M245+M247+M246)/(O245+O247+O246)</f>
      </c>
      <c r="R245" s="35">
        <v>5</v>
      </c>
      <c r="S245" s="37">
        <f>(O245+O247)/(K245+K247)</f>
      </c>
      <c r="T245" s="35">
        <v>3</v>
      </c>
      <c r="U245" s="38">
        <f>F245/T245</f>
      </c>
      <c r="V245" s="39">
        <f>(F245+4*500)/T245</f>
      </c>
      <c r="W245" s="35">
        <v>5942.4</v>
      </c>
      <c r="X245" s="39">
        <f>W245/T245</f>
      </c>
      <c r="Y245" s="37">
        <f>T245/R245</f>
      </c>
      <c r="Z245" s="39">
        <f>W245/F245</f>
      </c>
      <c r="AA245" s="39">
        <f>W245/(F245+500)</f>
      </c>
      <c r="AB245" s="35">
        <v>0</v>
      </c>
      <c r="AC245" s="35">
        <v>0</v>
      </c>
      <c r="AD245" s="37">
        <f>AB245/T245</f>
      </c>
      <c r="AE245" s="39">
        <f>(W245-AC245)/(F245+500)</f>
      </c>
      <c r="AF245" s="39" t="s">
        <v>65</v>
      </c>
    </row>
    <row customHeight="true" ht="20.833333333333336" r="246">
      <c r="A246" s="26"/>
      <c r="B246" s="27"/>
      <c r="C246" s="28"/>
      <c r="D246" s="29" t="s">
        <v>46</v>
      </c>
      <c r="E246" s="66">
        <v>344.62</v>
      </c>
      <c r="F246" s="31"/>
      <c r="G246" s="35">
        <v>4345</v>
      </c>
      <c r="H246" s="35">
        <v>256</v>
      </c>
      <c r="I246" s="33">
        <f t="shared" si="332"/>
      </c>
      <c r="J246" s="34">
        <f t="shared" si="3"/>
      </c>
      <c r="K246" s="35">
        <v>4</v>
      </c>
      <c r="L246" s="34">
        <f t="shared" si="112"/>
      </c>
      <c r="M246" s="35">
        <v>2</v>
      </c>
      <c r="N246" s="36">
        <f t="shared" si="550"/>
      </c>
      <c r="O246" s="35">
        <v>1</v>
      </c>
      <c r="P246" s="36">
        <f t="shared" si="659"/>
      </c>
      <c r="Q246" s="37"/>
      <c r="R246" s="32"/>
      <c r="S246" s="37"/>
      <c r="T246" s="32"/>
      <c r="U246" s="38"/>
      <c r="V246" s="39"/>
      <c r="W246" s="32"/>
      <c r="X246" s="39"/>
      <c r="Y246" s="37"/>
      <c r="Z246" s="39"/>
      <c r="AA246" s="39"/>
      <c r="AB246" s="32"/>
      <c r="AC246" s="32"/>
      <c r="AD246" s="37"/>
      <c r="AE246" s="39"/>
      <c r="AF246" s="39" t="s">
        <v>47</v>
      </c>
    </row>
    <row customHeight="true" ht="20.833333333333336" r="247">
      <c r="A247" s="26"/>
      <c r="B247" s="27"/>
      <c r="C247" s="28"/>
      <c r="D247" s="29" t="s">
        <v>48</v>
      </c>
      <c r="E247" s="35">
        <v>26.28</v>
      </c>
      <c r="F247" s="31"/>
      <c r="G247" s="35">
        <v>38</v>
      </c>
      <c r="H247" s="35">
        <v>1</v>
      </c>
      <c r="I247" s="33">
        <f t="shared" si="332"/>
      </c>
      <c r="J247" s="34">
        <f t="shared" si="3"/>
      </c>
      <c r="K247" s="35">
        <v>0</v>
      </c>
      <c r="L247" s="34">
        <f t="shared" si="112"/>
      </c>
      <c r="M247" s="35">
        <v>0</v>
      </c>
      <c r="N247" s="36">
        <f t="shared" si="550"/>
      </c>
      <c r="O247" s="35">
        <v>0</v>
      </c>
      <c r="P247" s="36">
        <f t="shared" si="659"/>
      </c>
      <c r="Q247" s="37"/>
      <c r="R247" s="32"/>
      <c r="S247" s="37"/>
      <c r="T247" s="32"/>
      <c r="U247" s="38"/>
      <c r="V247" s="39"/>
      <c r="W247" s="32"/>
      <c r="X247" s="39"/>
      <c r="Y247" s="37"/>
      <c r="Z247" s="39"/>
      <c r="AA247" s="39"/>
      <c r="AB247" s="32"/>
      <c r="AC247" s="32"/>
      <c r="AD247" s="37"/>
      <c r="AE247" s="39"/>
      <c r="AF247" s="39"/>
    </row>
    <row customHeight="true" ht="20.833333333333336" r="248">
      <c r="A248" s="26"/>
      <c r="B248" s="44" t="s">
        <v>53</v>
      </c>
      <c r="C248" s="44"/>
      <c r="D248" s="44"/>
      <c r="E248" s="45">
        <f>SUM(E233:E247)</f>
      </c>
      <c r="F248" s="45">
        <f>SUM(F233:F247)</f>
      </c>
      <c r="G248" s="45">
        <f>SUM(G233:G247)</f>
      </c>
      <c r="H248" s="45">
        <f>SUM(H233:H247)</f>
      </c>
      <c r="I248" s="46">
        <f t="shared" si="332"/>
      </c>
      <c r="J248" s="47">
        <f t="shared" si="3"/>
      </c>
      <c r="K248" s="45">
        <f>SUM(K233:K247)</f>
      </c>
      <c r="L248" s="47">
        <f t="shared" si="112"/>
      </c>
      <c r="M248" s="45">
        <f>SUM(M233:M247)</f>
      </c>
      <c r="N248" s="48">
        <f t="shared" si="550"/>
      </c>
      <c r="O248" s="45">
        <f>SUM(O233:O247)</f>
      </c>
      <c r="P248" s="48">
        <f t="shared" si="659"/>
      </c>
      <c r="Q248" s="49">
        <f>M248/O248</f>
      </c>
      <c r="R248" s="45">
        <f>SUM(R233:R247)</f>
      </c>
      <c r="S248" s="49">
        <f>(O248+O248)/(K248+K248)</f>
      </c>
      <c r="T248" s="45">
        <f>SUM(T233:T247)</f>
      </c>
      <c r="U248" s="50">
        <f t="shared" ref="U248:U249" si="254">F248/T248</f>
      </c>
      <c r="V248" s="51">
        <f t="shared" ref="V248:V249" si="363">(F248+4*500)/T248</f>
      </c>
      <c r="W248" s="45">
        <f>SUM(W233:W247)</f>
      </c>
      <c r="X248" s="52">
        <f t="shared" ref="X248:X249" si="34">W248/T248</f>
      </c>
      <c r="Y248" s="49">
        <f t="shared" ref="Y248:Y249" si="145">T248/R248</f>
      </c>
      <c r="Z248" s="51">
        <f t="shared" ref="Z248:Z249" si="581">W248/F248</f>
      </c>
      <c r="AA248" s="51">
        <f>W248/(F248+COUNT(W233:W244)*500)</f>
      </c>
      <c r="AB248" s="45">
        <f>SUM(AB233:AB247)</f>
      </c>
      <c r="AC248" s="45">
        <f>SUM(AC233:AC247)</f>
      </c>
      <c r="AD248" s="49">
        <f t="shared" ref="AD248:AD249" si="453">AB248/T248</f>
      </c>
      <c r="AE248" s="53">
        <f>(W248-AC248)/(F248+COUNT(W233:W244)*500)</f>
      </c>
      <c r="AF248" s="39"/>
    </row>
    <row customHeight="true" ht="20.833333333333336" r="249">
      <c r="A249" s="26"/>
      <c r="B249" s="27" t="s">
        <v>71</v>
      </c>
      <c r="C249" s="28" t="s">
        <v>60</v>
      </c>
      <c r="D249" s="29" t="s">
        <v>44</v>
      </c>
      <c r="E249" s="65">
        <v>606.94</v>
      </c>
      <c r="F249" s="31">
        <f>E249+E250+E251</f>
      </c>
      <c r="G249" s="35">
        <v>4000</v>
      </c>
      <c r="H249" s="35">
        <v>50</v>
      </c>
      <c r="I249" s="33">
        <f t="shared" si="332"/>
      </c>
      <c r="J249" s="34">
        <f t="shared" si="3"/>
      </c>
      <c r="K249" s="35">
        <v>10</v>
      </c>
      <c r="L249" s="34">
        <f t="shared" si="112"/>
      </c>
      <c r="M249" s="35">
        <v>1</v>
      </c>
      <c r="N249" s="36">
        <f t="shared" si="550"/>
      </c>
      <c r="O249" s="35">
        <v>1</v>
      </c>
      <c r="P249" s="36">
        <f t="shared" si="659"/>
      </c>
      <c r="Q249" s="37">
        <f>(M249+M251+M250)/(O249+O251+O250)</f>
      </c>
      <c r="R249" s="35">
        <v>4</v>
      </c>
      <c r="S249" s="37">
        <f>(O249+O251)/(K249+K251)</f>
      </c>
      <c r="T249" s="35">
        <v>1</v>
      </c>
      <c r="U249" s="38">
        <f t="shared" si="254"/>
      </c>
      <c r="V249" s="39">
        <f t="shared" si="363"/>
      </c>
      <c r="W249" s="35">
        <v>2071.2</v>
      </c>
      <c r="X249" s="39">
        <f t="shared" si="34"/>
      </c>
      <c r="Y249" s="37">
        <f t="shared" si="145"/>
      </c>
      <c r="Z249" s="39">
        <f t="shared" si="581"/>
      </c>
      <c r="AA249" s="39">
        <f>W249/(F249+500)</f>
      </c>
      <c r="AB249" s="35">
        <v>0</v>
      </c>
      <c r="AC249" s="35">
        <v>0</v>
      </c>
      <c r="AD249" s="37">
        <f t="shared" si="453"/>
      </c>
      <c r="AE249" s="39">
        <f>(W249-AC249)/(F249+500)</f>
      </c>
      <c r="AF249" s="39" t="s">
        <v>65</v>
      </c>
    </row>
    <row customHeight="true" ht="20.833333333333336" r="250">
      <c r="A250" s="26"/>
      <c r="B250" s="27"/>
      <c r="C250" s="28"/>
      <c r="D250" s="29" t="s">
        <v>46</v>
      </c>
      <c r="E250" s="66">
        <v>481.05</v>
      </c>
      <c r="F250" s="31"/>
      <c r="G250" s="35">
        <v>6918</v>
      </c>
      <c r="H250" s="35">
        <v>312</v>
      </c>
      <c r="I250" s="33">
        <f t="shared" si="332"/>
      </c>
      <c r="J250" s="34">
        <f t="shared" si="3"/>
      </c>
      <c r="K250" s="35">
        <v>3</v>
      </c>
      <c r="L250" s="34">
        <f t="shared" si="112"/>
      </c>
      <c r="M250" s="35">
        <v>1</v>
      </c>
      <c r="N250" s="36">
        <f t="shared" si="550"/>
      </c>
      <c r="O250" s="35">
        <v>1</v>
      </c>
      <c r="P250" s="36">
        <f t="shared" si="659"/>
      </c>
      <c r="Q250" s="37"/>
      <c r="R250" s="32"/>
      <c r="S250" s="37"/>
      <c r="T250" s="32"/>
      <c r="U250" s="38"/>
      <c r="V250" s="39"/>
      <c r="W250" s="32"/>
      <c r="X250" s="39"/>
      <c r="Y250" s="37"/>
      <c r="Z250" s="39"/>
      <c r="AA250" s="39"/>
      <c r="AB250" s="32"/>
      <c r="AC250" s="32"/>
      <c r="AD250" s="37"/>
      <c r="AE250" s="39"/>
      <c r="AF250" s="39" t="s">
        <v>47</v>
      </c>
    </row>
    <row customHeight="true" ht="20.833333333333336" r="251">
      <c r="A251" s="26"/>
      <c r="B251" s="27"/>
      <c r="C251" s="28"/>
      <c r="D251" s="29" t="s">
        <v>48</v>
      </c>
      <c r="E251" s="35">
        <v>1.17</v>
      </c>
      <c r="F251" s="31"/>
      <c r="G251" s="35">
        <v>34</v>
      </c>
      <c r="H251" s="35">
        <v>6</v>
      </c>
      <c r="I251" s="33">
        <f t="shared" si="332"/>
      </c>
      <c r="J251" s="34">
        <f t="shared" si="3"/>
      </c>
      <c r="K251" s="35">
        <v>0</v>
      </c>
      <c r="L251" s="34">
        <f t="shared" si="112"/>
      </c>
      <c r="M251" s="35">
        <v>0</v>
      </c>
      <c r="N251" s="36">
        <f t="shared" si="550"/>
      </c>
      <c r="O251" s="35">
        <v>0</v>
      </c>
      <c r="P251" s="36">
        <f t="shared" si="659"/>
      </c>
      <c r="Q251" s="37"/>
      <c r="R251" s="32"/>
      <c r="S251" s="37"/>
      <c r="T251" s="32"/>
      <c r="U251" s="38"/>
      <c r="V251" s="39"/>
      <c r="W251" s="32"/>
      <c r="X251" s="39"/>
      <c r="Y251" s="37"/>
      <c r="Z251" s="39"/>
      <c r="AA251" s="39"/>
      <c r="AB251" s="32"/>
      <c r="AC251" s="32"/>
      <c r="AD251" s="37"/>
      <c r="AE251" s="39"/>
      <c r="AF251" s="39"/>
    </row>
    <row customHeight="true" ht="20.833333333333336" r="252">
      <c r="A252" s="26"/>
      <c r="B252" s="27" t="s">
        <v>72</v>
      </c>
      <c r="C252" s="28" t="s">
        <v>60</v>
      </c>
      <c r="D252" s="29" t="s">
        <v>44</v>
      </c>
      <c r="E252" s="65">
        <v>979.59</v>
      </c>
      <c r="F252" s="31">
        <f>E252+E253+E254</f>
      </c>
      <c r="G252" s="35">
        <v>7642</v>
      </c>
      <c r="H252" s="35">
        <v>75</v>
      </c>
      <c r="I252" s="33">
        <f t="shared" si="332"/>
      </c>
      <c r="J252" s="34">
        <f t="shared" si="3"/>
      </c>
      <c r="K252" s="35">
        <v>25</v>
      </c>
      <c r="L252" s="34">
        <f t="shared" si="112"/>
      </c>
      <c r="M252" s="35">
        <v>1</v>
      </c>
      <c r="N252" s="36">
        <f t="shared" si="550"/>
      </c>
      <c r="O252" s="35">
        <v>4</v>
      </c>
      <c r="P252" s="36">
        <f t="shared" si="659"/>
      </c>
      <c r="Q252" s="37">
        <f>(M252+M254+M253)/(O252+O254+O253)</f>
      </c>
      <c r="R252" s="35">
        <v>6</v>
      </c>
      <c r="S252" s="37">
        <f>(O252+O254)/(K252+K254)</f>
      </c>
      <c r="T252" s="35">
        <v>2</v>
      </c>
      <c r="U252" s="38">
        <f>F252/T252</f>
      </c>
      <c r="V252" s="39">
        <f>(F252+4*500)/T252</f>
      </c>
      <c r="W252" s="35">
        <v>840</v>
      </c>
      <c r="X252" s="39">
        <f>W252/T252</f>
      </c>
      <c r="Y252" s="37">
        <f>T252/R252</f>
      </c>
      <c r="Z252" s="39">
        <f>W252/F252</f>
      </c>
      <c r="AA252" s="39">
        <f>W252/(F252+500)</f>
      </c>
      <c r="AB252" s="35">
        <v>1</v>
      </c>
      <c r="AC252" s="35">
        <v>420</v>
      </c>
      <c r="AD252" s="37">
        <f>AB252/T252</f>
      </c>
      <c r="AE252" s="39">
        <f>(W252-AC252)/(F252+500)</f>
      </c>
      <c r="AF252" s="39" t="s">
        <v>65</v>
      </c>
    </row>
    <row customHeight="true" ht="20.833333333333336" r="253">
      <c r="A253" s="26"/>
      <c r="B253" s="27"/>
      <c r="C253" s="28"/>
      <c r="D253" s="29" t="s">
        <v>46</v>
      </c>
      <c r="E253" s="66">
        <v>489.1</v>
      </c>
      <c r="F253" s="31"/>
      <c r="G253" s="35">
        <v>6476</v>
      </c>
      <c r="H253" s="35">
        <v>274</v>
      </c>
      <c r="I253" s="33">
        <f t="shared" si="332"/>
      </c>
      <c r="J253" s="34">
        <f t="shared" si="3"/>
      </c>
      <c r="K253" s="35">
        <v>13</v>
      </c>
      <c r="L253" s="34">
        <f t="shared" si="112"/>
      </c>
      <c r="M253" s="35">
        <v>0</v>
      </c>
      <c r="N253" s="36">
        <f t="shared" si="550"/>
      </c>
      <c r="O253" s="35">
        <v>1</v>
      </c>
      <c r="P253" s="36">
        <f t="shared" si="659"/>
      </c>
      <c r="Q253" s="37"/>
      <c r="R253" s="32"/>
      <c r="S253" s="37"/>
      <c r="T253" s="32"/>
      <c r="U253" s="38"/>
      <c r="V253" s="39"/>
      <c r="W253" s="35"/>
      <c r="X253" s="39"/>
      <c r="Y253" s="37"/>
      <c r="Z253" s="39"/>
      <c r="AA253" s="39"/>
      <c r="AB253" s="32"/>
      <c r="AC253" s="32"/>
      <c r="AD253" s="37"/>
      <c r="AE253" s="39"/>
      <c r="AF253" s="39" t="s">
        <v>47</v>
      </c>
    </row>
    <row customHeight="true" ht="20.833333333333336" r="254">
      <c r="A254" s="26"/>
      <c r="B254" s="27"/>
      <c r="C254" s="28"/>
      <c r="D254" s="29" t="s">
        <v>48</v>
      </c>
      <c r="E254" s="35">
        <v>0.42</v>
      </c>
      <c r="F254" s="31"/>
      <c r="G254" s="35">
        <v>20</v>
      </c>
      <c r="H254" s="35">
        <v>0</v>
      </c>
      <c r="I254" s="33">
        <f t="shared" si="332"/>
      </c>
      <c r="J254" s="34">
        <f t="shared" si="3"/>
      </c>
      <c r="K254" s="35">
        <v>0</v>
      </c>
      <c r="L254" s="34">
        <f t="shared" si="112"/>
      </c>
      <c r="M254" s="35">
        <v>0</v>
      </c>
      <c r="N254" s="36">
        <f t="shared" si="550"/>
      </c>
      <c r="O254" s="35">
        <v>0</v>
      </c>
      <c r="P254" s="36">
        <f t="shared" si="659"/>
      </c>
      <c r="Q254" s="37"/>
      <c r="R254" s="32"/>
      <c r="S254" s="37"/>
      <c r="T254" s="32"/>
      <c r="U254" s="38"/>
      <c r="V254" s="39"/>
      <c r="W254" s="35"/>
      <c r="X254" s="39"/>
      <c r="Y254" s="37"/>
      <c r="Z254" s="39"/>
      <c r="AA254" s="39"/>
      <c r="AB254" s="32"/>
      <c r="AC254" s="32"/>
      <c r="AD254" s="37"/>
      <c r="AE254" s="39"/>
      <c r="AF254" s="39"/>
    </row>
    <row customHeight="true" ht="20.833333333333336" r="255">
      <c r="A255" s="26"/>
      <c r="B255" s="27" t="s">
        <v>74</v>
      </c>
      <c r="C255" s="28" t="s">
        <v>60</v>
      </c>
      <c r="D255" s="29" t="s">
        <v>44</v>
      </c>
      <c r="E255" s="65">
        <v>927.47</v>
      </c>
      <c r="F255" s="31">
        <f>E255+E256+E257</f>
      </c>
      <c r="G255" s="35">
        <v>6364</v>
      </c>
      <c r="H255" s="35">
        <v>66</v>
      </c>
      <c r="I255" s="33">
        <f t="shared" si="332"/>
      </c>
      <c r="J255" s="34">
        <f t="shared" si="3"/>
      </c>
      <c r="K255" s="35">
        <v>13</v>
      </c>
      <c r="L255" s="34">
        <f t="shared" si="112"/>
      </c>
      <c r="M255" s="35">
        <v>1</v>
      </c>
      <c r="N255" s="36">
        <f t="shared" si="550"/>
      </c>
      <c r="O255" s="35">
        <v>2</v>
      </c>
      <c r="P255" s="36">
        <f t="shared" si="659"/>
      </c>
      <c r="Q255" s="37">
        <f>(M255+M257+M256)/(O255+O257+O256)</f>
      </c>
      <c r="R255" s="35">
        <v>9</v>
      </c>
      <c r="S255" s="37">
        <f>(O255+O257)/(K255+K257)</f>
      </c>
      <c r="T255" s="35">
        <v>3</v>
      </c>
      <c r="U255" s="38">
        <f>F255/T255</f>
      </c>
      <c r="V255" s="39">
        <f>(F255+4*500)/T255</f>
      </c>
      <c r="W255" s="35">
        <v>4946.4</v>
      </c>
      <c r="X255" s="39">
        <f>W255/T255</f>
      </c>
      <c r="Y255" s="37">
        <f>T255/R255</f>
      </c>
      <c r="Z255" s="39">
        <f>W255/F255</f>
      </c>
      <c r="AA255" s="39">
        <f>W255/(F255+500)</f>
      </c>
      <c r="AB255" s="35">
        <v>1</v>
      </c>
      <c r="AC255" s="35">
        <v>1471.2</v>
      </c>
      <c r="AD255" s="37">
        <f>AB255/T255</f>
      </c>
      <c r="AE255" s="39">
        <f>(W255-AC255)/(F255+500)</f>
      </c>
      <c r="AF255" s="39" t="s">
        <v>65</v>
      </c>
    </row>
    <row customHeight="true" ht="20.833333333333336" r="256">
      <c r="A256" s="26"/>
      <c r="B256" s="27"/>
      <c r="C256" s="28"/>
      <c r="D256" s="29" t="s">
        <v>46</v>
      </c>
      <c r="E256" s="66">
        <v>578.97</v>
      </c>
      <c r="F256" s="31"/>
      <c r="G256" s="35">
        <v>6486</v>
      </c>
      <c r="H256" s="35">
        <v>320</v>
      </c>
      <c r="I256" s="33">
        <f t="shared" si="332"/>
      </c>
      <c r="J256" s="34">
        <f t="shared" si="3"/>
      </c>
      <c r="K256" s="35">
        <v>9</v>
      </c>
      <c r="L256" s="34">
        <f t="shared" si="112"/>
      </c>
      <c r="M256" s="35">
        <v>1</v>
      </c>
      <c r="N256" s="36">
        <f t="shared" si="550"/>
      </c>
      <c r="O256" s="35">
        <v>4</v>
      </c>
      <c r="P256" s="36">
        <f t="shared" si="659"/>
      </c>
      <c r="Q256" s="37"/>
      <c r="R256" s="32"/>
      <c r="S256" s="37"/>
      <c r="T256" s="32"/>
      <c r="U256" s="38"/>
      <c r="V256" s="39"/>
      <c r="W256" s="32"/>
      <c r="X256" s="39"/>
      <c r="Y256" s="37"/>
      <c r="Z256" s="39"/>
      <c r="AA256" s="39"/>
      <c r="AB256" s="32"/>
      <c r="AC256" s="32"/>
      <c r="AD256" s="37"/>
      <c r="AE256" s="39"/>
      <c r="AF256" s="39" t="s">
        <v>47</v>
      </c>
    </row>
    <row customHeight="true" ht="20.833333333333336" r="257">
      <c r="A257" s="26"/>
      <c r="B257" s="27"/>
      <c r="C257" s="28"/>
      <c r="D257" s="29" t="s">
        <v>48</v>
      </c>
      <c r="E257" s="35">
        <v>0.75</v>
      </c>
      <c r="F257" s="31"/>
      <c r="G257" s="35">
        <v>27</v>
      </c>
      <c r="H257" s="35">
        <v>3</v>
      </c>
      <c r="I257" s="33">
        <f t="shared" si="332"/>
      </c>
      <c r="J257" s="34">
        <f t="shared" si="3"/>
      </c>
      <c r="K257" s="35">
        <v>0</v>
      </c>
      <c r="L257" s="34">
        <f t="shared" si="112"/>
      </c>
      <c r="M257" s="35">
        <v>0</v>
      </c>
      <c r="N257" s="36">
        <f t="shared" si="550"/>
      </c>
      <c r="O257" s="35">
        <v>0</v>
      </c>
      <c r="P257" s="36">
        <f t="shared" si="659"/>
      </c>
      <c r="Q257" s="37"/>
      <c r="R257" s="32"/>
      <c r="S257" s="37"/>
      <c r="T257" s="32"/>
      <c r="U257" s="38"/>
      <c r="V257" s="39"/>
      <c r="W257" s="32"/>
      <c r="X257" s="39"/>
      <c r="Y257" s="37"/>
      <c r="Z257" s="39"/>
      <c r="AA257" s="39"/>
      <c r="AB257" s="32"/>
      <c r="AC257" s="32"/>
      <c r="AD257" s="37"/>
      <c r="AE257" s="39"/>
      <c r="AF257" s="39"/>
    </row>
    <row customHeight="true" ht="20.833333333333336" r="258">
      <c r="A258" s="26"/>
      <c r="B258" s="27" t="s">
        <v>75</v>
      </c>
      <c r="C258" s="28" t="s">
        <v>60</v>
      </c>
      <c r="D258" s="29" t="s">
        <v>44</v>
      </c>
      <c r="E258" s="65">
        <v>1185.31</v>
      </c>
      <c r="F258" s="31">
        <f>E258+E259+E260</f>
      </c>
      <c r="G258" s="35">
        <v>10450</v>
      </c>
      <c r="H258" s="35">
        <v>100</v>
      </c>
      <c r="I258" s="33">
        <f t="shared" si="332"/>
      </c>
      <c r="J258" s="34">
        <f t="shared" si="3"/>
      </c>
      <c r="K258" s="35">
        <v>19</v>
      </c>
      <c r="L258" s="34">
        <f t="shared" si="112"/>
      </c>
      <c r="M258" s="35">
        <v>0</v>
      </c>
      <c r="N258" s="36">
        <f t="shared" si="550"/>
      </c>
      <c r="O258" s="35">
        <v>1</v>
      </c>
      <c r="P258" s="36">
        <f t="shared" si="659"/>
      </c>
      <c r="Q258" s="37">
        <f>(M258+M260+M259)/(O258+O260+O259)</f>
      </c>
      <c r="R258" s="35">
        <v>1</v>
      </c>
      <c r="S258" s="37">
        <f>(O258+O260)/(K258+K260)</f>
      </c>
      <c r="T258" s="35">
        <v>0</v>
      </c>
      <c r="U258" s="38">
        <f>F258/T258</f>
      </c>
      <c r="V258" s="39">
        <f>(F258+4*500)/T258</f>
      </c>
      <c r="W258" s="35">
        <v>0</v>
      </c>
      <c r="X258" s="39">
        <f>W258/T258</f>
      </c>
      <c r="Y258" s="37">
        <f>T258/R258</f>
      </c>
      <c r="Z258" s="39">
        <f>W258/F258</f>
      </c>
      <c r="AA258" s="39">
        <f>W258/(F258+500)</f>
      </c>
      <c r="AB258" s="35">
        <v>0</v>
      </c>
      <c r="AC258" s="35">
        <v>0</v>
      </c>
      <c r="AD258" s="37">
        <f>AB258/T258</f>
      </c>
      <c r="AE258" s="39">
        <f>(W258-AC258)/(F258+500)</f>
      </c>
      <c r="AF258" s="39" t="s">
        <v>65</v>
      </c>
    </row>
    <row customHeight="true" ht="20.833333333333336" r="259">
      <c r="A259" s="26"/>
      <c r="B259" s="27"/>
      <c r="C259" s="28"/>
      <c r="D259" s="29" t="s">
        <v>46</v>
      </c>
      <c r="E259" s="66">
        <v>185.18</v>
      </c>
      <c r="F259" s="31"/>
      <c r="G259" s="35">
        <v>2808</v>
      </c>
      <c r="H259" s="35">
        <v>144</v>
      </c>
      <c r="I259" s="33">
        <f t="shared" si="332"/>
      </c>
      <c r="J259" s="34">
        <f t="shared" si="3"/>
      </c>
      <c r="K259" s="35">
        <v>7</v>
      </c>
      <c r="L259" s="34">
        <f t="shared" si="112"/>
      </c>
      <c r="M259" s="35">
        <v>0</v>
      </c>
      <c r="N259" s="36">
        <f t="shared" si="550"/>
      </c>
      <c r="O259" s="35">
        <v>0</v>
      </c>
      <c r="P259" s="36">
        <f t="shared" si="659"/>
      </c>
      <c r="Q259" s="37"/>
      <c r="R259" s="32"/>
      <c r="S259" s="37"/>
      <c r="T259" s="32"/>
      <c r="U259" s="38"/>
      <c r="V259" s="39"/>
      <c r="W259" s="32"/>
      <c r="X259" s="39"/>
      <c r="Y259" s="37"/>
      <c r="Z259" s="39"/>
      <c r="AA259" s="39"/>
      <c r="AB259" s="32"/>
      <c r="AC259" s="32"/>
      <c r="AD259" s="37"/>
      <c r="AE259" s="39"/>
      <c r="AF259" s="39" t="s">
        <v>47</v>
      </c>
    </row>
    <row customHeight="true" ht="20.833333333333336" r="260">
      <c r="A260" s="26"/>
      <c r="B260" s="27"/>
      <c r="C260" s="28"/>
      <c r="D260" s="29" t="s">
        <v>48</v>
      </c>
      <c r="E260" s="35">
        <v>0.85</v>
      </c>
      <c r="F260" s="31"/>
      <c r="G260" s="35">
        <v>26</v>
      </c>
      <c r="H260" s="35">
        <v>2</v>
      </c>
      <c r="I260" s="33">
        <f t="shared" si="332"/>
      </c>
      <c r="J260" s="34">
        <f t="shared" si="3"/>
      </c>
      <c r="K260" s="35">
        <v>0</v>
      </c>
      <c r="L260" s="34">
        <f t="shared" si="112"/>
      </c>
      <c r="M260" s="35">
        <v>0</v>
      </c>
      <c r="N260" s="36">
        <f t="shared" si="550"/>
      </c>
      <c r="O260" s="35">
        <v>0</v>
      </c>
      <c r="P260" s="36">
        <f t="shared" si="659"/>
      </c>
      <c r="Q260" s="37"/>
      <c r="R260" s="32"/>
      <c r="S260" s="37"/>
      <c r="T260" s="32"/>
      <c r="U260" s="38"/>
      <c r="V260" s="39"/>
      <c r="W260" s="32"/>
      <c r="X260" s="39"/>
      <c r="Y260" s="37"/>
      <c r="Z260" s="39"/>
      <c r="AA260" s="39"/>
      <c r="AB260" s="32"/>
      <c r="AC260" s="32"/>
      <c r="AD260" s="37"/>
      <c r="AE260" s="39"/>
      <c r="AF260" s="39"/>
    </row>
    <row customHeight="true" ht="20.833333333333336" r="261">
      <c r="A261" s="26"/>
      <c r="B261" s="27" t="s">
        <v>76</v>
      </c>
      <c r="C261" s="28" t="s">
        <v>60</v>
      </c>
      <c r="D261" s="29" t="s">
        <v>44</v>
      </c>
      <c r="E261" s="65">
        <v>444.38</v>
      </c>
      <c r="F261" s="31">
        <f>E261+E262+E263</f>
      </c>
      <c r="G261" s="35">
        <v>3940</v>
      </c>
      <c r="H261" s="35">
        <v>104</v>
      </c>
      <c r="I261" s="33">
        <f t="shared" si="332"/>
      </c>
      <c r="J261" s="34">
        <f t="shared" si="3"/>
      </c>
      <c r="K261" s="35">
        <v>8</v>
      </c>
      <c r="L261" s="34">
        <f t="shared" si="112"/>
      </c>
      <c r="M261" s="35">
        <v>2</v>
      </c>
      <c r="N261" s="36">
        <f t="shared" si="550"/>
      </c>
      <c r="O261" s="35">
        <v>3</v>
      </c>
      <c r="P261" s="36">
        <f t="shared" si="659"/>
      </c>
      <c r="Q261" s="37">
        <f>(M261+M263+M262)/(O261+O263+O262)</f>
      </c>
      <c r="R261" s="35">
        <v>5</v>
      </c>
      <c r="S261" s="37">
        <f>(O261+O263)/(K261+K263)</f>
      </c>
      <c r="T261" s="35">
        <v>2</v>
      </c>
      <c r="U261" s="38">
        <f>F261/T261</f>
      </c>
      <c r="V261" s="39">
        <f>(F261+4*500)/T261</f>
      </c>
      <c r="W261" s="35">
        <v>2569.2</v>
      </c>
      <c r="X261" s="39">
        <f>W261/T261</f>
      </c>
      <c r="Y261" s="37">
        <f>T261/R261</f>
      </c>
      <c r="Z261" s="39">
        <f>W261/F261</f>
      </c>
      <c r="AA261" s="39">
        <f>W261/(F261+500)</f>
      </c>
      <c r="AB261" s="35">
        <v>1</v>
      </c>
      <c r="AC261" s="35">
        <v>846</v>
      </c>
      <c r="AD261" s="37">
        <f>AB261/T261</f>
      </c>
      <c r="AE261" s="39">
        <f>(W261-AC261)/(F261+500)</f>
      </c>
      <c r="AF261" s="39" t="s">
        <v>65</v>
      </c>
    </row>
    <row customHeight="true" ht="20.833333333333336" r="262">
      <c r="A262" s="26"/>
      <c r="B262" s="27"/>
      <c r="C262" s="28"/>
      <c r="D262" s="29" t="s">
        <v>46</v>
      </c>
      <c r="E262" s="66">
        <v>179.53</v>
      </c>
      <c r="F262" s="31"/>
      <c r="G262" s="35">
        <v>1986</v>
      </c>
      <c r="H262" s="35">
        <v>92</v>
      </c>
      <c r="I262" s="33">
        <f t="shared" si="332"/>
      </c>
      <c r="J262" s="34">
        <f t="shared" si="3"/>
      </c>
      <c r="K262" s="35">
        <v>2</v>
      </c>
      <c r="L262" s="34">
        <f t="shared" si="112"/>
      </c>
      <c r="M262" s="35">
        <v>0</v>
      </c>
      <c r="N262" s="36">
        <f t="shared" si="550"/>
      </c>
      <c r="O262" s="35">
        <v>0</v>
      </c>
      <c r="P262" s="36">
        <f t="shared" si="659"/>
      </c>
      <c r="Q262" s="37"/>
      <c r="R262" s="32"/>
      <c r="S262" s="37"/>
      <c r="T262" s="32"/>
      <c r="U262" s="38"/>
      <c r="V262" s="39"/>
      <c r="W262" s="32"/>
      <c r="X262" s="39"/>
      <c r="Y262" s="37"/>
      <c r="Z262" s="39"/>
      <c r="AA262" s="39"/>
      <c r="AB262" s="32"/>
      <c r="AC262" s="32"/>
      <c r="AD262" s="37"/>
      <c r="AE262" s="39"/>
      <c r="AF262" s="39" t="s">
        <v>47</v>
      </c>
    </row>
    <row customHeight="true" ht="20.833333333333336" r="263">
      <c r="A263" s="26"/>
      <c r="B263" s="27"/>
      <c r="C263" s="28"/>
      <c r="D263" s="29" t="s">
        <v>48</v>
      </c>
      <c r="E263" s="35">
        <v>0.11</v>
      </c>
      <c r="F263" s="31"/>
      <c r="G263" s="35">
        <v>6</v>
      </c>
      <c r="H263" s="35">
        <v>0</v>
      </c>
      <c r="I263" s="33">
        <f t="shared" si="332"/>
      </c>
      <c r="J263" s="34">
        <f t="shared" si="3"/>
      </c>
      <c r="K263" s="35">
        <v>0</v>
      </c>
      <c r="L263" s="34">
        <f t="shared" si="112"/>
      </c>
      <c r="M263" s="35">
        <v>0</v>
      </c>
      <c r="N263" s="36">
        <f t="shared" si="550"/>
      </c>
      <c r="O263" s="35">
        <v>0</v>
      </c>
      <c r="P263" s="36">
        <f t="shared" si="659"/>
      </c>
      <c r="Q263" s="37"/>
      <c r="R263" s="32"/>
      <c r="S263" s="37"/>
      <c r="T263" s="32"/>
      <c r="U263" s="38"/>
      <c r="V263" s="39"/>
      <c r="W263" s="32"/>
      <c r="X263" s="39"/>
      <c r="Y263" s="37"/>
      <c r="Z263" s="39"/>
      <c r="AA263" s="39"/>
      <c r="AB263" s="32"/>
      <c r="AC263" s="32"/>
      <c r="AD263" s="37"/>
      <c r="AE263" s="39"/>
      <c r="AF263" s="39"/>
    </row>
    <row customHeight="true" ht="20.833333333333336" r="264">
      <c r="A264" s="26"/>
      <c r="B264" s="44" t="s">
        <v>53</v>
      </c>
      <c r="C264" s="44"/>
      <c r="D264" s="44"/>
      <c r="E264" s="45">
        <f>SUM(E249:E263)</f>
      </c>
      <c r="F264" s="45">
        <f>SUM(F249:F263)</f>
      </c>
      <c r="G264" s="45">
        <f>SUM(G249:G263)</f>
      </c>
      <c r="H264" s="45">
        <f>SUM(H249:H263)</f>
      </c>
      <c r="I264" s="46">
        <f t="shared" si="332"/>
      </c>
      <c r="J264" s="47">
        <f t="shared" si="3"/>
      </c>
      <c r="K264" s="45">
        <f>SUM(K249:K263)</f>
      </c>
      <c r="L264" s="47">
        <f t="shared" si="112"/>
      </c>
      <c r="M264" s="45">
        <f>SUM(M249:M263)</f>
      </c>
      <c r="N264" s="48">
        <f t="shared" si="550"/>
      </c>
      <c r="O264" s="45">
        <f>SUM(O249:O263)</f>
      </c>
      <c r="P264" s="48">
        <f t="shared" si="659"/>
      </c>
      <c r="Q264" s="49">
        <f t="shared" ref="Q264:Q265" si="531">M264/O264</f>
      </c>
      <c r="R264" s="45">
        <f>SUM(R249:R263)</f>
      </c>
      <c r="S264" s="49">
        <f t="shared" ref="S264:S265" si="223">(O264+O264)/(K264+K264)</f>
      </c>
      <c r="T264" s="45">
        <f>SUM(T249:T263)</f>
      </c>
      <c r="U264" s="50">
        <f t="shared" ref="U264:U265" si="255">F264/T264</f>
      </c>
      <c r="V264" s="51">
        <f t="shared" ref="V264:V265" si="364">(F264+4*500)/T264</f>
      </c>
      <c r="W264" s="45">
        <f>SUM(W249:W263)</f>
      </c>
      <c r="X264" s="52">
        <f t="shared" ref="X264:X265" si="35">W264/T264</f>
      </c>
      <c r="Y264" s="49">
        <f t="shared" ref="Y264:Y265" si="146">T264/R264</f>
      </c>
      <c r="Z264" s="51">
        <f t="shared" ref="Z264:Z265" si="582">W264/F264</f>
      </c>
      <c r="AA264" s="51">
        <f>W264/(F264+COUNT(W249:W260)*500)</f>
      </c>
      <c r="AB264" s="45">
        <f>SUM(AB249:AB263)</f>
      </c>
      <c r="AC264" s="45">
        <f>SUM(AC249:AC263)</f>
      </c>
      <c r="AD264" s="49">
        <f t="shared" ref="AD264:AD265" si="454">AB264/T264</f>
      </c>
      <c r="AE264" s="53">
        <f>(W264-AC264)/(F264+COUNT(W249:W260)*500)</f>
      </c>
      <c r="AF264" s="39"/>
    </row>
    <row customHeight="true" ht="20.833333333333336" r="265">
      <c r="A265" s="26"/>
      <c r="B265" s="56" t="s">
        <v>77</v>
      </c>
      <c r="C265" s="56"/>
      <c r="D265" s="56"/>
      <c r="E265" s="67">
        <f>E216+E232+E248+E264</f>
      </c>
      <c r="F265" s="67">
        <f>F216+F232+F248+F264</f>
      </c>
      <c r="G265" s="67">
        <f>G216+G232+G248+G264</f>
      </c>
      <c r="H265" s="67">
        <f>H216+H232+H248+H264</f>
      </c>
      <c r="I265" s="58">
        <f t="shared" si="332"/>
      </c>
      <c r="J265" s="57">
        <f>J216+J232+J248+J264</f>
      </c>
      <c r="K265" s="57">
        <f>K216+K232+K248+K264</f>
      </c>
      <c r="L265" s="59">
        <f t="shared" si="112"/>
      </c>
      <c r="M265" s="57">
        <f>M216+M232+M248+M264</f>
      </c>
      <c r="N265" s="60">
        <f t="shared" si="550"/>
      </c>
      <c r="O265" s="57">
        <f>O216+O232+O248+O264</f>
      </c>
      <c r="P265" s="60">
        <f t="shared" si="659"/>
      </c>
      <c r="Q265" s="61">
        <f t="shared" si="531"/>
      </c>
      <c r="R265" s="57">
        <f>R216+R232+R248+R264</f>
      </c>
      <c r="S265" s="61">
        <f t="shared" si="223"/>
      </c>
      <c r="T265" s="57">
        <f>T216+T232+T248+T264</f>
      </c>
      <c r="U265" s="62">
        <f t="shared" si="255"/>
      </c>
      <c r="V265" s="57">
        <f t="shared" si="364"/>
      </c>
      <c r="W265" s="57">
        <f>W216+W232+W248+W264</f>
      </c>
      <c r="X265" s="57">
        <f t="shared" si="35"/>
      </c>
      <c r="Y265" s="61">
        <f t="shared" si="146"/>
      </c>
      <c r="Z265" s="57">
        <f t="shared" si="582"/>
      </c>
      <c r="AA265" s="57">
        <f>W265/(F265+COUNT(W201:W215,W217:W231,W233:W247,W249:W263)*500)</f>
      </c>
      <c r="AB265" s="57">
        <f>AB216+AB232+AB248+AB264</f>
      </c>
      <c r="AC265" s="57">
        <f>AC216+AC232+AC248+AC264</f>
      </c>
      <c r="AD265" s="61">
        <f t="shared" si="454"/>
      </c>
      <c r="AE265" s="57">
        <f>(W265-AC265)/(F265+COUNT(W201:W212,W217:W231,W233:W247,W249:W263)*500)</f>
      </c>
      <c r="AF265" s="39"/>
    </row>
    <row customHeight="true" ht="20.028011204481984" r="266">
      <c r="A266" s="18" t="s">
        <v>9</v>
      </c>
      <c r="B266" s="18" t="s">
        <v>10</v>
      </c>
      <c r="C266" s="18" t="s">
        <v>11</v>
      </c>
      <c r="D266" s="18" t="s">
        <v>12</v>
      </c>
      <c r="E266" s="18" t="s">
        <v>13</v>
      </c>
      <c r="F266" s="18" t="s">
        <v>14</v>
      </c>
      <c r="G266" s="18" t="s">
        <v>15</v>
      </c>
      <c r="H266" s="18" t="s">
        <v>16</v>
      </c>
      <c r="I266" s="19" t="s">
        <v>17</v>
      </c>
      <c r="J266" s="20" t="s">
        <v>18</v>
      </c>
      <c r="K266" s="18" t="s">
        <v>19</v>
      </c>
      <c r="L266" s="20" t="s">
        <v>20</v>
      </c>
      <c r="M266" s="18" t="s">
        <v>21</v>
      </c>
      <c r="N266" s="21" t="s">
        <v>22</v>
      </c>
      <c r="O266" s="18" t="s">
        <v>23</v>
      </c>
      <c r="P266" s="21" t="s">
        <v>24</v>
      </c>
      <c r="Q266" s="19" t="s">
        <v>25</v>
      </c>
      <c r="R266" s="22" t="s">
        <v>26</v>
      </c>
      <c r="S266" s="23" t="s">
        <v>27</v>
      </c>
      <c r="T266" s="22" t="s">
        <v>28</v>
      </c>
      <c r="U266" s="24" t="s">
        <v>29</v>
      </c>
      <c r="V266" s="25" t="s">
        <v>30</v>
      </c>
      <c r="W266" s="25" t="s">
        <v>31</v>
      </c>
      <c r="X266" s="25" t="s">
        <v>32</v>
      </c>
      <c r="Y266" s="23" t="s">
        <v>33</v>
      </c>
      <c r="Z266" s="25" t="s">
        <v>34</v>
      </c>
      <c r="AA266" s="25" t="s">
        <v>35</v>
      </c>
      <c r="AB266" s="25" t="s">
        <v>36</v>
      </c>
      <c r="AC266" s="22" t="s">
        <v>37</v>
      </c>
      <c r="AD266" s="23" t="s">
        <v>38</v>
      </c>
      <c r="AE266" s="25" t="s">
        <v>39</v>
      </c>
      <c r="AF266" s="25" t="s">
        <v>40</v>
      </c>
    </row>
    <row customHeight="true" ht="20.028011204481984" r="267">
      <c r="A267" s="26" t="s">
        <v>82</v>
      </c>
      <c r="B267" s="27" t="s">
        <v>42</v>
      </c>
      <c r="C267" s="28" t="s">
        <v>68</v>
      </c>
      <c r="D267" s="29" t="s">
        <v>44</v>
      </c>
      <c r="E267" s="30">
        <v>1372.87</v>
      </c>
      <c r="F267" s="31">
        <f>E267+E268+E269</f>
      </c>
      <c r="G267" s="32">
        <v>10558</v>
      </c>
      <c r="H267" s="32">
        <v>221</v>
      </c>
      <c r="I267" s="33">
        <f t="shared" ref="I267:I332" si="333">H267/G267</f>
      </c>
      <c r="J267" s="34">
        <f t="shared" ref="J267:J332" si="4">(E267/G267)*1000</f>
      </c>
      <c r="K267" s="35">
        <v>25</v>
      </c>
      <c r="L267" s="34">
        <f t="shared" ref="L267:L332" si="113">E267/K267</f>
      </c>
      <c r="M267" s="35">
        <v>0</v>
      </c>
      <c r="N267" s="36">
        <f t="shared" ref="N267:N332" si="551">E267/M267</f>
      </c>
      <c r="O267" s="35">
        <v>4</v>
      </c>
      <c r="P267" s="36">
        <f t="shared" ref="P267:P332" si="660">E267/O267</f>
      </c>
      <c r="Q267" s="37">
        <f>(M267+M269+M268)/(O267+O269+O268)</f>
      </c>
      <c r="R267" s="35">
        <v>4</v>
      </c>
      <c r="S267" s="37">
        <f>(O267+O269)/(K267+K269)</f>
      </c>
      <c r="T267" s="35">
        <v>0</v>
      </c>
      <c r="U267" s="38">
        <f>F267/T267</f>
      </c>
      <c r="V267" s="39">
        <f>(F267+4*500)/T267</f>
      </c>
      <c r="W267" s="35">
        <v>0</v>
      </c>
      <c r="X267" s="39">
        <f>W267/T267</f>
      </c>
      <c r="Y267" s="37">
        <f>T267/R267</f>
      </c>
      <c r="Z267" s="39">
        <f>W267/F267</f>
      </c>
      <c r="AA267" s="39">
        <f>W267/(F267+500)</f>
      </c>
      <c r="AB267" s="35">
        <v>0</v>
      </c>
      <c r="AC267" s="35">
        <v>0</v>
      </c>
      <c r="AD267" s="37">
        <f>AB267/T267</f>
      </c>
      <c r="AE267" s="39">
        <f>(W267-AC267)/(F267+500)</f>
      </c>
      <c r="AF267" s="39" t="s">
        <v>45</v>
      </c>
    </row>
    <row customHeight="true" ht="20.028011204481984" r="268">
      <c r="A268" s="40"/>
      <c r="B268" s="27"/>
      <c r="C268" s="28"/>
      <c r="D268" s="29" t="s">
        <v>46</v>
      </c>
      <c r="E268" s="42">
        <v>186.13</v>
      </c>
      <c r="F268" s="31"/>
      <c r="G268" s="32">
        <v>2284</v>
      </c>
      <c r="H268" s="32">
        <v>200</v>
      </c>
      <c r="I268" s="33">
        <f t="shared" si="333"/>
      </c>
      <c r="J268" s="34">
        <f t="shared" si="4"/>
      </c>
      <c r="K268" s="35">
        <v>3</v>
      </c>
      <c r="L268" s="34">
        <f t="shared" si="113"/>
      </c>
      <c r="M268" s="35">
        <v>0</v>
      </c>
      <c r="N268" s="36">
        <f t="shared" si="551"/>
      </c>
      <c r="O268" s="35">
        <v>0</v>
      </c>
      <c r="P268" s="36">
        <f t="shared" si="660"/>
      </c>
      <c r="Q268" s="37"/>
      <c r="R268" s="32"/>
      <c r="S268" s="37"/>
      <c r="T268" s="32"/>
      <c r="U268" s="38"/>
      <c r="V268" s="39"/>
      <c r="W268" s="32"/>
      <c r="X268" s="39"/>
      <c r="Y268" s="37"/>
      <c r="Z268" s="39"/>
      <c r="AA268" s="39"/>
      <c r="AB268" s="32"/>
      <c r="AC268" s="32"/>
      <c r="AD268" s="37"/>
      <c r="AE268" s="39"/>
      <c r="AF268" s="43" t="s">
        <v>50</v>
      </c>
    </row>
    <row customHeight="true" ht="20.028011204481984" r="269">
      <c r="A269" s="40"/>
      <c r="B269" s="27"/>
      <c r="C269" s="28"/>
      <c r="D269" s="29" t="s">
        <v>48</v>
      </c>
      <c r="E269" s="32">
        <v>0.02</v>
      </c>
      <c r="F269" s="31"/>
      <c r="G269" s="35">
        <v>6</v>
      </c>
      <c r="H269" s="35">
        <v>2</v>
      </c>
      <c r="I269" s="33">
        <f t="shared" si="333"/>
      </c>
      <c r="J269" s="34">
        <f t="shared" si="4"/>
      </c>
      <c r="K269" s="35">
        <v>1</v>
      </c>
      <c r="L269" s="34">
        <f t="shared" si="113"/>
      </c>
      <c r="M269" s="35">
        <v>0</v>
      </c>
      <c r="N269" s="36">
        <f t="shared" si="551"/>
      </c>
      <c r="O269" s="35">
        <v>0</v>
      </c>
      <c r="P269" s="36">
        <f t="shared" si="660"/>
      </c>
      <c r="Q269" s="37"/>
      <c r="R269" s="32"/>
      <c r="S269" s="37"/>
      <c r="T269" s="32"/>
      <c r="U269" s="38"/>
      <c r="V269" s="39"/>
      <c r="W269" s="32"/>
      <c r="X269" s="39"/>
      <c r="Y269" s="37"/>
      <c r="Z269" s="39"/>
      <c r="AA269" s="39"/>
      <c r="AB269" s="32"/>
      <c r="AC269" s="32"/>
      <c r="AD269" s="37"/>
      <c r="AE269" s="39"/>
      <c r="AF269" s="39"/>
    </row>
    <row customHeight="true" ht="20.028011204481984" r="270">
      <c r="A270" s="40"/>
      <c r="B270" s="27" t="s">
        <v>49</v>
      </c>
      <c r="C270" s="28" t="s">
        <v>68</v>
      </c>
      <c r="D270" s="29" t="s">
        <v>44</v>
      </c>
      <c r="E270" s="30">
        <v>1456.94</v>
      </c>
      <c r="F270" s="31">
        <f>E270+E271+E272</f>
      </c>
      <c r="G270" s="32">
        <v>11317</v>
      </c>
      <c r="H270" s="32">
        <v>495</v>
      </c>
      <c r="I270" s="33">
        <f t="shared" si="333"/>
      </c>
      <c r="J270" s="34">
        <f t="shared" si="4"/>
      </c>
      <c r="K270" s="35">
        <v>15</v>
      </c>
      <c r="L270" s="34">
        <f t="shared" si="113"/>
      </c>
      <c r="M270" s="35">
        <v>1</v>
      </c>
      <c r="N270" s="36">
        <f t="shared" si="551"/>
      </c>
      <c r="O270" s="35">
        <v>1</v>
      </c>
      <c r="P270" s="36">
        <f t="shared" si="660"/>
      </c>
      <c r="Q270" s="37">
        <f>(M270+M272+M271)/(O270+O272+O271)</f>
      </c>
      <c r="R270" s="35">
        <v>6</v>
      </c>
      <c r="S270" s="37">
        <f>(O270+O272)/(K270+K272)</f>
      </c>
      <c r="T270" s="35">
        <v>2</v>
      </c>
      <c r="U270" s="38">
        <f>F270/T270</f>
      </c>
      <c r="V270" s="39">
        <f>(F270+4*500)/T270</f>
      </c>
      <c r="W270" s="32">
        <v>2635</v>
      </c>
      <c r="X270" s="39">
        <f>W270/T270</f>
      </c>
      <c r="Y270" s="37">
        <f>T270/R270</f>
      </c>
      <c r="Z270" s="39">
        <f>W270/F270</f>
      </c>
      <c r="AA270" s="39">
        <f>W270/(F270+500)</f>
      </c>
      <c r="AB270" s="35">
        <v>0</v>
      </c>
      <c r="AC270" s="35">
        <v>0</v>
      </c>
      <c r="AD270" s="37">
        <f>AB270/T270</f>
      </c>
      <c r="AE270" s="39">
        <f>(W270-AC270)/(F270+500)</f>
      </c>
      <c r="AF270" s="39" t="s">
        <v>45</v>
      </c>
    </row>
    <row customHeight="true" ht="20.028011204481984" r="271">
      <c r="A271" s="40"/>
      <c r="B271" s="27"/>
      <c r="C271" s="28"/>
      <c r="D271" s="29" t="s">
        <v>46</v>
      </c>
      <c r="E271" s="42">
        <v>162.33</v>
      </c>
      <c r="F271" s="31"/>
      <c r="G271" s="32">
        <v>1732</v>
      </c>
      <c r="H271" s="32">
        <v>95</v>
      </c>
      <c r="I271" s="33">
        <f t="shared" si="333"/>
      </c>
      <c r="J271" s="34">
        <f t="shared" si="4"/>
      </c>
      <c r="K271" s="35">
        <v>2</v>
      </c>
      <c r="L271" s="34">
        <f t="shared" si="113"/>
      </c>
      <c r="M271" s="35">
        <v>0</v>
      </c>
      <c r="N271" s="36">
        <f t="shared" si="551"/>
      </c>
      <c r="O271" s="35">
        <v>0</v>
      </c>
      <c r="P271" s="36">
        <f t="shared" si="660"/>
      </c>
      <c r="Q271" s="37"/>
      <c r="R271" s="32"/>
      <c r="S271" s="37"/>
      <c r="T271" s="32"/>
      <c r="U271" s="38"/>
      <c r="V271" s="39"/>
      <c r="W271" s="32"/>
      <c r="X271" s="39"/>
      <c r="Y271" s="37"/>
      <c r="Z271" s="39"/>
      <c r="AA271" s="39"/>
      <c r="AB271" s="32"/>
      <c r="AC271" s="32"/>
      <c r="AD271" s="37"/>
      <c r="AE271" s="39"/>
      <c r="AF271" s="43" t="s">
        <v>50</v>
      </c>
    </row>
    <row customHeight="true" ht="20.028011204481984" r="272">
      <c r="A272" s="40"/>
      <c r="B272" s="27"/>
      <c r="C272" s="28"/>
      <c r="D272" s="29" t="s">
        <v>48</v>
      </c>
      <c r="E272" s="32">
        <v>0.09</v>
      </c>
      <c r="F272" s="31"/>
      <c r="G272" s="35">
        <v>8</v>
      </c>
      <c r="H272" s="35">
        <v>0</v>
      </c>
      <c r="I272" s="33">
        <f t="shared" si="333"/>
      </c>
      <c r="J272" s="34">
        <f t="shared" si="4"/>
      </c>
      <c r="K272" s="35">
        <v>0</v>
      </c>
      <c r="L272" s="34">
        <f t="shared" si="113"/>
      </c>
      <c r="M272" s="35">
        <v>0</v>
      </c>
      <c r="N272" s="36">
        <f t="shared" si="551"/>
      </c>
      <c r="O272" s="35">
        <v>0</v>
      </c>
      <c r="P272" s="36">
        <f t="shared" si="660"/>
      </c>
      <c r="Q272" s="37"/>
      <c r="R272" s="32"/>
      <c r="S272" s="37"/>
      <c r="T272" s="32"/>
      <c r="U272" s="38"/>
      <c r="V272" s="39"/>
      <c r="W272" s="32"/>
      <c r="X272" s="39"/>
      <c r="Y272" s="37"/>
      <c r="Z272" s="39"/>
      <c r="AA272" s="39"/>
      <c r="AB272" s="32"/>
      <c r="AC272" s="32"/>
      <c r="AD272" s="37"/>
      <c r="AE272" s="39"/>
      <c r="AF272" s="39"/>
    </row>
    <row customHeight="true" ht="20.028011204481984" r="273">
      <c r="A273" s="40"/>
      <c r="B273" s="27" t="s">
        <v>51</v>
      </c>
      <c r="C273" s="28" t="s">
        <v>68</v>
      </c>
      <c r="D273" s="29" t="s">
        <v>44</v>
      </c>
      <c r="E273" s="30">
        <v>858.5</v>
      </c>
      <c r="F273" s="31">
        <f>E273+E274+E275</f>
      </c>
      <c r="G273" s="32">
        <v>6908</v>
      </c>
      <c r="H273" s="32">
        <v>325</v>
      </c>
      <c r="I273" s="33">
        <f t="shared" si="333"/>
      </c>
      <c r="J273" s="34">
        <f t="shared" si="4"/>
      </c>
      <c r="K273" s="35">
        <v>15</v>
      </c>
      <c r="L273" s="34">
        <f t="shared" si="113"/>
      </c>
      <c r="M273" s="35">
        <v>1</v>
      </c>
      <c r="N273" s="36">
        <f t="shared" si="551"/>
      </c>
      <c r="O273" s="35">
        <v>2</v>
      </c>
      <c r="P273" s="36">
        <f t="shared" si="660"/>
      </c>
      <c r="Q273" s="37">
        <f>(M273+M275+M274)/(O273+O275+O274)</f>
      </c>
      <c r="R273" s="35">
        <v>4</v>
      </c>
      <c r="S273" s="37">
        <f>(O273+O275)/(K273+K275)</f>
      </c>
      <c r="T273" s="35">
        <v>1</v>
      </c>
      <c r="U273" s="38">
        <f>F273/T273</f>
      </c>
      <c r="V273" s="39">
        <f>(F273+4*500)/T273</f>
      </c>
      <c r="W273" s="32">
        <v>1723.1999999999998</v>
      </c>
      <c r="X273" s="39">
        <f>W273/T273</f>
      </c>
      <c r="Y273" s="37">
        <f>T273/R273</f>
      </c>
      <c r="Z273" s="39">
        <f>W273/F273</f>
      </c>
      <c r="AA273" s="39">
        <f>W273/(F273+500)</f>
      </c>
      <c r="AB273" s="35">
        <v>1</v>
      </c>
      <c r="AC273" s="35">
        <v>1723.2</v>
      </c>
      <c r="AD273" s="37">
        <f>AB273/T273</f>
      </c>
      <c r="AE273" s="39">
        <f>(W273-AC273)/(F273+500)</f>
      </c>
      <c r="AF273" s="39" t="s">
        <v>45</v>
      </c>
    </row>
    <row customHeight="true" ht="20.028011204481984" r="274">
      <c r="A274" s="40"/>
      <c r="B274" s="27"/>
      <c r="C274" s="28"/>
      <c r="D274" s="29" t="s">
        <v>46</v>
      </c>
      <c r="E274" s="42">
        <v>426.33</v>
      </c>
      <c r="F274" s="31"/>
      <c r="G274" s="32">
        <v>1773</v>
      </c>
      <c r="H274" s="32">
        <v>65</v>
      </c>
      <c r="I274" s="33">
        <f t="shared" si="333"/>
      </c>
      <c r="J274" s="34">
        <f t="shared" si="4"/>
      </c>
      <c r="K274" s="35">
        <v>5</v>
      </c>
      <c r="L274" s="34">
        <f t="shared" si="113"/>
      </c>
      <c r="M274" s="35">
        <v>0</v>
      </c>
      <c r="N274" s="36">
        <f t="shared" si="551"/>
      </c>
      <c r="O274" s="35">
        <v>0</v>
      </c>
      <c r="P274" s="36">
        <f t="shared" si="660"/>
      </c>
      <c r="Q274" s="37"/>
      <c r="R274" s="32"/>
      <c r="S274" s="37"/>
      <c r="T274" s="32"/>
      <c r="U274" s="38"/>
      <c r="V274" s="39"/>
      <c r="W274" s="32"/>
      <c r="X274" s="39"/>
      <c r="Y274" s="37"/>
      <c r="Z274" s="39"/>
      <c r="AA274" s="39"/>
      <c r="AB274" s="32"/>
      <c r="AC274" s="32"/>
      <c r="AD274" s="37"/>
      <c r="AE274" s="39"/>
      <c r="AF274" s="43" t="s">
        <v>50</v>
      </c>
    </row>
    <row customHeight="true" ht="20.028011204481984" r="275">
      <c r="A275" s="40"/>
      <c r="B275" s="27"/>
      <c r="C275" s="28"/>
      <c r="D275" s="29" t="s">
        <v>48</v>
      </c>
      <c r="E275" s="32">
        <v>1.01</v>
      </c>
      <c r="F275" s="31"/>
      <c r="G275" s="35">
        <v>25</v>
      </c>
      <c r="H275" s="35">
        <v>0</v>
      </c>
      <c r="I275" s="33">
        <f t="shared" si="333"/>
      </c>
      <c r="J275" s="34">
        <f t="shared" si="4"/>
      </c>
      <c r="K275" s="35">
        <v>0</v>
      </c>
      <c r="L275" s="34">
        <f t="shared" si="113"/>
      </c>
      <c r="M275" s="35">
        <v>0</v>
      </c>
      <c r="N275" s="36">
        <f t="shared" si="551"/>
      </c>
      <c r="O275" s="35">
        <v>0</v>
      </c>
      <c r="P275" s="36">
        <f t="shared" si="660"/>
      </c>
      <c r="Q275" s="37"/>
      <c r="R275" s="32"/>
      <c r="S275" s="37"/>
      <c r="T275" s="32"/>
      <c r="U275" s="38"/>
      <c r="V275" s="39"/>
      <c r="W275" s="32"/>
      <c r="X275" s="39"/>
      <c r="Y275" s="37"/>
      <c r="Z275" s="39"/>
      <c r="AA275" s="39"/>
      <c r="AB275" s="32"/>
      <c r="AC275" s="32"/>
      <c r="AD275" s="37"/>
      <c r="AE275" s="39"/>
      <c r="AF275" s="39"/>
    </row>
    <row customHeight="true" ht="20.028011204481984" r="276">
      <c r="A276" s="40"/>
      <c r="B276" s="27" t="s">
        <v>52</v>
      </c>
      <c r="C276" s="28" t="s">
        <v>68</v>
      </c>
      <c r="D276" s="29" t="s">
        <v>44</v>
      </c>
      <c r="E276" s="30">
        <v>1200.03</v>
      </c>
      <c r="F276" s="31">
        <f>E276+E277+E278</f>
      </c>
      <c r="G276" s="32">
        <v>5962</v>
      </c>
      <c r="H276" s="32">
        <v>251</v>
      </c>
      <c r="I276" s="33">
        <f t="shared" si="333"/>
      </c>
      <c r="J276" s="34">
        <f t="shared" si="4"/>
      </c>
      <c r="K276" s="35">
        <v>13</v>
      </c>
      <c r="L276" s="34">
        <f t="shared" si="113"/>
      </c>
      <c r="M276" s="35">
        <v>0</v>
      </c>
      <c r="N276" s="36">
        <f t="shared" si="551"/>
      </c>
      <c r="O276" s="35">
        <v>2</v>
      </c>
      <c r="P276" s="36">
        <f t="shared" si="660"/>
      </c>
      <c r="Q276" s="37">
        <f>(M276+M278+M277)/(O276+O278+O277)</f>
      </c>
      <c r="R276" s="35">
        <v>2</v>
      </c>
      <c r="S276" s="37">
        <f>(O276+O278)/(K276+K278)</f>
      </c>
      <c r="T276" s="35">
        <v>0</v>
      </c>
      <c r="U276" s="38">
        <f>F276/T276</f>
      </c>
      <c r="V276" s="39">
        <f>(F276+4*500)/T276</f>
      </c>
      <c r="W276" s="35">
        <v>0</v>
      </c>
      <c r="X276" s="39">
        <f>W276/T276</f>
      </c>
      <c r="Y276" s="37">
        <f>T276/R276</f>
      </c>
      <c r="Z276" s="39">
        <f>W276/F276</f>
      </c>
      <c r="AA276" s="39">
        <f>W276/(F276+500)</f>
      </c>
      <c r="AB276" s="35">
        <v>0</v>
      </c>
      <c r="AC276" s="35">
        <v>0</v>
      </c>
      <c r="AD276" s="37">
        <f>AB276/T276</f>
      </c>
      <c r="AE276" s="39">
        <f>(W276-AC276)/(F276+500)</f>
      </c>
      <c r="AF276" s="39" t="s">
        <v>45</v>
      </c>
    </row>
    <row customHeight="true" ht="20.028011204481984" r="277">
      <c r="A277" s="40"/>
      <c r="B277" s="27"/>
      <c r="C277" s="28"/>
      <c r="D277" s="29" t="s">
        <v>46</v>
      </c>
      <c r="E277" s="42">
        <v>287.3</v>
      </c>
      <c r="F277" s="31"/>
      <c r="G277" s="32">
        <v>1233</v>
      </c>
      <c r="H277" s="32">
        <v>51</v>
      </c>
      <c r="I277" s="33">
        <f t="shared" si="333"/>
      </c>
      <c r="J277" s="34">
        <f t="shared" si="4"/>
      </c>
      <c r="K277" s="35">
        <v>2</v>
      </c>
      <c r="L277" s="34">
        <f t="shared" si="113"/>
      </c>
      <c r="M277" s="35">
        <v>0</v>
      </c>
      <c r="N277" s="36">
        <f t="shared" si="551"/>
      </c>
      <c r="O277" s="35">
        <v>0</v>
      </c>
      <c r="P277" s="36">
        <f t="shared" si="660"/>
      </c>
      <c r="Q277" s="37"/>
      <c r="R277" s="32"/>
      <c r="S277" s="37"/>
      <c r="T277" s="32"/>
      <c r="U277" s="38"/>
      <c r="V277" s="39"/>
      <c r="W277" s="32"/>
      <c r="X277" s="39"/>
      <c r="Y277" s="37"/>
      <c r="Z277" s="39"/>
      <c r="AA277" s="39"/>
      <c r="AB277" s="32"/>
      <c r="AC277" s="32"/>
      <c r="AD277" s="37"/>
      <c r="AE277" s="39"/>
      <c r="AF277" s="43" t="s">
        <v>50</v>
      </c>
    </row>
    <row customHeight="true" ht="20.028011204481984" r="278">
      <c r="A278" s="40"/>
      <c r="B278" s="27"/>
      <c r="C278" s="28"/>
      <c r="D278" s="29" t="s">
        <v>48</v>
      </c>
      <c r="E278" s="32">
        <v>1.05</v>
      </c>
      <c r="F278" s="31"/>
      <c r="G278" s="32">
        <v>31</v>
      </c>
      <c r="H278" s="35">
        <v>0</v>
      </c>
      <c r="I278" s="33">
        <f t="shared" si="333"/>
      </c>
      <c r="J278" s="34">
        <f t="shared" si="4"/>
      </c>
      <c r="K278" s="35">
        <v>0</v>
      </c>
      <c r="L278" s="34">
        <f t="shared" si="113"/>
      </c>
      <c r="M278" s="35">
        <v>0</v>
      </c>
      <c r="N278" s="36">
        <f t="shared" si="551"/>
      </c>
      <c r="O278" s="35">
        <v>0</v>
      </c>
      <c r="P278" s="36">
        <f t="shared" si="660"/>
      </c>
      <c r="Q278" s="37"/>
      <c r="R278" s="32"/>
      <c r="S278" s="37"/>
      <c r="T278" s="32"/>
      <c r="U278" s="38"/>
      <c r="V278" s="39"/>
      <c r="W278" s="32"/>
      <c r="X278" s="39"/>
      <c r="Y278" s="37"/>
      <c r="Z278" s="39"/>
      <c r="AA278" s="39"/>
      <c r="AB278" s="32"/>
      <c r="AC278" s="32"/>
      <c r="AD278" s="37"/>
      <c r="AE278" s="39"/>
      <c r="AF278" s="39"/>
    </row>
    <row customHeight="true" ht="20.028011204481984" r="279">
      <c r="A279" s="40"/>
      <c r="B279" s="44" t="s">
        <v>53</v>
      </c>
      <c r="C279" s="44"/>
      <c r="D279" s="44"/>
      <c r="E279" s="45">
        <f>SUM(E267:E278)</f>
      </c>
      <c r="F279" s="45">
        <f>SUM(F267:F278)</f>
      </c>
      <c r="G279" s="45">
        <f>SUM(G267:G278)</f>
      </c>
      <c r="H279" s="45">
        <f>SUM(H267:H278)</f>
      </c>
      <c r="I279" s="46">
        <f t="shared" si="333"/>
      </c>
      <c r="J279" s="47">
        <f t="shared" si="4"/>
      </c>
      <c r="K279" s="45">
        <f>SUM(K267:K278)</f>
      </c>
      <c r="L279" s="47">
        <f t="shared" si="113"/>
      </c>
      <c r="M279" s="45">
        <f>SUM(M267:M278)</f>
      </c>
      <c r="N279" s="48">
        <f t="shared" si="551"/>
      </c>
      <c r="O279" s="45">
        <f>SUM(O267:O278)</f>
      </c>
      <c r="P279" s="48">
        <f t="shared" si="660"/>
      </c>
      <c r="Q279" s="49">
        <f>M279/O279</f>
      </c>
      <c r="R279" s="45">
        <f>SUM(R267:R278)</f>
      </c>
      <c r="S279" s="49">
        <f>(O279+O279)/(K279+K279)</f>
      </c>
      <c r="T279" s="45">
        <f>SUM(T267:T278)</f>
      </c>
      <c r="U279" s="50">
        <f t="shared" ref="U279:U280" si="256">F279/T279</f>
      </c>
      <c r="V279" s="51">
        <f t="shared" ref="V279:V280" si="365">(F279+4*500)/T279</f>
      </c>
      <c r="W279" s="45">
        <f>SUM(W267:W278)</f>
      </c>
      <c r="X279" s="52">
        <f t="shared" ref="X279:X280" si="36">W279/T279</f>
      </c>
      <c r="Y279" s="49">
        <f t="shared" ref="Y279:Y280" si="147">T279/R279</f>
      </c>
      <c r="Z279" s="51">
        <f t="shared" ref="Z279:Z280" si="583">W279/F279</f>
      </c>
      <c r="AA279" s="51">
        <f>W279/(F279+COUNT(W267:W278)*500)</f>
      </c>
      <c r="AB279" s="45">
        <f>SUM(AB267:AB278)</f>
      </c>
      <c r="AC279" s="45">
        <f>SUM(AC267:AC278)</f>
      </c>
      <c r="AD279" s="49">
        <f t="shared" ref="AD279:AD280" si="455">AB279/T279</f>
      </c>
      <c r="AE279" s="53">
        <f>(W279-AC279)/(F279+COUNT(W267:W278)*500)</f>
      </c>
      <c r="AF279" s="39"/>
    </row>
    <row customHeight="true" ht="20.028011204481984" r="280">
      <c r="A280" s="40"/>
      <c r="B280" s="27" t="s">
        <v>54</v>
      </c>
      <c r="C280" s="28" t="s">
        <v>55</v>
      </c>
      <c r="D280" s="29" t="s">
        <v>44</v>
      </c>
      <c r="E280" s="30">
        <v>733.17</v>
      </c>
      <c r="F280" s="31">
        <f>E280+E281+E282</f>
      </c>
      <c r="G280" s="32">
        <v>4309</v>
      </c>
      <c r="H280" s="32">
        <v>165</v>
      </c>
      <c r="I280" s="33">
        <f t="shared" si="333"/>
      </c>
      <c r="J280" s="34">
        <f t="shared" si="4"/>
      </c>
      <c r="K280" s="35">
        <v>11</v>
      </c>
      <c r="L280" s="34">
        <f t="shared" si="113"/>
      </c>
      <c r="M280" s="35">
        <v>0</v>
      </c>
      <c r="N280" s="36">
        <f t="shared" si="551"/>
      </c>
      <c r="O280" s="35">
        <v>2</v>
      </c>
      <c r="P280" s="36">
        <f t="shared" si="660"/>
      </c>
      <c r="Q280" s="37">
        <f>(M280+M282+M281)/(O280+O282+O281)</f>
      </c>
      <c r="R280" s="35">
        <v>2</v>
      </c>
      <c r="S280" s="37">
        <f>(O280+O282)/(K280+K282)</f>
      </c>
      <c r="T280" s="35">
        <v>0</v>
      </c>
      <c r="U280" s="38">
        <f t="shared" si="256"/>
      </c>
      <c r="V280" s="39">
        <f t="shared" si="365"/>
      </c>
      <c r="W280" s="35">
        <v>0</v>
      </c>
      <c r="X280" s="39">
        <f t="shared" si="36"/>
      </c>
      <c r="Y280" s="37">
        <f t="shared" si="147"/>
      </c>
      <c r="Z280" s="39">
        <f t="shared" si="583"/>
      </c>
      <c r="AA280" s="39">
        <f>W280/(F280+500)</f>
      </c>
      <c r="AB280" s="35">
        <v>0</v>
      </c>
      <c r="AC280" s="35">
        <v>0</v>
      </c>
      <c r="AD280" s="37">
        <f t="shared" si="455"/>
      </c>
      <c r="AE280" s="39">
        <f>(W280-AC280)/(F280+500)</f>
      </c>
      <c r="AF280" s="39" t="s">
        <v>45</v>
      </c>
    </row>
    <row customHeight="true" ht="20.028011204481984" r="281">
      <c r="A281" s="40"/>
      <c r="B281" s="27"/>
      <c r="C281" s="28"/>
      <c r="D281" s="29" t="s">
        <v>46</v>
      </c>
      <c r="E281" s="42">
        <v>132</v>
      </c>
      <c r="F281" s="31"/>
      <c r="G281" s="32">
        <v>1064</v>
      </c>
      <c r="H281" s="32">
        <v>64</v>
      </c>
      <c r="I281" s="33">
        <f t="shared" si="333"/>
      </c>
      <c r="J281" s="34">
        <f t="shared" si="4"/>
      </c>
      <c r="K281" s="35">
        <v>2</v>
      </c>
      <c r="L281" s="34">
        <f t="shared" si="113"/>
      </c>
      <c r="M281" s="35">
        <v>0</v>
      </c>
      <c r="N281" s="36">
        <f t="shared" si="551"/>
      </c>
      <c r="O281" s="35">
        <v>0</v>
      </c>
      <c r="P281" s="36">
        <f t="shared" si="660"/>
      </c>
      <c r="Q281" s="37"/>
      <c r="R281" s="32"/>
      <c r="S281" s="37"/>
      <c r="T281" s="32"/>
      <c r="U281" s="38"/>
      <c r="V281" s="39"/>
      <c r="W281" s="32"/>
      <c r="X281" s="39"/>
      <c r="Y281" s="37"/>
      <c r="Z281" s="39"/>
      <c r="AA281" s="39"/>
      <c r="AB281" s="32"/>
      <c r="AC281" s="32"/>
      <c r="AD281" s="37"/>
      <c r="AE281" s="39"/>
      <c r="AF281" s="43" t="s">
        <v>50</v>
      </c>
    </row>
    <row customHeight="true" ht="20.028011204481984" r="282">
      <c r="A282" s="40"/>
      <c r="B282" s="27"/>
      <c r="C282" s="28"/>
      <c r="D282" s="29" t="s">
        <v>48</v>
      </c>
      <c r="E282" s="32">
        <v>11.83</v>
      </c>
      <c r="F282" s="31"/>
      <c r="G282" s="35">
        <v>65</v>
      </c>
      <c r="H282" s="35">
        <v>3</v>
      </c>
      <c r="I282" s="33">
        <f t="shared" si="333"/>
      </c>
      <c r="J282" s="34">
        <f t="shared" si="4"/>
      </c>
      <c r="K282" s="35">
        <v>0</v>
      </c>
      <c r="L282" s="34">
        <f t="shared" si="113"/>
      </c>
      <c r="M282" s="35">
        <v>0</v>
      </c>
      <c r="N282" s="36">
        <f t="shared" si="551"/>
      </c>
      <c r="O282" s="35">
        <v>0</v>
      </c>
      <c r="P282" s="36">
        <f t="shared" si="660"/>
      </c>
      <c r="Q282" s="37"/>
      <c r="R282" s="32"/>
      <c r="S282" s="37"/>
      <c r="T282" s="32"/>
      <c r="U282" s="38"/>
      <c r="V282" s="39"/>
      <c r="W282" s="32"/>
      <c r="X282" s="39"/>
      <c r="Y282" s="37"/>
      <c r="Z282" s="39"/>
      <c r="AA282" s="39"/>
      <c r="AB282" s="32"/>
      <c r="AC282" s="32"/>
      <c r="AD282" s="37"/>
      <c r="AE282" s="39"/>
      <c r="AF282" s="39"/>
    </row>
    <row customHeight="true" ht="20.028011204481984" r="283">
      <c r="A283" s="40"/>
      <c r="B283" s="27" t="s">
        <v>56</v>
      </c>
      <c r="C283" s="28" t="s">
        <v>55</v>
      </c>
      <c r="D283" s="29" t="s">
        <v>44</v>
      </c>
      <c r="E283" s="30">
        <v>1183.11</v>
      </c>
      <c r="F283" s="31">
        <f>E283+E284+E285</f>
      </c>
      <c r="G283" s="32">
        <v>7533</v>
      </c>
      <c r="H283" s="32">
        <v>109</v>
      </c>
      <c r="I283" s="33">
        <f t="shared" si="333"/>
      </c>
      <c r="J283" s="34">
        <f t="shared" si="4"/>
      </c>
      <c r="K283" s="35">
        <v>21</v>
      </c>
      <c r="L283" s="34">
        <f t="shared" si="113"/>
      </c>
      <c r="M283" s="35">
        <v>0</v>
      </c>
      <c r="N283" s="36">
        <f t="shared" si="551"/>
      </c>
      <c r="O283" s="35">
        <v>1</v>
      </c>
      <c r="P283" s="36">
        <f t="shared" si="660"/>
      </c>
      <c r="Q283" s="37">
        <f>(M283+M285+M284)/(O283+O285+O284)</f>
      </c>
      <c r="R283" s="35">
        <v>4</v>
      </c>
      <c r="S283" s="37">
        <f>(O283+O285)/(K283+K285)</f>
      </c>
      <c r="T283" s="35">
        <v>2</v>
      </c>
      <c r="U283" s="38">
        <f>F283/T283</f>
      </c>
      <c r="V283" s="39">
        <f>(F283+4*500)/T283</f>
      </c>
      <c r="W283" s="32">
        <v>1726</v>
      </c>
      <c r="X283" s="39">
        <f>W283/T283</f>
      </c>
      <c r="Y283" s="37">
        <f>T283/R283</f>
      </c>
      <c r="Z283" s="39">
        <f>W283/F283</f>
      </c>
      <c r="AA283" s="39">
        <f>W283/(F283+500)</f>
      </c>
      <c r="AB283" s="35">
        <v>1</v>
      </c>
      <c r="AC283" s="35">
        <v>1404</v>
      </c>
      <c r="AD283" s="37">
        <f>AB283/T283</f>
      </c>
      <c r="AE283" s="39">
        <f>(W283-AC283)/(F283+500)</f>
      </c>
      <c r="AF283" s="39" t="s">
        <v>45</v>
      </c>
    </row>
    <row customHeight="true" ht="20.028011204481984" r="284">
      <c r="A284" s="40"/>
      <c r="B284" s="27"/>
      <c r="C284" s="28"/>
      <c r="D284" s="29" t="s">
        <v>46</v>
      </c>
      <c r="E284" s="42">
        <v>382.83</v>
      </c>
      <c r="F284" s="31"/>
      <c r="G284" s="32">
        <v>2455</v>
      </c>
      <c r="H284" s="32">
        <v>119</v>
      </c>
      <c r="I284" s="33">
        <f t="shared" si="333"/>
      </c>
      <c r="J284" s="34">
        <f t="shared" si="4"/>
      </c>
      <c r="K284" s="35">
        <v>7</v>
      </c>
      <c r="L284" s="34">
        <f t="shared" si="113"/>
      </c>
      <c r="M284" s="35">
        <v>1</v>
      </c>
      <c r="N284" s="36">
        <f t="shared" si="551"/>
      </c>
      <c r="O284" s="35">
        <v>1</v>
      </c>
      <c r="P284" s="36">
        <f t="shared" si="660"/>
      </c>
      <c r="Q284" s="37"/>
      <c r="R284" s="32"/>
      <c r="S284" s="37"/>
      <c r="T284" s="32"/>
      <c r="U284" s="38"/>
      <c r="V284" s="39"/>
      <c r="W284" s="32"/>
      <c r="X284" s="39"/>
      <c r="Y284" s="37"/>
      <c r="Z284" s="39"/>
      <c r="AA284" s="39"/>
      <c r="AB284" s="32"/>
      <c r="AC284" s="32"/>
      <c r="AD284" s="37"/>
      <c r="AE284" s="39"/>
      <c r="AF284" s="43" t="s">
        <v>50</v>
      </c>
    </row>
    <row customHeight="true" ht="20.028011204481984" r="285">
      <c r="A285" s="40"/>
      <c r="B285" s="27"/>
      <c r="C285" s="28"/>
      <c r="D285" s="29" t="s">
        <v>48</v>
      </c>
      <c r="E285" s="32">
        <v>3.57</v>
      </c>
      <c r="F285" s="31"/>
      <c r="G285" s="32">
        <v>75</v>
      </c>
      <c r="H285" s="32">
        <v>2</v>
      </c>
      <c r="I285" s="33">
        <f t="shared" si="333"/>
      </c>
      <c r="J285" s="34">
        <f t="shared" si="4"/>
      </c>
      <c r="K285" s="35">
        <v>0</v>
      </c>
      <c r="L285" s="34">
        <f t="shared" si="113"/>
      </c>
      <c r="M285" s="35">
        <v>0</v>
      </c>
      <c r="N285" s="36">
        <f t="shared" si="551"/>
      </c>
      <c r="O285" s="35">
        <v>0</v>
      </c>
      <c r="P285" s="36">
        <f t="shared" si="660"/>
      </c>
      <c r="Q285" s="37"/>
      <c r="R285" s="32"/>
      <c r="S285" s="37"/>
      <c r="T285" s="32"/>
      <c r="U285" s="38"/>
      <c r="V285" s="39"/>
      <c r="W285" s="32"/>
      <c r="X285" s="39"/>
      <c r="Y285" s="37"/>
      <c r="Z285" s="39"/>
      <c r="AA285" s="39"/>
      <c r="AB285" s="32"/>
      <c r="AC285" s="32"/>
      <c r="AD285" s="37"/>
      <c r="AE285" s="39"/>
      <c r="AF285" s="39"/>
    </row>
    <row customHeight="true" ht="20.028011204481984" r="286">
      <c r="A286" s="40"/>
      <c r="B286" s="54" t="s">
        <v>57</v>
      </c>
      <c r="C286" s="28" t="s">
        <v>55</v>
      </c>
      <c r="D286" s="29" t="s">
        <v>44</v>
      </c>
      <c r="E286" s="30">
        <v>602.96</v>
      </c>
      <c r="F286" s="31">
        <f>E286+E287+E288</f>
      </c>
      <c r="G286" s="32">
        <v>7374</v>
      </c>
      <c r="H286" s="32">
        <v>104</v>
      </c>
      <c r="I286" s="33">
        <f t="shared" si="333"/>
      </c>
      <c r="J286" s="34">
        <f t="shared" si="4"/>
      </c>
      <c r="K286" s="35">
        <v>13</v>
      </c>
      <c r="L286" s="34">
        <f t="shared" si="113"/>
      </c>
      <c r="M286" s="35">
        <v>0</v>
      </c>
      <c r="N286" s="36">
        <f t="shared" si="551"/>
      </c>
      <c r="O286" s="35">
        <v>1</v>
      </c>
      <c r="P286" s="36">
        <f t="shared" si="660"/>
      </c>
      <c r="Q286" s="37">
        <f>(M286+M288+M287)/(O286+O288+O287)</f>
      </c>
      <c r="R286" s="35">
        <v>2</v>
      </c>
      <c r="S286" s="37">
        <f>(O286+O288)/(K286+K288)</f>
      </c>
      <c r="T286" s="35">
        <v>1</v>
      </c>
      <c r="U286" s="38">
        <f>F286/T286</f>
      </c>
      <c r="V286" s="39">
        <f>(F286+4*500)/T286</f>
      </c>
      <c r="W286" s="32">
        <v>384</v>
      </c>
      <c r="X286" s="39">
        <f>W286/T286</f>
      </c>
      <c r="Y286" s="37">
        <f>T286/R286</f>
      </c>
      <c r="Z286" s="39">
        <f>W286/F286</f>
      </c>
      <c r="AA286" s="39">
        <f>W286/(F286+500)</f>
      </c>
      <c r="AB286" s="35">
        <v>0</v>
      </c>
      <c r="AC286" s="35">
        <v>0</v>
      </c>
      <c r="AD286" s="37">
        <f>AB286/T286</f>
      </c>
      <c r="AE286" s="39">
        <f>(W286-AC286)/(F286+500)</f>
      </c>
      <c r="AF286" s="39" t="s">
        <v>45</v>
      </c>
    </row>
    <row customHeight="true" ht="20.028011204481984" r="287">
      <c r="A287" s="40"/>
      <c r="B287" s="54"/>
      <c r="C287" s="28"/>
      <c r="D287" s="29" t="s">
        <v>46</v>
      </c>
      <c r="E287" s="42">
        <v>653.13</v>
      </c>
      <c r="F287" s="31"/>
      <c r="G287" s="32">
        <v>2537</v>
      </c>
      <c r="H287" s="32">
        <v>107</v>
      </c>
      <c r="I287" s="33">
        <f t="shared" si="333"/>
      </c>
      <c r="J287" s="34">
        <f t="shared" si="4"/>
      </c>
      <c r="K287" s="35">
        <v>8</v>
      </c>
      <c r="L287" s="34">
        <f t="shared" si="113"/>
      </c>
      <c r="M287" s="35">
        <v>0</v>
      </c>
      <c r="N287" s="36">
        <f t="shared" si="551"/>
      </c>
      <c r="O287" s="35">
        <v>0</v>
      </c>
      <c r="P287" s="36">
        <f t="shared" si="660"/>
      </c>
      <c r="Q287" s="37"/>
      <c r="R287" s="32"/>
      <c r="S287" s="37"/>
      <c r="T287" s="32"/>
      <c r="U287" s="38"/>
      <c r="V287" s="39"/>
      <c r="W287" s="32"/>
      <c r="X287" s="39"/>
      <c r="Y287" s="37"/>
      <c r="Z287" s="39"/>
      <c r="AA287" s="39"/>
      <c r="AB287" s="32"/>
      <c r="AC287" s="32"/>
      <c r="AD287" s="37"/>
      <c r="AE287" s="39"/>
      <c r="AF287" s="43" t="s">
        <v>50</v>
      </c>
    </row>
    <row customHeight="true" ht="20.028011204481984" r="288">
      <c r="A288" s="40"/>
      <c r="B288" s="54"/>
      <c r="C288" s="28"/>
      <c r="D288" s="29" t="s">
        <v>48</v>
      </c>
      <c r="E288" s="32">
        <v>14.61</v>
      </c>
      <c r="F288" s="31"/>
      <c r="G288" s="35">
        <v>84</v>
      </c>
      <c r="H288" s="35">
        <v>5</v>
      </c>
      <c r="I288" s="33">
        <f t="shared" si="333"/>
      </c>
      <c r="J288" s="34">
        <f t="shared" si="4"/>
      </c>
      <c r="K288" s="35">
        <v>0</v>
      </c>
      <c r="L288" s="34">
        <f t="shared" si="113"/>
      </c>
      <c r="M288" s="35">
        <v>0</v>
      </c>
      <c r="N288" s="36">
        <f t="shared" si="551"/>
      </c>
      <c r="O288" s="35">
        <v>0</v>
      </c>
      <c r="P288" s="36">
        <f t="shared" si="660"/>
      </c>
      <c r="Q288" s="37"/>
      <c r="R288" s="32"/>
      <c r="S288" s="37"/>
      <c r="T288" s="32"/>
      <c r="U288" s="38"/>
      <c r="V288" s="39"/>
      <c r="W288" s="32"/>
      <c r="X288" s="39"/>
      <c r="Y288" s="37"/>
      <c r="Z288" s="39"/>
      <c r="AA288" s="39"/>
      <c r="AB288" s="32"/>
      <c r="AC288" s="32"/>
      <c r="AD288" s="37"/>
      <c r="AE288" s="39"/>
      <c r="AF288" s="39"/>
    </row>
    <row customHeight="true" ht="20.028011204481984" r="289">
      <c r="A289" s="40"/>
      <c r="B289" s="27" t="s">
        <v>58</v>
      </c>
      <c r="C289" s="28" t="s">
        <v>55</v>
      </c>
      <c r="D289" s="29" t="s">
        <v>44</v>
      </c>
      <c r="E289" s="30">
        <v>354.04</v>
      </c>
      <c r="F289" s="31">
        <f>E289+E290+E291</f>
      </c>
      <c r="G289" s="32">
        <v>3404</v>
      </c>
      <c r="H289" s="32">
        <v>31</v>
      </c>
      <c r="I289" s="33">
        <f t="shared" si="333"/>
      </c>
      <c r="J289" s="34">
        <f t="shared" si="4"/>
      </c>
      <c r="K289" s="35">
        <v>6</v>
      </c>
      <c r="L289" s="34">
        <f t="shared" si="113"/>
      </c>
      <c r="M289" s="35">
        <v>0</v>
      </c>
      <c r="N289" s="36">
        <f t="shared" si="551"/>
      </c>
      <c r="O289" s="35">
        <v>2</v>
      </c>
      <c r="P289" s="36">
        <f t="shared" si="660"/>
      </c>
      <c r="Q289" s="37">
        <f>(M289+M291+M290)/(O289+O291+O290)</f>
      </c>
      <c r="R289" s="35">
        <v>5</v>
      </c>
      <c r="S289" s="37">
        <f>(O289+O291)/(K289+K291)</f>
      </c>
      <c r="T289" s="35">
        <v>3</v>
      </c>
      <c r="U289" s="38">
        <f>F289/T289</f>
      </c>
      <c r="V289" s="39">
        <f>(F289+4*500)/T289</f>
      </c>
      <c r="W289" s="32">
        <v>3102.000000000001</v>
      </c>
      <c r="X289" s="39">
        <f>W289/T289</f>
      </c>
      <c r="Y289" s="37">
        <f>T289/R289</f>
      </c>
      <c r="Z289" s="39">
        <f>W289/F289</f>
      </c>
      <c r="AA289" s="39">
        <f>W289/(F289+500)</f>
      </c>
      <c r="AB289" s="35">
        <v>2</v>
      </c>
      <c r="AC289" s="35">
        <v>1854</v>
      </c>
      <c r="AD289" s="37">
        <f>AB289/T289</f>
      </c>
      <c r="AE289" s="39">
        <f>(W289-AC289)/(F289+500)</f>
      </c>
      <c r="AF289" s="39" t="s">
        <v>45</v>
      </c>
    </row>
    <row customHeight="true" ht="20.028011204481984" r="290">
      <c r="A290" s="40"/>
      <c r="B290" s="27"/>
      <c r="C290" s="28"/>
      <c r="D290" s="29" t="s">
        <v>46</v>
      </c>
      <c r="E290" s="42">
        <v>128.12</v>
      </c>
      <c r="F290" s="31"/>
      <c r="G290" s="32">
        <v>1861</v>
      </c>
      <c r="H290" s="32">
        <v>98</v>
      </c>
      <c r="I290" s="33">
        <f t="shared" si="333"/>
      </c>
      <c r="J290" s="34">
        <f t="shared" si="4"/>
      </c>
      <c r="K290" s="35">
        <v>2</v>
      </c>
      <c r="L290" s="34">
        <f t="shared" si="113"/>
      </c>
      <c r="M290" s="35">
        <v>0</v>
      </c>
      <c r="N290" s="36">
        <f t="shared" si="551"/>
      </c>
      <c r="O290" s="35">
        <v>0</v>
      </c>
      <c r="P290" s="36">
        <f t="shared" si="660"/>
      </c>
      <c r="Q290" s="37"/>
      <c r="R290" s="32"/>
      <c r="S290" s="37"/>
      <c r="T290" s="32"/>
      <c r="U290" s="38"/>
      <c r="V290" s="39"/>
      <c r="W290" s="32"/>
      <c r="X290" s="39"/>
      <c r="Y290" s="37"/>
      <c r="Z290" s="39"/>
      <c r="AA290" s="39"/>
      <c r="AB290" s="32"/>
      <c r="AC290" s="32"/>
      <c r="AD290" s="37"/>
      <c r="AE290" s="39"/>
      <c r="AF290" s="43" t="s">
        <v>50</v>
      </c>
    </row>
    <row customHeight="true" ht="20.028011204481984" r="291">
      <c r="A291" s="40"/>
      <c r="B291" s="27"/>
      <c r="C291" s="28"/>
      <c r="D291" s="29" t="s">
        <v>48</v>
      </c>
      <c r="E291" s="32">
        <v>133.28</v>
      </c>
      <c r="F291" s="31"/>
      <c r="G291" s="32">
        <v>227</v>
      </c>
      <c r="H291" s="32">
        <v>6</v>
      </c>
      <c r="I291" s="33">
        <f t="shared" si="333"/>
      </c>
      <c r="J291" s="34">
        <f t="shared" si="4"/>
      </c>
      <c r="K291" s="35">
        <v>1</v>
      </c>
      <c r="L291" s="34">
        <f t="shared" si="113"/>
      </c>
      <c r="M291" s="35">
        <v>0</v>
      </c>
      <c r="N291" s="36">
        <f t="shared" si="551"/>
      </c>
      <c r="O291" s="35">
        <v>0</v>
      </c>
      <c r="P291" s="36">
        <f t="shared" si="660"/>
      </c>
      <c r="Q291" s="37"/>
      <c r="R291" s="32"/>
      <c r="S291" s="37"/>
      <c r="T291" s="32"/>
      <c r="U291" s="38"/>
      <c r="V291" s="39"/>
      <c r="W291" s="32"/>
      <c r="X291" s="39"/>
      <c r="Y291" s="37"/>
      <c r="Z291" s="39"/>
      <c r="AA291" s="39"/>
      <c r="AB291" s="32"/>
      <c r="AC291" s="32"/>
      <c r="AD291" s="37"/>
      <c r="AE291" s="39"/>
      <c r="AF291" s="39"/>
    </row>
    <row customHeight="true" ht="20.028011204481984" r="292">
      <c r="A292" s="40"/>
      <c r="B292" s="44" t="s">
        <v>53</v>
      </c>
      <c r="C292" s="44"/>
      <c r="D292" s="44"/>
      <c r="E292" s="45">
        <f>SUM(E280:E291)</f>
      </c>
      <c r="F292" s="45">
        <f>SUM(F280:F291)</f>
      </c>
      <c r="G292" s="45">
        <f>SUM(G280:G291)</f>
      </c>
      <c r="H292" s="45">
        <f>SUM(H280:H291)</f>
      </c>
      <c r="I292" s="46">
        <f t="shared" si="333"/>
      </c>
      <c r="J292" s="47">
        <f t="shared" si="4"/>
      </c>
      <c r="K292" s="45">
        <f>SUM(K280:K291)</f>
      </c>
      <c r="L292" s="47">
        <f t="shared" si="113"/>
      </c>
      <c r="M292" s="45">
        <f>SUM(M280:M291)</f>
      </c>
      <c r="N292" s="48">
        <f t="shared" si="551"/>
      </c>
      <c r="O292" s="45">
        <f>SUM(O280:O291)</f>
      </c>
      <c r="P292" s="48">
        <f t="shared" si="660"/>
      </c>
      <c r="Q292" s="49">
        <f>M292/O292</f>
      </c>
      <c r="R292" s="45">
        <f>SUM(R280:R291)</f>
      </c>
      <c r="S292" s="49">
        <f>(O292+O292)/(K292+K292)</f>
      </c>
      <c r="T292" s="45">
        <f>SUM(T280:T291)</f>
      </c>
      <c r="U292" s="50">
        <f t="shared" ref="U292:U293" si="257">F292/T292</f>
      </c>
      <c r="V292" s="51">
        <f t="shared" ref="V292:V293" si="366">(F292+4*500)/T292</f>
      </c>
      <c r="W292" s="45">
        <f>SUM(W280:W291)</f>
      </c>
      <c r="X292" s="52">
        <f t="shared" ref="X292:X293" si="37">W292/T292</f>
      </c>
      <c r="Y292" s="49">
        <f t="shared" ref="Y292:Y293" si="148">T292/R292</f>
      </c>
      <c r="Z292" s="51">
        <f t="shared" ref="Z292:Z293" si="584">W292/F292</f>
      </c>
      <c r="AA292" s="51">
        <f>W292/(F292+COUNT(W280:W291)*500)</f>
      </c>
      <c r="AB292" s="45">
        <f>SUM(AB280:AB291)</f>
      </c>
      <c r="AC292" s="45">
        <f>SUM(AC280:AC291)</f>
      </c>
      <c r="AD292" s="49">
        <f t="shared" ref="AD292:AD293" si="456">AB292/T292</f>
      </c>
      <c r="AE292" s="53">
        <f>(W292-AC292)/(F292+COUNT(W280:W291)*500)</f>
      </c>
      <c r="AF292" s="39"/>
    </row>
    <row customHeight="true" ht="20.028011204481984" r="293">
      <c r="A293" s="40"/>
      <c r="B293" s="27" t="s">
        <v>59</v>
      </c>
      <c r="C293" s="28" t="s">
        <v>73</v>
      </c>
      <c r="D293" s="29" t="s">
        <v>44</v>
      </c>
      <c r="E293" s="30">
        <v>258.48</v>
      </c>
      <c r="F293" s="31">
        <f>E293+E294+E295</f>
      </c>
      <c r="G293" s="32">
        <v>2458</v>
      </c>
      <c r="H293" s="32">
        <v>38</v>
      </c>
      <c r="I293" s="33">
        <f t="shared" si="333"/>
      </c>
      <c r="J293" s="34">
        <f t="shared" si="4"/>
      </c>
      <c r="K293" s="35">
        <v>10</v>
      </c>
      <c r="L293" s="34">
        <f t="shared" si="113"/>
      </c>
      <c r="M293" s="35">
        <v>0</v>
      </c>
      <c r="N293" s="36">
        <f t="shared" si="551"/>
      </c>
      <c r="O293" s="35">
        <v>0</v>
      </c>
      <c r="P293" s="36">
        <f t="shared" si="660"/>
      </c>
      <c r="Q293" s="37">
        <f>(M293+M295+M294)/(O293+O295+O294)</f>
      </c>
      <c r="R293" s="35">
        <v>2</v>
      </c>
      <c r="S293" s="37">
        <f>(O293+O295)/(K293+K295)</f>
      </c>
      <c r="T293" s="35">
        <v>1</v>
      </c>
      <c r="U293" s="38">
        <f t="shared" si="257"/>
      </c>
      <c r="V293" s="39">
        <f t="shared" si="366"/>
      </c>
      <c r="W293" s="32">
        <v>505.1999999999989</v>
      </c>
      <c r="X293" s="39">
        <f t="shared" si="37"/>
      </c>
      <c r="Y293" s="37">
        <f t="shared" si="148"/>
      </c>
      <c r="Z293" s="39">
        <f t="shared" si="584"/>
      </c>
      <c r="AA293" s="39">
        <f>W293/(F293+500)</f>
      </c>
      <c r="AB293" s="35">
        <v>1</v>
      </c>
      <c r="AC293" s="32">
        <v>505.2</v>
      </c>
      <c r="AD293" s="37">
        <f t="shared" si="456"/>
      </c>
      <c r="AE293" s="39">
        <f>(W293-AC293)/(F293+500)</f>
      </c>
      <c r="AF293" s="39" t="s">
        <v>45</v>
      </c>
    </row>
    <row customHeight="true" ht="20.028011204481984" r="294">
      <c r="A294" s="40"/>
      <c r="B294" s="27"/>
      <c r="C294" s="41"/>
      <c r="D294" s="29" t="s">
        <v>46</v>
      </c>
      <c r="E294" s="42">
        <v>291.2</v>
      </c>
      <c r="F294" s="31"/>
      <c r="G294" s="32">
        <v>1987</v>
      </c>
      <c r="H294" s="32">
        <v>115</v>
      </c>
      <c r="I294" s="33">
        <f t="shared" si="333"/>
      </c>
      <c r="J294" s="34">
        <f t="shared" si="4"/>
      </c>
      <c r="K294" s="35">
        <v>6</v>
      </c>
      <c r="L294" s="34">
        <f t="shared" si="113"/>
      </c>
      <c r="M294" s="35">
        <v>1</v>
      </c>
      <c r="N294" s="36">
        <f t="shared" si="551"/>
      </c>
      <c r="O294" s="35">
        <v>2</v>
      </c>
      <c r="P294" s="36">
        <f t="shared" si="660"/>
      </c>
      <c r="Q294" s="37"/>
      <c r="R294" s="32"/>
      <c r="S294" s="37"/>
      <c r="T294" s="32"/>
      <c r="U294" s="38"/>
      <c r="V294" s="39"/>
      <c r="W294" s="32"/>
      <c r="X294" s="39"/>
      <c r="Y294" s="37"/>
      <c r="Z294" s="39"/>
      <c r="AA294" s="39"/>
      <c r="AB294" s="32"/>
      <c r="AC294" s="32"/>
      <c r="AD294" s="37"/>
      <c r="AE294" s="39"/>
      <c r="AF294" s="43" t="s">
        <v>50</v>
      </c>
    </row>
    <row customHeight="true" ht="20.028011204481984" r="295">
      <c r="A295" s="40"/>
      <c r="B295" s="27"/>
      <c r="C295" s="41"/>
      <c r="D295" s="29" t="s">
        <v>48</v>
      </c>
      <c r="E295" s="32">
        <v>91.68</v>
      </c>
      <c r="F295" s="31"/>
      <c r="G295" s="32">
        <v>148</v>
      </c>
      <c r="H295" s="32">
        <v>11</v>
      </c>
      <c r="I295" s="33">
        <f t="shared" si="333"/>
      </c>
      <c r="J295" s="34">
        <f t="shared" si="4"/>
      </c>
      <c r="K295" s="35">
        <v>2</v>
      </c>
      <c r="L295" s="34">
        <f t="shared" si="113"/>
      </c>
      <c r="M295" s="35">
        <v>0</v>
      </c>
      <c r="N295" s="36">
        <f t="shared" si="551"/>
      </c>
      <c r="O295" s="35">
        <v>0</v>
      </c>
      <c r="P295" s="36">
        <f t="shared" si="660"/>
      </c>
      <c r="Q295" s="37"/>
      <c r="R295" s="32"/>
      <c r="S295" s="37"/>
      <c r="T295" s="32"/>
      <c r="U295" s="38"/>
      <c r="V295" s="39"/>
      <c r="W295" s="32"/>
      <c r="X295" s="39"/>
      <c r="Y295" s="37"/>
      <c r="Z295" s="39"/>
      <c r="AA295" s="39"/>
      <c r="AB295" s="32"/>
      <c r="AC295" s="32"/>
      <c r="AD295" s="37"/>
      <c r="AE295" s="39"/>
      <c r="AF295" s="39"/>
    </row>
    <row customHeight="true" ht="20.028011204481984" r="296">
      <c r="A296" s="40"/>
      <c r="B296" s="27" t="s">
        <v>61</v>
      </c>
      <c r="C296" s="28" t="s">
        <v>73</v>
      </c>
      <c r="D296" s="29" t="s">
        <v>44</v>
      </c>
      <c r="E296" s="65">
        <v>355.63</v>
      </c>
      <c r="F296" s="31">
        <f>E296+E297+E298</f>
      </c>
      <c r="G296" s="35">
        <v>2905</v>
      </c>
      <c r="H296" s="35">
        <v>42</v>
      </c>
      <c r="I296" s="33">
        <f t="shared" si="333"/>
      </c>
      <c r="J296" s="34">
        <f t="shared" si="4"/>
      </c>
      <c r="K296" s="35">
        <v>8</v>
      </c>
      <c r="L296" s="34">
        <f t="shared" si="113"/>
      </c>
      <c r="M296" s="35">
        <v>0</v>
      </c>
      <c r="N296" s="36">
        <f t="shared" si="551"/>
      </c>
      <c r="O296" s="35">
        <v>0</v>
      </c>
      <c r="P296" s="36">
        <f t="shared" si="660"/>
      </c>
      <c r="Q296" s="37">
        <f>(M296+M298+M297)/(O296+O298+O297)</f>
      </c>
      <c r="R296" s="35">
        <v>1</v>
      </c>
      <c r="S296" s="37">
        <f>(O296+O298)/(K296+K298)</f>
      </c>
      <c r="T296" s="35">
        <v>0</v>
      </c>
      <c r="U296" s="38">
        <f>F296/T296</f>
      </c>
      <c r="V296" s="39">
        <f>(F296+4*500)/T296</f>
      </c>
      <c r="W296" s="35">
        <v>0</v>
      </c>
      <c r="X296" s="39">
        <f>W296/T296</f>
      </c>
      <c r="Y296" s="37">
        <f>T296/R296</f>
      </c>
      <c r="Z296" s="39">
        <f>W296/F296</f>
      </c>
      <c r="AA296" s="39">
        <f>W296/(F296+500)</f>
      </c>
      <c r="AB296" s="35">
        <v>0</v>
      </c>
      <c r="AC296" s="35">
        <v>0</v>
      </c>
      <c r="AD296" s="37">
        <f>AB296/T296</f>
      </c>
      <c r="AE296" s="39">
        <f>(W296-AC296)/(F296+500)</f>
      </c>
      <c r="AF296" s="39" t="s">
        <v>45</v>
      </c>
    </row>
    <row customHeight="true" ht="20.028011204481984" r="297">
      <c r="A297" s="40"/>
      <c r="B297" s="27"/>
      <c r="C297" s="28"/>
      <c r="D297" s="29" t="s">
        <v>46</v>
      </c>
      <c r="E297" s="66">
        <v>366.43</v>
      </c>
      <c r="F297" s="31"/>
      <c r="G297" s="35">
        <v>2529</v>
      </c>
      <c r="H297" s="35">
        <v>131</v>
      </c>
      <c r="I297" s="33">
        <f t="shared" si="333"/>
      </c>
      <c r="J297" s="34">
        <f t="shared" si="4"/>
      </c>
      <c r="K297" s="35">
        <v>3</v>
      </c>
      <c r="L297" s="34">
        <f t="shared" si="113"/>
      </c>
      <c r="M297" s="35">
        <v>0</v>
      </c>
      <c r="N297" s="36">
        <f t="shared" si="551"/>
      </c>
      <c r="O297" s="35">
        <v>0</v>
      </c>
      <c r="P297" s="36">
        <f t="shared" si="660"/>
      </c>
      <c r="Q297" s="37"/>
      <c r="R297" s="32"/>
      <c r="S297" s="37"/>
      <c r="T297" s="32"/>
      <c r="U297" s="38"/>
      <c r="V297" s="39"/>
      <c r="W297" s="32"/>
      <c r="X297" s="39"/>
      <c r="Y297" s="37"/>
      <c r="Z297" s="39"/>
      <c r="AA297" s="39"/>
      <c r="AB297" s="32"/>
      <c r="AC297" s="32"/>
      <c r="AD297" s="37"/>
      <c r="AE297" s="39"/>
      <c r="AF297" s="43" t="s">
        <v>50</v>
      </c>
    </row>
    <row customHeight="true" ht="20.028011204481984" r="298">
      <c r="A298" s="40"/>
      <c r="B298" s="27"/>
      <c r="C298" s="28"/>
      <c r="D298" s="29" t="s">
        <v>48</v>
      </c>
      <c r="E298" s="35">
        <v>42.03</v>
      </c>
      <c r="F298" s="31"/>
      <c r="G298" s="35">
        <v>165</v>
      </c>
      <c r="H298" s="35">
        <v>7</v>
      </c>
      <c r="I298" s="33">
        <f t="shared" si="333"/>
      </c>
      <c r="J298" s="34">
        <f t="shared" si="4"/>
      </c>
      <c r="K298" s="35">
        <v>0</v>
      </c>
      <c r="L298" s="34">
        <f t="shared" si="113"/>
      </c>
      <c r="M298" s="35">
        <v>0</v>
      </c>
      <c r="N298" s="36">
        <f t="shared" si="551"/>
      </c>
      <c r="O298" s="35">
        <v>0</v>
      </c>
      <c r="P298" s="36">
        <f t="shared" si="660"/>
      </c>
      <c r="Q298" s="37"/>
      <c r="R298" s="32"/>
      <c r="S298" s="37"/>
      <c r="T298" s="32"/>
      <c r="U298" s="38"/>
      <c r="V298" s="39"/>
      <c r="W298" s="32"/>
      <c r="X298" s="39"/>
      <c r="Y298" s="37"/>
      <c r="Z298" s="39"/>
      <c r="AA298" s="39"/>
      <c r="AB298" s="32"/>
      <c r="AC298" s="32"/>
      <c r="AD298" s="37"/>
      <c r="AE298" s="39"/>
      <c r="AF298" s="39"/>
    </row>
    <row customHeight="true" ht="20.028011204481984" r="299">
      <c r="A299" s="40"/>
      <c r="B299" s="27" t="s">
        <v>62</v>
      </c>
      <c r="C299" s="28" t="s">
        <v>73</v>
      </c>
      <c r="D299" s="29" t="s">
        <v>44</v>
      </c>
      <c r="E299" s="65">
        <v>382.5</v>
      </c>
      <c r="F299" s="31">
        <f>E299+E300+E301</f>
      </c>
      <c r="G299" s="35">
        <v>3692</v>
      </c>
      <c r="H299" s="35">
        <v>60</v>
      </c>
      <c r="I299" s="33">
        <f t="shared" si="333"/>
      </c>
      <c r="J299" s="34">
        <f t="shared" si="4"/>
      </c>
      <c r="K299" s="35">
        <v>9</v>
      </c>
      <c r="L299" s="34">
        <f t="shared" si="113"/>
      </c>
      <c r="M299" s="35">
        <v>1</v>
      </c>
      <c r="N299" s="36">
        <f t="shared" si="551"/>
      </c>
      <c r="O299" s="35">
        <v>2</v>
      </c>
      <c r="P299" s="36">
        <f t="shared" si="660"/>
      </c>
      <c r="Q299" s="37">
        <f>(M299+M301+M300)/(O299+O301+O300)</f>
      </c>
      <c r="R299" s="35">
        <v>4</v>
      </c>
      <c r="S299" s="37">
        <f>(O299+O301)/(K299+K301)</f>
      </c>
      <c r="T299" s="35">
        <v>3</v>
      </c>
      <c r="U299" s="38">
        <f>F299/T299</f>
      </c>
      <c r="V299" s="39">
        <f>(F299+4*500)/T299</f>
      </c>
      <c r="W299" s="35">
        <v>4443.6</v>
      </c>
      <c r="X299" s="39">
        <f>W299/T299</f>
      </c>
      <c r="Y299" s="37">
        <f>T299/R299</f>
      </c>
      <c r="Z299" s="39">
        <f>W299/F299</f>
      </c>
      <c r="AA299" s="39">
        <f>W299/(F299+500)</f>
      </c>
      <c r="AB299" s="35">
        <v>2</v>
      </c>
      <c r="AC299" s="35">
        <v>2691.6</v>
      </c>
      <c r="AD299" s="37">
        <f>AB299/T299</f>
      </c>
      <c r="AE299" s="39">
        <f>(W299-AC299)/(F299+500)</f>
      </c>
      <c r="AF299" s="39" t="s">
        <v>65</v>
      </c>
    </row>
    <row customHeight="true" ht="20.028011204481984" r="300">
      <c r="A300" s="40"/>
      <c r="B300" s="27"/>
      <c r="C300" s="28"/>
      <c r="D300" s="29" t="s">
        <v>46</v>
      </c>
      <c r="E300" s="66">
        <v>236.87</v>
      </c>
      <c r="F300" s="31"/>
      <c r="G300" s="35">
        <v>1571</v>
      </c>
      <c r="H300" s="35">
        <v>87</v>
      </c>
      <c r="I300" s="33">
        <f t="shared" si="333"/>
      </c>
      <c r="J300" s="34">
        <f t="shared" si="4"/>
      </c>
      <c r="K300" s="35">
        <v>5</v>
      </c>
      <c r="L300" s="34">
        <f t="shared" si="113"/>
      </c>
      <c r="M300" s="35">
        <v>0</v>
      </c>
      <c r="N300" s="36">
        <f t="shared" si="551"/>
      </c>
      <c r="O300" s="35">
        <v>0</v>
      </c>
      <c r="P300" s="36">
        <f t="shared" si="660"/>
      </c>
      <c r="Q300" s="37"/>
      <c r="R300" s="32"/>
      <c r="S300" s="37"/>
      <c r="T300" s="32"/>
      <c r="U300" s="38"/>
      <c r="V300" s="39"/>
      <c r="W300" s="32"/>
      <c r="X300" s="39"/>
      <c r="Y300" s="37"/>
      <c r="Z300" s="39"/>
      <c r="AA300" s="39"/>
      <c r="AB300" s="32"/>
      <c r="AC300" s="32"/>
      <c r="AD300" s="37"/>
      <c r="AE300" s="39"/>
      <c r="AF300" s="39" t="s">
        <v>47</v>
      </c>
    </row>
    <row customHeight="true" ht="20.028011204481984" r="301">
      <c r="A301" s="40"/>
      <c r="B301" s="27"/>
      <c r="C301" s="28"/>
      <c r="D301" s="29" t="s">
        <v>48</v>
      </c>
      <c r="E301" s="35">
        <v>512.78</v>
      </c>
      <c r="F301" s="31"/>
      <c r="G301" s="35">
        <v>469</v>
      </c>
      <c r="H301" s="35">
        <v>12</v>
      </c>
      <c r="I301" s="33">
        <f t="shared" si="333"/>
      </c>
      <c r="J301" s="34">
        <f t="shared" si="4"/>
      </c>
      <c r="K301" s="35">
        <v>3</v>
      </c>
      <c r="L301" s="34">
        <f t="shared" si="113"/>
      </c>
      <c r="M301" s="35">
        <v>0</v>
      </c>
      <c r="N301" s="36">
        <f t="shared" si="551"/>
      </c>
      <c r="O301" s="35">
        <v>0</v>
      </c>
      <c r="P301" s="36">
        <f t="shared" si="660"/>
      </c>
      <c r="Q301" s="37"/>
      <c r="R301" s="32"/>
      <c r="S301" s="37"/>
      <c r="T301" s="32"/>
      <c r="U301" s="38"/>
      <c r="V301" s="39"/>
      <c r="W301" s="32"/>
      <c r="X301" s="39"/>
      <c r="Y301" s="37"/>
      <c r="Z301" s="39"/>
      <c r="AA301" s="39"/>
      <c r="AB301" s="32"/>
      <c r="AC301" s="32"/>
      <c r="AD301" s="37"/>
      <c r="AE301" s="39"/>
      <c r="AF301" s="39"/>
    </row>
    <row customHeight="true" ht="20.028011204481984" r="302">
      <c r="A302" s="40"/>
      <c r="B302" s="54" t="s">
        <v>64</v>
      </c>
      <c r="C302" s="28" t="s">
        <v>73</v>
      </c>
      <c r="D302" s="29" t="s">
        <v>44</v>
      </c>
      <c r="E302" s="65">
        <v>207.77</v>
      </c>
      <c r="F302" s="31">
        <f>E302+E303+E304</f>
      </c>
      <c r="G302" s="35">
        <v>2031</v>
      </c>
      <c r="H302" s="35">
        <v>20</v>
      </c>
      <c r="I302" s="33">
        <f t="shared" si="333"/>
      </c>
      <c r="J302" s="34">
        <f t="shared" si="4"/>
      </c>
      <c r="K302" s="35">
        <v>3</v>
      </c>
      <c r="L302" s="34">
        <f t="shared" si="113"/>
      </c>
      <c r="M302" s="35">
        <v>1</v>
      </c>
      <c r="N302" s="36">
        <f t="shared" si="551"/>
      </c>
      <c r="O302" s="35">
        <v>0</v>
      </c>
      <c r="P302" s="36">
        <f t="shared" si="660"/>
      </c>
      <c r="Q302" s="37">
        <f>(M302+M304+M303)/(O302+O304+O303)</f>
      </c>
      <c r="R302" s="35">
        <v>0</v>
      </c>
      <c r="S302" s="37">
        <f>(O302+O304)/(K302+K304)</f>
      </c>
      <c r="T302" s="35">
        <v>1</v>
      </c>
      <c r="U302" s="38">
        <f>F302/T302</f>
      </c>
      <c r="V302" s="39">
        <f>(F302+4*500)/T302</f>
      </c>
      <c r="W302" s="35">
        <v>2071.2</v>
      </c>
      <c r="X302" s="39">
        <f>W302/T302</f>
      </c>
      <c r="Y302" s="37">
        <f>T302/R302</f>
      </c>
      <c r="Z302" s="39">
        <f>W302/F302</f>
      </c>
      <c r="AA302" s="39">
        <f>W302/(F302+500)</f>
      </c>
      <c r="AB302" s="35">
        <v>0</v>
      </c>
      <c r="AC302" s="35">
        <v>0</v>
      </c>
      <c r="AD302" s="37">
        <f>AB302/T302</f>
      </c>
      <c r="AE302" s="39">
        <f>(W302-AC302)/(F302+500)</f>
      </c>
      <c r="AF302" s="39" t="s">
        <v>65</v>
      </c>
    </row>
    <row customHeight="true" ht="20.028011204481984" r="303">
      <c r="A303" s="40"/>
      <c r="B303" s="54"/>
      <c r="C303" s="28"/>
      <c r="D303" s="29" t="s">
        <v>46</v>
      </c>
      <c r="E303" s="66">
        <v>103.01</v>
      </c>
      <c r="F303" s="31"/>
      <c r="G303" s="35">
        <v>1074</v>
      </c>
      <c r="H303" s="35">
        <v>42</v>
      </c>
      <c r="I303" s="33">
        <f t="shared" si="333"/>
      </c>
      <c r="J303" s="34">
        <f t="shared" si="4"/>
      </c>
      <c r="K303" s="35">
        <v>1</v>
      </c>
      <c r="L303" s="34">
        <f t="shared" si="113"/>
      </c>
      <c r="M303" s="35">
        <v>0</v>
      </c>
      <c r="N303" s="36">
        <f t="shared" si="551"/>
      </c>
      <c r="O303" s="35">
        <v>0</v>
      </c>
      <c r="P303" s="36">
        <f t="shared" si="660"/>
      </c>
      <c r="Q303" s="37"/>
      <c r="R303" s="32"/>
      <c r="S303" s="37"/>
      <c r="T303" s="32"/>
      <c r="U303" s="38"/>
      <c r="V303" s="39"/>
      <c r="W303" s="32"/>
      <c r="X303" s="39"/>
      <c r="Y303" s="37"/>
      <c r="Z303" s="39"/>
      <c r="AA303" s="39"/>
      <c r="AB303" s="32"/>
      <c r="AC303" s="32"/>
      <c r="AD303" s="37"/>
      <c r="AE303" s="39"/>
      <c r="AF303" s="39" t="s">
        <v>47</v>
      </c>
    </row>
    <row customHeight="true" ht="20.028011204481984" r="304">
      <c r="A304" s="40"/>
      <c r="B304" s="54"/>
      <c r="C304" s="28"/>
      <c r="D304" s="29" t="s">
        <v>48</v>
      </c>
      <c r="E304" s="35">
        <v>171.91</v>
      </c>
      <c r="F304" s="31"/>
      <c r="G304" s="35">
        <v>154</v>
      </c>
      <c r="H304" s="35">
        <v>6</v>
      </c>
      <c r="I304" s="33">
        <f t="shared" si="333"/>
      </c>
      <c r="J304" s="34">
        <f t="shared" si="4"/>
      </c>
      <c r="K304" s="35">
        <v>1</v>
      </c>
      <c r="L304" s="34">
        <f t="shared" si="113"/>
      </c>
      <c r="M304" s="35">
        <v>0</v>
      </c>
      <c r="N304" s="36">
        <f t="shared" si="551"/>
      </c>
      <c r="O304" s="35">
        <v>0</v>
      </c>
      <c r="P304" s="36">
        <f t="shared" si="660"/>
      </c>
      <c r="Q304" s="37"/>
      <c r="R304" s="32"/>
      <c r="S304" s="37"/>
      <c r="T304" s="32"/>
      <c r="U304" s="38"/>
      <c r="V304" s="39"/>
      <c r="W304" s="32"/>
      <c r="X304" s="39"/>
      <c r="Y304" s="37"/>
      <c r="Z304" s="39"/>
      <c r="AA304" s="39"/>
      <c r="AB304" s="32"/>
      <c r="AC304" s="32"/>
      <c r="AD304" s="37"/>
      <c r="AE304" s="39"/>
      <c r="AF304" s="39"/>
    </row>
    <row customHeight="true" ht="20.028011204481984" r="305">
      <c r="A305" s="40"/>
      <c r="B305" s="44" t="s">
        <v>53</v>
      </c>
      <c r="C305" s="44"/>
      <c r="D305" s="44"/>
      <c r="E305" s="45">
        <f>SUM(E293:E304)</f>
      </c>
      <c r="F305" s="45">
        <f>SUM(F293:F304)</f>
      </c>
      <c r="G305" s="45">
        <f>SUM(G293:G304)</f>
      </c>
      <c r="H305" s="45">
        <f>SUM(H293:H304)</f>
      </c>
      <c r="I305" s="46">
        <f t="shared" si="333"/>
      </c>
      <c r="J305" s="47">
        <f t="shared" si="4"/>
      </c>
      <c r="K305" s="45">
        <f>SUM(K293:K304)</f>
      </c>
      <c r="L305" s="47">
        <f t="shared" si="113"/>
      </c>
      <c r="M305" s="45">
        <f>SUM(M293:M304)</f>
      </c>
      <c r="N305" s="48">
        <f t="shared" si="551"/>
      </c>
      <c r="O305" s="45">
        <f>SUM(O293:O304)</f>
      </c>
      <c r="P305" s="48">
        <f t="shared" si="660"/>
      </c>
      <c r="Q305" s="49">
        <f>M305/O305</f>
      </c>
      <c r="R305" s="45">
        <f>SUM(R293:R304)</f>
      </c>
      <c r="S305" s="49">
        <f>(O305+O305)/(K305+K305)</f>
      </c>
      <c r="T305" s="45">
        <f>SUM(T293:T304)</f>
      </c>
      <c r="U305" s="50">
        <f t="shared" ref="U305:U306" si="258">F305/T305</f>
      </c>
      <c r="V305" s="51">
        <f t="shared" ref="V305:V306" si="367">(F305+4*500)/T305</f>
      </c>
      <c r="W305" s="45">
        <f>SUM(W293:W304)</f>
      </c>
      <c r="X305" s="52">
        <f t="shared" ref="X305:X306" si="38">W305/T305</f>
      </c>
      <c r="Y305" s="49">
        <f t="shared" ref="Y305:Y306" si="149">T305/R305</f>
      </c>
      <c r="Z305" s="51">
        <f t="shared" ref="Z305:Z306" si="585">W305/F305</f>
      </c>
      <c r="AA305" s="51">
        <f>W305/(F305+COUNT(W293:W304)*500)</f>
      </c>
      <c r="AB305" s="45">
        <f>SUM(AB293:AB304)</f>
      </c>
      <c r="AC305" s="45">
        <f>SUM(AC293:AC304)</f>
      </c>
      <c r="AD305" s="49">
        <f t="shared" ref="AD305:AD306" si="457">AB305/T305</f>
      </c>
      <c r="AE305" s="53">
        <f>(W305-AC305)/(F305+COUNT(W293:W304)*500)</f>
      </c>
      <c r="AF305" s="39"/>
    </row>
    <row customHeight="true" ht="20.028011204481984" r="306">
      <c r="A306" s="40"/>
      <c r="B306" s="27" t="s">
        <v>67</v>
      </c>
      <c r="C306" s="28" t="s">
        <v>60</v>
      </c>
      <c r="D306" s="29" t="s">
        <v>44</v>
      </c>
      <c r="E306" s="65">
        <v>233.31</v>
      </c>
      <c r="F306" s="31">
        <f>E306+E307+E308</f>
      </c>
      <c r="G306" s="35">
        <v>2313</v>
      </c>
      <c r="H306" s="35">
        <v>12</v>
      </c>
      <c r="I306" s="33">
        <f t="shared" si="333"/>
      </c>
      <c r="J306" s="34">
        <f t="shared" si="4"/>
      </c>
      <c r="K306" s="35">
        <v>2</v>
      </c>
      <c r="L306" s="34">
        <f t="shared" si="113"/>
      </c>
      <c r="M306" s="35">
        <v>0</v>
      </c>
      <c r="N306" s="36">
        <f t="shared" si="551"/>
      </c>
      <c r="O306" s="35">
        <v>0</v>
      </c>
      <c r="P306" s="36">
        <f t="shared" si="660"/>
      </c>
      <c r="Q306" s="37">
        <f>(M306+M308+M307)/(O306+O308+O307)</f>
      </c>
      <c r="R306" s="35">
        <v>0</v>
      </c>
      <c r="S306" s="37">
        <f>(O306+O308)/(K306+K308)</f>
      </c>
      <c r="T306" s="35">
        <v>0</v>
      </c>
      <c r="U306" s="38">
        <f t="shared" si="258"/>
      </c>
      <c r="V306" s="39">
        <f t="shared" si="367"/>
      </c>
      <c r="W306" s="35">
        <v>0</v>
      </c>
      <c r="X306" s="39">
        <f t="shared" si="38"/>
      </c>
      <c r="Y306" s="37">
        <f t="shared" si="149"/>
      </c>
      <c r="Z306" s="39">
        <f t="shared" si="585"/>
      </c>
      <c r="AA306" s="39">
        <f>W306/(F306+500)</f>
      </c>
      <c r="AB306" s="35">
        <v>0</v>
      </c>
      <c r="AC306" s="35">
        <v>0</v>
      </c>
      <c r="AD306" s="37">
        <f t="shared" si="457"/>
      </c>
      <c r="AE306" s="39">
        <f>(W306-AC306)/(F306+500)</f>
      </c>
      <c r="AF306" s="39" t="s">
        <v>65</v>
      </c>
    </row>
    <row customHeight="true" ht="20.028011204481984" r="307">
      <c r="A307" s="40"/>
      <c r="B307" s="27"/>
      <c r="C307" s="41"/>
      <c r="D307" s="29" t="s">
        <v>46</v>
      </c>
      <c r="E307" s="66">
        <v>159.1</v>
      </c>
      <c r="F307" s="31"/>
      <c r="G307" s="35">
        <v>966</v>
      </c>
      <c r="H307" s="35">
        <v>33</v>
      </c>
      <c r="I307" s="33">
        <f t="shared" si="333"/>
      </c>
      <c r="J307" s="34">
        <f t="shared" si="4"/>
      </c>
      <c r="K307" s="35">
        <v>0</v>
      </c>
      <c r="L307" s="34">
        <f t="shared" si="113"/>
      </c>
      <c r="M307" s="35">
        <v>0</v>
      </c>
      <c r="N307" s="36">
        <f t="shared" si="551"/>
      </c>
      <c r="O307" s="35">
        <v>0</v>
      </c>
      <c r="P307" s="36">
        <f t="shared" si="660"/>
      </c>
      <c r="Q307" s="37"/>
      <c r="R307" s="32"/>
      <c r="S307" s="37"/>
      <c r="T307" s="32"/>
      <c r="U307" s="38"/>
      <c r="V307" s="39"/>
      <c r="W307" s="32"/>
      <c r="X307" s="39"/>
      <c r="Y307" s="37"/>
      <c r="Z307" s="39"/>
      <c r="AA307" s="39"/>
      <c r="AB307" s="32"/>
      <c r="AC307" s="32"/>
      <c r="AD307" s="37"/>
      <c r="AE307" s="39"/>
      <c r="AF307" s="39" t="s">
        <v>47</v>
      </c>
    </row>
    <row customHeight="true" ht="20.028011204481984" r="308">
      <c r="A308" s="40"/>
      <c r="B308" s="27"/>
      <c r="C308" s="41"/>
      <c r="D308" s="29" t="s">
        <v>48</v>
      </c>
      <c r="E308" s="35">
        <v>26.96</v>
      </c>
      <c r="F308" s="31"/>
      <c r="G308" s="35">
        <v>27</v>
      </c>
      <c r="H308" s="35">
        <v>1</v>
      </c>
      <c r="I308" s="33">
        <f t="shared" si="333"/>
      </c>
      <c r="J308" s="34">
        <f t="shared" si="4"/>
      </c>
      <c r="K308" s="35">
        <v>1</v>
      </c>
      <c r="L308" s="34">
        <f t="shared" si="113"/>
      </c>
      <c r="M308" s="35">
        <v>0</v>
      </c>
      <c r="N308" s="36">
        <f t="shared" si="551"/>
      </c>
      <c r="O308" s="35">
        <v>0</v>
      </c>
      <c r="P308" s="36">
        <f t="shared" si="660"/>
      </c>
      <c r="Q308" s="37"/>
      <c r="R308" s="32"/>
      <c r="S308" s="37"/>
      <c r="T308" s="32"/>
      <c r="U308" s="38"/>
      <c r="V308" s="39"/>
      <c r="W308" s="32"/>
      <c r="X308" s="39"/>
      <c r="Y308" s="37"/>
      <c r="Z308" s="39"/>
      <c r="AA308" s="39"/>
      <c r="AB308" s="32"/>
      <c r="AC308" s="32"/>
      <c r="AD308" s="37"/>
      <c r="AE308" s="39"/>
      <c r="AF308" s="39"/>
    </row>
    <row customHeight="true" ht="20.028011204481984" r="309">
      <c r="A309" s="40"/>
      <c r="B309" s="27" t="s">
        <v>69</v>
      </c>
      <c r="C309" s="28" t="s">
        <v>60</v>
      </c>
      <c r="D309" s="29" t="s">
        <v>44</v>
      </c>
      <c r="E309" s="65">
        <v>355.12</v>
      </c>
      <c r="F309" s="31">
        <f>E309+E310+E311</f>
      </c>
      <c r="G309" s="35">
        <v>3559</v>
      </c>
      <c r="H309" s="35">
        <v>55</v>
      </c>
      <c r="I309" s="33">
        <f t="shared" si="333"/>
      </c>
      <c r="J309" s="34">
        <f t="shared" si="4"/>
      </c>
      <c r="K309" s="35">
        <v>10</v>
      </c>
      <c r="L309" s="34">
        <f t="shared" si="113"/>
      </c>
      <c r="M309" s="35">
        <v>1</v>
      </c>
      <c r="N309" s="36">
        <f t="shared" si="551"/>
      </c>
      <c r="O309" s="35">
        <v>1</v>
      </c>
      <c r="P309" s="36">
        <f t="shared" si="660"/>
      </c>
      <c r="Q309" s="37">
        <f>(M309+M311+M310)/(O309+O311+O310)</f>
      </c>
      <c r="R309" s="35">
        <v>2</v>
      </c>
      <c r="S309" s="37">
        <f>(O309+O311)/(K309+K311)</f>
      </c>
      <c r="T309" s="35">
        <v>2</v>
      </c>
      <c r="U309" s="38">
        <f>F309/T309</f>
      </c>
      <c r="V309" s="39">
        <f>(F309+4*500)/T309</f>
      </c>
      <c r="W309" s="35">
        <v>2858.4</v>
      </c>
      <c r="X309" s="39">
        <f>W309/T309</f>
      </c>
      <c r="Y309" s="37">
        <f>T309/R309</f>
      </c>
      <c r="Z309" s="39">
        <f>W309/F309</f>
      </c>
      <c r="AA309" s="39">
        <f>W309/(F309+500)</f>
      </c>
      <c r="AB309" s="35">
        <v>1</v>
      </c>
      <c r="AC309" s="35">
        <v>787.2</v>
      </c>
      <c r="AD309" s="37">
        <f>AB309/T309</f>
      </c>
      <c r="AE309" s="39">
        <f>(W309-AC309)/(F309+500)</f>
      </c>
      <c r="AF309" s="39" t="s">
        <v>65</v>
      </c>
    </row>
    <row customHeight="true" ht="20.028011204481984" r="310">
      <c r="A310" s="40"/>
      <c r="B310" s="27"/>
      <c r="C310" s="28"/>
      <c r="D310" s="29" t="s">
        <v>46</v>
      </c>
      <c r="E310" s="66">
        <v>86.34</v>
      </c>
      <c r="F310" s="31"/>
      <c r="G310" s="35">
        <v>889</v>
      </c>
      <c r="H310" s="35">
        <v>32</v>
      </c>
      <c r="I310" s="33">
        <f t="shared" si="333"/>
      </c>
      <c r="J310" s="34">
        <f t="shared" si="4"/>
      </c>
      <c r="K310" s="35">
        <v>3</v>
      </c>
      <c r="L310" s="34">
        <f t="shared" si="113"/>
      </c>
      <c r="M310" s="35">
        <v>0</v>
      </c>
      <c r="N310" s="36">
        <f t="shared" si="551"/>
      </c>
      <c r="O310" s="35">
        <v>0</v>
      </c>
      <c r="P310" s="36">
        <f t="shared" si="660"/>
      </c>
      <c r="Q310" s="37"/>
      <c r="R310" s="32"/>
      <c r="S310" s="37"/>
      <c r="T310" s="32"/>
      <c r="U310" s="38"/>
      <c r="V310" s="39"/>
      <c r="W310" s="32"/>
      <c r="X310" s="39"/>
      <c r="Y310" s="37"/>
      <c r="Z310" s="39"/>
      <c r="AA310" s="39"/>
      <c r="AB310" s="32"/>
      <c r="AC310" s="32"/>
      <c r="AD310" s="37"/>
      <c r="AE310" s="39"/>
      <c r="AF310" s="39" t="s">
        <v>47</v>
      </c>
    </row>
    <row customHeight="true" ht="20.028011204481984" r="311">
      <c r="A311" s="40"/>
      <c r="B311" s="27"/>
      <c r="C311" s="28"/>
      <c r="D311" s="29" t="s">
        <v>48</v>
      </c>
      <c r="E311" s="35">
        <v>1.79</v>
      </c>
      <c r="F311" s="31"/>
      <c r="G311" s="35">
        <v>34</v>
      </c>
      <c r="H311" s="35">
        <v>0</v>
      </c>
      <c r="I311" s="33">
        <f t="shared" si="333"/>
      </c>
      <c r="J311" s="34">
        <f t="shared" si="4"/>
      </c>
      <c r="K311" s="35">
        <v>0</v>
      </c>
      <c r="L311" s="34">
        <f t="shared" si="113"/>
      </c>
      <c r="M311" s="35">
        <v>0</v>
      </c>
      <c r="N311" s="36">
        <f t="shared" si="551"/>
      </c>
      <c r="O311" s="35">
        <v>0</v>
      </c>
      <c r="P311" s="36">
        <f t="shared" si="660"/>
      </c>
      <c r="Q311" s="37"/>
      <c r="R311" s="32"/>
      <c r="S311" s="37"/>
      <c r="T311" s="32"/>
      <c r="U311" s="38"/>
      <c r="V311" s="39"/>
      <c r="W311" s="32"/>
      <c r="X311" s="39"/>
      <c r="Y311" s="37"/>
      <c r="Z311" s="39"/>
      <c r="AA311" s="39"/>
      <c r="AB311" s="32"/>
      <c r="AC311" s="32"/>
      <c r="AD311" s="37"/>
      <c r="AE311" s="39"/>
      <c r="AF311" s="39"/>
    </row>
    <row customHeight="true" ht="20.028011204481984" r="312">
      <c r="A312" s="40"/>
      <c r="B312" s="27" t="s">
        <v>70</v>
      </c>
      <c r="C312" s="28" t="s">
        <v>60</v>
      </c>
      <c r="D312" s="29" t="s">
        <v>44</v>
      </c>
      <c r="E312" s="65">
        <v>587.64</v>
      </c>
      <c r="F312" s="31">
        <f>E312+E313+E314</f>
      </c>
      <c r="G312" s="35">
        <v>5057</v>
      </c>
      <c r="H312" s="35">
        <v>112</v>
      </c>
      <c r="I312" s="33">
        <f t="shared" si="333"/>
      </c>
      <c r="J312" s="34">
        <f t="shared" si="4"/>
      </c>
      <c r="K312" s="35">
        <v>10</v>
      </c>
      <c r="L312" s="34">
        <f t="shared" si="113"/>
      </c>
      <c r="M312" s="35">
        <v>1</v>
      </c>
      <c r="N312" s="36">
        <f t="shared" si="551"/>
      </c>
      <c r="O312" s="35">
        <v>3</v>
      </c>
      <c r="P312" s="36">
        <f t="shared" si="660"/>
      </c>
      <c r="Q312" s="37">
        <f>(M312+M314+M313)/(O312+O314+O313)</f>
      </c>
      <c r="R312" s="35">
        <v>5</v>
      </c>
      <c r="S312" s="37">
        <f>(O312+O314)/(K312+K314)</f>
      </c>
      <c r="T312" s="35">
        <v>2</v>
      </c>
      <c r="U312" s="38">
        <f>F312/T312</f>
      </c>
      <c r="V312" s="39">
        <f>(F312+4*500)/T312</f>
      </c>
      <c r="W312" s="35">
        <v>2935.2</v>
      </c>
      <c r="X312" s="39">
        <f>W312/T312</f>
      </c>
      <c r="Y312" s="37">
        <f>T312/R312</f>
      </c>
      <c r="Z312" s="39">
        <f>W312/F312</f>
      </c>
      <c r="AA312" s="39">
        <f>W312/(F312+500)</f>
      </c>
      <c r="AB312" s="35">
        <v>2</v>
      </c>
      <c r="AC312" s="35">
        <v>2935.2</v>
      </c>
      <c r="AD312" s="37">
        <f>AB312/T312</f>
      </c>
      <c r="AE312" s="39">
        <f>(W312-AC312)/(F312+500)</f>
      </c>
      <c r="AF312" s="39" t="s">
        <v>65</v>
      </c>
    </row>
    <row customHeight="true" ht="20.028011204481984" r="313">
      <c r="A313" s="40"/>
      <c r="B313" s="27"/>
      <c r="C313" s="28"/>
      <c r="D313" s="29" t="s">
        <v>46</v>
      </c>
      <c r="E313" s="66">
        <v>128.93</v>
      </c>
      <c r="F313" s="31"/>
      <c r="G313" s="35">
        <v>889</v>
      </c>
      <c r="H313" s="35">
        <v>40</v>
      </c>
      <c r="I313" s="33">
        <f t="shared" si="333"/>
      </c>
      <c r="J313" s="34">
        <f t="shared" si="4"/>
      </c>
      <c r="K313" s="35">
        <v>4</v>
      </c>
      <c r="L313" s="34">
        <f t="shared" si="113"/>
      </c>
      <c r="M313" s="35">
        <v>0</v>
      </c>
      <c r="N313" s="36">
        <f t="shared" si="551"/>
      </c>
      <c r="O313" s="35">
        <v>1</v>
      </c>
      <c r="P313" s="36">
        <f t="shared" si="660"/>
      </c>
      <c r="Q313" s="37"/>
      <c r="R313" s="32"/>
      <c r="S313" s="37"/>
      <c r="T313" s="32"/>
      <c r="U313" s="38"/>
      <c r="V313" s="39"/>
      <c r="W313" s="32"/>
      <c r="X313" s="39"/>
      <c r="Y313" s="37"/>
      <c r="Z313" s="39"/>
      <c r="AA313" s="39"/>
      <c r="AB313" s="32"/>
      <c r="AC313" s="32"/>
      <c r="AD313" s="37"/>
      <c r="AE313" s="39"/>
      <c r="AF313" s="39" t="s">
        <v>47</v>
      </c>
    </row>
    <row customHeight="true" ht="20.028011204481984" r="314">
      <c r="A314" s="40"/>
      <c r="B314" s="27"/>
      <c r="C314" s="28"/>
      <c r="D314" s="29" t="s">
        <v>48</v>
      </c>
      <c r="E314" s="35">
        <v>0.55</v>
      </c>
      <c r="F314" s="31"/>
      <c r="G314" s="35">
        <v>18</v>
      </c>
      <c r="H314" s="35">
        <v>2</v>
      </c>
      <c r="I314" s="33">
        <f t="shared" si="333"/>
      </c>
      <c r="J314" s="34">
        <f t="shared" si="4"/>
      </c>
      <c r="K314" s="35">
        <v>0</v>
      </c>
      <c r="L314" s="34">
        <f t="shared" si="113"/>
      </c>
      <c r="M314" s="35">
        <v>0</v>
      </c>
      <c r="N314" s="36">
        <f t="shared" si="551"/>
      </c>
      <c r="O314" s="35">
        <v>0</v>
      </c>
      <c r="P314" s="36">
        <f t="shared" si="660"/>
      </c>
      <c r="Q314" s="37"/>
      <c r="R314" s="32"/>
      <c r="S314" s="37"/>
      <c r="T314" s="32"/>
      <c r="U314" s="38"/>
      <c r="V314" s="39"/>
      <c r="W314" s="32"/>
      <c r="X314" s="39"/>
      <c r="Y314" s="37"/>
      <c r="Z314" s="39"/>
      <c r="AA314" s="39"/>
      <c r="AB314" s="32"/>
      <c r="AC314" s="32"/>
      <c r="AD314" s="37"/>
      <c r="AE314" s="39"/>
      <c r="AF314" s="39"/>
    </row>
    <row customHeight="true" ht="20.028011204481984" r="315">
      <c r="A315" s="40"/>
      <c r="B315" s="27" t="s">
        <v>71</v>
      </c>
      <c r="C315" s="28" t="s">
        <v>60</v>
      </c>
      <c r="D315" s="29" t="s">
        <v>44</v>
      </c>
      <c r="E315" s="65">
        <v>623.51</v>
      </c>
      <c r="F315" s="31">
        <f>E315+E316+E317</f>
      </c>
      <c r="G315" s="35">
        <v>5274</v>
      </c>
      <c r="H315" s="35">
        <v>92</v>
      </c>
      <c r="I315" s="33">
        <f t="shared" si="333"/>
      </c>
      <c r="J315" s="34">
        <f t="shared" si="4"/>
      </c>
      <c r="K315" s="35">
        <v>4</v>
      </c>
      <c r="L315" s="34">
        <f t="shared" si="113"/>
      </c>
      <c r="M315" s="35">
        <v>0</v>
      </c>
      <c r="N315" s="36">
        <f t="shared" si="551"/>
      </c>
      <c r="O315" s="35">
        <v>0</v>
      </c>
      <c r="P315" s="36">
        <f t="shared" si="660"/>
      </c>
      <c r="Q315" s="37">
        <f>(M315+M317+M316)/(O315+O317+O316)</f>
      </c>
      <c r="R315" s="35">
        <v>1</v>
      </c>
      <c r="S315" s="37">
        <f>(O315+O317)/(K315+K317)</f>
      </c>
      <c r="T315" s="35">
        <v>0</v>
      </c>
      <c r="U315" s="38">
        <f>F315/T315</f>
      </c>
      <c r="V315" s="39">
        <f>(F315+4*500)/T315</f>
      </c>
      <c r="W315" s="35">
        <v>0</v>
      </c>
      <c r="X315" s="39">
        <f>W315/T315</f>
      </c>
      <c r="Y315" s="37">
        <f>T315/R315</f>
      </c>
      <c r="Z315" s="39">
        <f>W315/F315</f>
      </c>
      <c r="AA315" s="39">
        <f>W315/(F315+500)</f>
      </c>
      <c r="AB315" s="35">
        <v>0</v>
      </c>
      <c r="AC315" s="35">
        <v>0</v>
      </c>
      <c r="AD315" s="37">
        <f>AB315/T315</f>
      </c>
      <c r="AE315" s="39">
        <f>(W315-AC315)/(F315+500)</f>
      </c>
      <c r="AF315" s="39" t="s">
        <v>65</v>
      </c>
    </row>
    <row customHeight="true" ht="20.028011204481984" r="316">
      <c r="A316" s="40"/>
      <c r="B316" s="27"/>
      <c r="C316" s="28"/>
      <c r="D316" s="29" t="s">
        <v>46</v>
      </c>
      <c r="E316" s="66">
        <v>177.49</v>
      </c>
      <c r="F316" s="31"/>
      <c r="G316" s="35">
        <v>1019</v>
      </c>
      <c r="H316" s="35">
        <v>47</v>
      </c>
      <c r="I316" s="33">
        <f t="shared" si="333"/>
      </c>
      <c r="J316" s="34">
        <f t="shared" si="4"/>
      </c>
      <c r="K316" s="35">
        <v>2</v>
      </c>
      <c r="L316" s="34">
        <f t="shared" si="113"/>
      </c>
      <c r="M316" s="35">
        <v>0</v>
      </c>
      <c r="N316" s="36">
        <f t="shared" si="551"/>
      </c>
      <c r="O316" s="35">
        <v>1</v>
      </c>
      <c r="P316" s="36">
        <f t="shared" si="660"/>
      </c>
      <c r="Q316" s="37"/>
      <c r="R316" s="32"/>
      <c r="S316" s="37"/>
      <c r="T316" s="32"/>
      <c r="U316" s="38"/>
      <c r="V316" s="39"/>
      <c r="W316" s="32"/>
      <c r="X316" s="39"/>
      <c r="Y316" s="37"/>
      <c r="Z316" s="39"/>
      <c r="AA316" s="39"/>
      <c r="AB316" s="32"/>
      <c r="AC316" s="32"/>
      <c r="AD316" s="37"/>
      <c r="AE316" s="39"/>
      <c r="AF316" s="39" t="s">
        <v>47</v>
      </c>
    </row>
    <row customHeight="true" ht="20.028011204481984" r="317">
      <c r="A317" s="40"/>
      <c r="B317" s="27"/>
      <c r="C317" s="28"/>
      <c r="D317" s="29" t="s">
        <v>48</v>
      </c>
      <c r="E317" s="35">
        <v>0.07</v>
      </c>
      <c r="F317" s="31"/>
      <c r="G317" s="35">
        <v>21</v>
      </c>
      <c r="H317" s="35">
        <v>0</v>
      </c>
      <c r="I317" s="33">
        <f t="shared" si="333"/>
      </c>
      <c r="J317" s="34">
        <f t="shared" si="4"/>
      </c>
      <c r="K317" s="35">
        <v>0</v>
      </c>
      <c r="L317" s="34">
        <f t="shared" si="113"/>
      </c>
      <c r="M317" s="35">
        <v>0</v>
      </c>
      <c r="N317" s="36">
        <f t="shared" si="551"/>
      </c>
      <c r="O317" s="35">
        <v>0</v>
      </c>
      <c r="P317" s="36">
        <f t="shared" si="660"/>
      </c>
      <c r="Q317" s="37"/>
      <c r="R317" s="32"/>
      <c r="S317" s="37"/>
      <c r="T317" s="32"/>
      <c r="U317" s="38"/>
      <c r="V317" s="39"/>
      <c r="W317" s="32"/>
      <c r="X317" s="39"/>
      <c r="Y317" s="37"/>
      <c r="Z317" s="39"/>
      <c r="AA317" s="39"/>
      <c r="AB317" s="32"/>
      <c r="AC317" s="32"/>
      <c r="AD317" s="37"/>
      <c r="AE317" s="39"/>
      <c r="AF317" s="39"/>
    </row>
    <row customHeight="true" ht="20.028011204481984" r="318">
      <c r="A318" s="40"/>
      <c r="B318" s="44" t="s">
        <v>53</v>
      </c>
      <c r="C318" s="44"/>
      <c r="D318" s="44"/>
      <c r="E318" s="45">
        <f>SUM(E306:E317)</f>
      </c>
      <c r="F318" s="45">
        <f>SUM(F306:F317)</f>
      </c>
      <c r="G318" s="45">
        <f>SUM(G306:G317)</f>
      </c>
      <c r="H318" s="45">
        <f>SUM(H306:H317)</f>
      </c>
      <c r="I318" s="46">
        <f t="shared" si="333"/>
      </c>
      <c r="J318" s="47">
        <f t="shared" si="4"/>
      </c>
      <c r="K318" s="45">
        <f>SUM(K306:K317)</f>
      </c>
      <c r="L318" s="47">
        <f t="shared" si="113"/>
      </c>
      <c r="M318" s="45">
        <f>SUM(M306:M317)</f>
      </c>
      <c r="N318" s="48">
        <f t="shared" si="551"/>
      </c>
      <c r="O318" s="45">
        <f>SUM(O306:O317)</f>
      </c>
      <c r="P318" s="48">
        <f t="shared" si="660"/>
      </c>
      <c r="Q318" s="49">
        <f>M318/O318</f>
      </c>
      <c r="R318" s="45">
        <f>SUM(R306:R317)</f>
      </c>
      <c r="S318" s="49">
        <f>(O318+O318)/(K318+K318)</f>
      </c>
      <c r="T318" s="45">
        <f>SUM(T306:T317)</f>
      </c>
      <c r="U318" s="50">
        <f t="shared" ref="U318:U319" si="259">F318/T318</f>
      </c>
      <c r="V318" s="51">
        <f t="shared" ref="V318:V319" si="368">(F318+4*500)/T318</f>
      </c>
      <c r="W318" s="45">
        <f>SUM(W306:W317)</f>
      </c>
      <c r="X318" s="52">
        <f t="shared" ref="X318:X319" si="39">W318/T318</f>
      </c>
      <c r="Y318" s="49">
        <f t="shared" ref="Y318:Y319" si="150">T318/R318</f>
      </c>
      <c r="Z318" s="51">
        <f t="shared" ref="Z318:Z319" si="586">W318/F318</f>
      </c>
      <c r="AA318" s="51">
        <f>W318/(F318+COUNT(W306:W317)*500)</f>
      </c>
      <c r="AB318" s="45">
        <f>SUM(AB306:AB317)</f>
      </c>
      <c r="AC318" s="45">
        <f>SUM(AC306:AC317)</f>
      </c>
      <c r="AD318" s="49">
        <f t="shared" ref="AD318:AD319" si="458">AB318/T318</f>
      </c>
      <c r="AE318" s="53">
        <f>(W318-AC318)/(F318+COUNT(W306:W317)*500)</f>
      </c>
      <c r="AF318" s="39"/>
    </row>
    <row customHeight="true" ht="20.028011204481984" r="319">
      <c r="A319" s="40"/>
      <c r="B319" s="27" t="s">
        <v>72</v>
      </c>
      <c r="C319" s="28" t="s">
        <v>43</v>
      </c>
      <c r="D319" s="29" t="s">
        <v>44</v>
      </c>
      <c r="E319" s="65">
        <v>867.47</v>
      </c>
      <c r="F319" s="31">
        <f>E319+E320+E321</f>
      </c>
      <c r="G319" s="35">
        <v>5882</v>
      </c>
      <c r="H319" s="35">
        <v>123</v>
      </c>
      <c r="I319" s="33">
        <f t="shared" si="333"/>
      </c>
      <c r="J319" s="34">
        <f t="shared" si="4"/>
      </c>
      <c r="K319" s="35">
        <v>3</v>
      </c>
      <c r="L319" s="34">
        <f t="shared" si="113"/>
      </c>
      <c r="M319" s="35">
        <v>1</v>
      </c>
      <c r="N319" s="36">
        <f t="shared" si="551"/>
      </c>
      <c r="O319" s="35">
        <v>2</v>
      </c>
      <c r="P319" s="36">
        <f t="shared" si="660"/>
      </c>
      <c r="Q319" s="37">
        <f>(M319+M321+M320)/(O319+O321+O320)</f>
      </c>
      <c r="R319" s="35">
        <v>4</v>
      </c>
      <c r="S319" s="37">
        <f>(O319+O321)/(K319+K321)</f>
      </c>
      <c r="T319" s="35">
        <v>1</v>
      </c>
      <c r="U319" s="38">
        <f t="shared" si="259"/>
      </c>
      <c r="V319" s="39">
        <f t="shared" si="368"/>
      </c>
      <c r="W319" s="35">
        <v>2071.2</v>
      </c>
      <c r="X319" s="39">
        <f t="shared" si="39"/>
      </c>
      <c r="Y319" s="37">
        <f t="shared" si="150"/>
      </c>
      <c r="Z319" s="39">
        <f t="shared" si="586"/>
      </c>
      <c r="AA319" s="39">
        <f>W319/(F319+500)</f>
      </c>
      <c r="AB319" s="35">
        <v>0</v>
      </c>
      <c r="AC319" s="35">
        <v>0</v>
      </c>
      <c r="AD319" s="37">
        <f t="shared" si="458"/>
      </c>
      <c r="AE319" s="39">
        <f>(W319-AC319)/(F319+500)</f>
      </c>
      <c r="AF319" s="39" t="s">
        <v>65</v>
      </c>
    </row>
    <row customHeight="true" ht="20.028011204481984" r="320">
      <c r="A320" s="40"/>
      <c r="B320" s="27"/>
      <c r="C320" s="41"/>
      <c r="D320" s="29" t="s">
        <v>46</v>
      </c>
      <c r="E320" s="66">
        <v>65.74</v>
      </c>
      <c r="F320" s="31"/>
      <c r="G320" s="35">
        <v>699</v>
      </c>
      <c r="H320" s="35">
        <v>38</v>
      </c>
      <c r="I320" s="33">
        <f t="shared" si="333"/>
      </c>
      <c r="J320" s="34">
        <f t="shared" si="4"/>
      </c>
      <c r="K320" s="35">
        <v>2</v>
      </c>
      <c r="L320" s="34">
        <f t="shared" si="113"/>
      </c>
      <c r="M320" s="35">
        <v>0</v>
      </c>
      <c r="N320" s="36">
        <f t="shared" si="551"/>
      </c>
      <c r="O320" s="35">
        <v>0</v>
      </c>
      <c r="P320" s="36">
        <f t="shared" si="660"/>
      </c>
      <c r="Q320" s="37"/>
      <c r="R320" s="32"/>
      <c r="S320" s="37"/>
      <c r="T320" s="32"/>
      <c r="U320" s="38"/>
      <c r="V320" s="39"/>
      <c r="W320" s="32"/>
      <c r="X320" s="39"/>
      <c r="Y320" s="37"/>
      <c r="Z320" s="39"/>
      <c r="AA320" s="39"/>
      <c r="AB320" s="32"/>
      <c r="AC320" s="32"/>
      <c r="AD320" s="37"/>
      <c r="AE320" s="39"/>
      <c r="AF320" s="39" t="s">
        <v>47</v>
      </c>
    </row>
    <row customHeight="true" ht="20.028011204481984" r="321">
      <c r="A321" s="40"/>
      <c r="B321" s="27"/>
      <c r="C321" s="41"/>
      <c r="D321" s="29" t="s">
        <v>48</v>
      </c>
      <c r="E321" s="35">
        <v>0.55</v>
      </c>
      <c r="F321" s="31"/>
      <c r="G321" s="35">
        <v>34</v>
      </c>
      <c r="H321" s="35">
        <v>0</v>
      </c>
      <c r="I321" s="33">
        <f t="shared" si="333"/>
      </c>
      <c r="J321" s="34">
        <f t="shared" si="4"/>
      </c>
      <c r="K321" s="35">
        <v>0</v>
      </c>
      <c r="L321" s="34">
        <f t="shared" si="113"/>
      </c>
      <c r="M321" s="35">
        <v>0</v>
      </c>
      <c r="N321" s="36">
        <f t="shared" si="551"/>
      </c>
      <c r="O321" s="35">
        <v>0</v>
      </c>
      <c r="P321" s="36">
        <f t="shared" si="660"/>
      </c>
      <c r="Q321" s="37"/>
      <c r="R321" s="32"/>
      <c r="S321" s="37"/>
      <c r="T321" s="32"/>
      <c r="U321" s="38"/>
      <c r="V321" s="39"/>
      <c r="W321" s="32"/>
      <c r="X321" s="39"/>
      <c r="Y321" s="37"/>
      <c r="Z321" s="39"/>
      <c r="AA321" s="39"/>
      <c r="AB321" s="32"/>
      <c r="AC321" s="32"/>
      <c r="AD321" s="37"/>
      <c r="AE321" s="39"/>
      <c r="AF321" s="39"/>
    </row>
    <row customHeight="true" ht="20.028011204481984" r="322">
      <c r="A322" s="40"/>
      <c r="B322" s="27" t="s">
        <v>74</v>
      </c>
      <c r="C322" s="28" t="s">
        <v>43</v>
      </c>
      <c r="D322" s="29" t="s">
        <v>44</v>
      </c>
      <c r="E322" s="65">
        <v>735.04</v>
      </c>
      <c r="F322" s="31">
        <f>E322+E323+E324</f>
      </c>
      <c r="G322" s="35">
        <v>5713</v>
      </c>
      <c r="H322" s="35">
        <v>94</v>
      </c>
      <c r="I322" s="33">
        <f t="shared" si="333"/>
      </c>
      <c r="J322" s="34">
        <f t="shared" si="4"/>
      </c>
      <c r="K322" s="35">
        <v>13</v>
      </c>
      <c r="L322" s="34">
        <f t="shared" si="113"/>
      </c>
      <c r="M322" s="35">
        <v>3</v>
      </c>
      <c r="N322" s="36">
        <f t="shared" si="551"/>
      </c>
      <c r="O322" s="35">
        <v>6</v>
      </c>
      <c r="P322" s="36">
        <f t="shared" si="660"/>
      </c>
      <c r="Q322" s="37">
        <f>(M322+M324+M323)/(O322+O324+O323)</f>
      </c>
      <c r="R322" s="35">
        <v>8</v>
      </c>
      <c r="S322" s="37">
        <f>(O322+O324)/(K322+K324)</f>
      </c>
      <c r="T322" s="35">
        <v>4</v>
      </c>
      <c r="U322" s="38">
        <f>F322/T322</f>
      </c>
      <c r="V322" s="39">
        <f>(F322+4*500)/T322</f>
      </c>
      <c r="W322" s="35">
        <v>4170</v>
      </c>
      <c r="X322" s="39">
        <f>W322/T322</f>
      </c>
      <c r="Y322" s="37">
        <f>T322/R322</f>
      </c>
      <c r="Z322" s="39">
        <f>W322/F322</f>
      </c>
      <c r="AA322" s="39">
        <f>W322/(F322+500)</f>
      </c>
      <c r="AB322" s="35">
        <v>1</v>
      </c>
      <c r="AC322" s="35">
        <v>620.4</v>
      </c>
      <c r="AD322" s="37">
        <f>AB322/T322</f>
      </c>
      <c r="AE322" s="39">
        <f>(W322-AC322)/(F322+500)</f>
      </c>
      <c r="AF322" s="39" t="s">
        <v>65</v>
      </c>
    </row>
    <row customHeight="true" ht="20.028011204481984" r="323">
      <c r="A323" s="40"/>
      <c r="B323" s="27"/>
      <c r="C323" s="28"/>
      <c r="D323" s="29" t="s">
        <v>46</v>
      </c>
      <c r="E323" s="66">
        <v>278.68</v>
      </c>
      <c r="F323" s="31"/>
      <c r="G323" s="35">
        <v>2255</v>
      </c>
      <c r="H323" s="35">
        <v>186</v>
      </c>
      <c r="I323" s="33">
        <f t="shared" si="333"/>
      </c>
      <c r="J323" s="34">
        <f t="shared" si="4"/>
      </c>
      <c r="K323" s="35">
        <v>5</v>
      </c>
      <c r="L323" s="34">
        <f t="shared" si="113"/>
      </c>
      <c r="M323" s="35">
        <v>1</v>
      </c>
      <c r="N323" s="36">
        <f t="shared" si="551"/>
      </c>
      <c r="O323" s="35">
        <v>2</v>
      </c>
      <c r="P323" s="36">
        <f t="shared" si="660"/>
      </c>
      <c r="Q323" s="37"/>
      <c r="R323" s="32"/>
      <c r="S323" s="37"/>
      <c r="T323" s="32"/>
      <c r="U323" s="38"/>
      <c r="V323" s="39"/>
      <c r="W323" s="32"/>
      <c r="X323" s="39"/>
      <c r="Y323" s="37"/>
      <c r="Z323" s="39"/>
      <c r="AA323" s="39"/>
      <c r="AB323" s="32"/>
      <c r="AC323" s="32"/>
      <c r="AD323" s="37"/>
      <c r="AE323" s="39"/>
      <c r="AF323" s="39" t="s">
        <v>47</v>
      </c>
    </row>
    <row customHeight="true" ht="20.028011204481984" r="324">
      <c r="A324" s="40"/>
      <c r="B324" s="27"/>
      <c r="C324" s="28"/>
      <c r="D324" s="29" t="s">
        <v>48</v>
      </c>
      <c r="E324" s="35">
        <v>0.12</v>
      </c>
      <c r="F324" s="31"/>
      <c r="G324" s="35">
        <v>16</v>
      </c>
      <c r="H324" s="35">
        <v>0</v>
      </c>
      <c r="I324" s="33">
        <f t="shared" si="333"/>
      </c>
      <c r="J324" s="34">
        <f t="shared" si="4"/>
      </c>
      <c r="K324" s="35">
        <v>0</v>
      </c>
      <c r="L324" s="34">
        <f t="shared" si="113"/>
      </c>
      <c r="M324" s="35">
        <v>0</v>
      </c>
      <c r="N324" s="36">
        <f t="shared" si="551"/>
      </c>
      <c r="O324" s="35">
        <v>0</v>
      </c>
      <c r="P324" s="36">
        <f t="shared" si="660"/>
      </c>
      <c r="Q324" s="37"/>
      <c r="R324" s="32"/>
      <c r="S324" s="37"/>
      <c r="T324" s="32"/>
      <c r="U324" s="38"/>
      <c r="V324" s="39"/>
      <c r="W324" s="32"/>
      <c r="X324" s="39"/>
      <c r="Y324" s="37"/>
      <c r="Z324" s="39"/>
      <c r="AA324" s="39"/>
      <c r="AB324" s="32"/>
      <c r="AC324" s="32"/>
      <c r="AD324" s="37"/>
      <c r="AE324" s="39"/>
      <c r="AF324" s="39"/>
    </row>
    <row customHeight="true" ht="20.028011204481984" r="325">
      <c r="A325" s="40"/>
      <c r="B325" s="27" t="s">
        <v>75</v>
      </c>
      <c r="C325" s="28" t="s">
        <v>43</v>
      </c>
      <c r="D325" s="29" t="s">
        <v>44</v>
      </c>
      <c r="E325" s="65">
        <v>2236.99</v>
      </c>
      <c r="F325" s="31">
        <f>E325+E326+E327</f>
      </c>
      <c r="G325" s="35">
        <v>22824</v>
      </c>
      <c r="H325" s="35">
        <v>339</v>
      </c>
      <c r="I325" s="33">
        <f t="shared" si="333"/>
      </c>
      <c r="J325" s="34">
        <f t="shared" si="4"/>
      </c>
      <c r="K325" s="35">
        <v>46</v>
      </c>
      <c r="L325" s="34">
        <f t="shared" si="113"/>
      </c>
      <c r="M325" s="35">
        <v>4</v>
      </c>
      <c r="N325" s="36">
        <f t="shared" si="551"/>
      </c>
      <c r="O325" s="35">
        <v>5</v>
      </c>
      <c r="P325" s="36">
        <f t="shared" si="660"/>
      </c>
      <c r="Q325" s="37">
        <f>(M325+M327+M326)/(O325+O327+O326)</f>
      </c>
      <c r="R325" s="35">
        <v>8</v>
      </c>
      <c r="S325" s="37">
        <f>(O325+O327)/(K325+K327)</f>
      </c>
      <c r="T325" s="35">
        <v>5</v>
      </c>
      <c r="U325" s="38">
        <f>F325/T325</f>
      </c>
      <c r="V325" s="39">
        <f>(F325+4*500)/T325</f>
      </c>
      <c r="W325" s="35">
        <v>6232.8</v>
      </c>
      <c r="X325" s="39">
        <f>W325/T325</f>
      </c>
      <c r="Y325" s="37">
        <f>T325/R325</f>
      </c>
      <c r="Z325" s="39">
        <f>W325/F325</f>
      </c>
      <c r="AA325" s="39">
        <f>W325/(F325+500)</f>
      </c>
      <c r="AB325" s="35">
        <v>0</v>
      </c>
      <c r="AC325" s="35">
        <v>0</v>
      </c>
      <c r="AD325" s="37">
        <f>AB325/T325</f>
      </c>
      <c r="AE325" s="39">
        <f>(W325-AC325)/(F325+500)</f>
      </c>
      <c r="AF325" s="39" t="s">
        <v>65</v>
      </c>
    </row>
    <row customHeight="true" ht="20.028011204481984" r="326">
      <c r="A326" s="40"/>
      <c r="B326" s="27"/>
      <c r="C326" s="28"/>
      <c r="D326" s="29" t="s">
        <v>46</v>
      </c>
      <c r="E326" s="66">
        <v>265.97</v>
      </c>
      <c r="F326" s="31"/>
      <c r="G326" s="35">
        <v>1468</v>
      </c>
      <c r="H326" s="35">
        <v>95</v>
      </c>
      <c r="I326" s="33">
        <f t="shared" si="333"/>
      </c>
      <c r="J326" s="34">
        <f t="shared" si="4"/>
      </c>
      <c r="K326" s="35">
        <v>4</v>
      </c>
      <c r="L326" s="34">
        <f t="shared" si="113"/>
      </c>
      <c r="M326" s="35">
        <v>1</v>
      </c>
      <c r="N326" s="36">
        <f t="shared" si="551"/>
      </c>
      <c r="O326" s="35">
        <v>1</v>
      </c>
      <c r="P326" s="36">
        <f t="shared" si="660"/>
      </c>
      <c r="Q326" s="37"/>
      <c r="R326" s="32"/>
      <c r="S326" s="37"/>
      <c r="T326" s="32"/>
      <c r="U326" s="38"/>
      <c r="V326" s="39"/>
      <c r="W326" s="32"/>
      <c r="X326" s="39"/>
      <c r="Y326" s="37"/>
      <c r="Z326" s="39"/>
      <c r="AA326" s="39"/>
      <c r="AB326" s="32"/>
      <c r="AC326" s="32"/>
      <c r="AD326" s="37"/>
      <c r="AE326" s="39"/>
      <c r="AF326" s="39" t="s">
        <v>47</v>
      </c>
    </row>
    <row customHeight="true" ht="20.028011204481984" r="327">
      <c r="A327" s="40"/>
      <c r="B327" s="27"/>
      <c r="C327" s="28"/>
      <c r="D327" s="29" t="s">
        <v>48</v>
      </c>
      <c r="E327" s="35">
        <v>1.25</v>
      </c>
      <c r="F327" s="31"/>
      <c r="G327" s="35">
        <v>17</v>
      </c>
      <c r="H327" s="35">
        <v>0</v>
      </c>
      <c r="I327" s="33">
        <f t="shared" si="333"/>
      </c>
      <c r="J327" s="34">
        <f t="shared" si="4"/>
      </c>
      <c r="K327" s="35">
        <v>0</v>
      </c>
      <c r="L327" s="34">
        <f t="shared" si="113"/>
      </c>
      <c r="M327" s="35">
        <v>0</v>
      </c>
      <c r="N327" s="36">
        <f t="shared" si="551"/>
      </c>
      <c r="O327" s="35">
        <v>0</v>
      </c>
      <c r="P327" s="36">
        <f t="shared" si="660"/>
      </c>
      <c r="Q327" s="37"/>
      <c r="R327" s="32"/>
      <c r="S327" s="37"/>
      <c r="T327" s="32"/>
      <c r="U327" s="38"/>
      <c r="V327" s="39"/>
      <c r="W327" s="32"/>
      <c r="X327" s="39"/>
      <c r="Y327" s="37"/>
      <c r="Z327" s="39"/>
      <c r="AA327" s="39"/>
      <c r="AB327" s="32"/>
      <c r="AC327" s="32"/>
      <c r="AD327" s="37"/>
      <c r="AE327" s="39"/>
      <c r="AF327" s="39"/>
    </row>
    <row customHeight="true" ht="20.028011204481984" r="328">
      <c r="A328" s="40"/>
      <c r="B328" s="27" t="s">
        <v>76</v>
      </c>
      <c r="C328" s="28" t="s">
        <v>43</v>
      </c>
      <c r="D328" s="29" t="s">
        <v>44</v>
      </c>
      <c r="E328" s="65">
        <v>679.39</v>
      </c>
      <c r="F328" s="31">
        <f>E328+E329+E330</f>
      </c>
      <c r="G328" s="35">
        <v>9253</v>
      </c>
      <c r="H328" s="35">
        <v>143</v>
      </c>
      <c r="I328" s="33">
        <f t="shared" si="333"/>
      </c>
      <c r="J328" s="34">
        <f t="shared" si="4"/>
      </c>
      <c r="K328" s="35">
        <v>20</v>
      </c>
      <c r="L328" s="34">
        <f t="shared" si="113"/>
      </c>
      <c r="M328" s="35">
        <v>1</v>
      </c>
      <c r="N328" s="36">
        <f t="shared" si="551"/>
      </c>
      <c r="O328" s="35">
        <v>2</v>
      </c>
      <c r="P328" s="36">
        <f t="shared" si="660"/>
      </c>
      <c r="Q328" s="37">
        <f>(M328+M330+M329)/(O328+O330+O329)</f>
      </c>
      <c r="R328" s="35">
        <v>2</v>
      </c>
      <c r="S328" s="37">
        <f>(O328+O330)/(K328+K330)</f>
      </c>
      <c r="T328" s="35">
        <v>1</v>
      </c>
      <c r="U328" s="38">
        <f>F328/T328</f>
      </c>
      <c r="V328" s="39">
        <f>(F328+4*500)/T328</f>
      </c>
      <c r="W328" s="35">
        <v>468</v>
      </c>
      <c r="X328" s="39">
        <f>W328/T328</f>
      </c>
      <c r="Y328" s="37">
        <f>T328/R328</f>
      </c>
      <c r="Z328" s="39">
        <f>W328/F328</f>
      </c>
      <c r="AA328" s="39">
        <f>W328/(F328+500)</f>
      </c>
      <c r="AB328" s="35">
        <v>1</v>
      </c>
      <c r="AC328" s="35">
        <v>468</v>
      </c>
      <c r="AD328" s="37">
        <f>AB328/T328</f>
      </c>
      <c r="AE328" s="39">
        <f>(W328-AC328)/(F328+500)</f>
      </c>
      <c r="AF328" s="39" t="s">
        <v>65</v>
      </c>
    </row>
    <row customHeight="true" ht="20.028011204481984" r="329">
      <c r="A329" s="40"/>
      <c r="B329" s="27"/>
      <c r="C329" s="28"/>
      <c r="D329" s="29" t="s">
        <v>46</v>
      </c>
      <c r="E329" s="66">
        <v>102.52</v>
      </c>
      <c r="F329" s="31"/>
      <c r="G329" s="35">
        <v>599</v>
      </c>
      <c r="H329" s="35">
        <v>32</v>
      </c>
      <c r="I329" s="33">
        <f t="shared" si="333"/>
      </c>
      <c r="J329" s="34">
        <f t="shared" si="4"/>
      </c>
      <c r="K329" s="35">
        <v>5</v>
      </c>
      <c r="L329" s="34">
        <f t="shared" si="113"/>
      </c>
      <c r="M329" s="35">
        <v>0</v>
      </c>
      <c r="N329" s="36">
        <f t="shared" si="551"/>
      </c>
      <c r="O329" s="35">
        <v>0</v>
      </c>
      <c r="P329" s="36">
        <f t="shared" si="660"/>
      </c>
      <c r="Q329" s="37"/>
      <c r="R329" s="32"/>
      <c r="S329" s="37"/>
      <c r="T329" s="32"/>
      <c r="U329" s="38"/>
      <c r="V329" s="39"/>
      <c r="W329" s="32"/>
      <c r="X329" s="39"/>
      <c r="Y329" s="37"/>
      <c r="Z329" s="39"/>
      <c r="AA329" s="39"/>
      <c r="AB329" s="32"/>
      <c r="AC329" s="32"/>
      <c r="AD329" s="37"/>
      <c r="AE329" s="39"/>
      <c r="AF329" s="39" t="s">
        <v>47</v>
      </c>
    </row>
    <row customHeight="true" ht="20.028011204481984" r="330">
      <c r="A330" s="40"/>
      <c r="B330" s="27"/>
      <c r="C330" s="28"/>
      <c r="D330" s="29" t="s">
        <v>48</v>
      </c>
      <c r="E330" s="35">
        <v>67.38</v>
      </c>
      <c r="F330" s="31"/>
      <c r="G330" s="35">
        <v>9</v>
      </c>
      <c r="H330" s="35">
        <v>1</v>
      </c>
      <c r="I330" s="33">
        <f t="shared" si="333"/>
      </c>
      <c r="J330" s="34">
        <f t="shared" si="4"/>
      </c>
      <c r="K330" s="35">
        <v>0</v>
      </c>
      <c r="L330" s="34">
        <f t="shared" si="113"/>
      </c>
      <c r="M330" s="35">
        <v>0</v>
      </c>
      <c r="N330" s="36">
        <f t="shared" si="551"/>
      </c>
      <c r="O330" s="35">
        <v>0</v>
      </c>
      <c r="P330" s="36">
        <f t="shared" si="660"/>
      </c>
      <c r="Q330" s="37"/>
      <c r="R330" s="32"/>
      <c r="S330" s="37"/>
      <c r="T330" s="32"/>
      <c r="U330" s="38"/>
      <c r="V330" s="39"/>
      <c r="W330" s="32"/>
      <c r="X330" s="39"/>
      <c r="Y330" s="37"/>
      <c r="Z330" s="39"/>
      <c r="AA330" s="39"/>
      <c r="AB330" s="32"/>
      <c r="AC330" s="32"/>
      <c r="AD330" s="37"/>
      <c r="AE330" s="39"/>
      <c r="AF330" s="39"/>
    </row>
    <row customHeight="true" ht="20.028011204481984" r="331">
      <c r="A331" s="40"/>
      <c r="B331" s="44" t="s">
        <v>53</v>
      </c>
      <c r="C331" s="44"/>
      <c r="D331" s="44"/>
      <c r="E331" s="45">
        <f>SUM(E319:E330)</f>
      </c>
      <c r="F331" s="45">
        <f>SUM(F319:F330)</f>
      </c>
      <c r="G331" s="45">
        <f>SUM(G319:G330)</f>
      </c>
      <c r="H331" s="45">
        <f>SUM(H319:H330)</f>
      </c>
      <c r="I331" s="46">
        <f t="shared" si="333"/>
      </c>
      <c r="J331" s="47">
        <f t="shared" si="4"/>
      </c>
      <c r="K331" s="45">
        <f>SUM(K319:K330)</f>
      </c>
      <c r="L331" s="47">
        <f t="shared" si="113"/>
      </c>
      <c r="M331" s="45">
        <f>SUM(M319:M330)</f>
      </c>
      <c r="N331" s="48">
        <f t="shared" si="551"/>
      </c>
      <c r="O331" s="45">
        <f>SUM(O319:O330)</f>
      </c>
      <c r="P331" s="48">
        <f t="shared" si="660"/>
      </c>
      <c r="Q331" s="49">
        <f t="shared" ref="Q331:Q332" si="532">M331/O331</f>
      </c>
      <c r="R331" s="45">
        <f>SUM(R319:R330)</f>
      </c>
      <c r="S331" s="49">
        <f t="shared" ref="S331:S332" si="224">(O331+O331)/(K331+K331)</f>
      </c>
      <c r="T331" s="45">
        <f>SUM(T319:T330)</f>
      </c>
      <c r="U331" s="50">
        <f t="shared" ref="U331:U332" si="260">F331/T331</f>
      </c>
      <c r="V331" s="51">
        <f t="shared" ref="V331:V332" si="369">(F331+4*500)/T331</f>
      </c>
      <c r="W331" s="45">
        <f>SUM(W319:W330)</f>
      </c>
      <c r="X331" s="52">
        <f t="shared" ref="X331:X332" si="40">W331/T331</f>
      </c>
      <c r="Y331" s="49">
        <f t="shared" ref="Y331:Y332" si="151">T331/R331</f>
      </c>
      <c r="Z331" s="51">
        <f t="shared" ref="Z331:Z332" si="587">W331/F331</f>
      </c>
      <c r="AA331" s="51">
        <f>W331/(F331+COUNT(W319:W330)*500)</f>
      </c>
      <c r="AB331" s="45">
        <f>SUM(AB319:AB330)</f>
      </c>
      <c r="AC331" s="45">
        <f>SUM(AC319:AC330)</f>
      </c>
      <c r="AD331" s="49">
        <f t="shared" ref="AD331:AD332" si="459">AB331/T331</f>
      </c>
      <c r="AE331" s="53">
        <f>(W331-AC331)/(F331+COUNT(W319:W330)*500)</f>
      </c>
      <c r="AF331" s="39"/>
    </row>
    <row customHeight="true" ht="20.028011204481984" r="332">
      <c r="A332" s="40"/>
      <c r="B332" s="56" t="s">
        <v>77</v>
      </c>
      <c r="C332" s="56"/>
      <c r="D332" s="56"/>
      <c r="E332" s="57">
        <f>E292+E331+E279+E318+E305</f>
      </c>
      <c r="F332" s="57">
        <f>F292+F331+F279+F318+F305</f>
      </c>
      <c r="G332" s="57">
        <f>G292+G331+G279+G318+G305</f>
      </c>
      <c r="H332" s="57">
        <f>H292+H331+H279+H318+H305</f>
      </c>
      <c r="I332" s="58">
        <f t="shared" si="333"/>
      </c>
      <c r="J332" s="59">
        <f t="shared" si="4"/>
      </c>
      <c r="K332" s="57">
        <f>K292+K331+K279+K318+K305</f>
      </c>
      <c r="L332" s="59">
        <f t="shared" si="113"/>
      </c>
      <c r="M332" s="57">
        <f>M292+M331+M279+M318+M305</f>
      </c>
      <c r="N332" s="69">
        <f t="shared" si="551"/>
      </c>
      <c r="O332" s="57">
        <f>O292+O331+O279+O318+O305</f>
      </c>
      <c r="P332" s="60">
        <f t="shared" si="660"/>
      </c>
      <c r="Q332" s="61">
        <f t="shared" si="532"/>
      </c>
      <c r="R332" s="57">
        <f>R292+R331+R279+R318+R305</f>
      </c>
      <c r="S332" s="61">
        <f t="shared" si="224"/>
      </c>
      <c r="T332" s="57">
        <f>T292+T331+T279+T318+T305</f>
      </c>
      <c r="U332" s="62">
        <f t="shared" si="260"/>
      </c>
      <c r="V332" s="57">
        <f t="shared" si="369"/>
      </c>
      <c r="W332" s="57">
        <f>W292+W331+W279+W318+W305</f>
      </c>
      <c r="X332" s="57">
        <f t="shared" si="40"/>
      </c>
      <c r="Y332" s="61">
        <f t="shared" si="151"/>
      </c>
      <c r="Z332" s="57">
        <f t="shared" si="587"/>
      </c>
      <c r="AA332" s="57">
        <f>W332/(F332+COUNT(W267:W278,W280:W291,W293:W304,W306:W317,W319:W330)*500)</f>
      </c>
      <c r="AB332" s="57">
        <f>AB292+AB331+AB279+AB318+AB305</f>
      </c>
      <c r="AC332" s="57">
        <f>AC292+AC331+AC279+AC318+AC305</f>
      </c>
      <c r="AD332" s="61">
        <f t="shared" si="459"/>
      </c>
      <c r="AE332" s="57">
        <f>(W332-AC332)/(F332+COUNT(W267:W278,W280:W291,W293:W304,W306:W317,W319:W330)*500)</f>
      </c>
      <c r="AF332" s="39"/>
    </row>
    <row customHeight="true" ht="20.715837220108195" r="333">
      <c r="A333" s="18" t="s">
        <v>9</v>
      </c>
      <c r="B333" s="18" t="s">
        <v>10</v>
      </c>
      <c r="C333" s="18" t="s">
        <v>11</v>
      </c>
      <c r="D333" s="18" t="s">
        <v>12</v>
      </c>
      <c r="E333" s="18" t="s">
        <v>13</v>
      </c>
      <c r="F333" s="18" t="s">
        <v>14</v>
      </c>
      <c r="G333" s="18" t="s">
        <v>15</v>
      </c>
      <c r="H333" s="18" t="s">
        <v>16</v>
      </c>
      <c r="I333" s="19" t="s">
        <v>17</v>
      </c>
      <c r="J333" s="20" t="s">
        <v>18</v>
      </c>
      <c r="K333" s="18" t="s">
        <v>19</v>
      </c>
      <c r="L333" s="20" t="s">
        <v>20</v>
      </c>
      <c r="M333" s="18" t="s">
        <v>21</v>
      </c>
      <c r="N333" s="21" t="s">
        <v>22</v>
      </c>
      <c r="O333" s="18" t="s">
        <v>23</v>
      </c>
      <c r="P333" s="21" t="s">
        <v>24</v>
      </c>
      <c r="Q333" s="19" t="s">
        <v>25</v>
      </c>
      <c r="R333" s="22" t="s">
        <v>26</v>
      </c>
      <c r="S333" s="23" t="s">
        <v>27</v>
      </c>
      <c r="T333" s="22" t="s">
        <v>28</v>
      </c>
      <c r="U333" s="24" t="s">
        <v>29</v>
      </c>
      <c r="V333" s="25" t="s">
        <v>30</v>
      </c>
      <c r="W333" s="25" t="s">
        <v>31</v>
      </c>
      <c r="X333" s="25" t="s">
        <v>32</v>
      </c>
      <c r="Y333" s="23" t="s">
        <v>33</v>
      </c>
      <c r="Z333" s="25" t="s">
        <v>34</v>
      </c>
      <c r="AA333" s="25" t="s">
        <v>35</v>
      </c>
      <c r="AB333" s="25" t="s">
        <v>36</v>
      </c>
      <c r="AC333" s="22" t="s">
        <v>37</v>
      </c>
      <c r="AD333" s="23" t="s">
        <v>38</v>
      </c>
      <c r="AE333" s="25" t="s">
        <v>39</v>
      </c>
      <c r="AF333" s="25" t="s">
        <v>40</v>
      </c>
    </row>
    <row customHeight="true" ht="20.715837220108195" r="334">
      <c r="A334" s="26" t="s">
        <v>83</v>
      </c>
      <c r="B334" s="27" t="s">
        <v>49</v>
      </c>
      <c r="C334" s="28" t="s">
        <v>68</v>
      </c>
      <c r="D334" s="29" t="s">
        <v>44</v>
      </c>
      <c r="E334" s="30">
        <v>2980.86</v>
      </c>
      <c r="F334" s="31">
        <f>E334+E335+E336</f>
      </c>
      <c r="G334" s="32">
        <v>21540</v>
      </c>
      <c r="H334" s="32">
        <v>277</v>
      </c>
      <c r="I334" s="33">
        <f t="shared" ref="I334:I396" si="334">H334/G334</f>
      </c>
      <c r="J334" s="34">
        <f t="shared" ref="J334:J396" si="5">(E334/G334)*1000</f>
      </c>
      <c r="K334" s="35">
        <v>49</v>
      </c>
      <c r="L334" s="34">
        <f t="shared" ref="L334:L396" si="114">E334/K334</f>
      </c>
      <c r="M334" s="35">
        <v>1</v>
      </c>
      <c r="N334" s="36">
        <f t="shared" ref="N334:N396" si="552">E334/M334</f>
      </c>
      <c r="O334" s="35">
        <v>4</v>
      </c>
      <c r="P334" s="36">
        <f t="shared" ref="P334:P396" si="661">E334/O334</f>
      </c>
      <c r="Q334" s="37">
        <f>(M334+M336+M335)/(O334+O336+O335)</f>
      </c>
      <c r="R334" s="35">
        <v>7</v>
      </c>
      <c r="S334" s="37">
        <f>(O334+O336)/(K334+K336)</f>
      </c>
      <c r="T334" s="35">
        <v>3</v>
      </c>
      <c r="U334" s="38">
        <f>F334/T334</f>
      </c>
      <c r="V334" s="39">
        <f>(F334+4*500)/T334</f>
      </c>
      <c r="W334" s="32">
        <v>2541.6</v>
      </c>
      <c r="X334" s="39">
        <f>W334/T334</f>
      </c>
      <c r="Y334" s="37">
        <f>T334/R334</f>
      </c>
      <c r="Z334" s="39">
        <f>W334/F334</f>
      </c>
      <c r="AA334" s="39">
        <f>W334/(F334+500)</f>
      </c>
      <c r="AB334" s="35">
        <v>0</v>
      </c>
      <c r="AC334" s="35">
        <v>0</v>
      </c>
      <c r="AD334" s="37">
        <f>AB334/T334</f>
      </c>
      <c r="AE334" s="39">
        <f>(W334-AC334)/(F334+500)</f>
      </c>
      <c r="AF334" s="39" t="s">
        <v>45</v>
      </c>
    </row>
    <row customHeight="true" ht="20.715837220108195" r="335">
      <c r="A335" s="26"/>
      <c r="B335" s="27"/>
      <c r="C335" s="28"/>
      <c r="D335" s="29" t="s">
        <v>46</v>
      </c>
      <c r="E335" s="42">
        <v>335.01</v>
      </c>
      <c r="F335" s="31"/>
      <c r="G335" s="32">
        <v>2283</v>
      </c>
      <c r="H335" s="32">
        <v>83</v>
      </c>
      <c r="I335" s="33">
        <f t="shared" si="334"/>
      </c>
      <c r="J335" s="34">
        <f t="shared" si="5"/>
      </c>
      <c r="K335" s="35">
        <v>6</v>
      </c>
      <c r="L335" s="34">
        <f t="shared" si="114"/>
      </c>
      <c r="M335" s="35">
        <v>0</v>
      </c>
      <c r="N335" s="36">
        <f t="shared" si="552"/>
      </c>
      <c r="O335" s="35">
        <v>0</v>
      </c>
      <c r="P335" s="36">
        <f t="shared" si="661"/>
      </c>
      <c r="Q335" s="37"/>
      <c r="R335" s="32"/>
      <c r="S335" s="37"/>
      <c r="T335" s="32"/>
      <c r="U335" s="38"/>
      <c r="V335" s="39"/>
      <c r="W335" s="32"/>
      <c r="X335" s="39"/>
      <c r="Y335" s="37"/>
      <c r="Z335" s="39"/>
      <c r="AA335" s="39"/>
      <c r="AB335" s="32"/>
      <c r="AC335" s="32"/>
      <c r="AD335" s="37"/>
      <c r="AE335" s="39"/>
      <c r="AF335" s="43" t="s">
        <v>50</v>
      </c>
    </row>
    <row customHeight="true" ht="20.715837220108195" r="336">
      <c r="A336" s="26"/>
      <c r="B336" s="27"/>
      <c r="C336" s="28"/>
      <c r="D336" s="29" t="s">
        <v>48</v>
      </c>
      <c r="E336" s="35">
        <v>0.1</v>
      </c>
      <c r="F336" s="31"/>
      <c r="G336" s="35">
        <v>18</v>
      </c>
      <c r="H336" s="35">
        <v>0</v>
      </c>
      <c r="I336" s="33">
        <f t="shared" si="334"/>
      </c>
      <c r="J336" s="34">
        <f t="shared" si="5"/>
      </c>
      <c r="K336" s="35">
        <v>0</v>
      </c>
      <c r="L336" s="34">
        <f t="shared" si="114"/>
      </c>
      <c r="M336" s="35">
        <v>0</v>
      </c>
      <c r="N336" s="36">
        <f t="shared" si="552"/>
      </c>
      <c r="O336" s="35">
        <v>0</v>
      </c>
      <c r="P336" s="36">
        <f t="shared" si="661"/>
      </c>
      <c r="Q336" s="37"/>
      <c r="R336" s="32"/>
      <c r="S336" s="37"/>
      <c r="T336" s="32"/>
      <c r="U336" s="38"/>
      <c r="V336" s="39"/>
      <c r="W336" s="32"/>
      <c r="X336" s="39"/>
      <c r="Y336" s="37"/>
      <c r="Z336" s="39"/>
      <c r="AA336" s="39"/>
      <c r="AB336" s="32"/>
      <c r="AC336" s="32"/>
      <c r="AD336" s="37"/>
      <c r="AE336" s="39"/>
      <c r="AF336" s="39"/>
    </row>
    <row customHeight="true" ht="20.715837220108195" r="337">
      <c r="A337" s="26"/>
      <c r="B337" s="27" t="s">
        <v>51</v>
      </c>
      <c r="C337" s="28" t="s">
        <v>68</v>
      </c>
      <c r="D337" s="29" t="s">
        <v>44</v>
      </c>
      <c r="E337" s="30">
        <v>1312.37</v>
      </c>
      <c r="F337" s="31">
        <f>E337+E338+E339</f>
      </c>
      <c r="G337" s="32">
        <v>13213</v>
      </c>
      <c r="H337" s="32">
        <v>190</v>
      </c>
      <c r="I337" s="33">
        <f t="shared" si="334"/>
      </c>
      <c r="J337" s="34">
        <f t="shared" si="5"/>
      </c>
      <c r="K337" s="35">
        <v>36</v>
      </c>
      <c r="L337" s="34">
        <f t="shared" si="114"/>
      </c>
      <c r="M337" s="35">
        <v>0</v>
      </c>
      <c r="N337" s="36">
        <f t="shared" si="552"/>
      </c>
      <c r="O337" s="35">
        <v>3</v>
      </c>
      <c r="P337" s="36">
        <f t="shared" si="661"/>
      </c>
      <c r="Q337" s="37">
        <f>(M337+M339+M338)/(O337+O339+O338)</f>
      </c>
      <c r="R337" s="35">
        <v>6</v>
      </c>
      <c r="S337" s="37">
        <f>(O337+O339)/(K337+K339)</f>
      </c>
      <c r="T337" s="35">
        <v>0</v>
      </c>
      <c r="U337" s="38">
        <f>F337/T337</f>
      </c>
      <c r="V337" s="39">
        <f>(F337+4*500)/T337</f>
      </c>
      <c r="W337" s="35">
        <v>0</v>
      </c>
      <c r="X337" s="39">
        <f>W337/T337</f>
      </c>
      <c r="Y337" s="37">
        <f>T337/R337</f>
      </c>
      <c r="Z337" s="39">
        <f>W337/F337</f>
      </c>
      <c r="AA337" s="39">
        <f>W337/(F337+500)</f>
      </c>
      <c r="AB337" s="35">
        <v>0</v>
      </c>
      <c r="AC337" s="35">
        <v>0</v>
      </c>
      <c r="AD337" s="37">
        <f>AB337/T337</f>
      </c>
      <c r="AE337" s="39">
        <f>(W337-AC337)/(F337+500)</f>
      </c>
      <c r="AF337" s="39" t="s">
        <v>45</v>
      </c>
    </row>
    <row customHeight="true" ht="20.715837220108195" r="338">
      <c r="A338" s="26"/>
      <c r="B338" s="27"/>
      <c r="C338" s="28"/>
      <c r="D338" s="29" t="s">
        <v>46</v>
      </c>
      <c r="E338" s="42">
        <v>270.47</v>
      </c>
      <c r="F338" s="31"/>
      <c r="G338" s="32">
        <v>1460</v>
      </c>
      <c r="H338" s="32">
        <v>44</v>
      </c>
      <c r="I338" s="33">
        <f t="shared" si="334"/>
      </c>
      <c r="J338" s="34">
        <f t="shared" si="5"/>
      </c>
      <c r="K338" s="35">
        <v>2</v>
      </c>
      <c r="L338" s="34">
        <f t="shared" si="114"/>
      </c>
      <c r="M338" s="35">
        <v>0</v>
      </c>
      <c r="N338" s="36">
        <f t="shared" si="552"/>
      </c>
      <c r="O338" s="35">
        <v>0</v>
      </c>
      <c r="P338" s="36">
        <f t="shared" si="661"/>
      </c>
      <c r="Q338" s="37"/>
      <c r="R338" s="32"/>
      <c r="S338" s="37"/>
      <c r="T338" s="32"/>
      <c r="U338" s="38"/>
      <c r="V338" s="39"/>
      <c r="W338" s="32"/>
      <c r="X338" s="39"/>
      <c r="Y338" s="37"/>
      <c r="Z338" s="39"/>
      <c r="AA338" s="39"/>
      <c r="AB338" s="32"/>
      <c r="AC338" s="32"/>
      <c r="AD338" s="37"/>
      <c r="AE338" s="39"/>
      <c r="AF338" s="43" t="s">
        <v>50</v>
      </c>
    </row>
    <row customHeight="true" ht="20.715837220108195" r="339">
      <c r="A339" s="26"/>
      <c r="B339" s="27"/>
      <c r="C339" s="28"/>
      <c r="D339" s="29" t="s">
        <v>48</v>
      </c>
      <c r="E339" s="32">
        <v>0.38</v>
      </c>
      <c r="F339" s="31"/>
      <c r="G339" s="35">
        <v>18</v>
      </c>
      <c r="H339" s="35">
        <v>0</v>
      </c>
      <c r="I339" s="33">
        <f t="shared" si="334"/>
      </c>
      <c r="J339" s="34">
        <f t="shared" si="5"/>
      </c>
      <c r="K339" s="35">
        <v>0</v>
      </c>
      <c r="L339" s="34">
        <f t="shared" si="114"/>
      </c>
      <c r="M339" s="35">
        <v>0</v>
      </c>
      <c r="N339" s="36">
        <f t="shared" si="552"/>
      </c>
      <c r="O339" s="35">
        <v>0</v>
      </c>
      <c r="P339" s="36">
        <f t="shared" si="661"/>
      </c>
      <c r="Q339" s="37"/>
      <c r="R339" s="32"/>
      <c r="S339" s="37"/>
      <c r="T339" s="32"/>
      <c r="U339" s="38"/>
      <c r="V339" s="39"/>
      <c r="W339" s="32"/>
      <c r="X339" s="39"/>
      <c r="Y339" s="37"/>
      <c r="Z339" s="39"/>
      <c r="AA339" s="39"/>
      <c r="AB339" s="32"/>
      <c r="AC339" s="32"/>
      <c r="AD339" s="37"/>
      <c r="AE339" s="39"/>
      <c r="AF339" s="39"/>
    </row>
    <row customHeight="true" ht="20.715837220108195" r="340">
      <c r="A340" s="26"/>
      <c r="B340" s="27" t="s">
        <v>52</v>
      </c>
      <c r="C340" s="28" t="s">
        <v>68</v>
      </c>
      <c r="D340" s="29" t="s">
        <v>44</v>
      </c>
      <c r="E340" s="30">
        <v>554.86</v>
      </c>
      <c r="F340" s="31">
        <f>E340+E341+E342</f>
      </c>
      <c r="G340" s="32">
        <v>3858</v>
      </c>
      <c r="H340" s="32">
        <v>41</v>
      </c>
      <c r="I340" s="33">
        <f t="shared" si="334"/>
      </c>
      <c r="J340" s="34">
        <f t="shared" si="5"/>
      </c>
      <c r="K340" s="35">
        <v>12</v>
      </c>
      <c r="L340" s="34">
        <f t="shared" si="114"/>
      </c>
      <c r="M340" s="35">
        <v>1</v>
      </c>
      <c r="N340" s="36">
        <f t="shared" si="552"/>
      </c>
      <c r="O340" s="35">
        <v>1</v>
      </c>
      <c r="P340" s="36">
        <f t="shared" si="661"/>
      </c>
      <c r="Q340" s="37">
        <f>(M340+M342+M341)/(O340+O342+O341)</f>
      </c>
      <c r="R340" s="35">
        <v>2</v>
      </c>
      <c r="S340" s="37">
        <f>(O340+O342)/(K340+K342)</f>
      </c>
      <c r="T340" s="35">
        <v>1</v>
      </c>
      <c r="U340" s="38">
        <f>F340/T340</f>
      </c>
      <c r="V340" s="39">
        <f>(F340+4*500)/T340</f>
      </c>
      <c r="W340" s="32">
        <v>406.8000000000002</v>
      </c>
      <c r="X340" s="39">
        <f>W340/T340</f>
      </c>
      <c r="Y340" s="37">
        <f>T340/R340</f>
      </c>
      <c r="Z340" s="39">
        <f>W340/F340</f>
      </c>
      <c r="AA340" s="39">
        <f>W340/(F340+500)</f>
      </c>
      <c r="AB340" s="35">
        <v>0</v>
      </c>
      <c r="AC340" s="35">
        <v>0</v>
      </c>
      <c r="AD340" s="37">
        <f>AB340/T340</f>
      </c>
      <c r="AE340" s="39">
        <f>(W340-AC340)/(F340+500)</f>
      </c>
      <c r="AF340" s="39" t="s">
        <v>45</v>
      </c>
    </row>
    <row customHeight="true" ht="20.715837220108195" r="341">
      <c r="A341" s="26"/>
      <c r="B341" s="27"/>
      <c r="C341" s="28"/>
      <c r="D341" s="29" t="s">
        <v>46</v>
      </c>
      <c r="E341" s="42">
        <v>195.34</v>
      </c>
      <c r="F341" s="31"/>
      <c r="G341" s="35">
        <v>1562</v>
      </c>
      <c r="H341" s="35">
        <v>32</v>
      </c>
      <c r="I341" s="33">
        <f t="shared" si="334"/>
      </c>
      <c r="J341" s="34">
        <f t="shared" si="5"/>
      </c>
      <c r="K341" s="35">
        <v>6</v>
      </c>
      <c r="L341" s="34">
        <f t="shared" si="114"/>
      </c>
      <c r="M341" s="35">
        <v>0</v>
      </c>
      <c r="N341" s="36">
        <f t="shared" si="552"/>
      </c>
      <c r="O341" s="35">
        <v>0</v>
      </c>
      <c r="P341" s="36">
        <f t="shared" si="661"/>
      </c>
      <c r="Q341" s="37"/>
      <c r="R341" s="32"/>
      <c r="S341" s="37"/>
      <c r="T341" s="32"/>
      <c r="U341" s="38"/>
      <c r="V341" s="39"/>
      <c r="W341" s="32"/>
      <c r="X341" s="39"/>
      <c r="Y341" s="37"/>
      <c r="Z341" s="39"/>
      <c r="AA341" s="39"/>
      <c r="AB341" s="32"/>
      <c r="AC341" s="32"/>
      <c r="AD341" s="37"/>
      <c r="AE341" s="39"/>
      <c r="AF341" s="43" t="s">
        <v>50</v>
      </c>
    </row>
    <row customHeight="true" ht="20.715837220108195" r="342">
      <c r="A342" s="26"/>
      <c r="B342" s="27"/>
      <c r="C342" s="28"/>
      <c r="D342" s="29" t="s">
        <v>48</v>
      </c>
      <c r="E342" s="32">
        <v>0.48</v>
      </c>
      <c r="F342" s="31"/>
      <c r="G342" s="35">
        <v>15</v>
      </c>
      <c r="H342" s="35">
        <v>2</v>
      </c>
      <c r="I342" s="33">
        <f t="shared" si="334"/>
      </c>
      <c r="J342" s="34">
        <f t="shared" si="5"/>
      </c>
      <c r="K342" s="35">
        <v>0</v>
      </c>
      <c r="L342" s="34">
        <f t="shared" si="114"/>
      </c>
      <c r="M342" s="35">
        <v>0</v>
      </c>
      <c r="N342" s="36">
        <f t="shared" si="552"/>
      </c>
      <c r="O342" s="35">
        <v>0</v>
      </c>
      <c r="P342" s="36">
        <f t="shared" si="661"/>
      </c>
      <c r="Q342" s="37"/>
      <c r="R342" s="32"/>
      <c r="S342" s="37"/>
      <c r="T342" s="32"/>
      <c r="U342" s="38"/>
      <c r="V342" s="39"/>
      <c r="W342" s="32"/>
      <c r="X342" s="39"/>
      <c r="Y342" s="37"/>
      <c r="Z342" s="39"/>
      <c r="AA342" s="39"/>
      <c r="AB342" s="32"/>
      <c r="AC342" s="32"/>
      <c r="AD342" s="37"/>
      <c r="AE342" s="39"/>
      <c r="AF342" s="39"/>
    </row>
    <row customHeight="true" ht="20.715837220108195" r="343">
      <c r="A343" s="26"/>
      <c r="B343" s="44" t="s">
        <v>53</v>
      </c>
      <c r="C343" s="44"/>
      <c r="D343" s="44"/>
      <c r="E343" s="45">
        <f>SUM(E334:E342)</f>
      </c>
      <c r="F343" s="45">
        <f>SUM(F334:F342)</f>
      </c>
      <c r="G343" s="45">
        <f>SUM(G334:G342)</f>
      </c>
      <c r="H343" s="45">
        <f>SUM(H334:H342)</f>
      </c>
      <c r="I343" s="46">
        <f t="shared" si="334"/>
      </c>
      <c r="J343" s="47">
        <f t="shared" si="5"/>
      </c>
      <c r="K343" s="45">
        <f>SUM(K334:K342)</f>
      </c>
      <c r="L343" s="47">
        <f t="shared" si="114"/>
      </c>
      <c r="M343" s="45">
        <f>SUM(M334:M342)</f>
      </c>
      <c r="N343" s="48">
        <f t="shared" si="552"/>
      </c>
      <c r="O343" s="45">
        <f>SUM(O334:O342)</f>
      </c>
      <c r="P343" s="48">
        <f t="shared" si="661"/>
      </c>
      <c r="Q343" s="49">
        <f>M343/O343</f>
      </c>
      <c r="R343" s="45">
        <f>SUM(R334:R342)</f>
      </c>
      <c r="S343" s="49">
        <f>(O343+O343)/(K343+K343)</f>
      </c>
      <c r="T343" s="45">
        <f>SUM(T334:T342)</f>
      </c>
      <c r="U343" s="50">
        <f t="shared" ref="U343:U344" si="261">F343/T343</f>
      </c>
      <c r="V343" s="51">
        <f t="shared" ref="V343:V344" si="370">(F343+4*500)/T343</f>
      </c>
      <c r="W343" s="45">
        <f>SUM(W334:W342)</f>
      </c>
      <c r="X343" s="52">
        <f t="shared" ref="X343:X344" si="41">W343/T343</f>
      </c>
      <c r="Y343" s="49">
        <f t="shared" ref="Y343:Y344" si="152">T343/R343</f>
      </c>
      <c r="Z343" s="51">
        <f t="shared" ref="Z343:Z344" si="588">W343/F343</f>
      </c>
      <c r="AA343" s="51">
        <f>W343/(F343+COUNT(W334:W342)*500)</f>
      </c>
      <c r="AB343" s="45">
        <f>SUM(AB334:AB342)</f>
      </c>
      <c r="AC343" s="45">
        <f>SUM(AC334:AC342)</f>
      </c>
      <c r="AD343" s="49">
        <f t="shared" ref="AD343:AD344" si="460">AB343/T343</f>
      </c>
      <c r="AE343" s="53">
        <f>(W343-AC343)/(F343+COUNT(W334:W342)*500)</f>
      </c>
      <c r="AF343" s="39"/>
    </row>
    <row customHeight="true" ht="20.715837220108195" r="344">
      <c r="A344" s="26"/>
      <c r="B344" s="27" t="s">
        <v>54</v>
      </c>
      <c r="C344" s="28" t="s">
        <v>55</v>
      </c>
      <c r="D344" s="29" t="s">
        <v>44</v>
      </c>
      <c r="E344" s="30">
        <v>561.39</v>
      </c>
      <c r="F344" s="31">
        <f>E344+E345+E346</f>
      </c>
      <c r="G344" s="32">
        <v>3963</v>
      </c>
      <c r="H344" s="32">
        <v>39</v>
      </c>
      <c r="I344" s="33">
        <f t="shared" si="334"/>
      </c>
      <c r="J344" s="34">
        <f t="shared" si="5"/>
      </c>
      <c r="K344" s="35">
        <v>8</v>
      </c>
      <c r="L344" s="34">
        <f t="shared" si="114"/>
      </c>
      <c r="M344" s="35">
        <v>1</v>
      </c>
      <c r="N344" s="36">
        <f t="shared" si="552"/>
      </c>
      <c r="O344" s="35">
        <v>2</v>
      </c>
      <c r="P344" s="36">
        <f t="shared" si="661"/>
      </c>
      <c r="Q344" s="37">
        <f>(M344+M346+M345)/(O344+O346+O345)</f>
      </c>
      <c r="R344" s="35">
        <v>3</v>
      </c>
      <c r="S344" s="37">
        <f>(O344+O346)/(K344+K346)</f>
      </c>
      <c r="T344" s="35">
        <v>1</v>
      </c>
      <c r="U344" s="38">
        <f t="shared" si="261"/>
      </c>
      <c r="V344" s="39">
        <f t="shared" si="370"/>
      </c>
      <c r="W344" s="32">
        <v>2467.2000000000003</v>
      </c>
      <c r="X344" s="39">
        <f t="shared" si="41"/>
      </c>
      <c r="Y344" s="37">
        <f t="shared" si="152"/>
      </c>
      <c r="Z344" s="39">
        <f t="shared" si="588"/>
      </c>
      <c r="AA344" s="39">
        <f>W344/(F344+500)</f>
      </c>
      <c r="AB344" s="35">
        <v>0</v>
      </c>
      <c r="AC344" s="35">
        <v>0</v>
      </c>
      <c r="AD344" s="37">
        <f t="shared" si="460"/>
      </c>
      <c r="AE344" s="39">
        <f>(W344-AC344)/(F344+500)</f>
      </c>
      <c r="AF344" s="39" t="s">
        <v>45</v>
      </c>
    </row>
    <row customHeight="true" ht="20.715837220108195" r="345">
      <c r="A345" s="26"/>
      <c r="B345" s="27"/>
      <c r="C345" s="28"/>
      <c r="D345" s="29" t="s">
        <v>46</v>
      </c>
      <c r="E345" s="42">
        <v>349.68</v>
      </c>
      <c r="F345" s="31"/>
      <c r="G345" s="32">
        <v>1506</v>
      </c>
      <c r="H345" s="32">
        <v>39</v>
      </c>
      <c r="I345" s="33">
        <f t="shared" si="334"/>
      </c>
      <c r="J345" s="34">
        <f t="shared" si="5"/>
      </c>
      <c r="K345" s="35">
        <v>3</v>
      </c>
      <c r="L345" s="34">
        <f t="shared" si="114"/>
      </c>
      <c r="M345" s="35">
        <v>0</v>
      </c>
      <c r="N345" s="36">
        <f t="shared" si="552"/>
      </c>
      <c r="O345" s="35">
        <v>0</v>
      </c>
      <c r="P345" s="36">
        <f t="shared" si="661"/>
      </c>
      <c r="Q345" s="37"/>
      <c r="R345" s="32"/>
      <c r="S345" s="37"/>
      <c r="T345" s="32"/>
      <c r="U345" s="38"/>
      <c r="V345" s="39"/>
      <c r="W345" s="32"/>
      <c r="X345" s="39"/>
      <c r="Y345" s="37"/>
      <c r="Z345" s="39"/>
      <c r="AA345" s="39"/>
      <c r="AB345" s="32"/>
      <c r="AC345" s="32"/>
      <c r="AD345" s="37"/>
      <c r="AE345" s="39"/>
      <c r="AF345" s="43" t="s">
        <v>50</v>
      </c>
    </row>
    <row customHeight="true" ht="20.715837220108195" r="346">
      <c r="A346" s="26"/>
      <c r="B346" s="27"/>
      <c r="C346" s="28"/>
      <c r="D346" s="29" t="s">
        <v>48</v>
      </c>
      <c r="E346" s="32">
        <v>0.95</v>
      </c>
      <c r="F346" s="31"/>
      <c r="G346" s="35">
        <v>15</v>
      </c>
      <c r="H346" s="35">
        <v>1</v>
      </c>
      <c r="I346" s="33">
        <f t="shared" si="334"/>
      </c>
      <c r="J346" s="34">
        <f t="shared" si="5"/>
      </c>
      <c r="K346" s="35">
        <v>0</v>
      </c>
      <c r="L346" s="34">
        <f t="shared" si="114"/>
      </c>
      <c r="M346" s="35">
        <v>0</v>
      </c>
      <c r="N346" s="36">
        <f t="shared" si="552"/>
      </c>
      <c r="O346" s="35">
        <v>0</v>
      </c>
      <c r="P346" s="36">
        <f t="shared" si="661"/>
      </c>
      <c r="Q346" s="37"/>
      <c r="R346" s="32"/>
      <c r="S346" s="37"/>
      <c r="T346" s="32"/>
      <c r="U346" s="38"/>
      <c r="V346" s="39"/>
      <c r="W346" s="32"/>
      <c r="X346" s="39"/>
      <c r="Y346" s="37"/>
      <c r="Z346" s="39"/>
      <c r="AA346" s="39"/>
      <c r="AB346" s="32"/>
      <c r="AC346" s="32"/>
      <c r="AD346" s="37"/>
      <c r="AE346" s="39"/>
      <c r="AF346" s="39"/>
    </row>
    <row customHeight="true" ht="20.715837220108195" r="347">
      <c r="A347" s="26"/>
      <c r="B347" s="27" t="s">
        <v>56</v>
      </c>
      <c r="C347" s="28" t="s">
        <v>55</v>
      </c>
      <c r="D347" s="29" t="s">
        <v>44</v>
      </c>
      <c r="E347" s="30">
        <v>898.2</v>
      </c>
      <c r="F347" s="31">
        <f>E347+E348+E349</f>
      </c>
      <c r="G347" s="32">
        <v>6378</v>
      </c>
      <c r="H347" s="32">
        <v>65</v>
      </c>
      <c r="I347" s="33">
        <f t="shared" si="334"/>
      </c>
      <c r="J347" s="34">
        <f t="shared" si="5"/>
      </c>
      <c r="K347" s="35">
        <v>14</v>
      </c>
      <c r="L347" s="34">
        <f t="shared" si="114"/>
      </c>
      <c r="M347" s="35">
        <v>0</v>
      </c>
      <c r="N347" s="36">
        <f t="shared" si="552"/>
      </c>
      <c r="O347" s="35">
        <v>1</v>
      </c>
      <c r="P347" s="36">
        <f t="shared" si="661"/>
      </c>
      <c r="Q347" s="37">
        <f>(M347+M349+M348)/(O347+O349+O348)</f>
      </c>
      <c r="R347" s="35">
        <v>3</v>
      </c>
      <c r="S347" s="37">
        <f>(O347+O349)/(K347+K349)</f>
      </c>
      <c r="T347" s="35">
        <v>0</v>
      </c>
      <c r="U347" s="38">
        <f>F347/T347</f>
      </c>
      <c r="V347" s="39">
        <f>(F347+4*500)/T347</f>
      </c>
      <c r="W347" s="35">
        <v>0</v>
      </c>
      <c r="X347" s="39">
        <f>W347/T347</f>
      </c>
      <c r="Y347" s="37">
        <f>T347/R347</f>
      </c>
      <c r="Z347" s="39">
        <f>W347/F347</f>
      </c>
      <c r="AA347" s="39">
        <f>W347/(F347+500)</f>
      </c>
      <c r="AB347" s="35">
        <v>0</v>
      </c>
      <c r="AC347" s="35">
        <v>0</v>
      </c>
      <c r="AD347" s="37">
        <f>AB347/T347</f>
      </c>
      <c r="AE347" s="39">
        <f>(W347-AC347)/(F347+500)</f>
      </c>
      <c r="AF347" s="39" t="s">
        <v>45</v>
      </c>
    </row>
    <row customHeight="true" ht="20.715837220108195" r="348">
      <c r="A348" s="26"/>
      <c r="B348" s="27"/>
      <c r="C348" s="28"/>
      <c r="D348" s="29" t="s">
        <v>46</v>
      </c>
      <c r="E348" s="42">
        <v>550.37</v>
      </c>
      <c r="F348" s="31"/>
      <c r="G348" s="32">
        <v>1938</v>
      </c>
      <c r="H348" s="32">
        <v>59</v>
      </c>
      <c r="I348" s="33">
        <f t="shared" si="334"/>
      </c>
      <c r="J348" s="34">
        <f t="shared" si="5"/>
      </c>
      <c r="K348" s="35">
        <v>6</v>
      </c>
      <c r="L348" s="34">
        <f t="shared" si="114"/>
      </c>
      <c r="M348" s="35">
        <v>0</v>
      </c>
      <c r="N348" s="36">
        <f t="shared" si="552"/>
      </c>
      <c r="O348" s="35">
        <v>0</v>
      </c>
      <c r="P348" s="36">
        <f t="shared" si="661"/>
      </c>
      <c r="Q348" s="37"/>
      <c r="R348" s="32"/>
      <c r="S348" s="37"/>
      <c r="T348" s="32"/>
      <c r="U348" s="38"/>
      <c r="V348" s="39"/>
      <c r="W348" s="32"/>
      <c r="X348" s="39"/>
      <c r="Y348" s="37"/>
      <c r="Z348" s="39"/>
      <c r="AA348" s="39"/>
      <c r="AB348" s="32"/>
      <c r="AC348" s="32"/>
      <c r="AD348" s="37"/>
      <c r="AE348" s="39"/>
      <c r="AF348" s="43" t="s">
        <v>50</v>
      </c>
    </row>
    <row customHeight="true" ht="20.715837220108195" r="349">
      <c r="A349" s="26"/>
      <c r="B349" s="27"/>
      <c r="C349" s="28"/>
      <c r="D349" s="29" t="s">
        <v>48</v>
      </c>
      <c r="E349" s="32">
        <v>0.39</v>
      </c>
      <c r="F349" s="31"/>
      <c r="G349" s="35">
        <v>20</v>
      </c>
      <c r="H349" s="35">
        <v>3</v>
      </c>
      <c r="I349" s="33">
        <f t="shared" si="334"/>
      </c>
      <c r="J349" s="34">
        <f t="shared" si="5"/>
      </c>
      <c r="K349" s="35">
        <v>0</v>
      </c>
      <c r="L349" s="34">
        <f t="shared" si="114"/>
      </c>
      <c r="M349" s="35">
        <v>0</v>
      </c>
      <c r="N349" s="36">
        <f t="shared" si="552"/>
      </c>
      <c r="O349" s="35">
        <v>0</v>
      </c>
      <c r="P349" s="36">
        <f t="shared" si="661"/>
      </c>
      <c r="Q349" s="37"/>
      <c r="R349" s="32"/>
      <c r="S349" s="37"/>
      <c r="T349" s="32"/>
      <c r="U349" s="38"/>
      <c r="V349" s="39"/>
      <c r="W349" s="32"/>
      <c r="X349" s="39"/>
      <c r="Y349" s="37"/>
      <c r="Z349" s="39"/>
      <c r="AA349" s="39"/>
      <c r="AB349" s="32"/>
      <c r="AC349" s="32"/>
      <c r="AD349" s="37"/>
      <c r="AE349" s="39"/>
      <c r="AF349" s="39"/>
    </row>
    <row customHeight="true" ht="20.715837220108195" r="350">
      <c r="A350" s="26"/>
      <c r="B350" s="54" t="s">
        <v>57</v>
      </c>
      <c r="C350" s="28" t="s">
        <v>55</v>
      </c>
      <c r="D350" s="29" t="s">
        <v>44</v>
      </c>
      <c r="E350" s="30">
        <v>778.21</v>
      </c>
      <c r="F350" s="31">
        <f>E350+E351+E352</f>
      </c>
      <c r="G350" s="32">
        <v>6133</v>
      </c>
      <c r="H350" s="32">
        <v>53</v>
      </c>
      <c r="I350" s="33">
        <f t="shared" si="334"/>
      </c>
      <c r="J350" s="34">
        <f t="shared" si="5"/>
      </c>
      <c r="K350" s="35">
        <v>11</v>
      </c>
      <c r="L350" s="34">
        <f t="shared" si="114"/>
      </c>
      <c r="M350" s="35">
        <v>1</v>
      </c>
      <c r="N350" s="36">
        <f t="shared" si="552"/>
      </c>
      <c r="O350" s="35">
        <v>2</v>
      </c>
      <c r="P350" s="36">
        <f t="shared" si="661"/>
      </c>
      <c r="Q350" s="37">
        <f>(M350+M352+M351)/(O350+O352+O351)</f>
      </c>
      <c r="R350" s="35">
        <v>2</v>
      </c>
      <c r="S350" s="37">
        <f>(O350+O352)/(K350+K352)</f>
      </c>
      <c r="T350" s="35">
        <v>1</v>
      </c>
      <c r="U350" s="38">
        <f>F350/T350</f>
      </c>
      <c r="V350" s="39">
        <f>(F350+4*500)/T350</f>
      </c>
      <c r="W350" s="32">
        <v>1723.1999999999998</v>
      </c>
      <c r="X350" s="39">
        <f>W350/T350</f>
      </c>
      <c r="Y350" s="37">
        <f>T350/R350</f>
      </c>
      <c r="Z350" s="39">
        <f>W350/F350</f>
      </c>
      <c r="AA350" s="39">
        <f>W350/(F350+500)</f>
      </c>
      <c r="AB350" s="35">
        <v>0</v>
      </c>
      <c r="AC350" s="35">
        <v>0</v>
      </c>
      <c r="AD350" s="37">
        <f>AB350/T350</f>
      </c>
      <c r="AE350" s="39">
        <f>(W350-AC350)/(F350+500)</f>
      </c>
      <c r="AF350" s="39" t="s">
        <v>45</v>
      </c>
    </row>
    <row customHeight="true" ht="20.715837220108195" r="351">
      <c r="A351" s="26"/>
      <c r="B351" s="54"/>
      <c r="C351" s="28"/>
      <c r="D351" s="29" t="s">
        <v>46</v>
      </c>
      <c r="E351" s="42">
        <v>175.11</v>
      </c>
      <c r="F351" s="31"/>
      <c r="G351" s="32">
        <v>2114</v>
      </c>
      <c r="H351" s="32">
        <v>71</v>
      </c>
      <c r="I351" s="33">
        <f t="shared" si="334"/>
      </c>
      <c r="J351" s="34">
        <f t="shared" si="5"/>
      </c>
      <c r="K351" s="35">
        <v>4</v>
      </c>
      <c r="L351" s="34">
        <f t="shared" si="114"/>
      </c>
      <c r="M351" s="35">
        <v>0</v>
      </c>
      <c r="N351" s="36">
        <f t="shared" si="552"/>
      </c>
      <c r="O351" s="35">
        <v>0</v>
      </c>
      <c r="P351" s="36">
        <f t="shared" si="661"/>
      </c>
      <c r="Q351" s="37"/>
      <c r="R351" s="32"/>
      <c r="S351" s="37"/>
      <c r="T351" s="32"/>
      <c r="U351" s="38"/>
      <c r="V351" s="39"/>
      <c r="W351" s="32"/>
      <c r="X351" s="39"/>
      <c r="Y351" s="37"/>
      <c r="Z351" s="39"/>
      <c r="AA351" s="39"/>
      <c r="AB351" s="32"/>
      <c r="AC351" s="32"/>
      <c r="AD351" s="37"/>
      <c r="AE351" s="39"/>
      <c r="AF351" s="43" t="s">
        <v>50</v>
      </c>
    </row>
    <row customHeight="true" ht="20.715837220108195" r="352">
      <c r="A352" s="26"/>
      <c r="B352" s="54"/>
      <c r="C352" s="28"/>
      <c r="D352" s="29" t="s">
        <v>48</v>
      </c>
      <c r="E352" s="32">
        <v>0.15</v>
      </c>
      <c r="F352" s="31"/>
      <c r="G352" s="35">
        <v>18</v>
      </c>
      <c r="H352" s="35">
        <v>3</v>
      </c>
      <c r="I352" s="33">
        <f t="shared" si="334"/>
      </c>
      <c r="J352" s="34">
        <f t="shared" si="5"/>
      </c>
      <c r="K352" s="35">
        <v>0</v>
      </c>
      <c r="L352" s="34">
        <f t="shared" si="114"/>
      </c>
      <c r="M352" s="35">
        <v>0</v>
      </c>
      <c r="N352" s="36">
        <f t="shared" si="552"/>
      </c>
      <c r="O352" s="35">
        <v>0</v>
      </c>
      <c r="P352" s="36">
        <f t="shared" si="661"/>
      </c>
      <c r="Q352" s="37"/>
      <c r="R352" s="32"/>
      <c r="S352" s="37"/>
      <c r="T352" s="32"/>
      <c r="U352" s="38"/>
      <c r="V352" s="39"/>
      <c r="W352" s="32"/>
      <c r="X352" s="39"/>
      <c r="Y352" s="37"/>
      <c r="Z352" s="39"/>
      <c r="AA352" s="39"/>
      <c r="AB352" s="32"/>
      <c r="AC352" s="32"/>
      <c r="AD352" s="37"/>
      <c r="AE352" s="39"/>
      <c r="AF352" s="39"/>
    </row>
    <row customHeight="true" ht="20.715837220108195" r="353">
      <c r="A353" s="26"/>
      <c r="B353" s="27" t="s">
        <v>58</v>
      </c>
      <c r="C353" s="28" t="s">
        <v>55</v>
      </c>
      <c r="D353" s="29" t="s">
        <v>44</v>
      </c>
      <c r="E353" s="30">
        <v>823.14</v>
      </c>
      <c r="F353" s="31">
        <f>E353+E354+E355</f>
      </c>
      <c r="G353" s="32">
        <v>5554</v>
      </c>
      <c r="H353" s="32">
        <v>48</v>
      </c>
      <c r="I353" s="33">
        <f t="shared" si="334"/>
      </c>
      <c r="J353" s="34">
        <f t="shared" si="5"/>
      </c>
      <c r="K353" s="35">
        <v>12</v>
      </c>
      <c r="L353" s="34">
        <f t="shared" si="114"/>
      </c>
      <c r="M353" s="35">
        <v>1</v>
      </c>
      <c r="N353" s="36">
        <f t="shared" si="552"/>
      </c>
      <c r="O353" s="35">
        <v>3</v>
      </c>
      <c r="P353" s="36">
        <f t="shared" si="661"/>
      </c>
      <c r="Q353" s="37">
        <f>(M353+M355+M354)/(O353+O355+O354)</f>
      </c>
      <c r="R353" s="35">
        <v>7</v>
      </c>
      <c r="S353" s="37">
        <f>(O353+O355)/(K353+K355)</f>
      </c>
      <c r="T353" s="35">
        <v>1</v>
      </c>
      <c r="U353" s="38">
        <f>F353/T353</f>
      </c>
      <c r="V353" s="39">
        <f>(F353+4*500)/T353</f>
      </c>
      <c r="W353" s="32">
        <v>2071.2000000000007</v>
      </c>
      <c r="X353" s="39">
        <f>W353/T353</f>
      </c>
      <c r="Y353" s="37">
        <f>T353/R353</f>
      </c>
      <c r="Z353" s="39">
        <f>W353/F353</f>
      </c>
      <c r="AA353" s="39">
        <f>W353/(F353+500)</f>
      </c>
      <c r="AB353" s="35">
        <v>0</v>
      </c>
      <c r="AC353" s="35">
        <v>0</v>
      </c>
      <c r="AD353" s="37">
        <f>AB353/T353</f>
      </c>
      <c r="AE353" s="39">
        <f>(W353-AC353)/(F353+500)</f>
      </c>
      <c r="AF353" s="39" t="s">
        <v>45</v>
      </c>
    </row>
    <row customHeight="true" ht="20.715837220108195" r="354">
      <c r="A354" s="26"/>
      <c r="B354" s="27"/>
      <c r="C354" s="28"/>
      <c r="D354" s="29" t="s">
        <v>46</v>
      </c>
      <c r="E354" s="42">
        <v>161.13</v>
      </c>
      <c r="F354" s="31"/>
      <c r="G354" s="32">
        <v>1666</v>
      </c>
      <c r="H354" s="32">
        <v>65</v>
      </c>
      <c r="I354" s="33">
        <f t="shared" si="334"/>
      </c>
      <c r="J354" s="34">
        <f t="shared" si="5"/>
      </c>
      <c r="K354" s="35">
        <v>1</v>
      </c>
      <c r="L354" s="34">
        <f t="shared" si="114"/>
      </c>
      <c r="M354" s="35">
        <v>0</v>
      </c>
      <c r="N354" s="36">
        <f t="shared" si="552"/>
      </c>
      <c r="O354" s="35">
        <v>3</v>
      </c>
      <c r="P354" s="36">
        <f t="shared" si="661"/>
      </c>
      <c r="Q354" s="37"/>
      <c r="R354" s="32"/>
      <c r="S354" s="37"/>
      <c r="T354" s="32"/>
      <c r="U354" s="38"/>
      <c r="V354" s="39"/>
      <c r="W354" s="32"/>
      <c r="X354" s="39"/>
      <c r="Y354" s="37"/>
      <c r="Z354" s="39"/>
      <c r="AA354" s="39"/>
      <c r="AB354" s="32"/>
      <c r="AC354" s="32"/>
      <c r="AD354" s="37"/>
      <c r="AE354" s="39"/>
      <c r="AF354" s="43" t="s">
        <v>50</v>
      </c>
    </row>
    <row customHeight="true" ht="20.715837220108195" r="355">
      <c r="A355" s="26"/>
      <c r="B355" s="27"/>
      <c r="C355" s="28"/>
      <c r="D355" s="29" t="s">
        <v>48</v>
      </c>
      <c r="E355" s="32">
        <v>0.24</v>
      </c>
      <c r="F355" s="31"/>
      <c r="G355" s="35">
        <v>23</v>
      </c>
      <c r="H355" s="35">
        <v>4</v>
      </c>
      <c r="I355" s="33">
        <f t="shared" si="334"/>
      </c>
      <c r="J355" s="34">
        <f t="shared" si="5"/>
      </c>
      <c r="K355" s="35">
        <v>0</v>
      </c>
      <c r="L355" s="34">
        <f t="shared" si="114"/>
      </c>
      <c r="M355" s="35">
        <v>0</v>
      </c>
      <c r="N355" s="36">
        <f t="shared" si="552"/>
      </c>
      <c r="O355" s="35">
        <v>0</v>
      </c>
      <c r="P355" s="36">
        <f t="shared" si="661"/>
      </c>
      <c r="Q355" s="37"/>
      <c r="R355" s="32"/>
      <c r="S355" s="37"/>
      <c r="T355" s="32"/>
      <c r="U355" s="38"/>
      <c r="V355" s="39"/>
      <c r="W355" s="32"/>
      <c r="X355" s="39"/>
      <c r="Y355" s="37"/>
      <c r="Z355" s="39"/>
      <c r="AA355" s="39"/>
      <c r="AB355" s="32"/>
      <c r="AC355" s="32"/>
      <c r="AD355" s="37"/>
      <c r="AE355" s="39"/>
      <c r="AF355" s="39"/>
    </row>
    <row customHeight="true" ht="20.715837220108195" r="356">
      <c r="A356" s="26"/>
      <c r="B356" s="44" t="s">
        <v>53</v>
      </c>
      <c r="C356" s="44"/>
      <c r="D356" s="44"/>
      <c r="E356" s="45">
        <f>SUM(E344:E355)</f>
      </c>
      <c r="F356" s="45">
        <f>SUM(F344:F355)</f>
      </c>
      <c r="G356" s="45">
        <f>SUM(G344:G355)</f>
      </c>
      <c r="H356" s="45">
        <f>SUM(H344:H355)</f>
      </c>
      <c r="I356" s="46">
        <f t="shared" si="334"/>
      </c>
      <c r="J356" s="47">
        <f t="shared" si="5"/>
      </c>
      <c r="K356" s="45">
        <f>SUM(K344:K355)</f>
      </c>
      <c r="L356" s="47">
        <f t="shared" si="114"/>
      </c>
      <c r="M356" s="45">
        <f>SUM(M344:M355)</f>
      </c>
      <c r="N356" s="48">
        <f t="shared" si="552"/>
      </c>
      <c r="O356" s="45">
        <f>SUM(O344:O355)</f>
      </c>
      <c r="P356" s="48">
        <f t="shared" si="661"/>
      </c>
      <c r="Q356" s="49">
        <f>M356/O356</f>
      </c>
      <c r="R356" s="45">
        <f>SUM(R344:R355)</f>
      </c>
      <c r="S356" s="49">
        <f>(O356+O356)/(K356+K356)</f>
      </c>
      <c r="T356" s="45">
        <f>SUM(T344:T355)</f>
      </c>
      <c r="U356" s="50">
        <f t="shared" ref="U356:U357" si="262">F356/T356</f>
      </c>
      <c r="V356" s="51">
        <f t="shared" ref="V356:V357" si="371">(F356+4*500)/T356</f>
      </c>
      <c r="W356" s="45">
        <f>SUM(W344:W355)</f>
      </c>
      <c r="X356" s="52">
        <f t="shared" ref="X356:X357" si="42">W356/T356</f>
      </c>
      <c r="Y356" s="49">
        <f t="shared" ref="Y356:Y357" si="153">T356/R356</f>
      </c>
      <c r="Z356" s="51">
        <f t="shared" ref="Z356:Z357" si="589">W356/F356</f>
      </c>
      <c r="AA356" s="51">
        <f>W356/(F356+COUNT(W344:W355)*500)</f>
      </c>
      <c r="AB356" s="45">
        <f>SUM(AB344:AB355)</f>
      </c>
      <c r="AC356" s="45">
        <f>SUM(AC344:AC355)</f>
      </c>
      <c r="AD356" s="49">
        <f t="shared" ref="AD356:AD357" si="461">AB356/T356</f>
      </c>
      <c r="AE356" s="53">
        <f>(W356-AC356)/(F356+COUNT(W344:W355)*500)</f>
      </c>
      <c r="AF356" s="39"/>
    </row>
    <row customHeight="true" ht="20.715837220108195" r="357">
      <c r="A357" s="26"/>
      <c r="B357" s="27" t="s">
        <v>59</v>
      </c>
      <c r="C357" s="28" t="s">
        <v>73</v>
      </c>
      <c r="D357" s="29" t="s">
        <v>44</v>
      </c>
      <c r="E357" s="30">
        <v>314.99</v>
      </c>
      <c r="F357" s="31">
        <f>E357+E358+E359</f>
      </c>
      <c r="G357" s="32">
        <v>2552</v>
      </c>
      <c r="H357" s="32">
        <v>13</v>
      </c>
      <c r="I357" s="33">
        <f t="shared" si="334"/>
      </c>
      <c r="J357" s="34">
        <f t="shared" si="5"/>
      </c>
      <c r="K357" s="35">
        <v>6</v>
      </c>
      <c r="L357" s="34">
        <f t="shared" si="114"/>
      </c>
      <c r="M357" s="35">
        <v>0</v>
      </c>
      <c r="N357" s="36">
        <f t="shared" si="552"/>
      </c>
      <c r="O357" s="35">
        <v>1</v>
      </c>
      <c r="P357" s="36">
        <f t="shared" si="661"/>
      </c>
      <c r="Q357" s="37">
        <f>(M357+M359+M358)/(O357+O359+O358)</f>
      </c>
      <c r="R357" s="35">
        <v>1</v>
      </c>
      <c r="S357" s="37">
        <f>(O357+O359)/(K357+K359)</f>
      </c>
      <c r="T357" s="35">
        <v>0</v>
      </c>
      <c r="U357" s="38">
        <f t="shared" si="262"/>
      </c>
      <c r="V357" s="39">
        <f t="shared" si="371"/>
      </c>
      <c r="W357" s="35">
        <v>0</v>
      </c>
      <c r="X357" s="39">
        <f t="shared" si="42"/>
      </c>
      <c r="Y357" s="37">
        <f t="shared" si="153"/>
      </c>
      <c r="Z357" s="39">
        <f t="shared" si="589"/>
      </c>
      <c r="AA357" s="39">
        <f>W357/(F357+500)</f>
      </c>
      <c r="AB357" s="35">
        <v>0</v>
      </c>
      <c r="AC357" s="35">
        <v>0</v>
      </c>
      <c r="AD357" s="37">
        <f t="shared" si="461"/>
      </c>
      <c r="AE357" s="39">
        <f>(W357-AC357)/(F357+500)</f>
      </c>
      <c r="AF357" s="39" t="s">
        <v>45</v>
      </c>
    </row>
    <row customHeight="true" ht="20.715837220108195" r="358">
      <c r="A358" s="26"/>
      <c r="B358" s="27"/>
      <c r="C358" s="28"/>
      <c r="D358" s="29" t="s">
        <v>46</v>
      </c>
      <c r="E358" s="42">
        <v>130.08</v>
      </c>
      <c r="F358" s="31"/>
      <c r="G358" s="32">
        <v>1047</v>
      </c>
      <c r="H358" s="32">
        <v>46</v>
      </c>
      <c r="I358" s="33">
        <f t="shared" si="334"/>
      </c>
      <c r="J358" s="34">
        <f t="shared" si="5"/>
      </c>
      <c r="K358" s="35">
        <v>2</v>
      </c>
      <c r="L358" s="34">
        <f t="shared" si="114"/>
      </c>
      <c r="M358" s="35">
        <v>0</v>
      </c>
      <c r="N358" s="36">
        <f t="shared" si="552"/>
      </c>
      <c r="O358" s="35">
        <v>0</v>
      </c>
      <c r="P358" s="36">
        <f t="shared" si="661"/>
      </c>
      <c r="Q358" s="37"/>
      <c r="R358" s="32"/>
      <c r="S358" s="37"/>
      <c r="T358" s="32"/>
      <c r="U358" s="38"/>
      <c r="V358" s="39"/>
      <c r="W358" s="32"/>
      <c r="X358" s="39"/>
      <c r="Y358" s="37"/>
      <c r="Z358" s="39"/>
      <c r="AA358" s="39"/>
      <c r="AB358" s="32"/>
      <c r="AC358" s="32"/>
      <c r="AD358" s="37"/>
      <c r="AE358" s="39"/>
      <c r="AF358" s="43" t="s">
        <v>50</v>
      </c>
    </row>
    <row customHeight="true" ht="20.715837220108195" r="359">
      <c r="A359" s="26"/>
      <c r="B359" s="27"/>
      <c r="C359" s="28"/>
      <c r="D359" s="29" t="s">
        <v>48</v>
      </c>
      <c r="E359" s="35">
        <v>0.24</v>
      </c>
      <c r="F359" s="31"/>
      <c r="G359" s="35">
        <v>11</v>
      </c>
      <c r="H359" s="35">
        <v>1</v>
      </c>
      <c r="I359" s="33">
        <f t="shared" si="334"/>
      </c>
      <c r="J359" s="34">
        <f t="shared" si="5"/>
      </c>
      <c r="K359" s="35">
        <v>0</v>
      </c>
      <c r="L359" s="34">
        <f t="shared" si="114"/>
      </c>
      <c r="M359" s="35">
        <v>0</v>
      </c>
      <c r="N359" s="36">
        <f t="shared" si="552"/>
      </c>
      <c r="O359" s="35">
        <v>0</v>
      </c>
      <c r="P359" s="36">
        <f t="shared" si="661"/>
      </c>
      <c r="Q359" s="37"/>
      <c r="R359" s="32"/>
      <c r="S359" s="37"/>
      <c r="T359" s="32"/>
      <c r="U359" s="38"/>
      <c r="V359" s="39"/>
      <c r="W359" s="32"/>
      <c r="X359" s="39"/>
      <c r="Y359" s="37"/>
      <c r="Z359" s="39"/>
      <c r="AA359" s="39"/>
      <c r="AB359" s="32"/>
      <c r="AC359" s="32"/>
      <c r="AD359" s="37"/>
      <c r="AE359" s="39"/>
      <c r="AF359" s="39"/>
    </row>
    <row customHeight="true" ht="20.715837220108195" r="360">
      <c r="A360" s="26"/>
      <c r="B360" s="27" t="s">
        <v>61</v>
      </c>
      <c r="C360" s="28" t="s">
        <v>73</v>
      </c>
      <c r="D360" s="29" t="s">
        <v>44</v>
      </c>
      <c r="E360" s="65">
        <v>565.58</v>
      </c>
      <c r="F360" s="31">
        <f>E360+E361+E362</f>
      </c>
      <c r="G360" s="35">
        <v>3548</v>
      </c>
      <c r="H360" s="35">
        <v>32</v>
      </c>
      <c r="I360" s="33">
        <f t="shared" si="334"/>
      </c>
      <c r="J360" s="34">
        <f t="shared" si="5"/>
      </c>
      <c r="K360" s="35">
        <v>13</v>
      </c>
      <c r="L360" s="34">
        <f t="shared" si="114"/>
      </c>
      <c r="M360" s="35">
        <v>0</v>
      </c>
      <c r="N360" s="36">
        <f t="shared" si="552"/>
      </c>
      <c r="O360" s="35">
        <v>0</v>
      </c>
      <c r="P360" s="36">
        <f t="shared" si="661"/>
      </c>
      <c r="Q360" s="37">
        <f>(M360+M362+M361)/(O360+O362+O361)</f>
      </c>
      <c r="R360" s="35">
        <v>1</v>
      </c>
      <c r="S360" s="37">
        <f>(O360+O362)/(K360+K362)</f>
      </c>
      <c r="T360" s="35">
        <v>0</v>
      </c>
      <c r="U360" s="38">
        <f>F360/T360</f>
      </c>
      <c r="V360" s="39">
        <f>(F360+4*500)/T360</f>
      </c>
      <c r="W360" s="35">
        <v>0</v>
      </c>
      <c r="X360" s="39">
        <f>W360/T360</f>
      </c>
      <c r="Y360" s="37">
        <f>T360/R360</f>
      </c>
      <c r="Z360" s="39">
        <f>W360/F360</f>
      </c>
      <c r="AA360" s="39">
        <f>W360/(F360+500)</f>
      </c>
      <c r="AB360" s="35">
        <v>0</v>
      </c>
      <c r="AC360" s="35">
        <v>0</v>
      </c>
      <c r="AD360" s="37">
        <f>AB360/T360</f>
      </c>
      <c r="AE360" s="39">
        <f>(W360-AC360)/(F360+500)</f>
      </c>
      <c r="AF360" s="39" t="s">
        <v>45</v>
      </c>
    </row>
    <row customHeight="true" ht="20.715837220108195" r="361">
      <c r="A361" s="26"/>
      <c r="B361" s="27"/>
      <c r="C361" s="28"/>
      <c r="D361" s="29" t="s">
        <v>46</v>
      </c>
      <c r="E361" s="66">
        <v>95.25</v>
      </c>
      <c r="F361" s="31"/>
      <c r="G361" s="35">
        <v>925</v>
      </c>
      <c r="H361" s="35">
        <v>50</v>
      </c>
      <c r="I361" s="33">
        <f t="shared" si="334"/>
      </c>
      <c r="J361" s="34">
        <f t="shared" si="5"/>
      </c>
      <c r="K361" s="35">
        <v>3</v>
      </c>
      <c r="L361" s="34">
        <f t="shared" si="114"/>
      </c>
      <c r="M361" s="35">
        <v>0</v>
      </c>
      <c r="N361" s="36">
        <f t="shared" si="552"/>
      </c>
      <c r="O361" s="35">
        <v>0</v>
      </c>
      <c r="P361" s="36">
        <f t="shared" si="661"/>
      </c>
      <c r="Q361" s="37"/>
      <c r="R361" s="32"/>
      <c r="S361" s="37"/>
      <c r="T361" s="32"/>
      <c r="U361" s="38"/>
      <c r="V361" s="39"/>
      <c r="W361" s="32"/>
      <c r="X361" s="39"/>
      <c r="Y361" s="37"/>
      <c r="Z361" s="39"/>
      <c r="AA361" s="39"/>
      <c r="AB361" s="32"/>
      <c r="AC361" s="32"/>
      <c r="AD361" s="37"/>
      <c r="AE361" s="39"/>
      <c r="AF361" s="43" t="s">
        <v>50</v>
      </c>
    </row>
    <row customHeight="true" ht="20.715837220108195" r="362">
      <c r="A362" s="26"/>
      <c r="B362" s="27"/>
      <c r="C362" s="28"/>
      <c r="D362" s="29" t="s">
        <v>48</v>
      </c>
      <c r="E362" s="35">
        <v>0.02</v>
      </c>
      <c r="F362" s="31"/>
      <c r="G362" s="35">
        <v>7</v>
      </c>
      <c r="H362" s="35">
        <v>3</v>
      </c>
      <c r="I362" s="33">
        <f t="shared" si="334"/>
      </c>
      <c r="J362" s="34">
        <f t="shared" si="5"/>
      </c>
      <c r="K362" s="35">
        <v>0</v>
      </c>
      <c r="L362" s="34">
        <f t="shared" si="114"/>
      </c>
      <c r="M362" s="35">
        <v>0</v>
      </c>
      <c r="N362" s="36">
        <f t="shared" si="552"/>
      </c>
      <c r="O362" s="35">
        <v>0</v>
      </c>
      <c r="P362" s="36">
        <f t="shared" si="661"/>
      </c>
      <c r="Q362" s="37"/>
      <c r="R362" s="32"/>
      <c r="S362" s="37"/>
      <c r="T362" s="32"/>
      <c r="U362" s="38"/>
      <c r="V362" s="39"/>
      <c r="W362" s="32"/>
      <c r="X362" s="39"/>
      <c r="Y362" s="37"/>
      <c r="Z362" s="39"/>
      <c r="AA362" s="39"/>
      <c r="AB362" s="32"/>
      <c r="AC362" s="32"/>
      <c r="AD362" s="37"/>
      <c r="AE362" s="39"/>
      <c r="AF362" s="39"/>
    </row>
    <row customHeight="true" ht="20.715837220108195" r="363">
      <c r="A363" s="26"/>
      <c r="B363" s="27" t="s">
        <v>62</v>
      </c>
      <c r="C363" s="28" t="s">
        <v>73</v>
      </c>
      <c r="D363" s="29" t="s">
        <v>44</v>
      </c>
      <c r="E363" s="65">
        <v>636.08</v>
      </c>
      <c r="F363" s="31">
        <f>E363+E364+E365</f>
      </c>
      <c r="G363" s="35">
        <v>4011</v>
      </c>
      <c r="H363" s="35">
        <v>47</v>
      </c>
      <c r="I363" s="33">
        <f t="shared" si="334"/>
      </c>
      <c r="J363" s="34">
        <f t="shared" si="5"/>
      </c>
      <c r="K363" s="35">
        <v>14</v>
      </c>
      <c r="L363" s="34">
        <f t="shared" si="114"/>
      </c>
      <c r="M363" s="35">
        <v>0</v>
      </c>
      <c r="N363" s="36">
        <f t="shared" si="552"/>
      </c>
      <c r="O363" s="35">
        <v>2</v>
      </c>
      <c r="P363" s="36">
        <f t="shared" si="661"/>
      </c>
      <c r="Q363" s="37">
        <f>(M363+M365+M364)/(O363+O365+O364)</f>
      </c>
      <c r="R363" s="35">
        <v>3</v>
      </c>
      <c r="S363" s="37">
        <f>(O363+O365)/(K363+K365)</f>
      </c>
      <c r="T363" s="35">
        <v>0</v>
      </c>
      <c r="U363" s="38">
        <f>F363/T363</f>
      </c>
      <c r="V363" s="39">
        <f>(F363+4*500)/T363</f>
      </c>
      <c r="W363" s="35">
        <v>0</v>
      </c>
      <c r="X363" s="39">
        <f>W363/T363</f>
      </c>
      <c r="Y363" s="37">
        <f>T363/R363</f>
      </c>
      <c r="Z363" s="39">
        <f>W363/F363</f>
      </c>
      <c r="AA363" s="39">
        <f>W363/(F363+500)</f>
      </c>
      <c r="AB363" s="35">
        <v>0</v>
      </c>
      <c r="AC363" s="35">
        <v>0</v>
      </c>
      <c r="AD363" s="37">
        <f>AB363/T363</f>
      </c>
      <c r="AE363" s="39">
        <f>(W363-AC363)/(F363+500)</f>
      </c>
      <c r="AF363" s="39" t="s">
        <v>65</v>
      </c>
    </row>
    <row customHeight="true" ht="20.715837220108195" r="364">
      <c r="A364" s="26"/>
      <c r="B364" s="27"/>
      <c r="C364" s="28"/>
      <c r="D364" s="29" t="s">
        <v>46</v>
      </c>
      <c r="E364" s="66">
        <v>326.6</v>
      </c>
      <c r="F364" s="31"/>
      <c r="G364" s="35">
        <v>1480</v>
      </c>
      <c r="H364" s="35">
        <v>75</v>
      </c>
      <c r="I364" s="33">
        <f t="shared" si="334"/>
      </c>
      <c r="J364" s="34">
        <f t="shared" si="5"/>
      </c>
      <c r="K364" s="35">
        <v>5</v>
      </c>
      <c r="L364" s="34">
        <f t="shared" si="114"/>
      </c>
      <c r="M364" s="35">
        <v>0</v>
      </c>
      <c r="N364" s="36">
        <f t="shared" si="552"/>
      </c>
      <c r="O364" s="35">
        <v>1</v>
      </c>
      <c r="P364" s="36">
        <f t="shared" si="661"/>
      </c>
      <c r="Q364" s="37"/>
      <c r="R364" s="32"/>
      <c r="S364" s="37"/>
      <c r="T364" s="32"/>
      <c r="U364" s="38"/>
      <c r="V364" s="39"/>
      <c r="W364" s="32"/>
      <c r="X364" s="39"/>
      <c r="Y364" s="37"/>
      <c r="Z364" s="39"/>
      <c r="AA364" s="39"/>
      <c r="AB364" s="32"/>
      <c r="AC364" s="32"/>
      <c r="AD364" s="37"/>
      <c r="AE364" s="39"/>
      <c r="AF364" s="39" t="s">
        <v>47</v>
      </c>
    </row>
    <row customHeight="true" ht="20.715837220108195" r="365">
      <c r="A365" s="26"/>
      <c r="B365" s="27"/>
      <c r="C365" s="28"/>
      <c r="D365" s="29" t="s">
        <v>48</v>
      </c>
      <c r="E365" s="35">
        <v>0.05</v>
      </c>
      <c r="F365" s="31"/>
      <c r="G365" s="35">
        <v>10</v>
      </c>
      <c r="H365" s="35">
        <v>3</v>
      </c>
      <c r="I365" s="33">
        <f t="shared" si="334"/>
      </c>
      <c r="J365" s="34">
        <f t="shared" si="5"/>
      </c>
      <c r="K365" s="35">
        <v>0</v>
      </c>
      <c r="L365" s="34">
        <f t="shared" si="114"/>
      </c>
      <c r="M365" s="35">
        <v>0</v>
      </c>
      <c r="N365" s="36">
        <f t="shared" si="552"/>
      </c>
      <c r="O365" s="35">
        <v>0</v>
      </c>
      <c r="P365" s="36">
        <f t="shared" si="661"/>
      </c>
      <c r="Q365" s="37"/>
      <c r="R365" s="32"/>
      <c r="S365" s="37"/>
      <c r="T365" s="32"/>
      <c r="U365" s="38"/>
      <c r="V365" s="39"/>
      <c r="W365" s="32"/>
      <c r="X365" s="39"/>
      <c r="Y365" s="37"/>
      <c r="Z365" s="39"/>
      <c r="AA365" s="39"/>
      <c r="AB365" s="32"/>
      <c r="AC365" s="32"/>
      <c r="AD365" s="37"/>
      <c r="AE365" s="39"/>
      <c r="AF365" s="39"/>
    </row>
    <row customHeight="true" ht="20.715837220108195" r="366">
      <c r="A366" s="26"/>
      <c r="B366" s="54" t="s">
        <v>64</v>
      </c>
      <c r="C366" s="28" t="s">
        <v>73</v>
      </c>
      <c r="D366" s="29" t="s">
        <v>44</v>
      </c>
      <c r="E366" s="65">
        <v>667.01</v>
      </c>
      <c r="F366" s="31">
        <f>E366+E367+E368</f>
      </c>
      <c r="G366" s="35">
        <v>4754</v>
      </c>
      <c r="H366" s="35">
        <v>44</v>
      </c>
      <c r="I366" s="33">
        <f t="shared" si="334"/>
      </c>
      <c r="J366" s="34">
        <f t="shared" si="5"/>
      </c>
      <c r="K366" s="35">
        <v>10</v>
      </c>
      <c r="L366" s="34">
        <f t="shared" si="114"/>
      </c>
      <c r="M366" s="35">
        <v>1</v>
      </c>
      <c r="N366" s="36">
        <f t="shared" si="552"/>
      </c>
      <c r="O366" s="35">
        <v>2</v>
      </c>
      <c r="P366" s="36">
        <f t="shared" si="661"/>
      </c>
      <c r="Q366" s="37">
        <f>(M366+M368+M367)/(O366+O368+O367)</f>
      </c>
      <c r="R366" s="35">
        <v>4</v>
      </c>
      <c r="S366" s="37">
        <f>(O366+O368)/(K366+K368)</f>
      </c>
      <c r="T366" s="35">
        <v>2</v>
      </c>
      <c r="U366" s="38">
        <f>F366/T366</f>
      </c>
      <c r="V366" s="39">
        <f>(F366+4*500)/T366</f>
      </c>
      <c r="W366" s="35">
        <v>1937.2</v>
      </c>
      <c r="X366" s="39">
        <f>W366/T366</f>
      </c>
      <c r="Y366" s="37">
        <f>T366/R366</f>
      </c>
      <c r="Z366" s="39">
        <f>W366/F366</f>
      </c>
      <c r="AA366" s="39">
        <f>W366/(F366+500)</f>
      </c>
      <c r="AB366" s="35">
        <v>0</v>
      </c>
      <c r="AC366" s="35">
        <v>0</v>
      </c>
      <c r="AD366" s="37">
        <f>AB366/T366</f>
      </c>
      <c r="AE366" s="39">
        <f>(W366-AC366)/(F366+500)</f>
      </c>
      <c r="AF366" s="39" t="s">
        <v>65</v>
      </c>
    </row>
    <row customHeight="true" ht="20.715837220108195" r="367">
      <c r="A367" s="26"/>
      <c r="B367" s="54"/>
      <c r="C367" s="28"/>
      <c r="D367" s="29" t="s">
        <v>46</v>
      </c>
      <c r="E367" s="66">
        <v>649.5</v>
      </c>
      <c r="F367" s="31"/>
      <c r="G367" s="35">
        <v>1561</v>
      </c>
      <c r="H367" s="35">
        <v>79</v>
      </c>
      <c r="I367" s="33">
        <f t="shared" si="334"/>
      </c>
      <c r="J367" s="34">
        <f t="shared" si="5"/>
      </c>
      <c r="K367" s="35">
        <v>7</v>
      </c>
      <c r="L367" s="34">
        <f t="shared" si="114"/>
      </c>
      <c r="M367" s="35">
        <v>1</v>
      </c>
      <c r="N367" s="36">
        <f t="shared" si="552"/>
      </c>
      <c r="O367" s="35">
        <v>0</v>
      </c>
      <c r="P367" s="36">
        <f t="shared" si="661"/>
      </c>
      <c r="Q367" s="37"/>
      <c r="R367" s="32"/>
      <c r="S367" s="37"/>
      <c r="T367" s="32"/>
      <c r="U367" s="38"/>
      <c r="V367" s="39"/>
      <c r="W367" s="32"/>
      <c r="X367" s="39"/>
      <c r="Y367" s="37"/>
      <c r="Z367" s="39"/>
      <c r="AA367" s="39"/>
      <c r="AB367" s="32"/>
      <c r="AC367" s="32"/>
      <c r="AD367" s="37"/>
      <c r="AE367" s="39"/>
      <c r="AF367" s="39" t="s">
        <v>47</v>
      </c>
    </row>
    <row customHeight="true" ht="20.715837220108195" r="368">
      <c r="A368" s="26"/>
      <c r="B368" s="54"/>
      <c r="C368" s="28"/>
      <c r="D368" s="29" t="s">
        <v>48</v>
      </c>
      <c r="E368" s="35">
        <v>0.05</v>
      </c>
      <c r="F368" s="31"/>
      <c r="G368" s="35">
        <v>10</v>
      </c>
      <c r="H368" s="35">
        <v>3</v>
      </c>
      <c r="I368" s="33">
        <f t="shared" si="334"/>
      </c>
      <c r="J368" s="34">
        <f t="shared" si="5"/>
      </c>
      <c r="K368" s="35">
        <v>0</v>
      </c>
      <c r="L368" s="34">
        <f t="shared" si="114"/>
      </c>
      <c r="M368" s="35">
        <v>0</v>
      </c>
      <c r="N368" s="36">
        <f t="shared" si="552"/>
      </c>
      <c r="O368" s="35">
        <v>0</v>
      </c>
      <c r="P368" s="36">
        <f t="shared" si="661"/>
      </c>
      <c r="Q368" s="37"/>
      <c r="R368" s="32"/>
      <c r="S368" s="37"/>
      <c r="T368" s="32"/>
      <c r="U368" s="38"/>
      <c r="V368" s="39"/>
      <c r="W368" s="32"/>
      <c r="X368" s="39"/>
      <c r="Y368" s="37"/>
      <c r="Z368" s="39"/>
      <c r="AA368" s="39"/>
      <c r="AB368" s="32"/>
      <c r="AC368" s="32"/>
      <c r="AD368" s="37"/>
      <c r="AE368" s="39"/>
      <c r="AF368" s="39"/>
    </row>
    <row customHeight="true" ht="20.715837220108195" r="369">
      <c r="A369" s="26"/>
      <c r="B369" s="44" t="s">
        <v>53</v>
      </c>
      <c r="C369" s="44"/>
      <c r="D369" s="44"/>
      <c r="E369" s="45">
        <f>SUM(E357:E368)</f>
      </c>
      <c r="F369" s="45">
        <f>SUM(F357:F368)</f>
      </c>
      <c r="G369" s="45">
        <f>SUM(G357:G368)</f>
      </c>
      <c r="H369" s="45">
        <f>SUM(H357:H368)</f>
      </c>
      <c r="I369" s="46">
        <f t="shared" si="334"/>
      </c>
      <c r="J369" s="47">
        <f t="shared" si="5"/>
      </c>
      <c r="K369" s="45">
        <f>SUM(K357:K368)</f>
      </c>
      <c r="L369" s="47">
        <f t="shared" si="114"/>
      </c>
      <c r="M369" s="45">
        <f>SUM(M357:M368)</f>
      </c>
      <c r="N369" s="48">
        <f t="shared" si="552"/>
      </c>
      <c r="O369" s="45">
        <f>SUM(O357:O368)</f>
      </c>
      <c r="P369" s="48">
        <f t="shared" si="661"/>
      </c>
      <c r="Q369" s="49">
        <f>M369/O369</f>
      </c>
      <c r="R369" s="45">
        <f>SUM(R357:R368)</f>
      </c>
      <c r="S369" s="49">
        <f>(O369+O369)/(K369+K369)</f>
      </c>
      <c r="T369" s="45">
        <f>SUM(T357:T368)</f>
      </c>
      <c r="U369" s="50">
        <f t="shared" ref="U369:U370" si="263">F369/T369</f>
      </c>
      <c r="V369" s="51">
        <f t="shared" ref="V369:V370" si="372">(F369+4*500)/T369</f>
      </c>
      <c r="W369" s="45">
        <f>SUM(W357:W368)</f>
      </c>
      <c r="X369" s="52">
        <f t="shared" ref="X369:X370" si="43">W369/T369</f>
      </c>
      <c r="Y369" s="49">
        <f t="shared" ref="Y369:Y370" si="154">T369/R369</f>
      </c>
      <c r="Z369" s="51">
        <f t="shared" ref="Z369:Z370" si="590">W369/F369</f>
      </c>
      <c r="AA369" s="51">
        <f>W369/(F369+COUNT(W357:W368)*500)</f>
      </c>
      <c r="AB369" s="45">
        <f>SUM(AB357:AB368)</f>
      </c>
      <c r="AC369" s="45">
        <f>SUM(AC357:AC368)</f>
      </c>
      <c r="AD369" s="49">
        <f t="shared" ref="AD369:AD370" si="462">AB369/T369</f>
      </c>
      <c r="AE369" s="53">
        <f>(W369-AC369)/(F369+COUNT(W357:W368)*500)</f>
      </c>
      <c r="AF369" s="39"/>
    </row>
    <row customHeight="true" ht="20.715837220108195" r="370">
      <c r="A370" s="26"/>
      <c r="B370" s="27" t="s">
        <v>67</v>
      </c>
      <c r="C370" s="28" t="s">
        <v>43</v>
      </c>
      <c r="D370" s="29" t="s">
        <v>44</v>
      </c>
      <c r="E370" s="65">
        <v>299.61</v>
      </c>
      <c r="F370" s="31">
        <f>E370+E371+E372</f>
      </c>
      <c r="G370" s="35">
        <v>2594</v>
      </c>
      <c r="H370" s="35">
        <v>25</v>
      </c>
      <c r="I370" s="33">
        <f t="shared" si="334"/>
      </c>
      <c r="J370" s="34">
        <f t="shared" si="5"/>
      </c>
      <c r="K370" s="35">
        <v>10</v>
      </c>
      <c r="L370" s="34">
        <f t="shared" si="114"/>
      </c>
      <c r="M370" s="35">
        <v>0</v>
      </c>
      <c r="N370" s="36">
        <f t="shared" si="552"/>
      </c>
      <c r="O370" s="35">
        <v>1</v>
      </c>
      <c r="P370" s="36">
        <f t="shared" si="661"/>
      </c>
      <c r="Q370" s="37">
        <f>(M370+M372+M371)/(O370+O372+O371)</f>
      </c>
      <c r="R370" s="35">
        <v>6</v>
      </c>
      <c r="S370" s="37">
        <f>(O370+O372)/(K370+K372)</f>
      </c>
      <c r="T370" s="35">
        <v>0</v>
      </c>
      <c r="U370" s="38">
        <f t="shared" si="263"/>
      </c>
      <c r="V370" s="39">
        <f t="shared" si="372"/>
      </c>
      <c r="W370" s="35">
        <v>0</v>
      </c>
      <c r="X370" s="39">
        <f t="shared" si="43"/>
      </c>
      <c r="Y370" s="37">
        <f t="shared" si="154"/>
      </c>
      <c r="Z370" s="39">
        <f t="shared" si="590"/>
      </c>
      <c r="AA370" s="39">
        <f>W370/(F370+500)</f>
      </c>
      <c r="AB370" s="35">
        <v>0</v>
      </c>
      <c r="AC370" s="35">
        <v>0</v>
      </c>
      <c r="AD370" s="37">
        <f t="shared" si="462"/>
      </c>
      <c r="AE370" s="39">
        <f>(W370-AC370)/(F370+500)</f>
      </c>
      <c r="AF370" s="39" t="s">
        <v>65</v>
      </c>
    </row>
    <row customHeight="true" ht="20.715837220108195" r="371">
      <c r="A371" s="26"/>
      <c r="B371" s="27"/>
      <c r="C371" s="28"/>
      <c r="D371" s="29" t="s">
        <v>46</v>
      </c>
      <c r="E371" s="66">
        <v>583.96</v>
      </c>
      <c r="F371" s="31"/>
      <c r="G371" s="35">
        <v>2667</v>
      </c>
      <c r="H371" s="35">
        <v>145</v>
      </c>
      <c r="I371" s="33">
        <f t="shared" si="334"/>
      </c>
      <c r="J371" s="34">
        <f t="shared" si="5"/>
      </c>
      <c r="K371" s="35">
        <v>7</v>
      </c>
      <c r="L371" s="34">
        <f t="shared" si="114"/>
      </c>
      <c r="M371" s="35">
        <v>0</v>
      </c>
      <c r="N371" s="36">
        <f t="shared" si="552"/>
      </c>
      <c r="O371" s="35">
        <v>2</v>
      </c>
      <c r="P371" s="36">
        <f t="shared" si="661"/>
      </c>
      <c r="Q371" s="37"/>
      <c r="R371" s="32"/>
      <c r="S371" s="37"/>
      <c r="T371" s="32"/>
      <c r="U371" s="38"/>
      <c r="V371" s="39"/>
      <c r="W371" s="32"/>
      <c r="X371" s="39"/>
      <c r="Y371" s="37"/>
      <c r="Z371" s="39"/>
      <c r="AA371" s="39"/>
      <c r="AB371" s="32"/>
      <c r="AC371" s="32"/>
      <c r="AD371" s="37"/>
      <c r="AE371" s="39"/>
      <c r="AF371" s="39" t="s">
        <v>47</v>
      </c>
    </row>
    <row customHeight="true" ht="20.715837220108195" r="372">
      <c r="A372" s="26"/>
      <c r="B372" s="27"/>
      <c r="C372" s="28"/>
      <c r="D372" s="29" t="s">
        <v>48</v>
      </c>
      <c r="E372" s="35">
        <v>0</v>
      </c>
      <c r="F372" s="31"/>
      <c r="G372" s="35">
        <v>1</v>
      </c>
      <c r="H372" s="35">
        <v>0</v>
      </c>
      <c r="I372" s="33">
        <f t="shared" si="334"/>
      </c>
      <c r="J372" s="34">
        <f t="shared" si="5"/>
      </c>
      <c r="K372" s="35">
        <v>0</v>
      </c>
      <c r="L372" s="34">
        <f t="shared" si="114"/>
      </c>
      <c r="M372" s="35">
        <v>0</v>
      </c>
      <c r="N372" s="36">
        <f t="shared" si="552"/>
      </c>
      <c r="O372" s="35">
        <v>0</v>
      </c>
      <c r="P372" s="36">
        <f t="shared" si="661"/>
      </c>
      <c r="Q372" s="37"/>
      <c r="R372" s="32"/>
      <c r="S372" s="37"/>
      <c r="T372" s="32"/>
      <c r="U372" s="38"/>
      <c r="V372" s="39"/>
      <c r="W372" s="32"/>
      <c r="X372" s="39"/>
      <c r="Y372" s="37"/>
      <c r="Z372" s="39"/>
      <c r="AA372" s="39"/>
      <c r="AB372" s="32"/>
      <c r="AC372" s="32"/>
      <c r="AD372" s="37"/>
      <c r="AE372" s="39"/>
      <c r="AF372" s="39"/>
    </row>
    <row customHeight="true" ht="20.715837220108195" r="373">
      <c r="A373" s="26"/>
      <c r="B373" s="27" t="s">
        <v>69</v>
      </c>
      <c r="C373" s="28" t="s">
        <v>43</v>
      </c>
      <c r="D373" s="29" t="s">
        <v>44</v>
      </c>
      <c r="E373" s="65">
        <v>265.29</v>
      </c>
      <c r="F373" s="31">
        <f>E373+E374+E375</f>
      </c>
      <c r="G373" s="35">
        <v>2284</v>
      </c>
      <c r="H373" s="35">
        <v>23</v>
      </c>
      <c r="I373" s="33">
        <f t="shared" si="334"/>
      </c>
      <c r="J373" s="34">
        <f t="shared" si="5"/>
      </c>
      <c r="K373" s="35">
        <v>5</v>
      </c>
      <c r="L373" s="34">
        <f t="shared" si="114"/>
      </c>
      <c r="M373" s="35">
        <v>0</v>
      </c>
      <c r="N373" s="36">
        <f t="shared" si="552"/>
      </c>
      <c r="O373" s="35">
        <v>0</v>
      </c>
      <c r="P373" s="36">
        <f t="shared" si="661"/>
      </c>
      <c r="Q373" s="37">
        <f>(M373+M375+M374)/(O373+O375+O374)</f>
      </c>
      <c r="R373" s="35">
        <v>1</v>
      </c>
      <c r="S373" s="37">
        <f>(O373+O375)/(K373+K375)</f>
      </c>
      <c r="T373" s="35">
        <v>1</v>
      </c>
      <c r="U373" s="38">
        <f>F373/T373</f>
      </c>
      <c r="V373" s="39">
        <f>(F373+4*500)/T373</f>
      </c>
      <c r="W373" s="35">
        <v>1404</v>
      </c>
      <c r="X373" s="39">
        <f>W373/T373</f>
      </c>
      <c r="Y373" s="37">
        <f>T373/R373</f>
      </c>
      <c r="Z373" s="39">
        <f>W373/F373</f>
      </c>
      <c r="AA373" s="39">
        <f>W373/(F373+500)</f>
      </c>
      <c r="AB373" s="35">
        <v>0</v>
      </c>
      <c r="AC373" s="35">
        <v>0</v>
      </c>
      <c r="AD373" s="37">
        <f>AB373/T373</f>
      </c>
      <c r="AE373" s="39">
        <f>(W373-AC373)/(F373+500)</f>
      </c>
      <c r="AF373" s="39" t="s">
        <v>65</v>
      </c>
    </row>
    <row customHeight="true" ht="20.715837220108195" r="374">
      <c r="A374" s="26"/>
      <c r="B374" s="27"/>
      <c r="C374" s="28"/>
      <c r="D374" s="29" t="s">
        <v>46</v>
      </c>
      <c r="E374" s="66">
        <v>451.33</v>
      </c>
      <c r="F374" s="31"/>
      <c r="G374" s="35">
        <v>3187</v>
      </c>
      <c r="H374" s="35">
        <v>156</v>
      </c>
      <c r="I374" s="33">
        <f t="shared" si="334"/>
      </c>
      <c r="J374" s="34">
        <f t="shared" si="5"/>
      </c>
      <c r="K374" s="35">
        <v>3</v>
      </c>
      <c r="L374" s="34">
        <f t="shared" si="114"/>
      </c>
      <c r="M374" s="35">
        <v>1</v>
      </c>
      <c r="N374" s="36">
        <f t="shared" si="552"/>
      </c>
      <c r="O374" s="35">
        <v>1</v>
      </c>
      <c r="P374" s="36">
        <f t="shared" si="661"/>
      </c>
      <c r="Q374" s="37"/>
      <c r="R374" s="32"/>
      <c r="S374" s="37"/>
      <c r="T374" s="32"/>
      <c r="U374" s="38"/>
      <c r="V374" s="39"/>
      <c r="W374" s="32"/>
      <c r="X374" s="39"/>
      <c r="Y374" s="37"/>
      <c r="Z374" s="39"/>
      <c r="AA374" s="39"/>
      <c r="AB374" s="32"/>
      <c r="AC374" s="32"/>
      <c r="AD374" s="37"/>
      <c r="AE374" s="39"/>
      <c r="AF374" s="39" t="s">
        <v>47</v>
      </c>
    </row>
    <row customHeight="true" ht="20.715837220108195" r="375">
      <c r="A375" s="26"/>
      <c r="B375" s="27"/>
      <c r="C375" s="28"/>
      <c r="D375" s="29" t="s">
        <v>48</v>
      </c>
      <c r="E375" s="35">
        <v>0</v>
      </c>
      <c r="F375" s="31"/>
      <c r="G375" s="35">
        <v>0</v>
      </c>
      <c r="H375" s="35">
        <v>0</v>
      </c>
      <c r="I375" s="33">
        <f t="shared" si="334"/>
      </c>
      <c r="J375" s="34">
        <f t="shared" si="5"/>
      </c>
      <c r="K375" s="35">
        <v>0</v>
      </c>
      <c r="L375" s="34">
        <f t="shared" si="114"/>
      </c>
      <c r="M375" s="35">
        <v>0</v>
      </c>
      <c r="N375" s="36">
        <f t="shared" si="552"/>
      </c>
      <c r="O375" s="35">
        <v>0</v>
      </c>
      <c r="P375" s="36">
        <f t="shared" si="661"/>
      </c>
      <c r="Q375" s="37"/>
      <c r="R375" s="32"/>
      <c r="S375" s="37"/>
      <c r="T375" s="32"/>
      <c r="U375" s="38"/>
      <c r="V375" s="39"/>
      <c r="W375" s="32"/>
      <c r="X375" s="39"/>
      <c r="Y375" s="37"/>
      <c r="Z375" s="39"/>
      <c r="AA375" s="39"/>
      <c r="AB375" s="32"/>
      <c r="AC375" s="32"/>
      <c r="AD375" s="37"/>
      <c r="AE375" s="39"/>
      <c r="AF375" s="39"/>
    </row>
    <row customHeight="true" ht="20.715837220108195" r="376">
      <c r="A376" s="26"/>
      <c r="B376" s="27" t="s">
        <v>70</v>
      </c>
      <c r="C376" s="28" t="s">
        <v>43</v>
      </c>
      <c r="D376" s="29" t="s">
        <v>44</v>
      </c>
      <c r="E376" s="65">
        <v>380.85</v>
      </c>
      <c r="F376" s="31">
        <f>E376+E377+E378</f>
      </c>
      <c r="G376" s="35">
        <v>2880</v>
      </c>
      <c r="H376" s="35">
        <v>30</v>
      </c>
      <c r="I376" s="33">
        <f t="shared" si="334"/>
      </c>
      <c r="J376" s="34">
        <f t="shared" si="5"/>
      </c>
      <c r="K376" s="35">
        <v>8</v>
      </c>
      <c r="L376" s="34">
        <f t="shared" si="114"/>
      </c>
      <c r="M376" s="35">
        <v>1</v>
      </c>
      <c r="N376" s="36">
        <f t="shared" si="552"/>
      </c>
      <c r="O376" s="35">
        <v>2</v>
      </c>
      <c r="P376" s="36">
        <f t="shared" si="661"/>
      </c>
      <c r="Q376" s="37">
        <f>(M376+M378+M377)/(O376+O378+O377)</f>
      </c>
      <c r="R376" s="35">
        <v>4</v>
      </c>
      <c r="S376" s="37">
        <f>(O376+O378)/(K376+K378)</f>
      </c>
      <c r="T376" s="35">
        <v>3</v>
      </c>
      <c r="U376" s="38">
        <f>F376/T376</f>
      </c>
      <c r="V376" s="39">
        <f>(F376+4*500)/T376</f>
      </c>
      <c r="W376" s="35">
        <v>3139.2</v>
      </c>
      <c r="X376" s="39">
        <f>W376/T376</f>
      </c>
      <c r="Y376" s="37">
        <f>T376/R376</f>
      </c>
      <c r="Z376" s="39">
        <f>W376/F376</f>
      </c>
      <c r="AA376" s="39">
        <f>W376/(F376+500)</f>
      </c>
      <c r="AB376" s="35">
        <v>1</v>
      </c>
      <c r="AC376" s="35">
        <v>468</v>
      </c>
      <c r="AD376" s="37">
        <f>AB376/T376</f>
      </c>
      <c r="AE376" s="39">
        <f>(W376-AC376)/(F376+500)</f>
      </c>
      <c r="AF376" s="39" t="s">
        <v>65</v>
      </c>
    </row>
    <row customHeight="true" ht="20.715837220108195" r="377">
      <c r="A377" s="26"/>
      <c r="B377" s="27"/>
      <c r="C377" s="28"/>
      <c r="D377" s="29" t="s">
        <v>46</v>
      </c>
      <c r="E377" s="66">
        <v>623.46</v>
      </c>
      <c r="F377" s="31"/>
      <c r="G377" s="35">
        <v>4357</v>
      </c>
      <c r="H377" s="35">
        <v>219</v>
      </c>
      <c r="I377" s="33">
        <f t="shared" si="334"/>
      </c>
      <c r="J377" s="34">
        <f t="shared" si="5"/>
      </c>
      <c r="K377" s="35">
        <v>8</v>
      </c>
      <c r="L377" s="34">
        <f t="shared" si="114"/>
      </c>
      <c r="M377" s="35">
        <v>2</v>
      </c>
      <c r="N377" s="36">
        <f t="shared" si="552"/>
      </c>
      <c r="O377" s="35">
        <v>2</v>
      </c>
      <c r="P377" s="36">
        <f t="shared" si="661"/>
      </c>
      <c r="Q377" s="37"/>
      <c r="R377" s="32"/>
      <c r="S377" s="37"/>
      <c r="T377" s="32"/>
      <c r="U377" s="38"/>
      <c r="V377" s="39"/>
      <c r="W377" s="32"/>
      <c r="X377" s="39"/>
      <c r="Y377" s="37"/>
      <c r="Z377" s="39"/>
      <c r="AA377" s="39"/>
      <c r="AB377" s="32"/>
      <c r="AC377" s="32"/>
      <c r="AD377" s="37"/>
      <c r="AE377" s="39"/>
      <c r="AF377" s="39" t="s">
        <v>47</v>
      </c>
    </row>
    <row customHeight="true" ht="20.715837220108195" r="378">
      <c r="A378" s="26"/>
      <c r="B378" s="27"/>
      <c r="C378" s="28"/>
      <c r="D378" s="29" t="s">
        <v>48</v>
      </c>
      <c r="E378" s="35">
        <v>0</v>
      </c>
      <c r="F378" s="31"/>
      <c r="G378" s="35">
        <v>0</v>
      </c>
      <c r="H378" s="35">
        <v>0</v>
      </c>
      <c r="I378" s="33">
        <f t="shared" si="334"/>
      </c>
      <c r="J378" s="34">
        <f t="shared" si="5"/>
      </c>
      <c r="K378" s="35">
        <v>0</v>
      </c>
      <c r="L378" s="34">
        <f t="shared" si="114"/>
      </c>
      <c r="M378" s="35">
        <v>0</v>
      </c>
      <c r="N378" s="36">
        <f t="shared" si="552"/>
      </c>
      <c r="O378" s="35">
        <v>0</v>
      </c>
      <c r="P378" s="36">
        <f t="shared" si="661"/>
      </c>
      <c r="Q378" s="37"/>
      <c r="R378" s="32"/>
      <c r="S378" s="37"/>
      <c r="T378" s="32"/>
      <c r="U378" s="38"/>
      <c r="V378" s="39"/>
      <c r="W378" s="32"/>
      <c r="X378" s="39"/>
      <c r="Y378" s="37"/>
      <c r="Z378" s="39"/>
      <c r="AA378" s="39"/>
      <c r="AB378" s="32"/>
      <c r="AC378" s="32"/>
      <c r="AD378" s="37"/>
      <c r="AE378" s="39"/>
      <c r="AF378" s="39"/>
    </row>
    <row customHeight="true" ht="20.715837220108195" r="379">
      <c r="A379" s="26"/>
      <c r="B379" s="27" t="s">
        <v>71</v>
      </c>
      <c r="C379" s="28" t="s">
        <v>43</v>
      </c>
      <c r="D379" s="29" t="s">
        <v>44</v>
      </c>
      <c r="E379" s="65">
        <v>744.85</v>
      </c>
      <c r="F379" s="31">
        <f>E379+E380+E381</f>
      </c>
      <c r="G379" s="35">
        <v>4770</v>
      </c>
      <c r="H379" s="35">
        <v>55</v>
      </c>
      <c r="I379" s="33">
        <f t="shared" si="334"/>
      </c>
      <c r="J379" s="34">
        <f t="shared" si="5"/>
      </c>
      <c r="K379" s="35">
        <v>13</v>
      </c>
      <c r="L379" s="34">
        <f t="shared" si="114"/>
      </c>
      <c r="M379" s="35">
        <v>0</v>
      </c>
      <c r="N379" s="36">
        <f t="shared" si="552"/>
      </c>
      <c r="O379" s="35">
        <v>0</v>
      </c>
      <c r="P379" s="36">
        <f t="shared" si="661"/>
      </c>
      <c r="Q379" s="37">
        <f>(M379+M381+M380)/(O379+O381+O380)</f>
      </c>
      <c r="R379" s="35">
        <v>2</v>
      </c>
      <c r="S379" s="37">
        <f>(O379+O381)/(K379+K381)</f>
      </c>
      <c r="T379" s="35">
        <v>0</v>
      </c>
      <c r="U379" s="38">
        <f>F379/T379</f>
      </c>
      <c r="V379" s="39">
        <f>(F379+4*500)/T379</f>
      </c>
      <c r="W379" s="35">
        <v>0</v>
      </c>
      <c r="X379" s="39">
        <f>W379/T379</f>
      </c>
      <c r="Y379" s="37">
        <f>T379/R379</f>
      </c>
      <c r="Z379" s="39">
        <f>W379/F379</f>
      </c>
      <c r="AA379" s="39">
        <f>W379/(F379+500)</f>
      </c>
      <c r="AB379" s="35">
        <v>0</v>
      </c>
      <c r="AC379" s="35">
        <v>0</v>
      </c>
      <c r="AD379" s="37">
        <f>AB379/T379</f>
      </c>
      <c r="AE379" s="39">
        <f>(W379-AC379)/(F379+500)</f>
      </c>
      <c r="AF379" s="39" t="s">
        <v>65</v>
      </c>
    </row>
    <row customHeight="true" ht="20.715837220108195" r="380">
      <c r="A380" s="26"/>
      <c r="B380" s="27"/>
      <c r="C380" s="28"/>
      <c r="D380" s="29" t="s">
        <v>46</v>
      </c>
      <c r="E380" s="66">
        <v>747.12</v>
      </c>
      <c r="F380" s="31"/>
      <c r="G380" s="35">
        <v>6836</v>
      </c>
      <c r="H380" s="35">
        <v>337</v>
      </c>
      <c r="I380" s="33">
        <f t="shared" si="334"/>
      </c>
      <c r="J380" s="34">
        <f t="shared" si="5"/>
      </c>
      <c r="K380" s="35">
        <v>5</v>
      </c>
      <c r="L380" s="34">
        <f t="shared" si="114"/>
      </c>
      <c r="M380" s="35">
        <v>0</v>
      </c>
      <c r="N380" s="36">
        <f t="shared" si="552"/>
      </c>
      <c r="O380" s="35">
        <v>1</v>
      </c>
      <c r="P380" s="36">
        <f t="shared" si="661"/>
      </c>
      <c r="Q380" s="37"/>
      <c r="R380" s="32"/>
      <c r="S380" s="37"/>
      <c r="T380" s="32"/>
      <c r="U380" s="38"/>
      <c r="V380" s="39"/>
      <c r="W380" s="32"/>
      <c r="X380" s="39"/>
      <c r="Y380" s="37"/>
      <c r="Z380" s="39"/>
      <c r="AA380" s="39"/>
      <c r="AB380" s="32"/>
      <c r="AC380" s="32"/>
      <c r="AD380" s="37"/>
      <c r="AE380" s="39"/>
      <c r="AF380" s="39" t="s">
        <v>47</v>
      </c>
    </row>
    <row customHeight="true" ht="20.715837220108195" r="381">
      <c r="A381" s="26"/>
      <c r="B381" s="27"/>
      <c r="C381" s="28"/>
      <c r="D381" s="29" t="s">
        <v>48</v>
      </c>
      <c r="E381" s="35">
        <v>0</v>
      </c>
      <c r="F381" s="31"/>
      <c r="G381" s="35">
        <v>0</v>
      </c>
      <c r="H381" s="35">
        <v>0</v>
      </c>
      <c r="I381" s="33">
        <f t="shared" si="334"/>
      </c>
      <c r="J381" s="34">
        <f t="shared" si="5"/>
      </c>
      <c r="K381" s="35">
        <v>0</v>
      </c>
      <c r="L381" s="34">
        <f t="shared" si="114"/>
      </c>
      <c r="M381" s="35">
        <v>0</v>
      </c>
      <c r="N381" s="36">
        <f t="shared" si="552"/>
      </c>
      <c r="O381" s="35">
        <v>0</v>
      </c>
      <c r="P381" s="36">
        <f t="shared" si="661"/>
      </c>
      <c r="Q381" s="37"/>
      <c r="R381" s="32"/>
      <c r="S381" s="37"/>
      <c r="T381" s="32"/>
      <c r="U381" s="38"/>
      <c r="V381" s="39"/>
      <c r="W381" s="32"/>
      <c r="X381" s="39"/>
      <c r="Y381" s="37"/>
      <c r="Z381" s="39"/>
      <c r="AA381" s="39"/>
      <c r="AB381" s="32"/>
      <c r="AC381" s="32"/>
      <c r="AD381" s="37"/>
      <c r="AE381" s="39"/>
      <c r="AF381" s="39"/>
    </row>
    <row customHeight="true" ht="20.715837220108195" r="382">
      <c r="A382" s="26"/>
      <c r="B382" s="44" t="s">
        <v>53</v>
      </c>
      <c r="C382" s="44"/>
      <c r="D382" s="44"/>
      <c r="E382" s="45">
        <f>SUM(E370:E381)</f>
      </c>
      <c r="F382" s="45">
        <f>SUM(F370:F381)</f>
      </c>
      <c r="G382" s="45">
        <f>SUM(G370:G381)</f>
      </c>
      <c r="H382" s="45">
        <f>SUM(H370:H381)</f>
      </c>
      <c r="I382" s="46">
        <f t="shared" si="334"/>
      </c>
      <c r="J382" s="47">
        <f t="shared" si="5"/>
      </c>
      <c r="K382" s="45">
        <f>SUM(K370:K381)</f>
      </c>
      <c r="L382" s="47">
        <f t="shared" si="114"/>
      </c>
      <c r="M382" s="45">
        <f>SUM(M370:M381)</f>
      </c>
      <c r="N382" s="48">
        <f t="shared" si="552"/>
      </c>
      <c r="O382" s="45">
        <f>SUM(O370:O381)</f>
      </c>
      <c r="P382" s="48">
        <f t="shared" si="661"/>
      </c>
      <c r="Q382" s="49">
        <f>M382/O382</f>
      </c>
      <c r="R382" s="45">
        <f>SUM(R370:R381)</f>
      </c>
      <c r="S382" s="49">
        <f>(O382+O382)/(K382+K382)</f>
      </c>
      <c r="T382" s="45">
        <f>SUM(T370:T381)</f>
      </c>
      <c r="U382" s="50">
        <f t="shared" ref="U382:U383" si="264">F382/T382</f>
      </c>
      <c r="V382" s="51">
        <f t="shared" ref="V382:V383" si="373">(F382+4*500)/T382</f>
      </c>
      <c r="W382" s="45">
        <f>SUM(W370:W381)</f>
      </c>
      <c r="X382" s="52">
        <f t="shared" ref="X382:X383" si="44">W382/T382</f>
      </c>
      <c r="Y382" s="49">
        <f t="shared" ref="Y382:Y383" si="155">T382/R382</f>
      </c>
      <c r="Z382" s="51">
        <f t="shared" ref="Z382:Z383" si="591">W382/F382</f>
      </c>
      <c r="AA382" s="51">
        <f>W382/(F382+COUNT(W370:W381)*500)</f>
      </c>
      <c r="AB382" s="45">
        <f>SUM(AB370:AB381)</f>
      </c>
      <c r="AC382" s="45">
        <f>SUM(AC370:AC381)</f>
      </c>
      <c r="AD382" s="49">
        <f t="shared" ref="AD382:AD383" si="463">AB382/T382</f>
      </c>
      <c r="AE382" s="53">
        <f>(W382-AC382)/(F382+COUNT(W370:W381)*500)</f>
      </c>
      <c r="AF382" s="39"/>
    </row>
    <row customHeight="true" ht="20.715837220108195" r="383">
      <c r="A383" s="26"/>
      <c r="B383" s="27" t="s">
        <v>72</v>
      </c>
      <c r="C383" s="28" t="s">
        <v>84</v>
      </c>
      <c r="D383" s="29" t="s">
        <v>44</v>
      </c>
      <c r="E383" s="65">
        <v>719.89</v>
      </c>
      <c r="F383" s="31">
        <f>E383+E384+E385</f>
      </c>
      <c r="G383" s="35">
        <v>4600</v>
      </c>
      <c r="H383" s="35">
        <v>37</v>
      </c>
      <c r="I383" s="33">
        <f t="shared" si="334"/>
      </c>
      <c r="J383" s="34">
        <f t="shared" si="5"/>
      </c>
      <c r="K383" s="35">
        <v>11</v>
      </c>
      <c r="L383" s="34">
        <f t="shared" si="114"/>
      </c>
      <c r="M383" s="35">
        <v>0</v>
      </c>
      <c r="N383" s="36">
        <f t="shared" si="552"/>
      </c>
      <c r="O383" s="35">
        <v>1</v>
      </c>
      <c r="P383" s="36">
        <f t="shared" si="661"/>
      </c>
      <c r="Q383" s="37">
        <f>(M383+M385+M384)/(O383+O385+O384)</f>
      </c>
      <c r="R383" s="35">
        <v>4</v>
      </c>
      <c r="S383" s="37">
        <f>(O383+O385)/(K383+K385)</f>
      </c>
      <c r="T383" s="35">
        <v>1</v>
      </c>
      <c r="U383" s="38">
        <f t="shared" si="264"/>
      </c>
      <c r="V383" s="39">
        <f t="shared" si="373"/>
      </c>
      <c r="W383" s="35">
        <v>349.2</v>
      </c>
      <c r="X383" s="39">
        <f t="shared" si="44"/>
      </c>
      <c r="Y383" s="37">
        <f t="shared" si="155"/>
      </c>
      <c r="Z383" s="39">
        <f t="shared" si="591"/>
      </c>
      <c r="AA383" s="39">
        <f>W383/(F383+500)</f>
      </c>
      <c r="AB383" s="35">
        <v>0</v>
      </c>
      <c r="AC383" s="35">
        <v>0</v>
      </c>
      <c r="AD383" s="37">
        <f t="shared" si="463"/>
      </c>
      <c r="AE383" s="39">
        <f>(W383-AC383)/(F383+500)</f>
      </c>
      <c r="AF383" s="39" t="s">
        <v>65</v>
      </c>
    </row>
    <row customHeight="true" ht="20.715837220108195" r="384">
      <c r="A384" s="26"/>
      <c r="B384" s="27"/>
      <c r="C384" s="28"/>
      <c r="D384" s="29" t="s">
        <v>46</v>
      </c>
      <c r="E384" s="66">
        <v>1022.47</v>
      </c>
      <c r="F384" s="31"/>
      <c r="G384" s="35">
        <v>7797</v>
      </c>
      <c r="H384" s="35">
        <v>418</v>
      </c>
      <c r="I384" s="33">
        <f t="shared" si="334"/>
      </c>
      <c r="J384" s="34">
        <f t="shared" si="5"/>
      </c>
      <c r="K384" s="35">
        <v>15</v>
      </c>
      <c r="L384" s="34">
        <f t="shared" si="114"/>
      </c>
      <c r="M384" s="35">
        <v>1</v>
      </c>
      <c r="N384" s="36">
        <f t="shared" si="552"/>
      </c>
      <c r="O384" s="35">
        <v>2</v>
      </c>
      <c r="P384" s="36">
        <f t="shared" si="661"/>
      </c>
      <c r="Q384" s="37"/>
      <c r="R384" s="32"/>
      <c r="S384" s="37"/>
      <c r="T384" s="32"/>
      <c r="U384" s="38"/>
      <c r="V384" s="39"/>
      <c r="W384" s="32"/>
      <c r="X384" s="39"/>
      <c r="Y384" s="37"/>
      <c r="Z384" s="39"/>
      <c r="AA384" s="39"/>
      <c r="AB384" s="32"/>
      <c r="AC384" s="32"/>
      <c r="AD384" s="37"/>
      <c r="AE384" s="39"/>
      <c r="AF384" s="39" t="s">
        <v>47</v>
      </c>
    </row>
    <row customHeight="true" ht="20.715837220108195" r="385">
      <c r="A385" s="26"/>
      <c r="B385" s="27"/>
      <c r="C385" s="28"/>
      <c r="D385" s="29" t="s">
        <v>48</v>
      </c>
      <c r="E385" s="35">
        <v>0</v>
      </c>
      <c r="F385" s="31"/>
      <c r="G385" s="35">
        <v>0</v>
      </c>
      <c r="H385" s="35">
        <v>0</v>
      </c>
      <c r="I385" s="33">
        <f t="shared" si="334"/>
      </c>
      <c r="J385" s="34">
        <f t="shared" si="5"/>
      </c>
      <c r="K385" s="35">
        <v>0</v>
      </c>
      <c r="L385" s="34">
        <f t="shared" si="114"/>
      </c>
      <c r="M385" s="35">
        <v>0</v>
      </c>
      <c r="N385" s="36">
        <f t="shared" si="552"/>
      </c>
      <c r="O385" s="35">
        <v>0</v>
      </c>
      <c r="P385" s="36">
        <f t="shared" si="661"/>
      </c>
      <c r="Q385" s="37"/>
      <c r="R385" s="32"/>
      <c r="S385" s="37"/>
      <c r="T385" s="32"/>
      <c r="U385" s="38"/>
      <c r="V385" s="39"/>
      <c r="W385" s="32"/>
      <c r="X385" s="39"/>
      <c r="Y385" s="37"/>
      <c r="Z385" s="39"/>
      <c r="AA385" s="39"/>
      <c r="AB385" s="32"/>
      <c r="AC385" s="32"/>
      <c r="AD385" s="37"/>
      <c r="AE385" s="39"/>
      <c r="AF385" s="39"/>
    </row>
    <row customHeight="true" ht="20.715837220108195" r="386">
      <c r="A386" s="26"/>
      <c r="B386" s="27" t="s">
        <v>74</v>
      </c>
      <c r="C386" s="28" t="s">
        <v>84</v>
      </c>
      <c r="D386" s="29" t="s">
        <v>44</v>
      </c>
      <c r="E386" s="65">
        <v>844.88</v>
      </c>
      <c r="F386" s="31">
        <f>E386+E387+E388</f>
      </c>
      <c r="G386" s="35">
        <v>5789</v>
      </c>
      <c r="H386" s="35">
        <v>65</v>
      </c>
      <c r="I386" s="33">
        <f t="shared" si="334"/>
      </c>
      <c r="J386" s="34">
        <f t="shared" si="5"/>
      </c>
      <c r="K386" s="35">
        <v>11</v>
      </c>
      <c r="L386" s="34">
        <f t="shared" si="114"/>
      </c>
      <c r="M386" s="35">
        <v>0</v>
      </c>
      <c r="N386" s="36">
        <f t="shared" si="552"/>
      </c>
      <c r="O386" s="35">
        <v>1</v>
      </c>
      <c r="P386" s="36">
        <f t="shared" si="661"/>
      </c>
      <c r="Q386" s="37">
        <f>(M386+M388+M387)/(O386+O388+O387)</f>
      </c>
      <c r="R386" s="35">
        <v>2</v>
      </c>
      <c r="S386" s="37">
        <f>(O386+O388)/(K386+K388)</f>
      </c>
      <c r="T386" s="35">
        <v>0</v>
      </c>
      <c r="U386" s="38">
        <f>F386/T386</f>
      </c>
      <c r="V386" s="39">
        <f>(F386+4*500)/T386</f>
      </c>
      <c r="W386" s="35">
        <v>0</v>
      </c>
      <c r="X386" s="39">
        <f>W386/T386</f>
      </c>
      <c r="Y386" s="37">
        <f>T386/R386</f>
      </c>
      <c r="Z386" s="39">
        <f>W386/F386</f>
      </c>
      <c r="AA386" s="39">
        <f>W386/(F386+500)</f>
      </c>
      <c r="AB386" s="35">
        <v>0</v>
      </c>
      <c r="AC386" s="35">
        <v>0</v>
      </c>
      <c r="AD386" s="37">
        <f>AB386/T386</f>
      </c>
      <c r="AE386" s="39">
        <f>(W386-AC386)/(F386+500)</f>
      </c>
      <c r="AF386" s="39" t="s">
        <v>65</v>
      </c>
    </row>
    <row customHeight="true" ht="20.715837220108195" r="387">
      <c r="A387" s="26"/>
      <c r="B387" s="27"/>
      <c r="C387" s="28"/>
      <c r="D387" s="29" t="s">
        <v>46</v>
      </c>
      <c r="E387" s="66">
        <v>1198.12</v>
      </c>
      <c r="F387" s="31"/>
      <c r="G387" s="35">
        <v>8761</v>
      </c>
      <c r="H387" s="35">
        <v>480</v>
      </c>
      <c r="I387" s="33">
        <f t="shared" si="334"/>
      </c>
      <c r="J387" s="34">
        <f t="shared" si="5"/>
      </c>
      <c r="K387" s="35">
        <v>19</v>
      </c>
      <c r="L387" s="34">
        <f t="shared" si="114"/>
      </c>
      <c r="M387" s="35">
        <v>0</v>
      </c>
      <c r="N387" s="36">
        <f t="shared" si="552"/>
      </c>
      <c r="O387" s="35">
        <v>1</v>
      </c>
      <c r="P387" s="36">
        <f t="shared" si="661"/>
      </c>
      <c r="Q387" s="37"/>
      <c r="R387" s="32"/>
      <c r="S387" s="37"/>
      <c r="T387" s="32"/>
      <c r="U387" s="38"/>
      <c r="V387" s="39"/>
      <c r="W387" s="32"/>
      <c r="X387" s="39"/>
      <c r="Y387" s="37"/>
      <c r="Z387" s="39"/>
      <c r="AA387" s="39"/>
      <c r="AB387" s="32"/>
      <c r="AC387" s="32"/>
      <c r="AD387" s="37"/>
      <c r="AE387" s="39"/>
      <c r="AF387" s="39" t="s">
        <v>47</v>
      </c>
    </row>
    <row customHeight="true" ht="20.715837220108195" r="388">
      <c r="A388" s="26"/>
      <c r="B388" s="27"/>
      <c r="C388" s="28"/>
      <c r="D388" s="29" t="s">
        <v>48</v>
      </c>
      <c r="E388" s="35">
        <v>0</v>
      </c>
      <c r="F388" s="31"/>
      <c r="G388" s="35">
        <v>0</v>
      </c>
      <c r="H388" s="35">
        <v>0</v>
      </c>
      <c r="I388" s="33">
        <f t="shared" si="334"/>
      </c>
      <c r="J388" s="34">
        <f t="shared" si="5"/>
      </c>
      <c r="K388" s="35">
        <v>0</v>
      </c>
      <c r="L388" s="34">
        <f t="shared" si="114"/>
      </c>
      <c r="M388" s="35">
        <v>0</v>
      </c>
      <c r="N388" s="36">
        <f t="shared" si="552"/>
      </c>
      <c r="O388" s="35">
        <v>0</v>
      </c>
      <c r="P388" s="36">
        <f t="shared" si="661"/>
      </c>
      <c r="Q388" s="37"/>
      <c r="R388" s="32"/>
      <c r="S388" s="37"/>
      <c r="T388" s="32"/>
      <c r="U388" s="38"/>
      <c r="V388" s="39"/>
      <c r="W388" s="32"/>
      <c r="X388" s="39"/>
      <c r="Y388" s="37"/>
      <c r="Z388" s="39"/>
      <c r="AA388" s="39"/>
      <c r="AB388" s="32"/>
      <c r="AC388" s="32"/>
      <c r="AD388" s="37"/>
      <c r="AE388" s="39"/>
      <c r="AF388" s="39"/>
    </row>
    <row customHeight="true" ht="20.715837220108195" r="389">
      <c r="A389" s="26"/>
      <c r="B389" s="27" t="s">
        <v>75</v>
      </c>
      <c r="C389" s="28" t="s">
        <v>84</v>
      </c>
      <c r="D389" s="29" t="s">
        <v>44</v>
      </c>
      <c r="E389" s="65">
        <v>1678.96</v>
      </c>
      <c r="F389" s="31">
        <f>E389+E390+E391</f>
      </c>
      <c r="G389" s="35">
        <v>11772</v>
      </c>
      <c r="H389" s="35">
        <v>166</v>
      </c>
      <c r="I389" s="33">
        <f t="shared" si="334"/>
      </c>
      <c r="J389" s="34">
        <f t="shared" si="5"/>
      </c>
      <c r="K389" s="35">
        <v>23</v>
      </c>
      <c r="L389" s="34">
        <f t="shared" si="114"/>
      </c>
      <c r="M389" s="35">
        <v>2</v>
      </c>
      <c r="N389" s="36">
        <f t="shared" si="552"/>
      </c>
      <c r="O389" s="35">
        <v>3</v>
      </c>
      <c r="P389" s="36">
        <f t="shared" si="661"/>
      </c>
      <c r="Q389" s="37">
        <f>(M389+M391+M390)/(O389+O391+O390)</f>
      </c>
      <c r="R389" s="35">
        <v>7</v>
      </c>
      <c r="S389" s="37">
        <f>(O389+O391)/(K389+K391)</f>
      </c>
      <c r="T389" s="35">
        <v>6</v>
      </c>
      <c r="U389" s="38">
        <f>F389/T389</f>
      </c>
      <c r="V389" s="39">
        <f>(F389+4*500)/T389</f>
      </c>
      <c r="W389" s="35">
        <v>3050.4</v>
      </c>
      <c r="X389" s="39">
        <f>W389/T389</f>
      </c>
      <c r="Y389" s="37">
        <f>T389/R389</f>
      </c>
      <c r="Z389" s="39">
        <f>W389/F389</f>
      </c>
      <c r="AA389" s="39">
        <f>W389/(F389+500)</f>
      </c>
      <c r="AB389" s="35">
        <v>0</v>
      </c>
      <c r="AC389" s="35">
        <v>0</v>
      </c>
      <c r="AD389" s="37">
        <f>AB389/T389</f>
      </c>
      <c r="AE389" s="39">
        <f>(W389-AC389)/(F389+500)</f>
      </c>
      <c r="AF389" s="39" t="s">
        <v>65</v>
      </c>
    </row>
    <row customHeight="true" ht="20.715837220108195" r="390">
      <c r="A390" s="26"/>
      <c r="B390" s="27"/>
      <c r="C390" s="28"/>
      <c r="D390" s="29" t="s">
        <v>46</v>
      </c>
      <c r="E390" s="66">
        <v>389.2</v>
      </c>
      <c r="F390" s="31"/>
      <c r="G390" s="35">
        <v>3698</v>
      </c>
      <c r="H390" s="35">
        <v>169</v>
      </c>
      <c r="I390" s="33">
        <f t="shared" si="334"/>
      </c>
      <c r="J390" s="34">
        <f t="shared" si="5"/>
      </c>
      <c r="K390" s="35">
        <v>8</v>
      </c>
      <c r="L390" s="34">
        <f t="shared" si="114"/>
      </c>
      <c r="M390" s="35">
        <v>1</v>
      </c>
      <c r="N390" s="36">
        <f t="shared" si="552"/>
      </c>
      <c r="O390" s="35">
        <v>3</v>
      </c>
      <c r="P390" s="36">
        <f t="shared" si="661"/>
      </c>
      <c r="Q390" s="37"/>
      <c r="R390" s="32"/>
      <c r="S390" s="37"/>
      <c r="T390" s="32"/>
      <c r="U390" s="38"/>
      <c r="V390" s="39"/>
      <c r="W390" s="32"/>
      <c r="X390" s="39"/>
      <c r="Y390" s="37"/>
      <c r="Z390" s="39"/>
      <c r="AA390" s="39"/>
      <c r="AB390" s="32"/>
      <c r="AC390" s="32"/>
      <c r="AD390" s="37"/>
      <c r="AE390" s="39"/>
      <c r="AF390" s="39" t="s">
        <v>47</v>
      </c>
    </row>
    <row customHeight="true" ht="20.715837220108195" r="391">
      <c r="A391" s="26"/>
      <c r="B391" s="27"/>
      <c r="C391" s="28"/>
      <c r="D391" s="29" t="s">
        <v>48</v>
      </c>
      <c r="E391" s="35">
        <v>0</v>
      </c>
      <c r="F391" s="31"/>
      <c r="G391" s="35">
        <v>0</v>
      </c>
      <c r="H391" s="35">
        <v>0</v>
      </c>
      <c r="I391" s="33">
        <f t="shared" si="334"/>
      </c>
      <c r="J391" s="34">
        <f t="shared" si="5"/>
      </c>
      <c r="K391" s="35">
        <v>0</v>
      </c>
      <c r="L391" s="34">
        <f t="shared" si="114"/>
      </c>
      <c r="M391" s="35">
        <v>0</v>
      </c>
      <c r="N391" s="36">
        <f t="shared" si="552"/>
      </c>
      <c r="O391" s="35">
        <v>0</v>
      </c>
      <c r="P391" s="36">
        <f t="shared" si="661"/>
      </c>
      <c r="Q391" s="37"/>
      <c r="R391" s="32"/>
      <c r="S391" s="37"/>
      <c r="T391" s="32"/>
      <c r="U391" s="38"/>
      <c r="V391" s="39"/>
      <c r="W391" s="32"/>
      <c r="X391" s="39"/>
      <c r="Y391" s="37"/>
      <c r="Z391" s="39"/>
      <c r="AA391" s="39"/>
      <c r="AB391" s="32"/>
      <c r="AC391" s="32"/>
      <c r="AD391" s="37"/>
      <c r="AE391" s="39"/>
      <c r="AF391" s="39"/>
    </row>
    <row customHeight="true" ht="20.715837220108195" r="392">
      <c r="A392" s="26"/>
      <c r="B392" s="27" t="s">
        <v>76</v>
      </c>
      <c r="C392" s="28" t="s">
        <v>84</v>
      </c>
      <c r="D392" s="29" t="s">
        <v>44</v>
      </c>
      <c r="E392" s="65">
        <v>387.89</v>
      </c>
      <c r="F392" s="31">
        <f>E392+E393+E394</f>
      </c>
      <c r="G392" s="35">
        <v>2744</v>
      </c>
      <c r="H392" s="35">
        <v>164</v>
      </c>
      <c r="I392" s="33">
        <f t="shared" si="334"/>
      </c>
      <c r="J392" s="34">
        <f t="shared" si="5"/>
      </c>
      <c r="K392" s="35">
        <v>9</v>
      </c>
      <c r="L392" s="34">
        <f t="shared" si="114"/>
      </c>
      <c r="M392" s="35">
        <v>0</v>
      </c>
      <c r="N392" s="36">
        <f t="shared" si="552"/>
      </c>
      <c r="O392" s="35">
        <v>0</v>
      </c>
      <c r="P392" s="36">
        <f t="shared" si="661"/>
      </c>
      <c r="Q392" s="37">
        <f>(M392+M394+M393)/(O392+O394+O393)</f>
      </c>
      <c r="R392" s="35">
        <v>2</v>
      </c>
      <c r="S392" s="37">
        <f>(O392+O394)/(K392+K394)</f>
      </c>
      <c r="T392" s="35">
        <v>0</v>
      </c>
      <c r="U392" s="38">
        <f>F392/T392</f>
      </c>
      <c r="V392" s="39">
        <f>(F392+4*500)/T392</f>
      </c>
      <c r="W392" s="35">
        <v>0</v>
      </c>
      <c r="X392" s="39">
        <f>W392/T392</f>
      </c>
      <c r="Y392" s="37">
        <f>T392/R392</f>
      </c>
      <c r="Z392" s="39">
        <f>W392/F392</f>
      </c>
      <c r="AA392" s="39">
        <f>W392/(F392+500)</f>
      </c>
      <c r="AB392" s="35">
        <v>0</v>
      </c>
      <c r="AC392" s="35">
        <v>0</v>
      </c>
      <c r="AD392" s="37">
        <f>AB392/T392</f>
      </c>
      <c r="AE392" s="39">
        <f>(W392-AC392)/(F392+500)</f>
      </c>
      <c r="AF392" s="39" t="s">
        <v>65</v>
      </c>
    </row>
    <row customHeight="true" ht="20.715837220108195" r="393">
      <c r="A393" s="26"/>
      <c r="B393" s="27"/>
      <c r="C393" s="28"/>
      <c r="D393" s="29" t="s">
        <v>46</v>
      </c>
      <c r="E393" s="66">
        <v>245.42</v>
      </c>
      <c r="F393" s="31"/>
      <c r="G393" s="35">
        <v>1386</v>
      </c>
      <c r="H393" s="35">
        <v>41</v>
      </c>
      <c r="I393" s="33">
        <f t="shared" si="334"/>
      </c>
      <c r="J393" s="34">
        <f t="shared" si="5"/>
      </c>
      <c r="K393" s="35">
        <v>6</v>
      </c>
      <c r="L393" s="34">
        <f t="shared" si="114"/>
      </c>
      <c r="M393" s="35">
        <v>0</v>
      </c>
      <c r="N393" s="36">
        <f t="shared" si="552"/>
      </c>
      <c r="O393" s="35">
        <v>0</v>
      </c>
      <c r="P393" s="36">
        <f t="shared" si="661"/>
      </c>
      <c r="Q393" s="37"/>
      <c r="R393" s="32"/>
      <c r="S393" s="37"/>
      <c r="T393" s="32"/>
      <c r="U393" s="38"/>
      <c r="V393" s="39"/>
      <c r="W393" s="32"/>
      <c r="X393" s="39"/>
      <c r="Y393" s="37"/>
      <c r="Z393" s="39"/>
      <c r="AA393" s="39"/>
      <c r="AB393" s="32"/>
      <c r="AC393" s="32"/>
      <c r="AD393" s="37"/>
      <c r="AE393" s="39"/>
      <c r="AF393" s="39" t="s">
        <v>47</v>
      </c>
    </row>
    <row customHeight="true" ht="20.715837220108195" r="394">
      <c r="A394" s="26"/>
      <c r="B394" s="27"/>
      <c r="C394" s="28"/>
      <c r="D394" s="29" t="s">
        <v>48</v>
      </c>
      <c r="E394" s="35">
        <v>0</v>
      </c>
      <c r="F394" s="31"/>
      <c r="G394" s="35">
        <v>0</v>
      </c>
      <c r="H394" s="35">
        <v>0</v>
      </c>
      <c r="I394" s="33">
        <f t="shared" si="334"/>
      </c>
      <c r="J394" s="34">
        <f t="shared" si="5"/>
      </c>
      <c r="K394" s="35">
        <v>0</v>
      </c>
      <c r="L394" s="34">
        <f t="shared" si="114"/>
      </c>
      <c r="M394" s="35">
        <v>0</v>
      </c>
      <c r="N394" s="36">
        <f t="shared" si="552"/>
      </c>
      <c r="O394" s="35">
        <v>0</v>
      </c>
      <c r="P394" s="36">
        <f t="shared" si="661"/>
      </c>
      <c r="Q394" s="37"/>
      <c r="R394" s="32"/>
      <c r="S394" s="37"/>
      <c r="T394" s="32"/>
      <c r="U394" s="38"/>
      <c r="V394" s="39"/>
      <c r="W394" s="32"/>
      <c r="X394" s="39"/>
      <c r="Y394" s="37"/>
      <c r="Z394" s="39"/>
      <c r="AA394" s="39"/>
      <c r="AB394" s="32"/>
      <c r="AC394" s="32"/>
      <c r="AD394" s="37"/>
      <c r="AE394" s="39"/>
      <c r="AF394" s="39"/>
    </row>
    <row customHeight="true" ht="20.715837220108195" r="395">
      <c r="A395" s="26"/>
      <c r="B395" s="44" t="s">
        <v>53</v>
      </c>
      <c r="C395" s="44"/>
      <c r="D395" s="44"/>
      <c r="E395" s="45">
        <f>SUM(E383:E394)</f>
      </c>
      <c r="F395" s="45">
        <f>SUM(F383:F394)</f>
      </c>
      <c r="G395" s="45">
        <f>SUM(G383:G394)</f>
      </c>
      <c r="H395" s="45">
        <f>SUM(H383:H394)</f>
      </c>
      <c r="I395" s="46">
        <f t="shared" si="334"/>
      </c>
      <c r="J395" s="47">
        <f t="shared" si="5"/>
      </c>
      <c r="K395" s="45">
        <f>SUM(K383:K394)</f>
      </c>
      <c r="L395" s="47">
        <f t="shared" si="114"/>
      </c>
      <c r="M395" s="45">
        <f>SUM(M383:M394)</f>
      </c>
      <c r="N395" s="48">
        <f t="shared" si="552"/>
      </c>
      <c r="O395" s="45">
        <f>SUM(O383:O394)</f>
      </c>
      <c r="P395" s="48">
        <f t="shared" si="661"/>
      </c>
      <c r="Q395" s="49">
        <f t="shared" ref="Q395:Q396" si="533">M395/O395</f>
      </c>
      <c r="R395" s="45">
        <f>SUM(R383:R394)</f>
      </c>
      <c r="S395" s="49">
        <f t="shared" ref="S395:S396" si="225">(O395+O395)/(K395+K395)</f>
      </c>
      <c r="T395" s="45">
        <f>SUM(T383:T394)</f>
      </c>
      <c r="U395" s="50">
        <f t="shared" ref="U395:U396" si="265">F395/T395</f>
      </c>
      <c r="V395" s="51">
        <f t="shared" ref="V395:V396" si="374">(F395+4*500)/T395</f>
      </c>
      <c r="W395" s="45">
        <f>SUM(W383:W394)</f>
      </c>
      <c r="X395" s="52">
        <f t="shared" ref="X395:X396" si="45">W395/T395</f>
      </c>
      <c r="Y395" s="49">
        <f t="shared" ref="Y395:Y396" si="156">T395/R395</f>
      </c>
      <c r="Z395" s="51">
        <f t="shared" ref="Z395:Z396" si="592">W395/F395</f>
      </c>
      <c r="AA395" s="51">
        <f>W395/(F395+COUNT(W383:W394)*500)</f>
      </c>
      <c r="AB395" s="45">
        <f>SUM(AB383:AB394)</f>
      </c>
      <c r="AC395" s="45">
        <f>SUM(AC383:AC394)</f>
      </c>
      <c r="AD395" s="49">
        <f t="shared" ref="AD395:AD396" si="464">AB395/T395</f>
      </c>
      <c r="AE395" s="53">
        <f>(W395-AC395)/(F395+COUNT(W383:W394)*500)</f>
      </c>
      <c r="AF395" s="39"/>
    </row>
    <row customHeight="true" ht="20.715837220108195" r="396">
      <c r="A396" s="26"/>
      <c r="B396" s="56" t="s">
        <v>77</v>
      </c>
      <c r="C396" s="56"/>
      <c r="D396" s="56"/>
      <c r="E396" s="57">
        <f>E356+E395+E343+E382+E369</f>
      </c>
      <c r="F396" s="57">
        <f>F356+F395+F343+F382+F369</f>
      </c>
      <c r="G396" s="57">
        <f>G356+G395+G343+G382+G369</f>
      </c>
      <c r="H396" s="57">
        <f>H356+H395+H343+H382+H369</f>
      </c>
      <c r="I396" s="58">
        <f t="shared" si="334"/>
      </c>
      <c r="J396" s="59">
        <f t="shared" si="5"/>
      </c>
      <c r="K396" s="57">
        <f>K356+K395+K343+K382+K369</f>
      </c>
      <c r="L396" s="59">
        <f t="shared" si="114"/>
      </c>
      <c r="M396" s="57">
        <f>M356+M395+M343+M382+M369</f>
      </c>
      <c r="N396" s="69">
        <f t="shared" si="552"/>
      </c>
      <c r="O396" s="57">
        <f>O356+O395+O343+O382+O369</f>
      </c>
      <c r="P396" s="60">
        <f t="shared" si="661"/>
      </c>
      <c r="Q396" s="61">
        <f t="shared" si="533"/>
      </c>
      <c r="R396" s="57">
        <f>R356+R395+R343+R382+R369</f>
      </c>
      <c r="S396" s="61">
        <f t="shared" si="225"/>
      </c>
      <c r="T396" s="57">
        <f>T356+T395+T343+T382+T369</f>
      </c>
      <c r="U396" s="62">
        <f t="shared" si="265"/>
      </c>
      <c r="V396" s="57">
        <f t="shared" si="374"/>
      </c>
      <c r="W396" s="57">
        <f>W356+W395+W343+W382+W369</f>
      </c>
      <c r="X396" s="57">
        <f t="shared" si="45"/>
      </c>
      <c r="Y396" s="61">
        <f t="shared" si="156"/>
      </c>
      <c r="Z396" s="57">
        <f t="shared" si="592"/>
      </c>
      <c r="AA396" s="57">
        <f>W396/(F396+COUNT(W334:W342,W344:W355,W357:W368,W370:W381,W383:W394)*500)</f>
      </c>
      <c r="AB396" s="57">
        <f>AB356+AB395+AB343+AB382+AB369</f>
      </c>
      <c r="AC396" s="57">
        <f>AC356+AC395+AC343+AC382+AC369</f>
      </c>
      <c r="AD396" s="61">
        <f t="shared" si="464"/>
      </c>
      <c r="AE396" s="57">
        <f>(W396-AC396)/(F396+COUNT(W334:W342,W344:W355,W357:W368,W370:W381,W383:W394)*500)</f>
      </c>
      <c r="AF396" s="39"/>
    </row>
    <row customHeight="true" ht="16.43690518660822" r="397">
      <c r="A397" s="18" t="s">
        <v>9</v>
      </c>
      <c r="B397" s="18" t="s">
        <v>10</v>
      </c>
      <c r="C397" s="18" t="s">
        <v>11</v>
      </c>
      <c r="D397" s="18" t="s">
        <v>12</v>
      </c>
      <c r="E397" s="18" t="s">
        <v>13</v>
      </c>
      <c r="F397" s="18" t="s">
        <v>14</v>
      </c>
      <c r="G397" s="18" t="s">
        <v>15</v>
      </c>
      <c r="H397" s="18" t="s">
        <v>16</v>
      </c>
      <c r="I397" s="19" t="s">
        <v>17</v>
      </c>
      <c r="J397" s="20" t="s">
        <v>18</v>
      </c>
      <c r="K397" s="18" t="s">
        <v>19</v>
      </c>
      <c r="L397" s="20" t="s">
        <v>20</v>
      </c>
      <c r="M397" s="18" t="s">
        <v>21</v>
      </c>
      <c r="N397" s="21" t="s">
        <v>22</v>
      </c>
      <c r="O397" s="18" t="s">
        <v>23</v>
      </c>
      <c r="P397" s="21" t="s">
        <v>24</v>
      </c>
      <c r="Q397" s="19" t="s">
        <v>25</v>
      </c>
      <c r="R397" s="22" t="s">
        <v>26</v>
      </c>
      <c r="S397" s="23" t="s">
        <v>27</v>
      </c>
      <c r="T397" s="22" t="s">
        <v>28</v>
      </c>
      <c r="U397" s="24" t="s">
        <v>29</v>
      </c>
      <c r="V397" s="25" t="s">
        <v>30</v>
      </c>
      <c r="W397" s="25" t="s">
        <v>31</v>
      </c>
      <c r="X397" s="25" t="s">
        <v>32</v>
      </c>
      <c r="Y397" s="23" t="s">
        <v>33</v>
      </c>
      <c r="Z397" s="25" t="s">
        <v>34</v>
      </c>
      <c r="AA397" s="25" t="s">
        <v>35</v>
      </c>
      <c r="AB397" s="25" t="s">
        <v>36</v>
      </c>
      <c r="AC397" s="22" t="s">
        <v>37</v>
      </c>
      <c r="AD397" s="23" t="s">
        <v>38</v>
      </c>
      <c r="AE397" s="25" t="s">
        <v>39</v>
      </c>
      <c r="AF397" s="25" t="s">
        <v>40</v>
      </c>
    </row>
    <row customHeight="true" ht="16.43690518660822" r="398">
      <c r="A398" s="26" t="s">
        <v>85</v>
      </c>
      <c r="B398" s="27" t="s">
        <v>42</v>
      </c>
      <c r="C398" s="28" t="s">
        <v>55</v>
      </c>
      <c r="D398" s="29" t="s">
        <v>44</v>
      </c>
      <c r="E398" s="30">
        <v>789.91</v>
      </c>
      <c r="F398" s="31">
        <f>E398+E399+E400</f>
      </c>
      <c r="G398" s="32">
        <v>4079</v>
      </c>
      <c r="H398" s="32">
        <v>142</v>
      </c>
      <c r="I398" s="33">
        <f t="shared" ref="I398:I463" si="335">H398/G398</f>
      </c>
      <c r="J398" s="34">
        <f t="shared" ref="J398:J463" si="6">(E398/G398)*1000</f>
      </c>
      <c r="K398" s="35">
        <v>14</v>
      </c>
      <c r="L398" s="34">
        <f t="shared" ref="L398:L463" si="115">E398/K398</f>
      </c>
      <c r="M398" s="35">
        <v>0</v>
      </c>
      <c r="N398" s="36">
        <f t="shared" ref="N398:N463" si="553">E398/M398</f>
      </c>
      <c r="O398" s="35">
        <v>1</v>
      </c>
      <c r="P398" s="36">
        <f t="shared" ref="P398:P463" si="662">E398/O398</f>
      </c>
      <c r="Q398" s="37">
        <f>(M398+M400+M399)/(O398+O400+O399)</f>
      </c>
      <c r="R398" s="35">
        <v>4</v>
      </c>
      <c r="S398" s="37">
        <f>(O398+O400)/(K398+K400)</f>
      </c>
      <c r="T398" s="35">
        <v>1</v>
      </c>
      <c r="U398" s="38">
        <f>F398/T398</f>
      </c>
      <c r="V398" s="39">
        <f>(F398+4*500)/T398</f>
      </c>
      <c r="W398" s="32">
        <v>2071.2</v>
      </c>
      <c r="X398" s="39">
        <f>W398/T398</f>
      </c>
      <c r="Y398" s="37">
        <f>T398/R398</f>
      </c>
      <c r="Z398" s="39">
        <f>W398/F398</f>
      </c>
      <c r="AA398" s="39">
        <f>W398/(F398+500)</f>
      </c>
      <c r="AB398" s="35">
        <v>0</v>
      </c>
      <c r="AC398" s="35">
        <v>0</v>
      </c>
      <c r="AD398" s="37">
        <f>AB398/T398</f>
      </c>
      <c r="AE398" s="39">
        <f>(W398-AC398)/(F398+500)</f>
      </c>
      <c r="AF398" s="39" t="s">
        <v>45</v>
      </c>
    </row>
    <row customHeight="true" ht="16.43690518660822" r="399">
      <c r="A399" s="26"/>
      <c r="B399" s="27"/>
      <c r="C399" s="28"/>
      <c r="D399" s="29" t="s">
        <v>46</v>
      </c>
      <c r="E399" s="42">
        <v>195.94</v>
      </c>
      <c r="F399" s="31"/>
      <c r="G399" s="32">
        <v>1705</v>
      </c>
      <c r="H399" s="32">
        <v>119</v>
      </c>
      <c r="I399" s="33">
        <f t="shared" si="335"/>
      </c>
      <c r="J399" s="34">
        <f t="shared" si="6"/>
      </c>
      <c r="K399" s="35">
        <v>1</v>
      </c>
      <c r="L399" s="34">
        <f t="shared" si="115"/>
      </c>
      <c r="M399" s="35">
        <v>1</v>
      </c>
      <c r="N399" s="36">
        <f t="shared" si="553"/>
      </c>
      <c r="O399" s="35">
        <v>2</v>
      </c>
      <c r="P399" s="36">
        <f t="shared" si="662"/>
      </c>
      <c r="Q399" s="37"/>
      <c r="R399" s="32"/>
      <c r="S399" s="37"/>
      <c r="T399" s="32"/>
      <c r="U399" s="38"/>
      <c r="V399" s="39"/>
      <c r="W399" s="32"/>
      <c r="X399" s="39"/>
      <c r="Y399" s="37"/>
      <c r="Z399" s="39"/>
      <c r="AA399" s="39"/>
      <c r="AB399" s="32"/>
      <c r="AC399" s="32"/>
      <c r="AD399" s="37"/>
      <c r="AE399" s="39"/>
      <c r="AF399" s="43" t="s">
        <v>50</v>
      </c>
    </row>
    <row customHeight="true" ht="16.43690518660822" r="400">
      <c r="A400" s="26"/>
      <c r="B400" s="27"/>
      <c r="C400" s="28"/>
      <c r="D400" s="29" t="s">
        <v>48</v>
      </c>
      <c r="E400" s="35">
        <v>0</v>
      </c>
      <c r="F400" s="31"/>
      <c r="G400" s="35">
        <v>0</v>
      </c>
      <c r="H400" s="35">
        <v>0</v>
      </c>
      <c r="I400" s="33">
        <f t="shared" si="335"/>
      </c>
      <c r="J400" s="34">
        <f t="shared" si="6"/>
      </c>
      <c r="K400" s="35">
        <v>0</v>
      </c>
      <c r="L400" s="34">
        <f t="shared" si="115"/>
      </c>
      <c r="M400" s="35">
        <v>0</v>
      </c>
      <c r="N400" s="36">
        <f t="shared" si="553"/>
      </c>
      <c r="O400" s="35">
        <v>0</v>
      </c>
      <c r="P400" s="36">
        <f t="shared" si="662"/>
      </c>
      <c r="Q400" s="37"/>
      <c r="R400" s="32"/>
      <c r="S400" s="37"/>
      <c r="T400" s="32"/>
      <c r="U400" s="38"/>
      <c r="V400" s="39"/>
      <c r="W400" s="32"/>
      <c r="X400" s="39"/>
      <c r="Y400" s="37"/>
      <c r="Z400" s="39"/>
      <c r="AA400" s="39"/>
      <c r="AB400" s="32"/>
      <c r="AC400" s="32"/>
      <c r="AD400" s="37"/>
      <c r="AE400" s="39"/>
      <c r="AF400" s="39"/>
    </row>
    <row customHeight="true" ht="16.43690518660822" r="401">
      <c r="A401" s="26"/>
      <c r="B401" s="27" t="s">
        <v>49</v>
      </c>
      <c r="C401" s="28" t="s">
        <v>55</v>
      </c>
      <c r="D401" s="29" t="s">
        <v>44</v>
      </c>
      <c r="E401" s="30">
        <v>1387.16</v>
      </c>
      <c r="F401" s="31">
        <f>E401+E402+E403</f>
      </c>
      <c r="G401" s="32">
        <v>7964</v>
      </c>
      <c r="H401" s="32">
        <v>108</v>
      </c>
      <c r="I401" s="33">
        <f t="shared" si="335"/>
      </c>
      <c r="J401" s="34">
        <f t="shared" si="6"/>
      </c>
      <c r="K401" s="35">
        <v>21</v>
      </c>
      <c r="L401" s="34">
        <f t="shared" si="115"/>
      </c>
      <c r="M401" s="35">
        <v>1</v>
      </c>
      <c r="N401" s="36">
        <f t="shared" si="553"/>
      </c>
      <c r="O401" s="35">
        <v>2</v>
      </c>
      <c r="P401" s="36">
        <f t="shared" si="662"/>
      </c>
      <c r="Q401" s="37">
        <f>(M401+M403+M402)/(O401+O403+O402)</f>
      </c>
      <c r="R401" s="35">
        <v>5</v>
      </c>
      <c r="S401" s="37">
        <f>(O401+O403)/(K401+K403)</f>
      </c>
      <c r="T401" s="35">
        <v>1</v>
      </c>
      <c r="U401" s="38">
        <f>F401/T401</f>
      </c>
      <c r="V401" s="39">
        <f>(F401+4*500)/T401</f>
      </c>
      <c r="W401" s="32">
        <v>1752</v>
      </c>
      <c r="X401" s="39">
        <f>W401/T401</f>
      </c>
      <c r="Y401" s="37">
        <f>T401/R401</f>
      </c>
      <c r="Z401" s="39">
        <f>W401/F401</f>
      </c>
      <c r="AA401" s="39">
        <f>W401/(F401+500)</f>
      </c>
      <c r="AB401" s="35">
        <v>0</v>
      </c>
      <c r="AC401" s="35">
        <v>0</v>
      </c>
      <c r="AD401" s="37">
        <f>AB401/T401</f>
      </c>
      <c r="AE401" s="39">
        <f>(W401-AC401)/(F401+500)</f>
      </c>
      <c r="AF401" s="39" t="s">
        <v>45</v>
      </c>
    </row>
    <row customHeight="true" ht="16.43690518660822" r="402">
      <c r="A402" s="26"/>
      <c r="B402" s="27"/>
      <c r="C402" s="28"/>
      <c r="D402" s="29" t="s">
        <v>46</v>
      </c>
      <c r="E402" s="42">
        <v>856.78</v>
      </c>
      <c r="F402" s="31"/>
      <c r="G402" s="32">
        <v>3956</v>
      </c>
      <c r="H402" s="32">
        <v>275</v>
      </c>
      <c r="I402" s="33">
        <f t="shared" si="335"/>
      </c>
      <c r="J402" s="34">
        <f t="shared" si="6"/>
      </c>
      <c r="K402" s="35">
        <v>9</v>
      </c>
      <c r="L402" s="34">
        <f t="shared" si="115"/>
      </c>
      <c r="M402" s="35">
        <v>0</v>
      </c>
      <c r="N402" s="36">
        <f t="shared" si="553"/>
      </c>
      <c r="O402" s="35">
        <v>0</v>
      </c>
      <c r="P402" s="36">
        <f t="shared" si="662"/>
      </c>
      <c r="Q402" s="37"/>
      <c r="R402" s="32"/>
      <c r="S402" s="37"/>
      <c r="T402" s="32"/>
      <c r="U402" s="38"/>
      <c r="V402" s="39"/>
      <c r="W402" s="32"/>
      <c r="X402" s="39"/>
      <c r="Y402" s="37"/>
      <c r="Z402" s="39"/>
      <c r="AA402" s="39"/>
      <c r="AB402" s="32"/>
      <c r="AC402" s="32"/>
      <c r="AD402" s="37"/>
      <c r="AE402" s="39"/>
      <c r="AF402" s="43" t="s">
        <v>50</v>
      </c>
    </row>
    <row customHeight="true" ht="16.43690518660822" r="403">
      <c r="A403" s="26"/>
      <c r="B403" s="27"/>
      <c r="C403" s="28"/>
      <c r="D403" s="29" t="s">
        <v>48</v>
      </c>
      <c r="E403" s="35">
        <v>0</v>
      </c>
      <c r="F403" s="31"/>
      <c r="G403" s="35">
        <v>0</v>
      </c>
      <c r="H403" s="35">
        <v>0</v>
      </c>
      <c r="I403" s="33">
        <f t="shared" si="335"/>
      </c>
      <c r="J403" s="34">
        <f t="shared" si="6"/>
      </c>
      <c r="K403" s="35">
        <v>0</v>
      </c>
      <c r="L403" s="34">
        <f t="shared" si="115"/>
      </c>
      <c r="M403" s="35">
        <v>0</v>
      </c>
      <c r="N403" s="36">
        <f t="shared" si="553"/>
      </c>
      <c r="O403" s="35">
        <v>0</v>
      </c>
      <c r="P403" s="36">
        <f t="shared" si="662"/>
      </c>
      <c r="Q403" s="37"/>
      <c r="R403" s="32"/>
      <c r="S403" s="37"/>
      <c r="T403" s="32"/>
      <c r="U403" s="38"/>
      <c r="V403" s="39"/>
      <c r="W403" s="32"/>
      <c r="X403" s="39"/>
      <c r="Y403" s="37"/>
      <c r="Z403" s="39"/>
      <c r="AA403" s="39"/>
      <c r="AB403" s="32"/>
      <c r="AC403" s="32"/>
      <c r="AD403" s="37"/>
      <c r="AE403" s="39"/>
      <c r="AF403" s="39"/>
    </row>
    <row customHeight="true" ht="16.43690518660822" r="404">
      <c r="A404" s="26"/>
      <c r="B404" s="27" t="s">
        <v>51</v>
      </c>
      <c r="C404" s="28" t="s">
        <v>55</v>
      </c>
      <c r="D404" s="29" t="s">
        <v>44</v>
      </c>
      <c r="E404" s="30">
        <v>2152.3</v>
      </c>
      <c r="F404" s="31">
        <f>E404+E405+E406</f>
      </c>
      <c r="G404" s="32">
        <v>15017</v>
      </c>
      <c r="H404" s="32">
        <v>137</v>
      </c>
      <c r="I404" s="33">
        <f t="shared" si="335"/>
      </c>
      <c r="J404" s="34">
        <f t="shared" si="6"/>
      </c>
      <c r="K404" s="35">
        <v>37</v>
      </c>
      <c r="L404" s="34">
        <f t="shared" si="115"/>
      </c>
      <c r="M404" s="35">
        <v>2</v>
      </c>
      <c r="N404" s="36">
        <f t="shared" si="553"/>
      </c>
      <c r="O404" s="35">
        <v>2</v>
      </c>
      <c r="P404" s="36">
        <f t="shared" si="662"/>
      </c>
      <c r="Q404" s="37">
        <f>(M404+M406+M405)/(O404+O406+O405)</f>
      </c>
      <c r="R404" s="35">
        <v>5</v>
      </c>
      <c r="S404" s="37">
        <f>(O404+O406)/(K404+K406)</f>
      </c>
      <c r="T404" s="35">
        <v>7</v>
      </c>
      <c r="U404" s="38">
        <f>F404/T404</f>
      </c>
      <c r="V404" s="39">
        <f>(F404+4*500)/T404</f>
      </c>
      <c r="W404" s="32">
        <v>5245.2</v>
      </c>
      <c r="X404" s="39">
        <f>W404/T404</f>
      </c>
      <c r="Y404" s="37">
        <f>T404/R404</f>
      </c>
      <c r="Z404" s="39">
        <f>W404/F404</f>
      </c>
      <c r="AA404" s="39">
        <f>W404/(F404+500)</f>
      </c>
      <c r="AB404" s="35">
        <v>1</v>
      </c>
      <c r="AC404" s="35">
        <v>787.2</v>
      </c>
      <c r="AD404" s="37">
        <f>AB404/T404</f>
      </c>
      <c r="AE404" s="39">
        <f>(W404-AC404)/(F404+500)</f>
      </c>
      <c r="AF404" s="39" t="s">
        <v>45</v>
      </c>
    </row>
    <row customHeight="true" ht="16.43690518660822" r="405">
      <c r="A405" s="26"/>
      <c r="B405" s="27"/>
      <c r="C405" s="28"/>
      <c r="D405" s="29" t="s">
        <v>46</v>
      </c>
      <c r="E405" s="42">
        <v>758.17</v>
      </c>
      <c r="F405" s="31"/>
      <c r="G405" s="32">
        <v>5999</v>
      </c>
      <c r="H405" s="32">
        <v>360</v>
      </c>
      <c r="I405" s="33">
        <f t="shared" si="335"/>
      </c>
      <c r="J405" s="34">
        <f t="shared" si="6"/>
      </c>
      <c r="K405" s="35">
        <v>21</v>
      </c>
      <c r="L405" s="34">
        <f t="shared" si="115"/>
      </c>
      <c r="M405" s="35">
        <v>1</v>
      </c>
      <c r="N405" s="36">
        <f t="shared" si="553"/>
      </c>
      <c r="O405" s="35">
        <v>1</v>
      </c>
      <c r="P405" s="36">
        <f t="shared" si="662"/>
      </c>
      <c r="Q405" s="37"/>
      <c r="R405" s="32"/>
      <c r="S405" s="37"/>
      <c r="T405" s="32"/>
      <c r="U405" s="38"/>
      <c r="V405" s="39"/>
      <c r="W405" s="32"/>
      <c r="X405" s="39"/>
      <c r="Y405" s="37"/>
      <c r="Z405" s="39"/>
      <c r="AA405" s="39"/>
      <c r="AB405" s="32"/>
      <c r="AC405" s="32"/>
      <c r="AD405" s="37"/>
      <c r="AE405" s="39"/>
      <c r="AF405" s="43" t="s">
        <v>50</v>
      </c>
    </row>
    <row customHeight="true" ht="16.43690518660822" r="406">
      <c r="A406" s="26"/>
      <c r="B406" s="27"/>
      <c r="C406" s="28"/>
      <c r="D406" s="29" t="s">
        <v>48</v>
      </c>
      <c r="E406" s="35">
        <v>0</v>
      </c>
      <c r="F406" s="31"/>
      <c r="G406" s="35">
        <v>0</v>
      </c>
      <c r="H406" s="35">
        <v>0</v>
      </c>
      <c r="I406" s="33">
        <f t="shared" si="335"/>
      </c>
      <c r="J406" s="34">
        <f t="shared" si="6"/>
      </c>
      <c r="K406" s="35">
        <v>0</v>
      </c>
      <c r="L406" s="34">
        <f t="shared" si="115"/>
      </c>
      <c r="M406" s="35">
        <v>0</v>
      </c>
      <c r="N406" s="36">
        <f t="shared" si="553"/>
      </c>
      <c r="O406" s="35">
        <v>0</v>
      </c>
      <c r="P406" s="36">
        <f t="shared" si="662"/>
      </c>
      <c r="Q406" s="37"/>
      <c r="R406" s="32"/>
      <c r="S406" s="37"/>
      <c r="T406" s="32"/>
      <c r="U406" s="38"/>
      <c r="V406" s="39"/>
      <c r="W406" s="32"/>
      <c r="X406" s="39"/>
      <c r="Y406" s="37"/>
      <c r="Z406" s="39"/>
      <c r="AA406" s="39"/>
      <c r="AB406" s="32"/>
      <c r="AC406" s="32"/>
      <c r="AD406" s="37"/>
      <c r="AE406" s="39"/>
      <c r="AF406" s="39"/>
    </row>
    <row customHeight="true" ht="16.43690518660822" r="407">
      <c r="A407" s="26"/>
      <c r="B407" s="27" t="s">
        <v>52</v>
      </c>
      <c r="C407" s="28" t="s">
        <v>55</v>
      </c>
      <c r="D407" s="29" t="s">
        <v>44</v>
      </c>
      <c r="E407" s="30">
        <v>1323.46</v>
      </c>
      <c r="F407" s="31">
        <f>E407+E408+E409</f>
      </c>
      <c r="G407" s="32">
        <v>8309</v>
      </c>
      <c r="H407" s="32">
        <v>75</v>
      </c>
      <c r="I407" s="33">
        <f t="shared" si="335"/>
      </c>
      <c r="J407" s="34">
        <f t="shared" si="6"/>
      </c>
      <c r="K407" s="35">
        <v>18</v>
      </c>
      <c r="L407" s="34">
        <f t="shared" si="115"/>
      </c>
      <c r="M407" s="35">
        <v>1</v>
      </c>
      <c r="N407" s="36">
        <f t="shared" si="553"/>
      </c>
      <c r="O407" s="35">
        <v>4</v>
      </c>
      <c r="P407" s="36">
        <f t="shared" si="662"/>
      </c>
      <c r="Q407" s="37">
        <f>(M407+M409+M408)/(O407+O409+O408)</f>
      </c>
      <c r="R407" s="35">
        <v>9</v>
      </c>
      <c r="S407" s="37">
        <f>(O407+O409)/(K407+K409)</f>
      </c>
      <c r="T407" s="35">
        <v>1</v>
      </c>
      <c r="U407" s="38">
        <f>F407/T407</f>
      </c>
      <c r="V407" s="39">
        <f>(F407+4*500)/T407</f>
      </c>
      <c r="W407" s="32">
        <v>2148</v>
      </c>
      <c r="X407" s="39">
        <f>W407/T407</f>
      </c>
      <c r="Y407" s="37">
        <f>T407/R407</f>
      </c>
      <c r="Z407" s="39">
        <f>W407/F407</f>
      </c>
      <c r="AA407" s="39">
        <f>W407/(F407+500)</f>
      </c>
      <c r="AB407" s="35">
        <v>1</v>
      </c>
      <c r="AC407" s="35">
        <v>2148</v>
      </c>
      <c r="AD407" s="37">
        <f>AB407/T407</f>
      </c>
      <c r="AE407" s="39">
        <f>(W407-AC407)/(F407+500)</f>
      </c>
      <c r="AF407" s="39" t="s">
        <v>45</v>
      </c>
    </row>
    <row customHeight="true" ht="16.43690518660822" r="408">
      <c r="A408" s="26"/>
      <c r="B408" s="27"/>
      <c r="C408" s="28"/>
      <c r="D408" s="29" t="s">
        <v>46</v>
      </c>
      <c r="E408" s="42">
        <v>1030.88</v>
      </c>
      <c r="F408" s="31"/>
      <c r="G408" s="32">
        <v>6881</v>
      </c>
      <c r="H408" s="32">
        <v>330</v>
      </c>
      <c r="I408" s="33">
        <f t="shared" si="335"/>
      </c>
      <c r="J408" s="34">
        <f t="shared" si="6"/>
      </c>
      <c r="K408" s="35">
        <v>14</v>
      </c>
      <c r="L408" s="34">
        <f t="shared" si="115"/>
      </c>
      <c r="M408" s="35">
        <v>0</v>
      </c>
      <c r="N408" s="36">
        <f t="shared" si="553"/>
      </c>
      <c r="O408" s="35">
        <v>4</v>
      </c>
      <c r="P408" s="36">
        <f t="shared" si="662"/>
      </c>
      <c r="Q408" s="37"/>
      <c r="R408" s="32"/>
      <c r="S408" s="37"/>
      <c r="T408" s="32"/>
      <c r="U408" s="38"/>
      <c r="V408" s="39"/>
      <c r="W408" s="32"/>
      <c r="X408" s="39"/>
      <c r="Y408" s="37"/>
      <c r="Z408" s="39"/>
      <c r="AA408" s="39"/>
      <c r="AB408" s="32"/>
      <c r="AC408" s="32"/>
      <c r="AD408" s="37"/>
      <c r="AE408" s="39"/>
      <c r="AF408" s="43" t="s">
        <v>50</v>
      </c>
    </row>
    <row customHeight="true" ht="16.43690518660822" r="409">
      <c r="A409" s="26"/>
      <c r="B409" s="27"/>
      <c r="C409" s="28"/>
      <c r="D409" s="29" t="s">
        <v>48</v>
      </c>
      <c r="E409" s="35">
        <v>0</v>
      </c>
      <c r="F409" s="31"/>
      <c r="G409" s="35">
        <v>0</v>
      </c>
      <c r="H409" s="35">
        <v>0</v>
      </c>
      <c r="I409" s="33">
        <f t="shared" si="335"/>
      </c>
      <c r="J409" s="34">
        <f t="shared" si="6"/>
      </c>
      <c r="K409" s="35">
        <v>0</v>
      </c>
      <c r="L409" s="34">
        <f t="shared" si="115"/>
      </c>
      <c r="M409" s="35">
        <v>0</v>
      </c>
      <c r="N409" s="36">
        <f t="shared" si="553"/>
      </c>
      <c r="O409" s="35">
        <v>0</v>
      </c>
      <c r="P409" s="36">
        <f t="shared" si="662"/>
      </c>
      <c r="Q409" s="37"/>
      <c r="R409" s="32"/>
      <c r="S409" s="37"/>
      <c r="T409" s="32"/>
      <c r="U409" s="38"/>
      <c r="V409" s="39"/>
      <c r="W409" s="32"/>
      <c r="X409" s="39"/>
      <c r="Y409" s="37"/>
      <c r="Z409" s="39"/>
      <c r="AA409" s="39"/>
      <c r="AB409" s="32"/>
      <c r="AC409" s="32"/>
      <c r="AD409" s="37"/>
      <c r="AE409" s="39"/>
      <c r="AF409" s="39"/>
    </row>
    <row customHeight="true" ht="16.43690518660822" r="410">
      <c r="A410" s="26"/>
      <c r="B410" s="44" t="s">
        <v>53</v>
      </c>
      <c r="C410" s="44"/>
      <c r="D410" s="44"/>
      <c r="E410" s="45">
        <f>SUM(E398:E409)</f>
      </c>
      <c r="F410" s="45">
        <f>SUM(F398:F409)</f>
      </c>
      <c r="G410" s="45">
        <f>SUM(G398:G409)</f>
      </c>
      <c r="H410" s="45">
        <f>SUM(H398:H409)</f>
      </c>
      <c r="I410" s="46">
        <f t="shared" si="335"/>
      </c>
      <c r="J410" s="47">
        <f t="shared" si="6"/>
      </c>
      <c r="K410" s="45">
        <f>SUM(K398:K409)</f>
      </c>
      <c r="L410" s="47">
        <f t="shared" si="115"/>
      </c>
      <c r="M410" s="45">
        <f>SUM(M398:M409)</f>
      </c>
      <c r="N410" s="48">
        <f t="shared" si="553"/>
      </c>
      <c r="O410" s="45">
        <f>SUM(O398:O409)</f>
      </c>
      <c r="P410" s="48">
        <f t="shared" si="662"/>
      </c>
      <c r="Q410" s="49">
        <f>M410/O410</f>
      </c>
      <c r="R410" s="45">
        <f>SUM(R398:R409)</f>
      </c>
      <c r="S410" s="49">
        <f>(O410+O410)/(K410+K410)</f>
      </c>
      <c r="T410" s="45">
        <f>SUM(T398:T409)</f>
      </c>
      <c r="U410" s="50">
        <f t="shared" ref="U410:U411" si="266">F410/T410</f>
      </c>
      <c r="V410" s="51">
        <f t="shared" ref="V410:V411" si="375">(F410+4*500)/T410</f>
      </c>
      <c r="W410" s="45">
        <f>SUM(W398:W409)</f>
      </c>
      <c r="X410" s="52">
        <f t="shared" ref="X410:X411" si="46">W410/T410</f>
      </c>
      <c r="Y410" s="49">
        <f t="shared" ref="Y410:Y411" si="157">T410/R410</f>
      </c>
      <c r="Z410" s="51">
        <f t="shared" ref="Z410:Z411" si="593">W410/F410</f>
      </c>
      <c r="AA410" s="51">
        <f>W410/(F410+COUNT(W398:W409)*500)</f>
      </c>
      <c r="AB410" s="45">
        <f>SUM(AB398:AB409)</f>
      </c>
      <c r="AC410" s="45">
        <f>SUM(AC398:AC409)</f>
      </c>
      <c r="AD410" s="49">
        <f t="shared" ref="AD410:AD411" si="465">AB410/T410</f>
      </c>
      <c r="AE410" s="53">
        <f>(W410-AC410)/(F410+COUNT(W398:W409)*500)</f>
      </c>
      <c r="AF410" s="39"/>
    </row>
    <row customHeight="true" ht="16.43690518660822" r="411">
      <c r="A411" s="26"/>
      <c r="B411" s="27" t="s">
        <v>54</v>
      </c>
      <c r="C411" s="28" t="s">
        <v>73</v>
      </c>
      <c r="D411" s="29" t="s">
        <v>44</v>
      </c>
      <c r="E411" s="30">
        <v>1305.03</v>
      </c>
      <c r="F411" s="31">
        <f>E411+E412+E413</f>
      </c>
      <c r="G411" s="32">
        <v>7771</v>
      </c>
      <c r="H411" s="32">
        <v>58</v>
      </c>
      <c r="I411" s="33">
        <f t="shared" si="335"/>
      </c>
      <c r="J411" s="34">
        <f t="shared" si="6"/>
      </c>
      <c r="K411" s="35">
        <v>19</v>
      </c>
      <c r="L411" s="34">
        <f t="shared" si="115"/>
      </c>
      <c r="M411" s="35">
        <v>1</v>
      </c>
      <c r="N411" s="36">
        <f t="shared" si="553"/>
      </c>
      <c r="O411" s="35">
        <v>3</v>
      </c>
      <c r="P411" s="36">
        <f t="shared" si="662"/>
      </c>
      <c r="Q411" s="37">
        <f>(M411+M413+M412)/(O411+O413+O412)</f>
      </c>
      <c r="R411" s="35">
        <v>5</v>
      </c>
      <c r="S411" s="37">
        <f>(O411+O413)/(K411+K413)</f>
      </c>
      <c r="T411" s="35">
        <v>2</v>
      </c>
      <c r="U411" s="38">
        <f t="shared" si="266"/>
      </c>
      <c r="V411" s="39">
        <f t="shared" si="375"/>
      </c>
      <c r="W411" s="32">
        <v>2074.800000000001</v>
      </c>
      <c r="X411" s="39">
        <f t="shared" si="46"/>
      </c>
      <c r="Y411" s="37">
        <f t="shared" si="157"/>
      </c>
      <c r="Z411" s="39">
        <f t="shared" si="593"/>
      </c>
      <c r="AA411" s="39">
        <f>W411/(F411+500)</f>
      </c>
      <c r="AB411" s="35">
        <v>0</v>
      </c>
      <c r="AC411" s="35">
        <v>0</v>
      </c>
      <c r="AD411" s="37">
        <f t="shared" si="465"/>
      </c>
      <c r="AE411" s="39">
        <f>(W411-AC411)/(F411+500)</f>
      </c>
      <c r="AF411" s="39" t="s">
        <v>45</v>
      </c>
    </row>
    <row customHeight="true" ht="16.43690518660822" r="412">
      <c r="A412" s="26"/>
      <c r="B412" s="27"/>
      <c r="C412" s="28"/>
      <c r="D412" s="29" t="s">
        <v>46</v>
      </c>
      <c r="E412" s="42">
        <v>1382.1</v>
      </c>
      <c r="F412" s="31"/>
      <c r="G412" s="32">
        <v>6221</v>
      </c>
      <c r="H412" s="32">
        <v>366</v>
      </c>
      <c r="I412" s="33">
        <f t="shared" si="335"/>
      </c>
      <c r="J412" s="34">
        <f t="shared" si="6"/>
      </c>
      <c r="K412" s="35">
        <v>13</v>
      </c>
      <c r="L412" s="34">
        <f t="shared" si="115"/>
      </c>
      <c r="M412" s="35">
        <v>1</v>
      </c>
      <c r="N412" s="36">
        <f t="shared" si="553"/>
      </c>
      <c r="O412" s="35">
        <v>2</v>
      </c>
      <c r="P412" s="36">
        <f t="shared" si="662"/>
      </c>
      <c r="Q412" s="37"/>
      <c r="R412" s="32"/>
      <c r="S412" s="37"/>
      <c r="T412" s="32"/>
      <c r="U412" s="38"/>
      <c r="V412" s="39"/>
      <c r="W412" s="32"/>
      <c r="X412" s="39"/>
      <c r="Y412" s="37"/>
      <c r="Z412" s="39"/>
      <c r="AA412" s="39"/>
      <c r="AB412" s="32"/>
      <c r="AC412" s="32"/>
      <c r="AD412" s="37"/>
      <c r="AE412" s="39"/>
      <c r="AF412" s="43" t="s">
        <v>50</v>
      </c>
    </row>
    <row customHeight="true" ht="16.43690518660822" r="413">
      <c r="A413" s="26"/>
      <c r="B413" s="27"/>
      <c r="C413" s="28"/>
      <c r="D413" s="29" t="s">
        <v>48</v>
      </c>
      <c r="E413" s="35">
        <v>0</v>
      </c>
      <c r="F413" s="31"/>
      <c r="G413" s="35">
        <v>0</v>
      </c>
      <c r="H413" s="35">
        <v>0</v>
      </c>
      <c r="I413" s="33">
        <f t="shared" si="335"/>
      </c>
      <c r="J413" s="34">
        <f t="shared" si="6"/>
      </c>
      <c r="K413" s="35">
        <v>0</v>
      </c>
      <c r="L413" s="34">
        <f t="shared" si="115"/>
      </c>
      <c r="M413" s="35">
        <v>0</v>
      </c>
      <c r="N413" s="36">
        <f t="shared" si="553"/>
      </c>
      <c r="O413" s="35">
        <v>0</v>
      </c>
      <c r="P413" s="36">
        <f t="shared" si="662"/>
      </c>
      <c r="Q413" s="37"/>
      <c r="R413" s="32"/>
      <c r="S413" s="37"/>
      <c r="T413" s="32"/>
      <c r="U413" s="38"/>
      <c r="V413" s="39"/>
      <c r="W413" s="32"/>
      <c r="X413" s="39"/>
      <c r="Y413" s="37"/>
      <c r="Z413" s="39"/>
      <c r="AA413" s="39"/>
      <c r="AB413" s="32"/>
      <c r="AC413" s="32"/>
      <c r="AD413" s="37"/>
      <c r="AE413" s="39"/>
      <c r="AF413" s="39"/>
    </row>
    <row customHeight="true" ht="16.43690518660822" r="414">
      <c r="A414" s="26"/>
      <c r="B414" s="27" t="s">
        <v>56</v>
      </c>
      <c r="C414" s="28" t="s">
        <v>73</v>
      </c>
      <c r="D414" s="29" t="s">
        <v>44</v>
      </c>
      <c r="E414" s="30">
        <v>625.55</v>
      </c>
      <c r="F414" s="31">
        <f>E414+E415+E416</f>
      </c>
      <c r="G414" s="32">
        <v>3684</v>
      </c>
      <c r="H414" s="32">
        <v>31</v>
      </c>
      <c r="I414" s="33">
        <f t="shared" si="335"/>
      </c>
      <c r="J414" s="34">
        <f t="shared" si="6"/>
      </c>
      <c r="K414" s="35">
        <v>13</v>
      </c>
      <c r="L414" s="34">
        <f t="shared" si="115"/>
      </c>
      <c r="M414" s="35">
        <v>0</v>
      </c>
      <c r="N414" s="36">
        <f t="shared" si="553"/>
      </c>
      <c r="O414" s="35">
        <v>2</v>
      </c>
      <c r="P414" s="36">
        <f t="shared" si="662"/>
      </c>
      <c r="Q414" s="37">
        <f>(M414+M416+M415)/(O414+O416+O415)</f>
      </c>
      <c r="R414" s="35">
        <v>5</v>
      </c>
      <c r="S414" s="37">
        <f>(O414+O416)/(K414+K416)</f>
      </c>
      <c r="T414" s="35">
        <v>1</v>
      </c>
      <c r="U414" s="38">
        <f>F414/T414</f>
      </c>
      <c r="V414" s="39">
        <f>(F414+4*500)/T414</f>
      </c>
      <c r="W414" s="32">
        <v>2148</v>
      </c>
      <c r="X414" s="39">
        <f>W414/T414</f>
      </c>
      <c r="Y414" s="37">
        <f>T414/R414</f>
      </c>
      <c r="Z414" s="39">
        <f>W414/F414</f>
      </c>
      <c r="AA414" s="39">
        <f>W414/(F414+500)</f>
      </c>
      <c r="AB414" s="35">
        <v>0</v>
      </c>
      <c r="AC414" s="35">
        <v>0</v>
      </c>
      <c r="AD414" s="37">
        <f>AB414/T414</f>
      </c>
      <c r="AE414" s="39">
        <f>(W414-AC414)/(F414+500)</f>
      </c>
      <c r="AF414" s="39" t="s">
        <v>45</v>
      </c>
    </row>
    <row customHeight="true" ht="16.43690518660822" r="415">
      <c r="A415" s="26"/>
      <c r="B415" s="27"/>
      <c r="C415" s="28"/>
      <c r="D415" s="29" t="s">
        <v>46</v>
      </c>
      <c r="E415" s="42">
        <v>486.37</v>
      </c>
      <c r="F415" s="31"/>
      <c r="G415" s="32">
        <v>3393</v>
      </c>
      <c r="H415" s="32">
        <v>158</v>
      </c>
      <c r="I415" s="33">
        <f t="shared" si="335"/>
      </c>
      <c r="J415" s="34">
        <f t="shared" si="6"/>
      </c>
      <c r="K415" s="35">
        <v>9</v>
      </c>
      <c r="L415" s="34">
        <f t="shared" si="115"/>
      </c>
      <c r="M415" s="35">
        <v>0</v>
      </c>
      <c r="N415" s="36">
        <f t="shared" si="553"/>
      </c>
      <c r="O415" s="35">
        <v>0</v>
      </c>
      <c r="P415" s="36">
        <f t="shared" si="662"/>
      </c>
      <c r="Q415" s="37"/>
      <c r="R415" s="32"/>
      <c r="S415" s="37"/>
      <c r="T415" s="32"/>
      <c r="U415" s="38"/>
      <c r="V415" s="39"/>
      <c r="W415" s="32"/>
      <c r="X415" s="39"/>
      <c r="Y415" s="37"/>
      <c r="Z415" s="39"/>
      <c r="AA415" s="39"/>
      <c r="AB415" s="32"/>
      <c r="AC415" s="32"/>
      <c r="AD415" s="37"/>
      <c r="AE415" s="39"/>
      <c r="AF415" s="43" t="s">
        <v>50</v>
      </c>
    </row>
    <row customHeight="true" ht="16.43690518660822" r="416">
      <c r="A416" s="26"/>
      <c r="B416" s="27"/>
      <c r="C416" s="28"/>
      <c r="D416" s="29" t="s">
        <v>48</v>
      </c>
      <c r="E416" s="35">
        <v>0</v>
      </c>
      <c r="F416" s="31"/>
      <c r="G416" s="35">
        <v>0</v>
      </c>
      <c r="H416" s="35">
        <v>0</v>
      </c>
      <c r="I416" s="33">
        <f t="shared" si="335"/>
      </c>
      <c r="J416" s="34">
        <f t="shared" si="6"/>
      </c>
      <c r="K416" s="35">
        <v>0</v>
      </c>
      <c r="L416" s="34">
        <f t="shared" si="115"/>
      </c>
      <c r="M416" s="35">
        <v>0</v>
      </c>
      <c r="N416" s="36">
        <f t="shared" si="553"/>
      </c>
      <c r="O416" s="35">
        <v>0</v>
      </c>
      <c r="P416" s="36">
        <f t="shared" si="662"/>
      </c>
      <c r="Q416" s="37"/>
      <c r="R416" s="32"/>
      <c r="S416" s="37"/>
      <c r="T416" s="32"/>
      <c r="U416" s="38"/>
      <c r="V416" s="39"/>
      <c r="W416" s="32"/>
      <c r="X416" s="39"/>
      <c r="Y416" s="37"/>
      <c r="Z416" s="39"/>
      <c r="AA416" s="39"/>
      <c r="AB416" s="32"/>
      <c r="AC416" s="32"/>
      <c r="AD416" s="37"/>
      <c r="AE416" s="39"/>
      <c r="AF416" s="39"/>
    </row>
    <row customHeight="true" ht="16.43690518660822" r="417">
      <c r="A417" s="26"/>
      <c r="B417" s="54" t="s">
        <v>57</v>
      </c>
      <c r="C417" s="28" t="s">
        <v>73</v>
      </c>
      <c r="D417" s="29" t="s">
        <v>44</v>
      </c>
      <c r="E417" s="30">
        <v>370.32</v>
      </c>
      <c r="F417" s="31">
        <f>E417+E418+E419</f>
      </c>
      <c r="G417" s="32">
        <v>2022</v>
      </c>
      <c r="H417" s="32">
        <v>20</v>
      </c>
      <c r="I417" s="33">
        <f t="shared" si="335"/>
      </c>
      <c r="J417" s="34">
        <f t="shared" si="6"/>
      </c>
      <c r="K417" s="35">
        <v>5</v>
      </c>
      <c r="L417" s="34">
        <f t="shared" si="115"/>
      </c>
      <c r="M417" s="35">
        <v>0</v>
      </c>
      <c r="N417" s="36">
        <f t="shared" si="553"/>
      </c>
      <c r="O417" s="35">
        <v>0</v>
      </c>
      <c r="P417" s="36">
        <f t="shared" si="662"/>
      </c>
      <c r="Q417" s="37">
        <f>(M417+M419+M418)/(O417+O419+O418)</f>
      </c>
      <c r="R417" s="35">
        <v>1</v>
      </c>
      <c r="S417" s="37">
        <f>(O417+O419)/(K417+K419)</f>
      </c>
      <c r="T417" s="35">
        <v>0</v>
      </c>
      <c r="U417" s="38">
        <f>F417/T417</f>
      </c>
      <c r="V417" s="39">
        <f>(F417+4*500)/T417</f>
      </c>
      <c r="W417" s="35">
        <v>0</v>
      </c>
      <c r="X417" s="39">
        <f>W417/T417</f>
      </c>
      <c r="Y417" s="37">
        <f>T417/R417</f>
      </c>
      <c r="Z417" s="39">
        <f>W417/F417</f>
      </c>
      <c r="AA417" s="39">
        <f>W417/(F417+500)</f>
      </c>
      <c r="AB417" s="35">
        <v>0</v>
      </c>
      <c r="AC417" s="35">
        <v>0</v>
      </c>
      <c r="AD417" s="37">
        <f>AB417/T417</f>
      </c>
      <c r="AE417" s="39">
        <f>(W417-AC417)/(F417+500)</f>
      </c>
      <c r="AF417" s="39" t="s">
        <v>45</v>
      </c>
    </row>
    <row customHeight="true" ht="16.43690518660822" r="418">
      <c r="A418" s="26"/>
      <c r="B418" s="54"/>
      <c r="C418" s="28"/>
      <c r="D418" s="29" t="s">
        <v>46</v>
      </c>
      <c r="E418" s="42">
        <v>438.78</v>
      </c>
      <c r="F418" s="31"/>
      <c r="G418" s="32">
        <v>3519</v>
      </c>
      <c r="H418" s="32">
        <v>131</v>
      </c>
      <c r="I418" s="33">
        <f t="shared" si="335"/>
      </c>
      <c r="J418" s="34">
        <f t="shared" si="6"/>
      </c>
      <c r="K418" s="35">
        <v>5</v>
      </c>
      <c r="L418" s="34">
        <f t="shared" si="115"/>
      </c>
      <c r="M418" s="35">
        <v>0</v>
      </c>
      <c r="N418" s="36">
        <f t="shared" si="553"/>
      </c>
      <c r="O418" s="35">
        <v>0</v>
      </c>
      <c r="P418" s="36">
        <f t="shared" si="662"/>
      </c>
      <c r="Q418" s="37"/>
      <c r="R418" s="32"/>
      <c r="S418" s="37"/>
      <c r="T418" s="32"/>
      <c r="U418" s="38"/>
      <c r="V418" s="39"/>
      <c r="W418" s="32"/>
      <c r="X418" s="39"/>
      <c r="Y418" s="37"/>
      <c r="Z418" s="39"/>
      <c r="AA418" s="39"/>
      <c r="AB418" s="32"/>
      <c r="AC418" s="32"/>
      <c r="AD418" s="37"/>
      <c r="AE418" s="39"/>
      <c r="AF418" s="43" t="s">
        <v>50</v>
      </c>
    </row>
    <row customHeight="true" ht="16.43690518660822" r="419">
      <c r="A419" s="26"/>
      <c r="B419" s="54"/>
      <c r="C419" s="28"/>
      <c r="D419" s="29" t="s">
        <v>48</v>
      </c>
      <c r="E419" s="35">
        <v>0</v>
      </c>
      <c r="F419" s="31"/>
      <c r="G419" s="35">
        <v>0</v>
      </c>
      <c r="H419" s="35">
        <v>0</v>
      </c>
      <c r="I419" s="33">
        <f t="shared" si="335"/>
      </c>
      <c r="J419" s="34">
        <f t="shared" si="6"/>
      </c>
      <c r="K419" s="35">
        <v>0</v>
      </c>
      <c r="L419" s="34">
        <f t="shared" si="115"/>
      </c>
      <c r="M419" s="35">
        <v>0</v>
      </c>
      <c r="N419" s="36">
        <f t="shared" si="553"/>
      </c>
      <c r="O419" s="35">
        <v>0</v>
      </c>
      <c r="P419" s="36">
        <f t="shared" si="662"/>
      </c>
      <c r="Q419" s="37"/>
      <c r="R419" s="32"/>
      <c r="S419" s="37"/>
      <c r="T419" s="32"/>
      <c r="U419" s="38"/>
      <c r="V419" s="39"/>
      <c r="W419" s="32"/>
      <c r="X419" s="39"/>
      <c r="Y419" s="37"/>
      <c r="Z419" s="39"/>
      <c r="AA419" s="39"/>
      <c r="AB419" s="32"/>
      <c r="AC419" s="32"/>
      <c r="AD419" s="37"/>
      <c r="AE419" s="39"/>
      <c r="AF419" s="39"/>
    </row>
    <row customHeight="true" ht="16.43690518660822" r="420">
      <c r="A420" s="26"/>
      <c r="B420" s="27" t="s">
        <v>58</v>
      </c>
      <c r="C420" s="28" t="s">
        <v>73</v>
      </c>
      <c r="D420" s="29" t="s">
        <v>44</v>
      </c>
      <c r="E420" s="30">
        <v>449.73</v>
      </c>
      <c r="F420" s="31">
        <f>E420+E421+E422</f>
      </c>
      <c r="G420" s="32">
        <v>2046</v>
      </c>
      <c r="H420" s="32">
        <v>26</v>
      </c>
      <c r="I420" s="33">
        <f t="shared" si="335"/>
      </c>
      <c r="J420" s="34">
        <f t="shared" si="6"/>
      </c>
      <c r="K420" s="35">
        <v>5</v>
      </c>
      <c r="L420" s="34">
        <f t="shared" si="115"/>
      </c>
      <c r="M420" s="35">
        <v>0</v>
      </c>
      <c r="N420" s="36">
        <f t="shared" si="553"/>
      </c>
      <c r="O420" s="35">
        <v>1</v>
      </c>
      <c r="P420" s="36">
        <f t="shared" si="662"/>
      </c>
      <c r="Q420" s="37">
        <f>(M420+M422+M421)/(O420+O422+O421)</f>
      </c>
      <c r="R420" s="35">
        <v>3</v>
      </c>
      <c r="S420" s="37">
        <f>(O420+O422)/(K420+K422)</f>
      </c>
      <c r="T420" s="35">
        <v>1</v>
      </c>
      <c r="U420" s="38">
        <f>F420/T420</f>
      </c>
      <c r="V420" s="39">
        <f>(F420+4*500)/T420</f>
      </c>
      <c r="W420" s="32">
        <v>2652</v>
      </c>
      <c r="X420" s="39">
        <f>W420/T420</f>
      </c>
      <c r="Y420" s="37">
        <f>T420/R420</f>
      </c>
      <c r="Z420" s="39">
        <f>W420/F420</f>
      </c>
      <c r="AA420" s="39">
        <f>W420/(F420+500)</f>
      </c>
      <c r="AB420" s="35">
        <v>1</v>
      </c>
      <c r="AC420" s="35">
        <v>2652</v>
      </c>
      <c r="AD420" s="37">
        <f>AB420/T420</f>
      </c>
      <c r="AE420" s="39">
        <f>(W420-AC420)/(F420+500)</f>
      </c>
      <c r="AF420" s="39" t="s">
        <v>45</v>
      </c>
    </row>
    <row customHeight="true" ht="16.43690518660822" r="421">
      <c r="A421" s="26"/>
      <c r="B421" s="27"/>
      <c r="C421" s="28"/>
      <c r="D421" s="29" t="s">
        <v>46</v>
      </c>
      <c r="E421" s="42">
        <v>322.87</v>
      </c>
      <c r="F421" s="31"/>
      <c r="G421" s="32">
        <v>1978</v>
      </c>
      <c r="H421" s="32">
        <v>82</v>
      </c>
      <c r="I421" s="33">
        <f t="shared" si="335"/>
      </c>
      <c r="J421" s="34">
        <f t="shared" si="6"/>
      </c>
      <c r="K421" s="35">
        <v>4</v>
      </c>
      <c r="L421" s="34">
        <f t="shared" si="115"/>
      </c>
      <c r="M421" s="35">
        <v>1</v>
      </c>
      <c r="N421" s="36">
        <f t="shared" si="553"/>
      </c>
      <c r="O421" s="35">
        <v>1</v>
      </c>
      <c r="P421" s="36">
        <f t="shared" si="662"/>
      </c>
      <c r="Q421" s="37"/>
      <c r="R421" s="32"/>
      <c r="S421" s="37"/>
      <c r="T421" s="32"/>
      <c r="U421" s="38"/>
      <c r="V421" s="39"/>
      <c r="W421" s="32"/>
      <c r="X421" s="39"/>
      <c r="Y421" s="37"/>
      <c r="Z421" s="39"/>
      <c r="AA421" s="39"/>
      <c r="AB421" s="32"/>
      <c r="AC421" s="32"/>
      <c r="AD421" s="37"/>
      <c r="AE421" s="39"/>
      <c r="AF421" s="43" t="s">
        <v>50</v>
      </c>
    </row>
    <row customHeight="true" ht="16.43690518660822" r="422">
      <c r="A422" s="26"/>
      <c r="B422" s="27"/>
      <c r="C422" s="28"/>
      <c r="D422" s="29" t="s">
        <v>48</v>
      </c>
      <c r="E422" s="35">
        <v>0</v>
      </c>
      <c r="F422" s="31"/>
      <c r="G422" s="35">
        <v>0</v>
      </c>
      <c r="H422" s="35">
        <v>0</v>
      </c>
      <c r="I422" s="33">
        <f t="shared" si="335"/>
      </c>
      <c r="J422" s="34">
        <f t="shared" si="6"/>
      </c>
      <c r="K422" s="35">
        <v>0</v>
      </c>
      <c r="L422" s="34">
        <f t="shared" si="115"/>
      </c>
      <c r="M422" s="35">
        <v>0</v>
      </c>
      <c r="N422" s="36">
        <f t="shared" si="553"/>
      </c>
      <c r="O422" s="35">
        <v>0</v>
      </c>
      <c r="P422" s="36">
        <f t="shared" si="662"/>
      </c>
      <c r="Q422" s="37"/>
      <c r="R422" s="32"/>
      <c r="S422" s="37"/>
      <c r="T422" s="32"/>
      <c r="U422" s="38"/>
      <c r="V422" s="39"/>
      <c r="W422" s="32"/>
      <c r="X422" s="39"/>
      <c r="Y422" s="37"/>
      <c r="Z422" s="39"/>
      <c r="AA422" s="39"/>
      <c r="AB422" s="32"/>
      <c r="AC422" s="32"/>
      <c r="AD422" s="37"/>
      <c r="AE422" s="39"/>
      <c r="AF422" s="39"/>
    </row>
    <row customHeight="true" ht="16.43690518660822" r="423">
      <c r="A423" s="26"/>
      <c r="B423" s="44" t="s">
        <v>53</v>
      </c>
      <c r="C423" s="44"/>
      <c r="D423" s="44"/>
      <c r="E423" s="45">
        <f>SUM(E411:E422)</f>
      </c>
      <c r="F423" s="45">
        <f>SUM(F411:F422)</f>
      </c>
      <c r="G423" s="45">
        <f>SUM(G411:G422)</f>
      </c>
      <c r="H423" s="45">
        <f>SUM(H411:H422)</f>
      </c>
      <c r="I423" s="46">
        <f t="shared" si="335"/>
      </c>
      <c r="J423" s="47">
        <f t="shared" si="6"/>
      </c>
      <c r="K423" s="45">
        <f>SUM(K411:K422)</f>
      </c>
      <c r="L423" s="47">
        <f t="shared" si="115"/>
      </c>
      <c r="M423" s="45">
        <f>SUM(M411:M422)</f>
      </c>
      <c r="N423" s="48">
        <f t="shared" si="553"/>
      </c>
      <c r="O423" s="45">
        <f>SUM(O411:O422)</f>
      </c>
      <c r="P423" s="48">
        <f t="shared" si="662"/>
      </c>
      <c r="Q423" s="49">
        <f>M423/O423</f>
      </c>
      <c r="R423" s="45">
        <f>SUM(R411:R422)</f>
      </c>
      <c r="S423" s="49">
        <f>(O423+O423)/(K423+K423)</f>
      </c>
      <c r="T423" s="45">
        <f>SUM(T411:T422)</f>
      </c>
      <c r="U423" s="50">
        <f t="shared" ref="U423:U424" si="267">F423/T423</f>
      </c>
      <c r="V423" s="51">
        <f t="shared" ref="V423:V424" si="376">(F423+4*500)/T423</f>
      </c>
      <c r="W423" s="45">
        <f>SUM(W411:W422)</f>
      </c>
      <c r="X423" s="52">
        <f t="shared" ref="X423:X424" si="47">W423/T423</f>
      </c>
      <c r="Y423" s="49">
        <f t="shared" ref="Y423:Y424" si="158">T423/R423</f>
      </c>
      <c r="Z423" s="51">
        <f t="shared" ref="Z423:Z424" si="594">W423/F423</f>
      </c>
      <c r="AA423" s="51">
        <f>W423/(F423+COUNT(W411:W422)*500)</f>
      </c>
      <c r="AB423" s="45">
        <f>SUM(AB411:AB422)</f>
      </c>
      <c r="AC423" s="45">
        <f>SUM(AC411:AC422)</f>
      </c>
      <c r="AD423" s="49">
        <f t="shared" ref="AD423:AD424" si="466">AB423/T423</f>
      </c>
      <c r="AE423" s="53">
        <f>(W423-AC423)/(F423+COUNT(W411:W422)*500)</f>
      </c>
      <c r="AF423" s="39"/>
    </row>
    <row customHeight="true" ht="16.43690518660822" r="424">
      <c r="A424" s="26"/>
      <c r="B424" s="27" t="s">
        <v>59</v>
      </c>
      <c r="C424" s="28" t="s">
        <v>60</v>
      </c>
      <c r="D424" s="29" t="s">
        <v>44</v>
      </c>
      <c r="E424" s="30">
        <v>309.74</v>
      </c>
      <c r="F424" s="31">
        <f>E424+E425+E426</f>
      </c>
      <c r="G424" s="32">
        <v>1455</v>
      </c>
      <c r="H424" s="32">
        <v>17</v>
      </c>
      <c r="I424" s="33">
        <f t="shared" si="335"/>
      </c>
      <c r="J424" s="34">
        <f t="shared" si="6"/>
      </c>
      <c r="K424" s="35">
        <v>5</v>
      </c>
      <c r="L424" s="34">
        <f t="shared" si="115"/>
      </c>
      <c r="M424" s="35">
        <v>0</v>
      </c>
      <c r="N424" s="36">
        <f t="shared" si="553"/>
      </c>
      <c r="O424" s="35">
        <v>0</v>
      </c>
      <c r="P424" s="36">
        <f t="shared" si="662"/>
      </c>
      <c r="Q424" s="37">
        <f>(M424+M426+M425)/(O424+O426+O425)</f>
      </c>
      <c r="R424" s="35">
        <v>1</v>
      </c>
      <c r="S424" s="37">
        <f>(O424+O426)/(K424+K426)</f>
      </c>
      <c r="T424" s="35">
        <v>1</v>
      </c>
      <c r="U424" s="38">
        <f t="shared" si="267"/>
      </c>
      <c r="V424" s="39">
        <f t="shared" si="376"/>
      </c>
      <c r="W424" s="32">
        <v>2467.2000000000007</v>
      </c>
      <c r="X424" s="39">
        <f t="shared" si="47"/>
      </c>
      <c r="Y424" s="37">
        <f t="shared" si="158"/>
      </c>
      <c r="Z424" s="39">
        <f t="shared" si="594"/>
      </c>
      <c r="AA424" s="39">
        <f>W424/(F424+500)</f>
      </c>
      <c r="AB424" s="35">
        <v>0</v>
      </c>
      <c r="AC424" s="35">
        <v>0</v>
      </c>
      <c r="AD424" s="37">
        <f t="shared" si="466"/>
      </c>
      <c r="AE424" s="39">
        <f>(W424-AC424)/(F424+500)</f>
      </c>
      <c r="AF424" s="39" t="s">
        <v>45</v>
      </c>
    </row>
    <row customHeight="true" ht="16.43690518660822" r="425">
      <c r="A425" s="26"/>
      <c r="B425" s="27"/>
      <c r="C425" s="28"/>
      <c r="D425" s="29" t="s">
        <v>46</v>
      </c>
      <c r="E425" s="42">
        <v>247.65</v>
      </c>
      <c r="F425" s="31"/>
      <c r="G425" s="32">
        <v>1590</v>
      </c>
      <c r="H425" s="32">
        <v>52</v>
      </c>
      <c r="I425" s="33">
        <f t="shared" si="335"/>
      </c>
      <c r="J425" s="34">
        <f t="shared" si="6"/>
      </c>
      <c r="K425" s="35">
        <v>5</v>
      </c>
      <c r="L425" s="34">
        <f t="shared" si="115"/>
      </c>
      <c r="M425" s="35">
        <v>0</v>
      </c>
      <c r="N425" s="36">
        <f t="shared" si="553"/>
      </c>
      <c r="O425" s="35">
        <v>0</v>
      </c>
      <c r="P425" s="36">
        <f t="shared" si="662"/>
      </c>
      <c r="Q425" s="37"/>
      <c r="R425" s="32"/>
      <c r="S425" s="37"/>
      <c r="T425" s="32"/>
      <c r="U425" s="38"/>
      <c r="V425" s="39"/>
      <c r="W425" s="32"/>
      <c r="X425" s="39"/>
      <c r="Y425" s="37"/>
      <c r="Z425" s="39"/>
      <c r="AA425" s="39"/>
      <c r="AB425" s="32"/>
      <c r="AC425" s="32"/>
      <c r="AD425" s="37"/>
      <c r="AE425" s="39"/>
      <c r="AF425" s="43" t="s">
        <v>50</v>
      </c>
    </row>
    <row customHeight="true" ht="16.43690518660822" r="426">
      <c r="A426" s="26"/>
      <c r="B426" s="27"/>
      <c r="C426" s="28"/>
      <c r="D426" s="29" t="s">
        <v>48</v>
      </c>
      <c r="E426" s="35">
        <v>0</v>
      </c>
      <c r="F426" s="31"/>
      <c r="G426" s="35">
        <v>0</v>
      </c>
      <c r="H426" s="35">
        <v>0</v>
      </c>
      <c r="I426" s="33">
        <f t="shared" si="335"/>
      </c>
      <c r="J426" s="34">
        <f t="shared" si="6"/>
      </c>
      <c r="K426" s="35">
        <v>0</v>
      </c>
      <c r="L426" s="34">
        <f t="shared" si="115"/>
      </c>
      <c r="M426" s="35">
        <v>0</v>
      </c>
      <c r="N426" s="36">
        <f t="shared" si="553"/>
      </c>
      <c r="O426" s="35">
        <v>0</v>
      </c>
      <c r="P426" s="36">
        <f t="shared" si="662"/>
      </c>
      <c r="Q426" s="37"/>
      <c r="R426" s="32"/>
      <c r="S426" s="37"/>
      <c r="T426" s="32"/>
      <c r="U426" s="38"/>
      <c r="V426" s="39"/>
      <c r="W426" s="32"/>
      <c r="X426" s="39"/>
      <c r="Y426" s="37"/>
      <c r="Z426" s="39"/>
      <c r="AA426" s="39"/>
      <c r="AB426" s="32"/>
      <c r="AC426" s="32"/>
      <c r="AD426" s="37"/>
      <c r="AE426" s="39"/>
      <c r="AF426" s="39"/>
    </row>
    <row customHeight="true" ht="16.43690518660822" r="427">
      <c r="A427" s="26"/>
      <c r="B427" s="27" t="s">
        <v>61</v>
      </c>
      <c r="C427" s="28" t="s">
        <v>60</v>
      </c>
      <c r="D427" s="29" t="s">
        <v>44</v>
      </c>
      <c r="E427" s="30">
        <v>382.41</v>
      </c>
      <c r="F427" s="31">
        <f>E427+E428+E429</f>
      </c>
      <c r="G427" s="32">
        <v>1348</v>
      </c>
      <c r="H427" s="32">
        <v>22</v>
      </c>
      <c r="I427" s="33">
        <f t="shared" si="335"/>
      </c>
      <c r="J427" s="34">
        <f t="shared" si="6"/>
      </c>
      <c r="K427" s="35">
        <v>9</v>
      </c>
      <c r="L427" s="34">
        <f t="shared" si="115"/>
      </c>
      <c r="M427" s="35">
        <v>1</v>
      </c>
      <c r="N427" s="36">
        <f t="shared" si="553"/>
      </c>
      <c r="O427" s="35">
        <v>1</v>
      </c>
      <c r="P427" s="36">
        <f t="shared" si="662"/>
      </c>
      <c r="Q427" s="37">
        <f>(M427+M429+M428)/(O427+O429+O428)</f>
      </c>
      <c r="R427" s="35">
        <v>1</v>
      </c>
      <c r="S427" s="37">
        <f>(O427+O429)/(K427+K429)</f>
      </c>
      <c r="T427" s="35">
        <v>2</v>
      </c>
      <c r="U427" s="38">
        <f>F427/T427</f>
      </c>
      <c r="V427" s="39">
        <f>(F427+4*500)/T427</f>
      </c>
      <c r="W427" s="32">
        <v>2935.199999999997</v>
      </c>
      <c r="X427" s="39">
        <f>W427/T427</f>
      </c>
      <c r="Y427" s="37">
        <f>T427/R427</f>
      </c>
      <c r="Z427" s="39">
        <f>W427/F427</f>
      </c>
      <c r="AA427" s="39">
        <f>W427/(F427+500)</f>
      </c>
      <c r="AB427" s="35">
        <v>1</v>
      </c>
      <c r="AC427" s="35">
        <v>468</v>
      </c>
      <c r="AD427" s="37">
        <f>AB427/T427</f>
      </c>
      <c r="AE427" s="39">
        <f>(W427-AC427)/(F427+500)</f>
      </c>
      <c r="AF427" s="39" t="s">
        <v>45</v>
      </c>
    </row>
    <row customHeight="true" ht="16.43690518660822" r="428">
      <c r="A428" s="26"/>
      <c r="B428" s="27"/>
      <c r="C428" s="28"/>
      <c r="D428" s="29" t="s">
        <v>46</v>
      </c>
      <c r="E428" s="42">
        <v>302.73</v>
      </c>
      <c r="F428" s="31"/>
      <c r="G428" s="32">
        <v>1283</v>
      </c>
      <c r="H428" s="32">
        <v>45</v>
      </c>
      <c r="I428" s="33">
        <f t="shared" si="335"/>
      </c>
      <c r="J428" s="34">
        <f t="shared" si="6"/>
      </c>
      <c r="K428" s="35">
        <v>0</v>
      </c>
      <c r="L428" s="34">
        <f t="shared" si="115"/>
      </c>
      <c r="M428" s="35">
        <v>0</v>
      </c>
      <c r="N428" s="36">
        <f t="shared" si="553"/>
      </c>
      <c r="O428" s="35">
        <v>0</v>
      </c>
      <c r="P428" s="36">
        <f t="shared" si="662"/>
      </c>
      <c r="Q428" s="37"/>
      <c r="R428" s="32"/>
      <c r="S428" s="37"/>
      <c r="T428" s="32"/>
      <c r="U428" s="38"/>
      <c r="V428" s="39"/>
      <c r="W428" s="32"/>
      <c r="X428" s="39"/>
      <c r="Y428" s="37"/>
      <c r="Z428" s="39"/>
      <c r="AA428" s="39"/>
      <c r="AB428" s="32"/>
      <c r="AC428" s="32"/>
      <c r="AD428" s="37"/>
      <c r="AE428" s="39"/>
      <c r="AF428" s="43" t="s">
        <v>50</v>
      </c>
    </row>
    <row customHeight="true" ht="16.43690518660822" r="429">
      <c r="A429" s="26"/>
      <c r="B429" s="27"/>
      <c r="C429" s="28"/>
      <c r="D429" s="29" t="s">
        <v>48</v>
      </c>
      <c r="E429" s="35">
        <v>0</v>
      </c>
      <c r="F429" s="31"/>
      <c r="G429" s="35">
        <v>0</v>
      </c>
      <c r="H429" s="35">
        <v>0</v>
      </c>
      <c r="I429" s="33">
        <f t="shared" si="335"/>
      </c>
      <c r="J429" s="34">
        <f t="shared" si="6"/>
      </c>
      <c r="K429" s="35">
        <v>0</v>
      </c>
      <c r="L429" s="34">
        <f t="shared" si="115"/>
      </c>
      <c r="M429" s="35">
        <v>0</v>
      </c>
      <c r="N429" s="36">
        <f t="shared" si="553"/>
      </c>
      <c r="O429" s="35">
        <v>0</v>
      </c>
      <c r="P429" s="36">
        <f t="shared" si="662"/>
      </c>
      <c r="Q429" s="37"/>
      <c r="R429" s="32"/>
      <c r="S429" s="37"/>
      <c r="T429" s="32"/>
      <c r="U429" s="38"/>
      <c r="V429" s="39"/>
      <c r="W429" s="32"/>
      <c r="X429" s="39"/>
      <c r="Y429" s="37"/>
      <c r="Z429" s="39"/>
      <c r="AA429" s="39"/>
      <c r="AB429" s="32"/>
      <c r="AC429" s="32"/>
      <c r="AD429" s="37"/>
      <c r="AE429" s="39"/>
      <c r="AF429" s="39"/>
    </row>
    <row customHeight="true" ht="16.43690518660822" r="430">
      <c r="A430" s="26"/>
      <c r="B430" s="27" t="s">
        <v>62</v>
      </c>
      <c r="C430" s="28" t="s">
        <v>60</v>
      </c>
      <c r="D430" s="29" t="s">
        <v>44</v>
      </c>
      <c r="E430" s="65">
        <v>378.65</v>
      </c>
      <c r="F430" s="31">
        <f>E430+E431+E432</f>
      </c>
      <c r="G430" s="35">
        <v>1398</v>
      </c>
      <c r="H430" s="35">
        <v>23</v>
      </c>
      <c r="I430" s="33">
        <f t="shared" si="335"/>
      </c>
      <c r="J430" s="34">
        <f t="shared" si="6"/>
      </c>
      <c r="K430" s="35">
        <v>10</v>
      </c>
      <c r="L430" s="34">
        <f t="shared" si="115"/>
      </c>
      <c r="M430" s="35">
        <v>0</v>
      </c>
      <c r="N430" s="36">
        <f t="shared" si="553"/>
      </c>
      <c r="O430" s="35">
        <v>1</v>
      </c>
      <c r="P430" s="36">
        <f t="shared" si="662"/>
      </c>
      <c r="Q430" s="37">
        <f>(M430+M432+M431)/(O430+O432+O431)</f>
      </c>
      <c r="R430" s="35">
        <v>1</v>
      </c>
      <c r="S430" s="37">
        <f>(O430+O432)/(K430+K432)</f>
      </c>
      <c r="T430" s="35">
        <v>0</v>
      </c>
      <c r="U430" s="38">
        <f>F430/T430</f>
      </c>
      <c r="V430" s="39">
        <f>(F430+4*500)/T430</f>
      </c>
      <c r="W430" s="35">
        <v>0</v>
      </c>
      <c r="X430" s="39">
        <f>W430/T430</f>
      </c>
      <c r="Y430" s="37">
        <f>T430/R430</f>
      </c>
      <c r="Z430" s="39">
        <f>W430/F430</f>
      </c>
      <c r="AA430" s="39">
        <f>W430/(F430+500)</f>
      </c>
      <c r="AB430" s="35">
        <v>0</v>
      </c>
      <c r="AC430" s="35">
        <v>0</v>
      </c>
      <c r="AD430" s="37">
        <f>AB430/T430</f>
      </c>
      <c r="AE430" s="39">
        <f>(W430-AC430)/(F430+500)</f>
      </c>
      <c r="AF430" s="39" t="s">
        <v>65</v>
      </c>
    </row>
    <row customHeight="true" ht="16.43690518660822" r="431">
      <c r="A431" s="26"/>
      <c r="B431" s="27"/>
      <c r="C431" s="28"/>
      <c r="D431" s="29" t="s">
        <v>46</v>
      </c>
      <c r="E431" s="66">
        <v>660.46</v>
      </c>
      <c r="F431" s="31"/>
      <c r="G431" s="35">
        <v>1464</v>
      </c>
      <c r="H431" s="35">
        <v>54</v>
      </c>
      <c r="I431" s="33">
        <f t="shared" si="335"/>
      </c>
      <c r="J431" s="34">
        <f t="shared" si="6"/>
      </c>
      <c r="K431" s="35">
        <v>5</v>
      </c>
      <c r="L431" s="34">
        <f t="shared" si="115"/>
      </c>
      <c r="M431" s="35">
        <v>0</v>
      </c>
      <c r="N431" s="36">
        <f t="shared" si="553"/>
      </c>
      <c r="O431" s="35">
        <v>0</v>
      </c>
      <c r="P431" s="36">
        <f t="shared" si="662"/>
      </c>
      <c r="Q431" s="37"/>
      <c r="R431" s="32"/>
      <c r="S431" s="37"/>
      <c r="T431" s="32"/>
      <c r="U431" s="38"/>
      <c r="V431" s="39"/>
      <c r="W431" s="32"/>
      <c r="X431" s="39"/>
      <c r="Y431" s="37"/>
      <c r="Z431" s="39"/>
      <c r="AA431" s="39"/>
      <c r="AB431" s="32"/>
      <c r="AC431" s="32"/>
      <c r="AD431" s="37"/>
      <c r="AE431" s="39"/>
      <c r="AF431" s="39" t="s">
        <v>47</v>
      </c>
    </row>
    <row customHeight="true" ht="16.43690518660822" r="432">
      <c r="A432" s="26"/>
      <c r="B432" s="27"/>
      <c r="C432" s="28"/>
      <c r="D432" s="29" t="s">
        <v>48</v>
      </c>
      <c r="E432" s="35">
        <v>0</v>
      </c>
      <c r="F432" s="31"/>
      <c r="G432" s="35">
        <v>0</v>
      </c>
      <c r="H432" s="35">
        <v>0</v>
      </c>
      <c r="I432" s="33">
        <f t="shared" si="335"/>
      </c>
      <c r="J432" s="34">
        <f t="shared" si="6"/>
      </c>
      <c r="K432" s="35">
        <v>0</v>
      </c>
      <c r="L432" s="34">
        <f t="shared" si="115"/>
      </c>
      <c r="M432" s="35">
        <v>0</v>
      </c>
      <c r="N432" s="36">
        <f t="shared" si="553"/>
      </c>
      <c r="O432" s="35">
        <v>0</v>
      </c>
      <c r="P432" s="36">
        <f t="shared" si="662"/>
      </c>
      <c r="Q432" s="37"/>
      <c r="R432" s="32"/>
      <c r="S432" s="37"/>
      <c r="T432" s="32"/>
      <c r="U432" s="38"/>
      <c r="V432" s="39"/>
      <c r="W432" s="32"/>
      <c r="X432" s="39"/>
      <c r="Y432" s="37"/>
      <c r="Z432" s="39"/>
      <c r="AA432" s="39"/>
      <c r="AB432" s="32"/>
      <c r="AC432" s="32"/>
      <c r="AD432" s="37"/>
      <c r="AE432" s="39"/>
      <c r="AF432" s="39"/>
    </row>
    <row customHeight="true" ht="16.43690518660822" r="433">
      <c r="A433" s="26"/>
      <c r="B433" s="54" t="s">
        <v>64</v>
      </c>
      <c r="C433" s="28" t="s">
        <v>60</v>
      </c>
      <c r="D433" s="29" t="s">
        <v>44</v>
      </c>
      <c r="E433" s="65">
        <v>351.51</v>
      </c>
      <c r="F433" s="31">
        <f>E433+E434+E435</f>
      </c>
      <c r="G433" s="35">
        <v>1267</v>
      </c>
      <c r="H433" s="35">
        <v>24</v>
      </c>
      <c r="I433" s="33">
        <f t="shared" si="335"/>
      </c>
      <c r="J433" s="34">
        <f t="shared" si="6"/>
      </c>
      <c r="K433" s="35">
        <v>6</v>
      </c>
      <c r="L433" s="34">
        <f t="shared" si="115"/>
      </c>
      <c r="M433" s="35">
        <v>0</v>
      </c>
      <c r="N433" s="36">
        <f t="shared" si="553"/>
      </c>
      <c r="O433" s="35">
        <v>1</v>
      </c>
      <c r="P433" s="36">
        <f t="shared" si="662"/>
      </c>
      <c r="Q433" s="37">
        <f>(M433+M435+M434)/(O433+O435+O434)</f>
      </c>
      <c r="R433" s="35">
        <v>3</v>
      </c>
      <c r="S433" s="37">
        <f>(O433+O435)/(K433+K435)</f>
      </c>
      <c r="T433" s="35">
        <v>1</v>
      </c>
      <c r="U433" s="38">
        <f>F433/T433</f>
      </c>
      <c r="V433" s="39">
        <f>(F433+4*500)/T433</f>
      </c>
      <c r="W433" s="35">
        <v>1471.2</v>
      </c>
      <c r="X433" s="39">
        <f>W433/T433</f>
      </c>
      <c r="Y433" s="37">
        <f>T433/R433</f>
      </c>
      <c r="Z433" s="39">
        <f>W433/F433</f>
      </c>
      <c r="AA433" s="39">
        <f>W433/(F433+500)</f>
      </c>
      <c r="AB433" s="35">
        <v>1</v>
      </c>
      <c r="AC433" s="35">
        <v>1471.2</v>
      </c>
      <c r="AD433" s="37">
        <f>AB433/T433</f>
      </c>
      <c r="AE433" s="39">
        <f>(W433-AC433)/(F433+500)</f>
      </c>
      <c r="AF433" s="39" t="s">
        <v>65</v>
      </c>
    </row>
    <row customHeight="true" ht="16.43690518660822" r="434">
      <c r="A434" s="26"/>
      <c r="B434" s="54"/>
      <c r="C434" s="28"/>
      <c r="D434" s="29" t="s">
        <v>46</v>
      </c>
      <c r="E434" s="66">
        <v>387.51</v>
      </c>
      <c r="F434" s="31"/>
      <c r="G434" s="35">
        <v>1331</v>
      </c>
      <c r="H434" s="35">
        <v>43</v>
      </c>
      <c r="I434" s="33">
        <f t="shared" si="335"/>
      </c>
      <c r="J434" s="34">
        <f t="shared" si="6"/>
      </c>
      <c r="K434" s="35">
        <v>3</v>
      </c>
      <c r="L434" s="34">
        <f t="shared" si="115"/>
      </c>
      <c r="M434" s="35">
        <v>1</v>
      </c>
      <c r="N434" s="36">
        <f t="shared" si="553"/>
      </c>
      <c r="O434" s="35">
        <v>2</v>
      </c>
      <c r="P434" s="36">
        <f t="shared" si="662"/>
      </c>
      <c r="Q434" s="37"/>
      <c r="R434" s="32"/>
      <c r="S434" s="37"/>
      <c r="T434" s="32"/>
      <c r="U434" s="38"/>
      <c r="V434" s="39"/>
      <c r="W434" s="32"/>
      <c r="X434" s="39"/>
      <c r="Y434" s="37"/>
      <c r="Z434" s="39"/>
      <c r="AA434" s="39"/>
      <c r="AB434" s="32"/>
      <c r="AC434" s="32"/>
      <c r="AD434" s="37"/>
      <c r="AE434" s="39"/>
      <c r="AF434" s="39" t="s">
        <v>47</v>
      </c>
    </row>
    <row customHeight="true" ht="16.43690518660822" r="435">
      <c r="A435" s="26"/>
      <c r="B435" s="54"/>
      <c r="C435" s="28"/>
      <c r="D435" s="29" t="s">
        <v>48</v>
      </c>
      <c r="E435" s="35">
        <v>0</v>
      </c>
      <c r="F435" s="31"/>
      <c r="G435" s="35">
        <v>0</v>
      </c>
      <c r="H435" s="35">
        <v>0</v>
      </c>
      <c r="I435" s="33">
        <f t="shared" si="335"/>
      </c>
      <c r="J435" s="34">
        <f t="shared" si="6"/>
      </c>
      <c r="K435" s="35">
        <v>0</v>
      </c>
      <c r="L435" s="34">
        <f t="shared" si="115"/>
      </c>
      <c r="M435" s="35">
        <v>0</v>
      </c>
      <c r="N435" s="36">
        <f t="shared" si="553"/>
      </c>
      <c r="O435" s="35">
        <v>0</v>
      </c>
      <c r="P435" s="36">
        <f t="shared" si="662"/>
      </c>
      <c r="Q435" s="37"/>
      <c r="R435" s="32"/>
      <c r="S435" s="37"/>
      <c r="T435" s="32"/>
      <c r="U435" s="38"/>
      <c r="V435" s="39"/>
      <c r="W435" s="32"/>
      <c r="X435" s="39"/>
      <c r="Y435" s="37"/>
      <c r="Z435" s="39"/>
      <c r="AA435" s="39"/>
      <c r="AB435" s="32"/>
      <c r="AC435" s="32"/>
      <c r="AD435" s="37"/>
      <c r="AE435" s="39"/>
      <c r="AF435" s="39"/>
    </row>
    <row customHeight="true" ht="16.43690518660822" r="436">
      <c r="A436" s="26"/>
      <c r="B436" s="44" t="s">
        <v>53</v>
      </c>
      <c r="C436" s="44"/>
      <c r="D436" s="44"/>
      <c r="E436" s="45">
        <f>SUM(E424:E435)</f>
      </c>
      <c r="F436" s="45">
        <f>SUM(F424:F435)</f>
      </c>
      <c r="G436" s="45">
        <f>SUM(G424:G435)</f>
      </c>
      <c r="H436" s="45">
        <f>SUM(H424:H435)</f>
      </c>
      <c r="I436" s="46">
        <f t="shared" si="335"/>
      </c>
      <c r="J436" s="47">
        <f t="shared" si="6"/>
      </c>
      <c r="K436" s="45">
        <f>SUM(K424:K435)</f>
      </c>
      <c r="L436" s="47">
        <f t="shared" si="115"/>
      </c>
      <c r="M436" s="45">
        <f>SUM(M424:M435)</f>
      </c>
      <c r="N436" s="48">
        <f t="shared" si="553"/>
      </c>
      <c r="O436" s="45">
        <f>SUM(O424:O435)</f>
      </c>
      <c r="P436" s="48">
        <f t="shared" si="662"/>
      </c>
      <c r="Q436" s="49">
        <f>M436/O436</f>
      </c>
      <c r="R436" s="45">
        <f>SUM(R424:R435)</f>
      </c>
      <c r="S436" s="49">
        <f>(O436+O436)/(K436+K436)</f>
      </c>
      <c r="T436" s="45">
        <f>SUM(T424:T435)</f>
      </c>
      <c r="U436" s="50">
        <f t="shared" ref="U436:U437" si="268">F436/T436</f>
      </c>
      <c r="V436" s="51">
        <f t="shared" ref="V436:V437" si="377">(F436+4*500)/T436</f>
      </c>
      <c r="W436" s="45">
        <f>SUM(W424:W435)</f>
      </c>
      <c r="X436" s="52">
        <f t="shared" ref="X436:X437" si="48">W436/T436</f>
      </c>
      <c r="Y436" s="49">
        <f t="shared" ref="Y436:Y437" si="159">T436/R436</f>
      </c>
      <c r="Z436" s="51">
        <f t="shared" ref="Z436:Z437" si="595">W436/F436</f>
      </c>
      <c r="AA436" s="51">
        <f>W436/(F436+COUNT(W424:W435)*500)</f>
      </c>
      <c r="AB436" s="45">
        <f>SUM(AB424:AB435)</f>
      </c>
      <c r="AC436" s="45">
        <f>SUM(AC424:AC435)</f>
      </c>
      <c r="AD436" s="49">
        <f t="shared" ref="AD436:AD437" si="467">AB436/T436</f>
      </c>
      <c r="AE436" s="53">
        <f>(W436-AC436)/(F436+COUNT(W424:W435)*500)</f>
      </c>
      <c r="AF436" s="39"/>
    </row>
    <row customHeight="true" ht="16.43690518660822" r="437">
      <c r="A437" s="26"/>
      <c r="B437" s="27" t="s">
        <v>67</v>
      </c>
      <c r="C437" s="28" t="s">
        <v>43</v>
      </c>
      <c r="D437" s="29" t="s">
        <v>44</v>
      </c>
      <c r="E437" s="65">
        <v>342.91</v>
      </c>
      <c r="F437" s="31">
        <f>E437+E438+E439</f>
      </c>
      <c r="G437" s="35">
        <v>2133</v>
      </c>
      <c r="H437" s="35">
        <v>26</v>
      </c>
      <c r="I437" s="33">
        <f t="shared" si="335"/>
      </c>
      <c r="J437" s="34">
        <f t="shared" si="6"/>
      </c>
      <c r="K437" s="35">
        <v>6</v>
      </c>
      <c r="L437" s="34">
        <f t="shared" si="115"/>
      </c>
      <c r="M437" s="35">
        <v>0</v>
      </c>
      <c r="N437" s="36">
        <f t="shared" si="553"/>
      </c>
      <c r="O437" s="35">
        <v>1</v>
      </c>
      <c r="P437" s="36">
        <f t="shared" si="662"/>
      </c>
      <c r="Q437" s="37">
        <f>(M437+M439+M438)/(O437+O439+O438)</f>
      </c>
      <c r="R437" s="35">
        <v>1</v>
      </c>
      <c r="S437" s="37">
        <f>(O437+O439)/(K437+K439)</f>
      </c>
      <c r="T437" s="35">
        <v>0</v>
      </c>
      <c r="U437" s="38">
        <f t="shared" si="268"/>
      </c>
      <c r="V437" s="39">
        <f t="shared" si="377"/>
      </c>
      <c r="W437" s="35">
        <v>0</v>
      </c>
      <c r="X437" s="39">
        <f t="shared" si="48"/>
      </c>
      <c r="Y437" s="37">
        <f t="shared" si="159"/>
      </c>
      <c r="Z437" s="39">
        <f t="shared" si="595"/>
      </c>
      <c r="AA437" s="39">
        <f>W437/(F437+500)</f>
      </c>
      <c r="AB437" s="35">
        <v>0</v>
      </c>
      <c r="AC437" s="35">
        <v>0</v>
      </c>
      <c r="AD437" s="37">
        <f t="shared" si="467"/>
      </c>
      <c r="AE437" s="39">
        <f>(W437-AC437)/(F437+500)</f>
      </c>
      <c r="AF437" s="39" t="s">
        <v>65</v>
      </c>
    </row>
    <row customHeight="true" ht="16.43690518660822" r="438">
      <c r="A438" s="26"/>
      <c r="B438" s="27"/>
      <c r="C438" s="28"/>
      <c r="D438" s="29" t="s">
        <v>46</v>
      </c>
      <c r="E438" s="66">
        <v>805.54</v>
      </c>
      <c r="F438" s="31"/>
      <c r="G438" s="35">
        <v>7701</v>
      </c>
      <c r="H438" s="35">
        <v>257</v>
      </c>
      <c r="I438" s="33">
        <f t="shared" si="335"/>
      </c>
      <c r="J438" s="34">
        <f t="shared" si="6"/>
      </c>
      <c r="K438" s="35">
        <v>8</v>
      </c>
      <c r="L438" s="34">
        <f t="shared" si="115"/>
      </c>
      <c r="M438" s="35">
        <v>0</v>
      </c>
      <c r="N438" s="36">
        <f t="shared" si="553"/>
      </c>
      <c r="O438" s="35">
        <v>0</v>
      </c>
      <c r="P438" s="36">
        <f t="shared" si="662"/>
      </c>
      <c r="Q438" s="37"/>
      <c r="R438" s="32"/>
      <c r="S438" s="37"/>
      <c r="T438" s="32"/>
      <c r="U438" s="38"/>
      <c r="V438" s="39"/>
      <c r="W438" s="32"/>
      <c r="X438" s="39"/>
      <c r="Y438" s="37"/>
      <c r="Z438" s="39"/>
      <c r="AA438" s="39"/>
      <c r="AB438" s="32"/>
      <c r="AC438" s="32"/>
      <c r="AD438" s="37"/>
      <c r="AE438" s="39"/>
      <c r="AF438" s="39" t="s">
        <v>47</v>
      </c>
    </row>
    <row customHeight="true" ht="16.43690518660822" r="439">
      <c r="A439" s="26"/>
      <c r="B439" s="27"/>
      <c r="C439" s="28"/>
      <c r="D439" s="29" t="s">
        <v>48</v>
      </c>
      <c r="E439" s="35">
        <v>0</v>
      </c>
      <c r="F439" s="31"/>
      <c r="G439" s="35">
        <v>0</v>
      </c>
      <c r="H439" s="35">
        <v>0</v>
      </c>
      <c r="I439" s="33">
        <f t="shared" si="335"/>
      </c>
      <c r="J439" s="34">
        <f t="shared" si="6"/>
      </c>
      <c r="K439" s="35">
        <v>0</v>
      </c>
      <c r="L439" s="34">
        <f t="shared" si="115"/>
      </c>
      <c r="M439" s="35">
        <v>0</v>
      </c>
      <c r="N439" s="36">
        <f t="shared" si="553"/>
      </c>
      <c r="O439" s="35">
        <v>0</v>
      </c>
      <c r="P439" s="36">
        <f t="shared" si="662"/>
      </c>
      <c r="Q439" s="37"/>
      <c r="R439" s="32"/>
      <c r="S439" s="37"/>
      <c r="T439" s="32"/>
      <c r="U439" s="38"/>
      <c r="V439" s="39"/>
      <c r="W439" s="32"/>
      <c r="X439" s="39"/>
      <c r="Y439" s="37"/>
      <c r="Z439" s="39"/>
      <c r="AA439" s="39"/>
      <c r="AB439" s="32"/>
      <c r="AC439" s="32"/>
      <c r="AD439" s="37"/>
      <c r="AE439" s="39"/>
      <c r="AF439" s="39"/>
    </row>
    <row customHeight="true" ht="16.43690518660822" r="440">
      <c r="A440" s="26"/>
      <c r="B440" s="27" t="s">
        <v>69</v>
      </c>
      <c r="C440" s="28" t="s">
        <v>43</v>
      </c>
      <c r="D440" s="29" t="s">
        <v>44</v>
      </c>
      <c r="E440" s="65">
        <v>323.52</v>
      </c>
      <c r="F440" s="31">
        <f>E440+E441+E442</f>
      </c>
      <c r="G440" s="35">
        <v>2219</v>
      </c>
      <c r="H440" s="35">
        <v>21</v>
      </c>
      <c r="I440" s="33">
        <f t="shared" si="335"/>
      </c>
      <c r="J440" s="34">
        <f t="shared" si="6"/>
      </c>
      <c r="K440" s="35">
        <v>8</v>
      </c>
      <c r="L440" s="34">
        <f t="shared" si="115"/>
      </c>
      <c r="M440" s="35">
        <v>0</v>
      </c>
      <c r="N440" s="36">
        <f t="shared" si="553"/>
      </c>
      <c r="O440" s="35">
        <v>1</v>
      </c>
      <c r="P440" s="36">
        <f t="shared" si="662"/>
      </c>
      <c r="Q440" s="37">
        <f>(M440+M442+M441)/(O440+O442+O441)</f>
      </c>
      <c r="R440" s="35">
        <v>3</v>
      </c>
      <c r="S440" s="37">
        <f>(O440+O442)/(K440+K442)</f>
      </c>
      <c r="T440" s="35">
        <v>0</v>
      </c>
      <c r="U440" s="38">
        <f>F440/T440</f>
      </c>
      <c r="V440" s="39">
        <f>(F440+4*500)/T440</f>
      </c>
      <c r="W440" s="35">
        <v>0</v>
      </c>
      <c r="X440" s="39">
        <f>W440/T440</f>
      </c>
      <c r="Y440" s="37">
        <f>T440/R440</f>
      </c>
      <c r="Z440" s="39">
        <f>W440/F440</f>
      </c>
      <c r="AA440" s="39">
        <f>W440/(F440+500)</f>
      </c>
      <c r="AB440" s="35">
        <v>0</v>
      </c>
      <c r="AC440" s="35">
        <v>0</v>
      </c>
      <c r="AD440" s="37">
        <f>AB440/T440</f>
      </c>
      <c r="AE440" s="39">
        <f>(W440-AC440)/(F440+500)</f>
      </c>
      <c r="AF440" s="39" t="s">
        <v>65</v>
      </c>
    </row>
    <row customHeight="true" ht="16.43690518660822" r="441">
      <c r="A441" s="26"/>
      <c r="B441" s="27"/>
      <c r="C441" s="28"/>
      <c r="D441" s="29" t="s">
        <v>46</v>
      </c>
      <c r="E441" s="66">
        <v>1223.08</v>
      </c>
      <c r="F441" s="31"/>
      <c r="G441" s="35">
        <v>10717</v>
      </c>
      <c r="H441" s="35">
        <v>420</v>
      </c>
      <c r="I441" s="33">
        <f t="shared" si="335"/>
      </c>
      <c r="J441" s="34">
        <f t="shared" si="6"/>
      </c>
      <c r="K441" s="35">
        <v>7</v>
      </c>
      <c r="L441" s="34">
        <f t="shared" si="115"/>
      </c>
      <c r="M441" s="35">
        <v>0</v>
      </c>
      <c r="N441" s="36">
        <f t="shared" si="553"/>
      </c>
      <c r="O441" s="35">
        <v>0</v>
      </c>
      <c r="P441" s="36">
        <f t="shared" si="662"/>
      </c>
      <c r="Q441" s="37"/>
      <c r="R441" s="32"/>
      <c r="S441" s="37"/>
      <c r="T441" s="32"/>
      <c r="U441" s="38"/>
      <c r="V441" s="39"/>
      <c r="W441" s="32"/>
      <c r="X441" s="39"/>
      <c r="Y441" s="37"/>
      <c r="Z441" s="39"/>
      <c r="AA441" s="39"/>
      <c r="AB441" s="32"/>
      <c r="AC441" s="32"/>
      <c r="AD441" s="37"/>
      <c r="AE441" s="39"/>
      <c r="AF441" s="39" t="s">
        <v>47</v>
      </c>
    </row>
    <row customHeight="true" ht="16.43690518660822" r="442">
      <c r="A442" s="26"/>
      <c r="B442" s="27"/>
      <c r="C442" s="28"/>
      <c r="D442" s="29" t="s">
        <v>48</v>
      </c>
      <c r="E442" s="35">
        <v>0</v>
      </c>
      <c r="F442" s="31"/>
      <c r="G442" s="35">
        <v>0</v>
      </c>
      <c r="H442" s="35">
        <v>0</v>
      </c>
      <c r="I442" s="33">
        <f t="shared" si="335"/>
      </c>
      <c r="J442" s="34">
        <f t="shared" si="6"/>
      </c>
      <c r="K442" s="35">
        <v>0</v>
      </c>
      <c r="L442" s="34">
        <f t="shared" si="115"/>
      </c>
      <c r="M442" s="35">
        <v>0</v>
      </c>
      <c r="N442" s="36">
        <f t="shared" si="553"/>
      </c>
      <c r="O442" s="35">
        <v>0</v>
      </c>
      <c r="P442" s="36">
        <f t="shared" si="662"/>
      </c>
      <c r="Q442" s="37"/>
      <c r="R442" s="32"/>
      <c r="S442" s="37"/>
      <c r="T442" s="32"/>
      <c r="U442" s="38"/>
      <c r="V442" s="39"/>
      <c r="W442" s="32"/>
      <c r="X442" s="39"/>
      <c r="Y442" s="37"/>
      <c r="Z442" s="39"/>
      <c r="AA442" s="39"/>
      <c r="AB442" s="32"/>
      <c r="AC442" s="32"/>
      <c r="AD442" s="37"/>
      <c r="AE442" s="39"/>
      <c r="AF442" s="39"/>
    </row>
    <row customHeight="true" ht="16.43690518660822" r="443">
      <c r="A443" s="26"/>
      <c r="B443" s="27" t="s">
        <v>70</v>
      </c>
      <c r="C443" s="28" t="s">
        <v>43</v>
      </c>
      <c r="D443" s="29" t="s">
        <v>44</v>
      </c>
      <c r="E443" s="65">
        <v>449.43</v>
      </c>
      <c r="F443" s="31">
        <f>E443+E444+E445</f>
      </c>
      <c r="G443" s="35">
        <v>2839</v>
      </c>
      <c r="H443" s="35">
        <v>31</v>
      </c>
      <c r="I443" s="33">
        <f t="shared" si="335"/>
      </c>
      <c r="J443" s="34">
        <f t="shared" si="6"/>
      </c>
      <c r="K443" s="35">
        <v>8</v>
      </c>
      <c r="L443" s="34">
        <f t="shared" si="115"/>
      </c>
      <c r="M443" s="35">
        <v>1</v>
      </c>
      <c r="N443" s="36">
        <f t="shared" si="553"/>
      </c>
      <c r="O443" s="35">
        <v>2</v>
      </c>
      <c r="P443" s="36">
        <f t="shared" si="662"/>
      </c>
      <c r="Q443" s="37">
        <f>(M443+M445+M444)/(O443+O445+O444)</f>
      </c>
      <c r="R443" s="35">
        <v>4</v>
      </c>
      <c r="S443" s="37">
        <f>(O443+O445)/(K443+K445)</f>
      </c>
      <c r="T443" s="35">
        <v>2</v>
      </c>
      <c r="U443" s="38">
        <f>F443/T443</f>
      </c>
      <c r="V443" s="39">
        <f>(F443+4*500)/T443</f>
      </c>
      <c r="W443" s="35">
        <v>2670</v>
      </c>
      <c r="X443" s="39">
        <f>W443/T443</f>
      </c>
      <c r="Y443" s="37">
        <f>T443/R443</f>
      </c>
      <c r="Z443" s="39">
        <f>W443/F443</f>
      </c>
      <c r="AA443" s="39">
        <f>W443/(F443+500)</f>
      </c>
      <c r="AB443" s="35">
        <v>1</v>
      </c>
      <c r="AC443" s="35">
        <v>2071.2</v>
      </c>
      <c r="AD443" s="37">
        <f>AB443/T443</f>
      </c>
      <c r="AE443" s="39">
        <f>(W443-AC443)/(F443+500)</f>
      </c>
      <c r="AF443" s="39" t="s">
        <v>65</v>
      </c>
    </row>
    <row customHeight="true" ht="16.43690518660822" r="444">
      <c r="A444" s="26"/>
      <c r="B444" s="27"/>
      <c r="C444" s="28"/>
      <c r="D444" s="29" t="s">
        <v>46</v>
      </c>
      <c r="E444" s="66">
        <v>523.36</v>
      </c>
      <c r="F444" s="31"/>
      <c r="G444" s="35">
        <v>4884</v>
      </c>
      <c r="H444" s="35">
        <v>201</v>
      </c>
      <c r="I444" s="33">
        <f t="shared" si="335"/>
      </c>
      <c r="J444" s="34">
        <f t="shared" si="6"/>
      </c>
      <c r="K444" s="35">
        <v>2</v>
      </c>
      <c r="L444" s="34">
        <f t="shared" si="115"/>
      </c>
      <c r="M444" s="35">
        <v>0</v>
      </c>
      <c r="N444" s="36">
        <f t="shared" si="553"/>
      </c>
      <c r="O444" s="35">
        <v>1</v>
      </c>
      <c r="P444" s="36">
        <f t="shared" si="662"/>
      </c>
      <c r="Q444" s="37"/>
      <c r="R444" s="32"/>
      <c r="S444" s="37"/>
      <c r="T444" s="32"/>
      <c r="U444" s="38"/>
      <c r="V444" s="39"/>
      <c r="W444" s="32"/>
      <c r="X444" s="39"/>
      <c r="Y444" s="37"/>
      <c r="Z444" s="39"/>
      <c r="AA444" s="39"/>
      <c r="AB444" s="32"/>
      <c r="AC444" s="32"/>
      <c r="AD444" s="37"/>
      <c r="AE444" s="39"/>
      <c r="AF444" s="39" t="s">
        <v>47</v>
      </c>
    </row>
    <row customHeight="true" ht="16.43690518660822" r="445">
      <c r="A445" s="26"/>
      <c r="B445" s="27"/>
      <c r="C445" s="28"/>
      <c r="D445" s="29" t="s">
        <v>48</v>
      </c>
      <c r="E445" s="35">
        <v>0</v>
      </c>
      <c r="F445" s="31"/>
      <c r="G445" s="35">
        <v>0</v>
      </c>
      <c r="H445" s="35">
        <v>0</v>
      </c>
      <c r="I445" s="33">
        <f t="shared" si="335"/>
      </c>
      <c r="J445" s="34">
        <f t="shared" si="6"/>
      </c>
      <c r="K445" s="35">
        <v>0</v>
      </c>
      <c r="L445" s="34">
        <f t="shared" si="115"/>
      </c>
      <c r="M445" s="35">
        <v>0</v>
      </c>
      <c r="N445" s="36">
        <f t="shared" si="553"/>
      </c>
      <c r="O445" s="35">
        <v>0</v>
      </c>
      <c r="P445" s="36">
        <f t="shared" si="662"/>
      </c>
      <c r="Q445" s="37"/>
      <c r="R445" s="32"/>
      <c r="S445" s="37"/>
      <c r="T445" s="32"/>
      <c r="U445" s="38"/>
      <c r="V445" s="39"/>
      <c r="W445" s="32"/>
      <c r="X445" s="39"/>
      <c r="Y445" s="37"/>
      <c r="Z445" s="39"/>
      <c r="AA445" s="39"/>
      <c r="AB445" s="32"/>
      <c r="AC445" s="32"/>
      <c r="AD445" s="37"/>
      <c r="AE445" s="39"/>
      <c r="AF445" s="39"/>
    </row>
    <row customHeight="true" ht="16.43690518660822" r="446">
      <c r="A446" s="26"/>
      <c r="B446" s="27" t="s">
        <v>71</v>
      </c>
      <c r="C446" s="28" t="s">
        <v>43</v>
      </c>
      <c r="D446" s="29" t="s">
        <v>44</v>
      </c>
      <c r="E446" s="65">
        <v>1179.42</v>
      </c>
      <c r="F446" s="31">
        <f>E446+E447+E448</f>
      </c>
      <c r="G446" s="35">
        <v>9468</v>
      </c>
      <c r="H446" s="35">
        <v>58</v>
      </c>
      <c r="I446" s="33">
        <f t="shared" si="335"/>
      </c>
      <c r="J446" s="34">
        <f t="shared" si="6"/>
      </c>
      <c r="K446" s="35">
        <v>13</v>
      </c>
      <c r="L446" s="34">
        <f t="shared" si="115"/>
      </c>
      <c r="M446" s="35">
        <v>1</v>
      </c>
      <c r="N446" s="36">
        <f t="shared" si="553"/>
      </c>
      <c r="O446" s="35">
        <v>2</v>
      </c>
      <c r="P446" s="36">
        <f t="shared" si="662"/>
      </c>
      <c r="Q446" s="37">
        <f>(M446+M448+M447)/(O446+O448+O447)</f>
      </c>
      <c r="R446" s="35">
        <v>3</v>
      </c>
      <c r="S446" s="37">
        <f>(O446+O448)/(K446+K448)</f>
      </c>
      <c r="T446" s="35">
        <v>1</v>
      </c>
      <c r="U446" s="38">
        <f>F446/T446</f>
      </c>
      <c r="V446" s="39">
        <f>(F446+4*500)/T446</f>
      </c>
      <c r="W446" s="35">
        <v>1752</v>
      </c>
      <c r="X446" s="39">
        <f>W446/T446</f>
      </c>
      <c r="Y446" s="37">
        <f>T446/R446</f>
      </c>
      <c r="Z446" s="39">
        <f>W446/F446</f>
      </c>
      <c r="AA446" s="39">
        <f>W446/(F446+500)</f>
      </c>
      <c r="AB446" s="35">
        <v>0</v>
      </c>
      <c r="AC446" s="35">
        <v>0</v>
      </c>
      <c r="AD446" s="37">
        <f>AB446/T446</f>
      </c>
      <c r="AE446" s="39">
        <f>(W446-AC446)/(F446+500)</f>
      </c>
      <c r="AF446" s="39" t="s">
        <v>65</v>
      </c>
    </row>
    <row customHeight="true" ht="16.43690518660822" r="447">
      <c r="A447" s="26"/>
      <c r="B447" s="27"/>
      <c r="C447" s="28"/>
      <c r="D447" s="29" t="s">
        <v>46</v>
      </c>
      <c r="E447" s="66">
        <v>185.19</v>
      </c>
      <c r="F447" s="31"/>
      <c r="G447" s="35">
        <v>2560</v>
      </c>
      <c r="H447" s="35">
        <v>114</v>
      </c>
      <c r="I447" s="33">
        <f t="shared" si="335"/>
      </c>
      <c r="J447" s="34">
        <f t="shared" si="6"/>
      </c>
      <c r="K447" s="35">
        <v>0</v>
      </c>
      <c r="L447" s="34">
        <f t="shared" si="115"/>
      </c>
      <c r="M447" s="35">
        <v>0</v>
      </c>
      <c r="N447" s="36">
        <f t="shared" si="553"/>
      </c>
      <c r="O447" s="35">
        <v>0</v>
      </c>
      <c r="P447" s="36">
        <f t="shared" si="662"/>
      </c>
      <c r="Q447" s="37"/>
      <c r="R447" s="32"/>
      <c r="S447" s="37"/>
      <c r="T447" s="32"/>
      <c r="U447" s="38"/>
      <c r="V447" s="39"/>
      <c r="W447" s="32"/>
      <c r="X447" s="39"/>
      <c r="Y447" s="37"/>
      <c r="Z447" s="39"/>
      <c r="AA447" s="39"/>
      <c r="AB447" s="32"/>
      <c r="AC447" s="32"/>
      <c r="AD447" s="37"/>
      <c r="AE447" s="39"/>
      <c r="AF447" s="39" t="s">
        <v>47</v>
      </c>
    </row>
    <row customHeight="true" ht="16.43690518660822" r="448">
      <c r="A448" s="26"/>
      <c r="B448" s="27"/>
      <c r="C448" s="28"/>
      <c r="D448" s="29" t="s">
        <v>48</v>
      </c>
      <c r="E448" s="35">
        <v>0</v>
      </c>
      <c r="F448" s="31"/>
      <c r="G448" s="35">
        <v>0</v>
      </c>
      <c r="H448" s="35">
        <v>0</v>
      </c>
      <c r="I448" s="33">
        <f t="shared" si="335"/>
      </c>
      <c r="J448" s="34">
        <f t="shared" si="6"/>
      </c>
      <c r="K448" s="35">
        <v>0</v>
      </c>
      <c r="L448" s="34">
        <f t="shared" si="115"/>
      </c>
      <c r="M448" s="35">
        <v>0</v>
      </c>
      <c r="N448" s="36">
        <f t="shared" si="553"/>
      </c>
      <c r="O448" s="35">
        <v>0</v>
      </c>
      <c r="P448" s="36">
        <f t="shared" si="662"/>
      </c>
      <c r="Q448" s="37"/>
      <c r="R448" s="32"/>
      <c r="S448" s="37"/>
      <c r="T448" s="32"/>
      <c r="U448" s="38"/>
      <c r="V448" s="39"/>
      <c r="W448" s="32"/>
      <c r="X448" s="39"/>
      <c r="Y448" s="37"/>
      <c r="Z448" s="39"/>
      <c r="AA448" s="39"/>
      <c r="AB448" s="32"/>
      <c r="AC448" s="32"/>
      <c r="AD448" s="37"/>
      <c r="AE448" s="39"/>
      <c r="AF448" s="39"/>
    </row>
    <row customHeight="true" ht="16.43690518660822" r="449">
      <c r="A449" s="26"/>
      <c r="B449" s="44" t="s">
        <v>53</v>
      </c>
      <c r="C449" s="44"/>
      <c r="D449" s="44"/>
      <c r="E449" s="45">
        <f>SUM(E437:E448)</f>
      </c>
      <c r="F449" s="45">
        <f>SUM(F437:F448)</f>
      </c>
      <c r="G449" s="45">
        <f>SUM(G437:G448)</f>
      </c>
      <c r="H449" s="45">
        <f>SUM(H437:H448)</f>
      </c>
      <c r="I449" s="46">
        <f t="shared" si="335"/>
      </c>
      <c r="J449" s="47">
        <f t="shared" si="6"/>
      </c>
      <c r="K449" s="45">
        <f>SUM(K437:K448)</f>
      </c>
      <c r="L449" s="47">
        <f t="shared" si="115"/>
      </c>
      <c r="M449" s="45">
        <f>SUM(M437:M448)</f>
      </c>
      <c r="N449" s="48">
        <f t="shared" si="553"/>
      </c>
      <c r="O449" s="45">
        <f>SUM(O437:O448)</f>
      </c>
      <c r="P449" s="48">
        <f t="shared" si="662"/>
      </c>
      <c r="Q449" s="49">
        <f>M449/O449</f>
      </c>
      <c r="R449" s="45">
        <f>SUM(R437:R448)</f>
      </c>
      <c r="S449" s="49">
        <f>(O449+O449)/(K449+K449)</f>
      </c>
      <c r="T449" s="45">
        <f>SUM(T437:T448)</f>
      </c>
      <c r="U449" s="50">
        <f t="shared" ref="U449:U450" si="269">F449/T449</f>
      </c>
      <c r="V449" s="51">
        <f t="shared" ref="V449:V450" si="378">(F449+4*500)/T449</f>
      </c>
      <c r="W449" s="45">
        <f>SUM(W437:W448)</f>
      </c>
      <c r="X449" s="52">
        <f t="shared" ref="X449:X450" si="49">W449/T449</f>
      </c>
      <c r="Y449" s="49">
        <f t="shared" ref="Y449:Y450" si="160">T449/R449</f>
      </c>
      <c r="Z449" s="51">
        <f t="shared" ref="Z449:Z450" si="596">W449/F449</f>
      </c>
      <c r="AA449" s="51">
        <f>W449/(F449+COUNT(W437:W448)*500)</f>
      </c>
      <c r="AB449" s="45">
        <f>SUM(AB437:AB448)</f>
      </c>
      <c r="AC449" s="45">
        <f>SUM(AC437:AC448)</f>
      </c>
      <c r="AD449" s="49">
        <f t="shared" ref="AD449:AD450" si="468">AB449/T449</f>
      </c>
      <c r="AE449" s="53">
        <f>(W449-AC449)/(F449+COUNT(W437:W448)*500)</f>
      </c>
      <c r="AF449" s="39"/>
    </row>
    <row customHeight="true" ht="16.43690518660822" r="450">
      <c r="A450" s="26"/>
      <c r="B450" s="27" t="s">
        <v>72</v>
      </c>
      <c r="C450" s="28" t="s">
        <v>84</v>
      </c>
      <c r="D450" s="29" t="s">
        <v>44</v>
      </c>
      <c r="E450" s="65">
        <v>1009.34</v>
      </c>
      <c r="F450" s="31">
        <f>E450+E451+E452</f>
      </c>
      <c r="G450" s="35">
        <v>7793</v>
      </c>
      <c r="H450" s="35">
        <v>62</v>
      </c>
      <c r="I450" s="33">
        <f t="shared" si="335"/>
      </c>
      <c r="J450" s="34">
        <f t="shared" si="6"/>
      </c>
      <c r="K450" s="35">
        <v>15</v>
      </c>
      <c r="L450" s="34">
        <f t="shared" si="115"/>
      </c>
      <c r="M450" s="35">
        <v>0</v>
      </c>
      <c r="N450" s="36">
        <f t="shared" si="553"/>
      </c>
      <c r="O450" s="35">
        <v>3</v>
      </c>
      <c r="P450" s="36">
        <f t="shared" si="662"/>
      </c>
      <c r="Q450" s="37">
        <f>(M450+M452+M451)/(O450+O452+O451)</f>
      </c>
      <c r="R450" s="35">
        <v>5</v>
      </c>
      <c r="S450" s="37">
        <f>(O450+O452)/(K450+K452)</f>
      </c>
      <c r="T450" s="35">
        <v>0</v>
      </c>
      <c r="U450" s="38">
        <f t="shared" si="269"/>
      </c>
      <c r="V450" s="39">
        <f t="shared" si="378"/>
      </c>
      <c r="W450" s="35">
        <v>0</v>
      </c>
      <c r="X450" s="39">
        <f t="shared" si="49"/>
      </c>
      <c r="Y450" s="37">
        <f t="shared" si="160"/>
      </c>
      <c r="Z450" s="39">
        <f t="shared" si="596"/>
      </c>
      <c r="AA450" s="39">
        <f>W450/(F450+500)</f>
      </c>
      <c r="AB450" s="35">
        <v>0</v>
      </c>
      <c r="AC450" s="35">
        <v>0</v>
      </c>
      <c r="AD450" s="37">
        <f t="shared" si="468"/>
      </c>
      <c r="AE450" s="39">
        <f>(W450-AC450)/(F450+500)</f>
      </c>
      <c r="AF450" s="39" t="s">
        <v>65</v>
      </c>
    </row>
    <row customHeight="true" ht="16.43690518660822" r="451">
      <c r="A451" s="26"/>
      <c r="B451" s="27"/>
      <c r="C451" s="28"/>
      <c r="D451" s="29" t="s">
        <v>46</v>
      </c>
      <c r="E451" s="66">
        <v>336.42</v>
      </c>
      <c r="F451" s="31"/>
      <c r="G451" s="35">
        <v>1398</v>
      </c>
      <c r="H451" s="35">
        <v>56</v>
      </c>
      <c r="I451" s="33">
        <f t="shared" si="335"/>
      </c>
      <c r="J451" s="34">
        <f t="shared" si="6"/>
      </c>
      <c r="K451" s="35">
        <v>4</v>
      </c>
      <c r="L451" s="34">
        <f t="shared" si="115"/>
      </c>
      <c r="M451" s="35">
        <v>0</v>
      </c>
      <c r="N451" s="36">
        <f t="shared" si="553"/>
      </c>
      <c r="O451" s="35">
        <v>0</v>
      </c>
      <c r="P451" s="36">
        <f t="shared" si="662"/>
      </c>
      <c r="Q451" s="37"/>
      <c r="R451" s="32"/>
      <c r="S451" s="37"/>
      <c r="T451" s="32"/>
      <c r="U451" s="38"/>
      <c r="V451" s="39"/>
      <c r="W451" s="32"/>
      <c r="X451" s="39"/>
      <c r="Y451" s="37"/>
      <c r="Z451" s="39"/>
      <c r="AA451" s="39"/>
      <c r="AB451" s="32"/>
      <c r="AC451" s="32"/>
      <c r="AD451" s="37"/>
      <c r="AE451" s="39"/>
      <c r="AF451" s="39" t="s">
        <v>47</v>
      </c>
    </row>
    <row customHeight="true" ht="16.43690518660822" r="452">
      <c r="A452" s="26"/>
      <c r="B452" s="27"/>
      <c r="C452" s="28"/>
      <c r="D452" s="29" t="s">
        <v>48</v>
      </c>
      <c r="E452" s="35">
        <v>0</v>
      </c>
      <c r="F452" s="31"/>
      <c r="G452" s="35">
        <v>0</v>
      </c>
      <c r="H452" s="35">
        <v>0</v>
      </c>
      <c r="I452" s="33">
        <f t="shared" si="335"/>
      </c>
      <c r="J452" s="34">
        <f t="shared" si="6"/>
      </c>
      <c r="K452" s="35">
        <v>0</v>
      </c>
      <c r="L452" s="34">
        <f t="shared" si="115"/>
      </c>
      <c r="M452" s="35">
        <v>0</v>
      </c>
      <c r="N452" s="36">
        <f t="shared" si="553"/>
      </c>
      <c r="O452" s="35">
        <v>0</v>
      </c>
      <c r="P452" s="36">
        <f t="shared" si="662"/>
      </c>
      <c r="Q452" s="37"/>
      <c r="R452" s="32"/>
      <c r="S452" s="37"/>
      <c r="T452" s="32"/>
      <c r="U452" s="38"/>
      <c r="V452" s="39"/>
      <c r="W452" s="32"/>
      <c r="X452" s="39"/>
      <c r="Y452" s="37"/>
      <c r="Z452" s="39"/>
      <c r="AA452" s="39"/>
      <c r="AB452" s="32"/>
      <c r="AC452" s="32"/>
      <c r="AD452" s="37"/>
      <c r="AE452" s="39"/>
      <c r="AF452" s="39"/>
    </row>
    <row customHeight="true" ht="16.43690518660822" r="453">
      <c r="A453" s="26"/>
      <c r="B453" s="27" t="s">
        <v>74</v>
      </c>
      <c r="C453" s="28" t="s">
        <v>84</v>
      </c>
      <c r="D453" s="29" t="s">
        <v>44</v>
      </c>
      <c r="E453" s="65">
        <v>636.2</v>
      </c>
      <c r="F453" s="31">
        <f>E453+E454+E455</f>
      </c>
      <c r="G453" s="35">
        <v>4463</v>
      </c>
      <c r="H453" s="35">
        <v>47</v>
      </c>
      <c r="I453" s="33">
        <f t="shared" si="335"/>
      </c>
      <c r="J453" s="34">
        <f t="shared" si="6"/>
      </c>
      <c r="K453" s="35">
        <v>16</v>
      </c>
      <c r="L453" s="34">
        <f t="shared" si="115"/>
      </c>
      <c r="M453" s="35">
        <v>0</v>
      </c>
      <c r="N453" s="36">
        <f t="shared" si="553"/>
      </c>
      <c r="O453" s="35">
        <v>1</v>
      </c>
      <c r="P453" s="36">
        <f t="shared" si="662"/>
      </c>
      <c r="Q453" s="37">
        <f>(M453+M455+M454)/(O453+O455+O454)</f>
      </c>
      <c r="R453" s="35">
        <v>1</v>
      </c>
      <c r="S453" s="37">
        <f>(O453+O455)/(K453+K455)</f>
      </c>
      <c r="T453" s="35">
        <v>0</v>
      </c>
      <c r="U453" s="38">
        <f>F453/T453</f>
      </c>
      <c r="V453" s="39">
        <f>(F453+4*500)/T453</f>
      </c>
      <c r="W453" s="35">
        <v>0</v>
      </c>
      <c r="X453" s="39">
        <f>W453/T453</f>
      </c>
      <c r="Y453" s="37">
        <f>T453/R453</f>
      </c>
      <c r="Z453" s="39">
        <f>W453/F453</f>
      </c>
      <c r="AA453" s="39">
        <f>W453/(F453+500)</f>
      </c>
      <c r="AB453" s="35">
        <v>0</v>
      </c>
      <c r="AC453" s="35">
        <v>0</v>
      </c>
      <c r="AD453" s="37">
        <f>AB453/T453</f>
      </c>
      <c r="AE453" s="39">
        <f>(W453-AC453)/(F453+500)</f>
      </c>
      <c r="AF453" s="39" t="s">
        <v>65</v>
      </c>
    </row>
    <row customHeight="true" ht="16.43690518660822" r="454">
      <c r="A454" s="26"/>
      <c r="B454" s="27"/>
      <c r="C454" s="28"/>
      <c r="D454" s="29" t="s">
        <v>46</v>
      </c>
      <c r="E454" s="66">
        <v>303.58</v>
      </c>
      <c r="F454" s="31"/>
      <c r="G454" s="35">
        <v>1236</v>
      </c>
      <c r="H454" s="35">
        <v>66</v>
      </c>
      <c r="I454" s="33">
        <f t="shared" si="335"/>
      </c>
      <c r="J454" s="34">
        <f t="shared" si="6"/>
      </c>
      <c r="K454" s="35">
        <v>0</v>
      </c>
      <c r="L454" s="34">
        <f t="shared" si="115"/>
      </c>
      <c r="M454" s="35">
        <v>0</v>
      </c>
      <c r="N454" s="36">
        <f t="shared" si="553"/>
      </c>
      <c r="O454" s="35">
        <v>0</v>
      </c>
      <c r="P454" s="36">
        <f t="shared" si="662"/>
      </c>
      <c r="Q454" s="37"/>
      <c r="R454" s="32"/>
      <c r="S454" s="37"/>
      <c r="T454" s="32"/>
      <c r="U454" s="38"/>
      <c r="V454" s="39"/>
      <c r="W454" s="32"/>
      <c r="X454" s="39"/>
      <c r="Y454" s="37"/>
      <c r="Z454" s="39"/>
      <c r="AA454" s="39"/>
      <c r="AB454" s="32"/>
      <c r="AC454" s="32"/>
      <c r="AD454" s="37"/>
      <c r="AE454" s="39"/>
      <c r="AF454" s="39" t="s">
        <v>47</v>
      </c>
    </row>
    <row customHeight="true" ht="16.43690518660822" r="455">
      <c r="A455" s="26"/>
      <c r="B455" s="27"/>
      <c r="C455" s="28"/>
      <c r="D455" s="29" t="s">
        <v>48</v>
      </c>
      <c r="E455" s="35">
        <v>0</v>
      </c>
      <c r="F455" s="31"/>
      <c r="G455" s="35">
        <v>0</v>
      </c>
      <c r="H455" s="35">
        <v>0</v>
      </c>
      <c r="I455" s="33">
        <f t="shared" si="335"/>
      </c>
      <c r="J455" s="34">
        <f t="shared" si="6"/>
      </c>
      <c r="K455" s="35">
        <v>0</v>
      </c>
      <c r="L455" s="34">
        <f t="shared" si="115"/>
      </c>
      <c r="M455" s="35">
        <v>0</v>
      </c>
      <c r="N455" s="36">
        <f t="shared" si="553"/>
      </c>
      <c r="O455" s="35">
        <v>0</v>
      </c>
      <c r="P455" s="36">
        <f t="shared" si="662"/>
      </c>
      <c r="Q455" s="37"/>
      <c r="R455" s="32"/>
      <c r="S455" s="37"/>
      <c r="T455" s="32"/>
      <c r="U455" s="38"/>
      <c r="V455" s="39"/>
      <c r="W455" s="32"/>
      <c r="X455" s="39"/>
      <c r="Y455" s="37"/>
      <c r="Z455" s="39"/>
      <c r="AA455" s="39"/>
      <c r="AB455" s="32"/>
      <c r="AC455" s="32"/>
      <c r="AD455" s="37"/>
      <c r="AE455" s="39"/>
      <c r="AF455" s="39"/>
    </row>
    <row customHeight="true" ht="16.43690518660822" r="456">
      <c r="A456" s="26"/>
      <c r="B456" s="27" t="s">
        <v>75</v>
      </c>
      <c r="C456" s="28" t="s">
        <v>84</v>
      </c>
      <c r="D456" s="29" t="s">
        <v>44</v>
      </c>
      <c r="E456" s="65">
        <v>1203.8</v>
      </c>
      <c r="F456" s="31">
        <f>E456+E457+E458</f>
      </c>
      <c r="G456" s="35">
        <v>8691</v>
      </c>
      <c r="H456" s="35">
        <v>75</v>
      </c>
      <c r="I456" s="33">
        <f t="shared" si="335"/>
      </c>
      <c r="J456" s="34">
        <f t="shared" si="6"/>
      </c>
      <c r="K456" s="35">
        <v>21</v>
      </c>
      <c r="L456" s="34">
        <f t="shared" si="115"/>
      </c>
      <c r="M456" s="35">
        <v>1</v>
      </c>
      <c r="N456" s="36">
        <f t="shared" si="553"/>
      </c>
      <c r="O456" s="35">
        <v>2</v>
      </c>
      <c r="P456" s="36">
        <f t="shared" si="662"/>
      </c>
      <c r="Q456" s="37">
        <f>(M456+M458+M457)/(O456+O458+O457)</f>
      </c>
      <c r="R456" s="35">
        <v>5</v>
      </c>
      <c r="S456" s="37">
        <f>(O456+O458)/(K456+K458)</f>
      </c>
      <c r="T456" s="35">
        <v>1</v>
      </c>
      <c r="U456" s="38">
        <f>F456/T456</f>
      </c>
      <c r="V456" s="39">
        <f>(F456+4*500)/T456</f>
      </c>
      <c r="W456" s="35">
        <v>1152</v>
      </c>
      <c r="X456" s="39">
        <f>W456/T456</f>
      </c>
      <c r="Y456" s="37">
        <f>T456/R456</f>
      </c>
      <c r="Z456" s="39">
        <f>W456/F456</f>
      </c>
      <c r="AA456" s="39">
        <f>W456/(F456+500)</f>
      </c>
      <c r="AB456" s="35">
        <v>0</v>
      </c>
      <c r="AC456" s="35">
        <v>0</v>
      </c>
      <c r="AD456" s="37">
        <f>AB456/T456</f>
      </c>
      <c r="AE456" s="39">
        <f>(W456-AC456)/(F456+500)</f>
      </c>
      <c r="AF456" s="39" t="s">
        <v>65</v>
      </c>
    </row>
    <row customHeight="true" ht="16.43690518660822" r="457">
      <c r="A457" s="26"/>
      <c r="B457" s="27"/>
      <c r="C457" s="28"/>
      <c r="D457" s="29" t="s">
        <v>46</v>
      </c>
      <c r="E457" s="66">
        <v>274.62</v>
      </c>
      <c r="F457" s="31"/>
      <c r="G457" s="35">
        <v>1685</v>
      </c>
      <c r="H457" s="35">
        <v>89</v>
      </c>
      <c r="I457" s="33">
        <f t="shared" si="335"/>
      </c>
      <c r="J457" s="34">
        <f t="shared" si="6"/>
      </c>
      <c r="K457" s="35">
        <v>6</v>
      </c>
      <c r="L457" s="34">
        <f t="shared" si="115"/>
      </c>
      <c r="M457" s="35">
        <v>0</v>
      </c>
      <c r="N457" s="36">
        <f t="shared" si="553"/>
      </c>
      <c r="O457" s="35">
        <v>1</v>
      </c>
      <c r="P457" s="36">
        <f t="shared" si="662"/>
      </c>
      <c r="Q457" s="37"/>
      <c r="R457" s="32"/>
      <c r="S457" s="37"/>
      <c r="T457" s="32"/>
      <c r="U457" s="38"/>
      <c r="V457" s="39"/>
      <c r="W457" s="32"/>
      <c r="X457" s="39"/>
      <c r="Y457" s="37"/>
      <c r="Z457" s="39"/>
      <c r="AA457" s="39"/>
      <c r="AB457" s="32"/>
      <c r="AC457" s="32"/>
      <c r="AD457" s="37"/>
      <c r="AE457" s="39"/>
      <c r="AF457" s="39" t="s">
        <v>47</v>
      </c>
    </row>
    <row customHeight="true" ht="16.43690518660822" r="458">
      <c r="A458" s="26"/>
      <c r="B458" s="27"/>
      <c r="C458" s="28"/>
      <c r="D458" s="29" t="s">
        <v>48</v>
      </c>
      <c r="E458" s="35">
        <v>0</v>
      </c>
      <c r="F458" s="31"/>
      <c r="G458" s="35">
        <v>0</v>
      </c>
      <c r="H458" s="35">
        <v>0</v>
      </c>
      <c r="I458" s="33">
        <f t="shared" si="335"/>
      </c>
      <c r="J458" s="34">
        <f t="shared" si="6"/>
      </c>
      <c r="K458" s="35">
        <v>0</v>
      </c>
      <c r="L458" s="34">
        <f t="shared" si="115"/>
      </c>
      <c r="M458" s="35">
        <v>0</v>
      </c>
      <c r="N458" s="36">
        <f t="shared" si="553"/>
      </c>
      <c r="O458" s="35">
        <v>0</v>
      </c>
      <c r="P458" s="36">
        <f t="shared" si="662"/>
      </c>
      <c r="Q458" s="37"/>
      <c r="R458" s="32"/>
      <c r="S458" s="37"/>
      <c r="T458" s="32"/>
      <c r="U458" s="38"/>
      <c r="V458" s="39"/>
      <c r="W458" s="32"/>
      <c r="X458" s="39"/>
      <c r="Y458" s="37"/>
      <c r="Z458" s="39"/>
      <c r="AA458" s="39"/>
      <c r="AB458" s="32"/>
      <c r="AC458" s="32"/>
      <c r="AD458" s="37"/>
      <c r="AE458" s="39"/>
      <c r="AF458" s="39"/>
    </row>
    <row customHeight="true" ht="16.43690518660822" r="459">
      <c r="A459" s="26"/>
      <c r="B459" s="27" t="s">
        <v>76</v>
      </c>
      <c r="C459" s="28" t="s">
        <v>84</v>
      </c>
      <c r="D459" s="29" t="s">
        <v>44</v>
      </c>
      <c r="E459" s="65">
        <v>433.22</v>
      </c>
      <c r="F459" s="31">
        <f>E459+E460+E461</f>
      </c>
      <c r="G459" s="35">
        <v>3785</v>
      </c>
      <c r="H459" s="35">
        <v>40</v>
      </c>
      <c r="I459" s="33">
        <f t="shared" si="335"/>
      </c>
      <c r="J459" s="34">
        <f t="shared" si="6"/>
      </c>
      <c r="K459" s="35">
        <v>11</v>
      </c>
      <c r="L459" s="34">
        <f t="shared" si="115"/>
      </c>
      <c r="M459" s="35">
        <v>0</v>
      </c>
      <c r="N459" s="36">
        <f t="shared" si="553"/>
      </c>
      <c r="O459" s="35">
        <v>1</v>
      </c>
      <c r="P459" s="36">
        <f t="shared" si="662"/>
      </c>
      <c r="Q459" s="37">
        <f>(M459+M461+M460)/(O459+O461+O460)</f>
      </c>
      <c r="R459" s="35">
        <v>1</v>
      </c>
      <c r="S459" s="37">
        <f>(O459+O461)/(K459+K461)</f>
      </c>
      <c r="T459" s="35">
        <v>0</v>
      </c>
      <c r="U459" s="38">
        <f>F459/T459</f>
      </c>
      <c r="V459" s="39">
        <f>(F459+4*500)/T459</f>
      </c>
      <c r="W459" s="35">
        <v>0</v>
      </c>
      <c r="X459" s="39">
        <f>W459/T459</f>
      </c>
      <c r="Y459" s="37">
        <f>T459/R459</f>
      </c>
      <c r="Z459" s="39">
        <f>W459/F459</f>
      </c>
      <c r="AA459" s="39">
        <f>W459/(F459+500)</f>
      </c>
      <c r="AB459" s="35">
        <v>0</v>
      </c>
      <c r="AC459" s="35">
        <v>0</v>
      </c>
      <c r="AD459" s="37">
        <f>AB459/T459</f>
      </c>
      <c r="AE459" s="39">
        <f>(W459-AC459)/(F459+500)</f>
      </c>
      <c r="AF459" s="39" t="s">
        <v>65</v>
      </c>
    </row>
    <row customHeight="true" ht="16.43690518660822" r="460">
      <c r="A460" s="26"/>
      <c r="B460" s="27"/>
      <c r="C460" s="28"/>
      <c r="D460" s="29" t="s">
        <v>46</v>
      </c>
      <c r="E460" s="66">
        <v>78.18</v>
      </c>
      <c r="F460" s="31"/>
      <c r="G460" s="35">
        <v>719</v>
      </c>
      <c r="H460" s="35">
        <v>38</v>
      </c>
      <c r="I460" s="33">
        <f t="shared" si="335"/>
      </c>
      <c r="J460" s="34">
        <f t="shared" si="6"/>
      </c>
      <c r="K460" s="35">
        <v>2</v>
      </c>
      <c r="L460" s="34">
        <f t="shared" si="115"/>
      </c>
      <c r="M460" s="35">
        <v>0</v>
      </c>
      <c r="N460" s="36">
        <f t="shared" si="553"/>
      </c>
      <c r="O460" s="35">
        <v>0</v>
      </c>
      <c r="P460" s="36">
        <f t="shared" si="662"/>
      </c>
      <c r="Q460" s="37"/>
      <c r="R460" s="32"/>
      <c r="S460" s="37"/>
      <c r="T460" s="32"/>
      <c r="U460" s="38"/>
      <c r="V460" s="39"/>
      <c r="W460" s="32"/>
      <c r="X460" s="39"/>
      <c r="Y460" s="37"/>
      <c r="Z460" s="39"/>
      <c r="AA460" s="39"/>
      <c r="AB460" s="32"/>
      <c r="AC460" s="32"/>
      <c r="AD460" s="37"/>
      <c r="AE460" s="39"/>
      <c r="AF460" s="39" t="s">
        <v>47</v>
      </c>
    </row>
    <row customHeight="true" ht="16.43690518660822" r="461">
      <c r="A461" s="26"/>
      <c r="B461" s="27"/>
      <c r="C461" s="28"/>
      <c r="D461" s="29" t="s">
        <v>48</v>
      </c>
      <c r="E461" s="35">
        <v>0</v>
      </c>
      <c r="F461" s="31"/>
      <c r="G461" s="35">
        <v>0</v>
      </c>
      <c r="H461" s="35">
        <v>0</v>
      </c>
      <c r="I461" s="33">
        <f t="shared" si="335"/>
      </c>
      <c r="J461" s="34">
        <f t="shared" si="6"/>
      </c>
      <c r="K461" s="35">
        <v>0</v>
      </c>
      <c r="L461" s="34">
        <f t="shared" si="115"/>
      </c>
      <c r="M461" s="35">
        <v>0</v>
      </c>
      <c r="N461" s="36">
        <f t="shared" si="553"/>
      </c>
      <c r="O461" s="35">
        <v>0</v>
      </c>
      <c r="P461" s="36">
        <f t="shared" si="662"/>
      </c>
      <c r="Q461" s="37"/>
      <c r="R461" s="32"/>
      <c r="S461" s="37"/>
      <c r="T461" s="32"/>
      <c r="U461" s="38"/>
      <c r="V461" s="39"/>
      <c r="W461" s="32"/>
      <c r="X461" s="39"/>
      <c r="Y461" s="37"/>
      <c r="Z461" s="39"/>
      <c r="AA461" s="39"/>
      <c r="AB461" s="32"/>
      <c r="AC461" s="32"/>
      <c r="AD461" s="37"/>
      <c r="AE461" s="39"/>
      <c r="AF461" s="39"/>
    </row>
    <row customHeight="true" ht="16.43690518660822" r="462">
      <c r="A462" s="26"/>
      <c r="B462" s="44" t="s">
        <v>53</v>
      </c>
      <c r="C462" s="44"/>
      <c r="D462" s="44"/>
      <c r="E462" s="45">
        <f>SUM(E450:E461)</f>
      </c>
      <c r="F462" s="45">
        <f>SUM(F450:F461)</f>
      </c>
      <c r="G462" s="45">
        <f>SUM(G450:G461)</f>
      </c>
      <c r="H462" s="45">
        <f>SUM(H450:H461)</f>
      </c>
      <c r="I462" s="46">
        <f t="shared" si="335"/>
      </c>
      <c r="J462" s="47">
        <f t="shared" si="6"/>
      </c>
      <c r="K462" s="45">
        <f>SUM(K450:K461)</f>
      </c>
      <c r="L462" s="47">
        <f t="shared" si="115"/>
      </c>
      <c r="M462" s="45">
        <f>SUM(M450:M461)</f>
      </c>
      <c r="N462" s="48">
        <f t="shared" si="553"/>
      </c>
      <c r="O462" s="45">
        <f>SUM(O450:O461)</f>
      </c>
      <c r="P462" s="48">
        <f t="shared" si="662"/>
      </c>
      <c r="Q462" s="49">
        <f t="shared" ref="Q462:Q463" si="534">M462/O462</f>
      </c>
      <c r="R462" s="45">
        <f>SUM(R450:R461)</f>
      </c>
      <c r="S462" s="49">
        <f t="shared" ref="S462:S463" si="226">(O462+O462)/(K462+K462)</f>
      </c>
      <c r="T462" s="45">
        <f>SUM(T450:T461)</f>
      </c>
      <c r="U462" s="50">
        <f t="shared" ref="U462:U463" si="270">F462/T462</f>
      </c>
      <c r="V462" s="51">
        <f t="shared" ref="V462:V463" si="379">(F462+4*500)/T462</f>
      </c>
      <c r="W462" s="45">
        <f>SUM(W450:W461)</f>
      </c>
      <c r="X462" s="52">
        <f t="shared" ref="X462:X463" si="50">W462/T462</f>
      </c>
      <c r="Y462" s="49">
        <f t="shared" ref="Y462:Y463" si="161">T462/R462</f>
      </c>
      <c r="Z462" s="51">
        <f t="shared" ref="Z462:Z463" si="597">W462/F462</f>
      </c>
      <c r="AA462" s="51">
        <f>W462/(F462+COUNT(W450:W461)*500)</f>
      </c>
      <c r="AB462" s="45">
        <f>SUM(AB450:AB461)</f>
      </c>
      <c r="AC462" s="45">
        <f>SUM(AC450:AC461)</f>
      </c>
      <c r="AD462" s="49">
        <f t="shared" ref="AD462:AD463" si="469">AB462/T462</f>
      </c>
      <c r="AE462" s="53">
        <f>(W462-AC462)/(F462+COUNT(W450:W461)*500)</f>
      </c>
      <c r="AF462" s="39"/>
    </row>
    <row customHeight="true" ht="16.43690518660822" r="463">
      <c r="A463" s="26"/>
      <c r="B463" s="56" t="s">
        <v>77</v>
      </c>
      <c r="C463" s="56"/>
      <c r="D463" s="56"/>
      <c r="E463" s="57">
        <f>E423+E462+E410+E449+E436</f>
      </c>
      <c r="F463" s="57">
        <f>F423+F462+F410+F449+F436</f>
      </c>
      <c r="G463" s="57">
        <f>G423+G462+G410+G449+G436</f>
      </c>
      <c r="H463" s="57">
        <f>H423+H462+H410+H449+H436</f>
      </c>
      <c r="I463" s="58">
        <f t="shared" si="335"/>
      </c>
      <c r="J463" s="59">
        <f t="shared" si="6"/>
      </c>
      <c r="K463" s="57">
        <f>K423+K462+K410+K449+K436</f>
      </c>
      <c r="L463" s="59">
        <f t="shared" si="115"/>
      </c>
      <c r="M463" s="57">
        <f>M423+M462+M410+M449+M436</f>
      </c>
      <c r="N463" s="69">
        <f t="shared" si="553"/>
      </c>
      <c r="O463" s="57">
        <f>O423+O462+O410+O449+O436</f>
      </c>
      <c r="P463" s="60">
        <f t="shared" si="662"/>
      </c>
      <c r="Q463" s="61">
        <f t="shared" si="534"/>
      </c>
      <c r="R463" s="57">
        <f>R423+R462+R410+R449+R436</f>
      </c>
      <c r="S463" s="61">
        <f t="shared" si="226"/>
      </c>
      <c r="T463" s="57">
        <f>T423+T462+T410+T449+T436</f>
      </c>
      <c r="U463" s="62">
        <f t="shared" si="270"/>
      </c>
      <c r="V463" s="57">
        <f t="shared" si="379"/>
      </c>
      <c r="W463" s="57">
        <f>W423+W462+W410+W449+W436</f>
      </c>
      <c r="X463" s="57">
        <f t="shared" si="50"/>
      </c>
      <c r="Y463" s="61">
        <f t="shared" si="161"/>
      </c>
      <c r="Z463" s="57">
        <f t="shared" si="597"/>
      </c>
      <c r="AA463" s="57">
        <f>W463/(F463+COUNT(W398:W409,W411:W422,W424:W435,W437:W448,W450:W461)*500)</f>
      </c>
      <c r="AB463" s="57">
        <f>AB423+AB462+AB410+AB449+AB436</f>
      </c>
      <c r="AC463" s="57">
        <f>AC423+AC462+AC410+AC449+AC436</f>
      </c>
      <c r="AD463" s="61">
        <f t="shared" si="469"/>
      </c>
      <c r="AE463" s="57">
        <f>(W463-AC463)/(F463+COUNT(W398:W409,W411:W422,W424:W435,W437:W448,W450:W461)*500)</f>
      </c>
      <c r="AF463" s="39"/>
    </row>
    <row customHeight="true" ht="52.455357142857146" r="464">
      <c r="A464" s="18" t="s">
        <v>9</v>
      </c>
      <c r="B464" s="18" t="s">
        <v>10</v>
      </c>
      <c r="C464" s="18" t="s">
        <v>11</v>
      </c>
      <c r="D464" s="18" t="s">
        <v>12</v>
      </c>
      <c r="E464" s="18" t="s">
        <v>13</v>
      </c>
      <c r="F464" s="18" t="s">
        <v>14</v>
      </c>
      <c r="G464" s="18" t="s">
        <v>15</v>
      </c>
      <c r="H464" s="18" t="s">
        <v>16</v>
      </c>
      <c r="I464" s="19" t="s">
        <v>17</v>
      </c>
      <c r="J464" s="20" t="s">
        <v>18</v>
      </c>
      <c r="K464" s="18" t="s">
        <v>19</v>
      </c>
      <c r="L464" s="20" t="s">
        <v>20</v>
      </c>
      <c r="M464" s="18" t="s">
        <v>21</v>
      </c>
      <c r="N464" s="21" t="s">
        <v>22</v>
      </c>
      <c r="O464" s="18" t="s">
        <v>23</v>
      </c>
      <c r="P464" s="21" t="s">
        <v>24</v>
      </c>
      <c r="Q464" s="19" t="s">
        <v>25</v>
      </c>
      <c r="R464" s="22" t="s">
        <v>26</v>
      </c>
      <c r="S464" s="23" t="s">
        <v>27</v>
      </c>
      <c r="T464" s="22" t="s">
        <v>28</v>
      </c>
      <c r="U464" s="24" t="s">
        <v>29</v>
      </c>
      <c r="V464" s="25" t="s">
        <v>30</v>
      </c>
      <c r="W464" s="25" t="s">
        <v>31</v>
      </c>
      <c r="X464" s="25" t="s">
        <v>32</v>
      </c>
      <c r="Y464" s="23" t="s">
        <v>33</v>
      </c>
      <c r="Z464" s="25" t="s">
        <v>34</v>
      </c>
      <c r="AA464" s="25" t="s">
        <v>35</v>
      </c>
      <c r="AB464" s="25" t="s">
        <v>36</v>
      </c>
      <c r="AC464" s="22" t="s">
        <v>37</v>
      </c>
      <c r="AD464" s="23" t="s">
        <v>38</v>
      </c>
      <c r="AE464" s="25" t="s">
        <v>39</v>
      </c>
      <c r="AF464" s="25" t="s">
        <v>40</v>
      </c>
    </row>
    <row customHeight="true" ht="25.54333616938688" r="465">
      <c r="A465" s="26" t="s">
        <v>86</v>
      </c>
      <c r="B465" s="27" t="s">
        <v>42</v>
      </c>
      <c r="C465" s="28" t="s">
        <v>55</v>
      </c>
      <c r="D465" s="29" t="s">
        <v>44</v>
      </c>
      <c r="E465" s="32">
        <v>414.56</v>
      </c>
      <c r="F465" s="31">
        <f>E465+E466+E467</f>
      </c>
      <c r="G465" s="32">
        <v>2713</v>
      </c>
      <c r="H465" s="35">
        <v>50</v>
      </c>
      <c r="I465" s="33">
        <f t="shared" ref="I465:I530" si="336">H465/G465</f>
      </c>
      <c r="J465" s="34">
        <f t="shared" ref="J465:J530" si="7">(E465/G465)*1000</f>
      </c>
      <c r="K465" s="35">
        <v>9</v>
      </c>
      <c r="L465" s="34">
        <f t="shared" ref="L465:L530" si="116">E465/K465</f>
      </c>
      <c r="M465" s="35">
        <v>0</v>
      </c>
      <c r="N465" s="36">
        <f t="shared" ref="N465:N530" si="554">E465/M465</f>
      </c>
      <c r="O465" s="35">
        <v>0</v>
      </c>
      <c r="P465" s="36">
        <f t="shared" ref="P465:P530" si="663">E465/O465</f>
      </c>
      <c r="Q465" s="37">
        <f>(M465+M467+M466)/(O465+O467+O466)</f>
      </c>
      <c r="R465" s="35">
        <v>1</v>
      </c>
      <c r="S465" s="37">
        <f>(O465+O467)/(K465+K467)</f>
      </c>
      <c r="T465" s="35">
        <v>1</v>
      </c>
      <c r="U465" s="38">
        <f>F465/T465</f>
      </c>
      <c r="V465" s="39">
        <f>(F465+4*500)/T465</f>
      </c>
      <c r="W465" s="32">
        <v>2071.2</v>
      </c>
      <c r="X465" s="39">
        <f>W465/T465</f>
      </c>
      <c r="Y465" s="37">
        <f>T465/R465</f>
      </c>
      <c r="Z465" s="39">
        <f>W465/F465</f>
      </c>
      <c r="AA465" s="39">
        <f>W465/(F465+500)</f>
      </c>
      <c r="AB465" s="35">
        <v>0</v>
      </c>
      <c r="AC465" s="35">
        <v>0</v>
      </c>
      <c r="AD465" s="37">
        <f>AB465/T465</f>
      </c>
      <c r="AE465" s="39">
        <f>(W465-AC465)/(F465+500)</f>
      </c>
      <c r="AF465" s="39" t="s">
        <v>45</v>
      </c>
    </row>
    <row r="466">
      <c r="A466" s="26"/>
      <c r="B466" s="27"/>
      <c r="C466" s="28"/>
      <c r="D466" s="29" t="s">
        <v>46</v>
      </c>
      <c r="E466" s="32">
        <v>328.69</v>
      </c>
      <c r="F466" s="31"/>
      <c r="G466" s="32">
        <v>2221</v>
      </c>
      <c r="H466" s="35">
        <v>189</v>
      </c>
      <c r="I466" s="33">
        <f t="shared" si="336"/>
      </c>
      <c r="J466" s="34">
        <f t="shared" si="7"/>
      </c>
      <c r="K466" s="35">
        <v>5</v>
      </c>
      <c r="L466" s="34">
        <f t="shared" si="116"/>
      </c>
      <c r="M466" s="35">
        <v>1</v>
      </c>
      <c r="N466" s="36">
        <f t="shared" si="554"/>
      </c>
      <c r="O466" s="35">
        <v>1</v>
      </c>
      <c r="P466" s="36">
        <f t="shared" si="663"/>
      </c>
      <c r="Q466" s="37"/>
      <c r="R466" s="32"/>
      <c r="S466" s="37"/>
      <c r="T466" s="32"/>
      <c r="U466" s="38"/>
      <c r="V466" s="39"/>
      <c r="W466" s="32"/>
      <c r="X466" s="39"/>
      <c r="Y466" s="37"/>
      <c r="Z466" s="39"/>
      <c r="AA466" s="39"/>
      <c r="AB466" s="32"/>
      <c r="AC466" s="32"/>
      <c r="AD466" s="37"/>
      <c r="AE466" s="39"/>
      <c r="AF466" s="43" t="s">
        <v>50</v>
      </c>
    </row>
    <row r="467">
      <c r="A467" s="26"/>
      <c r="B467" s="27"/>
      <c r="C467" s="28"/>
      <c r="D467" s="29" t="s">
        <v>48</v>
      </c>
      <c r="E467" s="35">
        <v>0</v>
      </c>
      <c r="F467" s="31"/>
      <c r="G467" s="35">
        <v>0</v>
      </c>
      <c r="H467" s="35">
        <v>0</v>
      </c>
      <c r="I467" s="33">
        <f t="shared" si="336"/>
      </c>
      <c r="J467" s="34">
        <f t="shared" si="7"/>
      </c>
      <c r="K467" s="35">
        <v>0</v>
      </c>
      <c r="L467" s="34">
        <f t="shared" si="116"/>
      </c>
      <c r="M467" s="35">
        <v>0</v>
      </c>
      <c r="N467" s="36">
        <f t="shared" si="554"/>
      </c>
      <c r="O467" s="35">
        <v>0</v>
      </c>
      <c r="P467" s="36">
        <f t="shared" si="663"/>
      </c>
      <c r="Q467" s="37"/>
      <c r="R467" s="32"/>
      <c r="S467" s="37"/>
      <c r="T467" s="32"/>
      <c r="U467" s="38"/>
      <c r="V467" s="39"/>
      <c r="W467" s="32"/>
      <c r="X467" s="39"/>
      <c r="Y467" s="37"/>
      <c r="Z467" s="39"/>
      <c r="AA467" s="39"/>
      <c r="AB467" s="32"/>
      <c r="AC467" s="32"/>
      <c r="AD467" s="37"/>
      <c r="AE467" s="39"/>
      <c r="AF467" s="39"/>
    </row>
    <row r="468">
      <c r="A468" s="26"/>
      <c r="B468" s="27" t="s">
        <v>49</v>
      </c>
      <c r="C468" s="28" t="s">
        <v>55</v>
      </c>
      <c r="D468" s="29" t="s">
        <v>44</v>
      </c>
      <c r="E468" s="30">
        <v>371.95</v>
      </c>
      <c r="F468" s="31">
        <f>E468+E469+E470</f>
      </c>
      <c r="G468" s="32">
        <v>2446</v>
      </c>
      <c r="H468" s="32">
        <v>26</v>
      </c>
      <c r="I468" s="33">
        <f t="shared" si="336"/>
      </c>
      <c r="J468" s="34">
        <f t="shared" si="7"/>
      </c>
      <c r="K468" s="35">
        <v>8</v>
      </c>
      <c r="L468" s="34">
        <f t="shared" si="116"/>
      </c>
      <c r="M468" s="35">
        <v>0</v>
      </c>
      <c r="N468" s="36">
        <f t="shared" si="554"/>
      </c>
      <c r="O468" s="35">
        <v>2</v>
      </c>
      <c r="P468" s="36">
        <f t="shared" si="663"/>
      </c>
      <c r="Q468" s="37">
        <f>(M468+M470+M469)/(O468+O470+O469)</f>
      </c>
      <c r="R468" s="35">
        <v>4</v>
      </c>
      <c r="S468" s="37">
        <f>(O468+O470)/(K468+K470)</f>
      </c>
      <c r="T468" s="35">
        <v>2</v>
      </c>
      <c r="U468" s="38">
        <f>F468/T468</f>
      </c>
      <c r="V468" s="39">
        <f>(F468+4*500)/T468</f>
      </c>
      <c r="W468" s="32">
        <v>3266.4000000000005</v>
      </c>
      <c r="X468" s="39">
        <f>W468/T468</f>
      </c>
      <c r="Y468" s="37">
        <f>T468/R468</f>
      </c>
      <c r="Z468" s="39">
        <f>W468/F468</f>
      </c>
      <c r="AA468" s="39">
        <f>W468/(F468+500)</f>
      </c>
      <c r="AB468" s="35">
        <v>1</v>
      </c>
      <c r="AC468" s="35">
        <v>799.2</v>
      </c>
      <c r="AD468" s="37">
        <f>AB468/T468</f>
      </c>
      <c r="AE468" s="39">
        <f>(W468-AC468)/(F468+500)</f>
      </c>
      <c r="AF468" s="39" t="s">
        <v>45</v>
      </c>
    </row>
    <row r="469">
      <c r="A469" s="26"/>
      <c r="B469" s="27"/>
      <c r="C469" s="28"/>
      <c r="D469" s="29" t="s">
        <v>46</v>
      </c>
      <c r="E469" s="42">
        <v>857.8</v>
      </c>
      <c r="F469" s="31"/>
      <c r="G469" s="32">
        <v>5973</v>
      </c>
      <c r="H469" s="35">
        <v>376</v>
      </c>
      <c r="I469" s="33">
        <f t="shared" si="336"/>
      </c>
      <c r="J469" s="34">
        <f t="shared" si="7"/>
      </c>
      <c r="K469" s="35">
        <v>20</v>
      </c>
      <c r="L469" s="34">
        <f t="shared" si="116"/>
      </c>
      <c r="M469" s="35">
        <v>2</v>
      </c>
      <c r="N469" s="36">
        <f t="shared" si="554"/>
      </c>
      <c r="O469" s="35">
        <v>2</v>
      </c>
      <c r="P469" s="36">
        <f t="shared" si="663"/>
      </c>
      <c r="Q469" s="37"/>
      <c r="R469" s="32"/>
      <c r="S469" s="37"/>
      <c r="T469" s="32"/>
      <c r="U469" s="38"/>
      <c r="V469" s="39"/>
      <c r="W469" s="32"/>
      <c r="X469" s="39"/>
      <c r="Y469" s="37"/>
      <c r="Z469" s="39"/>
      <c r="AA469" s="39"/>
      <c r="AB469" s="32"/>
      <c r="AC469" s="32"/>
      <c r="AD469" s="37"/>
      <c r="AE469" s="39"/>
      <c r="AF469" s="43" t="s">
        <v>50</v>
      </c>
    </row>
    <row r="470">
      <c r="A470" s="26"/>
      <c r="B470" s="27"/>
      <c r="C470" s="28"/>
      <c r="D470" s="29" t="s">
        <v>48</v>
      </c>
      <c r="E470" s="35">
        <v>0</v>
      </c>
      <c r="F470" s="31"/>
      <c r="G470" s="35">
        <v>0</v>
      </c>
      <c r="H470" s="35">
        <v>0</v>
      </c>
      <c r="I470" s="33">
        <f t="shared" si="336"/>
      </c>
      <c r="J470" s="34">
        <f t="shared" si="7"/>
      </c>
      <c r="K470" s="35">
        <v>0</v>
      </c>
      <c r="L470" s="34">
        <f t="shared" si="116"/>
      </c>
      <c r="M470" s="35">
        <v>0</v>
      </c>
      <c r="N470" s="36">
        <f t="shared" si="554"/>
      </c>
      <c r="O470" s="35">
        <v>0</v>
      </c>
      <c r="P470" s="36">
        <f t="shared" si="663"/>
      </c>
      <c r="Q470" s="37"/>
      <c r="R470" s="32"/>
      <c r="S470" s="37"/>
      <c r="T470" s="32"/>
      <c r="U470" s="38"/>
      <c r="V470" s="39"/>
      <c r="W470" s="32"/>
      <c r="X470" s="39"/>
      <c r="Y470" s="37"/>
      <c r="Z470" s="39"/>
      <c r="AA470" s="39"/>
      <c r="AB470" s="32"/>
      <c r="AC470" s="32"/>
      <c r="AD470" s="37"/>
      <c r="AE470" s="39"/>
      <c r="AF470" s="39"/>
    </row>
    <row r="471">
      <c r="A471" s="26"/>
      <c r="B471" s="27" t="s">
        <v>51</v>
      </c>
      <c r="C471" s="28" t="s">
        <v>55</v>
      </c>
      <c r="D471" s="29" t="s">
        <v>44</v>
      </c>
      <c r="E471" s="30">
        <v>363.77</v>
      </c>
      <c r="F471" s="31">
        <f>E471+E472+E473</f>
      </c>
      <c r="G471" s="32">
        <v>2367</v>
      </c>
      <c r="H471" s="32">
        <v>26</v>
      </c>
      <c r="I471" s="33">
        <f t="shared" si="336"/>
      </c>
      <c r="J471" s="34">
        <f t="shared" si="7"/>
      </c>
      <c r="K471" s="35">
        <v>7</v>
      </c>
      <c r="L471" s="34">
        <f t="shared" si="116"/>
      </c>
      <c r="M471" s="35">
        <v>1</v>
      </c>
      <c r="N471" s="36">
        <f t="shared" si="554"/>
      </c>
      <c r="O471" s="35">
        <v>1</v>
      </c>
      <c r="P471" s="36">
        <f t="shared" si="663"/>
      </c>
      <c r="Q471" s="37">
        <f>(M471+M473+M472)/(O471+O473+O472)</f>
      </c>
      <c r="R471" s="35">
        <v>5</v>
      </c>
      <c r="S471" s="37">
        <f>(O471+O473)/(K471+K473)</f>
      </c>
      <c r="T471" s="35">
        <v>3</v>
      </c>
      <c r="U471" s="38">
        <f>F471/T471</f>
      </c>
      <c r="V471" s="39">
        <f>(F471+4*500)/T471</f>
      </c>
      <c r="W471" s="32">
        <v>5529.6</v>
      </c>
      <c r="X471" s="39">
        <f>W471/T471</f>
      </c>
      <c r="Y471" s="37">
        <f>T471/R471</f>
      </c>
      <c r="Z471" s="39">
        <f>W471/F471</f>
      </c>
      <c r="AA471" s="39">
        <f>W471/(F471+500)</f>
      </c>
      <c r="AB471" s="35">
        <v>1</v>
      </c>
      <c r="AC471" s="35">
        <v>2071.2000000000044</v>
      </c>
      <c r="AD471" s="37">
        <f>AB471/T471</f>
      </c>
      <c r="AE471" s="39">
        <f>(W471-AC471)/(F471+500)</f>
      </c>
      <c r="AF471" s="39" t="s">
        <v>45</v>
      </c>
    </row>
    <row r="472">
      <c r="A472" s="26"/>
      <c r="B472" s="27"/>
      <c r="C472" s="28"/>
      <c r="D472" s="29" t="s">
        <v>46</v>
      </c>
      <c r="E472" s="42">
        <v>1157.49</v>
      </c>
      <c r="F472" s="31"/>
      <c r="G472" s="32">
        <v>5749</v>
      </c>
      <c r="H472" s="32">
        <v>284</v>
      </c>
      <c r="I472" s="33">
        <f t="shared" si="336"/>
      </c>
      <c r="J472" s="34">
        <f t="shared" si="7"/>
      </c>
      <c r="K472" s="35">
        <v>17</v>
      </c>
      <c r="L472" s="34">
        <f t="shared" si="116"/>
      </c>
      <c r="M472" s="35">
        <v>2</v>
      </c>
      <c r="N472" s="36">
        <f t="shared" si="554"/>
      </c>
      <c r="O472" s="35">
        <v>2</v>
      </c>
      <c r="P472" s="36">
        <f t="shared" si="663"/>
      </c>
      <c r="Q472" s="37"/>
      <c r="R472" s="32"/>
      <c r="S472" s="37"/>
      <c r="T472" s="32"/>
      <c r="U472" s="38"/>
      <c r="V472" s="39"/>
      <c r="W472" s="32"/>
      <c r="X472" s="39"/>
      <c r="Y472" s="37"/>
      <c r="Z472" s="39"/>
      <c r="AA472" s="39"/>
      <c r="AB472" s="32"/>
      <c r="AC472" s="32"/>
      <c r="AD472" s="37"/>
      <c r="AE472" s="39"/>
      <c r="AF472" s="43" t="s">
        <v>50</v>
      </c>
    </row>
    <row r="473">
      <c r="A473" s="26"/>
      <c r="B473" s="27"/>
      <c r="C473" s="28"/>
      <c r="D473" s="29" t="s">
        <v>48</v>
      </c>
      <c r="E473" s="35">
        <v>0</v>
      </c>
      <c r="F473" s="31"/>
      <c r="G473" s="35">
        <v>0</v>
      </c>
      <c r="H473" s="35">
        <v>0</v>
      </c>
      <c r="I473" s="33">
        <f t="shared" si="336"/>
      </c>
      <c r="J473" s="34">
        <f t="shared" si="7"/>
      </c>
      <c r="K473" s="35">
        <v>0</v>
      </c>
      <c r="L473" s="34">
        <f t="shared" si="116"/>
      </c>
      <c r="M473" s="35">
        <v>0</v>
      </c>
      <c r="N473" s="36">
        <f t="shared" si="554"/>
      </c>
      <c r="O473" s="35">
        <v>0</v>
      </c>
      <c r="P473" s="36">
        <f t="shared" si="663"/>
      </c>
      <c r="Q473" s="37"/>
      <c r="R473" s="32"/>
      <c r="S473" s="37"/>
      <c r="T473" s="32"/>
      <c r="U473" s="38"/>
      <c r="V473" s="39"/>
      <c r="W473" s="32"/>
      <c r="X473" s="39"/>
      <c r="Y473" s="37"/>
      <c r="Z473" s="39"/>
      <c r="AA473" s="39"/>
      <c r="AB473" s="32"/>
      <c r="AC473" s="32"/>
      <c r="AD473" s="37"/>
      <c r="AE473" s="39"/>
      <c r="AF473" s="39"/>
    </row>
    <row r="474">
      <c r="A474" s="26"/>
      <c r="B474" s="27" t="s">
        <v>52</v>
      </c>
      <c r="C474" s="28" t="s">
        <v>55</v>
      </c>
      <c r="D474" s="29" t="s">
        <v>44</v>
      </c>
      <c r="E474" s="30">
        <v>314.19</v>
      </c>
      <c r="F474" s="31">
        <f>E474+E475+E476</f>
      </c>
      <c r="G474" s="32">
        <v>1955</v>
      </c>
      <c r="H474" s="32">
        <v>11</v>
      </c>
      <c r="I474" s="33">
        <f t="shared" si="336"/>
      </c>
      <c r="J474" s="34">
        <f t="shared" si="7"/>
      </c>
      <c r="K474" s="35">
        <v>1</v>
      </c>
      <c r="L474" s="34">
        <f t="shared" si="116"/>
      </c>
      <c r="M474" s="35">
        <v>0</v>
      </c>
      <c r="N474" s="36">
        <f t="shared" si="554"/>
      </c>
      <c r="O474" s="35">
        <v>0</v>
      </c>
      <c r="P474" s="36">
        <f t="shared" si="663"/>
      </c>
      <c r="Q474" s="37">
        <f>(M474+M476+M475)/(O474+O476+O475)</f>
      </c>
      <c r="R474" s="35">
        <v>4</v>
      </c>
      <c r="S474" s="37">
        <f>(O474+O476)/(K474+K476)</f>
      </c>
      <c r="T474" s="35">
        <v>3</v>
      </c>
      <c r="U474" s="38">
        <f>F474/T474</f>
      </c>
      <c r="V474" s="39">
        <f>(F474+4*500)/T474</f>
      </c>
      <c r="W474" s="32">
        <v>3357.3999999999996</v>
      </c>
      <c r="X474" s="39">
        <f>W474/T474</f>
      </c>
      <c r="Y474" s="37">
        <f>T474/R474</f>
      </c>
      <c r="Z474" s="39">
        <f>W474/F474</f>
      </c>
      <c r="AA474" s="39">
        <f>W474/(F474+500)</f>
      </c>
      <c r="AB474" s="35">
        <v>1</v>
      </c>
      <c r="AC474" s="35">
        <f>143.6*12</f>
      </c>
      <c r="AD474" s="37">
        <f>AB474/T474</f>
      </c>
      <c r="AE474" s="39">
        <f>(W474-AC474)/(F474+500)</f>
      </c>
      <c r="AF474" s="39" t="s">
        <v>45</v>
      </c>
    </row>
    <row r="475">
      <c r="A475" s="26"/>
      <c r="B475" s="27"/>
      <c r="C475" s="28"/>
      <c r="D475" s="29" t="s">
        <v>46</v>
      </c>
      <c r="E475" s="42">
        <v>1424.92</v>
      </c>
      <c r="F475" s="31"/>
      <c r="G475" s="32">
        <v>4079</v>
      </c>
      <c r="H475" s="32">
        <v>175</v>
      </c>
      <c r="I475" s="33">
        <f t="shared" si="336"/>
      </c>
      <c r="J475" s="34">
        <f t="shared" si="7"/>
      </c>
      <c r="K475" s="35">
        <v>17</v>
      </c>
      <c r="L475" s="34">
        <f t="shared" si="116"/>
      </c>
      <c r="M475" s="35">
        <v>1</v>
      </c>
      <c r="N475" s="36">
        <f t="shared" si="554"/>
      </c>
      <c r="O475" s="35">
        <v>3</v>
      </c>
      <c r="P475" s="36">
        <f t="shared" si="663"/>
      </c>
      <c r="Q475" s="37"/>
      <c r="R475" s="32"/>
      <c r="S475" s="37"/>
      <c r="T475" s="32"/>
      <c r="U475" s="38"/>
      <c r="V475" s="39"/>
      <c r="W475" s="32"/>
      <c r="X475" s="39"/>
      <c r="Y475" s="37"/>
      <c r="Z475" s="39"/>
      <c r="AA475" s="39"/>
      <c r="AB475" s="32"/>
      <c r="AC475" s="32"/>
      <c r="AD475" s="37"/>
      <c r="AE475" s="39"/>
      <c r="AF475" s="43" t="s">
        <v>50</v>
      </c>
    </row>
    <row r="476">
      <c r="A476" s="26"/>
      <c r="B476" s="27"/>
      <c r="C476" s="28"/>
      <c r="D476" s="29" t="s">
        <v>48</v>
      </c>
      <c r="E476" s="35">
        <v>0</v>
      </c>
      <c r="F476" s="31"/>
      <c r="G476" s="35">
        <v>0</v>
      </c>
      <c r="H476" s="35">
        <v>0</v>
      </c>
      <c r="I476" s="33">
        <f t="shared" si="336"/>
      </c>
      <c r="J476" s="34">
        <f t="shared" si="7"/>
      </c>
      <c r="K476" s="35">
        <v>0</v>
      </c>
      <c r="L476" s="34">
        <f t="shared" si="116"/>
      </c>
      <c r="M476" s="35">
        <v>0</v>
      </c>
      <c r="N476" s="36">
        <f t="shared" si="554"/>
      </c>
      <c r="O476" s="35">
        <v>0</v>
      </c>
      <c r="P476" s="36">
        <f t="shared" si="663"/>
      </c>
      <c r="Q476" s="37"/>
      <c r="R476" s="32"/>
      <c r="S476" s="37"/>
      <c r="T476" s="32"/>
      <c r="U476" s="38"/>
      <c r="V476" s="39"/>
      <c r="W476" s="32"/>
      <c r="X476" s="39"/>
      <c r="Y476" s="37"/>
      <c r="Z476" s="39"/>
      <c r="AA476" s="39"/>
      <c r="AB476" s="32"/>
      <c r="AC476" s="32"/>
      <c r="AD476" s="37"/>
      <c r="AE476" s="39"/>
      <c r="AF476" s="39"/>
    </row>
    <row r="477">
      <c r="A477" s="26"/>
      <c r="B477" s="44" t="s">
        <v>53</v>
      </c>
      <c r="C477" s="44"/>
      <c r="D477" s="44"/>
      <c r="E477" s="45">
        <f>SUM(E465:E476)</f>
      </c>
      <c r="F477" s="45">
        <f>SUM(F465:F476)</f>
      </c>
      <c r="G477" s="45">
        <f>SUM(G465:G476)</f>
      </c>
      <c r="H477" s="45">
        <f>SUM(H465:H476)</f>
      </c>
      <c r="I477" s="46">
        <f t="shared" si="336"/>
      </c>
      <c r="J477" s="47">
        <f t="shared" si="7"/>
      </c>
      <c r="K477" s="45">
        <f>SUM(K465:K476)</f>
      </c>
      <c r="L477" s="47">
        <f t="shared" si="116"/>
      </c>
      <c r="M477" s="45">
        <f>SUM(M465:M476)</f>
      </c>
      <c r="N477" s="48">
        <f t="shared" si="554"/>
      </c>
      <c r="O477" s="45">
        <f>SUM(O465:O476)</f>
      </c>
      <c r="P477" s="48">
        <f t="shared" si="663"/>
      </c>
      <c r="Q477" s="49">
        <f>M477/O477</f>
      </c>
      <c r="R477" s="45">
        <f>SUM(R465:R476)</f>
      </c>
      <c r="S477" s="49">
        <f>(O477+O477)/(K477+K477)</f>
      </c>
      <c r="T477" s="45">
        <f>SUM(T465:T476)</f>
      </c>
      <c r="U477" s="50">
        <f t="shared" ref="U477:U478" si="271">F477/T477</f>
      </c>
      <c r="V477" s="51">
        <f t="shared" ref="V477:V478" si="380">(F477+4*500)/T477</f>
      </c>
      <c r="W477" s="45">
        <f>SUM(W465:W476)</f>
      </c>
      <c r="X477" s="52">
        <f t="shared" ref="X477:X478" si="51">W477/T477</f>
      </c>
      <c r="Y477" s="49">
        <f t="shared" ref="Y477:Y478" si="162">T477/R477</f>
      </c>
      <c r="Z477" s="51">
        <f t="shared" ref="Z477:Z478" si="598">W477/F477</f>
      </c>
      <c r="AA477" s="51">
        <f>W477/(F477+COUNT(W465:W476)*500)</f>
      </c>
      <c r="AB477" s="45">
        <f>SUM(AB465:AB476)</f>
      </c>
      <c r="AC477" s="45">
        <f>SUM(AC465:AC476)</f>
      </c>
      <c r="AD477" s="49">
        <f t="shared" ref="AD477:AD478" si="470">AB477/T477</f>
      </c>
      <c r="AE477" s="53">
        <f>(W477-AC477)/(F477+COUNT(W465:W476)*500)</f>
      </c>
      <c r="AF477" s="39"/>
    </row>
    <row r="478">
      <c r="A478" s="26"/>
      <c r="B478" s="27" t="s">
        <v>54</v>
      </c>
      <c r="C478" s="28" t="s">
        <v>73</v>
      </c>
      <c r="D478" s="29" t="s">
        <v>44</v>
      </c>
      <c r="E478" s="30">
        <v>174.53</v>
      </c>
      <c r="F478" s="31">
        <f>E478+E479+E480</f>
      </c>
      <c r="G478" s="32">
        <v>1291</v>
      </c>
      <c r="H478" s="32">
        <v>5</v>
      </c>
      <c r="I478" s="33">
        <f t="shared" si="336"/>
      </c>
      <c r="J478" s="34">
        <f t="shared" si="7"/>
      </c>
      <c r="K478" s="35">
        <v>0</v>
      </c>
      <c r="L478" s="34">
        <f t="shared" si="116"/>
      </c>
      <c r="M478" s="35">
        <v>0</v>
      </c>
      <c r="N478" s="36">
        <f t="shared" si="554"/>
      </c>
      <c r="O478" s="35">
        <v>0</v>
      </c>
      <c r="P478" s="36">
        <f t="shared" si="663"/>
      </c>
      <c r="Q478" s="37">
        <f>(M478+M480+M479)/(O478+O480+O479)</f>
      </c>
      <c r="R478" s="35">
        <v>3</v>
      </c>
      <c r="S478" s="37">
        <f>(O478+O480)/(K478+K480)</f>
      </c>
      <c r="T478" s="35">
        <v>4</v>
      </c>
      <c r="U478" s="38">
        <f t="shared" si="271"/>
      </c>
      <c r="V478" s="39">
        <f t="shared" si="380"/>
      </c>
      <c r="W478" s="32">
        <v>2576.3999999999996</v>
      </c>
      <c r="X478" s="39">
        <f t="shared" si="51"/>
      </c>
      <c r="Y478" s="37">
        <f t="shared" si="162"/>
      </c>
      <c r="Z478" s="39">
        <f t="shared" si="598"/>
      </c>
      <c r="AA478" s="39">
        <f>W478/(F478+500)</f>
      </c>
      <c r="AB478" s="35">
        <v>0</v>
      </c>
      <c r="AC478" s="35">
        <v>0</v>
      </c>
      <c r="AD478" s="37">
        <f t="shared" si="470"/>
      </c>
      <c r="AE478" s="39">
        <f>(W478-AC478)/(F478+500)</f>
      </c>
      <c r="AF478" s="39" t="s">
        <v>45</v>
      </c>
    </row>
    <row r="479">
      <c r="A479" s="26"/>
      <c r="B479" s="27"/>
      <c r="C479" s="28"/>
      <c r="D479" s="29" t="s">
        <v>46</v>
      </c>
      <c r="E479" s="42">
        <v>638.97</v>
      </c>
      <c r="F479" s="31"/>
      <c r="G479" s="32">
        <v>3795</v>
      </c>
      <c r="H479" s="32">
        <v>178</v>
      </c>
      <c r="I479" s="33">
        <f t="shared" si="336"/>
      </c>
      <c r="J479" s="34">
        <f t="shared" si="7"/>
      </c>
      <c r="K479" s="35">
        <v>12</v>
      </c>
      <c r="L479" s="34">
        <f t="shared" si="116"/>
      </c>
      <c r="M479" s="35">
        <v>1</v>
      </c>
      <c r="N479" s="36">
        <f t="shared" si="554"/>
      </c>
      <c r="O479" s="35">
        <v>2</v>
      </c>
      <c r="P479" s="36">
        <f t="shared" si="663"/>
      </c>
      <c r="Q479" s="37"/>
      <c r="R479" s="32"/>
      <c r="S479" s="37"/>
      <c r="T479" s="32"/>
      <c r="U479" s="38"/>
      <c r="V479" s="39"/>
      <c r="W479" s="32"/>
      <c r="X479" s="39"/>
      <c r="Y479" s="37"/>
      <c r="Z479" s="39"/>
      <c r="AA479" s="39"/>
      <c r="AB479" s="32"/>
      <c r="AC479" s="32"/>
      <c r="AD479" s="37"/>
      <c r="AE479" s="39"/>
      <c r="AF479" s="43" t="s">
        <v>50</v>
      </c>
    </row>
    <row r="480">
      <c r="A480" s="26"/>
      <c r="B480" s="27"/>
      <c r="C480" s="28"/>
      <c r="D480" s="29" t="s">
        <v>48</v>
      </c>
      <c r="E480" s="35">
        <v>0</v>
      </c>
      <c r="F480" s="31"/>
      <c r="G480" s="35">
        <v>0</v>
      </c>
      <c r="H480" s="35">
        <v>0</v>
      </c>
      <c r="I480" s="33">
        <f t="shared" si="336"/>
      </c>
      <c r="J480" s="34">
        <f t="shared" si="7"/>
      </c>
      <c r="K480" s="35">
        <v>0</v>
      </c>
      <c r="L480" s="34">
        <f t="shared" si="116"/>
      </c>
      <c r="M480" s="35">
        <v>0</v>
      </c>
      <c r="N480" s="36">
        <f t="shared" si="554"/>
      </c>
      <c r="O480" s="35">
        <v>0</v>
      </c>
      <c r="P480" s="36">
        <f t="shared" si="663"/>
      </c>
      <c r="Q480" s="37"/>
      <c r="R480" s="32"/>
      <c r="S480" s="37"/>
      <c r="T480" s="32"/>
      <c r="U480" s="38"/>
      <c r="V480" s="39"/>
      <c r="W480" s="32"/>
      <c r="X480" s="39"/>
      <c r="Y480" s="37"/>
      <c r="Z480" s="39"/>
      <c r="AA480" s="39"/>
      <c r="AB480" s="32"/>
      <c r="AC480" s="32"/>
      <c r="AD480" s="37"/>
      <c r="AE480" s="39"/>
      <c r="AF480" s="39"/>
    </row>
    <row r="481">
      <c r="A481" s="26"/>
      <c r="B481" s="27" t="s">
        <v>56</v>
      </c>
      <c r="C481" s="28" t="s">
        <v>73</v>
      </c>
      <c r="D481" s="29" t="s">
        <v>44</v>
      </c>
      <c r="E481" s="30">
        <v>2744.199999999997</v>
      </c>
      <c r="F481" s="31">
        <f>E481+E482+E483</f>
      </c>
      <c r="G481" s="32">
        <v>1567</v>
      </c>
      <c r="H481" s="32">
        <v>13</v>
      </c>
      <c r="I481" s="33">
        <f t="shared" si="336"/>
      </c>
      <c r="J481" s="34">
        <f t="shared" si="7"/>
      </c>
      <c r="K481" s="35">
        <v>2</v>
      </c>
      <c r="L481" s="34">
        <f t="shared" si="116"/>
      </c>
      <c r="M481" s="35">
        <v>0</v>
      </c>
      <c r="N481" s="36">
        <f t="shared" si="554"/>
      </c>
      <c r="O481" s="35">
        <v>0</v>
      </c>
      <c r="P481" s="36">
        <f t="shared" si="663"/>
      </c>
      <c r="Q481" s="37">
        <f>(M481+M483+M482)/(O481+O483+O482)</f>
      </c>
      <c r="R481" s="35">
        <v>4</v>
      </c>
      <c r="S481" s="37">
        <f>(O481+O483)/(K481+K483)</f>
      </c>
      <c r="T481" s="35">
        <v>2</v>
      </c>
      <c r="U481" s="38">
        <f>F481/T481</f>
      </c>
      <c r="V481" s="39">
        <f>(F481+4*500)/T481</f>
      </c>
      <c r="W481" s="32">
        <v>3823.2000000000007</v>
      </c>
      <c r="X481" s="39">
        <f>W481/T481</f>
      </c>
      <c r="Y481" s="37">
        <f>T481/R481</f>
      </c>
      <c r="Z481" s="39">
        <f>W481/F481</f>
      </c>
      <c r="AA481" s="39">
        <f>W481/(F481+500)</f>
      </c>
      <c r="AB481" s="35">
        <v>1</v>
      </c>
      <c r="AC481" s="35">
        <f>172.6*12</f>
      </c>
      <c r="AD481" s="37">
        <f>AB481/T481</f>
      </c>
      <c r="AE481" s="39">
        <f>(W481-AC481)/(F481+500)</f>
      </c>
      <c r="AF481" s="39" t="s">
        <v>45</v>
      </c>
    </row>
    <row r="482">
      <c r="A482" s="26"/>
      <c r="B482" s="27"/>
      <c r="C482" s="28"/>
      <c r="D482" s="29" t="s">
        <v>46</v>
      </c>
      <c r="E482" s="42">
        <v>1204.56</v>
      </c>
      <c r="F482" s="31"/>
      <c r="G482" s="32">
        <v>6280</v>
      </c>
      <c r="H482" s="32">
        <v>290</v>
      </c>
      <c r="I482" s="33">
        <f t="shared" si="336"/>
      </c>
      <c r="J482" s="34">
        <f t="shared" si="7"/>
      </c>
      <c r="K482" s="35">
        <v>21</v>
      </c>
      <c r="L482" s="34">
        <f t="shared" si="116"/>
      </c>
      <c r="M482" s="35">
        <v>2</v>
      </c>
      <c r="N482" s="36">
        <f t="shared" si="554"/>
      </c>
      <c r="O482" s="35">
        <v>3</v>
      </c>
      <c r="P482" s="36">
        <f t="shared" si="663"/>
      </c>
      <c r="Q482" s="37"/>
      <c r="R482" s="32"/>
      <c r="S482" s="37"/>
      <c r="T482" s="32"/>
      <c r="U482" s="38"/>
      <c r="V482" s="39"/>
      <c r="W482" s="32"/>
      <c r="X482" s="39"/>
      <c r="Y482" s="37"/>
      <c r="Z482" s="39"/>
      <c r="AA482" s="39"/>
      <c r="AB482" s="32"/>
      <c r="AC482" s="32"/>
      <c r="AD482" s="37"/>
      <c r="AE482" s="39"/>
      <c r="AF482" s="43" t="s">
        <v>50</v>
      </c>
    </row>
    <row r="483">
      <c r="A483" s="26"/>
      <c r="B483" s="27"/>
      <c r="C483" s="28"/>
      <c r="D483" s="29" t="s">
        <v>48</v>
      </c>
      <c r="E483" s="35">
        <v>0</v>
      </c>
      <c r="F483" s="31"/>
      <c r="G483" s="35">
        <v>0</v>
      </c>
      <c r="H483" s="35">
        <v>0</v>
      </c>
      <c r="I483" s="33">
        <f t="shared" si="336"/>
      </c>
      <c r="J483" s="34">
        <f t="shared" si="7"/>
      </c>
      <c r="K483" s="35">
        <v>0</v>
      </c>
      <c r="L483" s="34">
        <f t="shared" si="116"/>
      </c>
      <c r="M483" s="35">
        <v>0</v>
      </c>
      <c r="N483" s="36">
        <f t="shared" si="554"/>
      </c>
      <c r="O483" s="35">
        <v>0</v>
      </c>
      <c r="P483" s="36">
        <f t="shared" si="663"/>
      </c>
      <c r="Q483" s="37"/>
      <c r="R483" s="32"/>
      <c r="S483" s="37"/>
      <c r="T483" s="32"/>
      <c r="U483" s="38"/>
      <c r="V483" s="39"/>
      <c r="W483" s="32"/>
      <c r="X483" s="39"/>
      <c r="Y483" s="37"/>
      <c r="Z483" s="39"/>
      <c r="AA483" s="39"/>
      <c r="AB483" s="32"/>
      <c r="AC483" s="32"/>
      <c r="AD483" s="37"/>
      <c r="AE483" s="39"/>
      <c r="AF483" s="39"/>
    </row>
    <row r="484">
      <c r="A484" s="26"/>
      <c r="B484" s="54" t="s">
        <v>57</v>
      </c>
      <c r="C484" s="28" t="s">
        <v>73</v>
      </c>
      <c r="D484" s="29" t="s">
        <v>44</v>
      </c>
      <c r="E484" s="30">
        <v>284.15</v>
      </c>
      <c r="F484" s="31">
        <f>E484+E485+E486</f>
      </c>
      <c r="G484" s="32">
        <v>2044</v>
      </c>
      <c r="H484" s="35">
        <v>18</v>
      </c>
      <c r="I484" s="33">
        <f t="shared" si="336"/>
      </c>
      <c r="J484" s="34">
        <f t="shared" si="7"/>
      </c>
      <c r="K484" s="35">
        <v>4</v>
      </c>
      <c r="L484" s="34">
        <f t="shared" si="116"/>
      </c>
      <c r="M484" s="35">
        <v>1</v>
      </c>
      <c r="N484" s="36">
        <f t="shared" si="554"/>
      </c>
      <c r="O484" s="35">
        <v>1</v>
      </c>
      <c r="P484" s="36">
        <f t="shared" si="663"/>
      </c>
      <c r="Q484" s="37">
        <f>(M484+M486+M485)/(O484+O486+O485)</f>
      </c>
      <c r="R484" s="35">
        <v>5</v>
      </c>
      <c r="S484" s="37">
        <f>(O484+O486)/(K484+K486)</f>
      </c>
      <c r="T484" s="35">
        <v>3</v>
      </c>
      <c r="U484" s="38">
        <f>F484/T484</f>
      </c>
      <c r="V484" s="39">
        <f>(F484+4*500)/T484</f>
      </c>
      <c r="W484" s="32">
        <v>5402.399999999998</v>
      </c>
      <c r="X484" s="39">
        <f>W484/T484</f>
      </c>
      <c r="Y484" s="37">
        <f>T484/R484</f>
      </c>
      <c r="Z484" s="39">
        <f>W484/F484</f>
      </c>
      <c r="AA484" s="39">
        <f>W484/(F484+500)</f>
      </c>
      <c r="AB484" s="35">
        <v>1</v>
      </c>
      <c r="AC484" s="32">
        <f>65.6*12</f>
      </c>
      <c r="AD484" s="37">
        <f>AB484/T484</f>
      </c>
      <c r="AE484" s="39">
        <f>(W484-AC484)/(F484+500)</f>
      </c>
      <c r="AF484" s="39" t="s">
        <v>45</v>
      </c>
    </row>
    <row r="485">
      <c r="A485" s="26"/>
      <c r="B485" s="54"/>
      <c r="C485" s="28"/>
      <c r="D485" s="29" t="s">
        <v>46</v>
      </c>
      <c r="E485" s="42">
        <v>1959.96</v>
      </c>
      <c r="F485" s="31"/>
      <c r="G485" s="32">
        <v>14742</v>
      </c>
      <c r="H485" s="32">
        <v>683</v>
      </c>
      <c r="I485" s="33">
        <f t="shared" si="336"/>
      </c>
      <c r="J485" s="34">
        <f t="shared" si="7"/>
      </c>
      <c r="K485" s="35">
        <v>19</v>
      </c>
      <c r="L485" s="34">
        <f t="shared" si="116"/>
      </c>
      <c r="M485" s="35">
        <v>1</v>
      </c>
      <c r="N485" s="36">
        <f t="shared" si="554"/>
      </c>
      <c r="O485" s="35">
        <v>2</v>
      </c>
      <c r="P485" s="36">
        <f t="shared" si="663"/>
      </c>
      <c r="Q485" s="37"/>
      <c r="R485" s="32"/>
      <c r="S485" s="37"/>
      <c r="T485" s="32"/>
      <c r="U485" s="38"/>
      <c r="V485" s="39"/>
      <c r="W485" s="32"/>
      <c r="X485" s="39"/>
      <c r="Y485" s="37"/>
      <c r="Z485" s="39"/>
      <c r="AA485" s="39"/>
      <c r="AB485" s="32"/>
      <c r="AC485" s="32"/>
      <c r="AD485" s="37"/>
      <c r="AE485" s="39"/>
      <c r="AF485" s="43" t="s">
        <v>50</v>
      </c>
    </row>
    <row r="486">
      <c r="A486" s="26"/>
      <c r="B486" s="54"/>
      <c r="C486" s="28"/>
      <c r="D486" s="29" t="s">
        <v>48</v>
      </c>
      <c r="E486" s="35">
        <v>0</v>
      </c>
      <c r="F486" s="31"/>
      <c r="G486" s="35">
        <v>0</v>
      </c>
      <c r="H486" s="35">
        <v>0</v>
      </c>
      <c r="I486" s="33">
        <f t="shared" si="336"/>
      </c>
      <c r="J486" s="34">
        <f t="shared" si="7"/>
      </c>
      <c r="K486" s="35">
        <v>0</v>
      </c>
      <c r="L486" s="34">
        <f t="shared" si="116"/>
      </c>
      <c r="M486" s="35">
        <v>0</v>
      </c>
      <c r="N486" s="36">
        <f t="shared" si="554"/>
      </c>
      <c r="O486" s="35">
        <v>0</v>
      </c>
      <c r="P486" s="36">
        <f t="shared" si="663"/>
      </c>
      <c r="Q486" s="37"/>
      <c r="R486" s="32"/>
      <c r="S486" s="37"/>
      <c r="T486" s="32"/>
      <c r="U486" s="38"/>
      <c r="V486" s="39"/>
      <c r="W486" s="32"/>
      <c r="X486" s="39"/>
      <c r="Y486" s="37"/>
      <c r="Z486" s="39"/>
      <c r="AA486" s="39"/>
      <c r="AB486" s="32"/>
      <c r="AC486" s="32"/>
      <c r="AD486" s="37"/>
      <c r="AE486" s="39"/>
      <c r="AF486" s="39"/>
    </row>
    <row r="487">
      <c r="A487" s="26"/>
      <c r="B487" s="27" t="s">
        <v>58</v>
      </c>
      <c r="C487" s="28" t="s">
        <v>73</v>
      </c>
      <c r="D487" s="29" t="s">
        <v>44</v>
      </c>
      <c r="E487" s="30">
        <v>260.04</v>
      </c>
      <c r="F487" s="31">
        <f>E487+E488+E489</f>
      </c>
      <c r="G487" s="32">
        <v>1837</v>
      </c>
      <c r="H487" s="32">
        <v>19</v>
      </c>
      <c r="I487" s="33">
        <f t="shared" si="336"/>
      </c>
      <c r="J487" s="34">
        <f t="shared" si="7"/>
      </c>
      <c r="K487" s="35">
        <v>3</v>
      </c>
      <c r="L487" s="34">
        <f t="shared" si="116"/>
      </c>
      <c r="M487" s="35">
        <v>0</v>
      </c>
      <c r="N487" s="36">
        <f t="shared" si="554"/>
      </c>
      <c r="O487" s="35">
        <v>0</v>
      </c>
      <c r="P487" s="36">
        <f t="shared" si="663"/>
      </c>
      <c r="Q487" s="37">
        <f>(M487+M489+M488)/(O487+O489+O488)</f>
      </c>
      <c r="R487" s="35">
        <v>7</v>
      </c>
      <c r="S487" s="37">
        <f>(O487+O489)/(K487+K489)</f>
      </c>
      <c r="T487" s="35">
        <v>4</v>
      </c>
      <c r="U487" s="38">
        <f>F487/T487</f>
      </c>
      <c r="V487" s="39">
        <f>(F487+4*500)/T487</f>
      </c>
      <c r="W487" s="32">
        <v>3291.850000000002</v>
      </c>
      <c r="X487" s="39">
        <f>W487/T487</f>
      </c>
      <c r="Y487" s="37">
        <f>T487/R487</f>
      </c>
      <c r="Z487" s="39">
        <f>W487/F487</f>
      </c>
      <c r="AA487" s="39">
        <f>W487/(F487+500)</f>
      </c>
      <c r="AB487" s="35">
        <v>1</v>
      </c>
      <c r="AC487" s="35">
        <f>59.6*12</f>
      </c>
      <c r="AD487" s="37">
        <f>AB487/T487</f>
      </c>
      <c r="AE487" s="39">
        <f>(W487-AC487)/(F487+500)</f>
      </c>
      <c r="AF487" s="39" t="s">
        <v>45</v>
      </c>
    </row>
    <row r="488">
      <c r="A488" s="26"/>
      <c r="B488" s="27"/>
      <c r="C488" s="28"/>
      <c r="D488" s="29" t="s">
        <v>46</v>
      </c>
      <c r="E488" s="42">
        <v>2031.25</v>
      </c>
      <c r="F488" s="31"/>
      <c r="G488" s="32">
        <v>19741</v>
      </c>
      <c r="H488" s="32">
        <v>953</v>
      </c>
      <c r="I488" s="33">
        <f t="shared" si="336"/>
      </c>
      <c r="J488" s="34">
        <f t="shared" si="7"/>
      </c>
      <c r="K488" s="35">
        <v>28</v>
      </c>
      <c r="L488" s="34">
        <f t="shared" si="116"/>
      </c>
      <c r="M488" s="35">
        <v>2</v>
      </c>
      <c r="N488" s="36">
        <f t="shared" si="554"/>
      </c>
      <c r="O488" s="35">
        <v>5</v>
      </c>
      <c r="P488" s="36">
        <f t="shared" si="663"/>
      </c>
      <c r="Q488" s="37"/>
      <c r="R488" s="32"/>
      <c r="S488" s="37"/>
      <c r="T488" s="32"/>
      <c r="U488" s="38"/>
      <c r="V488" s="39"/>
      <c r="W488" s="32"/>
      <c r="X488" s="39"/>
      <c r="Y488" s="37"/>
      <c r="Z488" s="39"/>
      <c r="AA488" s="39"/>
      <c r="AB488" s="32"/>
      <c r="AC488" s="32"/>
      <c r="AD488" s="37"/>
      <c r="AE488" s="39"/>
      <c r="AF488" s="43" t="s">
        <v>50</v>
      </c>
    </row>
    <row r="489">
      <c r="A489" s="26"/>
      <c r="B489" s="27"/>
      <c r="C489" s="28"/>
      <c r="D489" s="29" t="s">
        <v>48</v>
      </c>
      <c r="E489" s="35">
        <v>0</v>
      </c>
      <c r="F489" s="31"/>
      <c r="G489" s="35">
        <v>0</v>
      </c>
      <c r="H489" s="35">
        <v>0</v>
      </c>
      <c r="I489" s="33">
        <f t="shared" si="336"/>
      </c>
      <c r="J489" s="34">
        <f t="shared" si="7"/>
      </c>
      <c r="K489" s="35">
        <v>0</v>
      </c>
      <c r="L489" s="34">
        <f t="shared" si="116"/>
      </c>
      <c r="M489" s="35">
        <v>0</v>
      </c>
      <c r="N489" s="36">
        <f t="shared" si="554"/>
      </c>
      <c r="O489" s="35">
        <v>0</v>
      </c>
      <c r="P489" s="36">
        <f t="shared" si="663"/>
      </c>
      <c r="Q489" s="37"/>
      <c r="R489" s="32"/>
      <c r="S489" s="37"/>
      <c r="T489" s="32"/>
      <c r="U489" s="38"/>
      <c r="V489" s="39"/>
      <c r="W489" s="32"/>
      <c r="X489" s="39"/>
      <c r="Y489" s="37"/>
      <c r="Z489" s="39"/>
      <c r="AA489" s="39"/>
      <c r="AB489" s="32"/>
      <c r="AC489" s="32"/>
      <c r="AD489" s="37"/>
      <c r="AE489" s="39"/>
      <c r="AF489" s="39"/>
    </row>
    <row r="490">
      <c r="A490" s="26"/>
      <c r="B490" s="44" t="s">
        <v>53</v>
      </c>
      <c r="C490" s="44"/>
      <c r="D490" s="44"/>
      <c r="E490" s="45">
        <f>SUM(E478:E489)</f>
      </c>
      <c r="F490" s="45">
        <f>SUM(F478:F489)</f>
      </c>
      <c r="G490" s="45">
        <f>SUM(G478:G489)</f>
      </c>
      <c r="H490" s="45">
        <f>SUM(H478:H489)</f>
      </c>
      <c r="I490" s="46">
        <f t="shared" si="336"/>
      </c>
      <c r="J490" s="47">
        <f t="shared" si="7"/>
      </c>
      <c r="K490" s="45">
        <f>SUM(K478:K489)</f>
      </c>
      <c r="L490" s="47">
        <f t="shared" si="116"/>
      </c>
      <c r="M490" s="45">
        <f>SUM(M478:M489)</f>
      </c>
      <c r="N490" s="48">
        <f t="shared" si="554"/>
      </c>
      <c r="O490" s="45">
        <f>SUM(O478:O489)</f>
      </c>
      <c r="P490" s="48">
        <f t="shared" si="663"/>
      </c>
      <c r="Q490" s="49">
        <f>M490/O490</f>
      </c>
      <c r="R490" s="45">
        <f>SUM(R478:R489)</f>
      </c>
      <c r="S490" s="49">
        <f>(O490+O490)/(K490+K490)</f>
      </c>
      <c r="T490" s="45">
        <f>SUM(T478:T489)</f>
      </c>
      <c r="U490" s="50">
        <f t="shared" ref="U490:U491" si="272">F490/T490</f>
      </c>
      <c r="V490" s="51">
        <f t="shared" ref="V490:V491" si="381">(F490+4*500)/T490</f>
      </c>
      <c r="W490" s="45">
        <f>SUM(W478:W489)</f>
      </c>
      <c r="X490" s="52">
        <f t="shared" ref="X490:X491" si="52">W490/T490</f>
      </c>
      <c r="Y490" s="49">
        <f t="shared" ref="Y490:Y491" si="163">T490/R490</f>
      </c>
      <c r="Z490" s="51">
        <f t="shared" ref="Z490:Z491" si="599">W490/F490</f>
      </c>
      <c r="AA490" s="51">
        <f>W490/(F490+COUNT(W478:W489)*500)</f>
      </c>
      <c r="AB490" s="45">
        <f>SUM(AB478:AB489)</f>
      </c>
      <c r="AC490" s="45">
        <f>SUM(AC478:AC489)</f>
      </c>
      <c r="AD490" s="49">
        <f t="shared" ref="AD490:AD491" si="471">AB490/T490</f>
      </c>
      <c r="AE490" s="53">
        <f>(W490-AC490)/(F490+COUNT(W478:W489)*500)</f>
      </c>
      <c r="AF490" s="39"/>
    </row>
    <row r="491">
      <c r="A491" s="26"/>
      <c r="B491" s="27" t="s">
        <v>59</v>
      </c>
      <c r="C491" s="28" t="s">
        <v>60</v>
      </c>
      <c r="D491" s="29" t="s">
        <v>44</v>
      </c>
      <c r="E491" s="30">
        <v>156.61</v>
      </c>
      <c r="F491" s="31">
        <f>E491+E492+E493</f>
      </c>
      <c r="G491" s="32">
        <v>1320</v>
      </c>
      <c r="H491" s="32">
        <v>16</v>
      </c>
      <c r="I491" s="33">
        <f t="shared" si="336"/>
      </c>
      <c r="J491" s="34">
        <f t="shared" si="7"/>
      </c>
      <c r="K491" s="35">
        <v>4</v>
      </c>
      <c r="L491" s="34">
        <f t="shared" si="116"/>
      </c>
      <c r="M491" s="35">
        <v>0</v>
      </c>
      <c r="N491" s="36">
        <f t="shared" si="554"/>
      </c>
      <c r="O491" s="35">
        <v>0</v>
      </c>
      <c r="P491" s="36">
        <f t="shared" si="663"/>
      </c>
      <c r="Q491" s="37">
        <f>(M491+M493+M492)/(O491+O493+O492)</f>
      </c>
      <c r="R491" s="35">
        <v>12</v>
      </c>
      <c r="S491" s="37">
        <f>(O491+O493)/(K491+K493)</f>
      </c>
      <c r="T491" s="35">
        <v>2</v>
      </c>
      <c r="U491" s="38">
        <f t="shared" si="272"/>
      </c>
      <c r="V491" s="39">
        <f t="shared" si="381"/>
      </c>
      <c r="W491" s="32">
        <v>2632.7999999999993</v>
      </c>
      <c r="X491" s="39">
        <f t="shared" si="52"/>
      </c>
      <c r="Y491" s="37">
        <f t="shared" si="163"/>
      </c>
      <c r="Z491" s="39">
        <f t="shared" si="599"/>
      </c>
      <c r="AA491" s="39">
        <f>W491/(F491+500)</f>
      </c>
      <c r="AB491" s="35">
        <v>0</v>
      </c>
      <c r="AC491" s="35">
        <v>0</v>
      </c>
      <c r="AD491" s="37">
        <f t="shared" si="471"/>
      </c>
      <c r="AE491" s="39">
        <f>(W491-AC491)/(F491+500)</f>
      </c>
      <c r="AF491" s="39" t="s">
        <v>45</v>
      </c>
    </row>
    <row r="492">
      <c r="A492" s="26"/>
      <c r="B492" s="27"/>
      <c r="C492" s="28"/>
      <c r="D492" s="29" t="s">
        <v>46</v>
      </c>
      <c r="E492" s="42">
        <v>1756.27</v>
      </c>
      <c r="F492" s="31"/>
      <c r="G492" s="32">
        <v>14053</v>
      </c>
      <c r="H492" s="32">
        <v>682</v>
      </c>
      <c r="I492" s="33">
        <f t="shared" si="336"/>
      </c>
      <c r="J492" s="34">
        <f t="shared" si="7"/>
      </c>
      <c r="K492" s="35">
        <v>32</v>
      </c>
      <c r="L492" s="34">
        <f t="shared" si="116"/>
      </c>
      <c r="M492" s="35">
        <v>1</v>
      </c>
      <c r="N492" s="36">
        <f t="shared" si="554"/>
      </c>
      <c r="O492" s="35">
        <v>5</v>
      </c>
      <c r="P492" s="36">
        <f t="shared" si="663"/>
      </c>
      <c r="Q492" s="37"/>
      <c r="R492" s="32"/>
      <c r="S492" s="37"/>
      <c r="T492" s="32"/>
      <c r="U492" s="38"/>
      <c r="V492" s="39"/>
      <c r="W492" s="32"/>
      <c r="X492" s="39"/>
      <c r="Y492" s="37"/>
      <c r="Z492" s="39"/>
      <c r="AA492" s="39"/>
      <c r="AB492" s="32"/>
      <c r="AC492" s="32"/>
      <c r="AD492" s="37"/>
      <c r="AE492" s="39"/>
      <c r="AF492" s="43" t="s">
        <v>50</v>
      </c>
    </row>
    <row r="493">
      <c r="A493" s="26"/>
      <c r="B493" s="27"/>
      <c r="C493" s="28"/>
      <c r="D493" s="29" t="s">
        <v>48</v>
      </c>
      <c r="E493" s="35">
        <v>0</v>
      </c>
      <c r="F493" s="31"/>
      <c r="G493" s="35">
        <v>0</v>
      </c>
      <c r="H493" s="35">
        <v>0</v>
      </c>
      <c r="I493" s="33">
        <f t="shared" si="336"/>
      </c>
      <c r="J493" s="34">
        <f t="shared" si="7"/>
      </c>
      <c r="K493" s="35">
        <v>0</v>
      </c>
      <c r="L493" s="34">
        <f t="shared" si="116"/>
      </c>
      <c r="M493" s="35">
        <v>0</v>
      </c>
      <c r="N493" s="36">
        <f t="shared" si="554"/>
      </c>
      <c r="O493" s="35">
        <v>0</v>
      </c>
      <c r="P493" s="36">
        <f t="shared" si="663"/>
      </c>
      <c r="Q493" s="37"/>
      <c r="R493" s="32"/>
      <c r="S493" s="37"/>
      <c r="T493" s="32"/>
      <c r="U493" s="38"/>
      <c r="V493" s="39"/>
      <c r="W493" s="32"/>
      <c r="X493" s="39"/>
      <c r="Y493" s="37"/>
      <c r="Z493" s="39"/>
      <c r="AA493" s="39"/>
      <c r="AB493" s="32"/>
      <c r="AC493" s="32"/>
      <c r="AD493" s="37"/>
      <c r="AE493" s="39"/>
      <c r="AF493" s="39"/>
    </row>
    <row r="494">
      <c r="A494" s="26"/>
      <c r="B494" s="27" t="s">
        <v>61</v>
      </c>
      <c r="C494" s="28" t="s">
        <v>60</v>
      </c>
      <c r="D494" s="29" t="s">
        <v>44</v>
      </c>
      <c r="E494" s="30">
        <v>168.5</v>
      </c>
      <c r="F494" s="31">
        <f>E494+E495+E496</f>
      </c>
      <c r="G494" s="32">
        <v>1021</v>
      </c>
      <c r="H494" s="32">
        <v>18</v>
      </c>
      <c r="I494" s="33">
        <f t="shared" si="336"/>
      </c>
      <c r="J494" s="34">
        <f t="shared" si="7"/>
      </c>
      <c r="K494" s="32">
        <v>4</v>
      </c>
      <c r="L494" s="34">
        <f t="shared" si="116"/>
      </c>
      <c r="M494" s="32">
        <v>0</v>
      </c>
      <c r="N494" s="36">
        <f t="shared" si="554"/>
      </c>
      <c r="O494" s="32">
        <v>0</v>
      </c>
      <c r="P494" s="36">
        <f t="shared" si="663"/>
      </c>
      <c r="Q494" s="37">
        <f>(M494+M496+M495)/(O494+O496+O495)</f>
      </c>
      <c r="R494" s="35">
        <v>5</v>
      </c>
      <c r="S494" s="37">
        <f>(O494+O496)/(K494+K496)</f>
      </c>
      <c r="T494" s="35">
        <v>1</v>
      </c>
      <c r="U494" s="38">
        <f>F494/T494</f>
      </c>
      <c r="V494" s="39">
        <f>(F494+4*500)/T494</f>
      </c>
      <c r="W494" s="32">
        <v>1404</v>
      </c>
      <c r="X494" s="39">
        <f>W494/T494</f>
      </c>
      <c r="Y494" s="37">
        <f>T494/R494</f>
      </c>
      <c r="Z494" s="39">
        <f>W494/F494</f>
      </c>
      <c r="AA494" s="39">
        <f>W494/(F494+500)</f>
      </c>
      <c r="AB494" s="35">
        <v>1</v>
      </c>
      <c r="AC494" s="35">
        <f>117*12</f>
      </c>
      <c r="AD494" s="37">
        <f>AB494/T494</f>
      </c>
      <c r="AE494" s="39">
        <f>(W494-AC494)/(F494+500)</f>
      </c>
      <c r="AF494" s="39" t="s">
        <v>45</v>
      </c>
    </row>
    <row r="495">
      <c r="A495" s="26"/>
      <c r="B495" s="27"/>
      <c r="C495" s="28"/>
      <c r="D495" s="29" t="s">
        <v>46</v>
      </c>
      <c r="E495" s="42">
        <v>1443.68</v>
      </c>
      <c r="F495" s="31"/>
      <c r="G495" s="32">
        <v>11296</v>
      </c>
      <c r="H495" s="32">
        <v>545</v>
      </c>
      <c r="I495" s="33">
        <f t="shared" si="336"/>
      </c>
      <c r="J495" s="34">
        <f t="shared" si="7"/>
      </c>
      <c r="K495" s="32">
        <v>30</v>
      </c>
      <c r="L495" s="34">
        <f t="shared" si="116"/>
      </c>
      <c r="M495" s="32">
        <v>0</v>
      </c>
      <c r="N495" s="36">
        <f t="shared" si="554"/>
      </c>
      <c r="O495" s="35">
        <v>2</v>
      </c>
      <c r="P495" s="36">
        <f t="shared" si="663"/>
      </c>
      <c r="Q495" s="37"/>
      <c r="R495" s="32"/>
      <c r="S495" s="37"/>
      <c r="T495" s="32"/>
      <c r="U495" s="38"/>
      <c r="V495" s="39"/>
      <c r="W495" s="32"/>
      <c r="X495" s="39"/>
      <c r="Y495" s="37"/>
      <c r="Z495" s="39"/>
      <c r="AA495" s="39"/>
      <c r="AB495" s="32"/>
      <c r="AC495" s="32"/>
      <c r="AD495" s="37"/>
      <c r="AE495" s="39"/>
      <c r="AF495" s="43" t="s">
        <v>50</v>
      </c>
    </row>
    <row r="496">
      <c r="A496" s="26"/>
      <c r="B496" s="27"/>
      <c r="C496" s="28"/>
      <c r="D496" s="29" t="s">
        <v>48</v>
      </c>
      <c r="E496" s="32">
        <v>0</v>
      </c>
      <c r="F496" s="31"/>
      <c r="G496" s="32">
        <v>0</v>
      </c>
      <c r="H496" s="32">
        <v>0</v>
      </c>
      <c r="I496" s="33">
        <f t="shared" si="336"/>
      </c>
      <c r="J496" s="34">
        <f t="shared" si="7"/>
      </c>
      <c r="K496" s="32">
        <v>0</v>
      </c>
      <c r="L496" s="34">
        <f t="shared" si="116"/>
      </c>
      <c r="M496" s="32">
        <v>0</v>
      </c>
      <c r="N496" s="36">
        <f t="shared" si="554"/>
      </c>
      <c r="O496" s="32">
        <v>0</v>
      </c>
      <c r="P496" s="36">
        <f t="shared" si="663"/>
      </c>
      <c r="Q496" s="37"/>
      <c r="R496" s="32"/>
      <c r="S496" s="37"/>
      <c r="T496" s="32"/>
      <c r="U496" s="38"/>
      <c r="V496" s="39"/>
      <c r="W496" s="32"/>
      <c r="X496" s="39"/>
      <c r="Y496" s="37"/>
      <c r="Z496" s="39"/>
      <c r="AA496" s="39"/>
      <c r="AB496" s="32"/>
      <c r="AC496" s="32"/>
      <c r="AD496" s="37"/>
      <c r="AE496" s="39"/>
      <c r="AF496" s="39"/>
    </row>
    <row r="497">
      <c r="A497" s="26"/>
      <c r="B497" s="27" t="s">
        <v>62</v>
      </c>
      <c r="C497" s="28" t="s">
        <v>60</v>
      </c>
      <c r="D497" s="29" t="s">
        <v>44</v>
      </c>
      <c r="E497" s="30">
        <v>204.13</v>
      </c>
      <c r="F497" s="31">
        <f>E497+E498+E499</f>
      </c>
      <c r="G497" s="32">
        <v>1146</v>
      </c>
      <c r="H497" s="32">
        <v>12</v>
      </c>
      <c r="I497" s="33">
        <f t="shared" si="336"/>
      </c>
      <c r="J497" s="34">
        <f t="shared" si="7"/>
      </c>
      <c r="K497" s="32">
        <v>4</v>
      </c>
      <c r="L497" s="34">
        <f t="shared" si="116"/>
      </c>
      <c r="M497" s="32">
        <v>0</v>
      </c>
      <c r="N497" s="36">
        <f t="shared" si="554"/>
      </c>
      <c r="O497" s="32">
        <v>0</v>
      </c>
      <c r="P497" s="36">
        <f t="shared" si="663"/>
      </c>
      <c r="Q497" s="37">
        <f>(M497+M499+M498)/(O497+O499+O498)</f>
      </c>
      <c r="R497" s="35">
        <v>3</v>
      </c>
      <c r="S497" s="37">
        <f>(O497+O499)/(K497+K499)</f>
      </c>
      <c r="T497" s="35">
        <v>1</v>
      </c>
      <c r="U497" s="38">
        <f>F497/T497</f>
      </c>
      <c r="V497" s="39">
        <f>(F497+4*500)/T497</f>
      </c>
      <c r="W497" s="32">
        <v>396</v>
      </c>
      <c r="X497" s="39">
        <f>W497/T497</f>
      </c>
      <c r="Y497" s="37">
        <f>T497/R497</f>
      </c>
      <c r="Z497" s="39">
        <f>W497/F497</f>
      </c>
      <c r="AA497" s="39">
        <f>W497/(F497+500)</f>
      </c>
      <c r="AB497" s="35">
        <v>0</v>
      </c>
      <c r="AC497" s="35">
        <v>0</v>
      </c>
      <c r="AD497" s="37">
        <f>AB497/T497</f>
      </c>
      <c r="AE497" s="39">
        <f>(W497-AC497)/(F497+500)</f>
      </c>
      <c r="AF497" s="39" t="s">
        <v>65</v>
      </c>
    </row>
    <row r="498">
      <c r="A498" s="26"/>
      <c r="B498" s="27"/>
      <c r="C498" s="28"/>
      <c r="D498" s="29" t="s">
        <v>46</v>
      </c>
      <c r="E498" s="42">
        <v>1267.13</v>
      </c>
      <c r="F498" s="31"/>
      <c r="G498" s="32">
        <v>10422</v>
      </c>
      <c r="H498" s="32">
        <v>474</v>
      </c>
      <c r="I498" s="33">
        <f t="shared" si="336"/>
      </c>
      <c r="J498" s="34">
        <f t="shared" si="7"/>
      </c>
      <c r="K498" s="32">
        <v>21</v>
      </c>
      <c r="L498" s="34">
        <f t="shared" si="116"/>
      </c>
      <c r="M498" s="32">
        <v>1</v>
      </c>
      <c r="N498" s="36">
        <f t="shared" si="554"/>
      </c>
      <c r="O498" s="35">
        <v>2</v>
      </c>
      <c r="P498" s="36">
        <f t="shared" si="663"/>
      </c>
      <c r="Q498" s="37"/>
      <c r="R498" s="32"/>
      <c r="S498" s="37"/>
      <c r="T498" s="32"/>
      <c r="U498" s="38"/>
      <c r="V498" s="39"/>
      <c r="W498" s="32"/>
      <c r="X498" s="39"/>
      <c r="Y498" s="37"/>
      <c r="Z498" s="39"/>
      <c r="AA498" s="39"/>
      <c r="AB498" s="35"/>
      <c r="AC498" s="35"/>
      <c r="AD498" s="37"/>
      <c r="AE498" s="39"/>
      <c r="AF498" s="43" t="s">
        <v>87</v>
      </c>
    </row>
    <row r="499">
      <c r="A499" s="26"/>
      <c r="B499" s="27"/>
      <c r="C499" s="28"/>
      <c r="D499" s="29" t="s">
        <v>48</v>
      </c>
      <c r="E499" s="32">
        <v>0</v>
      </c>
      <c r="F499" s="31"/>
      <c r="G499" s="32">
        <v>0</v>
      </c>
      <c r="H499" s="32">
        <v>0</v>
      </c>
      <c r="I499" s="33">
        <f t="shared" si="336"/>
      </c>
      <c r="J499" s="34">
        <f t="shared" si="7"/>
      </c>
      <c r="K499" s="32">
        <v>0</v>
      </c>
      <c r="L499" s="34">
        <f t="shared" si="116"/>
      </c>
      <c r="M499" s="32">
        <v>0</v>
      </c>
      <c r="N499" s="36">
        <f t="shared" si="554"/>
      </c>
      <c r="O499" s="32">
        <v>0</v>
      </c>
      <c r="P499" s="36">
        <f t="shared" si="663"/>
      </c>
      <c r="Q499" s="37"/>
      <c r="R499" s="32"/>
      <c r="S499" s="37"/>
      <c r="T499" s="32"/>
      <c r="U499" s="38"/>
      <c r="V499" s="39"/>
      <c r="W499" s="32"/>
      <c r="X499" s="39"/>
      <c r="Y499" s="37"/>
      <c r="Z499" s="39"/>
      <c r="AA499" s="39"/>
      <c r="AB499" s="35"/>
      <c r="AC499" s="35"/>
      <c r="AD499" s="37"/>
      <c r="AE499" s="39"/>
      <c r="AF499" s="39"/>
    </row>
    <row r="500">
      <c r="A500" s="26"/>
      <c r="B500" s="54" t="s">
        <v>64</v>
      </c>
      <c r="C500" s="28" t="s">
        <v>60</v>
      </c>
      <c r="D500" s="29" t="s">
        <v>44</v>
      </c>
      <c r="E500" s="30">
        <v>205.76</v>
      </c>
      <c r="F500" s="31">
        <f>E500+E501+E502</f>
      </c>
      <c r="G500" s="32">
        <v>1054</v>
      </c>
      <c r="H500" s="32">
        <v>14</v>
      </c>
      <c r="I500" s="33">
        <f t="shared" si="336"/>
      </c>
      <c r="J500" s="34">
        <f t="shared" si="7"/>
      </c>
      <c r="K500" s="32">
        <v>3</v>
      </c>
      <c r="L500" s="34">
        <f t="shared" si="116"/>
      </c>
      <c r="M500" s="32">
        <v>0</v>
      </c>
      <c r="N500" s="36">
        <f t="shared" si="554"/>
      </c>
      <c r="O500" s="32">
        <v>0</v>
      </c>
      <c r="P500" s="36">
        <f t="shared" si="663"/>
      </c>
      <c r="Q500" s="37">
        <f>(M500+M502+M501)/(O500+O502+O501)</f>
      </c>
      <c r="R500" s="35">
        <v>4</v>
      </c>
      <c r="S500" s="37">
        <f>(O500+O502)/(K500+K502)</f>
      </c>
      <c r="T500" s="35">
        <v>1</v>
      </c>
      <c r="U500" s="38">
        <f>F500/T500</f>
      </c>
      <c r="V500" s="39">
        <f>(F500+4*500)/T500</f>
      </c>
      <c r="W500" s="32">
        <v>799.1999999999971</v>
      </c>
      <c r="X500" s="39">
        <f>W500/T500</f>
      </c>
      <c r="Y500" s="37">
        <f>T500/R500</f>
      </c>
      <c r="Z500" s="39">
        <f>W500/F500</f>
      </c>
      <c r="AA500" s="39">
        <f>W500/(F500+500)</f>
      </c>
      <c r="AB500" s="35">
        <v>1</v>
      </c>
      <c r="AC500" s="32">
        <v>799.1999999999971</v>
      </c>
      <c r="AD500" s="37">
        <f>AB500/T500</f>
      </c>
      <c r="AE500" s="39">
        <f>(W500-AC500)/(F500+500)</f>
      </c>
      <c r="AF500" s="39" t="s">
        <v>65</v>
      </c>
    </row>
    <row r="501">
      <c r="A501" s="26"/>
      <c r="B501" s="54"/>
      <c r="C501" s="28"/>
      <c r="D501" s="29" t="s">
        <v>46</v>
      </c>
      <c r="E501" s="42">
        <v>1165.13</v>
      </c>
      <c r="F501" s="31"/>
      <c r="G501" s="32">
        <v>9929</v>
      </c>
      <c r="H501" s="32">
        <v>379</v>
      </c>
      <c r="I501" s="33">
        <f t="shared" si="336"/>
      </c>
      <c r="J501" s="34">
        <f t="shared" si="7"/>
      </c>
      <c r="K501" s="32">
        <v>13</v>
      </c>
      <c r="L501" s="34">
        <f t="shared" si="116"/>
      </c>
      <c r="M501" s="32">
        <v>1</v>
      </c>
      <c r="N501" s="36">
        <f t="shared" si="554"/>
      </c>
      <c r="O501" s="35">
        <v>2</v>
      </c>
      <c r="P501" s="36">
        <f t="shared" si="663"/>
      </c>
      <c r="Q501" s="37"/>
      <c r="R501" s="32"/>
      <c r="S501" s="37"/>
      <c r="T501" s="32"/>
      <c r="U501" s="38"/>
      <c r="V501" s="39"/>
      <c r="W501" s="32"/>
      <c r="X501" s="39"/>
      <c r="Y501" s="37"/>
      <c r="Z501" s="39"/>
      <c r="AA501" s="39"/>
      <c r="AB501" s="32"/>
      <c r="AC501" s="32"/>
      <c r="AD501" s="37"/>
      <c r="AE501" s="39"/>
      <c r="AF501" s="43" t="s">
        <v>87</v>
      </c>
    </row>
    <row r="502">
      <c r="A502" s="26"/>
      <c r="B502" s="54"/>
      <c r="C502" s="28"/>
      <c r="D502" s="29" t="s">
        <v>48</v>
      </c>
      <c r="E502" s="32">
        <v>0</v>
      </c>
      <c r="F502" s="31"/>
      <c r="G502" s="32">
        <v>0</v>
      </c>
      <c r="H502" s="32">
        <v>0</v>
      </c>
      <c r="I502" s="33">
        <f t="shared" si="336"/>
      </c>
      <c r="J502" s="34">
        <f t="shared" si="7"/>
      </c>
      <c r="K502" s="32">
        <v>0</v>
      </c>
      <c r="L502" s="34">
        <f t="shared" si="116"/>
      </c>
      <c r="M502" s="32">
        <v>0</v>
      </c>
      <c r="N502" s="36">
        <f t="shared" si="554"/>
      </c>
      <c r="O502" s="32">
        <v>0</v>
      </c>
      <c r="P502" s="36">
        <f t="shared" si="663"/>
      </c>
      <c r="Q502" s="37"/>
      <c r="R502" s="32"/>
      <c r="S502" s="37"/>
      <c r="T502" s="32"/>
      <c r="U502" s="38"/>
      <c r="V502" s="39"/>
      <c r="W502" s="32"/>
      <c r="X502" s="39"/>
      <c r="Y502" s="37"/>
      <c r="Z502" s="39"/>
      <c r="AA502" s="39"/>
      <c r="AB502" s="32"/>
      <c r="AC502" s="32"/>
      <c r="AD502" s="37"/>
      <c r="AE502" s="39"/>
      <c r="AF502" s="39"/>
    </row>
    <row r="503">
      <c r="A503" s="26"/>
      <c r="B503" s="44" t="s">
        <v>53</v>
      </c>
      <c r="C503" s="44"/>
      <c r="D503" s="44"/>
      <c r="E503" s="45">
        <f>SUM(E491:E502)</f>
      </c>
      <c r="F503" s="45">
        <f>SUM(F491:F502)</f>
      </c>
      <c r="G503" s="45">
        <f>SUM(G491:G502)</f>
      </c>
      <c r="H503" s="45">
        <f>SUM(H491:H502)</f>
      </c>
      <c r="I503" s="46">
        <f t="shared" si="336"/>
      </c>
      <c r="J503" s="47">
        <f t="shared" si="7"/>
      </c>
      <c r="K503" s="45">
        <f>SUM(K491:K502)</f>
      </c>
      <c r="L503" s="47">
        <f t="shared" si="116"/>
      </c>
      <c r="M503" s="45">
        <f>SUM(M491:M502)</f>
      </c>
      <c r="N503" s="48">
        <f t="shared" si="554"/>
      </c>
      <c r="O503" s="45">
        <f>SUM(O491:O502)</f>
      </c>
      <c r="P503" s="48">
        <f t="shared" si="663"/>
      </c>
      <c r="Q503" s="49">
        <f>M503/O503</f>
      </c>
      <c r="R503" s="45">
        <f>SUM(R491:R502)</f>
      </c>
      <c r="S503" s="49">
        <f>(O503+O503)/(K503+K503)</f>
      </c>
      <c r="T503" s="45">
        <f>SUM(T491:T502)</f>
      </c>
      <c r="U503" s="50">
        <f t="shared" ref="U503:U504" si="273">F503/T503</f>
      </c>
      <c r="V503" s="51">
        <f t="shared" ref="V503:V504" si="382">(F503+4*500)/T503</f>
      </c>
      <c r="W503" s="45">
        <f>SUM(W491:W502)</f>
      </c>
      <c r="X503" s="52">
        <f t="shared" ref="X503:X504" si="53">W503/T503</f>
      </c>
      <c r="Y503" s="49">
        <f t="shared" ref="Y503:Y504" si="164">T503/R503</f>
      </c>
      <c r="Z503" s="51">
        <f t="shared" ref="Z503:Z504" si="600">W503/F503</f>
      </c>
      <c r="AA503" s="51">
        <f>W503/(F503+COUNT(W491:W502)*500)</f>
      </c>
      <c r="AB503" s="45">
        <f>SUM(AB491:AB502)</f>
      </c>
      <c r="AC503" s="45">
        <f>SUM(AC491:AC502)</f>
      </c>
      <c r="AD503" s="49">
        <f t="shared" ref="AD503:AD504" si="472">AB503/T503</f>
      </c>
      <c r="AE503" s="53">
        <f>(W503-AC503)/(F503+COUNT(W491:W502)*500)</f>
      </c>
      <c r="AF503" s="39"/>
    </row>
    <row r="504">
      <c r="A504" s="26"/>
      <c r="B504" s="27" t="s">
        <v>67</v>
      </c>
      <c r="C504" s="28" t="s">
        <v>84</v>
      </c>
      <c r="D504" s="29" t="s">
        <v>44</v>
      </c>
      <c r="E504" s="30">
        <v>252.2</v>
      </c>
      <c r="F504" s="31">
        <f>E504+E505+E506</f>
      </c>
      <c r="G504" s="32">
        <v>1036</v>
      </c>
      <c r="H504" s="32">
        <v>16</v>
      </c>
      <c r="I504" s="33">
        <f t="shared" si="336"/>
      </c>
      <c r="J504" s="34">
        <f t="shared" si="7"/>
      </c>
      <c r="K504" s="32">
        <v>5</v>
      </c>
      <c r="L504" s="34">
        <f t="shared" si="116"/>
      </c>
      <c r="M504" s="32">
        <v>1</v>
      </c>
      <c r="N504" s="36">
        <f t="shared" si="554"/>
      </c>
      <c r="O504" s="32">
        <v>1</v>
      </c>
      <c r="P504" s="36">
        <f t="shared" si="663"/>
      </c>
      <c r="Q504" s="37">
        <f>(M504+M506+M505)/(O504+O506+O505)</f>
      </c>
      <c r="R504" s="32">
        <v>2</v>
      </c>
      <c r="S504" s="37">
        <f>(O504+O506)/(K504+K506)</f>
      </c>
      <c r="T504" s="35">
        <v>1</v>
      </c>
      <c r="U504" s="38">
        <f t="shared" si="273"/>
      </c>
      <c r="V504" s="39">
        <f t="shared" si="382"/>
      </c>
      <c r="W504" s="32">
        <v>787.2000000000044</v>
      </c>
      <c r="X504" s="39">
        <f t="shared" si="53"/>
      </c>
      <c r="Y504" s="37">
        <f t="shared" si="164"/>
      </c>
      <c r="Z504" s="39">
        <f t="shared" si="600"/>
      </c>
      <c r="AA504" s="39">
        <f>W504/(F504+500)</f>
      </c>
      <c r="AB504" s="35">
        <v>1</v>
      </c>
      <c r="AC504" s="35">
        <v>787.2</v>
      </c>
      <c r="AD504" s="37">
        <f t="shared" si="472"/>
      </c>
      <c r="AE504" s="39">
        <f>(W504-AC504)/(F504+500)</f>
      </c>
      <c r="AF504" s="39" t="s">
        <v>65</v>
      </c>
    </row>
    <row r="505">
      <c r="A505" s="26"/>
      <c r="B505" s="27"/>
      <c r="C505" s="28"/>
      <c r="D505" s="29" t="s">
        <v>46</v>
      </c>
      <c r="E505" s="42">
        <v>999.5</v>
      </c>
      <c r="F505" s="31"/>
      <c r="G505" s="32">
        <v>9357</v>
      </c>
      <c r="H505" s="32">
        <v>392</v>
      </c>
      <c r="I505" s="33">
        <f t="shared" si="336"/>
      </c>
      <c r="J505" s="34">
        <f t="shared" si="7"/>
      </c>
      <c r="K505" s="32">
        <v>18</v>
      </c>
      <c r="L505" s="34">
        <f t="shared" si="116"/>
      </c>
      <c r="M505" s="32">
        <v>0</v>
      </c>
      <c r="N505" s="36">
        <f t="shared" si="554"/>
      </c>
      <c r="O505" s="32">
        <v>1</v>
      </c>
      <c r="P505" s="36">
        <f t="shared" si="663"/>
      </c>
      <c r="Q505" s="37"/>
      <c r="R505" s="32"/>
      <c r="S505" s="37"/>
      <c r="T505" s="32"/>
      <c r="U505" s="38"/>
      <c r="V505" s="39"/>
      <c r="W505" s="32"/>
      <c r="X505" s="39"/>
      <c r="Y505" s="37"/>
      <c r="Z505" s="39"/>
      <c r="AA505" s="39"/>
      <c r="AB505" s="32"/>
      <c r="AC505" s="32"/>
      <c r="AD505" s="37"/>
      <c r="AE505" s="39"/>
      <c r="AF505" s="43" t="s">
        <v>87</v>
      </c>
    </row>
    <row r="506">
      <c r="A506" s="26"/>
      <c r="B506" s="27"/>
      <c r="C506" s="28"/>
      <c r="D506" s="29" t="s">
        <v>48</v>
      </c>
      <c r="E506" s="32">
        <v>0</v>
      </c>
      <c r="F506" s="31"/>
      <c r="G506" s="32">
        <v>0</v>
      </c>
      <c r="H506" s="32">
        <v>0</v>
      </c>
      <c r="I506" s="33">
        <f t="shared" si="336"/>
      </c>
      <c r="J506" s="34">
        <f t="shared" si="7"/>
      </c>
      <c r="K506" s="32">
        <v>0</v>
      </c>
      <c r="L506" s="34">
        <f t="shared" si="116"/>
      </c>
      <c r="M506" s="32">
        <v>0</v>
      </c>
      <c r="N506" s="36">
        <f t="shared" si="554"/>
      </c>
      <c r="O506" s="32">
        <v>0</v>
      </c>
      <c r="P506" s="36">
        <f t="shared" si="663"/>
      </c>
      <c r="Q506" s="37"/>
      <c r="R506" s="32"/>
      <c r="S506" s="37"/>
      <c r="T506" s="32"/>
      <c r="U506" s="38"/>
      <c r="V506" s="39"/>
      <c r="W506" s="32"/>
      <c r="X506" s="39"/>
      <c r="Y506" s="37"/>
      <c r="Z506" s="39"/>
      <c r="AA506" s="39"/>
      <c r="AB506" s="32"/>
      <c r="AC506" s="32"/>
      <c r="AD506" s="37"/>
      <c r="AE506" s="39"/>
      <c r="AF506" s="39"/>
    </row>
    <row r="507">
      <c r="A507" s="26"/>
      <c r="B507" s="27" t="s">
        <v>69</v>
      </c>
      <c r="C507" s="28" t="s">
        <v>84</v>
      </c>
      <c r="D507" s="29" t="s">
        <v>44</v>
      </c>
      <c r="E507" s="30">
        <v>293.9</v>
      </c>
      <c r="F507" s="31">
        <f>E507+E508+E509</f>
      </c>
      <c r="G507" s="32">
        <v>944</v>
      </c>
      <c r="H507" s="32">
        <v>22</v>
      </c>
      <c r="I507" s="33">
        <f t="shared" si="336"/>
      </c>
      <c r="J507" s="34">
        <f t="shared" si="7"/>
      </c>
      <c r="K507" s="32">
        <v>5</v>
      </c>
      <c r="L507" s="34">
        <f t="shared" si="116"/>
      </c>
      <c r="M507" s="32">
        <v>0</v>
      </c>
      <c r="N507" s="36">
        <f t="shared" si="554"/>
      </c>
      <c r="O507" s="32">
        <v>0</v>
      </c>
      <c r="P507" s="36">
        <f t="shared" si="663"/>
      </c>
      <c r="Q507" s="37">
        <f>(M507+M509+M508)/(O507+O509+O508)</f>
      </c>
      <c r="R507" s="32">
        <v>5</v>
      </c>
      <c r="S507" s="37">
        <f>(O507+O509)/(K507+K509)</f>
      </c>
      <c r="T507" s="35">
        <v>1</v>
      </c>
      <c r="U507" s="38">
        <f>F507/T507</f>
      </c>
      <c r="V507" s="39">
        <f>(F507+4*500)/T507</f>
      </c>
      <c r="W507" s="32">
        <v>2467.199999999997</v>
      </c>
      <c r="X507" s="39">
        <f>W507/T507</f>
      </c>
      <c r="Y507" s="37">
        <f>T507/R507</f>
      </c>
      <c r="Z507" s="39">
        <f>W507/F507</f>
      </c>
      <c r="AA507" s="39">
        <f>W507/(F507+500)</f>
      </c>
      <c r="AB507" s="32">
        <v>0</v>
      </c>
      <c r="AC507" s="32">
        <v>0</v>
      </c>
      <c r="AD507" s="37">
        <f>AB507/T507</f>
      </c>
      <c r="AE507" s="39">
        <f>(W507-AC507)/(F507+500)</f>
      </c>
      <c r="AF507" s="39" t="s">
        <v>65</v>
      </c>
    </row>
    <row r="508">
      <c r="A508" s="26"/>
      <c r="B508" s="27"/>
      <c r="C508" s="28"/>
      <c r="D508" s="29" t="s">
        <v>46</v>
      </c>
      <c r="E508" s="42">
        <v>972.33</v>
      </c>
      <c r="F508" s="31"/>
      <c r="G508" s="32">
        <v>8744</v>
      </c>
      <c r="H508" s="32">
        <v>435</v>
      </c>
      <c r="I508" s="33">
        <f t="shared" si="336"/>
      </c>
      <c r="J508" s="34">
        <f t="shared" si="7"/>
      </c>
      <c r="K508" s="32">
        <v>14</v>
      </c>
      <c r="L508" s="34">
        <f t="shared" si="116"/>
      </c>
      <c r="M508" s="32">
        <v>0</v>
      </c>
      <c r="N508" s="36">
        <f t="shared" si="554"/>
      </c>
      <c r="O508" s="32">
        <v>3</v>
      </c>
      <c r="P508" s="36">
        <f t="shared" si="663"/>
      </c>
      <c r="Q508" s="37"/>
      <c r="R508" s="32"/>
      <c r="S508" s="37"/>
      <c r="T508" s="32"/>
      <c r="U508" s="38"/>
      <c r="V508" s="39"/>
      <c r="W508" s="32"/>
      <c r="X508" s="39"/>
      <c r="Y508" s="37"/>
      <c r="Z508" s="39"/>
      <c r="AA508" s="39"/>
      <c r="AB508" s="32"/>
      <c r="AC508" s="32"/>
      <c r="AD508" s="37"/>
      <c r="AE508" s="39"/>
      <c r="AF508" s="43" t="s">
        <v>87</v>
      </c>
    </row>
    <row r="509">
      <c r="A509" s="26"/>
      <c r="B509" s="27"/>
      <c r="C509" s="28"/>
      <c r="D509" s="29" t="s">
        <v>48</v>
      </c>
      <c r="E509" s="32">
        <v>0</v>
      </c>
      <c r="F509" s="31"/>
      <c r="G509" s="32">
        <v>0</v>
      </c>
      <c r="H509" s="32">
        <v>0</v>
      </c>
      <c r="I509" s="33">
        <f t="shared" si="336"/>
      </c>
      <c r="J509" s="34">
        <f t="shared" si="7"/>
      </c>
      <c r="K509" s="32">
        <v>0</v>
      </c>
      <c r="L509" s="34">
        <f t="shared" si="116"/>
      </c>
      <c r="M509" s="32">
        <v>0</v>
      </c>
      <c r="N509" s="36">
        <f t="shared" si="554"/>
      </c>
      <c r="O509" s="32">
        <v>0</v>
      </c>
      <c r="P509" s="36">
        <f t="shared" si="663"/>
      </c>
      <c r="Q509" s="37"/>
      <c r="R509" s="32"/>
      <c r="S509" s="37"/>
      <c r="T509" s="32"/>
      <c r="U509" s="38"/>
      <c r="V509" s="39"/>
      <c r="W509" s="32"/>
      <c r="X509" s="39"/>
      <c r="Y509" s="37"/>
      <c r="Z509" s="39"/>
      <c r="AA509" s="39"/>
      <c r="AB509" s="32"/>
      <c r="AC509" s="32"/>
      <c r="AD509" s="37"/>
      <c r="AE509" s="39"/>
      <c r="AF509" s="39"/>
    </row>
    <row r="510">
      <c r="A510" s="26"/>
      <c r="B510" s="27" t="s">
        <v>70</v>
      </c>
      <c r="C510" s="28" t="s">
        <v>84</v>
      </c>
      <c r="D510" s="29" t="s">
        <v>44</v>
      </c>
      <c r="E510" s="30">
        <v>340.47</v>
      </c>
      <c r="F510" s="31">
        <f>E510+E511+E512</f>
      </c>
      <c r="G510" s="32">
        <v>1246</v>
      </c>
      <c r="H510" s="32">
        <v>29</v>
      </c>
      <c r="I510" s="33">
        <f t="shared" si="336"/>
      </c>
      <c r="J510" s="34">
        <f t="shared" si="7"/>
      </c>
      <c r="K510" s="32">
        <v>6</v>
      </c>
      <c r="L510" s="34">
        <f t="shared" si="116"/>
      </c>
      <c r="M510" s="32">
        <v>0</v>
      </c>
      <c r="N510" s="36">
        <f t="shared" si="554"/>
      </c>
      <c r="O510" s="32">
        <v>0</v>
      </c>
      <c r="P510" s="36">
        <f t="shared" si="663"/>
      </c>
      <c r="Q510" s="37">
        <f>(M510+M512+M511)/(O510+O512+O511)</f>
      </c>
      <c r="R510" s="35">
        <v>4</v>
      </c>
      <c r="S510" s="37">
        <f>(O510+O512)/(K510+K512)</f>
      </c>
      <c r="T510" s="35">
        <v>2</v>
      </c>
      <c r="U510" s="38">
        <f>F510/T510</f>
      </c>
      <c r="V510" s="39">
        <f>(F510+4*500)/T510</f>
      </c>
      <c r="W510" s="32">
        <v>2635</v>
      </c>
      <c r="X510" s="39">
        <f>W510/T510</f>
      </c>
      <c r="Y510" s="37">
        <f>T510/R510</f>
      </c>
      <c r="Z510" s="39">
        <f>W510/F510</f>
      </c>
      <c r="AA510" s="39">
        <f>W510/(F510+500)</f>
      </c>
      <c r="AB510" s="32">
        <v>0</v>
      </c>
      <c r="AC510" s="32">
        <v>0</v>
      </c>
      <c r="AD510" s="37">
        <f>AB510/T510</f>
      </c>
      <c r="AE510" s="39">
        <f>(W510-AC510)/(F510+500)</f>
      </c>
      <c r="AF510" s="39" t="s">
        <v>65</v>
      </c>
    </row>
    <row r="511">
      <c r="A511" s="26"/>
      <c r="B511" s="27"/>
      <c r="C511" s="28"/>
      <c r="D511" s="29" t="s">
        <v>46</v>
      </c>
      <c r="E511" s="42">
        <v>1134.24</v>
      </c>
      <c r="F511" s="31"/>
      <c r="G511" s="32">
        <v>10564</v>
      </c>
      <c r="H511" s="32">
        <v>537</v>
      </c>
      <c r="I511" s="33">
        <f t="shared" si="336"/>
      </c>
      <c r="J511" s="34">
        <f t="shared" si="7"/>
      </c>
      <c r="K511" s="32">
        <v>21</v>
      </c>
      <c r="L511" s="34">
        <f t="shared" si="116"/>
      </c>
      <c r="M511" s="32">
        <v>1</v>
      </c>
      <c r="N511" s="36">
        <f t="shared" si="554"/>
      </c>
      <c r="O511" s="32">
        <v>1</v>
      </c>
      <c r="P511" s="36">
        <f t="shared" si="663"/>
      </c>
      <c r="Q511" s="37"/>
      <c r="R511" s="32"/>
      <c r="S511" s="37"/>
      <c r="T511" s="32"/>
      <c r="U511" s="38"/>
      <c r="V511" s="39"/>
      <c r="W511" s="32"/>
      <c r="X511" s="39"/>
      <c r="Y511" s="37"/>
      <c r="Z511" s="39"/>
      <c r="AA511" s="39"/>
      <c r="AB511" s="32"/>
      <c r="AC511" s="32"/>
      <c r="AD511" s="37"/>
      <c r="AE511" s="39"/>
      <c r="AF511" s="43" t="s">
        <v>87</v>
      </c>
    </row>
    <row r="512">
      <c r="A512" s="26"/>
      <c r="B512" s="27"/>
      <c r="C512" s="28"/>
      <c r="D512" s="29" t="s">
        <v>48</v>
      </c>
      <c r="E512" s="32">
        <v>0</v>
      </c>
      <c r="F512" s="31"/>
      <c r="G512" s="32">
        <v>0</v>
      </c>
      <c r="H512" s="32">
        <v>0</v>
      </c>
      <c r="I512" s="33">
        <f t="shared" si="336"/>
      </c>
      <c r="J512" s="34">
        <f t="shared" si="7"/>
      </c>
      <c r="K512" s="32">
        <v>0</v>
      </c>
      <c r="L512" s="34">
        <f t="shared" si="116"/>
      </c>
      <c r="M512" s="32">
        <v>0</v>
      </c>
      <c r="N512" s="36">
        <f t="shared" si="554"/>
      </c>
      <c r="O512" s="32">
        <v>0</v>
      </c>
      <c r="P512" s="36">
        <f t="shared" si="663"/>
      </c>
      <c r="Q512" s="37"/>
      <c r="R512" s="32"/>
      <c r="S512" s="37"/>
      <c r="T512" s="32"/>
      <c r="U512" s="38"/>
      <c r="V512" s="39"/>
      <c r="W512" s="32"/>
      <c r="X512" s="39"/>
      <c r="Y512" s="37"/>
      <c r="Z512" s="39"/>
      <c r="AA512" s="39"/>
      <c r="AB512" s="32"/>
      <c r="AC512" s="32"/>
      <c r="AD512" s="37"/>
      <c r="AE512" s="39"/>
      <c r="AF512" s="39"/>
    </row>
    <row r="513">
      <c r="A513" s="26"/>
      <c r="B513" s="27" t="s">
        <v>71</v>
      </c>
      <c r="C513" s="28" t="s">
        <v>84</v>
      </c>
      <c r="D513" s="29" t="s">
        <v>44</v>
      </c>
      <c r="E513" s="30">
        <v>599.7</v>
      </c>
      <c r="F513" s="31">
        <f>E513+E514+E515</f>
      </c>
      <c r="G513" s="32">
        <v>1441</v>
      </c>
      <c r="H513" s="32">
        <v>27</v>
      </c>
      <c r="I513" s="33">
        <f t="shared" si="336"/>
      </c>
      <c r="J513" s="34">
        <f t="shared" si="7"/>
      </c>
      <c r="K513" s="32">
        <v>4</v>
      </c>
      <c r="L513" s="34">
        <f t="shared" si="116"/>
      </c>
      <c r="M513" s="32">
        <v>0</v>
      </c>
      <c r="N513" s="36">
        <f t="shared" si="554"/>
      </c>
      <c r="O513" s="32">
        <v>2</v>
      </c>
      <c r="P513" s="36">
        <f t="shared" si="663"/>
      </c>
      <c r="Q513" s="37">
        <f>(M513+M515+M514)/(O513+O515+O514)</f>
      </c>
      <c r="R513" s="32">
        <v>12</v>
      </c>
      <c r="S513" s="37">
        <f>(O513+O515)/(K513+K515)</f>
      </c>
      <c r="T513" s="35">
        <v>1</v>
      </c>
      <c r="U513" s="38">
        <f>F513/T513</f>
      </c>
      <c r="V513" s="39">
        <f>(F513+4*500)/T513</f>
      </c>
      <c r="W513" s="32">
        <v>382.79999999999563</v>
      </c>
      <c r="X513" s="39">
        <f>W513/T513</f>
      </c>
      <c r="Y513" s="37">
        <f>T513/R513</f>
      </c>
      <c r="Z513" s="39">
        <f>W513/F513</f>
      </c>
      <c r="AA513" s="39">
        <f>W513/(F513+500)</f>
      </c>
      <c r="AB513" s="35">
        <v>1</v>
      </c>
      <c r="AC513" s="32">
        <v>382.7999999999993</v>
      </c>
      <c r="AD513" s="37">
        <f>AB513/T513</f>
      </c>
      <c r="AE513" s="39">
        <f>(W513-AC513)/(F513+500)</f>
      </c>
      <c r="AF513" s="39" t="s">
        <v>65</v>
      </c>
    </row>
    <row r="514">
      <c r="A514" s="26"/>
      <c r="B514" s="27"/>
      <c r="C514" s="28"/>
      <c r="D514" s="29" t="s">
        <v>46</v>
      </c>
      <c r="E514" s="42">
        <v>1651.27</v>
      </c>
      <c r="F514" s="31"/>
      <c r="G514" s="32">
        <v>14817</v>
      </c>
      <c r="H514" s="32">
        <v>773</v>
      </c>
      <c r="I514" s="33">
        <f t="shared" si="336"/>
      </c>
      <c r="J514" s="34">
        <f t="shared" si="7"/>
      </c>
      <c r="K514" s="32">
        <v>33</v>
      </c>
      <c r="L514" s="34">
        <f t="shared" si="116"/>
      </c>
      <c r="M514" s="32">
        <v>1</v>
      </c>
      <c r="N514" s="36">
        <f t="shared" si="554"/>
      </c>
      <c r="O514" s="32">
        <v>2</v>
      </c>
      <c r="P514" s="36">
        <f t="shared" si="663"/>
      </c>
      <c r="Q514" s="37"/>
      <c r="R514" s="32"/>
      <c r="S514" s="37"/>
      <c r="T514" s="32"/>
      <c r="U514" s="38"/>
      <c r="V514" s="39"/>
      <c r="W514" s="32"/>
      <c r="X514" s="39"/>
      <c r="Y514" s="37"/>
      <c r="Z514" s="39"/>
      <c r="AA514" s="39"/>
      <c r="AB514" s="32"/>
      <c r="AC514" s="32"/>
      <c r="AD514" s="37"/>
      <c r="AE514" s="39"/>
      <c r="AF514" s="43" t="s">
        <v>87</v>
      </c>
    </row>
    <row r="515">
      <c r="A515" s="26"/>
      <c r="B515" s="27"/>
      <c r="C515" s="28"/>
      <c r="D515" s="29" t="s">
        <v>48</v>
      </c>
      <c r="E515" s="32">
        <v>0</v>
      </c>
      <c r="F515" s="31"/>
      <c r="G515" s="32">
        <v>0</v>
      </c>
      <c r="H515" s="32">
        <v>0</v>
      </c>
      <c r="I515" s="33">
        <f t="shared" si="336"/>
      </c>
      <c r="J515" s="34">
        <f t="shared" si="7"/>
      </c>
      <c r="K515" s="32">
        <v>0</v>
      </c>
      <c r="L515" s="34">
        <f t="shared" si="116"/>
      </c>
      <c r="M515" s="32">
        <v>0</v>
      </c>
      <c r="N515" s="36">
        <f t="shared" si="554"/>
      </c>
      <c r="O515" s="32">
        <v>0</v>
      </c>
      <c r="P515" s="36">
        <f t="shared" si="663"/>
      </c>
      <c r="Q515" s="37"/>
      <c r="R515" s="32"/>
      <c r="S515" s="37"/>
      <c r="T515" s="32"/>
      <c r="U515" s="38"/>
      <c r="V515" s="39"/>
      <c r="W515" s="32"/>
      <c r="X515" s="39"/>
      <c r="Y515" s="37"/>
      <c r="Z515" s="39"/>
      <c r="AA515" s="39"/>
      <c r="AB515" s="32"/>
      <c r="AC515" s="32"/>
      <c r="AD515" s="37"/>
      <c r="AE515" s="39"/>
      <c r="AF515" s="39"/>
    </row>
    <row r="516">
      <c r="A516" s="26"/>
      <c r="B516" s="44" t="s">
        <v>53</v>
      </c>
      <c r="C516" s="44"/>
      <c r="D516" s="44"/>
      <c r="E516" s="45">
        <f>SUM(E504:E515)</f>
      </c>
      <c r="F516" s="45">
        <f>SUM(F504:F515)</f>
      </c>
      <c r="G516" s="45">
        <f>SUM(G504:G515)</f>
      </c>
      <c r="H516" s="45">
        <f>SUM(H504:H515)</f>
      </c>
      <c r="I516" s="46">
        <f t="shared" si="336"/>
      </c>
      <c r="J516" s="47">
        <f t="shared" si="7"/>
      </c>
      <c r="K516" s="45">
        <f>SUM(K504:K515)</f>
      </c>
      <c r="L516" s="47">
        <f t="shared" si="116"/>
      </c>
      <c r="M516" s="45">
        <f>SUM(M504:M515)</f>
      </c>
      <c r="N516" s="48">
        <f t="shared" si="554"/>
      </c>
      <c r="O516" s="45">
        <f>SUM(O504:O515)</f>
      </c>
      <c r="P516" s="48">
        <f t="shared" si="663"/>
      </c>
      <c r="Q516" s="49">
        <f>M516/O516</f>
      </c>
      <c r="R516" s="45">
        <f>SUM(R504:R515)</f>
      </c>
      <c r="S516" s="49">
        <f>(O516+O516)/(K516+K516)</f>
      </c>
      <c r="T516" s="45">
        <f>SUM(T504:T515)</f>
      </c>
      <c r="U516" s="50">
        <f t="shared" ref="U516:U517" si="274">F516/T516</f>
      </c>
      <c r="V516" s="51">
        <f t="shared" ref="V516:V517" si="383">(F516+4*500)/T516</f>
      </c>
      <c r="W516" s="45">
        <f>SUM(W504:W515)</f>
      </c>
      <c r="X516" s="52">
        <f t="shared" ref="X516:X517" si="54">W516/T516</f>
      </c>
      <c r="Y516" s="49">
        <f t="shared" ref="Y516:Y517" si="165">T516/R516</f>
      </c>
      <c r="Z516" s="51">
        <f t="shared" ref="Z516:Z517" si="601">W516/F516</f>
      </c>
      <c r="AA516" s="51">
        <f>W516/(F516+COUNT(W504:W515)*500)</f>
      </c>
      <c r="AB516" s="45">
        <f>SUM(AB504:AB515)</f>
      </c>
      <c r="AC516" s="45">
        <f>SUM(AC504:AC515)</f>
      </c>
      <c r="AD516" s="49">
        <f t="shared" ref="AD516:AD517" si="473">AB516/T516</f>
      </c>
      <c r="AE516" s="53">
        <f>(W516-AC516)/(F516+COUNT(W504:W515)*500)</f>
      </c>
      <c r="AF516" s="39"/>
    </row>
    <row r="517">
      <c r="A517" s="26"/>
      <c r="B517" s="27" t="s">
        <v>72</v>
      </c>
      <c r="C517" s="28" t="s">
        <v>43</v>
      </c>
      <c r="D517" s="29" t="s">
        <v>44</v>
      </c>
      <c r="E517" s="30">
        <v>489.46</v>
      </c>
      <c r="F517" s="31">
        <f>E517+E518+E519</f>
      </c>
      <c r="G517" s="32">
        <v>1325</v>
      </c>
      <c r="H517" s="32">
        <v>27</v>
      </c>
      <c r="I517" s="33">
        <f t="shared" si="336"/>
      </c>
      <c r="J517" s="34">
        <f t="shared" si="7"/>
      </c>
      <c r="K517" s="32">
        <v>4</v>
      </c>
      <c r="L517" s="34">
        <f t="shared" si="116"/>
      </c>
      <c r="M517" s="32">
        <v>0</v>
      </c>
      <c r="N517" s="36">
        <f t="shared" si="554"/>
      </c>
      <c r="O517" s="32">
        <v>0</v>
      </c>
      <c r="P517" s="36">
        <f t="shared" si="663"/>
      </c>
      <c r="Q517" s="37">
        <f>(M517+M519+M518)/(O517+O519+O518)</f>
      </c>
      <c r="R517" s="32">
        <v>12</v>
      </c>
      <c r="S517" s="37">
        <f>(O517+O519)/(K517+K519)</f>
      </c>
      <c r="T517" s="35">
        <v>4</v>
      </c>
      <c r="U517" s="38">
        <f t="shared" si="274"/>
      </c>
      <c r="V517" s="39">
        <f t="shared" si="383"/>
      </c>
      <c r="W517" s="32">
        <v>6826.800000000003</v>
      </c>
      <c r="X517" s="39">
        <f t="shared" si="54"/>
      </c>
      <c r="Y517" s="37">
        <f t="shared" si="165"/>
      </c>
      <c r="Z517" s="39">
        <f t="shared" si="601"/>
      </c>
      <c r="AA517" s="39">
        <f>W517/(F517+500)</f>
      </c>
      <c r="AB517" s="35">
        <v>1</v>
      </c>
      <c r="AC517" s="32">
        <v>488.39999999999964</v>
      </c>
      <c r="AD517" s="37">
        <f t="shared" si="473"/>
      </c>
      <c r="AE517" s="39">
        <f>(W517-AC517)/(F517+500)</f>
      </c>
      <c r="AF517" s="39" t="s">
        <v>65</v>
      </c>
    </row>
    <row r="518">
      <c r="A518" s="26"/>
      <c r="B518" s="27"/>
      <c r="C518" s="28"/>
      <c r="D518" s="29" t="s">
        <v>46</v>
      </c>
      <c r="E518" s="42">
        <v>1694.66</v>
      </c>
      <c r="F518" s="31"/>
      <c r="G518" s="32">
        <v>15328</v>
      </c>
      <c r="H518" s="32">
        <v>822</v>
      </c>
      <c r="I518" s="33">
        <f t="shared" si="336"/>
      </c>
      <c r="J518" s="34">
        <f t="shared" si="7"/>
      </c>
      <c r="K518" s="32">
        <v>41</v>
      </c>
      <c r="L518" s="34">
        <f t="shared" si="116"/>
      </c>
      <c r="M518" s="32">
        <v>4</v>
      </c>
      <c r="N518" s="36">
        <f t="shared" si="554"/>
      </c>
      <c r="O518" s="32">
        <v>6</v>
      </c>
      <c r="P518" s="36">
        <f t="shared" si="663"/>
      </c>
      <c r="Q518" s="37"/>
      <c r="R518" s="32"/>
      <c r="S518" s="37"/>
      <c r="T518" s="32"/>
      <c r="U518" s="38"/>
      <c r="V518" s="39"/>
      <c r="W518" s="32"/>
      <c r="X518" s="39"/>
      <c r="Y518" s="37"/>
      <c r="Z518" s="39"/>
      <c r="AA518" s="39"/>
      <c r="AB518" s="32"/>
      <c r="AC518" s="32"/>
      <c r="AD518" s="37"/>
      <c r="AE518" s="39"/>
      <c r="AF518" s="43" t="s">
        <v>87</v>
      </c>
    </row>
    <row r="519">
      <c r="A519" s="26"/>
      <c r="B519" s="27"/>
      <c r="C519" s="28"/>
      <c r="D519" s="29" t="s">
        <v>48</v>
      </c>
      <c r="E519" s="32">
        <v>0</v>
      </c>
      <c r="F519" s="31"/>
      <c r="G519" s="32">
        <v>0</v>
      </c>
      <c r="H519" s="32">
        <v>0</v>
      </c>
      <c r="I519" s="33">
        <f t="shared" si="336"/>
      </c>
      <c r="J519" s="34">
        <f t="shared" si="7"/>
      </c>
      <c r="K519" s="32">
        <v>0</v>
      </c>
      <c r="L519" s="34">
        <f t="shared" si="116"/>
      </c>
      <c r="M519" s="32">
        <v>0</v>
      </c>
      <c r="N519" s="36">
        <f t="shared" si="554"/>
      </c>
      <c r="O519" s="32">
        <v>0</v>
      </c>
      <c r="P519" s="36">
        <f t="shared" si="663"/>
      </c>
      <c r="Q519" s="37"/>
      <c r="R519" s="32"/>
      <c r="S519" s="37"/>
      <c r="T519" s="32"/>
      <c r="U519" s="38"/>
      <c r="V519" s="39"/>
      <c r="W519" s="32"/>
      <c r="X519" s="39"/>
      <c r="Y519" s="37"/>
      <c r="Z519" s="39"/>
      <c r="AA519" s="39"/>
      <c r="AB519" s="32"/>
      <c r="AC519" s="32"/>
      <c r="AD519" s="37"/>
      <c r="AE519" s="39"/>
      <c r="AF519" s="39"/>
    </row>
    <row r="520">
      <c r="A520" s="26"/>
      <c r="B520" s="27" t="s">
        <v>74</v>
      </c>
      <c r="C520" s="28" t="s">
        <v>43</v>
      </c>
      <c r="D520" s="29" t="s">
        <v>44</v>
      </c>
      <c r="E520" s="30">
        <v>636.55</v>
      </c>
      <c r="F520" s="31">
        <f>E520+E521+E522</f>
      </c>
      <c r="G520" s="32">
        <v>1800</v>
      </c>
      <c r="H520" s="32">
        <v>43</v>
      </c>
      <c r="I520" s="33">
        <f t="shared" si="336"/>
      </c>
      <c r="J520" s="34">
        <f t="shared" si="7"/>
      </c>
      <c r="K520" s="32">
        <v>14</v>
      </c>
      <c r="L520" s="34">
        <f t="shared" si="116"/>
      </c>
      <c r="M520" s="32">
        <v>1</v>
      </c>
      <c r="N520" s="36">
        <f t="shared" si="554"/>
      </c>
      <c r="O520" s="32">
        <v>3</v>
      </c>
      <c r="P520" s="36">
        <f t="shared" si="663"/>
      </c>
      <c r="Q520" s="37">
        <f>(M520+M522+M521)/(O520+O522+O521)</f>
      </c>
      <c r="R520" s="32">
        <v>5</v>
      </c>
      <c r="S520" s="37">
        <f>(O520+O522)/(K520+K522)</f>
      </c>
      <c r="T520" s="35">
        <v>2</v>
      </c>
      <c r="U520" s="38">
        <f>F520/T520</f>
      </c>
      <c r="V520" s="39">
        <f>(F520+4*500)/T520</f>
      </c>
      <c r="W520" s="32">
        <v>2467.2000000000044</v>
      </c>
      <c r="X520" s="39">
        <f>W520/T520</f>
      </c>
      <c r="Y520" s="37">
        <f>T520/R520</f>
      </c>
      <c r="Z520" s="39">
        <f>W520/F520</f>
      </c>
      <c r="AA520" s="39">
        <f>W520/(F520+500)</f>
      </c>
      <c r="AB520" s="35">
        <v>1</v>
      </c>
      <c r="AC520" s="32">
        <f>59.6*12</f>
      </c>
      <c r="AD520" s="37">
        <f>AB520/T520</f>
      </c>
      <c r="AE520" s="39">
        <f>(W520-AC520)/(F520+500)</f>
      </c>
      <c r="AF520" s="39" t="s">
        <v>65</v>
      </c>
    </row>
    <row r="521">
      <c r="A521" s="26"/>
      <c r="B521" s="27"/>
      <c r="C521" s="28"/>
      <c r="D521" s="29" t="s">
        <v>46</v>
      </c>
      <c r="E521" s="42">
        <v>1744.03</v>
      </c>
      <c r="F521" s="31"/>
      <c r="G521" s="32">
        <v>20461</v>
      </c>
      <c r="H521" s="32">
        <v>1056</v>
      </c>
      <c r="I521" s="33">
        <f t="shared" si="336"/>
      </c>
      <c r="J521" s="34">
        <f t="shared" si="7"/>
      </c>
      <c r="K521" s="32">
        <v>17</v>
      </c>
      <c r="L521" s="34">
        <f t="shared" si="116"/>
      </c>
      <c r="M521" s="32">
        <v>1</v>
      </c>
      <c r="N521" s="36">
        <f t="shared" si="554"/>
      </c>
      <c r="O521" s="32">
        <v>2</v>
      </c>
      <c r="P521" s="36">
        <f t="shared" si="663"/>
      </c>
      <c r="Q521" s="37"/>
      <c r="R521" s="32"/>
      <c r="S521" s="37"/>
      <c r="T521" s="32"/>
      <c r="U521" s="38"/>
      <c r="V521" s="39"/>
      <c r="W521" s="32"/>
      <c r="X521" s="39"/>
      <c r="Y521" s="37"/>
      <c r="Z521" s="39"/>
      <c r="AA521" s="39"/>
      <c r="AB521" s="32"/>
      <c r="AC521" s="32"/>
      <c r="AD521" s="37"/>
      <c r="AE521" s="39"/>
      <c r="AF521" s="43" t="s">
        <v>87</v>
      </c>
    </row>
    <row r="522">
      <c r="A522" s="26"/>
      <c r="B522" s="27"/>
      <c r="C522" s="28"/>
      <c r="D522" s="29" t="s">
        <v>48</v>
      </c>
      <c r="E522" s="32">
        <v>0</v>
      </c>
      <c r="F522" s="31"/>
      <c r="G522" s="32">
        <v>0</v>
      </c>
      <c r="H522" s="32">
        <v>0</v>
      </c>
      <c r="I522" s="33">
        <f t="shared" si="336"/>
      </c>
      <c r="J522" s="34">
        <f t="shared" si="7"/>
      </c>
      <c r="K522" s="32">
        <v>0</v>
      </c>
      <c r="L522" s="34">
        <f t="shared" si="116"/>
      </c>
      <c r="M522" s="32">
        <v>0</v>
      </c>
      <c r="N522" s="36">
        <f t="shared" si="554"/>
      </c>
      <c r="O522" s="32">
        <v>0</v>
      </c>
      <c r="P522" s="36">
        <f t="shared" si="663"/>
      </c>
      <c r="Q522" s="37"/>
      <c r="R522" s="32"/>
      <c r="S522" s="37"/>
      <c r="T522" s="32"/>
      <c r="U522" s="38"/>
      <c r="V522" s="39"/>
      <c r="W522" s="32"/>
      <c r="X522" s="39"/>
      <c r="Y522" s="37"/>
      <c r="Z522" s="39"/>
      <c r="AA522" s="39"/>
      <c r="AB522" s="32"/>
      <c r="AC522" s="32"/>
      <c r="AD522" s="37"/>
      <c r="AE522" s="39"/>
      <c r="AF522" s="39"/>
    </row>
    <row r="523">
      <c r="A523" s="26"/>
      <c r="B523" s="27" t="s">
        <v>75</v>
      </c>
      <c r="C523" s="28" t="s">
        <v>43</v>
      </c>
      <c r="D523" s="29" t="s">
        <v>44</v>
      </c>
      <c r="E523" s="30">
        <v>793.48</v>
      </c>
      <c r="F523" s="31">
        <f>E523+E524+E525</f>
      </c>
      <c r="G523" s="32">
        <v>2803</v>
      </c>
      <c r="H523" s="32">
        <v>50</v>
      </c>
      <c r="I523" s="33">
        <f t="shared" si="336"/>
      </c>
      <c r="J523" s="34">
        <f t="shared" si="7"/>
      </c>
      <c r="K523" s="32">
        <v>14</v>
      </c>
      <c r="L523" s="34">
        <f t="shared" si="116"/>
      </c>
      <c r="M523" s="32">
        <v>0</v>
      </c>
      <c r="N523" s="36">
        <f t="shared" si="554"/>
      </c>
      <c r="O523" s="32">
        <v>0</v>
      </c>
      <c r="P523" s="36">
        <f t="shared" si="663"/>
      </c>
      <c r="Q523" s="37">
        <f>(M523+M525+M524)/(O523+O525+O524)</f>
      </c>
      <c r="R523" s="32">
        <v>6</v>
      </c>
      <c r="S523" s="37">
        <f>(O523+O525)/(K523+K525)</f>
      </c>
      <c r="T523" s="35">
        <v>1</v>
      </c>
      <c r="U523" s="38">
        <f>F523/T523</f>
      </c>
      <c r="V523" s="39">
        <f>(F523+4*500)/T523</f>
      </c>
      <c r="W523" s="32">
        <v>2071.2000000000044</v>
      </c>
      <c r="X523" s="39">
        <f>W523/T523</f>
      </c>
      <c r="Y523" s="37">
        <f>T523/R523</f>
      </c>
      <c r="Z523" s="39">
        <f>W523/F523</f>
      </c>
      <c r="AA523" s="39">
        <f>W523/(F523+500)</f>
      </c>
      <c r="AB523" s="35">
        <v>1</v>
      </c>
      <c r="AC523" s="32">
        <f>172.6*12</f>
      </c>
      <c r="AD523" s="37">
        <f>AB523/T523</f>
      </c>
      <c r="AE523" s="39">
        <f>(W523-AC523)/(F523+500)</f>
      </c>
      <c r="AF523" s="39" t="s">
        <v>65</v>
      </c>
    </row>
    <row r="524">
      <c r="A524" s="26"/>
      <c r="B524" s="27"/>
      <c r="C524" s="28"/>
      <c r="D524" s="29" t="s">
        <v>46</v>
      </c>
      <c r="E524" s="42">
        <v>824.76</v>
      </c>
      <c r="F524" s="31"/>
      <c r="G524" s="32">
        <v>15822</v>
      </c>
      <c r="H524" s="32">
        <v>795</v>
      </c>
      <c r="I524" s="33">
        <f t="shared" si="336"/>
      </c>
      <c r="J524" s="34">
        <f t="shared" si="7"/>
      </c>
      <c r="K524" s="32">
        <v>24</v>
      </c>
      <c r="L524" s="34">
        <f t="shared" si="116"/>
      </c>
      <c r="M524" s="32">
        <v>1</v>
      </c>
      <c r="N524" s="36">
        <f t="shared" si="554"/>
      </c>
      <c r="O524" s="32">
        <v>3</v>
      </c>
      <c r="P524" s="36">
        <f t="shared" si="663"/>
      </c>
      <c r="Q524" s="37"/>
      <c r="R524" s="32"/>
      <c r="S524" s="37"/>
      <c r="T524" s="32"/>
      <c r="U524" s="38"/>
      <c r="V524" s="39"/>
      <c r="W524" s="32"/>
      <c r="X524" s="39"/>
      <c r="Y524" s="37"/>
      <c r="Z524" s="39"/>
      <c r="AA524" s="39"/>
      <c r="AB524" s="35"/>
      <c r="AC524" s="32"/>
      <c r="AD524" s="37"/>
      <c r="AE524" s="39"/>
      <c r="AF524" s="43" t="s">
        <v>87</v>
      </c>
    </row>
    <row r="525">
      <c r="A525" s="26"/>
      <c r="B525" s="27"/>
      <c r="C525" s="28"/>
      <c r="D525" s="29" t="s">
        <v>48</v>
      </c>
      <c r="E525" s="32">
        <v>0</v>
      </c>
      <c r="F525" s="31"/>
      <c r="G525" s="32">
        <v>0</v>
      </c>
      <c r="H525" s="32">
        <v>0</v>
      </c>
      <c r="I525" s="33">
        <f t="shared" si="336"/>
      </c>
      <c r="J525" s="34">
        <f t="shared" si="7"/>
      </c>
      <c r="K525" s="32">
        <v>0</v>
      </c>
      <c r="L525" s="34">
        <f t="shared" si="116"/>
      </c>
      <c r="M525" s="32">
        <v>0</v>
      </c>
      <c r="N525" s="36">
        <f t="shared" si="554"/>
      </c>
      <c r="O525" s="32">
        <v>0</v>
      </c>
      <c r="P525" s="36">
        <f t="shared" si="663"/>
      </c>
      <c r="Q525" s="37"/>
      <c r="R525" s="32"/>
      <c r="S525" s="37"/>
      <c r="T525" s="32"/>
      <c r="U525" s="38"/>
      <c r="V525" s="39"/>
      <c r="W525" s="32"/>
      <c r="X525" s="39"/>
      <c r="Y525" s="37"/>
      <c r="Z525" s="39"/>
      <c r="AA525" s="39"/>
      <c r="AB525" s="35"/>
      <c r="AC525" s="32"/>
      <c r="AD525" s="37"/>
      <c r="AE525" s="39"/>
      <c r="AF525" s="39"/>
    </row>
    <row r="526">
      <c r="A526" s="26"/>
      <c r="B526" s="27" t="s">
        <v>76</v>
      </c>
      <c r="C526" s="28" t="s">
        <v>43</v>
      </c>
      <c r="D526" s="29" t="s">
        <v>44</v>
      </c>
      <c r="E526" s="30">
        <v>293.43</v>
      </c>
      <c r="F526" s="31">
        <f>E526+E527+E528</f>
      </c>
      <c r="G526" s="32">
        <v>1383</v>
      </c>
      <c r="H526" s="32">
        <v>12</v>
      </c>
      <c r="I526" s="33">
        <f t="shared" si="336"/>
      </c>
      <c r="J526" s="34">
        <f t="shared" si="7"/>
      </c>
      <c r="K526" s="32">
        <v>6</v>
      </c>
      <c r="L526" s="34">
        <f t="shared" si="116"/>
      </c>
      <c r="M526" s="32">
        <v>1</v>
      </c>
      <c r="N526" s="36">
        <f t="shared" si="554"/>
      </c>
      <c r="O526" s="32">
        <v>2</v>
      </c>
      <c r="P526" s="36">
        <f t="shared" si="663"/>
      </c>
      <c r="Q526" s="37">
        <f>(M526+M528+M527)/(O526+O528+O527)</f>
      </c>
      <c r="R526" s="35">
        <v>6</v>
      </c>
      <c r="S526" s="37">
        <f>(O526+O528)/(K526+K528)</f>
      </c>
      <c r="T526" s="35">
        <v>2</v>
      </c>
      <c r="U526" s="38">
        <f>F526/T526</f>
      </c>
      <c r="V526" s="39">
        <f>(F526+4*500)/T526</f>
      </c>
      <c r="W526" s="32">
        <v>3591.5999999999913</v>
      </c>
      <c r="X526" s="39">
        <f>W526/T526</f>
      </c>
      <c r="Y526" s="37">
        <f>T526/R526</f>
      </c>
      <c r="Z526" s="39">
        <f>W526/F526</f>
      </c>
      <c r="AA526" s="39">
        <f>W526/(F526+500)</f>
      </c>
      <c r="AB526" s="32">
        <v>0</v>
      </c>
      <c r="AC526" s="32">
        <v>0</v>
      </c>
      <c r="AD526" s="37">
        <f>AB526/T526</f>
      </c>
      <c r="AE526" s="39">
        <f>(W526-AC526)/(F526+500)</f>
      </c>
      <c r="AF526" s="39" t="s">
        <v>65</v>
      </c>
    </row>
    <row r="527">
      <c r="A527" s="26"/>
      <c r="B527" s="27"/>
      <c r="C527" s="28"/>
      <c r="D527" s="29" t="s">
        <v>46</v>
      </c>
      <c r="E527" s="42">
        <v>402.79</v>
      </c>
      <c r="F527" s="31"/>
      <c r="G527" s="32">
        <v>7900</v>
      </c>
      <c r="H527" s="32">
        <v>471</v>
      </c>
      <c r="I527" s="33">
        <f t="shared" si="336"/>
      </c>
      <c r="J527" s="34">
        <f t="shared" si="7"/>
      </c>
      <c r="K527" s="32">
        <v>12</v>
      </c>
      <c r="L527" s="34">
        <f t="shared" si="116"/>
      </c>
      <c r="M527" s="32">
        <v>1</v>
      </c>
      <c r="N527" s="36">
        <f t="shared" si="554"/>
      </c>
      <c r="O527" s="32">
        <v>2</v>
      </c>
      <c r="P527" s="36">
        <f t="shared" si="663"/>
      </c>
      <c r="Q527" s="37"/>
      <c r="R527" s="32"/>
      <c r="S527" s="37"/>
      <c r="T527" s="32"/>
      <c r="U527" s="38"/>
      <c r="V527" s="39"/>
      <c r="W527" s="32"/>
      <c r="X527" s="39"/>
      <c r="Y527" s="37"/>
      <c r="Z527" s="39"/>
      <c r="AA527" s="39"/>
      <c r="AB527" s="32"/>
      <c r="AC527" s="32"/>
      <c r="AD527" s="37"/>
      <c r="AE527" s="39"/>
      <c r="AF527" s="43" t="s">
        <v>87</v>
      </c>
    </row>
    <row r="528">
      <c r="A528" s="26"/>
      <c r="B528" s="27"/>
      <c r="C528" s="28"/>
      <c r="D528" s="29" t="s">
        <v>48</v>
      </c>
      <c r="E528" s="32">
        <v>0</v>
      </c>
      <c r="F528" s="31"/>
      <c r="G528" s="32">
        <v>0</v>
      </c>
      <c r="H528" s="32">
        <v>0</v>
      </c>
      <c r="I528" s="33">
        <f t="shared" si="336"/>
      </c>
      <c r="J528" s="34">
        <f t="shared" si="7"/>
      </c>
      <c r="K528" s="32">
        <v>0</v>
      </c>
      <c r="L528" s="34">
        <f t="shared" si="116"/>
      </c>
      <c r="M528" s="32">
        <v>0</v>
      </c>
      <c r="N528" s="36">
        <f t="shared" si="554"/>
      </c>
      <c r="O528" s="32">
        <v>0</v>
      </c>
      <c r="P528" s="36">
        <f t="shared" si="663"/>
      </c>
      <c r="Q528" s="37"/>
      <c r="R528" s="32"/>
      <c r="S528" s="37"/>
      <c r="T528" s="32"/>
      <c r="U528" s="38"/>
      <c r="V528" s="39"/>
      <c r="W528" s="32"/>
      <c r="X528" s="39"/>
      <c r="Y528" s="37"/>
      <c r="Z528" s="39"/>
      <c r="AA528" s="39"/>
      <c r="AB528" s="32"/>
      <c r="AC528" s="32"/>
      <c r="AD528" s="37"/>
      <c r="AE528" s="39"/>
      <c r="AF528" s="39"/>
    </row>
    <row r="529">
      <c r="A529" s="26"/>
      <c r="B529" s="44" t="s">
        <v>53</v>
      </c>
      <c r="C529" s="44"/>
      <c r="D529" s="44"/>
      <c r="E529" s="45">
        <f>SUM(E517:E528)</f>
      </c>
      <c r="F529" s="45">
        <f>SUM(F517:F528)</f>
      </c>
      <c r="G529" s="45">
        <f>SUM(G517:G528)</f>
      </c>
      <c r="H529" s="45">
        <f>SUM(H517:H528)</f>
      </c>
      <c r="I529" s="46">
        <f t="shared" si="336"/>
      </c>
      <c r="J529" s="47">
        <f t="shared" si="7"/>
      </c>
      <c r="K529" s="45">
        <f>SUM(K517:K528)</f>
      </c>
      <c r="L529" s="47">
        <f t="shared" si="116"/>
      </c>
      <c r="M529" s="45">
        <f>SUM(M517:M528)</f>
      </c>
      <c r="N529" s="48">
        <f t="shared" si="554"/>
      </c>
      <c r="O529" s="45">
        <f>SUM(O517:O528)</f>
      </c>
      <c r="P529" s="48">
        <f t="shared" si="663"/>
      </c>
      <c r="Q529" s="49">
        <f t="shared" ref="Q529:Q530" si="535">M529/O529</f>
      </c>
      <c r="R529" s="45">
        <f>SUM(R517:R528)</f>
      </c>
      <c r="S529" s="49">
        <f t="shared" ref="S529:S530" si="227">(O529+O529)/(K529+K529)</f>
      </c>
      <c r="T529" s="45">
        <f>SUM(T517:T528)</f>
      </c>
      <c r="U529" s="50">
        <f t="shared" ref="U529:U530" si="275">F529/T529</f>
      </c>
      <c r="V529" s="51">
        <f t="shared" ref="V529:V530" si="384">(F529+4*500)/T529</f>
      </c>
      <c r="W529" s="45">
        <f>SUM(W517:W528)</f>
      </c>
      <c r="X529" s="52">
        <f t="shared" ref="X529:X530" si="55">W529/T529</f>
      </c>
      <c r="Y529" s="49">
        <f t="shared" ref="Y529:Y530" si="166">T529/R529</f>
      </c>
      <c r="Z529" s="51">
        <f t="shared" ref="Z529:Z530" si="602">W529/F529</f>
      </c>
      <c r="AA529" s="51">
        <f>W529/(F529+COUNT(W517:W528)*500)</f>
      </c>
      <c r="AB529" s="45">
        <f>SUM(AB517:AB528)</f>
      </c>
      <c r="AC529" s="45">
        <f>SUM(AC517:AC528)</f>
      </c>
      <c r="AD529" s="49">
        <f t="shared" ref="AD529:AD530" si="474">AB529/T529</f>
      </c>
      <c r="AE529" s="53">
        <f>(W529-AC529)/(F529+COUNT(W517:W528)*500)</f>
      </c>
      <c r="AF529" s="39"/>
    </row>
    <row r="530">
      <c r="A530" s="26"/>
      <c r="B530" s="56" t="s">
        <v>77</v>
      </c>
      <c r="C530" s="56"/>
      <c r="D530" s="56"/>
      <c r="E530" s="57">
        <f>E490+E529+E477+E516+E503</f>
      </c>
      <c r="F530" s="57">
        <f>F490+F529+F477+F516+F503</f>
      </c>
      <c r="G530" s="57">
        <f>G490+G529+G477+G516+G503</f>
      </c>
      <c r="H530" s="57">
        <f>H490+H529+H477+H516+H503</f>
      </c>
      <c r="I530" s="58">
        <f t="shared" si="336"/>
      </c>
      <c r="J530" s="59">
        <f t="shared" si="7"/>
      </c>
      <c r="K530" s="57">
        <f>K490+K529+K477+K516+K503</f>
      </c>
      <c r="L530" s="59">
        <f t="shared" si="116"/>
      </c>
      <c r="M530" s="57">
        <f>M490+M529+M477+M516+M503</f>
      </c>
      <c r="N530" s="69">
        <f t="shared" si="554"/>
      </c>
      <c r="O530" s="57">
        <f>O490+O529+O477+O516+O503</f>
      </c>
      <c r="P530" s="60">
        <f t="shared" si="663"/>
      </c>
      <c r="Q530" s="61">
        <f t="shared" si="535"/>
      </c>
      <c r="R530" s="57">
        <f>R490+R529+R477+R516+R503</f>
      </c>
      <c r="S530" s="61">
        <f t="shared" si="227"/>
      </c>
      <c r="T530" s="57">
        <f>T490+T529+T477+T516+T503</f>
      </c>
      <c r="U530" s="62">
        <f t="shared" si="275"/>
      </c>
      <c r="V530" s="57">
        <f t="shared" si="384"/>
      </c>
      <c r="W530" s="57">
        <f>W490+W529+W477+W516+W503</f>
      </c>
      <c r="X530" s="57">
        <f t="shared" si="55"/>
      </c>
      <c r="Y530" s="61">
        <f t="shared" si="166"/>
      </c>
      <c r="Z530" s="57">
        <f t="shared" si="602"/>
      </c>
      <c r="AA530" s="57">
        <f>W530/(F530+COUNT(W465:W476,W478:W489,W491:W502,W504:W515,W517:W528)*500)</f>
      </c>
      <c r="AB530" s="57">
        <f>AB490+AB529+AB477+AB516+AB503</f>
      </c>
      <c r="AC530" s="57">
        <f>AC490+AC529+AC477+AC516+AC503</f>
      </c>
      <c r="AD530" s="61">
        <f t="shared" si="474"/>
      </c>
      <c r="AE530" s="57">
        <f>(W530-AC530)/(F530+COUNT(W465:W476,W478:W489,W491:W502,W504:W515,W517:W528)*500)</f>
      </c>
      <c r="AF530" s="39"/>
    </row>
    <row r="531">
      <c r="A531" s="18" t="s">
        <v>9</v>
      </c>
      <c r="B531" s="18" t="s">
        <v>10</v>
      </c>
      <c r="C531" s="18" t="s">
        <v>11</v>
      </c>
      <c r="D531" s="18" t="s">
        <v>12</v>
      </c>
      <c r="E531" s="18" t="s">
        <v>13</v>
      </c>
      <c r="F531" s="18" t="s">
        <v>14</v>
      </c>
      <c r="G531" s="18" t="s">
        <v>15</v>
      </c>
      <c r="H531" s="18" t="s">
        <v>16</v>
      </c>
      <c r="I531" s="19" t="s">
        <v>17</v>
      </c>
      <c r="J531" s="20" t="s">
        <v>18</v>
      </c>
      <c r="K531" s="18" t="s">
        <v>19</v>
      </c>
      <c r="L531" s="20" t="s">
        <v>20</v>
      </c>
      <c r="M531" s="18" t="s">
        <v>21</v>
      </c>
      <c r="N531" s="21" t="s">
        <v>22</v>
      </c>
      <c r="O531" s="18" t="s">
        <v>23</v>
      </c>
      <c r="P531" s="21" t="s">
        <v>24</v>
      </c>
      <c r="Q531" s="19" t="s">
        <v>25</v>
      </c>
      <c r="R531" s="22" t="s">
        <v>26</v>
      </c>
      <c r="S531" s="23" t="s">
        <v>27</v>
      </c>
      <c r="T531" s="22" t="s">
        <v>28</v>
      </c>
      <c r="U531" s="24" t="s">
        <v>29</v>
      </c>
      <c r="V531" s="25" t="s">
        <v>30</v>
      </c>
      <c r="W531" s="25" t="s">
        <v>31</v>
      </c>
      <c r="X531" s="25" t="s">
        <v>32</v>
      </c>
      <c r="Y531" s="23" t="s">
        <v>33</v>
      </c>
      <c r="Z531" s="25" t="s">
        <v>34</v>
      </c>
      <c r="AA531" s="25" t="s">
        <v>35</v>
      </c>
      <c r="AB531" s="25" t="s">
        <v>36</v>
      </c>
      <c r="AC531" s="22" t="s">
        <v>37</v>
      </c>
      <c r="AD531" s="23" t="s">
        <v>38</v>
      </c>
      <c r="AE531" s="25" t="s">
        <v>39</v>
      </c>
      <c r="AF531" s="25" t="s">
        <v>40</v>
      </c>
    </row>
    <row r="532">
      <c r="A532" s="26" t="s">
        <v>88</v>
      </c>
      <c r="B532" s="27" t="s">
        <v>42</v>
      </c>
      <c r="C532" s="28" t="s">
        <v>73</v>
      </c>
      <c r="D532" s="29" t="s">
        <v>44</v>
      </c>
      <c r="E532" s="30">
        <v>522.13</v>
      </c>
      <c r="F532" s="31">
        <f>E532+E533+E534</f>
      </c>
      <c r="G532" s="32">
        <v>3051</v>
      </c>
      <c r="H532" s="35">
        <v>29</v>
      </c>
      <c r="I532" s="33">
        <f t="shared" ref="I532:I596" si="337">H532/G532</f>
      </c>
      <c r="J532" s="34">
        <f t="shared" ref="J532:J595" si="8">(E532/G532)*1000</f>
      </c>
      <c r="K532" s="35">
        <v>6</v>
      </c>
      <c r="L532" s="34">
        <f t="shared" ref="L532:L596" si="117">E532/K532</f>
      </c>
      <c r="M532" s="35">
        <v>0</v>
      </c>
      <c r="N532" s="36">
        <f t="shared" ref="N532:N596" si="555">E532/M532</f>
      </c>
      <c r="O532" s="35">
        <v>0</v>
      </c>
      <c r="P532" s="36">
        <f t="shared" ref="P532:P596" si="664">E532/O532</f>
      </c>
      <c r="Q532" s="37">
        <f>(M532+M534+M533)/(O532+O534+O533)</f>
      </c>
      <c r="R532" s="35">
        <v>1</v>
      </c>
      <c r="S532" s="37">
        <f>(O532+O534)/(K532+K534)</f>
      </c>
      <c r="T532" s="35">
        <v>0</v>
      </c>
      <c r="U532" s="38">
        <f>F532/T532</f>
      </c>
      <c r="V532" s="39">
        <f>(F532+4*500)/T532</f>
      </c>
      <c r="W532" s="35">
        <v>0</v>
      </c>
      <c r="X532" s="39">
        <f>W532/T532</f>
      </c>
      <c r="Y532" s="37">
        <f>T532/R532</f>
      </c>
      <c r="Z532" s="39">
        <f>W532/F532</f>
      </c>
      <c r="AA532" s="39">
        <f>W532/(F532+500)</f>
      </c>
      <c r="AB532" s="35">
        <v>0</v>
      </c>
      <c r="AC532" s="35">
        <v>0</v>
      </c>
      <c r="AD532" s="37">
        <f>AB532/T532</f>
      </c>
      <c r="AE532" s="39">
        <f>(W532-AC532)/(F532+500)</f>
      </c>
      <c r="AF532" s="39" t="s">
        <v>45</v>
      </c>
    </row>
    <row r="533">
      <c r="A533" s="26"/>
      <c r="B533" s="27"/>
      <c r="C533" s="28"/>
      <c r="D533" s="29" t="s">
        <v>46</v>
      </c>
      <c r="E533" s="42">
        <v>926.83</v>
      </c>
      <c r="F533" s="31"/>
      <c r="G533" s="32">
        <v>9658</v>
      </c>
      <c r="H533" s="35">
        <v>790</v>
      </c>
      <c r="I533" s="33">
        <f t="shared" si="337"/>
      </c>
      <c r="J533" s="34">
        <f t="shared" si="8"/>
      </c>
      <c r="K533" s="35">
        <v>20</v>
      </c>
      <c r="L533" s="34">
        <f t="shared" si="117"/>
      </c>
      <c r="M533" s="35">
        <v>0</v>
      </c>
      <c r="N533" s="36">
        <f t="shared" si="555"/>
      </c>
      <c r="O533" s="35">
        <v>0</v>
      </c>
      <c r="P533" s="36">
        <f t="shared" si="664"/>
      </c>
      <c r="Q533" s="37"/>
      <c r="R533" s="35"/>
      <c r="S533" s="37"/>
      <c r="T533" s="35"/>
      <c r="U533" s="38"/>
      <c r="V533" s="39"/>
      <c r="W533" s="35"/>
      <c r="X533" s="39"/>
      <c r="Y533" s="37"/>
      <c r="Z533" s="39"/>
      <c r="AA533" s="39"/>
      <c r="AB533" s="35"/>
      <c r="AC533" s="35"/>
      <c r="AD533" s="37"/>
      <c r="AE533" s="39"/>
      <c r="AF533" s="43" t="s">
        <v>79</v>
      </c>
    </row>
    <row r="534">
      <c r="A534" s="26"/>
      <c r="B534" s="27"/>
      <c r="C534" s="28"/>
      <c r="D534" s="29" t="s">
        <v>48</v>
      </c>
      <c r="E534" s="35">
        <v>0</v>
      </c>
      <c r="F534" s="31"/>
      <c r="G534" s="35">
        <v>0</v>
      </c>
      <c r="H534" s="35">
        <v>0</v>
      </c>
      <c r="I534" s="33">
        <f t="shared" si="337"/>
      </c>
      <c r="J534" s="34">
        <f t="shared" si="8"/>
      </c>
      <c r="K534" s="35">
        <v>0</v>
      </c>
      <c r="L534" s="34">
        <f t="shared" si="117"/>
      </c>
      <c r="M534" s="35">
        <v>0</v>
      </c>
      <c r="N534" s="36">
        <f t="shared" si="555"/>
      </c>
      <c r="O534" s="35">
        <v>0</v>
      </c>
      <c r="P534" s="36">
        <f t="shared" si="664"/>
      </c>
      <c r="Q534" s="37"/>
      <c r="R534" s="35"/>
      <c r="S534" s="37"/>
      <c r="T534" s="35"/>
      <c r="U534" s="38"/>
      <c r="V534" s="39"/>
      <c r="W534" s="35"/>
      <c r="X534" s="39"/>
      <c r="Y534" s="37"/>
      <c r="Z534" s="39"/>
      <c r="AA534" s="39"/>
      <c r="AB534" s="35"/>
      <c r="AC534" s="35"/>
      <c r="AD534" s="37"/>
      <c r="AE534" s="39"/>
      <c r="AF534" s="39"/>
    </row>
    <row r="535">
      <c r="A535" s="26"/>
      <c r="B535" s="27" t="s">
        <v>49</v>
      </c>
      <c r="C535" s="28" t="s">
        <v>73</v>
      </c>
      <c r="D535" s="29" t="s">
        <v>44</v>
      </c>
      <c r="E535" s="30">
        <v>424.26</v>
      </c>
      <c r="F535" s="31">
        <f>E535+E536+E537</f>
      </c>
      <c r="G535" s="32">
        <v>2451</v>
      </c>
      <c r="H535" s="35">
        <v>24</v>
      </c>
      <c r="I535" s="33">
        <f t="shared" si="337"/>
      </c>
      <c r="J535" s="34">
        <f t="shared" si="8"/>
      </c>
      <c r="K535" s="35">
        <v>6</v>
      </c>
      <c r="L535" s="34">
        <f t="shared" si="117"/>
      </c>
      <c r="M535" s="35">
        <v>0</v>
      </c>
      <c r="N535" s="36">
        <f t="shared" si="555"/>
      </c>
      <c r="O535" s="35">
        <v>1</v>
      </c>
      <c r="P535" s="36">
        <f t="shared" si="664"/>
      </c>
      <c r="Q535" s="37">
        <f>(M535+M537+M536)/(O535+O537+O536)</f>
      </c>
      <c r="R535" s="35">
        <v>4</v>
      </c>
      <c r="S535" s="37">
        <f>(O535+O537)/(K535+K537)</f>
      </c>
      <c r="T535" s="35">
        <v>0</v>
      </c>
      <c r="U535" s="38">
        <f>F535/T535</f>
      </c>
      <c r="V535" s="39">
        <f>(F535+4*500)/T535</f>
      </c>
      <c r="W535" s="35">
        <v>0</v>
      </c>
      <c r="X535" s="39">
        <f>W535/T535</f>
      </c>
      <c r="Y535" s="37">
        <f>T535/R535</f>
      </c>
      <c r="Z535" s="39">
        <f>W535/F535</f>
      </c>
      <c r="AA535" s="39">
        <f>W535/(F535+500)</f>
      </c>
      <c r="AB535" s="35">
        <v>0</v>
      </c>
      <c r="AC535" s="35">
        <v>0</v>
      </c>
      <c r="AD535" s="37">
        <f>AB535/T535</f>
      </c>
      <c r="AE535" s="39">
        <f>(W535-AC535)/(F535+500)</f>
      </c>
      <c r="AF535" s="39" t="s">
        <v>45</v>
      </c>
    </row>
    <row r="536">
      <c r="A536" s="26"/>
      <c r="B536" s="27"/>
      <c r="C536" s="28"/>
      <c r="D536" s="29" t="s">
        <v>46</v>
      </c>
      <c r="E536" s="42">
        <v>728.65</v>
      </c>
      <c r="F536" s="31"/>
      <c r="G536" s="32">
        <v>7470</v>
      </c>
      <c r="H536" s="35">
        <v>365</v>
      </c>
      <c r="I536" s="33">
        <f t="shared" si="337"/>
      </c>
      <c r="J536" s="34">
        <f t="shared" si="8"/>
      </c>
      <c r="K536" s="35">
        <v>14</v>
      </c>
      <c r="L536" s="34">
        <f t="shared" si="117"/>
      </c>
      <c r="M536" s="35">
        <v>0</v>
      </c>
      <c r="N536" s="36">
        <f t="shared" si="555"/>
      </c>
      <c r="O536" s="35">
        <v>1</v>
      </c>
      <c r="P536" s="36">
        <f t="shared" si="664"/>
      </c>
      <c r="Q536" s="37"/>
      <c r="R536" s="35"/>
      <c r="S536" s="37"/>
      <c r="T536" s="35"/>
      <c r="U536" s="38"/>
      <c r="V536" s="39"/>
      <c r="W536" s="35"/>
      <c r="X536" s="39"/>
      <c r="Y536" s="37"/>
      <c r="Z536" s="39"/>
      <c r="AA536" s="39"/>
      <c r="AB536" s="35"/>
      <c r="AC536" s="35"/>
      <c r="AD536" s="37"/>
      <c r="AE536" s="39"/>
      <c r="AF536" s="43" t="s">
        <v>79</v>
      </c>
    </row>
    <row r="537">
      <c r="A537" s="26"/>
      <c r="B537" s="27"/>
      <c r="C537" s="28"/>
      <c r="D537" s="29" t="s">
        <v>48</v>
      </c>
      <c r="E537" s="35">
        <v>0</v>
      </c>
      <c r="F537" s="31"/>
      <c r="G537" s="35">
        <v>0</v>
      </c>
      <c r="H537" s="35">
        <v>0</v>
      </c>
      <c r="I537" s="33">
        <f t="shared" si="337"/>
      </c>
      <c r="J537" s="34">
        <f t="shared" si="8"/>
      </c>
      <c r="K537" s="35">
        <v>0</v>
      </c>
      <c r="L537" s="34">
        <f t="shared" si="117"/>
      </c>
      <c r="M537" s="35">
        <v>0</v>
      </c>
      <c r="N537" s="36">
        <f t="shared" si="555"/>
      </c>
      <c r="O537" s="35">
        <v>0</v>
      </c>
      <c r="P537" s="36">
        <f t="shared" si="664"/>
      </c>
      <c r="Q537" s="37"/>
      <c r="R537" s="35"/>
      <c r="S537" s="37"/>
      <c r="T537" s="35"/>
      <c r="U537" s="38"/>
      <c r="V537" s="39"/>
      <c r="W537" s="35"/>
      <c r="X537" s="39"/>
      <c r="Y537" s="37"/>
      <c r="Z537" s="39"/>
      <c r="AA537" s="39"/>
      <c r="AB537" s="35"/>
      <c r="AC537" s="35"/>
      <c r="AD537" s="37"/>
      <c r="AE537" s="39"/>
      <c r="AF537" s="39"/>
    </row>
    <row r="538">
      <c r="A538" s="26"/>
      <c r="B538" s="27" t="s">
        <v>51</v>
      </c>
      <c r="C538" s="28" t="s">
        <v>73</v>
      </c>
      <c r="D538" s="29" t="s">
        <v>44</v>
      </c>
      <c r="E538" s="30">
        <v>332.83</v>
      </c>
      <c r="F538" s="31">
        <f>E538+E539+E540</f>
      </c>
      <c r="G538" s="32">
        <v>1891</v>
      </c>
      <c r="H538" s="35">
        <v>20</v>
      </c>
      <c r="I538" s="33">
        <f t="shared" si="337"/>
      </c>
      <c r="J538" s="34">
        <f t="shared" si="8"/>
      </c>
      <c r="K538" s="35">
        <v>4</v>
      </c>
      <c r="L538" s="34">
        <f t="shared" si="117"/>
      </c>
      <c r="M538" s="35">
        <v>0</v>
      </c>
      <c r="N538" s="36">
        <f t="shared" si="555"/>
      </c>
      <c r="O538" s="35">
        <v>1</v>
      </c>
      <c r="P538" s="36">
        <f t="shared" si="664"/>
      </c>
      <c r="Q538" s="37">
        <f>(M538+M540+M539)/(O538+O540+O539)</f>
      </c>
      <c r="R538" s="35">
        <v>2</v>
      </c>
      <c r="S538" s="37">
        <f>(O538+O540)/(K538+K540)</f>
      </c>
      <c r="T538" s="35">
        <v>0</v>
      </c>
      <c r="U538" s="38">
        <f>F538/T538</f>
      </c>
      <c r="V538" s="39">
        <f>(F538+4*500)/T538</f>
      </c>
      <c r="W538" s="35">
        <v>0</v>
      </c>
      <c r="X538" s="39">
        <f>W538/T538</f>
      </c>
      <c r="Y538" s="37">
        <f>T538/R538</f>
      </c>
      <c r="Z538" s="39">
        <f>W538/F538</f>
      </c>
      <c r="AA538" s="39">
        <f>W538/(F538+500)</f>
      </c>
      <c r="AB538" s="35">
        <v>0</v>
      </c>
      <c r="AC538" s="35">
        <v>0</v>
      </c>
      <c r="AD538" s="37">
        <f>AB538/T538</f>
      </c>
      <c r="AE538" s="39">
        <f>(W538-AC538)/(F538+500)</f>
      </c>
      <c r="AF538" s="39" t="s">
        <v>45</v>
      </c>
    </row>
    <row r="539">
      <c r="A539" s="26"/>
      <c r="B539" s="27"/>
      <c r="C539" s="28"/>
      <c r="D539" s="29" t="s">
        <v>46</v>
      </c>
      <c r="E539" s="42">
        <v>536.5</v>
      </c>
      <c r="F539" s="31"/>
      <c r="G539" s="32">
        <v>4102</v>
      </c>
      <c r="H539" s="35">
        <v>151</v>
      </c>
      <c r="I539" s="33">
        <f t="shared" si="337"/>
      </c>
      <c r="J539" s="34">
        <f t="shared" si="8"/>
      </c>
      <c r="K539" s="35">
        <v>11</v>
      </c>
      <c r="L539" s="34">
        <f t="shared" si="117"/>
      </c>
      <c r="M539" s="35">
        <v>0</v>
      </c>
      <c r="N539" s="36">
        <f t="shared" si="555"/>
      </c>
      <c r="O539" s="35">
        <v>0</v>
      </c>
      <c r="P539" s="36">
        <f t="shared" si="664"/>
      </c>
      <c r="Q539" s="37"/>
      <c r="R539" s="35"/>
      <c r="S539" s="37"/>
      <c r="T539" s="35"/>
      <c r="U539" s="38"/>
      <c r="V539" s="39"/>
      <c r="W539" s="32"/>
      <c r="X539" s="39"/>
      <c r="Y539" s="37"/>
      <c r="Z539" s="39"/>
      <c r="AA539" s="39"/>
      <c r="AB539" s="35"/>
      <c r="AC539" s="35"/>
      <c r="AD539" s="37"/>
      <c r="AE539" s="39"/>
      <c r="AF539" s="43" t="s">
        <v>79</v>
      </c>
    </row>
    <row r="540">
      <c r="A540" s="26"/>
      <c r="B540" s="27"/>
      <c r="C540" s="28"/>
      <c r="D540" s="29" t="s">
        <v>48</v>
      </c>
      <c r="E540" s="35">
        <v>0</v>
      </c>
      <c r="F540" s="31"/>
      <c r="G540" s="35">
        <v>0</v>
      </c>
      <c r="H540" s="35">
        <v>0</v>
      </c>
      <c r="I540" s="33">
        <f t="shared" si="337"/>
      </c>
      <c r="J540" s="34">
        <f t="shared" si="8"/>
      </c>
      <c r="K540" s="35">
        <v>0</v>
      </c>
      <c r="L540" s="34">
        <f t="shared" si="117"/>
      </c>
      <c r="M540" s="35">
        <v>0</v>
      </c>
      <c r="N540" s="36">
        <f t="shared" si="555"/>
      </c>
      <c r="O540" s="35">
        <v>0</v>
      </c>
      <c r="P540" s="36">
        <f t="shared" si="664"/>
      </c>
      <c r="Q540" s="37"/>
      <c r="R540" s="35"/>
      <c r="S540" s="37"/>
      <c r="T540" s="35"/>
      <c r="U540" s="38"/>
      <c r="V540" s="39"/>
      <c r="W540" s="32"/>
      <c r="X540" s="39"/>
      <c r="Y540" s="37"/>
      <c r="Z540" s="39"/>
      <c r="AA540" s="39"/>
      <c r="AB540" s="35"/>
      <c r="AC540" s="35"/>
      <c r="AD540" s="37"/>
      <c r="AE540" s="39"/>
      <c r="AF540" s="39"/>
    </row>
    <row r="541">
      <c r="A541" s="26"/>
      <c r="B541" s="27" t="s">
        <v>52</v>
      </c>
      <c r="C541" s="28" t="s">
        <v>73</v>
      </c>
      <c r="D541" s="29" t="s">
        <v>44</v>
      </c>
      <c r="E541" s="30">
        <v>567.45</v>
      </c>
      <c r="F541" s="31">
        <f>E541+E542+E543</f>
      </c>
      <c r="G541" s="32">
        <v>2772</v>
      </c>
      <c r="H541" s="35">
        <v>40</v>
      </c>
      <c r="I541" s="33">
        <f t="shared" si="337"/>
      </c>
      <c r="J541" s="34">
        <f t="shared" si="8"/>
      </c>
      <c r="K541" s="35">
        <v>11</v>
      </c>
      <c r="L541" s="34">
        <f t="shared" si="117"/>
      </c>
      <c r="M541" s="35">
        <v>0</v>
      </c>
      <c r="N541" s="36">
        <f t="shared" si="555"/>
      </c>
      <c r="O541" s="35">
        <v>0</v>
      </c>
      <c r="P541" s="36">
        <f t="shared" si="664"/>
      </c>
      <c r="Q541" s="37">
        <f>(M541+M543+M542)/(O541+O543+O542)</f>
      </c>
      <c r="R541" s="35">
        <v>2</v>
      </c>
      <c r="S541" s="37">
        <f>(O541+O543)/(K541+K543)</f>
      </c>
      <c r="T541" s="35">
        <v>0</v>
      </c>
      <c r="U541" s="38">
        <f>F541/T541</f>
      </c>
      <c r="V541" s="39">
        <f>(F541+4*500)/T541</f>
      </c>
      <c r="W541" s="35">
        <v>0</v>
      </c>
      <c r="X541" s="39">
        <f>W541/T541</f>
      </c>
      <c r="Y541" s="37">
        <f>T541/R541</f>
      </c>
      <c r="Z541" s="39">
        <f>W541/F541</f>
      </c>
      <c r="AA541" s="39">
        <f>W541/(F541+500)</f>
      </c>
      <c r="AB541" s="35">
        <v>0</v>
      </c>
      <c r="AC541" s="35">
        <v>0</v>
      </c>
      <c r="AD541" s="37">
        <f>AB541/T541</f>
      </c>
      <c r="AE541" s="39">
        <f>(W541-AC541)/(F541+500)</f>
      </c>
      <c r="AF541" s="39" t="s">
        <v>45</v>
      </c>
    </row>
    <row r="542">
      <c r="A542" s="26"/>
      <c r="B542" s="27"/>
      <c r="C542" s="28"/>
      <c r="D542" s="29" t="s">
        <v>46</v>
      </c>
      <c r="E542" s="42">
        <v>396.54</v>
      </c>
      <c r="F542" s="31"/>
      <c r="G542" s="32">
        <v>2313</v>
      </c>
      <c r="H542" s="35">
        <v>89</v>
      </c>
      <c r="I542" s="33">
        <f t="shared" si="337"/>
      </c>
      <c r="J542" s="34">
        <f t="shared" si="8"/>
      </c>
      <c r="K542" s="35">
        <v>4</v>
      </c>
      <c r="L542" s="34">
        <f t="shared" si="117"/>
      </c>
      <c r="M542" s="35">
        <v>0</v>
      </c>
      <c r="N542" s="36">
        <f t="shared" si="555"/>
      </c>
      <c r="O542" s="35">
        <v>0</v>
      </c>
      <c r="P542" s="36">
        <f t="shared" si="664"/>
      </c>
      <c r="Q542" s="37"/>
      <c r="R542" s="35"/>
      <c r="S542" s="37"/>
      <c r="T542" s="35"/>
      <c r="U542" s="38"/>
      <c r="V542" s="39"/>
      <c r="W542" s="32"/>
      <c r="X542" s="39"/>
      <c r="Y542" s="37"/>
      <c r="Z542" s="39"/>
      <c r="AA542" s="39"/>
      <c r="AB542" s="35"/>
      <c r="AC542" s="35"/>
      <c r="AD542" s="37"/>
      <c r="AE542" s="39"/>
      <c r="AF542" s="43" t="s">
        <v>79</v>
      </c>
    </row>
    <row r="543">
      <c r="A543" s="26"/>
      <c r="B543" s="27"/>
      <c r="C543" s="28"/>
      <c r="D543" s="29" t="s">
        <v>48</v>
      </c>
      <c r="E543" s="35">
        <v>0</v>
      </c>
      <c r="F543" s="31"/>
      <c r="G543" s="35">
        <v>0</v>
      </c>
      <c r="H543" s="35">
        <v>0</v>
      </c>
      <c r="I543" s="33">
        <f t="shared" si="337"/>
      </c>
      <c r="J543" s="34">
        <f t="shared" si="8"/>
      </c>
      <c r="K543" s="35">
        <v>0</v>
      </c>
      <c r="L543" s="34">
        <f t="shared" si="117"/>
      </c>
      <c r="M543" s="35">
        <v>0</v>
      </c>
      <c r="N543" s="36">
        <f t="shared" si="555"/>
      </c>
      <c r="O543" s="35">
        <v>0</v>
      </c>
      <c r="P543" s="36">
        <f t="shared" si="664"/>
      </c>
      <c r="Q543" s="37"/>
      <c r="R543" s="35"/>
      <c r="S543" s="37"/>
      <c r="T543" s="35"/>
      <c r="U543" s="38"/>
      <c r="V543" s="39"/>
      <c r="W543" s="32"/>
      <c r="X543" s="39"/>
      <c r="Y543" s="37"/>
      <c r="Z543" s="39"/>
      <c r="AA543" s="39"/>
      <c r="AB543" s="35"/>
      <c r="AC543" s="35"/>
      <c r="AD543" s="37"/>
      <c r="AE543" s="39"/>
      <c r="AF543" s="39"/>
    </row>
    <row r="544">
      <c r="A544" s="26"/>
      <c r="B544" s="27" t="s">
        <v>54</v>
      </c>
      <c r="C544" s="28" t="s">
        <v>73</v>
      </c>
      <c r="D544" s="29" t="s">
        <v>44</v>
      </c>
      <c r="E544" s="30">
        <v>651.87</v>
      </c>
      <c r="F544" s="31">
        <f>E544+E545+E546</f>
      </c>
      <c r="G544" s="32">
        <v>2576</v>
      </c>
      <c r="H544" s="35">
        <v>40</v>
      </c>
      <c r="I544" s="33">
        <f t="shared" si="337"/>
      </c>
      <c r="J544" s="34">
        <f t="shared" si="8"/>
      </c>
      <c r="K544" s="35">
        <v>7</v>
      </c>
      <c r="L544" s="34">
        <f t="shared" si="117"/>
      </c>
      <c r="M544" s="35">
        <v>0</v>
      </c>
      <c r="N544" s="36">
        <f t="shared" si="555"/>
      </c>
      <c r="O544" s="35">
        <v>0</v>
      </c>
      <c r="P544" s="36">
        <f t="shared" si="664"/>
      </c>
      <c r="Q544" s="37">
        <f>(M544+M546+M545)/(O544+O546+O545)</f>
      </c>
      <c r="R544" s="35">
        <v>6</v>
      </c>
      <c r="S544" s="37">
        <f>(O544+O546)/(K544+K546)</f>
      </c>
      <c r="T544" s="35">
        <v>2</v>
      </c>
      <c r="U544" s="38">
        <f>F544/T544</f>
      </c>
      <c r="V544" s="39">
        <f>(F544+4*500)/T544</f>
      </c>
      <c r="W544" s="32">
        <v>3182.4</v>
      </c>
      <c r="X544" s="39">
        <f>W544/T544</f>
      </c>
      <c r="Y544" s="37">
        <f>T544/R544</f>
      </c>
      <c r="Z544" s="39">
        <f>W544/F544</f>
      </c>
      <c r="AA544" s="39">
        <f>W544/(F544+500)</f>
      </c>
      <c r="AB544" s="35">
        <v>1</v>
      </c>
      <c r="AC544" s="35">
        <v>2467.2</v>
      </c>
      <c r="AD544" s="37">
        <f>AB544/T544</f>
      </c>
      <c r="AE544" s="39">
        <f>(W544-AC544)/(F544+500)</f>
      </c>
      <c r="AF544" s="39" t="s">
        <v>45</v>
      </c>
    </row>
    <row r="545">
      <c r="A545" s="26"/>
      <c r="B545" s="27"/>
      <c r="C545" s="28"/>
      <c r="D545" s="29" t="s">
        <v>46</v>
      </c>
      <c r="E545" s="42">
        <v>577.71</v>
      </c>
      <c r="F545" s="31"/>
      <c r="G545" s="32">
        <v>3268</v>
      </c>
      <c r="H545" s="35">
        <v>129</v>
      </c>
      <c r="I545" s="33">
        <f t="shared" si="337"/>
      </c>
      <c r="J545" s="34">
        <f t="shared" si="8"/>
      </c>
      <c r="K545" s="35">
        <v>6</v>
      </c>
      <c r="L545" s="34">
        <f t="shared" si="117"/>
      </c>
      <c r="M545" s="35">
        <v>1</v>
      </c>
      <c r="N545" s="36">
        <f t="shared" si="555"/>
      </c>
      <c r="O545" s="35">
        <v>1</v>
      </c>
      <c r="P545" s="36">
        <f t="shared" si="664"/>
      </c>
      <c r="Q545" s="37"/>
      <c r="R545" s="35"/>
      <c r="S545" s="37"/>
      <c r="T545" s="35"/>
      <c r="U545" s="38"/>
      <c r="V545" s="39"/>
      <c r="W545" s="32"/>
      <c r="X545" s="39"/>
      <c r="Y545" s="37"/>
      <c r="Z545" s="39"/>
      <c r="AA545" s="39"/>
      <c r="AB545" s="35"/>
      <c r="AC545" s="35"/>
      <c r="AD545" s="37"/>
      <c r="AE545" s="39"/>
      <c r="AF545" s="43" t="s">
        <v>79</v>
      </c>
    </row>
    <row r="546">
      <c r="A546" s="26"/>
      <c r="B546" s="27"/>
      <c r="C546" s="28"/>
      <c r="D546" s="29" t="s">
        <v>48</v>
      </c>
      <c r="E546" s="35">
        <v>0</v>
      </c>
      <c r="F546" s="31"/>
      <c r="G546" s="35">
        <v>0</v>
      </c>
      <c r="H546" s="35">
        <v>0</v>
      </c>
      <c r="I546" s="33">
        <f t="shared" si="337"/>
      </c>
      <c r="J546" s="34">
        <f t="shared" si="8"/>
      </c>
      <c r="K546" s="35">
        <v>0</v>
      </c>
      <c r="L546" s="34">
        <f t="shared" si="117"/>
      </c>
      <c r="M546" s="35">
        <v>0</v>
      </c>
      <c r="N546" s="36">
        <f t="shared" si="555"/>
      </c>
      <c r="O546" s="35">
        <v>0</v>
      </c>
      <c r="P546" s="36">
        <f t="shared" si="664"/>
      </c>
      <c r="Q546" s="37"/>
      <c r="R546" s="35"/>
      <c r="S546" s="37"/>
      <c r="T546" s="35"/>
      <c r="U546" s="38"/>
      <c r="V546" s="39"/>
      <c r="W546" s="32"/>
      <c r="X546" s="39"/>
      <c r="Y546" s="37"/>
      <c r="Z546" s="39"/>
      <c r="AA546" s="39"/>
      <c r="AB546" s="35"/>
      <c r="AC546" s="35"/>
      <c r="AD546" s="37"/>
      <c r="AE546" s="39"/>
      <c r="AF546" s="39"/>
    </row>
    <row r="547">
      <c r="A547" s="26"/>
      <c r="B547" s="44" t="s">
        <v>53</v>
      </c>
      <c r="C547" s="44"/>
      <c r="D547" s="44"/>
      <c r="E547" s="45">
        <f>SUM(E532:E546)</f>
      </c>
      <c r="F547" s="45">
        <f>SUM(F532:F546)</f>
      </c>
      <c r="G547" s="45">
        <f>SUM(G532:G546)</f>
      </c>
      <c r="H547" s="45">
        <f>SUM(H532:H546)</f>
      </c>
      <c r="I547" s="46">
        <f t="shared" si="337"/>
      </c>
      <c r="J547" s="47">
        <f t="shared" si="8"/>
      </c>
      <c r="K547" s="45">
        <f>SUM(K532:K546)</f>
      </c>
      <c r="L547" s="47">
        <f t="shared" si="117"/>
      </c>
      <c r="M547" s="45">
        <f>SUM(M532:M546)</f>
      </c>
      <c r="N547" s="48">
        <f t="shared" si="555"/>
      </c>
      <c r="O547" s="45">
        <f>SUM(O532:O546)</f>
      </c>
      <c r="P547" s="48">
        <f t="shared" si="664"/>
      </c>
      <c r="Q547" s="49">
        <f>M547/O547</f>
      </c>
      <c r="R547" s="45">
        <f>SUM(R532:R546)</f>
      </c>
      <c r="S547" s="49">
        <f>(O547+O547)/(K547+K547)</f>
      </c>
      <c r="T547" s="45">
        <f>SUM(T532:T546)</f>
      </c>
      <c r="U547" s="50">
        <f t="shared" ref="U547:U548" si="276">F547/T547</f>
      </c>
      <c r="V547" s="51">
        <f t="shared" ref="V547:V548" si="385">(F547+4*500)/T547</f>
      </c>
      <c r="W547" s="45">
        <f>SUM(W532:W546)</f>
      </c>
      <c r="X547" s="52">
        <f t="shared" ref="X547:X548" si="56">W547/T547</f>
      </c>
      <c r="Y547" s="49">
        <f t="shared" ref="Y547:Y548" si="167">T547/R547</f>
      </c>
      <c r="Z547" s="51">
        <f t="shared" ref="Z547:Z548" si="603">W547/F547</f>
      </c>
      <c r="AA547" s="51">
        <f>W547/(F547+COUNT(W532:W543)*500)</f>
      </c>
      <c r="AB547" s="45">
        <f>SUM(AB532:AB546)</f>
      </c>
      <c r="AC547" s="45">
        <f>SUM(AC532:AC546)</f>
      </c>
      <c r="AD547" s="49">
        <f t="shared" ref="AD547:AD548" si="475">AB547/T547</f>
      </c>
      <c r="AE547" s="53">
        <f>(W547-AC547)/(F547+COUNT(W532:W543)*500)</f>
      </c>
      <c r="AF547" s="39"/>
    </row>
    <row r="548">
      <c r="A548" s="26"/>
      <c r="B548" s="63" t="s">
        <v>56</v>
      </c>
      <c r="C548" s="28" t="s">
        <v>55</v>
      </c>
      <c r="D548" s="29" t="s">
        <v>44</v>
      </c>
      <c r="E548" s="30">
        <v>628.89</v>
      </c>
      <c r="F548" s="31">
        <f>E548+E549+E550</f>
      </c>
      <c r="G548" s="32">
        <v>2722</v>
      </c>
      <c r="H548" s="35">
        <v>35</v>
      </c>
      <c r="I548" s="33">
        <f t="shared" si="337"/>
      </c>
      <c r="J548" s="34">
        <f t="shared" si="8"/>
      </c>
      <c r="K548" s="35">
        <v>7</v>
      </c>
      <c r="L548" s="34">
        <f t="shared" si="117"/>
      </c>
      <c r="M548" s="35">
        <v>1</v>
      </c>
      <c r="N548" s="36">
        <f t="shared" si="555"/>
      </c>
      <c r="O548" s="35">
        <v>2</v>
      </c>
      <c r="P548" s="36">
        <f t="shared" si="664"/>
      </c>
      <c r="Q548" s="37">
        <f>(M548+M550+M549)/(O548+O550+O549)</f>
      </c>
      <c r="R548" s="35">
        <v>3</v>
      </c>
      <c r="S548" s="37">
        <f>(O548+O550)/(K548+K550)</f>
      </c>
      <c r="T548" s="35">
        <v>1</v>
      </c>
      <c r="U548" s="38">
        <f t="shared" si="276"/>
      </c>
      <c r="V548" s="39">
        <f t="shared" si="385"/>
      </c>
      <c r="W548" s="32">
        <v>1723.2000000000003</v>
      </c>
      <c r="X548" s="39">
        <f t="shared" si="56"/>
      </c>
      <c r="Y548" s="37">
        <f t="shared" si="167"/>
      </c>
      <c r="Z548" s="39">
        <f t="shared" si="603"/>
      </c>
      <c r="AA548" s="39">
        <f>W548/(F548+500)</f>
      </c>
      <c r="AB548" s="35">
        <v>0</v>
      </c>
      <c r="AC548" s="35">
        <v>0</v>
      </c>
      <c r="AD548" s="37">
        <f t="shared" si="475"/>
      </c>
      <c r="AE548" s="39">
        <f>(W548-AC548)/(F548+500)</f>
      </c>
      <c r="AF548" s="39" t="s">
        <v>45</v>
      </c>
    </row>
    <row r="549">
      <c r="A549" s="26"/>
      <c r="B549" s="63"/>
      <c r="C549" s="28"/>
      <c r="D549" s="29" t="s">
        <v>46</v>
      </c>
      <c r="E549" s="42">
        <v>491.26</v>
      </c>
      <c r="F549" s="31"/>
      <c r="G549" s="32">
        <v>3477</v>
      </c>
      <c r="H549" s="35">
        <v>154</v>
      </c>
      <c r="I549" s="33">
        <f t="shared" si="337"/>
      </c>
      <c r="J549" s="34">
        <f t="shared" si="8"/>
      </c>
      <c r="K549" s="35">
        <v>8</v>
      </c>
      <c r="L549" s="34">
        <f t="shared" si="117"/>
      </c>
      <c r="M549" s="35">
        <v>0</v>
      </c>
      <c r="N549" s="36">
        <f t="shared" si="555"/>
      </c>
      <c r="O549" s="35">
        <v>0</v>
      </c>
      <c r="P549" s="36">
        <f t="shared" si="664"/>
      </c>
      <c r="Q549" s="37"/>
      <c r="R549" s="35"/>
      <c r="S549" s="37"/>
      <c r="T549" s="35"/>
      <c r="U549" s="38"/>
      <c r="V549" s="39"/>
      <c r="W549" s="32"/>
      <c r="X549" s="39"/>
      <c r="Y549" s="37"/>
      <c r="Z549" s="39"/>
      <c r="AA549" s="39"/>
      <c r="AB549" s="35"/>
      <c r="AC549" s="35"/>
      <c r="AD549" s="37"/>
      <c r="AE549" s="39"/>
      <c r="AF549" s="43" t="s">
        <v>79</v>
      </c>
    </row>
    <row r="550">
      <c r="A550" s="26"/>
      <c r="B550" s="63"/>
      <c r="C550" s="28"/>
      <c r="D550" s="29" t="s">
        <v>48</v>
      </c>
      <c r="E550" s="35">
        <v>0</v>
      </c>
      <c r="F550" s="31"/>
      <c r="G550" s="35">
        <v>0</v>
      </c>
      <c r="H550" s="35">
        <v>0</v>
      </c>
      <c r="I550" s="33">
        <f t="shared" si="337"/>
      </c>
      <c r="J550" s="34">
        <f t="shared" si="8"/>
      </c>
      <c r="K550" s="35">
        <v>0</v>
      </c>
      <c r="L550" s="34">
        <f t="shared" si="117"/>
      </c>
      <c r="M550" s="35">
        <v>0</v>
      </c>
      <c r="N550" s="36">
        <f t="shared" si="555"/>
      </c>
      <c r="O550" s="35">
        <v>0</v>
      </c>
      <c r="P550" s="36">
        <f t="shared" si="664"/>
      </c>
      <c r="Q550" s="37"/>
      <c r="R550" s="35"/>
      <c r="S550" s="37"/>
      <c r="T550" s="35"/>
      <c r="U550" s="38"/>
      <c r="V550" s="39"/>
      <c r="W550" s="32"/>
      <c r="X550" s="39"/>
      <c r="Y550" s="37"/>
      <c r="Z550" s="39"/>
      <c r="AA550" s="39"/>
      <c r="AB550" s="35"/>
      <c r="AC550" s="35"/>
      <c r="AD550" s="37"/>
      <c r="AE550" s="39"/>
      <c r="AF550" s="39"/>
    </row>
    <row r="551">
      <c r="A551" s="26"/>
      <c r="B551" s="63" t="s">
        <v>57</v>
      </c>
      <c r="C551" s="28" t="s">
        <v>55</v>
      </c>
      <c r="D551" s="29" t="s">
        <v>44</v>
      </c>
      <c r="E551" s="30">
        <v>871.74</v>
      </c>
      <c r="F551" s="31">
        <f>E551+E552+E553</f>
      </c>
      <c r="G551" s="32">
        <v>5411</v>
      </c>
      <c r="H551" s="35">
        <v>38</v>
      </c>
      <c r="I551" s="33">
        <f t="shared" si="337"/>
      </c>
      <c r="J551" s="34">
        <f t="shared" si="8"/>
      </c>
      <c r="K551" s="35">
        <v>14</v>
      </c>
      <c r="L551" s="34">
        <f t="shared" si="117"/>
      </c>
      <c r="M551" s="35">
        <v>0</v>
      </c>
      <c r="N551" s="36">
        <f t="shared" si="555"/>
      </c>
      <c r="O551" s="35">
        <v>0</v>
      </c>
      <c r="P551" s="36">
        <f t="shared" si="664"/>
      </c>
      <c r="Q551" s="37">
        <f>(M551+M553+M552)/(O551+O553+O552)</f>
      </c>
      <c r="R551" s="35">
        <v>3</v>
      </c>
      <c r="S551" s="37">
        <f>(O551+O553)/(K551+K553)</f>
      </c>
      <c r="T551" s="35">
        <v>1</v>
      </c>
      <c r="U551" s="38">
        <f>F551/T551</f>
      </c>
      <c r="V551" s="39">
        <f>(F551+4*500)/T551</f>
      </c>
      <c r="W551" s="32">
        <v>2071.2</v>
      </c>
      <c r="X551" s="39">
        <f>W551/T551</f>
      </c>
      <c r="Y551" s="37">
        <f>T551/R551</f>
      </c>
      <c r="Z551" s="39">
        <f>W551/F551</f>
      </c>
      <c r="AA551" s="39">
        <f>W551/(F551+500)</f>
      </c>
      <c r="AB551" s="35">
        <v>0</v>
      </c>
      <c r="AC551" s="35">
        <v>0</v>
      </c>
      <c r="AD551" s="37">
        <f>AB551/T551</f>
      </c>
      <c r="AE551" s="39">
        <f>(W551-AC551)/(F551+500)</f>
      </c>
      <c r="AF551" s="39" t="s">
        <v>45</v>
      </c>
    </row>
    <row r="552">
      <c r="A552" s="26"/>
      <c r="B552" s="63"/>
      <c r="C552" s="28"/>
      <c r="D552" s="29" t="s">
        <v>46</v>
      </c>
      <c r="E552" s="42">
        <v>349.71</v>
      </c>
      <c r="F552" s="31"/>
      <c r="G552" s="32">
        <v>4014</v>
      </c>
      <c r="H552" s="35">
        <v>154</v>
      </c>
      <c r="I552" s="33">
        <f t="shared" si="337"/>
      </c>
      <c r="J552" s="34">
        <f t="shared" si="8"/>
      </c>
      <c r="K552" s="35">
        <v>7</v>
      </c>
      <c r="L552" s="34">
        <f t="shared" si="117"/>
      </c>
      <c r="M552" s="35">
        <v>1</v>
      </c>
      <c r="N552" s="36">
        <f t="shared" si="555"/>
      </c>
      <c r="O552" s="35">
        <v>2</v>
      </c>
      <c r="P552" s="36">
        <f t="shared" si="664"/>
      </c>
      <c r="Q552" s="37"/>
      <c r="R552" s="35"/>
      <c r="S552" s="37"/>
      <c r="T552" s="35"/>
      <c r="U552" s="38"/>
      <c r="V552" s="39"/>
      <c r="W552" s="32"/>
      <c r="X552" s="39"/>
      <c r="Y552" s="37"/>
      <c r="Z552" s="39"/>
      <c r="AA552" s="39"/>
      <c r="AB552" s="35"/>
      <c r="AC552" s="35"/>
      <c r="AD552" s="37"/>
      <c r="AE552" s="39"/>
      <c r="AF552" s="43" t="s">
        <v>79</v>
      </c>
    </row>
    <row r="553">
      <c r="A553" s="26"/>
      <c r="B553" s="63"/>
      <c r="C553" s="28"/>
      <c r="D553" s="29" t="s">
        <v>48</v>
      </c>
      <c r="E553" s="35">
        <v>0</v>
      </c>
      <c r="F553" s="31"/>
      <c r="G553" s="35">
        <v>0</v>
      </c>
      <c r="H553" s="35">
        <v>0</v>
      </c>
      <c r="I553" s="33">
        <f t="shared" si="337"/>
      </c>
      <c r="J553" s="34">
        <f t="shared" si="8"/>
      </c>
      <c r="K553" s="35">
        <v>0</v>
      </c>
      <c r="L553" s="34">
        <f t="shared" si="117"/>
      </c>
      <c r="M553" s="35">
        <v>0</v>
      </c>
      <c r="N553" s="36">
        <f t="shared" si="555"/>
      </c>
      <c r="O553" s="35">
        <v>0</v>
      </c>
      <c r="P553" s="36">
        <f t="shared" si="664"/>
      </c>
      <c r="Q553" s="37"/>
      <c r="R553" s="35"/>
      <c r="S553" s="37"/>
      <c r="T553" s="35"/>
      <c r="U553" s="38"/>
      <c r="V553" s="39"/>
      <c r="W553" s="32"/>
      <c r="X553" s="39"/>
      <c r="Y553" s="37"/>
      <c r="Z553" s="39"/>
      <c r="AA553" s="39"/>
      <c r="AB553" s="35"/>
      <c r="AC553" s="35"/>
      <c r="AD553" s="37"/>
      <c r="AE553" s="39"/>
      <c r="AF553" s="39"/>
    </row>
    <row r="554">
      <c r="A554" s="26"/>
      <c r="B554" s="63" t="s">
        <v>58</v>
      </c>
      <c r="C554" s="28" t="s">
        <v>55</v>
      </c>
      <c r="D554" s="29" t="s">
        <v>44</v>
      </c>
      <c r="E554" s="30">
        <v>748.75</v>
      </c>
      <c r="F554" s="31">
        <f>E554+E555+E556</f>
      </c>
      <c r="G554" s="32">
        <v>4081</v>
      </c>
      <c r="H554" s="35">
        <v>35</v>
      </c>
      <c r="I554" s="33">
        <f t="shared" si="337"/>
      </c>
      <c r="J554" s="34">
        <f t="shared" si="8"/>
      </c>
      <c r="K554" s="35">
        <v>10</v>
      </c>
      <c r="L554" s="34">
        <f t="shared" si="117"/>
      </c>
      <c r="M554" s="35">
        <v>0</v>
      </c>
      <c r="N554" s="36">
        <f t="shared" si="555"/>
      </c>
      <c r="O554" s="35">
        <v>0</v>
      </c>
      <c r="P554" s="36">
        <f t="shared" si="664"/>
      </c>
      <c r="Q554" s="37">
        <f>(M554+M556+M555)/(O554+O556+O555)</f>
      </c>
      <c r="R554" s="35">
        <v>3</v>
      </c>
      <c r="S554" s="37">
        <f>(O554+O556)/(K554+K556)</f>
      </c>
      <c r="T554" s="35">
        <v>3</v>
      </c>
      <c r="U554" s="38">
        <f>F554/T554</f>
      </c>
      <c r="V554" s="39">
        <f>(F554+4*500)/T554</f>
      </c>
      <c r="W554" s="32">
        <v>1818.999999999999</v>
      </c>
      <c r="X554" s="39">
        <f>W554/T554</f>
      </c>
      <c r="Y554" s="37">
        <f>T554/R554</f>
      </c>
      <c r="Z554" s="39">
        <f>W554/F554</f>
      </c>
      <c r="AA554" s="39">
        <f>W554/(F554+500)</f>
      </c>
      <c r="AB554" s="35">
        <v>0</v>
      </c>
      <c r="AC554" s="35">
        <v>0</v>
      </c>
      <c r="AD554" s="37">
        <f>AB554/T554</f>
      </c>
      <c r="AE554" s="39">
        <f>(W554-AC554)/(F554+500)</f>
      </c>
      <c r="AF554" s="39" t="s">
        <v>45</v>
      </c>
    </row>
    <row r="555">
      <c r="A555" s="26"/>
      <c r="B555" s="63"/>
      <c r="C555" s="28"/>
      <c r="D555" s="29" t="s">
        <v>46</v>
      </c>
      <c r="E555" s="42">
        <v>777.36</v>
      </c>
      <c r="F555" s="31"/>
      <c r="G555" s="32">
        <v>7299</v>
      </c>
      <c r="H555" s="35">
        <v>326</v>
      </c>
      <c r="I555" s="33">
        <f t="shared" si="337"/>
      </c>
      <c r="J555" s="34">
        <f t="shared" si="8"/>
      </c>
      <c r="K555" s="35">
        <v>4</v>
      </c>
      <c r="L555" s="34">
        <f t="shared" si="117"/>
      </c>
      <c r="M555" s="35">
        <v>1</v>
      </c>
      <c r="N555" s="36">
        <f t="shared" si="555"/>
      </c>
      <c r="O555" s="35">
        <v>1</v>
      </c>
      <c r="P555" s="36">
        <f t="shared" si="664"/>
      </c>
      <c r="Q555" s="37"/>
      <c r="R555" s="35"/>
      <c r="S555" s="37"/>
      <c r="T555" s="35"/>
      <c r="U555" s="38"/>
      <c r="V555" s="39"/>
      <c r="W555" s="32"/>
      <c r="X555" s="39"/>
      <c r="Y555" s="37"/>
      <c r="Z555" s="39"/>
      <c r="AA555" s="39"/>
      <c r="AB555" s="35"/>
      <c r="AC555" s="35"/>
      <c r="AD555" s="37"/>
      <c r="AE555" s="39"/>
      <c r="AF555" s="43" t="s">
        <v>79</v>
      </c>
    </row>
    <row r="556">
      <c r="A556" s="26"/>
      <c r="B556" s="63"/>
      <c r="C556" s="28"/>
      <c r="D556" s="29" t="s">
        <v>48</v>
      </c>
      <c r="E556" s="35">
        <v>0</v>
      </c>
      <c r="F556" s="31"/>
      <c r="G556" s="35">
        <v>0</v>
      </c>
      <c r="H556" s="35">
        <v>0</v>
      </c>
      <c r="I556" s="33">
        <f t="shared" si="337"/>
      </c>
      <c r="J556" s="34">
        <f t="shared" si="8"/>
      </c>
      <c r="K556" s="35">
        <v>0</v>
      </c>
      <c r="L556" s="34">
        <f t="shared" si="117"/>
      </c>
      <c r="M556" s="35">
        <v>0</v>
      </c>
      <c r="N556" s="36">
        <f t="shared" si="555"/>
      </c>
      <c r="O556" s="35">
        <v>0</v>
      </c>
      <c r="P556" s="36">
        <f t="shared" si="664"/>
      </c>
      <c r="Q556" s="37"/>
      <c r="R556" s="35"/>
      <c r="S556" s="37"/>
      <c r="T556" s="35"/>
      <c r="U556" s="38"/>
      <c r="V556" s="39"/>
      <c r="W556" s="32"/>
      <c r="X556" s="39"/>
      <c r="Y556" s="37"/>
      <c r="Z556" s="39"/>
      <c r="AA556" s="39"/>
      <c r="AB556" s="35"/>
      <c r="AC556" s="35"/>
      <c r="AD556" s="37"/>
      <c r="AE556" s="39"/>
      <c r="AF556" s="39"/>
    </row>
    <row r="557">
      <c r="A557" s="26"/>
      <c r="B557" s="64" t="s">
        <v>59</v>
      </c>
      <c r="C557" s="28" t="s">
        <v>55</v>
      </c>
      <c r="D557" s="29" t="s">
        <v>44</v>
      </c>
      <c r="E557" s="30">
        <v>428.18</v>
      </c>
      <c r="F557" s="31">
        <f>E557+E558+E559</f>
      </c>
      <c r="G557" s="32">
        <v>2574</v>
      </c>
      <c r="H557" s="35">
        <v>24</v>
      </c>
      <c r="I557" s="33">
        <f t="shared" si="337"/>
      </c>
      <c r="J557" s="34">
        <f t="shared" si="8"/>
      </c>
      <c r="K557" s="35">
        <v>6</v>
      </c>
      <c r="L557" s="34">
        <f t="shared" si="117"/>
      </c>
      <c r="M557" s="35">
        <v>1</v>
      </c>
      <c r="N557" s="36">
        <f t="shared" si="555"/>
      </c>
      <c r="O557" s="35">
        <v>2</v>
      </c>
      <c r="P557" s="36">
        <f t="shared" si="664"/>
      </c>
      <c r="Q557" s="37">
        <f>(M557+M559+M558)/(O557+O559+O558)</f>
      </c>
      <c r="R557" s="35">
        <v>5</v>
      </c>
      <c r="S557" s="37">
        <f>(O557+O559)/(K557+K559)</f>
      </c>
      <c r="T557" s="35">
        <v>1</v>
      </c>
      <c r="U557" s="38">
        <f>F557/T557</f>
      </c>
      <c r="V557" s="39">
        <f>(F557+4*500)/T557</f>
      </c>
      <c r="W557" s="35">
        <v>1723.2000000000007</v>
      </c>
      <c r="X557" s="39">
        <f>W557/T557</f>
      </c>
      <c r="Y557" s="37">
        <f>T557/R557</f>
      </c>
      <c r="Z557" s="39">
        <f>W557/F557</f>
      </c>
      <c r="AA557" s="39">
        <f>W557/(F557+500)</f>
      </c>
      <c r="AB557" s="35">
        <v>0</v>
      </c>
      <c r="AC557" s="35">
        <v>0</v>
      </c>
      <c r="AD557" s="37">
        <f>AB557/T557</f>
      </c>
      <c r="AE557" s="39">
        <f>(W557-AC557)/(F557+500)</f>
      </c>
      <c r="AF557" s="39" t="s">
        <v>45</v>
      </c>
    </row>
    <row r="558">
      <c r="A558" s="26"/>
      <c r="B558" s="64"/>
      <c r="C558" s="28"/>
      <c r="D558" s="29" t="s">
        <v>46</v>
      </c>
      <c r="E558" s="42">
        <v>965.94</v>
      </c>
      <c r="F558" s="31"/>
      <c r="G558" s="32">
        <v>6798</v>
      </c>
      <c r="H558" s="35">
        <v>307</v>
      </c>
      <c r="I558" s="33">
        <f t="shared" si="337"/>
      </c>
      <c r="J558" s="34">
        <f t="shared" si="8"/>
      </c>
      <c r="K558" s="35">
        <v>16</v>
      </c>
      <c r="L558" s="34">
        <f t="shared" si="117"/>
      </c>
      <c r="M558" s="35">
        <v>0</v>
      </c>
      <c r="N558" s="36">
        <f t="shared" si="555"/>
      </c>
      <c r="O558" s="35">
        <v>1</v>
      </c>
      <c r="P558" s="36">
        <f t="shared" si="664"/>
      </c>
      <c r="Q558" s="37"/>
      <c r="R558" s="35"/>
      <c r="S558" s="37"/>
      <c r="T558" s="35"/>
      <c r="U558" s="38"/>
      <c r="V558" s="39"/>
      <c r="W558" s="35"/>
      <c r="X558" s="39"/>
      <c r="Y558" s="37"/>
      <c r="Z558" s="39"/>
      <c r="AA558" s="39"/>
      <c r="AB558" s="35"/>
      <c r="AC558" s="35"/>
      <c r="AD558" s="37"/>
      <c r="AE558" s="39"/>
      <c r="AF558" s="43" t="s">
        <v>79</v>
      </c>
    </row>
    <row r="559">
      <c r="A559" s="26"/>
      <c r="B559" s="64"/>
      <c r="C559" s="28"/>
      <c r="D559" s="29" t="s">
        <v>48</v>
      </c>
      <c r="E559" s="35">
        <v>0</v>
      </c>
      <c r="F559" s="31"/>
      <c r="G559" s="35">
        <v>0</v>
      </c>
      <c r="H559" s="35">
        <v>0</v>
      </c>
      <c r="I559" s="33">
        <f t="shared" si="337"/>
      </c>
      <c r="J559" s="34">
        <f t="shared" si="8"/>
      </c>
      <c r="K559" s="35">
        <v>0</v>
      </c>
      <c r="L559" s="34">
        <f t="shared" si="117"/>
      </c>
      <c r="M559" s="35">
        <v>0</v>
      </c>
      <c r="N559" s="36">
        <f t="shared" si="555"/>
      </c>
      <c r="O559" s="35">
        <v>0</v>
      </c>
      <c r="P559" s="36">
        <f t="shared" si="664"/>
      </c>
      <c r="Q559" s="37"/>
      <c r="R559" s="35"/>
      <c r="S559" s="37"/>
      <c r="T559" s="35"/>
      <c r="U559" s="38"/>
      <c r="V559" s="39"/>
      <c r="W559" s="35"/>
      <c r="X559" s="39"/>
      <c r="Y559" s="37"/>
      <c r="Z559" s="39"/>
      <c r="AA559" s="39"/>
      <c r="AB559" s="35"/>
      <c r="AC559" s="35"/>
      <c r="AD559" s="37"/>
      <c r="AE559" s="39"/>
      <c r="AF559" s="39"/>
    </row>
    <row r="560">
      <c r="A560" s="26"/>
      <c r="B560" s="63" t="s">
        <v>61</v>
      </c>
      <c r="C560" s="28" t="s">
        <v>55</v>
      </c>
      <c r="D560" s="29" t="s">
        <v>44</v>
      </c>
      <c r="E560" s="65">
        <v>426.35</v>
      </c>
      <c r="F560" s="31">
        <f>E560+E561+E562</f>
      </c>
      <c r="G560" s="35">
        <v>2229</v>
      </c>
      <c r="H560" s="35">
        <v>26</v>
      </c>
      <c r="I560" s="33">
        <f t="shared" si="337"/>
      </c>
      <c r="J560" s="34">
        <f t="shared" si="8"/>
      </c>
      <c r="K560" s="35">
        <v>7</v>
      </c>
      <c r="L560" s="34">
        <f t="shared" si="117"/>
      </c>
      <c r="M560" s="35">
        <v>0</v>
      </c>
      <c r="N560" s="36">
        <f t="shared" si="555"/>
      </c>
      <c r="O560" s="35">
        <v>0</v>
      </c>
      <c r="P560" s="36">
        <f t="shared" si="664"/>
      </c>
      <c r="Q560" s="37">
        <f>(M560+M562+M561)/(O560+O562+O561)</f>
      </c>
      <c r="R560" s="35">
        <v>2</v>
      </c>
      <c r="S560" s="37">
        <f>(O560+O562)/(K560+K562)</f>
      </c>
      <c r="T560" s="35">
        <v>1</v>
      </c>
      <c r="U560" s="38">
        <f>F560/T560</f>
      </c>
      <c r="V560" s="39">
        <f>(F560+4*500)/T560</f>
      </c>
      <c r="W560" s="35">
        <v>1752</v>
      </c>
      <c r="X560" s="39">
        <f>W560/T560</f>
      </c>
      <c r="Y560" s="37">
        <f>T560/R560</f>
      </c>
      <c r="Z560" s="39">
        <f>W560/F560</f>
      </c>
      <c r="AA560" s="39">
        <f>W560/(F560+500)</f>
      </c>
      <c r="AB560" s="35">
        <v>1</v>
      </c>
      <c r="AC560" s="35">
        <v>1752</v>
      </c>
      <c r="AD560" s="37">
        <f>AB560/T560</f>
      </c>
      <c r="AE560" s="39">
        <f>(W560-AC560)/(F560+500)</f>
      </c>
      <c r="AF560" s="39" t="s">
        <v>45</v>
      </c>
    </row>
    <row r="561">
      <c r="A561" s="26"/>
      <c r="B561" s="63"/>
      <c r="C561" s="28"/>
      <c r="D561" s="29" t="s">
        <v>46</v>
      </c>
      <c r="E561" s="66">
        <v>793.32</v>
      </c>
      <c r="F561" s="31"/>
      <c r="G561" s="35">
        <v>4194</v>
      </c>
      <c r="H561" s="35">
        <v>152</v>
      </c>
      <c r="I561" s="33">
        <f t="shared" si="337"/>
      </c>
      <c r="J561" s="34">
        <f t="shared" si="8"/>
      </c>
      <c r="K561" s="35">
        <v>16</v>
      </c>
      <c r="L561" s="34">
        <f t="shared" si="117"/>
      </c>
      <c r="M561" s="35">
        <v>1</v>
      </c>
      <c r="N561" s="36">
        <f t="shared" si="555"/>
      </c>
      <c r="O561" s="35">
        <v>1</v>
      </c>
      <c r="P561" s="36">
        <f t="shared" si="664"/>
      </c>
      <c r="Q561" s="37"/>
      <c r="R561" s="35"/>
      <c r="S561" s="37"/>
      <c r="T561" s="35"/>
      <c r="U561" s="38"/>
      <c r="V561" s="39"/>
      <c r="W561" s="35"/>
      <c r="X561" s="39"/>
      <c r="Y561" s="37"/>
      <c r="Z561" s="39"/>
      <c r="AA561" s="39"/>
      <c r="AB561" s="35"/>
      <c r="AC561" s="35"/>
      <c r="AD561" s="37"/>
      <c r="AE561" s="39"/>
      <c r="AF561" s="43" t="s">
        <v>79</v>
      </c>
    </row>
    <row r="562">
      <c r="A562" s="26"/>
      <c r="B562" s="63"/>
      <c r="C562" s="28"/>
      <c r="D562" s="29" t="s">
        <v>48</v>
      </c>
      <c r="E562" s="35">
        <v>0</v>
      </c>
      <c r="F562" s="31"/>
      <c r="G562" s="35">
        <v>0</v>
      </c>
      <c r="H562" s="35">
        <v>0</v>
      </c>
      <c r="I562" s="33">
        <f t="shared" si="337"/>
      </c>
      <c r="J562" s="34">
        <f t="shared" si="8"/>
      </c>
      <c r="K562" s="35">
        <v>0</v>
      </c>
      <c r="L562" s="34">
        <f t="shared" si="117"/>
      </c>
      <c r="M562" s="35">
        <v>0</v>
      </c>
      <c r="N562" s="36">
        <f t="shared" si="555"/>
      </c>
      <c r="O562" s="35">
        <v>0</v>
      </c>
      <c r="P562" s="36">
        <f t="shared" si="664"/>
      </c>
      <c r="Q562" s="37"/>
      <c r="R562" s="35"/>
      <c r="S562" s="37"/>
      <c r="T562" s="35"/>
      <c r="U562" s="38"/>
      <c r="V562" s="39"/>
      <c r="W562" s="35"/>
      <c r="X562" s="39"/>
      <c r="Y562" s="37"/>
      <c r="Z562" s="39"/>
      <c r="AA562" s="39"/>
      <c r="AB562" s="35"/>
      <c r="AC562" s="35"/>
      <c r="AD562" s="37"/>
      <c r="AE562" s="39"/>
      <c r="AF562" s="39"/>
    </row>
    <row r="563">
      <c r="A563" s="26"/>
      <c r="B563" s="44" t="s">
        <v>53</v>
      </c>
      <c r="C563" s="44"/>
      <c r="D563" s="44"/>
      <c r="E563" s="45">
        <f>SUM(E548:E562)</f>
      </c>
      <c r="F563" s="45">
        <f>SUM(F548:F562)</f>
      </c>
      <c r="G563" s="45">
        <f>SUM(G548:G562)</f>
      </c>
      <c r="H563" s="45">
        <f>SUM(H548:H562)</f>
      </c>
      <c r="I563" s="46">
        <f t="shared" si="337"/>
      </c>
      <c r="J563" s="47">
        <f t="shared" si="8"/>
      </c>
      <c r="K563" s="45">
        <f>SUM(K548:K562)</f>
      </c>
      <c r="L563" s="47">
        <f t="shared" si="117"/>
      </c>
      <c r="M563" s="45">
        <f>SUM(M548:M562)</f>
      </c>
      <c r="N563" s="48">
        <f t="shared" si="555"/>
      </c>
      <c r="O563" s="45">
        <f>SUM(O548:O562)</f>
      </c>
      <c r="P563" s="48">
        <f t="shared" si="664"/>
      </c>
      <c r="Q563" s="49">
        <f>M563/O563</f>
      </c>
      <c r="R563" s="45">
        <f>SUM(R548:R562)</f>
      </c>
      <c r="S563" s="49">
        <f>(O563+O563)/(K563+K563)</f>
      </c>
      <c r="T563" s="45">
        <f>SUM(T548:T562)</f>
      </c>
      <c r="U563" s="50">
        <f t="shared" ref="U563:U564" si="277">F563/T563</f>
      </c>
      <c r="V563" s="51">
        <f t="shared" ref="V563:V564" si="386">(F563+4*500)/T563</f>
      </c>
      <c r="W563" s="45">
        <f>SUM(W548:W562)</f>
      </c>
      <c r="X563" s="52">
        <f t="shared" ref="X563:X564" si="57">W563/T563</f>
      </c>
      <c r="Y563" s="49">
        <f t="shared" ref="Y563:Y564" si="168">T563/R563</f>
      </c>
      <c r="Z563" s="51">
        <f t="shared" ref="Z563:Z564" si="604">W563/F563</f>
      </c>
      <c r="AA563" s="51">
        <f>W563/(F563+COUNT(W548:W559)*500)</f>
      </c>
      <c r="AB563" s="45">
        <f>SUM(AB548:AB562)</f>
      </c>
      <c r="AC563" s="45">
        <f>SUM(AC548:AC562)</f>
      </c>
      <c r="AD563" s="49">
        <f t="shared" ref="AD563:AD564" si="476">AB563/T563</f>
      </c>
      <c r="AE563" s="53">
        <f>(W563-AC563)/(F563+COUNT(W548:W559)*500)</f>
      </c>
      <c r="AF563" s="43"/>
    </row>
    <row r="564">
      <c r="A564" s="26"/>
      <c r="B564" s="63" t="s">
        <v>62</v>
      </c>
      <c r="C564" s="28" t="s">
        <v>68</v>
      </c>
      <c r="D564" s="29" t="s">
        <v>44</v>
      </c>
      <c r="E564" s="65">
        <v>295.83</v>
      </c>
      <c r="F564" s="31">
        <f>E564+E565+E566</f>
      </c>
      <c r="G564" s="35">
        <v>1716</v>
      </c>
      <c r="H564" s="35">
        <v>22</v>
      </c>
      <c r="I564" s="33">
        <f t="shared" si="337"/>
      </c>
      <c r="J564" s="34">
        <f t="shared" si="8"/>
      </c>
      <c r="K564" s="35">
        <v>5</v>
      </c>
      <c r="L564" s="34">
        <f t="shared" si="117"/>
      </c>
      <c r="M564" s="35">
        <v>0</v>
      </c>
      <c r="N564" s="36">
        <f t="shared" si="555"/>
      </c>
      <c r="O564" s="35">
        <v>0</v>
      </c>
      <c r="P564" s="36">
        <f t="shared" si="664"/>
      </c>
      <c r="Q564" s="37">
        <f>(M564+M566+M565)/(O564+O566+O565)</f>
      </c>
      <c r="R564" s="35">
        <v>1</v>
      </c>
      <c r="S564" s="37">
        <f>(O564+O566)/(K564+K566)</f>
      </c>
      <c r="T564" s="35">
        <v>0</v>
      </c>
      <c r="U564" s="38">
        <f t="shared" si="277"/>
      </c>
      <c r="V564" s="39">
        <f t="shared" si="386"/>
      </c>
      <c r="W564" s="35">
        <v>0</v>
      </c>
      <c r="X564" s="39">
        <f t="shared" si="57"/>
      </c>
      <c r="Y564" s="37">
        <f t="shared" si="168"/>
      </c>
      <c r="Z564" s="39">
        <f t="shared" si="604"/>
      </c>
      <c r="AA564" s="39">
        <f>W564/(F564+500)</f>
      </c>
      <c r="AB564" s="35">
        <v>0</v>
      </c>
      <c r="AC564" s="35">
        <v>0</v>
      </c>
      <c r="AD564" s="37">
        <f t="shared" si="476"/>
      </c>
      <c r="AE564" s="39">
        <f>(W564-AC564)/(F564+500)</f>
      </c>
      <c r="AF564" s="43" t="s">
        <v>65</v>
      </c>
    </row>
    <row r="565">
      <c r="A565" s="26"/>
      <c r="B565" s="63"/>
      <c r="C565" s="28"/>
      <c r="D565" s="29" t="s">
        <v>46</v>
      </c>
      <c r="E565" s="66">
        <v>1093.78</v>
      </c>
      <c r="F565" s="31"/>
      <c r="G565" s="35">
        <v>4259</v>
      </c>
      <c r="H565" s="35">
        <v>127</v>
      </c>
      <c r="I565" s="33">
        <f t="shared" si="337"/>
      </c>
      <c r="J565" s="34">
        <f t="shared" si="8"/>
      </c>
      <c r="K565" s="35">
        <v>10</v>
      </c>
      <c r="L565" s="34">
        <f t="shared" si="117"/>
      </c>
      <c r="M565" s="35">
        <v>0</v>
      </c>
      <c r="N565" s="36">
        <f t="shared" si="555"/>
      </c>
      <c r="O565" s="35">
        <v>0</v>
      </c>
      <c r="P565" s="36">
        <f t="shared" si="664"/>
      </c>
      <c r="Q565" s="37"/>
      <c r="R565" s="35"/>
      <c r="S565" s="37"/>
      <c r="T565" s="35"/>
      <c r="U565" s="38"/>
      <c r="V565" s="39"/>
      <c r="W565" s="35"/>
      <c r="X565" s="39"/>
      <c r="Y565" s="37"/>
      <c r="Z565" s="39"/>
      <c r="AA565" s="39"/>
      <c r="AB565" s="35"/>
      <c r="AC565" s="35"/>
      <c r="AD565" s="37"/>
      <c r="AE565" s="39"/>
      <c r="AF565" s="43" t="s">
        <v>50</v>
      </c>
    </row>
    <row r="566">
      <c r="A566" s="26"/>
      <c r="B566" s="63"/>
      <c r="C566" s="28"/>
      <c r="D566" s="29" t="s">
        <v>48</v>
      </c>
      <c r="E566" s="35">
        <v>0</v>
      </c>
      <c r="F566" s="31"/>
      <c r="G566" s="35">
        <v>0</v>
      </c>
      <c r="H566" s="35">
        <v>0</v>
      </c>
      <c r="I566" s="33">
        <f t="shared" si="337"/>
      </c>
      <c r="J566" s="34">
        <f t="shared" si="8"/>
      </c>
      <c r="K566" s="35">
        <v>0</v>
      </c>
      <c r="L566" s="34">
        <f t="shared" si="117"/>
      </c>
      <c r="M566" s="35">
        <v>0</v>
      </c>
      <c r="N566" s="36">
        <f t="shared" si="555"/>
      </c>
      <c r="O566" s="35">
        <v>0</v>
      </c>
      <c r="P566" s="36">
        <f t="shared" si="664"/>
      </c>
      <c r="Q566" s="37"/>
      <c r="R566" s="35"/>
      <c r="S566" s="37"/>
      <c r="T566" s="35"/>
      <c r="U566" s="38"/>
      <c r="V566" s="39"/>
      <c r="W566" s="35"/>
      <c r="X566" s="39"/>
      <c r="Y566" s="37"/>
      <c r="Z566" s="39"/>
      <c r="AA566" s="39"/>
      <c r="AB566" s="35"/>
      <c r="AC566" s="35"/>
      <c r="AD566" s="37"/>
      <c r="AE566" s="39"/>
      <c r="AF566" s="39"/>
    </row>
    <row r="567">
      <c r="A567" s="26"/>
      <c r="B567" s="63" t="s">
        <v>64</v>
      </c>
      <c r="C567" s="28" t="s">
        <v>68</v>
      </c>
      <c r="D567" s="29" t="s">
        <v>44</v>
      </c>
      <c r="E567" s="65">
        <v>188.76</v>
      </c>
      <c r="F567" s="31">
        <f>E567+E568+E569</f>
      </c>
      <c r="G567" s="35">
        <v>1082</v>
      </c>
      <c r="H567" s="35">
        <v>19</v>
      </c>
      <c r="I567" s="33">
        <f t="shared" si="337"/>
      </c>
      <c r="J567" s="34">
        <f t="shared" si="8"/>
      </c>
      <c r="K567" s="35">
        <v>2</v>
      </c>
      <c r="L567" s="34">
        <f t="shared" si="117"/>
      </c>
      <c r="M567" s="35">
        <v>0</v>
      </c>
      <c r="N567" s="36">
        <f t="shared" si="555"/>
      </c>
      <c r="O567" s="35">
        <v>0</v>
      </c>
      <c r="P567" s="36">
        <f t="shared" si="664"/>
      </c>
      <c r="Q567" s="37">
        <f>(M567+M569+M568)/(O567+O569+O568)</f>
      </c>
      <c r="R567" s="35">
        <v>2</v>
      </c>
      <c r="S567" s="37">
        <f>(O567+O569)/(K567+K569)</f>
      </c>
      <c r="T567" s="35">
        <v>0</v>
      </c>
      <c r="U567" s="38">
        <f>F567/T567</f>
      </c>
      <c r="V567" s="39">
        <f>(F567+4*500)/T567</f>
      </c>
      <c r="W567" s="35">
        <v>0</v>
      </c>
      <c r="X567" s="39">
        <f>W567/T567</f>
      </c>
      <c r="Y567" s="37">
        <f>T567/R567</f>
      </c>
      <c r="Z567" s="39">
        <f>W567/F567</f>
      </c>
      <c r="AA567" s="39">
        <f>W567/(F567+500)</f>
      </c>
      <c r="AB567" s="35">
        <v>0</v>
      </c>
      <c r="AC567" s="35">
        <v>0</v>
      </c>
      <c r="AD567" s="37">
        <f>AB567/T567</f>
      </c>
      <c r="AE567" s="39">
        <f>(W567-AC567)/(F567+500)</f>
      </c>
      <c r="AF567" s="43" t="s">
        <v>65</v>
      </c>
    </row>
    <row r="568">
      <c r="A568" s="26"/>
      <c r="B568" s="63"/>
      <c r="C568" s="28"/>
      <c r="D568" s="29" t="s">
        <v>46</v>
      </c>
      <c r="E568" s="66">
        <v>515.64</v>
      </c>
      <c r="F568" s="31"/>
      <c r="G568" s="35">
        <v>2839</v>
      </c>
      <c r="H568" s="35">
        <v>81</v>
      </c>
      <c r="I568" s="33">
        <f t="shared" si="337"/>
      </c>
      <c r="J568" s="34">
        <f t="shared" si="8"/>
      </c>
      <c r="K568" s="35">
        <v>6</v>
      </c>
      <c r="L568" s="34">
        <f t="shared" si="117"/>
      </c>
      <c r="M568" s="35">
        <v>0</v>
      </c>
      <c r="N568" s="36">
        <f t="shared" si="555"/>
      </c>
      <c r="O568" s="35">
        <v>0</v>
      </c>
      <c r="P568" s="36">
        <f t="shared" si="664"/>
      </c>
      <c r="Q568" s="37"/>
      <c r="R568" s="35"/>
      <c r="S568" s="37"/>
      <c r="T568" s="35"/>
      <c r="U568" s="38"/>
      <c r="V568" s="39"/>
      <c r="W568" s="35"/>
      <c r="X568" s="39"/>
      <c r="Y568" s="37"/>
      <c r="Z568" s="39"/>
      <c r="AA568" s="39"/>
      <c r="AB568" s="35"/>
      <c r="AC568" s="35"/>
      <c r="AD568" s="37"/>
      <c r="AE568" s="39"/>
      <c r="AF568" s="43" t="s">
        <v>50</v>
      </c>
    </row>
    <row r="569">
      <c r="A569" s="26"/>
      <c r="B569" s="63"/>
      <c r="C569" s="28"/>
      <c r="D569" s="29" t="s">
        <v>48</v>
      </c>
      <c r="E569" s="35">
        <v>0</v>
      </c>
      <c r="F569" s="31"/>
      <c r="G569" s="35">
        <v>0</v>
      </c>
      <c r="H569" s="35">
        <v>0</v>
      </c>
      <c r="I569" s="33">
        <f t="shared" si="337"/>
      </c>
      <c r="J569" s="34">
        <f t="shared" si="8"/>
      </c>
      <c r="K569" s="35">
        <v>0</v>
      </c>
      <c r="L569" s="34">
        <f t="shared" si="117"/>
      </c>
      <c r="M569" s="35">
        <v>0</v>
      </c>
      <c r="N569" s="36">
        <f t="shared" si="555"/>
      </c>
      <c r="O569" s="35">
        <v>0</v>
      </c>
      <c r="P569" s="36">
        <f t="shared" si="664"/>
      </c>
      <c r="Q569" s="37"/>
      <c r="R569" s="35"/>
      <c r="S569" s="37"/>
      <c r="T569" s="35"/>
      <c r="U569" s="38"/>
      <c r="V569" s="39"/>
      <c r="W569" s="35"/>
      <c r="X569" s="39"/>
      <c r="Y569" s="37"/>
      <c r="Z569" s="39"/>
      <c r="AA569" s="39"/>
      <c r="AB569" s="35"/>
      <c r="AC569" s="35"/>
      <c r="AD569" s="37"/>
      <c r="AE569" s="39"/>
      <c r="AF569" s="39"/>
    </row>
    <row r="570">
      <c r="A570" s="26"/>
      <c r="B570" s="27" t="s">
        <v>67</v>
      </c>
      <c r="C570" s="28" t="s">
        <v>68</v>
      </c>
      <c r="D570" s="29" t="s">
        <v>44</v>
      </c>
      <c r="E570" s="65">
        <v>193.88</v>
      </c>
      <c r="F570" s="31">
        <f>E570+E571+E572</f>
      </c>
      <c r="G570" s="35">
        <v>1120</v>
      </c>
      <c r="H570" s="35">
        <v>13</v>
      </c>
      <c r="I570" s="33">
        <f t="shared" si="337"/>
      </c>
      <c r="J570" s="34">
        <f t="shared" si="8"/>
      </c>
      <c r="K570" s="35">
        <v>3</v>
      </c>
      <c r="L570" s="34">
        <f t="shared" si="117"/>
      </c>
      <c r="M570" s="35">
        <v>0</v>
      </c>
      <c r="N570" s="36">
        <f t="shared" si="555"/>
      </c>
      <c r="O570" s="35">
        <v>0</v>
      </c>
      <c r="P570" s="36">
        <f t="shared" si="664"/>
      </c>
      <c r="Q570" s="37">
        <f>(M570+M572+M571)/(O570+O572+O571)</f>
      </c>
      <c r="R570" s="35">
        <v>2</v>
      </c>
      <c r="S570" s="37">
        <f>(O570+O572)/(K570+K572)</f>
      </c>
      <c r="T570" s="35">
        <v>1</v>
      </c>
      <c r="U570" s="38">
        <f>F570/T570</f>
      </c>
      <c r="V570" s="39">
        <f>(F570+4*500)/T570</f>
      </c>
      <c r="W570" s="35">
        <v>1723.2000000000007</v>
      </c>
      <c r="X570" s="39">
        <f>W570/T570</f>
      </c>
      <c r="Y570" s="37">
        <f>T570/R570</f>
      </c>
      <c r="Z570" s="39">
        <f>W570/F570</f>
      </c>
      <c r="AA570" s="39">
        <f>W570/(F570+500)</f>
      </c>
      <c r="AB570" s="35">
        <v>1</v>
      </c>
      <c r="AC570" s="35">
        <v>1723.2</v>
      </c>
      <c r="AD570" s="37">
        <f>AB570/T570</f>
      </c>
      <c r="AE570" s="39">
        <f>(W570-AC570)/(F570+500)</f>
      </c>
      <c r="AF570" s="43" t="s">
        <v>65</v>
      </c>
    </row>
    <row r="571">
      <c r="A571" s="26"/>
      <c r="B571" s="27"/>
      <c r="C571" s="28"/>
      <c r="D571" s="29" t="s">
        <v>46</v>
      </c>
      <c r="E571" s="66">
        <v>226</v>
      </c>
      <c r="F571" s="31"/>
      <c r="G571" s="35">
        <v>2153</v>
      </c>
      <c r="H571" s="35">
        <v>65</v>
      </c>
      <c r="I571" s="33">
        <f t="shared" si="337"/>
      </c>
      <c r="J571" s="34">
        <f t="shared" si="8"/>
      </c>
      <c r="K571" s="35">
        <v>6</v>
      </c>
      <c r="L571" s="34">
        <f t="shared" si="117"/>
      </c>
      <c r="M571" s="35">
        <v>0</v>
      </c>
      <c r="N571" s="36">
        <f t="shared" si="555"/>
      </c>
      <c r="O571" s="35">
        <v>0</v>
      </c>
      <c r="P571" s="36">
        <f t="shared" si="664"/>
      </c>
      <c r="Q571" s="37"/>
      <c r="R571" s="35"/>
      <c r="S571" s="37"/>
      <c r="T571" s="35"/>
      <c r="U571" s="38"/>
      <c r="V571" s="39"/>
      <c r="W571" s="35"/>
      <c r="X571" s="39"/>
      <c r="Y571" s="37"/>
      <c r="Z571" s="39"/>
      <c r="AA571" s="39"/>
      <c r="AB571" s="35"/>
      <c r="AC571" s="35"/>
      <c r="AD571" s="37"/>
      <c r="AE571" s="39"/>
      <c r="AF571" s="43" t="s">
        <v>50</v>
      </c>
    </row>
    <row r="572">
      <c r="A572" s="26"/>
      <c r="B572" s="27"/>
      <c r="C572" s="28"/>
      <c r="D572" s="29" t="s">
        <v>48</v>
      </c>
      <c r="E572" s="35">
        <v>0</v>
      </c>
      <c r="F572" s="31"/>
      <c r="G572" s="35">
        <v>0</v>
      </c>
      <c r="H572" s="35">
        <v>0</v>
      </c>
      <c r="I572" s="33">
        <f t="shared" si="337"/>
      </c>
      <c r="J572" s="34">
        <f t="shared" si="8"/>
      </c>
      <c r="K572" s="35">
        <v>0</v>
      </c>
      <c r="L572" s="34">
        <f t="shared" si="117"/>
      </c>
      <c r="M572" s="35">
        <v>0</v>
      </c>
      <c r="N572" s="36">
        <f t="shared" si="555"/>
      </c>
      <c r="O572" s="35">
        <v>0</v>
      </c>
      <c r="P572" s="36">
        <f t="shared" si="664"/>
      </c>
      <c r="Q572" s="37"/>
      <c r="R572" s="35"/>
      <c r="S572" s="37"/>
      <c r="T572" s="35"/>
      <c r="U572" s="38"/>
      <c r="V572" s="39"/>
      <c r="W572" s="35"/>
      <c r="X572" s="39"/>
      <c r="Y572" s="37"/>
      <c r="Z572" s="39"/>
      <c r="AA572" s="39"/>
      <c r="AB572" s="35"/>
      <c r="AC572" s="35"/>
      <c r="AD572" s="37"/>
      <c r="AE572" s="39"/>
      <c r="AF572" s="39"/>
    </row>
    <row r="573">
      <c r="A573" s="26"/>
      <c r="B573" s="27" t="s">
        <v>69</v>
      </c>
      <c r="C573" s="28" t="s">
        <v>68</v>
      </c>
      <c r="D573" s="29" t="s">
        <v>44</v>
      </c>
      <c r="E573" s="65">
        <v>285.52</v>
      </c>
      <c r="F573" s="31">
        <f>E573+E574+E575</f>
      </c>
      <c r="G573" s="35">
        <v>1616</v>
      </c>
      <c r="H573" s="35">
        <v>25</v>
      </c>
      <c r="I573" s="33">
        <f t="shared" si="337"/>
      </c>
      <c r="J573" s="34">
        <f t="shared" si="8"/>
      </c>
      <c r="K573" s="35">
        <v>6</v>
      </c>
      <c r="L573" s="34">
        <f t="shared" si="117"/>
      </c>
      <c r="M573" s="35">
        <v>0</v>
      </c>
      <c r="N573" s="36">
        <f t="shared" si="555"/>
      </c>
      <c r="O573" s="35">
        <v>0</v>
      </c>
      <c r="P573" s="36">
        <f t="shared" si="664"/>
      </c>
      <c r="Q573" s="37">
        <f>(M573+M575+M574)/(O573+O575+O574)</f>
      </c>
      <c r="R573" s="35">
        <v>1</v>
      </c>
      <c r="S573" s="37">
        <f>(O573+O575)/(K573+K575)</f>
      </c>
      <c r="T573" s="35">
        <v>1</v>
      </c>
      <c r="U573" s="38">
        <f>F573/T573</f>
      </c>
      <c r="V573" s="39">
        <f>(F573+4*500)/T573</f>
      </c>
      <c r="W573" s="35">
        <v>620.3999999999996</v>
      </c>
      <c r="X573" s="39">
        <f>W573/T573</f>
      </c>
      <c r="Y573" s="37">
        <f>T573/R573</f>
      </c>
      <c r="Z573" s="39">
        <f>W573/F573</f>
      </c>
      <c r="AA573" s="39">
        <f>W573/(F573+500)</f>
      </c>
      <c r="AB573" s="35">
        <v>1</v>
      </c>
      <c r="AC573" s="35">
        <v>620.4</v>
      </c>
      <c r="AD573" s="37">
        <f>AB573/T573</f>
      </c>
      <c r="AE573" s="39">
        <f>(W573-AC573)/(F573+500)</f>
      </c>
      <c r="AF573" s="39" t="s">
        <v>65</v>
      </c>
    </row>
    <row r="574">
      <c r="A574" s="26"/>
      <c r="B574" s="27"/>
      <c r="C574" s="28"/>
      <c r="D574" s="29" t="s">
        <v>46</v>
      </c>
      <c r="E574" s="66">
        <v>417.6</v>
      </c>
      <c r="F574" s="31"/>
      <c r="G574" s="35">
        <v>2262</v>
      </c>
      <c r="H574" s="35">
        <v>57</v>
      </c>
      <c r="I574" s="33">
        <f t="shared" si="337"/>
      </c>
      <c r="J574" s="34">
        <f t="shared" si="8"/>
      </c>
      <c r="K574" s="35">
        <v>5</v>
      </c>
      <c r="L574" s="34">
        <f t="shared" si="117"/>
      </c>
      <c r="M574" s="35">
        <v>0</v>
      </c>
      <c r="N574" s="36">
        <f t="shared" si="555"/>
      </c>
      <c r="O574" s="35">
        <v>0</v>
      </c>
      <c r="P574" s="36">
        <f t="shared" si="664"/>
      </c>
      <c r="Q574" s="37"/>
      <c r="R574" s="35"/>
      <c r="S574" s="37"/>
      <c r="T574" s="35"/>
      <c r="U574" s="38"/>
      <c r="V574" s="39"/>
      <c r="W574" s="35"/>
      <c r="X574" s="39"/>
      <c r="Y574" s="37"/>
      <c r="Z574" s="39"/>
      <c r="AA574" s="39"/>
      <c r="AB574" s="35"/>
      <c r="AC574" s="35"/>
      <c r="AD574" s="37"/>
      <c r="AE574" s="39"/>
      <c r="AF574" s="43" t="s">
        <v>50</v>
      </c>
    </row>
    <row r="575">
      <c r="A575" s="26"/>
      <c r="B575" s="27"/>
      <c r="C575" s="28"/>
      <c r="D575" s="29" t="s">
        <v>48</v>
      </c>
      <c r="E575" s="35">
        <v>0</v>
      </c>
      <c r="F575" s="31"/>
      <c r="G575" s="35">
        <v>0</v>
      </c>
      <c r="H575" s="35">
        <v>0</v>
      </c>
      <c r="I575" s="33">
        <f t="shared" si="337"/>
      </c>
      <c r="J575" s="34">
        <f t="shared" si="8"/>
      </c>
      <c r="K575" s="35">
        <v>0</v>
      </c>
      <c r="L575" s="34">
        <f t="shared" si="117"/>
      </c>
      <c r="M575" s="35">
        <v>0</v>
      </c>
      <c r="N575" s="36">
        <f t="shared" si="555"/>
      </c>
      <c r="O575" s="35">
        <v>0</v>
      </c>
      <c r="P575" s="36">
        <f t="shared" si="664"/>
      </c>
      <c r="Q575" s="37"/>
      <c r="R575" s="35"/>
      <c r="S575" s="37"/>
      <c r="T575" s="35"/>
      <c r="U575" s="38"/>
      <c r="V575" s="39"/>
      <c r="W575" s="35"/>
      <c r="X575" s="39"/>
      <c r="Y575" s="37"/>
      <c r="Z575" s="39"/>
      <c r="AA575" s="39"/>
      <c r="AB575" s="35"/>
      <c r="AC575" s="35"/>
      <c r="AD575" s="37"/>
      <c r="AE575" s="39"/>
      <c r="AF575" s="39"/>
    </row>
    <row r="576">
      <c r="A576" s="26"/>
      <c r="B576" s="27" t="s">
        <v>70</v>
      </c>
      <c r="C576" s="28" t="s">
        <v>68</v>
      </c>
      <c r="D576" s="29" t="s">
        <v>44</v>
      </c>
      <c r="E576" s="65">
        <v>313.81</v>
      </c>
      <c r="F576" s="31">
        <f>E576+E577+E578</f>
      </c>
      <c r="G576" s="35">
        <v>1805</v>
      </c>
      <c r="H576" s="35">
        <v>23</v>
      </c>
      <c r="I576" s="33">
        <f t="shared" si="337"/>
      </c>
      <c r="J576" s="34">
        <f t="shared" si="8"/>
      </c>
      <c r="K576" s="35">
        <v>1</v>
      </c>
      <c r="L576" s="34">
        <f t="shared" si="117"/>
      </c>
      <c r="M576" s="35">
        <v>0</v>
      </c>
      <c r="N576" s="36">
        <f t="shared" si="555"/>
      </c>
      <c r="O576" s="35">
        <v>0</v>
      </c>
      <c r="P576" s="36">
        <f t="shared" si="664"/>
      </c>
      <c r="Q576" s="37">
        <f>(M576+M578+M577)/(O576+O578+O577)</f>
      </c>
      <c r="R576" s="35">
        <v>0</v>
      </c>
      <c r="S576" s="37">
        <f>(O576+O578)/(K576+K578)</f>
      </c>
      <c r="T576" s="35">
        <v>0</v>
      </c>
      <c r="U576" s="38">
        <f>F576/T576</f>
      </c>
      <c r="V576" s="39">
        <f>(F576+4*500)/T576</f>
      </c>
      <c r="W576" s="35">
        <v>0</v>
      </c>
      <c r="X576" s="39">
        <f>W576/T576</f>
      </c>
      <c r="Y576" s="37">
        <f>T576/R576</f>
      </c>
      <c r="Z576" s="39">
        <f>W576/F576</f>
      </c>
      <c r="AA576" s="39">
        <f>W576/(F576+500)</f>
      </c>
      <c r="AB576" s="35">
        <v>0</v>
      </c>
      <c r="AC576" s="35">
        <v>0</v>
      </c>
      <c r="AD576" s="37">
        <f>AB576/T576</f>
      </c>
      <c r="AE576" s="39">
        <f>(W576-AC576)/(F576+500)</f>
      </c>
      <c r="AF576" s="39" t="s">
        <v>65</v>
      </c>
    </row>
    <row r="577">
      <c r="A577" s="26"/>
      <c r="B577" s="27"/>
      <c r="C577" s="28"/>
      <c r="D577" s="29" t="s">
        <v>46</v>
      </c>
      <c r="E577" s="66">
        <v>421.57</v>
      </c>
      <c r="F577" s="31"/>
      <c r="G577" s="35">
        <v>2735</v>
      </c>
      <c r="H577" s="35">
        <v>66</v>
      </c>
      <c r="I577" s="33">
        <f t="shared" si="337"/>
      </c>
      <c r="J577" s="34">
        <f t="shared" si="8"/>
      </c>
      <c r="K577" s="35">
        <v>9</v>
      </c>
      <c r="L577" s="34">
        <f t="shared" si="117"/>
      </c>
      <c r="M577" s="35">
        <v>0</v>
      </c>
      <c r="N577" s="36">
        <f t="shared" si="555"/>
      </c>
      <c r="O577" s="35">
        <v>0</v>
      </c>
      <c r="P577" s="36">
        <f t="shared" si="664"/>
      </c>
      <c r="Q577" s="37"/>
      <c r="R577" s="35"/>
      <c r="S577" s="37"/>
      <c r="T577" s="35"/>
      <c r="U577" s="38"/>
      <c r="V577" s="39"/>
      <c r="W577" s="35"/>
      <c r="X577" s="39"/>
      <c r="Y577" s="37"/>
      <c r="Z577" s="39"/>
      <c r="AA577" s="39"/>
      <c r="AB577" s="35"/>
      <c r="AC577" s="35"/>
      <c r="AD577" s="37"/>
      <c r="AE577" s="39"/>
      <c r="AF577" s="43" t="s">
        <v>50</v>
      </c>
    </row>
    <row r="578">
      <c r="A578" s="26"/>
      <c r="B578" s="27"/>
      <c r="C578" s="28"/>
      <c r="D578" s="29" t="s">
        <v>48</v>
      </c>
      <c r="E578" s="35">
        <v>0</v>
      </c>
      <c r="F578" s="31"/>
      <c r="G578" s="35">
        <v>0</v>
      </c>
      <c r="H578" s="35">
        <v>0</v>
      </c>
      <c r="I578" s="33">
        <f t="shared" si="337"/>
      </c>
      <c r="J578" s="34">
        <f t="shared" si="8"/>
      </c>
      <c r="K578" s="35">
        <v>0</v>
      </c>
      <c r="L578" s="34">
        <f t="shared" si="117"/>
      </c>
      <c r="M578" s="35">
        <v>0</v>
      </c>
      <c r="N578" s="36">
        <f t="shared" si="555"/>
      </c>
      <c r="O578" s="35">
        <v>0</v>
      </c>
      <c r="P578" s="36">
        <f t="shared" si="664"/>
      </c>
      <c r="Q578" s="37"/>
      <c r="R578" s="35"/>
      <c r="S578" s="37"/>
      <c r="T578" s="35"/>
      <c r="U578" s="38"/>
      <c r="V578" s="39"/>
      <c r="W578" s="35"/>
      <c r="X578" s="39"/>
      <c r="Y578" s="37"/>
      <c r="Z578" s="39"/>
      <c r="AA578" s="39"/>
      <c r="AB578" s="35"/>
      <c r="AC578" s="35"/>
      <c r="AD578" s="37"/>
      <c r="AE578" s="39"/>
      <c r="AF578" s="39"/>
    </row>
    <row r="579">
      <c r="A579" s="26"/>
      <c r="B579" s="44" t="s">
        <v>53</v>
      </c>
      <c r="C579" s="44"/>
      <c r="D579" s="44"/>
      <c r="E579" s="45">
        <f>SUM(E564:E578)</f>
      </c>
      <c r="F579" s="45">
        <f>SUM(F564:F578)</f>
      </c>
      <c r="G579" s="45">
        <f>SUM(G564:G578)</f>
      </c>
      <c r="H579" s="45">
        <f>SUM(H564:H578)</f>
      </c>
      <c r="I579" s="46">
        <f t="shared" si="337"/>
      </c>
      <c r="J579" s="47">
        <f t="shared" si="8"/>
      </c>
      <c r="K579" s="45">
        <f>SUM(K564:K578)</f>
      </c>
      <c r="L579" s="47">
        <f t="shared" si="117"/>
      </c>
      <c r="M579" s="45">
        <f>SUM(M564:M578)</f>
      </c>
      <c r="N579" s="48">
        <f t="shared" si="555"/>
      </c>
      <c r="O579" s="45">
        <f>SUM(O564:O578)</f>
      </c>
      <c r="P579" s="48">
        <f t="shared" si="664"/>
      </c>
      <c r="Q579" s="49">
        <f>M579/O579</f>
      </c>
      <c r="R579" s="45">
        <f>SUM(R564:R578)</f>
      </c>
      <c r="S579" s="49">
        <f>(O579+O579)/(K579+K579)</f>
      </c>
      <c r="T579" s="45">
        <f>SUM(T564:T578)</f>
      </c>
      <c r="U579" s="50">
        <f t="shared" ref="U579:U580" si="278">F579/T579</f>
      </c>
      <c r="V579" s="51">
        <f t="shared" ref="V579:V580" si="387">(F579+4*500)/T579</f>
      </c>
      <c r="W579" s="45">
        <f>SUM(W564:W578)</f>
      </c>
      <c r="X579" s="52">
        <f t="shared" ref="X579:X580" si="58">W579/T579</f>
      </c>
      <c r="Y579" s="49">
        <f t="shared" ref="Y579:Y580" si="169">T579/R579</f>
      </c>
      <c r="Z579" s="51">
        <f t="shared" ref="Z579:Z580" si="605">W579/F579</f>
      </c>
      <c r="AA579" s="51">
        <f>W579/(F579+COUNT(W564:W575)*500)</f>
      </c>
      <c r="AB579" s="45">
        <f>SUM(AB564:AB578)</f>
      </c>
      <c r="AC579" s="45">
        <f>SUM(AC564:AC578)</f>
      </c>
      <c r="AD579" s="49">
        <f t="shared" ref="AD579:AD580" si="477">AB579/T579</f>
      </c>
      <c r="AE579" s="53">
        <f>(W579-AC579)/(F579+COUNT(W564:W575)*500)</f>
      </c>
      <c r="AF579" s="39"/>
    </row>
    <row r="580">
      <c r="A580" s="26"/>
      <c r="B580" s="27" t="s">
        <v>71</v>
      </c>
      <c r="C580" s="28" t="s">
        <v>43</v>
      </c>
      <c r="D580" s="29" t="s">
        <v>44</v>
      </c>
      <c r="E580" s="65">
        <v>290.76</v>
      </c>
      <c r="F580" s="31">
        <f>E580+E581+E582</f>
      </c>
      <c r="G580" s="35">
        <v>1680</v>
      </c>
      <c r="H580" s="35">
        <v>24</v>
      </c>
      <c r="I580" s="33">
        <f t="shared" si="337"/>
      </c>
      <c r="J580" s="34">
        <f t="shared" si="8"/>
      </c>
      <c r="K580" s="35">
        <v>2</v>
      </c>
      <c r="L580" s="34">
        <f t="shared" si="117"/>
      </c>
      <c r="M580" s="35">
        <v>0</v>
      </c>
      <c r="N580" s="36">
        <f t="shared" si="555"/>
      </c>
      <c r="O580" s="35">
        <v>0</v>
      </c>
      <c r="P580" s="36">
        <f t="shared" si="664"/>
      </c>
      <c r="Q580" s="37">
        <f>(M580+M582+M581)/(O580+O582+O581)</f>
      </c>
      <c r="R580" s="35">
        <v>2</v>
      </c>
      <c r="S580" s="37">
        <f>(O580+O582)/(K580+K582)</f>
      </c>
      <c r="T580" s="35">
        <v>2</v>
      </c>
      <c r="U580" s="38">
        <f t="shared" si="278"/>
      </c>
      <c r="V580" s="39">
        <f t="shared" si="387"/>
      </c>
      <c r="W580" s="35">
        <v>271.1999999999989</v>
      </c>
      <c r="X580" s="39">
        <f t="shared" si="58"/>
      </c>
      <c r="Y580" s="37">
        <f t="shared" si="169"/>
      </c>
      <c r="Z580" s="39">
        <f t="shared" si="605"/>
      </c>
      <c r="AA580" s="39">
        <f>W580/(F580+500)</f>
      </c>
      <c r="AB580" s="35">
        <v>0</v>
      </c>
      <c r="AC580" s="35">
        <v>0</v>
      </c>
      <c r="AD580" s="37">
        <f t="shared" si="477"/>
      </c>
      <c r="AE580" s="39">
        <f>(W580-AC580)/(F580+500)</f>
      </c>
      <c r="AF580" s="39" t="s">
        <v>65</v>
      </c>
    </row>
    <row r="581">
      <c r="A581" s="26"/>
      <c r="B581" s="27"/>
      <c r="C581" s="28"/>
      <c r="D581" s="29" t="s">
        <v>46</v>
      </c>
      <c r="E581" s="66">
        <v>453.65</v>
      </c>
      <c r="F581" s="31"/>
      <c r="G581" s="35">
        <v>3248</v>
      </c>
      <c r="H581" s="35">
        <v>74</v>
      </c>
      <c r="I581" s="33">
        <f t="shared" si="337"/>
      </c>
      <c r="J581" s="34">
        <f t="shared" si="8"/>
      </c>
      <c r="K581" s="35">
        <v>6</v>
      </c>
      <c r="L581" s="34">
        <f t="shared" si="117"/>
      </c>
      <c r="M581" s="35">
        <v>0</v>
      </c>
      <c r="N581" s="36">
        <f t="shared" si="555"/>
      </c>
      <c r="O581" s="35">
        <v>0</v>
      </c>
      <c r="P581" s="36">
        <f t="shared" si="664"/>
      </c>
      <c r="Q581" s="37"/>
      <c r="R581" s="35"/>
      <c r="S581" s="37"/>
      <c r="T581" s="35"/>
      <c r="U581" s="38"/>
      <c r="V581" s="39"/>
      <c r="W581" s="35"/>
      <c r="X581" s="39"/>
      <c r="Y581" s="37"/>
      <c r="Z581" s="39"/>
      <c r="AA581" s="39"/>
      <c r="AB581" s="35"/>
      <c r="AC581" s="35"/>
      <c r="AD581" s="37"/>
      <c r="AE581" s="39"/>
      <c r="AF581" s="43" t="s">
        <v>50</v>
      </c>
    </row>
    <row r="582">
      <c r="A582" s="26"/>
      <c r="B582" s="27"/>
      <c r="C582" s="28"/>
      <c r="D582" s="29" t="s">
        <v>48</v>
      </c>
      <c r="E582" s="35">
        <v>0</v>
      </c>
      <c r="F582" s="31"/>
      <c r="G582" s="35">
        <v>0</v>
      </c>
      <c r="H582" s="35">
        <v>0</v>
      </c>
      <c r="I582" s="33">
        <f t="shared" si="337"/>
      </c>
      <c r="J582" s="34">
        <f t="shared" si="8"/>
      </c>
      <c r="K582" s="35">
        <v>0</v>
      </c>
      <c r="L582" s="34">
        <f t="shared" si="117"/>
      </c>
      <c r="M582" s="35">
        <v>0</v>
      </c>
      <c r="N582" s="36">
        <f t="shared" si="555"/>
      </c>
      <c r="O582" s="35">
        <v>0</v>
      </c>
      <c r="P582" s="36">
        <f t="shared" si="664"/>
      </c>
      <c r="Q582" s="37"/>
      <c r="R582" s="35"/>
      <c r="S582" s="37"/>
      <c r="T582" s="35"/>
      <c r="U582" s="38"/>
      <c r="V582" s="39"/>
      <c r="W582" s="35"/>
      <c r="X582" s="39"/>
      <c r="Y582" s="37"/>
      <c r="Z582" s="39"/>
      <c r="AA582" s="39"/>
      <c r="AB582" s="35"/>
      <c r="AC582" s="35"/>
      <c r="AD582" s="37"/>
      <c r="AE582" s="39"/>
      <c r="AF582" s="39"/>
    </row>
    <row r="583">
      <c r="A583" s="26"/>
      <c r="B583" s="27" t="s">
        <v>72</v>
      </c>
      <c r="C583" s="28" t="s">
        <v>43</v>
      </c>
      <c r="D583" s="29" t="s">
        <v>44</v>
      </c>
      <c r="E583" s="65">
        <v>271.03</v>
      </c>
      <c r="F583" s="31">
        <f>E583+E584+E585</f>
      </c>
      <c r="G583" s="35">
        <v>1585</v>
      </c>
      <c r="H583" s="35">
        <v>26</v>
      </c>
      <c r="I583" s="33">
        <f t="shared" si="337"/>
      </c>
      <c r="J583" s="34">
        <f t="shared" si="8"/>
      </c>
      <c r="K583" s="35">
        <v>6</v>
      </c>
      <c r="L583" s="34">
        <f t="shared" si="117"/>
      </c>
      <c r="M583" s="35">
        <v>1</v>
      </c>
      <c r="N583" s="36">
        <f t="shared" si="555"/>
      </c>
      <c r="O583" s="35">
        <v>1</v>
      </c>
      <c r="P583" s="36">
        <f t="shared" si="664"/>
      </c>
      <c r="Q583" s="37">
        <f>(M583+M585+M584)/(O583+O585+O584)</f>
      </c>
      <c r="R583" s="35">
        <v>2</v>
      </c>
      <c r="S583" s="37">
        <f>(O583+O585)/(K583+K585)</f>
      </c>
      <c r="T583" s="35">
        <v>2</v>
      </c>
      <c r="U583" s="38">
        <f>F583/T583</f>
      </c>
      <c r="V583" s="39">
        <f>(F583+4*500)/T583</f>
      </c>
      <c r="W583" s="35">
        <v>3823.2000000000007</v>
      </c>
      <c r="X583" s="39">
        <f>W583/T583</f>
      </c>
      <c r="Y583" s="37">
        <f>T583/R583</f>
      </c>
      <c r="Z583" s="39">
        <f>W583/F583</f>
      </c>
      <c r="AA583" s="39">
        <f>W583/(F583+500)</f>
      </c>
      <c r="AB583" s="35">
        <v>1</v>
      </c>
      <c r="AC583" s="35">
        <v>1752</v>
      </c>
      <c r="AD583" s="37">
        <f>AB583/T583</f>
      </c>
      <c r="AE583" s="39">
        <f>(W583-AC583)/(F583+500)</f>
      </c>
      <c r="AF583" s="39" t="s">
        <v>65</v>
      </c>
    </row>
    <row r="584">
      <c r="A584" s="26"/>
      <c r="B584" s="27"/>
      <c r="C584" s="28"/>
      <c r="D584" s="29" t="s">
        <v>46</v>
      </c>
      <c r="E584" s="66">
        <v>538.66</v>
      </c>
      <c r="F584" s="31"/>
      <c r="G584" s="35">
        <v>4432</v>
      </c>
      <c r="H584" s="35">
        <v>151</v>
      </c>
      <c r="I584" s="33">
        <f t="shared" si="337"/>
      </c>
      <c r="J584" s="34">
        <f t="shared" si="8"/>
      </c>
      <c r="K584" s="35">
        <v>11</v>
      </c>
      <c r="L584" s="34">
        <f t="shared" si="117"/>
      </c>
      <c r="M584" s="35">
        <v>1</v>
      </c>
      <c r="N584" s="36">
        <f t="shared" si="555"/>
      </c>
      <c r="O584" s="35">
        <v>1</v>
      </c>
      <c r="P584" s="36">
        <f t="shared" si="664"/>
      </c>
      <c r="Q584" s="37"/>
      <c r="R584" s="35"/>
      <c r="S584" s="37"/>
      <c r="T584" s="35"/>
      <c r="U584" s="38"/>
      <c r="V584" s="39"/>
      <c r="W584" s="35"/>
      <c r="X584" s="39"/>
      <c r="Y584" s="37"/>
      <c r="Z584" s="39"/>
      <c r="AA584" s="39"/>
      <c r="AB584" s="35"/>
      <c r="AC584" s="35"/>
      <c r="AD584" s="37"/>
      <c r="AE584" s="39"/>
      <c r="AF584" s="43" t="s">
        <v>50</v>
      </c>
    </row>
    <row r="585">
      <c r="A585" s="26"/>
      <c r="B585" s="27"/>
      <c r="C585" s="28"/>
      <c r="D585" s="29" t="s">
        <v>48</v>
      </c>
      <c r="E585" s="35">
        <v>0</v>
      </c>
      <c r="F585" s="31"/>
      <c r="G585" s="35">
        <v>0</v>
      </c>
      <c r="H585" s="35">
        <v>0</v>
      </c>
      <c r="I585" s="33">
        <f t="shared" si="337"/>
      </c>
      <c r="J585" s="34">
        <f t="shared" si="8"/>
      </c>
      <c r="K585" s="35">
        <v>0</v>
      </c>
      <c r="L585" s="34">
        <f t="shared" si="117"/>
      </c>
      <c r="M585" s="35">
        <v>0</v>
      </c>
      <c r="N585" s="36">
        <f t="shared" si="555"/>
      </c>
      <c r="O585" s="35">
        <v>0</v>
      </c>
      <c r="P585" s="36">
        <f t="shared" si="664"/>
      </c>
      <c r="Q585" s="37"/>
      <c r="R585" s="35"/>
      <c r="S585" s="37"/>
      <c r="T585" s="35"/>
      <c r="U585" s="38"/>
      <c r="V585" s="39"/>
      <c r="W585" s="35"/>
      <c r="X585" s="39"/>
      <c r="Y585" s="37"/>
      <c r="Z585" s="39"/>
      <c r="AA585" s="39"/>
      <c r="AB585" s="35"/>
      <c r="AC585" s="35"/>
      <c r="AD585" s="37"/>
      <c r="AE585" s="39"/>
      <c r="AF585" s="39"/>
    </row>
    <row r="586">
      <c r="A586" s="26"/>
      <c r="B586" s="27" t="s">
        <v>74</v>
      </c>
      <c r="C586" s="28" t="s">
        <v>43</v>
      </c>
      <c r="D586" s="29" t="s">
        <v>44</v>
      </c>
      <c r="E586" s="65">
        <v>276.84</v>
      </c>
      <c r="F586" s="31">
        <f>E586+E587+E588</f>
      </c>
      <c r="G586" s="35">
        <v>1380</v>
      </c>
      <c r="H586" s="35">
        <v>21</v>
      </c>
      <c r="I586" s="33">
        <f t="shared" si="337"/>
      </c>
      <c r="J586" s="34">
        <f t="shared" si="8"/>
      </c>
      <c r="K586" s="35">
        <v>2</v>
      </c>
      <c r="L586" s="34">
        <f t="shared" si="117"/>
      </c>
      <c r="M586" s="35">
        <v>1</v>
      </c>
      <c r="N586" s="36">
        <f t="shared" si="555"/>
      </c>
      <c r="O586" s="35">
        <v>1</v>
      </c>
      <c r="P586" s="36">
        <f t="shared" si="664"/>
      </c>
      <c r="Q586" s="37">
        <f>(M586+M588+M587)/(O586+O588+O587)</f>
      </c>
      <c r="R586" s="35">
        <v>3</v>
      </c>
      <c r="S586" s="37">
        <f>(O586+O588)/(K586+K588)</f>
      </c>
      <c r="T586" s="35">
        <v>3</v>
      </c>
      <c r="U586" s="38">
        <f>F586/T586</f>
      </c>
      <c r="V586" s="39">
        <f>(F586+4*500)/T586</f>
      </c>
      <c r="W586" s="35">
        <v>1119.8400000000001</v>
      </c>
      <c r="X586" s="39">
        <f>W586/T586</f>
      </c>
      <c r="Y586" s="37">
        <f>T586/R586</f>
      </c>
      <c r="Z586" s="39">
        <f>W586/F586</f>
      </c>
      <c r="AA586" s="39">
        <f>W586/(F586+500)</f>
      </c>
      <c r="AB586" s="35">
        <v>0</v>
      </c>
      <c r="AC586" s="35">
        <v>0</v>
      </c>
      <c r="AD586" s="37">
        <f>AB586/T586</f>
      </c>
      <c r="AE586" s="39">
        <f>(W586-AC586)/(F586+500)</f>
      </c>
      <c r="AF586" s="39" t="s">
        <v>65</v>
      </c>
    </row>
    <row r="587">
      <c r="A587" s="26"/>
      <c r="B587" s="27"/>
      <c r="C587" s="28"/>
      <c r="D587" s="29" t="s">
        <v>46</v>
      </c>
      <c r="E587" s="66">
        <v>725.44</v>
      </c>
      <c r="F587" s="31"/>
      <c r="G587" s="35">
        <v>8120</v>
      </c>
      <c r="H587" s="35">
        <v>398</v>
      </c>
      <c r="I587" s="33">
        <f t="shared" si="337"/>
      </c>
      <c r="J587" s="34">
        <f t="shared" si="8"/>
      </c>
      <c r="K587" s="35">
        <v>6</v>
      </c>
      <c r="L587" s="34">
        <f t="shared" si="117"/>
      </c>
      <c r="M587" s="35">
        <v>0</v>
      </c>
      <c r="N587" s="36">
        <f t="shared" si="555"/>
      </c>
      <c r="O587" s="35">
        <v>1</v>
      </c>
      <c r="P587" s="36">
        <f t="shared" si="664"/>
      </c>
      <c r="Q587" s="37"/>
      <c r="R587" s="35"/>
      <c r="S587" s="37"/>
      <c r="T587" s="35"/>
      <c r="U587" s="38"/>
      <c r="V587" s="39"/>
      <c r="W587" s="35"/>
      <c r="X587" s="39"/>
      <c r="Y587" s="37"/>
      <c r="Z587" s="39"/>
      <c r="AA587" s="39"/>
      <c r="AB587" s="35"/>
      <c r="AC587" s="35"/>
      <c r="AD587" s="37"/>
      <c r="AE587" s="39"/>
      <c r="AF587" s="43" t="s">
        <v>50</v>
      </c>
    </row>
    <row r="588">
      <c r="A588" s="26"/>
      <c r="B588" s="27"/>
      <c r="C588" s="28"/>
      <c r="D588" s="29" t="s">
        <v>48</v>
      </c>
      <c r="E588" s="35">
        <v>0</v>
      </c>
      <c r="F588" s="31"/>
      <c r="G588" s="35">
        <v>0</v>
      </c>
      <c r="H588" s="35">
        <v>0</v>
      </c>
      <c r="I588" s="33">
        <f t="shared" si="337"/>
      </c>
      <c r="J588" s="34">
        <f t="shared" si="8"/>
      </c>
      <c r="K588" s="35">
        <v>0</v>
      </c>
      <c r="L588" s="34">
        <f t="shared" si="117"/>
      </c>
      <c r="M588" s="35">
        <v>0</v>
      </c>
      <c r="N588" s="36">
        <f t="shared" si="555"/>
      </c>
      <c r="O588" s="35">
        <v>0</v>
      </c>
      <c r="P588" s="36">
        <f t="shared" si="664"/>
      </c>
      <c r="Q588" s="37"/>
      <c r="R588" s="35"/>
      <c r="S588" s="37"/>
      <c r="T588" s="35"/>
      <c r="U588" s="38"/>
      <c r="V588" s="39"/>
      <c r="W588" s="35"/>
      <c r="X588" s="39"/>
      <c r="Y588" s="37"/>
      <c r="Z588" s="39"/>
      <c r="AA588" s="39"/>
      <c r="AB588" s="35"/>
      <c r="AC588" s="35"/>
      <c r="AD588" s="37"/>
      <c r="AE588" s="39"/>
      <c r="AF588" s="39"/>
    </row>
    <row r="589">
      <c r="A589" s="26"/>
      <c r="B589" s="27" t="s">
        <v>75</v>
      </c>
      <c r="C589" s="28" t="s">
        <v>43</v>
      </c>
      <c r="D589" s="29" t="s">
        <v>44</v>
      </c>
      <c r="E589" s="65">
        <v>771.58</v>
      </c>
      <c r="F589" s="31">
        <f>E589+E590+E591</f>
      </c>
      <c r="G589" s="35">
        <v>4149</v>
      </c>
      <c r="H589" s="35">
        <v>64</v>
      </c>
      <c r="I589" s="33">
        <f t="shared" si="337"/>
      </c>
      <c r="J589" s="34">
        <f t="shared" si="8"/>
      </c>
      <c r="K589" s="35">
        <v>14</v>
      </c>
      <c r="L589" s="34">
        <f t="shared" si="117"/>
      </c>
      <c r="M589" s="35">
        <v>2</v>
      </c>
      <c r="N589" s="36">
        <f t="shared" si="555"/>
      </c>
      <c r="O589" s="35">
        <v>2</v>
      </c>
      <c r="P589" s="36">
        <f t="shared" si="664"/>
      </c>
      <c r="Q589" s="37">
        <f>(M589+M591+M590)/(O589+O591+O590)</f>
      </c>
      <c r="R589" s="35">
        <v>4</v>
      </c>
      <c r="S589" s="37">
        <f>(O589+O591)/(K589+K591)</f>
      </c>
      <c r="T589" s="35">
        <v>3</v>
      </c>
      <c r="U589" s="38">
        <f>F589/T589</f>
      </c>
      <c r="V589" s="39">
        <f>(F589+4*500)/T589</f>
      </c>
      <c r="W589" s="35">
        <v>5119.200000000001</v>
      </c>
      <c r="X589" s="39">
        <f>W589/T589</f>
      </c>
      <c r="Y589" s="37">
        <f>T589/R589</f>
      </c>
      <c r="Z589" s="39">
        <f>W589/F589</f>
      </c>
      <c r="AA589" s="39">
        <f>W589/(F589+500)</f>
      </c>
      <c r="AB589" s="35">
        <v>0</v>
      </c>
      <c r="AC589" s="35">
        <v>0</v>
      </c>
      <c r="AD589" s="37">
        <f>AB589/T589</f>
      </c>
      <c r="AE589" s="39">
        <f>(W589-AC589)/(F589+500)</f>
      </c>
      <c r="AF589" s="39" t="s">
        <v>65</v>
      </c>
    </row>
    <row r="590">
      <c r="A590" s="26"/>
      <c r="B590" s="27"/>
      <c r="C590" s="28"/>
      <c r="D590" s="29" t="s">
        <v>46</v>
      </c>
      <c r="E590" s="66">
        <v>248.29</v>
      </c>
      <c r="F590" s="31"/>
      <c r="G590" s="35">
        <v>3055</v>
      </c>
      <c r="H590" s="35">
        <v>108</v>
      </c>
      <c r="I590" s="33">
        <f t="shared" si="337"/>
      </c>
      <c r="J590" s="34">
        <f t="shared" si="8"/>
      </c>
      <c r="K590" s="35">
        <v>5</v>
      </c>
      <c r="L590" s="34">
        <f t="shared" si="117"/>
      </c>
      <c r="M590" s="35">
        <v>0</v>
      </c>
      <c r="N590" s="36">
        <f t="shared" si="555"/>
      </c>
      <c r="O590" s="35">
        <v>1</v>
      </c>
      <c r="P590" s="36">
        <f t="shared" si="664"/>
      </c>
      <c r="Q590" s="37"/>
      <c r="R590" s="35"/>
      <c r="S590" s="37"/>
      <c r="T590" s="35"/>
      <c r="U590" s="38"/>
      <c r="V590" s="39"/>
      <c r="W590" s="35"/>
      <c r="X590" s="39"/>
      <c r="Y590" s="37"/>
      <c r="Z590" s="39"/>
      <c r="AA590" s="39"/>
      <c r="AB590" s="35"/>
      <c r="AC590" s="35"/>
      <c r="AD590" s="37"/>
      <c r="AE590" s="39"/>
      <c r="AF590" s="43" t="s">
        <v>50</v>
      </c>
    </row>
    <row r="591">
      <c r="A591" s="26"/>
      <c r="B591" s="27"/>
      <c r="C591" s="28"/>
      <c r="D591" s="29" t="s">
        <v>48</v>
      </c>
      <c r="E591" s="35">
        <v>0</v>
      </c>
      <c r="F591" s="31"/>
      <c r="G591" s="35">
        <v>0</v>
      </c>
      <c r="H591" s="35">
        <v>0</v>
      </c>
      <c r="I591" s="33">
        <f t="shared" si="337"/>
      </c>
      <c r="J591" s="34">
        <f t="shared" si="8"/>
      </c>
      <c r="K591" s="35">
        <v>0</v>
      </c>
      <c r="L591" s="34">
        <f t="shared" si="117"/>
      </c>
      <c r="M591" s="35">
        <v>0</v>
      </c>
      <c r="N591" s="36">
        <f t="shared" si="555"/>
      </c>
      <c r="O591" s="35">
        <v>0</v>
      </c>
      <c r="P591" s="36">
        <f t="shared" si="664"/>
      </c>
      <c r="Q591" s="37"/>
      <c r="R591" s="35"/>
      <c r="S591" s="37"/>
      <c r="T591" s="35"/>
      <c r="U591" s="38"/>
      <c r="V591" s="39"/>
      <c r="W591" s="35"/>
      <c r="X591" s="39"/>
      <c r="Y591" s="37"/>
      <c r="Z591" s="39"/>
      <c r="AA591" s="39"/>
      <c r="AB591" s="35"/>
      <c r="AC591" s="35"/>
      <c r="AD591" s="37"/>
      <c r="AE591" s="39"/>
      <c r="AF591" s="39"/>
    </row>
    <row r="592">
      <c r="A592" s="26"/>
      <c r="B592" s="27" t="s">
        <v>76</v>
      </c>
      <c r="C592" s="28" t="s">
        <v>43</v>
      </c>
      <c r="D592" s="29" t="s">
        <v>44</v>
      </c>
      <c r="E592" s="65">
        <v>353.02</v>
      </c>
      <c r="F592" s="31">
        <f>E592+E593+E594</f>
      </c>
      <c r="G592" s="35">
        <v>2466</v>
      </c>
      <c r="H592" s="35">
        <v>73</v>
      </c>
      <c r="I592" s="33">
        <f t="shared" si="337"/>
      </c>
      <c r="J592" s="34">
        <f t="shared" si="8"/>
      </c>
      <c r="K592" s="35">
        <v>2</v>
      </c>
      <c r="L592" s="34">
        <f t="shared" si="117"/>
      </c>
      <c r="M592" s="35">
        <v>0</v>
      </c>
      <c r="N592" s="36">
        <f t="shared" si="555"/>
      </c>
      <c r="O592" s="35">
        <v>0</v>
      </c>
      <c r="P592" s="36">
        <f t="shared" si="664"/>
      </c>
      <c r="Q592" s="37">
        <f>(M592+M594+M593)/(O592+O594+O593)</f>
      </c>
      <c r="R592" s="35">
        <v>1</v>
      </c>
      <c r="S592" s="37">
        <f>(O592+O594)/(K592+K594)</f>
      </c>
      <c r="T592" s="35">
        <v>0</v>
      </c>
      <c r="U592" s="38">
        <f>F592/T592</f>
      </c>
      <c r="V592" s="39">
        <f>(F592+4*500)/T592</f>
      </c>
      <c r="W592" s="35">
        <v>0</v>
      </c>
      <c r="X592" s="39">
        <f>W592/T592</f>
      </c>
      <c r="Y592" s="37">
        <f>T592/R592</f>
      </c>
      <c r="Z592" s="39">
        <f>W592/F592</f>
      </c>
      <c r="AA592" s="39">
        <f>W592/(F592+500)</f>
      </c>
      <c r="AB592" s="35">
        <v>0</v>
      </c>
      <c r="AC592" s="35">
        <v>0</v>
      </c>
      <c r="AD592" s="37">
        <f>AB592/T592</f>
      </c>
      <c r="AE592" s="39">
        <f>(W592-AC592)/(F592+500)</f>
      </c>
      <c r="AF592" s="39" t="s">
        <v>65</v>
      </c>
    </row>
    <row r="593">
      <c r="A593" s="26"/>
      <c r="B593" s="27"/>
      <c r="C593" s="28"/>
      <c r="D593" s="29" t="s">
        <v>46</v>
      </c>
      <c r="E593" s="66">
        <v>211.96</v>
      </c>
      <c r="F593" s="31"/>
      <c r="G593" s="35">
        <v>2529</v>
      </c>
      <c r="H593" s="35">
        <v>114</v>
      </c>
      <c r="I593" s="33">
        <f t="shared" si="337"/>
      </c>
      <c r="J593" s="34">
        <f t="shared" si="8"/>
      </c>
      <c r="K593" s="35">
        <v>3</v>
      </c>
      <c r="L593" s="34">
        <f t="shared" si="117"/>
      </c>
      <c r="M593" s="35">
        <v>1</v>
      </c>
      <c r="N593" s="36">
        <f t="shared" si="555"/>
      </c>
      <c r="O593" s="35">
        <v>0</v>
      </c>
      <c r="P593" s="36">
        <f t="shared" si="664"/>
      </c>
      <c r="Q593" s="37"/>
      <c r="R593" s="35"/>
      <c r="S593" s="37"/>
      <c r="T593" s="35"/>
      <c r="U593" s="38"/>
      <c r="V593" s="39"/>
      <c r="W593" s="35"/>
      <c r="X593" s="39"/>
      <c r="Y593" s="37"/>
      <c r="Z593" s="39"/>
      <c r="AA593" s="39"/>
      <c r="AB593" s="35"/>
      <c r="AC593" s="35"/>
      <c r="AD593" s="37"/>
      <c r="AE593" s="39"/>
      <c r="AF593" s="43" t="s">
        <v>50</v>
      </c>
    </row>
    <row r="594">
      <c r="A594" s="26"/>
      <c r="B594" s="27"/>
      <c r="C594" s="28"/>
      <c r="D594" s="29" t="s">
        <v>48</v>
      </c>
      <c r="E594" s="35">
        <v>0</v>
      </c>
      <c r="F594" s="31"/>
      <c r="G594" s="35">
        <v>0</v>
      </c>
      <c r="H594" s="35">
        <v>0</v>
      </c>
      <c r="I594" s="33">
        <f t="shared" si="337"/>
      </c>
      <c r="J594" s="34">
        <f t="shared" si="8"/>
      </c>
      <c r="K594" s="35">
        <v>0</v>
      </c>
      <c r="L594" s="34">
        <f t="shared" si="117"/>
      </c>
      <c r="M594" s="35">
        <v>0</v>
      </c>
      <c r="N594" s="36">
        <f t="shared" si="555"/>
      </c>
      <c r="O594" s="35">
        <v>0</v>
      </c>
      <c r="P594" s="36">
        <f t="shared" si="664"/>
      </c>
      <c r="Q594" s="37"/>
      <c r="R594" s="35"/>
      <c r="S594" s="37"/>
      <c r="T594" s="35"/>
      <c r="U594" s="38"/>
      <c r="V594" s="39"/>
      <c r="W594" s="35"/>
      <c r="X594" s="39"/>
      <c r="Y594" s="37"/>
      <c r="Z594" s="39"/>
      <c r="AA594" s="39"/>
      <c r="AB594" s="35"/>
      <c r="AC594" s="35"/>
      <c r="AD594" s="37"/>
      <c r="AE594" s="39"/>
      <c r="AF594" s="39"/>
    </row>
    <row r="595">
      <c r="A595" s="26"/>
      <c r="B595" s="44" t="s">
        <v>53</v>
      </c>
      <c r="C595" s="44"/>
      <c r="D595" s="44"/>
      <c r="E595" s="45">
        <f>SUM(E580:E594)</f>
      </c>
      <c r="F595" s="45">
        <f>SUM(F580:F594)</f>
      </c>
      <c r="G595" s="45">
        <f>SUM(G580:G594)</f>
      </c>
      <c r="H595" s="45">
        <f>SUM(H580:H594)</f>
      </c>
      <c r="I595" s="46">
        <f t="shared" si="337"/>
      </c>
      <c r="J595" s="47">
        <f t="shared" si="8"/>
      </c>
      <c r="K595" s="45">
        <f>SUM(K580:K594)</f>
      </c>
      <c r="L595" s="47">
        <f t="shared" si="117"/>
      </c>
      <c r="M595" s="45">
        <f>SUM(M580:M594)</f>
      </c>
      <c r="N595" s="48">
        <f t="shared" si="555"/>
      </c>
      <c r="O595" s="45">
        <f>SUM(O580:O594)</f>
      </c>
      <c r="P595" s="48">
        <f t="shared" si="664"/>
      </c>
      <c r="Q595" s="49">
        <f t="shared" ref="Q595:Q596" si="536">M595/O595</f>
      </c>
      <c r="R595" s="45">
        <f>SUM(R580:R594)</f>
      </c>
      <c r="S595" s="49">
        <f t="shared" ref="S595:S596" si="228">(O595+O595)/(K595+K595)</f>
      </c>
      <c r="T595" s="45">
        <f>SUM(T580:T594)</f>
      </c>
      <c r="U595" s="50">
        <f t="shared" ref="U595:U596" si="279">F595/T595</f>
      </c>
      <c r="V595" s="51">
        <f t="shared" ref="V595:V596" si="388">(F595+4*500)/T595</f>
      </c>
      <c r="W595" s="45">
        <f>SUM(W580:W594)</f>
      </c>
      <c r="X595" s="52">
        <f t="shared" ref="X595:X596" si="59">W595/T595</f>
      </c>
      <c r="Y595" s="49">
        <f t="shared" ref="Y595:Y596" si="170">T595/R595</f>
      </c>
      <c r="Z595" s="51">
        <f t="shared" ref="Z595:Z596" si="606">W595/F595</f>
      </c>
      <c r="AA595" s="51">
        <f>W595/(F595+COUNT(W580:W591)*500)</f>
      </c>
      <c r="AB595" s="45">
        <f>SUM(AB580:AB594)</f>
      </c>
      <c r="AC595" s="45">
        <f>SUM(AC580:AC594)</f>
      </c>
      <c r="AD595" s="49">
        <f t="shared" ref="AD595:AD596" si="478">AB595/T595</f>
      </c>
      <c r="AE595" s="53">
        <f>(W595-AC595)/(F595+COUNT(W580:W591)*500)</f>
      </c>
      <c r="AF595" s="39"/>
    </row>
    <row r="596">
      <c r="A596" s="26"/>
      <c r="B596" s="56" t="s">
        <v>77</v>
      </c>
      <c r="C596" s="56"/>
      <c r="D596" s="56"/>
      <c r="E596" s="67">
        <f>E547+E563+E579+E595</f>
      </c>
      <c r="F596" s="67">
        <f>F547+F563+F579+F595</f>
      </c>
      <c r="G596" s="67">
        <f>G547+G563+G579+G595</f>
      </c>
      <c r="H596" s="67">
        <f>H547+H563+H579+H595</f>
      </c>
      <c r="I596" s="58">
        <f t="shared" si="337"/>
      </c>
      <c r="J596" s="57">
        <f>J547+J563+J579+J595</f>
      </c>
      <c r="K596" s="57">
        <f>K547+K563+K579+K595</f>
      </c>
      <c r="L596" s="59">
        <f t="shared" si="117"/>
      </c>
      <c r="M596" s="57">
        <f>M547+M563+M579+M595</f>
      </c>
      <c r="N596" s="60">
        <f t="shared" si="555"/>
      </c>
      <c r="O596" s="57">
        <f>O547+O563+O579+O595</f>
      </c>
      <c r="P596" s="60">
        <f t="shared" si="664"/>
      </c>
      <c r="Q596" s="61">
        <f t="shared" si="536"/>
      </c>
      <c r="R596" s="57">
        <f>R547+R563+R579+R595</f>
      </c>
      <c r="S596" s="61">
        <f t="shared" si="228"/>
      </c>
      <c r="T596" s="57">
        <f>T547+T563+T579+T595</f>
      </c>
      <c r="U596" s="62">
        <f t="shared" si="279"/>
      </c>
      <c r="V596" s="57">
        <f t="shared" si="388"/>
      </c>
      <c r="W596" s="57">
        <f>W547+W563+W579+W595</f>
      </c>
      <c r="X596" s="57">
        <f t="shared" si="59"/>
      </c>
      <c r="Y596" s="61">
        <f t="shared" si="170"/>
      </c>
      <c r="Z596" s="57">
        <f t="shared" si="606"/>
      </c>
      <c r="AA596" s="57">
        <f>W596/(F596+COUNT(W532:W546,W548:W562,W564:W578,W580:W594)*500)</f>
      </c>
      <c r="AB596" s="57">
        <f>AB547+AB563+AB579+AB595</f>
      </c>
      <c r="AC596" s="57">
        <f>AC547+AC563+AC579+AC595</f>
      </c>
      <c r="AD596" s="61">
        <f t="shared" si="478"/>
      </c>
      <c r="AE596" s="70" t="s">
        <v>89</v>
      </c>
      <c r="AF596" s="39"/>
    </row>
    <row customHeight="true" ht="17.628619086406704" r="597">
      <c r="A597" s="18" t="s">
        <v>9</v>
      </c>
      <c r="B597" s="18" t="s">
        <v>10</v>
      </c>
      <c r="C597" s="18" t="s">
        <v>11</v>
      </c>
      <c r="D597" s="18" t="s">
        <v>12</v>
      </c>
      <c r="E597" s="18" t="s">
        <v>13</v>
      </c>
      <c r="F597" s="18" t="s">
        <v>14</v>
      </c>
      <c r="G597" s="18" t="s">
        <v>15</v>
      </c>
      <c r="H597" s="18" t="s">
        <v>16</v>
      </c>
      <c r="I597" s="19" t="s">
        <v>17</v>
      </c>
      <c r="J597" s="20" t="s">
        <v>18</v>
      </c>
      <c r="K597" s="18" t="s">
        <v>19</v>
      </c>
      <c r="L597" s="20" t="s">
        <v>20</v>
      </c>
      <c r="M597" s="18" t="s">
        <v>21</v>
      </c>
      <c r="N597" s="21" t="s">
        <v>22</v>
      </c>
      <c r="O597" s="18" t="s">
        <v>23</v>
      </c>
      <c r="P597" s="21" t="s">
        <v>24</v>
      </c>
      <c r="Q597" s="19" t="s">
        <v>25</v>
      </c>
      <c r="R597" s="22" t="s">
        <v>26</v>
      </c>
      <c r="S597" s="23" t="s">
        <v>27</v>
      </c>
      <c r="T597" s="22" t="s">
        <v>28</v>
      </c>
      <c r="U597" s="24" t="s">
        <v>29</v>
      </c>
      <c r="V597" s="25" t="s">
        <v>30</v>
      </c>
      <c r="W597" s="25" t="s">
        <v>31</v>
      </c>
      <c r="X597" s="25" t="s">
        <v>32</v>
      </c>
      <c r="Y597" s="23" t="s">
        <v>33</v>
      </c>
      <c r="Z597" s="25" t="s">
        <v>34</v>
      </c>
      <c r="AA597" s="25" t="s">
        <v>35</v>
      </c>
      <c r="AB597" s="25" t="s">
        <v>36</v>
      </c>
      <c r="AC597" s="22" t="s">
        <v>37</v>
      </c>
      <c r="AD597" s="23" t="s">
        <v>38</v>
      </c>
      <c r="AE597" s="25" t="s">
        <v>39</v>
      </c>
      <c r="AF597" s="25" t="s">
        <v>40</v>
      </c>
    </row>
    <row customHeight="true" ht="17.628619086406704" r="598">
      <c r="A598" s="26" t="s">
        <v>90</v>
      </c>
      <c r="B598" s="27" t="s">
        <v>42</v>
      </c>
      <c r="C598" s="28" t="s">
        <v>73</v>
      </c>
      <c r="D598" s="29" t="s">
        <v>44</v>
      </c>
      <c r="E598" s="35">
        <v>954.85</v>
      </c>
      <c r="F598" s="31">
        <f>E598+E599+E600</f>
      </c>
      <c r="G598" s="35">
        <v>6316</v>
      </c>
      <c r="H598" s="35">
        <v>152</v>
      </c>
      <c r="I598" s="33">
        <f t="shared" ref="I598:I663" si="338">H598/G598</f>
      </c>
      <c r="J598" s="34">
        <f t="shared" ref="J598:J663" si="9">(E598/G598)*1000</f>
      </c>
      <c r="K598" s="35">
        <v>17</v>
      </c>
      <c r="L598" s="34">
        <f t="shared" ref="L598:L663" si="118">E598/K598</f>
      </c>
      <c r="M598" s="35">
        <v>1</v>
      </c>
      <c r="N598" s="36">
        <f t="shared" ref="N598:N663" si="556">E598/M598</f>
      </c>
      <c r="O598" s="35">
        <v>2</v>
      </c>
      <c r="P598" s="36">
        <f t="shared" ref="P598:P663" si="665">E598/O598</f>
      </c>
      <c r="Q598" s="37">
        <f>(M598+M600+M599)/(O598+O600+O599)</f>
      </c>
      <c r="R598" s="35">
        <v>9</v>
      </c>
      <c r="S598" s="37">
        <f>(O598+O600)/(K598+K600)</f>
      </c>
      <c r="T598" s="35">
        <v>3</v>
      </c>
      <c r="U598" s="38">
        <f>F598/T598</f>
      </c>
      <c r="V598" s="39">
        <f>(F598+4*500)/T598</f>
      </c>
      <c r="W598" s="32">
        <v>5208</v>
      </c>
      <c r="X598" s="39">
        <f>W598/T598</f>
      </c>
      <c r="Y598" s="37">
        <f>T598/R598</f>
      </c>
      <c r="Z598" s="39">
        <f>W598/F598</f>
      </c>
      <c r="AA598" s="39">
        <f>W598/(F598+500)</f>
      </c>
      <c r="AB598" s="35">
        <v>1</v>
      </c>
      <c r="AC598" s="35">
        <v>1752</v>
      </c>
      <c r="AD598" s="37">
        <f>AB598/T598</f>
      </c>
      <c r="AE598" s="39">
        <f>(W598-AC598)/(F598+500)</f>
      </c>
      <c r="AF598" s="39" t="s">
        <v>45</v>
      </c>
    </row>
    <row customHeight="true" ht="17.628619086406704" r="599">
      <c r="A599" s="26"/>
      <c r="B599" s="27"/>
      <c r="C599" s="28"/>
      <c r="D599" s="29" t="s">
        <v>46</v>
      </c>
      <c r="E599" s="35">
        <v>1104.02</v>
      </c>
      <c r="F599" s="31"/>
      <c r="G599" s="35">
        <v>10860</v>
      </c>
      <c r="H599" s="35">
        <v>1030</v>
      </c>
      <c r="I599" s="33">
        <f t="shared" si="338"/>
      </c>
      <c r="J599" s="34">
        <f t="shared" si="9"/>
      </c>
      <c r="K599" s="35">
        <v>32</v>
      </c>
      <c r="L599" s="34">
        <f t="shared" si="118"/>
      </c>
      <c r="M599" s="35">
        <v>2</v>
      </c>
      <c r="N599" s="36">
        <f t="shared" si="556"/>
      </c>
      <c r="O599" s="35">
        <v>2</v>
      </c>
      <c r="P599" s="36">
        <f t="shared" si="665"/>
      </c>
      <c r="Q599" s="37"/>
      <c r="R599" s="35"/>
      <c r="S599" s="37"/>
      <c r="T599" s="35"/>
      <c r="U599" s="38"/>
      <c r="V599" s="39"/>
      <c r="W599" s="32"/>
      <c r="X599" s="39"/>
      <c r="Y599" s="37"/>
      <c r="Z599" s="39"/>
      <c r="AA599" s="39"/>
      <c r="AB599" s="35"/>
      <c r="AC599" s="35"/>
      <c r="AD599" s="37"/>
      <c r="AE599" s="39"/>
      <c r="AF599" s="43" t="s">
        <v>91</v>
      </c>
    </row>
    <row customHeight="true" ht="17.628619086406704" r="600">
      <c r="A600" s="26"/>
      <c r="B600" s="27"/>
      <c r="C600" s="28"/>
      <c r="D600" s="29" t="s">
        <v>48</v>
      </c>
      <c r="E600" s="35">
        <v>0</v>
      </c>
      <c r="F600" s="31"/>
      <c r="G600" s="35">
        <v>0</v>
      </c>
      <c r="H600" s="35">
        <v>0</v>
      </c>
      <c r="I600" s="33">
        <f t="shared" si="338"/>
      </c>
      <c r="J600" s="34">
        <f t="shared" si="9"/>
      </c>
      <c r="K600" s="35">
        <v>0</v>
      </c>
      <c r="L600" s="34">
        <f t="shared" si="118"/>
      </c>
      <c r="M600" s="35">
        <v>0</v>
      </c>
      <c r="N600" s="36">
        <f t="shared" si="556"/>
      </c>
      <c r="O600" s="35">
        <v>0</v>
      </c>
      <c r="P600" s="36">
        <f t="shared" si="665"/>
      </c>
      <c r="Q600" s="37"/>
      <c r="R600" s="35"/>
      <c r="S600" s="37"/>
      <c r="T600" s="35"/>
      <c r="U600" s="38"/>
      <c r="V600" s="39"/>
      <c r="W600" s="32"/>
      <c r="X600" s="39"/>
      <c r="Y600" s="37"/>
      <c r="Z600" s="39"/>
      <c r="AA600" s="39"/>
      <c r="AB600" s="35"/>
      <c r="AC600" s="35"/>
      <c r="AD600" s="37"/>
      <c r="AE600" s="39"/>
      <c r="AF600" s="39"/>
    </row>
    <row customHeight="true" ht="17.628619086406704" r="601">
      <c r="A601" s="26"/>
      <c r="B601" s="27" t="s">
        <v>49</v>
      </c>
      <c r="C601" s="28" t="s">
        <v>73</v>
      </c>
      <c r="D601" s="29" t="s">
        <v>44</v>
      </c>
      <c r="E601" s="65">
        <v>1249.48</v>
      </c>
      <c r="F601" s="31">
        <f>E601+E602+E603</f>
      </c>
      <c r="G601" s="35">
        <v>8100</v>
      </c>
      <c r="H601" s="35">
        <v>142</v>
      </c>
      <c r="I601" s="33">
        <f t="shared" si="338"/>
      </c>
      <c r="J601" s="34">
        <f t="shared" si="9"/>
      </c>
      <c r="K601" s="35">
        <v>20</v>
      </c>
      <c r="L601" s="34">
        <f t="shared" si="118"/>
      </c>
      <c r="M601" s="35">
        <v>0</v>
      </c>
      <c r="N601" s="36">
        <f t="shared" si="556"/>
      </c>
      <c r="O601" s="35">
        <v>1</v>
      </c>
      <c r="P601" s="36">
        <f t="shared" si="665"/>
      </c>
      <c r="Q601" s="37">
        <f>(M601+M603+M602)/(O601+O603+O602)</f>
      </c>
      <c r="R601" s="35">
        <v>4</v>
      </c>
      <c r="S601" s="37">
        <f>(O601+O603)/(K601+K603)</f>
      </c>
      <c r="T601" s="35">
        <v>1</v>
      </c>
      <c r="U601" s="38">
        <f>F601/T601</f>
      </c>
      <c r="V601" s="39">
        <f>(F601+4*500)/T601</f>
      </c>
      <c r="W601" s="32">
        <v>2148</v>
      </c>
      <c r="X601" s="39">
        <f>W601/T601</f>
      </c>
      <c r="Y601" s="37">
        <f>T601/R601</f>
      </c>
      <c r="Z601" s="39">
        <f>W601/F601</f>
      </c>
      <c r="AA601" s="39">
        <f>W601/(F601+500)</f>
      </c>
      <c r="AB601" s="35">
        <v>0</v>
      </c>
      <c r="AC601" s="35">
        <v>0</v>
      </c>
      <c r="AD601" s="37">
        <f>AB601/T601</f>
      </c>
      <c r="AE601" s="39">
        <f>(W601-AC601)/(F601+500)</f>
      </c>
      <c r="AF601" s="39" t="s">
        <v>45</v>
      </c>
    </row>
    <row customHeight="true" ht="17.628619086406704" r="602">
      <c r="A602" s="26"/>
      <c r="B602" s="27"/>
      <c r="C602" s="28"/>
      <c r="D602" s="29" t="s">
        <v>46</v>
      </c>
      <c r="E602" s="66">
        <v>1424.71</v>
      </c>
      <c r="F602" s="31"/>
      <c r="G602" s="35">
        <v>15787</v>
      </c>
      <c r="H602" s="35">
        <v>1016</v>
      </c>
      <c r="I602" s="33">
        <f t="shared" si="338"/>
      </c>
      <c r="J602" s="34">
        <f t="shared" si="9"/>
      </c>
      <c r="K602" s="35">
        <v>46</v>
      </c>
      <c r="L602" s="34">
        <f t="shared" si="118"/>
      </c>
      <c r="M602" s="35">
        <v>1</v>
      </c>
      <c r="N602" s="36">
        <f t="shared" si="556"/>
      </c>
      <c r="O602" s="35">
        <v>3</v>
      </c>
      <c r="P602" s="36">
        <f t="shared" si="665"/>
      </c>
      <c r="Q602" s="37"/>
      <c r="R602" s="35"/>
      <c r="S602" s="37"/>
      <c r="T602" s="35"/>
      <c r="U602" s="38"/>
      <c r="V602" s="39"/>
      <c r="W602" s="32"/>
      <c r="X602" s="39"/>
      <c r="Y602" s="37"/>
      <c r="Z602" s="39"/>
      <c r="AA602" s="39"/>
      <c r="AB602" s="35"/>
      <c r="AC602" s="35"/>
      <c r="AD602" s="37"/>
      <c r="AE602" s="39"/>
      <c r="AF602" s="43" t="s">
        <v>91</v>
      </c>
    </row>
    <row customHeight="true" ht="17.628619086406704" r="603">
      <c r="A603" s="26"/>
      <c r="B603" s="27"/>
      <c r="C603" s="28"/>
      <c r="D603" s="29" t="s">
        <v>48</v>
      </c>
      <c r="E603" s="35">
        <v>0</v>
      </c>
      <c r="F603" s="31"/>
      <c r="G603" s="35">
        <v>0</v>
      </c>
      <c r="H603" s="35">
        <v>0</v>
      </c>
      <c r="I603" s="33">
        <f t="shared" si="338"/>
      </c>
      <c r="J603" s="34">
        <f t="shared" si="9"/>
      </c>
      <c r="K603" s="35">
        <v>0</v>
      </c>
      <c r="L603" s="34">
        <f t="shared" si="118"/>
      </c>
      <c r="M603" s="35">
        <v>0</v>
      </c>
      <c r="N603" s="36">
        <f t="shared" si="556"/>
      </c>
      <c r="O603" s="35">
        <v>0</v>
      </c>
      <c r="P603" s="36">
        <f t="shared" si="665"/>
      </c>
      <c r="Q603" s="37"/>
      <c r="R603" s="35"/>
      <c r="S603" s="37"/>
      <c r="T603" s="35"/>
      <c r="U603" s="38"/>
      <c r="V603" s="39"/>
      <c r="W603" s="32"/>
      <c r="X603" s="39"/>
      <c r="Y603" s="37"/>
      <c r="Z603" s="39"/>
      <c r="AA603" s="39"/>
      <c r="AB603" s="35"/>
      <c r="AC603" s="35"/>
      <c r="AD603" s="37"/>
      <c r="AE603" s="39"/>
      <c r="AF603" s="39"/>
    </row>
    <row customHeight="true" ht="17.628619086406704" r="604">
      <c r="A604" s="26"/>
      <c r="B604" s="27" t="s">
        <v>51</v>
      </c>
      <c r="C604" s="28" t="s">
        <v>73</v>
      </c>
      <c r="D604" s="29" t="s">
        <v>44</v>
      </c>
      <c r="E604" s="65">
        <v>988.89</v>
      </c>
      <c r="F604" s="31">
        <f>E604+E605+E606</f>
      </c>
      <c r="G604" s="35">
        <v>5839</v>
      </c>
      <c r="H604" s="35">
        <v>84</v>
      </c>
      <c r="I604" s="33">
        <f t="shared" si="338"/>
      </c>
      <c r="J604" s="34">
        <f t="shared" si="9"/>
      </c>
      <c r="K604" s="35">
        <v>17</v>
      </c>
      <c r="L604" s="34">
        <f t="shared" si="118"/>
      </c>
      <c r="M604" s="35">
        <v>0</v>
      </c>
      <c r="N604" s="36">
        <f t="shared" si="556"/>
      </c>
      <c r="O604" s="35">
        <v>1</v>
      </c>
      <c r="P604" s="36">
        <f t="shared" si="665"/>
      </c>
      <c r="Q604" s="37">
        <f>(M604+M606+M605)/(O604+O606+O605)</f>
      </c>
      <c r="R604" s="35">
        <v>5</v>
      </c>
      <c r="S604" s="37">
        <f>(O604+O606)/(K604+K606)</f>
      </c>
      <c r="T604" s="35">
        <v>2</v>
      </c>
      <c r="U604" s="38">
        <f>F604/T604</f>
      </c>
      <c r="V604" s="39">
        <f>(F604+4*500)/T604</f>
      </c>
      <c r="W604" s="32">
        <v>4142.4</v>
      </c>
      <c r="X604" s="39">
        <f>W604/T604</f>
      </c>
      <c r="Y604" s="37">
        <f>T604/R604</f>
      </c>
      <c r="Z604" s="39">
        <f>W604/F604</f>
      </c>
      <c r="AA604" s="39">
        <f>W604/(F604+500)</f>
      </c>
      <c r="AB604" s="35">
        <v>1</v>
      </c>
      <c r="AC604" s="35">
        <v>2971.2</v>
      </c>
      <c r="AD604" s="37">
        <f>AB604/T604</f>
      </c>
      <c r="AE604" s="39">
        <f>(W604-AC604)/(F604+500)</f>
      </c>
      <c r="AF604" s="39" t="s">
        <v>45</v>
      </c>
    </row>
    <row customHeight="true" ht="17.628619086406704" r="605">
      <c r="A605" s="26"/>
      <c r="B605" s="27"/>
      <c r="C605" s="28"/>
      <c r="D605" s="29" t="s">
        <v>46</v>
      </c>
      <c r="E605" s="66">
        <v>1459.43</v>
      </c>
      <c r="F605" s="31"/>
      <c r="G605" s="35">
        <v>13098</v>
      </c>
      <c r="H605" s="35">
        <v>598</v>
      </c>
      <c r="I605" s="33">
        <f t="shared" si="338"/>
      </c>
      <c r="J605" s="34">
        <f t="shared" si="9"/>
      </c>
      <c r="K605" s="35">
        <v>28</v>
      </c>
      <c r="L605" s="34">
        <f t="shared" si="118"/>
      </c>
      <c r="M605" s="35">
        <v>1</v>
      </c>
      <c r="N605" s="36">
        <f t="shared" si="556"/>
      </c>
      <c r="O605" s="35">
        <v>1</v>
      </c>
      <c r="P605" s="36">
        <f t="shared" si="665"/>
      </c>
      <c r="Q605" s="37"/>
      <c r="R605" s="35"/>
      <c r="S605" s="37"/>
      <c r="T605" s="35"/>
      <c r="U605" s="38"/>
      <c r="V605" s="39"/>
      <c r="W605" s="32"/>
      <c r="X605" s="39"/>
      <c r="Y605" s="37"/>
      <c r="Z605" s="39"/>
      <c r="AA605" s="39"/>
      <c r="AB605" s="35"/>
      <c r="AC605" s="35"/>
      <c r="AD605" s="37"/>
      <c r="AE605" s="39"/>
      <c r="AF605" s="43" t="s">
        <v>91</v>
      </c>
    </row>
    <row customHeight="true" ht="17.628619086406704" r="606">
      <c r="A606" s="26"/>
      <c r="B606" s="27"/>
      <c r="C606" s="28"/>
      <c r="D606" s="29" t="s">
        <v>48</v>
      </c>
      <c r="E606" s="35">
        <v>0</v>
      </c>
      <c r="F606" s="31"/>
      <c r="G606" s="35">
        <v>0</v>
      </c>
      <c r="H606" s="35">
        <v>0</v>
      </c>
      <c r="I606" s="33">
        <f t="shared" si="338"/>
      </c>
      <c r="J606" s="34">
        <f t="shared" si="9"/>
      </c>
      <c r="K606" s="35">
        <v>0</v>
      </c>
      <c r="L606" s="34">
        <f t="shared" si="118"/>
      </c>
      <c r="M606" s="35">
        <v>0</v>
      </c>
      <c r="N606" s="36">
        <f t="shared" si="556"/>
      </c>
      <c r="O606" s="35">
        <v>0</v>
      </c>
      <c r="P606" s="36">
        <f t="shared" si="665"/>
      </c>
      <c r="Q606" s="37"/>
      <c r="R606" s="35"/>
      <c r="S606" s="37"/>
      <c r="T606" s="35"/>
      <c r="U606" s="38"/>
      <c r="V606" s="39"/>
      <c r="W606" s="32"/>
      <c r="X606" s="39"/>
      <c r="Y606" s="37"/>
      <c r="Z606" s="39"/>
      <c r="AA606" s="39"/>
      <c r="AB606" s="35"/>
      <c r="AC606" s="35"/>
      <c r="AD606" s="37"/>
      <c r="AE606" s="39"/>
      <c r="AF606" s="39"/>
    </row>
    <row customHeight="true" ht="17.628619086406704" r="607">
      <c r="A607" s="26"/>
      <c r="B607" s="27" t="s">
        <v>52</v>
      </c>
      <c r="C607" s="28" t="s">
        <v>73</v>
      </c>
      <c r="D607" s="29" t="s">
        <v>44</v>
      </c>
      <c r="E607" s="65">
        <v>988.72</v>
      </c>
      <c r="F607" s="31">
        <f>E607+E608+E609</f>
      </c>
      <c r="G607" s="35">
        <v>4188</v>
      </c>
      <c r="H607" s="35">
        <v>128</v>
      </c>
      <c r="I607" s="33">
        <f t="shared" si="338"/>
      </c>
      <c r="J607" s="34">
        <f t="shared" si="9"/>
      </c>
      <c r="K607" s="35">
        <v>15</v>
      </c>
      <c r="L607" s="34">
        <f t="shared" si="118"/>
      </c>
      <c r="M607" s="35">
        <v>1</v>
      </c>
      <c r="N607" s="36">
        <f t="shared" si="556"/>
      </c>
      <c r="O607" s="35">
        <v>2</v>
      </c>
      <c r="P607" s="36">
        <f t="shared" si="665"/>
      </c>
      <c r="Q607" s="37">
        <f>(M607+M609+M608)/(O607+O609+O608)</f>
      </c>
      <c r="R607" s="35">
        <v>7</v>
      </c>
      <c r="S607" s="37">
        <f>(O607+O609)/(K607+K609)</f>
      </c>
      <c r="T607" s="35">
        <v>2</v>
      </c>
      <c r="U607" s="38">
        <f>F607/T607</f>
      </c>
      <c r="V607" s="39">
        <f>(F607+4*500)/T607</f>
      </c>
      <c r="W607" s="32">
        <v>1257.6000000000004</v>
      </c>
      <c r="X607" s="39">
        <f>W607/T607</f>
      </c>
      <c r="Y607" s="37">
        <f>T607/R607</f>
      </c>
      <c r="Z607" s="39">
        <f>W607/F607</f>
      </c>
      <c r="AA607" s="39">
        <f>W607/(F607+500)</f>
      </c>
      <c r="AB607" s="35">
        <v>1</v>
      </c>
      <c r="AC607" s="35">
        <v>484.8000000000002</v>
      </c>
      <c r="AD607" s="37">
        <f>AB607/T607</f>
      </c>
      <c r="AE607" s="39">
        <f>(W607-AC607)/(F607+500)</f>
      </c>
      <c r="AF607" s="39" t="s">
        <v>45</v>
      </c>
    </row>
    <row customHeight="true" ht="17.628619086406704" r="608">
      <c r="A608" s="26"/>
      <c r="B608" s="27"/>
      <c r="C608" s="28"/>
      <c r="D608" s="29" t="s">
        <v>46</v>
      </c>
      <c r="E608" s="66">
        <v>1866.75</v>
      </c>
      <c r="F608" s="31"/>
      <c r="G608" s="35">
        <v>15999</v>
      </c>
      <c r="H608" s="35">
        <v>729</v>
      </c>
      <c r="I608" s="33">
        <f t="shared" si="338"/>
      </c>
      <c r="J608" s="34">
        <f t="shared" si="9"/>
      </c>
      <c r="K608" s="35">
        <v>42</v>
      </c>
      <c r="L608" s="34">
        <f t="shared" si="118"/>
      </c>
      <c r="M608" s="35">
        <v>0</v>
      </c>
      <c r="N608" s="36">
        <f t="shared" si="556"/>
      </c>
      <c r="O608" s="35">
        <v>5</v>
      </c>
      <c r="P608" s="36">
        <f t="shared" si="665"/>
      </c>
      <c r="Q608" s="37"/>
      <c r="R608" s="35"/>
      <c r="S608" s="37"/>
      <c r="T608" s="35"/>
      <c r="U608" s="38"/>
      <c r="V608" s="39"/>
      <c r="W608" s="32"/>
      <c r="X608" s="39"/>
      <c r="Y608" s="37"/>
      <c r="Z608" s="39"/>
      <c r="AA608" s="39"/>
      <c r="AB608" s="35"/>
      <c r="AC608" s="35"/>
      <c r="AD608" s="37"/>
      <c r="AE608" s="39"/>
      <c r="AF608" s="43" t="s">
        <v>91</v>
      </c>
    </row>
    <row customHeight="true" ht="17.628619086406704" r="609">
      <c r="A609" s="26"/>
      <c r="B609" s="27"/>
      <c r="C609" s="28"/>
      <c r="D609" s="29" t="s">
        <v>48</v>
      </c>
      <c r="E609" s="35">
        <v>0</v>
      </c>
      <c r="F609" s="31"/>
      <c r="G609" s="35">
        <v>0</v>
      </c>
      <c r="H609" s="35">
        <v>0</v>
      </c>
      <c r="I609" s="33">
        <f t="shared" si="338"/>
      </c>
      <c r="J609" s="34">
        <f t="shared" si="9"/>
      </c>
      <c r="K609" s="35">
        <v>0</v>
      </c>
      <c r="L609" s="34">
        <f t="shared" si="118"/>
      </c>
      <c r="M609" s="35">
        <v>0</v>
      </c>
      <c r="N609" s="36">
        <f t="shared" si="556"/>
      </c>
      <c r="O609" s="35">
        <v>0</v>
      </c>
      <c r="P609" s="36">
        <f t="shared" si="665"/>
      </c>
      <c r="Q609" s="37"/>
      <c r="R609" s="35"/>
      <c r="S609" s="37"/>
      <c r="T609" s="35"/>
      <c r="U609" s="38"/>
      <c r="V609" s="39"/>
      <c r="W609" s="32"/>
      <c r="X609" s="39"/>
      <c r="Y609" s="37"/>
      <c r="Z609" s="39"/>
      <c r="AA609" s="39"/>
      <c r="AB609" s="35"/>
      <c r="AC609" s="35"/>
      <c r="AD609" s="37"/>
      <c r="AE609" s="39"/>
      <c r="AF609" s="39"/>
    </row>
    <row customHeight="true" ht="17.628619086406704" r="610">
      <c r="A610" s="26"/>
      <c r="B610" s="44" t="s">
        <v>53</v>
      </c>
      <c r="C610" s="44"/>
      <c r="D610" s="44"/>
      <c r="E610" s="45">
        <f>SUM(E598:E609)</f>
      </c>
      <c r="F610" s="45">
        <f>SUM(F598:F609)</f>
      </c>
      <c r="G610" s="45">
        <f>SUM(G598:G609)</f>
      </c>
      <c r="H610" s="45">
        <f>SUM(H598:H609)</f>
      </c>
      <c r="I610" s="46">
        <f t="shared" si="338"/>
      </c>
      <c r="J610" s="47">
        <f t="shared" si="9"/>
      </c>
      <c r="K610" s="45">
        <f>SUM(K598:K609)</f>
      </c>
      <c r="L610" s="47">
        <f t="shared" si="118"/>
      </c>
      <c r="M610" s="45">
        <f>SUM(M598:M609)</f>
      </c>
      <c r="N610" s="48">
        <f t="shared" si="556"/>
      </c>
      <c r="O610" s="45">
        <f>SUM(O598:O609)</f>
      </c>
      <c r="P610" s="48">
        <f t="shared" si="665"/>
      </c>
      <c r="Q610" s="49">
        <f>M610/O610</f>
      </c>
      <c r="R610" s="45">
        <f>SUM(R598:R609)</f>
      </c>
      <c r="S610" s="49">
        <f>(O610+O610)/(K610+K610)</f>
      </c>
      <c r="T610" s="45">
        <f>SUM(T598:T609)</f>
      </c>
      <c r="U610" s="50">
        <f t="shared" ref="U610:U611" si="280">F610/T610</f>
      </c>
      <c r="V610" s="51">
        <f t="shared" ref="V610:V611" si="389">(F610+4*500)/T610</f>
      </c>
      <c r="W610" s="45">
        <f>SUM(W598:W609)</f>
      </c>
      <c r="X610" s="52">
        <f t="shared" ref="X610:X611" si="60">W610/T610</f>
      </c>
      <c r="Y610" s="49">
        <f t="shared" ref="Y610:Y611" si="171">T610/R610</f>
      </c>
      <c r="Z610" s="51">
        <f t="shared" ref="Z610:Z611" si="607">W610/F610</f>
      </c>
      <c r="AA610" s="51">
        <f>W610/(F610+COUNT(W598:W609)*500)</f>
      </c>
      <c r="AB610" s="45">
        <f>SUM(AB598:AB609)</f>
      </c>
      <c r="AC610" s="45">
        <f>SUM(AC598:AC609)</f>
      </c>
      <c r="AD610" s="49">
        <f t="shared" ref="AD610:AD611" si="479">AB610/T610</f>
      </c>
      <c r="AE610" s="53">
        <f>(W610-AC610)/(F610+COUNT(W598:W609)*500)</f>
      </c>
      <c r="AF610" s="39"/>
    </row>
    <row customHeight="true" ht="17.628619086406704" r="611">
      <c r="A611" s="26"/>
      <c r="B611" s="27" t="s">
        <v>54</v>
      </c>
      <c r="C611" s="28" t="s">
        <v>55</v>
      </c>
      <c r="D611" s="29" t="s">
        <v>44</v>
      </c>
      <c r="E611" s="35">
        <v>733.34</v>
      </c>
      <c r="F611" s="31">
        <f>E611+E612+E613</f>
      </c>
      <c r="G611" s="35">
        <v>4145</v>
      </c>
      <c r="H611" s="35">
        <v>111</v>
      </c>
      <c r="I611" s="33">
        <f t="shared" si="338"/>
      </c>
      <c r="J611" s="34">
        <f t="shared" si="9"/>
      </c>
      <c r="K611" s="35">
        <v>3</v>
      </c>
      <c r="L611" s="34">
        <f t="shared" si="118"/>
      </c>
      <c r="M611" s="35">
        <v>0</v>
      </c>
      <c r="N611" s="36">
        <f t="shared" si="556"/>
      </c>
      <c r="O611" s="35">
        <v>0</v>
      </c>
      <c r="P611" s="36">
        <f t="shared" si="665"/>
      </c>
      <c r="Q611" s="37">
        <f>(M611+M613+M612)/(O611+O613+O612)</f>
      </c>
      <c r="R611" s="35">
        <v>8</v>
      </c>
      <c r="S611" s="37">
        <f>(O611+O613)/(K611+K613)</f>
      </c>
      <c r="T611" s="35">
        <v>3</v>
      </c>
      <c r="U611" s="38">
        <f t="shared" si="280"/>
      </c>
      <c r="V611" s="39">
        <f t="shared" si="389"/>
      </c>
      <c r="W611" s="32">
        <v>5174.4000000000015</v>
      </c>
      <c r="X611" s="39">
        <f t="shared" si="60"/>
      </c>
      <c r="Y611" s="37">
        <f t="shared" si="171"/>
      </c>
      <c r="Z611" s="39">
        <f t="shared" si="607"/>
      </c>
      <c r="AA611" s="39">
        <f>W611/(F611+500)</f>
      </c>
      <c r="AB611" s="35">
        <v>0</v>
      </c>
      <c r="AC611" s="35">
        <v>0</v>
      </c>
      <c r="AD611" s="37">
        <f t="shared" si="479"/>
      </c>
      <c r="AE611" s="39">
        <f>(W611-AC611)/(F611+500)</f>
      </c>
      <c r="AF611" s="39" t="s">
        <v>45</v>
      </c>
    </row>
    <row customHeight="true" ht="17.628619086406704" r="612">
      <c r="A612" s="26"/>
      <c r="B612" s="27"/>
      <c r="C612" s="28"/>
      <c r="D612" s="29" t="s">
        <v>46</v>
      </c>
      <c r="E612" s="35">
        <v>1522.62</v>
      </c>
      <c r="F612" s="31"/>
      <c r="G612" s="35">
        <v>9316</v>
      </c>
      <c r="H612" s="35">
        <v>407</v>
      </c>
      <c r="I612" s="33">
        <f t="shared" si="338"/>
      </c>
      <c r="J612" s="34">
        <f t="shared" si="9"/>
      </c>
      <c r="K612" s="35">
        <v>29</v>
      </c>
      <c r="L612" s="34">
        <f t="shared" si="118"/>
      </c>
      <c r="M612" s="35">
        <v>2</v>
      </c>
      <c r="N612" s="36">
        <f t="shared" si="556"/>
      </c>
      <c r="O612" s="35">
        <v>5</v>
      </c>
      <c r="P612" s="36">
        <f t="shared" si="665"/>
      </c>
      <c r="Q612" s="37"/>
      <c r="R612" s="35"/>
      <c r="S612" s="37"/>
      <c r="T612" s="35"/>
      <c r="U612" s="38"/>
      <c r="V612" s="39"/>
      <c r="W612" s="32"/>
      <c r="X612" s="39"/>
      <c r="Y612" s="37"/>
      <c r="Z612" s="39"/>
      <c r="AA612" s="39"/>
      <c r="AB612" s="35"/>
      <c r="AC612" s="35"/>
      <c r="AD612" s="37"/>
      <c r="AE612" s="39"/>
      <c r="AF612" s="43" t="s">
        <v>91</v>
      </c>
    </row>
    <row customHeight="true" ht="17.628619086406704" r="613">
      <c r="A613" s="26"/>
      <c r="B613" s="27"/>
      <c r="C613" s="28"/>
      <c r="D613" s="29" t="s">
        <v>48</v>
      </c>
      <c r="E613" s="35">
        <v>0</v>
      </c>
      <c r="F613" s="31"/>
      <c r="G613" s="35">
        <v>0</v>
      </c>
      <c r="H613" s="35">
        <v>0</v>
      </c>
      <c r="I613" s="33">
        <f t="shared" si="338"/>
      </c>
      <c r="J613" s="34">
        <f t="shared" si="9"/>
      </c>
      <c r="K613" s="35">
        <v>0</v>
      </c>
      <c r="L613" s="34">
        <f t="shared" si="118"/>
      </c>
      <c r="M613" s="35">
        <v>0</v>
      </c>
      <c r="N613" s="36">
        <f t="shared" si="556"/>
      </c>
      <c r="O613" s="35">
        <v>0</v>
      </c>
      <c r="P613" s="36">
        <f t="shared" si="665"/>
      </c>
      <c r="Q613" s="37"/>
      <c r="R613" s="35"/>
      <c r="S613" s="37"/>
      <c r="T613" s="35"/>
      <c r="U613" s="38"/>
      <c r="V613" s="39"/>
      <c r="W613" s="32"/>
      <c r="X613" s="39"/>
      <c r="Y613" s="37"/>
      <c r="Z613" s="39"/>
      <c r="AA613" s="39"/>
      <c r="AB613" s="35"/>
      <c r="AC613" s="35"/>
      <c r="AD613" s="37"/>
      <c r="AE613" s="39"/>
      <c r="AF613" s="39"/>
    </row>
    <row customHeight="true" ht="17.628619086406704" r="614">
      <c r="A614" s="26"/>
      <c r="B614" s="27" t="s">
        <v>56</v>
      </c>
      <c r="C614" s="28" t="s">
        <v>55</v>
      </c>
      <c r="D614" s="29" t="s">
        <v>44</v>
      </c>
      <c r="E614" s="65">
        <v>525.57</v>
      </c>
      <c r="F614" s="31">
        <f>E614+E615+E616</f>
      </c>
      <c r="G614" s="35">
        <v>3118</v>
      </c>
      <c r="H614" s="35">
        <v>61</v>
      </c>
      <c r="I614" s="33">
        <f t="shared" si="338"/>
      </c>
      <c r="J614" s="34">
        <f t="shared" si="9"/>
      </c>
      <c r="K614" s="35">
        <v>4</v>
      </c>
      <c r="L614" s="34">
        <f t="shared" si="118"/>
      </c>
      <c r="M614" s="35">
        <v>1</v>
      </c>
      <c r="N614" s="36">
        <f t="shared" si="556"/>
      </c>
      <c r="O614" s="35">
        <v>2</v>
      </c>
      <c r="P614" s="36">
        <f t="shared" si="665"/>
      </c>
      <c r="Q614" s="37">
        <f>(M614+M616+M615)/(O614+O616+O615)</f>
      </c>
      <c r="R614" s="35">
        <v>21</v>
      </c>
      <c r="S614" s="37">
        <f>(O614+O616)/(K614+K616)</f>
      </c>
      <c r="T614" s="35">
        <v>6</v>
      </c>
      <c r="U614" s="38">
        <f>F614/T614</f>
      </c>
      <c r="V614" s="39">
        <f>(F614+4*500)/T614</f>
      </c>
      <c r="W614" s="32">
        <v>9609.599999999999</v>
      </c>
      <c r="X614" s="39">
        <f>W614/T614</f>
      </c>
      <c r="Y614" s="37">
        <f>T614/R614</f>
      </c>
      <c r="Z614" s="39">
        <f>W614/F614</f>
      </c>
      <c r="AA614" s="39">
        <f>W614/(F614+500)</f>
      </c>
      <c r="AB614" s="35">
        <v>0</v>
      </c>
      <c r="AC614" s="35">
        <v>0</v>
      </c>
      <c r="AD614" s="37">
        <f>AB614/T614</f>
      </c>
      <c r="AE614" s="39">
        <f>(W614-AC614)/(F614+500)</f>
      </c>
      <c r="AF614" s="39" t="s">
        <v>45</v>
      </c>
    </row>
    <row customHeight="true" ht="17.628619086406704" r="615">
      <c r="A615" s="26"/>
      <c r="B615" s="27"/>
      <c r="C615" s="28"/>
      <c r="D615" s="29" t="s">
        <v>46</v>
      </c>
      <c r="E615" s="66">
        <v>1942.92</v>
      </c>
      <c r="F615" s="31"/>
      <c r="G615" s="35">
        <v>15111</v>
      </c>
      <c r="H615" s="35">
        <v>708</v>
      </c>
      <c r="I615" s="33">
        <f t="shared" si="338"/>
      </c>
      <c r="J615" s="34">
        <f t="shared" si="9"/>
      </c>
      <c r="K615" s="35">
        <v>33</v>
      </c>
      <c r="L615" s="34">
        <f t="shared" si="118"/>
      </c>
      <c r="M615" s="35">
        <v>4</v>
      </c>
      <c r="N615" s="36">
        <f t="shared" si="556"/>
      </c>
      <c r="O615" s="35">
        <v>4</v>
      </c>
      <c r="P615" s="36">
        <f t="shared" si="665"/>
      </c>
      <c r="Q615" s="37"/>
      <c r="R615" s="35"/>
      <c r="S615" s="37"/>
      <c r="T615" s="35"/>
      <c r="U615" s="38"/>
      <c r="V615" s="39"/>
      <c r="W615" s="32"/>
      <c r="X615" s="39"/>
      <c r="Y615" s="37"/>
      <c r="Z615" s="39"/>
      <c r="AA615" s="39"/>
      <c r="AB615" s="35"/>
      <c r="AC615" s="35"/>
      <c r="AD615" s="37"/>
      <c r="AE615" s="39"/>
      <c r="AF615" s="43" t="s">
        <v>91</v>
      </c>
    </row>
    <row customHeight="true" ht="17.628619086406704" r="616">
      <c r="A616" s="26"/>
      <c r="B616" s="27"/>
      <c r="C616" s="28"/>
      <c r="D616" s="29" t="s">
        <v>48</v>
      </c>
      <c r="E616" s="35">
        <v>0</v>
      </c>
      <c r="F616" s="31"/>
      <c r="G616" s="35">
        <v>0</v>
      </c>
      <c r="H616" s="35">
        <v>0</v>
      </c>
      <c r="I616" s="33">
        <f t="shared" si="338"/>
      </c>
      <c r="J616" s="34">
        <f t="shared" si="9"/>
      </c>
      <c r="K616" s="35">
        <v>0</v>
      </c>
      <c r="L616" s="34">
        <f t="shared" si="118"/>
      </c>
      <c r="M616" s="35">
        <v>0</v>
      </c>
      <c r="N616" s="36">
        <f t="shared" si="556"/>
      </c>
      <c r="O616" s="35">
        <v>0</v>
      </c>
      <c r="P616" s="36">
        <f t="shared" si="665"/>
      </c>
      <c r="Q616" s="37"/>
      <c r="R616" s="35"/>
      <c r="S616" s="37"/>
      <c r="T616" s="35"/>
      <c r="U616" s="38"/>
      <c r="V616" s="39"/>
      <c r="W616" s="32"/>
      <c r="X616" s="39"/>
      <c r="Y616" s="37"/>
      <c r="Z616" s="39"/>
      <c r="AA616" s="39"/>
      <c r="AB616" s="35"/>
      <c r="AC616" s="35"/>
      <c r="AD616" s="37"/>
      <c r="AE616" s="39"/>
      <c r="AF616" s="39"/>
    </row>
    <row customHeight="true" ht="17.628619086406704" r="617">
      <c r="A617" s="26"/>
      <c r="B617" s="54" t="s">
        <v>57</v>
      </c>
      <c r="C617" s="28" t="s">
        <v>55</v>
      </c>
      <c r="D617" s="29" t="s">
        <v>44</v>
      </c>
      <c r="E617" s="65">
        <v>580.76</v>
      </c>
      <c r="F617" s="31">
        <f>E617+E618+E619</f>
      </c>
      <c r="G617" s="35">
        <v>2288</v>
      </c>
      <c r="H617" s="35">
        <v>41</v>
      </c>
      <c r="I617" s="33">
        <f t="shared" si="338"/>
      </c>
      <c r="J617" s="34">
        <f t="shared" si="9"/>
      </c>
      <c r="K617" s="35">
        <v>7</v>
      </c>
      <c r="L617" s="34">
        <f t="shared" si="118"/>
      </c>
      <c r="M617" s="35">
        <v>0</v>
      </c>
      <c r="N617" s="36">
        <f t="shared" si="556"/>
      </c>
      <c r="O617" s="35">
        <v>0</v>
      </c>
      <c r="P617" s="36">
        <f t="shared" si="665"/>
      </c>
      <c r="Q617" s="37">
        <f>(M617+M619+M618)/(O617+O619+O618)</f>
      </c>
      <c r="R617" s="35">
        <v>11</v>
      </c>
      <c r="S617" s="37">
        <f>(O617+O619)/(K617+K619)</f>
      </c>
      <c r="T617" s="35">
        <v>4</v>
      </c>
      <c r="U617" s="38">
        <f>F617/T617</f>
      </c>
      <c r="V617" s="39">
        <f>(F617+4*500)/T617</f>
      </c>
      <c r="W617" s="32">
        <v>4670.4000000000015</v>
      </c>
      <c r="X617" s="39">
        <f>W617/T617</f>
      </c>
      <c r="Y617" s="37">
        <f>T617/R617</f>
      </c>
      <c r="Z617" s="39">
        <f>W617/F617</f>
      </c>
      <c r="AA617" s="39">
        <f>W617/(F617+500)</f>
      </c>
      <c r="AB617" s="35">
        <v>0</v>
      </c>
      <c r="AC617" s="35">
        <v>0</v>
      </c>
      <c r="AD617" s="37">
        <f>AB617/T617</f>
      </c>
      <c r="AE617" s="39">
        <f>(W617-AC617)/(F617+500)</f>
      </c>
      <c r="AF617" s="39" t="s">
        <v>45</v>
      </c>
    </row>
    <row customHeight="true" ht="17.628619086406704" r="618">
      <c r="A618" s="26"/>
      <c r="B618" s="54"/>
      <c r="C618" s="28"/>
      <c r="D618" s="29" t="s">
        <v>46</v>
      </c>
      <c r="E618" s="66">
        <v>2647.29</v>
      </c>
      <c r="F618" s="31"/>
      <c r="G618" s="35">
        <v>26670</v>
      </c>
      <c r="H618" s="35">
        <v>1285</v>
      </c>
      <c r="I618" s="33">
        <f t="shared" si="338"/>
      </c>
      <c r="J618" s="34">
        <f t="shared" si="9"/>
      </c>
      <c r="K618" s="35">
        <v>45</v>
      </c>
      <c r="L618" s="34">
        <f t="shared" si="118"/>
      </c>
      <c r="M618" s="35">
        <v>4</v>
      </c>
      <c r="N618" s="36">
        <f t="shared" si="556"/>
      </c>
      <c r="O618" s="35">
        <v>9</v>
      </c>
      <c r="P618" s="36">
        <f t="shared" si="665"/>
      </c>
      <c r="Q618" s="37"/>
      <c r="R618" s="35"/>
      <c r="S618" s="37"/>
      <c r="T618" s="35"/>
      <c r="U618" s="38"/>
      <c r="V618" s="39"/>
      <c r="W618" s="32"/>
      <c r="X618" s="39"/>
      <c r="Y618" s="37"/>
      <c r="Z618" s="39"/>
      <c r="AA618" s="39"/>
      <c r="AB618" s="35"/>
      <c r="AC618" s="35"/>
      <c r="AD618" s="37"/>
      <c r="AE618" s="39"/>
      <c r="AF618" s="43" t="s">
        <v>91</v>
      </c>
    </row>
    <row customHeight="true" ht="17.628619086406704" r="619">
      <c r="A619" s="26"/>
      <c r="B619" s="54"/>
      <c r="C619" s="28"/>
      <c r="D619" s="29" t="s">
        <v>48</v>
      </c>
      <c r="E619" s="35">
        <v>0</v>
      </c>
      <c r="F619" s="31"/>
      <c r="G619" s="35">
        <v>0</v>
      </c>
      <c r="H619" s="35">
        <v>0</v>
      </c>
      <c r="I619" s="33">
        <f t="shared" si="338"/>
      </c>
      <c r="J619" s="34">
        <f t="shared" si="9"/>
      </c>
      <c r="K619" s="35">
        <v>0</v>
      </c>
      <c r="L619" s="34">
        <f t="shared" si="118"/>
      </c>
      <c r="M619" s="35">
        <v>0</v>
      </c>
      <c r="N619" s="36">
        <f t="shared" si="556"/>
      </c>
      <c r="O619" s="35">
        <v>0</v>
      </c>
      <c r="P619" s="36">
        <f t="shared" si="665"/>
      </c>
      <c r="Q619" s="37"/>
      <c r="R619" s="35"/>
      <c r="S619" s="37"/>
      <c r="T619" s="35"/>
      <c r="U619" s="38"/>
      <c r="V619" s="39"/>
      <c r="W619" s="32"/>
      <c r="X619" s="39"/>
      <c r="Y619" s="37"/>
      <c r="Z619" s="39"/>
      <c r="AA619" s="39"/>
      <c r="AB619" s="35"/>
      <c r="AC619" s="35"/>
      <c r="AD619" s="37"/>
      <c r="AE619" s="39"/>
      <c r="AF619" s="39"/>
    </row>
    <row customHeight="true" ht="17.628619086406704" r="620">
      <c r="A620" s="26"/>
      <c r="B620" s="27" t="s">
        <v>58</v>
      </c>
      <c r="C620" s="28" t="s">
        <v>55</v>
      </c>
      <c r="D620" s="29" t="s">
        <v>44</v>
      </c>
      <c r="E620" s="65">
        <v>194.73</v>
      </c>
      <c r="F620" s="31">
        <f>E620+E621+E622</f>
      </c>
      <c r="G620" s="35">
        <v>2323</v>
      </c>
      <c r="H620" s="35">
        <v>26</v>
      </c>
      <c r="I620" s="33">
        <f t="shared" si="338"/>
      </c>
      <c r="J620" s="34">
        <f t="shared" si="9"/>
      </c>
      <c r="K620" s="35">
        <v>3</v>
      </c>
      <c r="L620" s="34">
        <f t="shared" si="118"/>
      </c>
      <c r="M620" s="35">
        <v>0</v>
      </c>
      <c r="N620" s="36">
        <f t="shared" si="556"/>
      </c>
      <c r="O620" s="35">
        <v>0</v>
      </c>
      <c r="P620" s="36">
        <f t="shared" si="665"/>
      </c>
      <c r="Q620" s="37">
        <f>(M620+M622+M621)/(O620+O622+O621)</f>
      </c>
      <c r="R620" s="35">
        <v>14</v>
      </c>
      <c r="S620" s="37">
        <f>(O620+O622)/(K620+K622)</f>
      </c>
      <c r="T620" s="35">
        <v>5</v>
      </c>
      <c r="U620" s="38">
        <f>F620/T620</f>
      </c>
      <c r="V620" s="39">
        <f>(F620+4*500)/T620</f>
      </c>
      <c r="W620" s="32">
        <v>5713.199999999997</v>
      </c>
      <c r="X620" s="39">
        <f>W620/T620</f>
      </c>
      <c r="Y620" s="37">
        <f>T620/R620</f>
      </c>
      <c r="Z620" s="39">
        <f>W620/F620</f>
      </c>
      <c r="AA620" s="39">
        <f>W620/(F620+500)</f>
      </c>
      <c r="AB620" s="35">
        <v>5</v>
      </c>
      <c r="AC620" s="35">
        <v>6075.5</v>
      </c>
      <c r="AD620" s="37">
        <f>AB620/T620</f>
      </c>
      <c r="AE620" s="39">
        <f>(W620-AC620)/(F620+500)</f>
      </c>
      <c r="AF620" s="39" t="s">
        <v>45</v>
      </c>
    </row>
    <row customHeight="true" ht="17.628619086406704" r="621">
      <c r="A621" s="26"/>
      <c r="B621" s="27"/>
      <c r="C621" s="28"/>
      <c r="D621" s="29" t="s">
        <v>46</v>
      </c>
      <c r="E621" s="66">
        <v>3049.31</v>
      </c>
      <c r="F621" s="31"/>
      <c r="G621" s="35">
        <v>33110</v>
      </c>
      <c r="H621" s="35">
        <v>1649</v>
      </c>
      <c r="I621" s="33">
        <f t="shared" si="338"/>
      </c>
      <c r="J621" s="34">
        <f t="shared" si="9"/>
      </c>
      <c r="K621" s="35">
        <v>64</v>
      </c>
      <c r="L621" s="34">
        <f t="shared" si="118"/>
      </c>
      <c r="M621" s="35">
        <v>4</v>
      </c>
      <c r="N621" s="36">
        <f t="shared" si="556"/>
      </c>
      <c r="O621" s="35">
        <v>8</v>
      </c>
      <c r="P621" s="36">
        <f t="shared" si="665"/>
      </c>
      <c r="Q621" s="37"/>
      <c r="R621" s="35"/>
      <c r="S621" s="37"/>
      <c r="T621" s="35"/>
      <c r="U621" s="38"/>
      <c r="V621" s="39"/>
      <c r="W621" s="32"/>
      <c r="X621" s="39"/>
      <c r="Y621" s="37"/>
      <c r="Z621" s="39"/>
      <c r="AA621" s="39"/>
      <c r="AB621" s="35"/>
      <c r="AC621" s="35"/>
      <c r="AD621" s="37"/>
      <c r="AE621" s="39"/>
      <c r="AF621" s="43" t="s">
        <v>91</v>
      </c>
    </row>
    <row customHeight="true" ht="17.628619086406704" r="622">
      <c r="A622" s="26"/>
      <c r="B622" s="27"/>
      <c r="C622" s="28"/>
      <c r="D622" s="29" t="s">
        <v>48</v>
      </c>
      <c r="E622" s="35">
        <v>0</v>
      </c>
      <c r="F622" s="31"/>
      <c r="G622" s="35">
        <v>0</v>
      </c>
      <c r="H622" s="35">
        <v>0</v>
      </c>
      <c r="I622" s="33">
        <f t="shared" si="338"/>
      </c>
      <c r="J622" s="34">
        <f t="shared" si="9"/>
      </c>
      <c r="K622" s="35">
        <v>0</v>
      </c>
      <c r="L622" s="34">
        <f t="shared" si="118"/>
      </c>
      <c r="M622" s="35">
        <v>0</v>
      </c>
      <c r="N622" s="36">
        <f t="shared" si="556"/>
      </c>
      <c r="O622" s="35">
        <v>0</v>
      </c>
      <c r="P622" s="36">
        <f t="shared" si="665"/>
      </c>
      <c r="Q622" s="37"/>
      <c r="R622" s="35"/>
      <c r="S622" s="37"/>
      <c r="T622" s="35"/>
      <c r="U622" s="38"/>
      <c r="V622" s="39"/>
      <c r="W622" s="32"/>
      <c r="X622" s="39"/>
      <c r="Y622" s="37"/>
      <c r="Z622" s="39"/>
      <c r="AA622" s="39"/>
      <c r="AB622" s="35"/>
      <c r="AC622" s="35"/>
      <c r="AD622" s="37"/>
      <c r="AE622" s="39"/>
      <c r="AF622" s="39"/>
    </row>
    <row customHeight="true" ht="17.628619086406704" r="623">
      <c r="A623" s="26"/>
      <c r="B623" s="44" t="s">
        <v>53</v>
      </c>
      <c r="C623" s="44"/>
      <c r="D623" s="44"/>
      <c r="E623" s="45">
        <f>SUM(E611:E622)</f>
      </c>
      <c r="F623" s="45">
        <f>SUM(F611:F622)</f>
      </c>
      <c r="G623" s="45">
        <f>SUM(G611:G622)</f>
      </c>
      <c r="H623" s="45">
        <f>SUM(H611:H622)</f>
      </c>
      <c r="I623" s="46">
        <f t="shared" si="338"/>
      </c>
      <c r="J623" s="47">
        <f t="shared" si="9"/>
      </c>
      <c r="K623" s="45">
        <f>SUM(K611:K622)</f>
      </c>
      <c r="L623" s="47">
        <f t="shared" si="118"/>
      </c>
      <c r="M623" s="45">
        <f>SUM(M611:M622)</f>
      </c>
      <c r="N623" s="48">
        <f t="shared" si="556"/>
      </c>
      <c r="O623" s="45">
        <f>SUM(O611:O622)</f>
      </c>
      <c r="P623" s="48">
        <f t="shared" si="665"/>
      </c>
      <c r="Q623" s="49">
        <f>M623/O623</f>
      </c>
      <c r="R623" s="45">
        <f>SUM(R611:R622)</f>
      </c>
      <c r="S623" s="49">
        <f>(O623+O623)/(K623+K623)</f>
      </c>
      <c r="T623" s="45">
        <f>SUM(T611:T622)</f>
      </c>
      <c r="U623" s="50">
        <f t="shared" ref="U623:U624" si="281">F623/T623</f>
      </c>
      <c r="V623" s="51">
        <f t="shared" ref="V623:V624" si="390">(F623+4*500)/T623</f>
      </c>
      <c r="W623" s="45">
        <f>SUM(W611:W622)</f>
      </c>
      <c r="X623" s="52">
        <f t="shared" ref="X623:X624" si="61">W623/T623</f>
      </c>
      <c r="Y623" s="49">
        <f t="shared" ref="Y623:Y624" si="172">T623/R623</f>
      </c>
      <c r="Z623" s="51">
        <f t="shared" ref="Z623:Z624" si="608">W623/F623</f>
      </c>
      <c r="AA623" s="51">
        <f>W623/(F623+COUNT(W611:W622)*500)</f>
      </c>
      <c r="AB623" s="45">
        <f>SUM(AB611:AB622)</f>
      </c>
      <c r="AC623" s="45">
        <f>SUM(AC611:AC622)</f>
      </c>
      <c r="AD623" s="49">
        <f t="shared" ref="AD623:AD624" si="480">AB623/T623</f>
      </c>
      <c r="AE623" s="53">
        <f>(W623-AC623)/(F623+COUNT(W611:W622)*500)</f>
      </c>
      <c r="AF623" s="39"/>
    </row>
    <row customHeight="true" ht="17.628619086406704" r="624">
      <c r="A624" s="26"/>
      <c r="B624" s="27" t="s">
        <v>59</v>
      </c>
      <c r="C624" s="28" t="s">
        <v>68</v>
      </c>
      <c r="D624" s="29" t="s">
        <v>44</v>
      </c>
      <c r="E624" s="35">
        <v>403.99</v>
      </c>
      <c r="F624" s="31">
        <f>E624+E625+E626</f>
      </c>
      <c r="G624" s="35">
        <v>2588</v>
      </c>
      <c r="H624" s="35">
        <v>34</v>
      </c>
      <c r="I624" s="33">
        <f t="shared" si="338"/>
      </c>
      <c r="J624" s="34">
        <f t="shared" si="9"/>
      </c>
      <c r="K624" s="35">
        <v>10</v>
      </c>
      <c r="L624" s="34">
        <f t="shared" si="118"/>
      </c>
      <c r="M624" s="35">
        <v>0</v>
      </c>
      <c r="N624" s="36">
        <f t="shared" si="556"/>
      </c>
      <c r="O624" s="35">
        <v>1</v>
      </c>
      <c r="P624" s="36">
        <f t="shared" si="665"/>
      </c>
      <c r="Q624" s="37">
        <f>(M624+M626+M625)/(O624+O626+O625)</f>
      </c>
      <c r="R624" s="35">
        <v>7</v>
      </c>
      <c r="S624" s="37">
        <f>(O624+O626)/(K624+K626)</f>
      </c>
      <c r="T624" s="35">
        <v>3</v>
      </c>
      <c r="U624" s="38">
        <f t="shared" si="281"/>
      </c>
      <c r="V624" s="39">
        <f t="shared" si="390"/>
      </c>
      <c r="W624" s="32">
        <v>3938.4000000000015</v>
      </c>
      <c r="X624" s="39">
        <f t="shared" si="61"/>
      </c>
      <c r="Y624" s="37">
        <f t="shared" si="172"/>
      </c>
      <c r="Z624" s="39">
        <f t="shared" si="608"/>
      </c>
      <c r="AA624" s="39">
        <f>W624/(F624+500)</f>
      </c>
      <c r="AB624" s="35">
        <v>2</v>
      </c>
      <c r="AC624" s="35">
        <v>3446.5</v>
      </c>
      <c r="AD624" s="37">
        <f t="shared" si="480"/>
      </c>
      <c r="AE624" s="39">
        <f>(W624-AC624)/(F624+500)</f>
      </c>
      <c r="AF624" s="39" t="s">
        <v>45</v>
      </c>
    </row>
    <row customHeight="true" ht="17.628619086406704" r="625">
      <c r="A625" s="26"/>
      <c r="B625" s="27"/>
      <c r="C625" s="28"/>
      <c r="D625" s="29" t="s">
        <v>46</v>
      </c>
      <c r="E625" s="35">
        <v>2396.96</v>
      </c>
      <c r="F625" s="31"/>
      <c r="G625" s="35">
        <v>19928</v>
      </c>
      <c r="H625" s="35">
        <v>996</v>
      </c>
      <c r="I625" s="33">
        <f t="shared" si="338"/>
      </c>
      <c r="J625" s="34">
        <f t="shared" si="9"/>
      </c>
      <c r="K625" s="35">
        <v>52</v>
      </c>
      <c r="L625" s="34">
        <f t="shared" si="118"/>
      </c>
      <c r="M625" s="35">
        <v>1</v>
      </c>
      <c r="N625" s="36">
        <f t="shared" si="556"/>
      </c>
      <c r="O625" s="35">
        <v>1</v>
      </c>
      <c r="P625" s="36">
        <f t="shared" si="665"/>
      </c>
      <c r="Q625" s="37"/>
      <c r="R625" s="35"/>
      <c r="S625" s="37"/>
      <c r="T625" s="35"/>
      <c r="U625" s="38"/>
      <c r="V625" s="39"/>
      <c r="W625" s="32"/>
      <c r="X625" s="39"/>
      <c r="Y625" s="37"/>
      <c r="Z625" s="39"/>
      <c r="AA625" s="39"/>
      <c r="AB625" s="35"/>
      <c r="AC625" s="35"/>
      <c r="AD625" s="37"/>
      <c r="AE625" s="39"/>
      <c r="AF625" s="43" t="s">
        <v>91</v>
      </c>
    </row>
    <row customHeight="true" ht="17.628619086406704" r="626">
      <c r="A626" s="26"/>
      <c r="B626" s="27"/>
      <c r="C626" s="28"/>
      <c r="D626" s="29" t="s">
        <v>48</v>
      </c>
      <c r="E626" s="35">
        <v>0</v>
      </c>
      <c r="F626" s="31"/>
      <c r="G626" s="35">
        <v>0</v>
      </c>
      <c r="H626" s="35">
        <v>0</v>
      </c>
      <c r="I626" s="33">
        <f t="shared" si="338"/>
      </c>
      <c r="J626" s="34">
        <f t="shared" si="9"/>
      </c>
      <c r="K626" s="35">
        <v>0</v>
      </c>
      <c r="L626" s="34">
        <f t="shared" si="118"/>
      </c>
      <c r="M626" s="35">
        <v>0</v>
      </c>
      <c r="N626" s="36">
        <f t="shared" si="556"/>
      </c>
      <c r="O626" s="35">
        <v>0</v>
      </c>
      <c r="P626" s="36">
        <f t="shared" si="665"/>
      </c>
      <c r="Q626" s="37"/>
      <c r="R626" s="35"/>
      <c r="S626" s="37"/>
      <c r="T626" s="35"/>
      <c r="U626" s="38"/>
      <c r="V626" s="39"/>
      <c r="W626" s="32"/>
      <c r="X626" s="39"/>
      <c r="Y626" s="37"/>
      <c r="Z626" s="39"/>
      <c r="AA626" s="39"/>
      <c r="AB626" s="35"/>
      <c r="AC626" s="35"/>
      <c r="AD626" s="37"/>
      <c r="AE626" s="39"/>
      <c r="AF626" s="39"/>
    </row>
    <row customHeight="true" ht="17.628619086406704" r="627">
      <c r="A627" s="26"/>
      <c r="B627" s="27" t="s">
        <v>61</v>
      </c>
      <c r="C627" s="28" t="s">
        <v>68</v>
      </c>
      <c r="D627" s="29" t="s">
        <v>44</v>
      </c>
      <c r="E627" s="65">
        <v>297.62</v>
      </c>
      <c r="F627" s="31">
        <f>E627+E628+E629</f>
      </c>
      <c r="G627" s="35">
        <v>2923</v>
      </c>
      <c r="H627" s="35">
        <v>17</v>
      </c>
      <c r="I627" s="33">
        <f t="shared" si="338"/>
      </c>
      <c r="J627" s="34">
        <f t="shared" si="9"/>
      </c>
      <c r="K627" s="35">
        <v>5</v>
      </c>
      <c r="L627" s="34">
        <f t="shared" si="118"/>
      </c>
      <c r="M627" s="35">
        <v>0</v>
      </c>
      <c r="N627" s="36">
        <f t="shared" si="556"/>
      </c>
      <c r="O627" s="35">
        <v>0</v>
      </c>
      <c r="P627" s="36">
        <f t="shared" si="665"/>
      </c>
      <c r="Q627" s="37">
        <f>(M627+M629+M628)/(O627+O629+O628)</f>
      </c>
      <c r="R627" s="35">
        <v>6</v>
      </c>
      <c r="S627" s="37">
        <f>(O627+O629)/(K627+K629)</f>
      </c>
      <c r="T627" s="35">
        <v>1</v>
      </c>
      <c r="U627" s="38">
        <f>F627/T627</f>
      </c>
      <c r="V627" s="39">
        <f>(F627+4*500)/T627</f>
      </c>
      <c r="W627" s="35">
        <v>537.6</v>
      </c>
      <c r="X627" s="39">
        <f>W627/T627</f>
      </c>
      <c r="Y627" s="37">
        <f>T627/R627</f>
      </c>
      <c r="Z627" s="39">
        <f>W627/F627</f>
      </c>
      <c r="AA627" s="39">
        <f>W627/(F627+500)</f>
      </c>
      <c r="AB627" s="35">
        <v>0</v>
      </c>
      <c r="AC627" s="35">
        <v>0</v>
      </c>
      <c r="AD627" s="37">
        <f>AB627/T627</f>
      </c>
      <c r="AE627" s="39">
        <f>(W627-AC627)/(F627+500)</f>
      </c>
      <c r="AF627" s="39" t="s">
        <v>45</v>
      </c>
    </row>
    <row customHeight="true" ht="17.628619086406704" r="628">
      <c r="A628" s="26"/>
      <c r="B628" s="27"/>
      <c r="C628" s="28"/>
      <c r="D628" s="29" t="s">
        <v>46</v>
      </c>
      <c r="E628" s="66">
        <v>2446.66</v>
      </c>
      <c r="F628" s="31"/>
      <c r="G628" s="35">
        <v>24078</v>
      </c>
      <c r="H628" s="35">
        <v>1208</v>
      </c>
      <c r="I628" s="33">
        <f t="shared" si="338"/>
      </c>
      <c r="J628" s="34">
        <f t="shared" si="9"/>
      </c>
      <c r="K628" s="35">
        <v>50</v>
      </c>
      <c r="L628" s="34">
        <f t="shared" si="118"/>
      </c>
      <c r="M628" s="35">
        <v>0</v>
      </c>
      <c r="N628" s="36">
        <f t="shared" si="556"/>
      </c>
      <c r="O628" s="35">
        <v>2</v>
      </c>
      <c r="P628" s="36">
        <f t="shared" si="665"/>
      </c>
      <c r="Q628" s="37"/>
      <c r="R628" s="35"/>
      <c r="S628" s="37"/>
      <c r="T628" s="35"/>
      <c r="U628" s="38"/>
      <c r="V628" s="39"/>
      <c r="W628" s="32"/>
      <c r="X628" s="39"/>
      <c r="Y628" s="37"/>
      <c r="Z628" s="39"/>
      <c r="AA628" s="39"/>
      <c r="AB628" s="35"/>
      <c r="AC628" s="35"/>
      <c r="AD628" s="37"/>
      <c r="AE628" s="39"/>
      <c r="AF628" s="43" t="s">
        <v>91</v>
      </c>
    </row>
    <row customHeight="true" ht="17.628619086406704" r="629">
      <c r="A629" s="26"/>
      <c r="B629" s="27"/>
      <c r="C629" s="28"/>
      <c r="D629" s="29" t="s">
        <v>48</v>
      </c>
      <c r="E629" s="35">
        <v>0</v>
      </c>
      <c r="F629" s="31"/>
      <c r="G629" s="35">
        <v>0</v>
      </c>
      <c r="H629" s="35">
        <v>0</v>
      </c>
      <c r="I629" s="33">
        <f t="shared" si="338"/>
      </c>
      <c r="J629" s="34">
        <f t="shared" si="9"/>
      </c>
      <c r="K629" s="35">
        <v>0</v>
      </c>
      <c r="L629" s="34">
        <f t="shared" si="118"/>
      </c>
      <c r="M629" s="35">
        <v>0</v>
      </c>
      <c r="N629" s="36">
        <f t="shared" si="556"/>
      </c>
      <c r="O629" s="35">
        <v>0</v>
      </c>
      <c r="P629" s="36">
        <f t="shared" si="665"/>
      </c>
      <c r="Q629" s="37"/>
      <c r="R629" s="35"/>
      <c r="S629" s="37"/>
      <c r="T629" s="35"/>
      <c r="U629" s="38"/>
      <c r="V629" s="39"/>
      <c r="W629" s="32"/>
      <c r="X629" s="39"/>
      <c r="Y629" s="37"/>
      <c r="Z629" s="39"/>
      <c r="AA629" s="39"/>
      <c r="AB629" s="35"/>
      <c r="AC629" s="35"/>
      <c r="AD629" s="37"/>
      <c r="AE629" s="39"/>
      <c r="AF629" s="39"/>
    </row>
    <row customHeight="true" ht="17.628619086406704" r="630">
      <c r="A630" s="26"/>
      <c r="B630" s="27" t="s">
        <v>62</v>
      </c>
      <c r="C630" s="28" t="s">
        <v>68</v>
      </c>
      <c r="D630" s="29" t="s">
        <v>44</v>
      </c>
      <c r="E630" s="65">
        <v>309.98</v>
      </c>
      <c r="F630" s="31">
        <f>E630+E631+E632</f>
      </c>
      <c r="G630" s="35">
        <v>2141</v>
      </c>
      <c r="H630" s="35">
        <v>34</v>
      </c>
      <c r="I630" s="33">
        <f t="shared" si="338"/>
      </c>
      <c r="J630" s="34">
        <f t="shared" si="9"/>
      </c>
      <c r="K630" s="35">
        <v>6</v>
      </c>
      <c r="L630" s="34">
        <f t="shared" si="118"/>
      </c>
      <c r="M630" s="35">
        <v>0</v>
      </c>
      <c r="N630" s="36">
        <f t="shared" si="556"/>
      </c>
      <c r="O630" s="35">
        <v>1</v>
      </c>
      <c r="P630" s="36">
        <f t="shared" si="665"/>
      </c>
      <c r="Q630" s="37">
        <f>(M630+M632+M631)/(O630+O632+O631)</f>
      </c>
      <c r="R630" s="35">
        <v>5</v>
      </c>
      <c r="S630" s="37">
        <f>(O630+O632)/(K630+K632)</f>
      </c>
      <c r="T630" s="35">
        <v>0</v>
      </c>
      <c r="U630" s="38">
        <f>F630/T630</f>
      </c>
      <c r="V630" s="39">
        <f>(F630+4*500)/T630</f>
      </c>
      <c r="W630" s="35">
        <v>0</v>
      </c>
      <c r="X630" s="39">
        <f>W630/T630</f>
      </c>
      <c r="Y630" s="37">
        <f>T630/R630</f>
      </c>
      <c r="Z630" s="39">
        <f>W630/F630</f>
      </c>
      <c r="AA630" s="39">
        <f>W630/(F630+500)</f>
      </c>
      <c r="AB630" s="35">
        <v>0</v>
      </c>
      <c r="AC630" s="35">
        <v>0</v>
      </c>
      <c r="AD630" s="37">
        <f>AB630/T630</f>
      </c>
      <c r="AE630" s="39">
        <f>(W630-AC630)/(F630+500)</f>
      </c>
      <c r="AF630" s="39" t="s">
        <v>65</v>
      </c>
    </row>
    <row customHeight="true" ht="17.628619086406704" r="631">
      <c r="A631" s="26"/>
      <c r="B631" s="27"/>
      <c r="C631" s="28"/>
      <c r="D631" s="29" t="s">
        <v>46</v>
      </c>
      <c r="E631" s="66">
        <v>1975.8</v>
      </c>
      <c r="F631" s="31"/>
      <c r="G631" s="35">
        <v>18674</v>
      </c>
      <c r="H631" s="35">
        <v>912</v>
      </c>
      <c r="I631" s="33">
        <f t="shared" si="338"/>
      </c>
      <c r="J631" s="34">
        <f t="shared" si="9"/>
      </c>
      <c r="K631" s="35">
        <v>35</v>
      </c>
      <c r="L631" s="34">
        <f t="shared" si="118"/>
      </c>
      <c r="M631" s="35">
        <v>0</v>
      </c>
      <c r="N631" s="36">
        <f t="shared" si="556"/>
      </c>
      <c r="O631" s="35">
        <v>1</v>
      </c>
      <c r="P631" s="36">
        <f t="shared" si="665"/>
      </c>
      <c r="Q631" s="37"/>
      <c r="R631" s="35"/>
      <c r="S631" s="37"/>
      <c r="T631" s="35"/>
      <c r="U631" s="38"/>
      <c r="V631" s="39"/>
      <c r="W631" s="32"/>
      <c r="X631" s="39"/>
      <c r="Y631" s="37"/>
      <c r="Z631" s="39"/>
      <c r="AA631" s="39"/>
      <c r="AB631" s="35"/>
      <c r="AC631" s="35"/>
      <c r="AD631" s="37"/>
      <c r="AE631" s="39"/>
      <c r="AF631" s="43" t="s">
        <v>47</v>
      </c>
    </row>
    <row customHeight="true" ht="17.628619086406704" r="632">
      <c r="A632" s="26"/>
      <c r="B632" s="27"/>
      <c r="C632" s="28"/>
      <c r="D632" s="29" t="s">
        <v>48</v>
      </c>
      <c r="E632" s="35">
        <v>0</v>
      </c>
      <c r="F632" s="31"/>
      <c r="G632" s="35">
        <v>0</v>
      </c>
      <c r="H632" s="35">
        <v>0</v>
      </c>
      <c r="I632" s="33">
        <f t="shared" si="338"/>
      </c>
      <c r="J632" s="34">
        <f t="shared" si="9"/>
      </c>
      <c r="K632" s="35">
        <v>0</v>
      </c>
      <c r="L632" s="34">
        <f t="shared" si="118"/>
      </c>
      <c r="M632" s="35">
        <v>0</v>
      </c>
      <c r="N632" s="36">
        <f t="shared" si="556"/>
      </c>
      <c r="O632" s="35">
        <v>0</v>
      </c>
      <c r="P632" s="36">
        <f t="shared" si="665"/>
      </c>
      <c r="Q632" s="37"/>
      <c r="R632" s="35"/>
      <c r="S632" s="37"/>
      <c r="T632" s="35"/>
      <c r="U632" s="38"/>
      <c r="V632" s="39"/>
      <c r="W632" s="32"/>
      <c r="X632" s="39"/>
      <c r="Y632" s="37"/>
      <c r="Z632" s="39"/>
      <c r="AA632" s="39"/>
      <c r="AB632" s="35"/>
      <c r="AC632" s="35"/>
      <c r="AD632" s="37"/>
      <c r="AE632" s="39"/>
      <c r="AF632" s="39"/>
    </row>
    <row customHeight="true" ht="17.628619086406704" r="633">
      <c r="A633" s="26"/>
      <c r="B633" s="54" t="s">
        <v>64</v>
      </c>
      <c r="C633" s="28" t="s">
        <v>68</v>
      </c>
      <c r="D633" s="29" t="s">
        <v>44</v>
      </c>
      <c r="E633" s="65">
        <v>306.06</v>
      </c>
      <c r="F633" s="31">
        <f>E633+E634+E635</f>
      </c>
      <c r="G633" s="35">
        <v>2309</v>
      </c>
      <c r="H633" s="35">
        <v>24</v>
      </c>
      <c r="I633" s="33">
        <f t="shared" si="338"/>
      </c>
      <c r="J633" s="34">
        <f t="shared" si="9"/>
      </c>
      <c r="K633" s="35">
        <v>5</v>
      </c>
      <c r="L633" s="34">
        <f t="shared" si="118"/>
      </c>
      <c r="M633" s="35">
        <v>0</v>
      </c>
      <c r="N633" s="36">
        <f t="shared" si="556"/>
      </c>
      <c r="O633" s="35">
        <v>0</v>
      </c>
      <c r="P633" s="36">
        <f t="shared" si="665"/>
      </c>
      <c r="Q633" s="37">
        <f>(M633+M635+M634)/(O633+O635+O634)</f>
      </c>
      <c r="R633" s="35">
        <v>4</v>
      </c>
      <c r="S633" s="37">
        <f>(O633+O635)/(K633+K635)</f>
      </c>
      <c r="T633" s="35">
        <v>2</v>
      </c>
      <c r="U633" s="38">
        <f>F633/T633</f>
      </c>
      <c r="V633" s="39">
        <f>(F633+4*500)/T633</f>
      </c>
      <c r="W633" s="35">
        <v>1963.2</v>
      </c>
      <c r="X633" s="39">
        <f>W633/T633</f>
      </c>
      <c r="Y633" s="37">
        <f>T633/R633</f>
      </c>
      <c r="Z633" s="39">
        <f>W633/F633</f>
      </c>
      <c r="AA633" s="39">
        <f>W633/(F633+500)</f>
      </c>
      <c r="AB633" s="35">
        <v>0</v>
      </c>
      <c r="AC633" s="35">
        <v>0</v>
      </c>
      <c r="AD633" s="37">
        <f>AB633/T633</f>
      </c>
      <c r="AE633" s="39">
        <f>(W633-AC633)/(F633+500)</f>
      </c>
      <c r="AF633" s="39" t="s">
        <v>65</v>
      </c>
    </row>
    <row customHeight="true" ht="17.628619086406704" r="634">
      <c r="A634" s="26"/>
      <c r="B634" s="54"/>
      <c r="C634" s="28"/>
      <c r="D634" s="29" t="s">
        <v>46</v>
      </c>
      <c r="E634" s="66">
        <v>1486.9</v>
      </c>
      <c r="F634" s="31"/>
      <c r="G634" s="35">
        <v>12973</v>
      </c>
      <c r="H634" s="35">
        <v>613</v>
      </c>
      <c r="I634" s="33">
        <f t="shared" si="338"/>
      </c>
      <c r="J634" s="34">
        <f t="shared" si="9"/>
      </c>
      <c r="K634" s="35">
        <v>22</v>
      </c>
      <c r="L634" s="34">
        <f t="shared" si="118"/>
      </c>
      <c r="M634" s="35">
        <v>0</v>
      </c>
      <c r="N634" s="36">
        <f t="shared" si="556"/>
      </c>
      <c r="O634" s="35">
        <v>1</v>
      </c>
      <c r="P634" s="36">
        <f t="shared" si="665"/>
      </c>
      <c r="Q634" s="37"/>
      <c r="R634" s="35"/>
      <c r="S634" s="37"/>
      <c r="T634" s="35"/>
      <c r="U634" s="38"/>
      <c r="V634" s="39"/>
      <c r="W634" s="32"/>
      <c r="X634" s="39"/>
      <c r="Y634" s="37"/>
      <c r="Z634" s="39"/>
      <c r="AA634" s="39"/>
      <c r="AB634" s="35"/>
      <c r="AC634" s="35"/>
      <c r="AD634" s="37"/>
      <c r="AE634" s="39"/>
      <c r="AF634" s="43" t="s">
        <v>47</v>
      </c>
    </row>
    <row customHeight="true" ht="17.628619086406704" r="635">
      <c r="A635" s="26"/>
      <c r="B635" s="54"/>
      <c r="C635" s="28"/>
      <c r="D635" s="29" t="s">
        <v>48</v>
      </c>
      <c r="E635" s="35">
        <v>0</v>
      </c>
      <c r="F635" s="31"/>
      <c r="G635" s="35">
        <v>0</v>
      </c>
      <c r="H635" s="35">
        <v>0</v>
      </c>
      <c r="I635" s="33">
        <f t="shared" si="338"/>
      </c>
      <c r="J635" s="34">
        <f t="shared" si="9"/>
      </c>
      <c r="K635" s="35">
        <v>0</v>
      </c>
      <c r="L635" s="34">
        <f t="shared" si="118"/>
      </c>
      <c r="M635" s="35">
        <v>0</v>
      </c>
      <c r="N635" s="36">
        <f t="shared" si="556"/>
      </c>
      <c r="O635" s="35">
        <v>0</v>
      </c>
      <c r="P635" s="36">
        <f t="shared" si="665"/>
      </c>
      <c r="Q635" s="37"/>
      <c r="R635" s="35"/>
      <c r="S635" s="37"/>
      <c r="T635" s="35"/>
      <c r="U635" s="38"/>
      <c r="V635" s="39"/>
      <c r="W635" s="32"/>
      <c r="X635" s="39"/>
      <c r="Y635" s="37"/>
      <c r="Z635" s="39"/>
      <c r="AA635" s="39"/>
      <c r="AB635" s="35"/>
      <c r="AC635" s="35"/>
      <c r="AD635" s="37"/>
      <c r="AE635" s="39"/>
      <c r="AF635" s="39"/>
    </row>
    <row customHeight="true" ht="17.628619086406704" r="636">
      <c r="A636" s="26"/>
      <c r="B636" s="44" t="s">
        <v>53</v>
      </c>
      <c r="C636" s="44"/>
      <c r="D636" s="44"/>
      <c r="E636" s="45">
        <f>SUM(E624:E635)</f>
      </c>
      <c r="F636" s="45">
        <f>SUM(F624:F635)</f>
      </c>
      <c r="G636" s="45">
        <f>SUM(G624:G635)</f>
      </c>
      <c r="H636" s="45">
        <f>SUM(H624:H635)</f>
      </c>
      <c r="I636" s="46">
        <f t="shared" si="338"/>
      </c>
      <c r="J636" s="47">
        <f t="shared" si="9"/>
      </c>
      <c r="K636" s="45">
        <f>SUM(K624:K635)</f>
      </c>
      <c r="L636" s="47">
        <f t="shared" si="118"/>
      </c>
      <c r="M636" s="45">
        <f>SUM(M624:M635)</f>
      </c>
      <c r="N636" s="48">
        <f t="shared" si="556"/>
      </c>
      <c r="O636" s="45">
        <f>SUM(O624:O635)</f>
      </c>
      <c r="P636" s="48">
        <f t="shared" si="665"/>
      </c>
      <c r="Q636" s="49">
        <f>M636/O636</f>
      </c>
      <c r="R636" s="45">
        <f>SUM(R624:R635)</f>
      </c>
      <c r="S636" s="49">
        <f>(O636+O636)/(K636+K636)</f>
      </c>
      <c r="T636" s="45">
        <f>SUM(T624:T635)</f>
      </c>
      <c r="U636" s="50">
        <f t="shared" ref="U636:U637" si="282">F636/T636</f>
      </c>
      <c r="V636" s="51">
        <f t="shared" ref="V636:V637" si="391">(F636+4*500)/T636</f>
      </c>
      <c r="W636" s="45">
        <f>SUM(W624:W635)</f>
      </c>
      <c r="X636" s="52">
        <f t="shared" ref="X636:X637" si="62">W636/T636</f>
      </c>
      <c r="Y636" s="49">
        <f t="shared" ref="Y636:Y637" si="173">T636/R636</f>
      </c>
      <c r="Z636" s="51">
        <f t="shared" ref="Z636:Z637" si="609">W636/F636</f>
      </c>
      <c r="AA636" s="51">
        <f>W636/(F636+COUNT(W624:W635)*500)</f>
      </c>
      <c r="AB636" s="45">
        <f>SUM(AB624:AB635)</f>
      </c>
      <c r="AC636" s="45">
        <f>SUM(AC624:AC635)</f>
      </c>
      <c r="AD636" s="49">
        <f t="shared" ref="AD636:AD637" si="481">AB636/T636</f>
      </c>
      <c r="AE636" s="53">
        <f>(W636-AC636)/(F636+COUNT(W624:W635)*500)</f>
      </c>
      <c r="AF636" s="39"/>
    </row>
    <row customHeight="true" ht="17.628619086406704" r="637">
      <c r="A637" s="26"/>
      <c r="B637" s="27" t="s">
        <v>67</v>
      </c>
      <c r="C637" s="28" t="s">
        <v>43</v>
      </c>
      <c r="D637" s="29" t="s">
        <v>44</v>
      </c>
      <c r="E637" s="35">
        <v>205.15</v>
      </c>
      <c r="F637" s="31">
        <f>E637+E638+E639</f>
      </c>
      <c r="G637" s="35">
        <v>2329</v>
      </c>
      <c r="H637" s="35">
        <v>16</v>
      </c>
      <c r="I637" s="33">
        <f t="shared" si="338"/>
      </c>
      <c r="J637" s="34">
        <f t="shared" si="9"/>
      </c>
      <c r="K637" s="35">
        <v>1</v>
      </c>
      <c r="L637" s="34">
        <f t="shared" si="118"/>
      </c>
      <c r="M637" s="35">
        <v>0</v>
      </c>
      <c r="N637" s="36">
        <f t="shared" si="556"/>
      </c>
      <c r="O637" s="35">
        <v>0</v>
      </c>
      <c r="P637" s="36">
        <f t="shared" si="665"/>
      </c>
      <c r="Q637" s="37">
        <f>(M637+M639+M638)/(O637+O639+O638)</f>
      </c>
      <c r="R637" s="35">
        <v>5</v>
      </c>
      <c r="S637" s="37">
        <f>(O637+O639)/(K637+K639)</f>
      </c>
      <c r="T637" s="35">
        <v>1</v>
      </c>
      <c r="U637" s="38">
        <f t="shared" si="282"/>
      </c>
      <c r="V637" s="39">
        <f t="shared" si="391"/>
      </c>
      <c r="W637" s="35">
        <v>2971.2</v>
      </c>
      <c r="X637" s="39">
        <f t="shared" si="62"/>
      </c>
      <c r="Y637" s="37">
        <f t="shared" si="173"/>
      </c>
      <c r="Z637" s="39">
        <f t="shared" si="609"/>
      </c>
      <c r="AA637" s="39">
        <f>W637/(F637+500)</f>
      </c>
      <c r="AB637" s="35">
        <v>1</v>
      </c>
      <c r="AC637" s="35">
        <v>2971.2</v>
      </c>
      <c r="AD637" s="37">
        <f t="shared" si="481"/>
      </c>
      <c r="AE637" s="39">
        <f>(W637-AC637)/(F637+500)</f>
      </c>
      <c r="AF637" s="39" t="s">
        <v>65</v>
      </c>
    </row>
    <row customHeight="true" ht="17.628619086406704" r="638">
      <c r="A638" s="26"/>
      <c r="B638" s="27"/>
      <c r="C638" s="28"/>
      <c r="D638" s="29" t="s">
        <v>46</v>
      </c>
      <c r="E638" s="35">
        <v>1260.61</v>
      </c>
      <c r="F638" s="31"/>
      <c r="G638" s="35">
        <v>13967</v>
      </c>
      <c r="H638" s="35">
        <v>645</v>
      </c>
      <c r="I638" s="33">
        <f t="shared" si="338"/>
      </c>
      <c r="J638" s="34">
        <f t="shared" si="9"/>
      </c>
      <c r="K638" s="35">
        <v>21</v>
      </c>
      <c r="L638" s="34">
        <f t="shared" si="118"/>
      </c>
      <c r="M638" s="35">
        <v>2</v>
      </c>
      <c r="N638" s="36">
        <f t="shared" si="556"/>
      </c>
      <c r="O638" s="35">
        <v>2</v>
      </c>
      <c r="P638" s="36">
        <f t="shared" si="665"/>
      </c>
      <c r="Q638" s="37"/>
      <c r="R638" s="35"/>
      <c r="S638" s="37"/>
      <c r="T638" s="35"/>
      <c r="U638" s="38"/>
      <c r="V638" s="39"/>
      <c r="W638" s="32"/>
      <c r="X638" s="39"/>
      <c r="Y638" s="37"/>
      <c r="Z638" s="39"/>
      <c r="AA638" s="39"/>
      <c r="AB638" s="35"/>
      <c r="AC638" s="35"/>
      <c r="AD638" s="37"/>
      <c r="AE638" s="39"/>
      <c r="AF638" s="43" t="s">
        <v>47</v>
      </c>
    </row>
    <row customHeight="true" ht="17.628619086406704" r="639">
      <c r="A639" s="26"/>
      <c r="B639" s="27"/>
      <c r="C639" s="28"/>
      <c r="D639" s="29" t="s">
        <v>48</v>
      </c>
      <c r="E639" s="35">
        <v>0</v>
      </c>
      <c r="F639" s="31"/>
      <c r="G639" s="35">
        <v>0</v>
      </c>
      <c r="H639" s="35">
        <v>0</v>
      </c>
      <c r="I639" s="33">
        <f t="shared" si="338"/>
      </c>
      <c r="J639" s="34">
        <f t="shared" si="9"/>
      </c>
      <c r="K639" s="35">
        <v>0</v>
      </c>
      <c r="L639" s="34">
        <f t="shared" si="118"/>
      </c>
      <c r="M639" s="35">
        <v>0</v>
      </c>
      <c r="N639" s="36">
        <f t="shared" si="556"/>
      </c>
      <c r="O639" s="35">
        <v>0</v>
      </c>
      <c r="P639" s="36">
        <f t="shared" si="665"/>
      </c>
      <c r="Q639" s="37"/>
      <c r="R639" s="35"/>
      <c r="S639" s="37"/>
      <c r="T639" s="35"/>
      <c r="U639" s="38"/>
      <c r="V639" s="39"/>
      <c r="W639" s="32"/>
      <c r="X639" s="39"/>
      <c r="Y639" s="37"/>
      <c r="Z639" s="39"/>
      <c r="AA639" s="39"/>
      <c r="AB639" s="35"/>
      <c r="AC639" s="35"/>
      <c r="AD639" s="37"/>
      <c r="AE639" s="39"/>
      <c r="AF639" s="39"/>
    </row>
    <row customHeight="true" ht="17.628619086406704" r="640">
      <c r="A640" s="26"/>
      <c r="B640" s="27" t="s">
        <v>69</v>
      </c>
      <c r="C640" s="28" t="s">
        <v>43</v>
      </c>
      <c r="D640" s="29" t="s">
        <v>44</v>
      </c>
      <c r="E640" s="65">
        <v>306.79</v>
      </c>
      <c r="F640" s="31">
        <f>E640+E641+E642</f>
      </c>
      <c r="G640" s="35">
        <v>2757</v>
      </c>
      <c r="H640" s="35">
        <v>30</v>
      </c>
      <c r="I640" s="33">
        <f t="shared" si="338"/>
      </c>
      <c r="J640" s="34">
        <f t="shared" si="9"/>
      </c>
      <c r="K640" s="35">
        <v>4</v>
      </c>
      <c r="L640" s="34">
        <f t="shared" si="118"/>
      </c>
      <c r="M640" s="35">
        <v>0</v>
      </c>
      <c r="N640" s="36">
        <f t="shared" si="556"/>
      </c>
      <c r="O640" s="35">
        <v>0</v>
      </c>
      <c r="P640" s="36">
        <f t="shared" si="665"/>
      </c>
      <c r="Q640" s="37">
        <f>(M640+M642+M641)/(O640+O642+O641)</f>
      </c>
      <c r="R640" s="35">
        <v>7</v>
      </c>
      <c r="S640" s="37">
        <f>(O640+O642)/(K640+K642)</f>
      </c>
      <c r="T640" s="35">
        <v>1</v>
      </c>
      <c r="U640" s="38">
        <f>F640/T640</f>
      </c>
      <c r="V640" s="39">
        <f>(F640+4*500)/T640</f>
      </c>
      <c r="W640" s="35">
        <v>2071.2</v>
      </c>
      <c r="X640" s="39">
        <f>W640/T640</f>
      </c>
      <c r="Y640" s="37">
        <f>T640/R640</f>
      </c>
      <c r="Z640" s="39">
        <f>W640/F640</f>
      </c>
      <c r="AA640" s="39">
        <f>W640/(F640+500)</f>
      </c>
      <c r="AB640" s="35">
        <v>0</v>
      </c>
      <c r="AC640" s="35">
        <v>0</v>
      </c>
      <c r="AD640" s="37">
        <f>AB640/T640</f>
      </c>
      <c r="AE640" s="39">
        <f>(W640-AC640)/(F640+500)</f>
      </c>
      <c r="AF640" s="39" t="s">
        <v>65</v>
      </c>
    </row>
    <row customHeight="true" ht="17.628619086406704" r="641">
      <c r="A641" s="26"/>
      <c r="B641" s="27"/>
      <c r="C641" s="28"/>
      <c r="D641" s="29" t="s">
        <v>46</v>
      </c>
      <c r="E641" s="66">
        <v>1526.97</v>
      </c>
      <c r="F641" s="31"/>
      <c r="G641" s="35">
        <v>14508</v>
      </c>
      <c r="H641" s="35">
        <v>741</v>
      </c>
      <c r="I641" s="33">
        <f t="shared" si="338"/>
      </c>
      <c r="J641" s="34">
        <f t="shared" si="9"/>
      </c>
      <c r="K641" s="35">
        <v>22</v>
      </c>
      <c r="L641" s="34">
        <f t="shared" si="118"/>
      </c>
      <c r="M641" s="35">
        <v>1</v>
      </c>
      <c r="N641" s="36">
        <f t="shared" si="556"/>
      </c>
      <c r="O641" s="35">
        <v>3</v>
      </c>
      <c r="P641" s="36">
        <f t="shared" si="665"/>
      </c>
      <c r="Q641" s="37"/>
      <c r="R641" s="35"/>
      <c r="S641" s="37"/>
      <c r="T641" s="35"/>
      <c r="U641" s="38"/>
      <c r="V641" s="39"/>
      <c r="W641" s="32"/>
      <c r="X641" s="39"/>
      <c r="Y641" s="37"/>
      <c r="Z641" s="39"/>
      <c r="AA641" s="39"/>
      <c r="AB641" s="35"/>
      <c r="AC641" s="35"/>
      <c r="AD641" s="37"/>
      <c r="AE641" s="39"/>
      <c r="AF641" s="43" t="s">
        <v>47</v>
      </c>
    </row>
    <row customHeight="true" ht="17.628619086406704" r="642">
      <c r="A642" s="26"/>
      <c r="B642" s="27"/>
      <c r="C642" s="28"/>
      <c r="D642" s="29" t="s">
        <v>48</v>
      </c>
      <c r="E642" s="35">
        <v>0</v>
      </c>
      <c r="F642" s="31"/>
      <c r="G642" s="35">
        <v>0</v>
      </c>
      <c r="H642" s="35">
        <v>0</v>
      </c>
      <c r="I642" s="33">
        <f t="shared" si="338"/>
      </c>
      <c r="J642" s="34">
        <f t="shared" si="9"/>
      </c>
      <c r="K642" s="35">
        <v>0</v>
      </c>
      <c r="L642" s="34">
        <f t="shared" si="118"/>
      </c>
      <c r="M642" s="35">
        <v>0</v>
      </c>
      <c r="N642" s="36">
        <f t="shared" si="556"/>
      </c>
      <c r="O642" s="35">
        <v>0</v>
      </c>
      <c r="P642" s="36">
        <f t="shared" si="665"/>
      </c>
      <c r="Q642" s="37"/>
      <c r="R642" s="35"/>
      <c r="S642" s="37"/>
      <c r="T642" s="35"/>
      <c r="U642" s="38"/>
      <c r="V642" s="39"/>
      <c r="W642" s="32"/>
      <c r="X642" s="39"/>
      <c r="Y642" s="37"/>
      <c r="Z642" s="39"/>
      <c r="AA642" s="39"/>
      <c r="AB642" s="35"/>
      <c r="AC642" s="35"/>
      <c r="AD642" s="37"/>
      <c r="AE642" s="39"/>
      <c r="AF642" s="39"/>
    </row>
    <row customHeight="true" ht="17.628619086406704" r="643">
      <c r="A643" s="26"/>
      <c r="B643" s="27" t="s">
        <v>70</v>
      </c>
      <c r="C643" s="28" t="s">
        <v>43</v>
      </c>
      <c r="D643" s="29" t="s">
        <v>44</v>
      </c>
      <c r="E643" s="65">
        <v>340.27</v>
      </c>
      <c r="F643" s="31">
        <f>E643+E644+E645</f>
      </c>
      <c r="G643" s="35">
        <v>1790</v>
      </c>
      <c r="H643" s="35">
        <v>21</v>
      </c>
      <c r="I643" s="33">
        <f t="shared" si="338"/>
      </c>
      <c r="J643" s="34">
        <f t="shared" si="9"/>
      </c>
      <c r="K643" s="35">
        <v>4</v>
      </c>
      <c r="L643" s="34">
        <f t="shared" si="118"/>
      </c>
      <c r="M643" s="35">
        <v>0</v>
      </c>
      <c r="N643" s="36">
        <f t="shared" si="556"/>
      </c>
      <c r="O643" s="35">
        <v>0</v>
      </c>
      <c r="P643" s="36">
        <f t="shared" si="665"/>
      </c>
      <c r="Q643" s="37">
        <f>(M643+M645+M644)/(O643+O645+O644)</f>
      </c>
      <c r="R643" s="35">
        <v>4</v>
      </c>
      <c r="S643" s="37">
        <f>(O643+O645)/(K643+K645)</f>
      </c>
      <c r="T643" s="35">
        <v>0</v>
      </c>
      <c r="U643" s="38">
        <f>F643/T643</f>
      </c>
      <c r="V643" s="39">
        <f>(F643+4*500)/T643</f>
      </c>
      <c r="W643" s="35">
        <v>0</v>
      </c>
      <c r="X643" s="39">
        <f>W643/T643</f>
      </c>
      <c r="Y643" s="37">
        <f>T643/R643</f>
      </c>
      <c r="Z643" s="39">
        <f>W643/F643</f>
      </c>
      <c r="AA643" s="39">
        <f>W643/(F643+500)</f>
      </c>
      <c r="AB643" s="35">
        <v>0</v>
      </c>
      <c r="AC643" s="35">
        <v>0</v>
      </c>
      <c r="AD643" s="37">
        <f>AB643/T643</f>
      </c>
      <c r="AE643" s="39">
        <f>(W643-AC643)/(F643+500)</f>
      </c>
      <c r="AF643" s="39" t="s">
        <v>65</v>
      </c>
    </row>
    <row customHeight="true" ht="17.628619086406704" r="644">
      <c r="A644" s="26"/>
      <c r="B644" s="27"/>
      <c r="C644" s="28"/>
      <c r="D644" s="29" t="s">
        <v>46</v>
      </c>
      <c r="E644" s="66">
        <v>1836.11</v>
      </c>
      <c r="F644" s="31"/>
      <c r="G644" s="35">
        <v>16943</v>
      </c>
      <c r="H644" s="35">
        <v>838</v>
      </c>
      <c r="I644" s="33">
        <f t="shared" si="338"/>
      </c>
      <c r="J644" s="34">
        <f t="shared" si="9"/>
      </c>
      <c r="K644" s="35">
        <v>33</v>
      </c>
      <c r="L644" s="34">
        <f t="shared" si="118"/>
      </c>
      <c r="M644" s="35">
        <v>0</v>
      </c>
      <c r="N644" s="36">
        <f t="shared" si="556"/>
      </c>
      <c r="O644" s="35">
        <v>1</v>
      </c>
      <c r="P644" s="36">
        <f t="shared" si="665"/>
      </c>
      <c r="Q644" s="37"/>
      <c r="R644" s="35"/>
      <c r="S644" s="37"/>
      <c r="T644" s="35"/>
      <c r="U644" s="38"/>
      <c r="V644" s="39"/>
      <c r="W644" s="32"/>
      <c r="X644" s="39"/>
      <c r="Y644" s="37"/>
      <c r="Z644" s="39"/>
      <c r="AA644" s="39"/>
      <c r="AB644" s="35"/>
      <c r="AC644" s="35"/>
      <c r="AD644" s="37"/>
      <c r="AE644" s="39"/>
      <c r="AF644" s="43" t="s">
        <v>47</v>
      </c>
    </row>
    <row customHeight="true" ht="17.628619086406704" r="645">
      <c r="A645" s="26"/>
      <c r="B645" s="27"/>
      <c r="C645" s="28"/>
      <c r="D645" s="29" t="s">
        <v>48</v>
      </c>
      <c r="E645" s="35">
        <v>0</v>
      </c>
      <c r="F645" s="31"/>
      <c r="G645" s="35">
        <v>0</v>
      </c>
      <c r="H645" s="35">
        <v>0</v>
      </c>
      <c r="I645" s="33">
        <f t="shared" si="338"/>
      </c>
      <c r="J645" s="34">
        <f t="shared" si="9"/>
      </c>
      <c r="K645" s="35">
        <v>0</v>
      </c>
      <c r="L645" s="34">
        <f t="shared" si="118"/>
      </c>
      <c r="M645" s="35">
        <v>0</v>
      </c>
      <c r="N645" s="36">
        <f t="shared" si="556"/>
      </c>
      <c r="O645" s="35">
        <v>0</v>
      </c>
      <c r="P645" s="36">
        <f t="shared" si="665"/>
      </c>
      <c r="Q645" s="37"/>
      <c r="R645" s="35"/>
      <c r="S645" s="37"/>
      <c r="T645" s="35"/>
      <c r="U645" s="38"/>
      <c r="V645" s="39"/>
      <c r="W645" s="32"/>
      <c r="X645" s="39"/>
      <c r="Y645" s="37"/>
      <c r="Z645" s="39"/>
      <c r="AA645" s="39"/>
      <c r="AB645" s="35"/>
      <c r="AC645" s="35"/>
      <c r="AD645" s="37"/>
      <c r="AE645" s="39"/>
      <c r="AF645" s="39"/>
    </row>
    <row customHeight="true" ht="17.628619086406704" r="646">
      <c r="A646" s="26"/>
      <c r="B646" s="27" t="s">
        <v>71</v>
      </c>
      <c r="C646" s="28" t="s">
        <v>43</v>
      </c>
      <c r="D646" s="29" t="s">
        <v>44</v>
      </c>
      <c r="E646" s="65">
        <v>280.02</v>
      </c>
      <c r="F646" s="31">
        <f>E646+E647+E648</f>
      </c>
      <c r="G646" s="35">
        <v>2016</v>
      </c>
      <c r="H646" s="35">
        <v>38</v>
      </c>
      <c r="I646" s="33">
        <f t="shared" si="338"/>
      </c>
      <c r="J646" s="34">
        <f t="shared" si="9"/>
      </c>
      <c r="K646" s="35">
        <v>4</v>
      </c>
      <c r="L646" s="34">
        <f t="shared" si="118"/>
      </c>
      <c r="M646" s="35">
        <v>0</v>
      </c>
      <c r="N646" s="36">
        <f t="shared" si="556"/>
      </c>
      <c r="O646" s="35">
        <v>1</v>
      </c>
      <c r="P646" s="36">
        <f t="shared" si="665"/>
      </c>
      <c r="Q646" s="37">
        <f>(M646+M648+M647)/(O646+O648+O647)</f>
      </c>
      <c r="R646" s="35">
        <v>5</v>
      </c>
      <c r="S646" s="37">
        <f>(O646+O648)/(K646+K648)</f>
      </c>
      <c r="T646" s="35">
        <v>0</v>
      </c>
      <c r="U646" s="38">
        <f>F646/T646</f>
      </c>
      <c r="V646" s="39">
        <f>(F646+4*500)/T646</f>
      </c>
      <c r="W646" s="35">
        <v>0</v>
      </c>
      <c r="X646" s="39">
        <f>W646/T646</f>
      </c>
      <c r="Y646" s="37">
        <f>T646/R646</f>
      </c>
      <c r="Z646" s="39">
        <f>W646/F646</f>
      </c>
      <c r="AA646" s="39">
        <f>W646/(F646+500)</f>
      </c>
      <c r="AB646" s="35">
        <v>0</v>
      </c>
      <c r="AC646" s="35">
        <v>0</v>
      </c>
      <c r="AD646" s="37">
        <f>AB646/T646</f>
      </c>
      <c r="AE646" s="39">
        <f>(W646-AC646)/(F646+500)</f>
      </c>
      <c r="AF646" s="39" t="s">
        <v>65</v>
      </c>
    </row>
    <row customHeight="true" ht="17.628619086406704" r="647">
      <c r="A647" s="26"/>
      <c r="B647" s="27"/>
      <c r="C647" s="28"/>
      <c r="D647" s="29" t="s">
        <v>46</v>
      </c>
      <c r="E647" s="66">
        <v>2221.68</v>
      </c>
      <c r="F647" s="31"/>
      <c r="G647" s="35">
        <v>26889</v>
      </c>
      <c r="H647" s="35">
        <v>1320</v>
      </c>
      <c r="I647" s="33">
        <f t="shared" si="338"/>
      </c>
      <c r="J647" s="34">
        <f t="shared" si="9"/>
      </c>
      <c r="K647" s="35">
        <v>38</v>
      </c>
      <c r="L647" s="34">
        <f t="shared" si="118"/>
      </c>
      <c r="M647" s="35">
        <v>0</v>
      </c>
      <c r="N647" s="36">
        <f t="shared" si="556"/>
      </c>
      <c r="O647" s="35">
        <v>3</v>
      </c>
      <c r="P647" s="36">
        <f t="shared" si="665"/>
      </c>
      <c r="Q647" s="37"/>
      <c r="R647" s="35"/>
      <c r="S647" s="37"/>
      <c r="T647" s="35"/>
      <c r="U647" s="38"/>
      <c r="V647" s="39"/>
      <c r="W647" s="32"/>
      <c r="X647" s="39"/>
      <c r="Y647" s="37"/>
      <c r="Z647" s="39"/>
      <c r="AA647" s="39"/>
      <c r="AB647" s="35"/>
      <c r="AC647" s="35"/>
      <c r="AD647" s="37"/>
      <c r="AE647" s="39"/>
      <c r="AF647" s="43" t="s">
        <v>47</v>
      </c>
    </row>
    <row customHeight="true" ht="17.628619086406704" r="648">
      <c r="A648" s="26"/>
      <c r="B648" s="27"/>
      <c r="C648" s="28"/>
      <c r="D648" s="29" t="s">
        <v>48</v>
      </c>
      <c r="E648" s="35">
        <v>0</v>
      </c>
      <c r="F648" s="31"/>
      <c r="G648" s="35">
        <v>0</v>
      </c>
      <c r="H648" s="35">
        <v>0</v>
      </c>
      <c r="I648" s="33">
        <f t="shared" si="338"/>
      </c>
      <c r="J648" s="34">
        <f t="shared" si="9"/>
      </c>
      <c r="K648" s="35">
        <v>0</v>
      </c>
      <c r="L648" s="34">
        <f t="shared" si="118"/>
      </c>
      <c r="M648" s="35">
        <v>0</v>
      </c>
      <c r="N648" s="36">
        <f t="shared" si="556"/>
      </c>
      <c r="O648" s="35">
        <v>0</v>
      </c>
      <c r="P648" s="36">
        <f t="shared" si="665"/>
      </c>
      <c r="Q648" s="37"/>
      <c r="R648" s="35"/>
      <c r="S648" s="37"/>
      <c r="T648" s="35"/>
      <c r="U648" s="38"/>
      <c r="V648" s="39"/>
      <c r="W648" s="32"/>
      <c r="X648" s="39"/>
      <c r="Y648" s="37"/>
      <c r="Z648" s="39"/>
      <c r="AA648" s="39"/>
      <c r="AB648" s="35"/>
      <c r="AC648" s="35"/>
      <c r="AD648" s="37"/>
      <c r="AE648" s="39"/>
      <c r="AF648" s="39"/>
    </row>
    <row customHeight="true" ht="17.628619086406704" r="649">
      <c r="A649" s="26"/>
      <c r="B649" s="44" t="s">
        <v>53</v>
      </c>
      <c r="C649" s="44"/>
      <c r="D649" s="44"/>
      <c r="E649" s="45">
        <f>SUM(E637:E648)</f>
      </c>
      <c r="F649" s="45">
        <f>SUM(F637:F648)</f>
      </c>
      <c r="G649" s="45">
        <f>SUM(G637:G648)</f>
      </c>
      <c r="H649" s="45">
        <f>SUM(H637:H648)</f>
      </c>
      <c r="I649" s="46">
        <f t="shared" si="338"/>
      </c>
      <c r="J649" s="47">
        <f t="shared" si="9"/>
      </c>
      <c r="K649" s="45">
        <f>SUM(K637:K648)</f>
      </c>
      <c r="L649" s="47">
        <f t="shared" si="118"/>
      </c>
      <c r="M649" s="45">
        <f>SUM(M637:M648)</f>
      </c>
      <c r="N649" s="48">
        <f t="shared" si="556"/>
      </c>
      <c r="O649" s="45">
        <f>SUM(O637:O648)</f>
      </c>
      <c r="P649" s="48">
        <f t="shared" si="665"/>
      </c>
      <c r="Q649" s="49">
        <f>M649/O649</f>
      </c>
      <c r="R649" s="45">
        <f>SUM(R637:R648)</f>
      </c>
      <c r="S649" s="49">
        <f>(O649+O649)/(K649+K649)</f>
      </c>
      <c r="T649" s="45">
        <f>SUM(T637:T648)</f>
      </c>
      <c r="U649" s="50">
        <f t="shared" ref="U649:U650" si="283">F649/T649</f>
      </c>
      <c r="V649" s="51">
        <f t="shared" ref="V649:V650" si="392">(F649+4*500)/T649</f>
      </c>
      <c r="W649" s="45">
        <f>SUM(W637:W648)</f>
      </c>
      <c r="X649" s="52">
        <f t="shared" ref="X649:X650" si="63">W649/T649</f>
      </c>
      <c r="Y649" s="49">
        <f t="shared" ref="Y649:Y650" si="174">T649/R649</f>
      </c>
      <c r="Z649" s="51">
        <f t="shared" ref="Z649:Z650" si="610">W649/F649</f>
      </c>
      <c r="AA649" s="51">
        <f>W649/(F649+COUNT(W637:W648)*500)</f>
      </c>
      <c r="AB649" s="45">
        <f>SUM(AB637:AB648)</f>
      </c>
      <c r="AC649" s="45">
        <f>SUM(AC637:AC648)</f>
      </c>
      <c r="AD649" s="49">
        <f t="shared" ref="AD649:AD650" si="482">AB649/T649</f>
      </c>
      <c r="AE649" s="53">
        <f>(W649-AC649)/(F649+COUNT(W637:W648)*500)</f>
      </c>
      <c r="AF649" s="39"/>
    </row>
    <row customHeight="true" ht="17.628619086406704" r="650">
      <c r="A650" s="26"/>
      <c r="B650" s="27" t="s">
        <v>72</v>
      </c>
      <c r="C650" s="28" t="s">
        <v>60</v>
      </c>
      <c r="D650" s="29" t="s">
        <v>44</v>
      </c>
      <c r="E650" s="35">
        <v>424.43</v>
      </c>
      <c r="F650" s="31">
        <f>E650+E651+E652</f>
      </c>
      <c r="G650" s="35">
        <v>2677</v>
      </c>
      <c r="H650" s="35">
        <v>40</v>
      </c>
      <c r="I650" s="33">
        <f t="shared" si="338"/>
      </c>
      <c r="J650" s="34">
        <f t="shared" si="9"/>
      </c>
      <c r="K650" s="35">
        <v>7</v>
      </c>
      <c r="L650" s="34">
        <f t="shared" si="118"/>
      </c>
      <c r="M650" s="35">
        <v>0</v>
      </c>
      <c r="N650" s="36">
        <f t="shared" si="556"/>
      </c>
      <c r="O650" s="35">
        <v>1</v>
      </c>
      <c r="P650" s="36">
        <f t="shared" si="665"/>
      </c>
      <c r="Q650" s="37">
        <f>(M650+M652+M651)/(O650+O652+O651)</f>
      </c>
      <c r="R650" s="35">
        <v>11</v>
      </c>
      <c r="S650" s="37">
        <f>(O650+O652)/(K650+K652)</f>
      </c>
      <c r="T650" s="35">
        <v>3</v>
      </c>
      <c r="U650" s="38">
        <f t="shared" si="283"/>
      </c>
      <c r="V650" s="39">
        <f t="shared" si="392"/>
      </c>
      <c r="W650" s="35">
        <v>3050.2</v>
      </c>
      <c r="X650" s="39">
        <f t="shared" si="63"/>
      </c>
      <c r="Y650" s="37">
        <f t="shared" si="174"/>
      </c>
      <c r="Z650" s="39">
        <f t="shared" si="610"/>
      </c>
      <c r="AA650" s="39">
        <f>W650/(F650+500)</f>
      </c>
      <c r="AB650" s="35">
        <v>0</v>
      </c>
      <c r="AC650" s="35">
        <v>0</v>
      </c>
      <c r="AD650" s="37">
        <f t="shared" si="482"/>
      </c>
      <c r="AE650" s="39">
        <f>(W650-AC650)/(F650+500)</f>
      </c>
      <c r="AF650" s="39" t="s">
        <v>65</v>
      </c>
    </row>
    <row customHeight="true" ht="17.628619086406704" r="651">
      <c r="A651" s="26"/>
      <c r="B651" s="27"/>
      <c r="C651" s="28"/>
      <c r="D651" s="29" t="s">
        <v>46</v>
      </c>
      <c r="E651" s="35">
        <v>2418.56</v>
      </c>
      <c r="F651" s="31"/>
      <c r="G651" s="35">
        <v>26459</v>
      </c>
      <c r="H651" s="35">
        <v>1360</v>
      </c>
      <c r="I651" s="33">
        <f t="shared" si="338"/>
      </c>
      <c r="J651" s="34">
        <f t="shared" si="9"/>
      </c>
      <c r="K651" s="35">
        <v>56</v>
      </c>
      <c r="L651" s="34">
        <f t="shared" si="118"/>
      </c>
      <c r="M651" s="35">
        <v>2</v>
      </c>
      <c r="N651" s="36">
        <f t="shared" si="556"/>
      </c>
      <c r="O651" s="35">
        <v>5</v>
      </c>
      <c r="P651" s="36">
        <f t="shared" si="665"/>
      </c>
      <c r="Q651" s="37"/>
      <c r="R651" s="35"/>
      <c r="S651" s="37"/>
      <c r="T651" s="35"/>
      <c r="U651" s="38"/>
      <c r="V651" s="39"/>
      <c r="W651" s="32"/>
      <c r="X651" s="39"/>
      <c r="Y651" s="37"/>
      <c r="Z651" s="39"/>
      <c r="AA651" s="39"/>
      <c r="AB651" s="35"/>
      <c r="AC651" s="35"/>
      <c r="AD651" s="37"/>
      <c r="AE651" s="39"/>
      <c r="AF651" s="43" t="s">
        <v>47</v>
      </c>
    </row>
    <row customHeight="true" ht="17.628619086406704" r="652">
      <c r="A652" s="26"/>
      <c r="B652" s="27"/>
      <c r="C652" s="28"/>
      <c r="D652" s="29" t="s">
        <v>48</v>
      </c>
      <c r="E652" s="35">
        <v>0</v>
      </c>
      <c r="F652" s="31"/>
      <c r="G652" s="35">
        <v>0</v>
      </c>
      <c r="H652" s="35">
        <v>0</v>
      </c>
      <c r="I652" s="33">
        <f t="shared" si="338"/>
      </c>
      <c r="J652" s="34">
        <f t="shared" si="9"/>
      </c>
      <c r="K652" s="35">
        <v>0</v>
      </c>
      <c r="L652" s="34">
        <f t="shared" si="118"/>
      </c>
      <c r="M652" s="35">
        <v>0</v>
      </c>
      <c r="N652" s="36">
        <f t="shared" si="556"/>
      </c>
      <c r="O652" s="35">
        <v>0</v>
      </c>
      <c r="P652" s="36">
        <f t="shared" si="665"/>
      </c>
      <c r="Q652" s="37"/>
      <c r="R652" s="35"/>
      <c r="S652" s="37"/>
      <c r="T652" s="35"/>
      <c r="U652" s="38"/>
      <c r="V652" s="39"/>
      <c r="W652" s="32"/>
      <c r="X652" s="39"/>
      <c r="Y652" s="37"/>
      <c r="Z652" s="39"/>
      <c r="AA652" s="39"/>
      <c r="AB652" s="35"/>
      <c r="AC652" s="35"/>
      <c r="AD652" s="37"/>
      <c r="AE652" s="39"/>
      <c r="AF652" s="39"/>
    </row>
    <row customHeight="true" ht="17.628619086406704" r="653">
      <c r="A653" s="26"/>
      <c r="B653" s="27" t="s">
        <v>74</v>
      </c>
      <c r="C653" s="28" t="s">
        <v>60</v>
      </c>
      <c r="D653" s="29" t="s">
        <v>44</v>
      </c>
      <c r="E653" s="65">
        <v>675.12</v>
      </c>
      <c r="F653" s="31">
        <f>E653+E654+E655</f>
      </c>
      <c r="G653" s="35">
        <v>3209</v>
      </c>
      <c r="H653" s="35">
        <v>42</v>
      </c>
      <c r="I653" s="33">
        <f t="shared" si="338"/>
      </c>
      <c r="J653" s="34">
        <f t="shared" si="9"/>
      </c>
      <c r="K653" s="35">
        <v>13</v>
      </c>
      <c r="L653" s="34">
        <f t="shared" si="118"/>
      </c>
      <c r="M653" s="35">
        <v>1</v>
      </c>
      <c r="N653" s="36">
        <f t="shared" si="556"/>
      </c>
      <c r="O653" s="35">
        <v>3</v>
      </c>
      <c r="P653" s="36">
        <f t="shared" si="665"/>
      </c>
      <c r="Q653" s="37">
        <f>(M653+M655+M654)/(O653+O655+O654)</f>
      </c>
      <c r="R653" s="35">
        <v>7</v>
      </c>
      <c r="S653" s="37">
        <f>(O653+O655)/(K653+K655)</f>
      </c>
      <c r="T653" s="35">
        <v>2</v>
      </c>
      <c r="U653" s="38">
        <f>F653/T653</f>
      </c>
      <c r="V653" s="39">
        <f>(F653+4*500)/T653</f>
      </c>
      <c r="W653" s="35">
        <v>2199.6</v>
      </c>
      <c r="X653" s="39">
        <f>W653/T653</f>
      </c>
      <c r="Y653" s="37">
        <f>T653/R653</f>
      </c>
      <c r="Z653" s="39">
        <f>W653/F653</f>
      </c>
      <c r="AA653" s="39">
        <f>W653/(F653+500)</f>
      </c>
      <c r="AB653" s="35">
        <v>0</v>
      </c>
      <c r="AC653" s="35">
        <v>0</v>
      </c>
      <c r="AD653" s="37">
        <f>AB653/T653</f>
      </c>
      <c r="AE653" s="39">
        <f>(W653-AC653)/(F653+500)</f>
      </c>
      <c r="AF653" s="39" t="s">
        <v>65</v>
      </c>
    </row>
    <row customHeight="true" ht="17.628619086406704" r="654">
      <c r="A654" s="26"/>
      <c r="B654" s="27"/>
      <c r="C654" s="28"/>
      <c r="D654" s="29" t="s">
        <v>46</v>
      </c>
      <c r="E654" s="66">
        <v>1322.18</v>
      </c>
      <c r="F654" s="31"/>
      <c r="G654" s="35">
        <v>18314</v>
      </c>
      <c r="H654" s="35">
        <v>911</v>
      </c>
      <c r="I654" s="33">
        <f t="shared" si="338"/>
      </c>
      <c r="J654" s="34">
        <f t="shared" si="9"/>
      </c>
      <c r="K654" s="35">
        <v>31</v>
      </c>
      <c r="L654" s="34">
        <f t="shared" si="118"/>
      </c>
      <c r="M654" s="35">
        <v>0</v>
      </c>
      <c r="N654" s="36">
        <f t="shared" si="556"/>
      </c>
      <c r="O654" s="35">
        <v>1</v>
      </c>
      <c r="P654" s="36">
        <f t="shared" si="665"/>
      </c>
      <c r="Q654" s="37"/>
      <c r="R654" s="35"/>
      <c r="S654" s="37"/>
      <c r="T654" s="35"/>
      <c r="U654" s="38"/>
      <c r="V654" s="39"/>
      <c r="W654" s="32"/>
      <c r="X654" s="39"/>
      <c r="Y654" s="37"/>
      <c r="Z654" s="39"/>
      <c r="AA654" s="39"/>
      <c r="AB654" s="35"/>
      <c r="AC654" s="35"/>
      <c r="AD654" s="37"/>
      <c r="AE654" s="39"/>
      <c r="AF654" s="43" t="s">
        <v>47</v>
      </c>
    </row>
    <row customHeight="true" ht="17.628619086406704" r="655">
      <c r="A655" s="26"/>
      <c r="B655" s="27"/>
      <c r="C655" s="28"/>
      <c r="D655" s="29" t="s">
        <v>48</v>
      </c>
      <c r="E655" s="35">
        <v>0</v>
      </c>
      <c r="F655" s="31"/>
      <c r="G655" s="35">
        <v>0</v>
      </c>
      <c r="H655" s="35">
        <v>0</v>
      </c>
      <c r="I655" s="33">
        <f t="shared" si="338"/>
      </c>
      <c r="J655" s="34">
        <f t="shared" si="9"/>
      </c>
      <c r="K655" s="35">
        <v>0</v>
      </c>
      <c r="L655" s="34">
        <f t="shared" si="118"/>
      </c>
      <c r="M655" s="35">
        <v>0</v>
      </c>
      <c r="N655" s="36">
        <f t="shared" si="556"/>
      </c>
      <c r="O655" s="35">
        <v>0</v>
      </c>
      <c r="P655" s="36">
        <f t="shared" si="665"/>
      </c>
      <c r="Q655" s="37"/>
      <c r="R655" s="35"/>
      <c r="S655" s="37"/>
      <c r="T655" s="35"/>
      <c r="U655" s="38"/>
      <c r="V655" s="39"/>
      <c r="W655" s="32"/>
      <c r="X655" s="39"/>
      <c r="Y655" s="37"/>
      <c r="Z655" s="39"/>
      <c r="AA655" s="39"/>
      <c r="AB655" s="35"/>
      <c r="AC655" s="35"/>
      <c r="AD655" s="37"/>
      <c r="AE655" s="39"/>
      <c r="AF655" s="39"/>
    </row>
    <row customHeight="true" ht="17.628619086406704" r="656">
      <c r="A656" s="26"/>
      <c r="B656" s="27" t="s">
        <v>75</v>
      </c>
      <c r="C656" s="28" t="s">
        <v>60</v>
      </c>
      <c r="D656" s="29" t="s">
        <v>44</v>
      </c>
      <c r="E656" s="65">
        <v>1251.66</v>
      </c>
      <c r="F656" s="31">
        <f>E656+E657+E658</f>
      </c>
      <c r="G656" s="35">
        <v>7913</v>
      </c>
      <c r="H656" s="35">
        <v>68</v>
      </c>
      <c r="I656" s="33">
        <f t="shared" si="338"/>
      </c>
      <c r="J656" s="34">
        <f t="shared" si="9"/>
      </c>
      <c r="K656" s="35">
        <v>12</v>
      </c>
      <c r="L656" s="34">
        <f t="shared" si="118"/>
      </c>
      <c r="M656" s="35">
        <v>1</v>
      </c>
      <c r="N656" s="36">
        <f t="shared" si="556"/>
      </c>
      <c r="O656" s="35">
        <v>2</v>
      </c>
      <c r="P656" s="36">
        <f t="shared" si="665"/>
      </c>
      <c r="Q656" s="37">
        <f>(M656+M658+M657)/(O656+O658+O657)</f>
      </c>
      <c r="R656" s="35">
        <v>5</v>
      </c>
      <c r="S656" s="37">
        <f>(O656+O658)/(K656+K658)</f>
      </c>
      <c r="T656" s="35">
        <v>3</v>
      </c>
      <c r="U656" s="38">
        <f>F656/T656</f>
      </c>
      <c r="V656" s="39">
        <f>(F656+4*500)/T656</f>
      </c>
      <c r="W656" s="35">
        <v>4066.8</v>
      </c>
      <c r="X656" s="39">
        <f>W656/T656</f>
      </c>
      <c r="Y656" s="37">
        <f>T656/R656</f>
      </c>
      <c r="Z656" s="39">
        <f>W656/F656</f>
      </c>
      <c r="AA656" s="39">
        <f>W656/(F656+500)</f>
      </c>
      <c r="AB656" s="35">
        <v>0</v>
      </c>
      <c r="AC656" s="35">
        <v>0</v>
      </c>
      <c r="AD656" s="37">
        <f>AB656/T656</f>
      </c>
      <c r="AE656" s="39">
        <f>(W656-AC656)/(F656+500)</f>
      </c>
      <c r="AF656" s="39" t="s">
        <v>65</v>
      </c>
    </row>
    <row customHeight="true" ht="17.628619086406704" r="657">
      <c r="A657" s="26"/>
      <c r="B657" s="27"/>
      <c r="C657" s="28"/>
      <c r="D657" s="29" t="s">
        <v>46</v>
      </c>
      <c r="E657" s="66">
        <v>149.39</v>
      </c>
      <c r="F657" s="31"/>
      <c r="G657" s="35">
        <v>1831</v>
      </c>
      <c r="H657" s="35">
        <v>96</v>
      </c>
      <c r="I657" s="33">
        <f t="shared" si="338"/>
      </c>
      <c r="J657" s="34">
        <f t="shared" si="9"/>
      </c>
      <c r="K657" s="35">
        <v>5</v>
      </c>
      <c r="L657" s="34">
        <f t="shared" si="118"/>
      </c>
      <c r="M657" s="35">
        <v>1</v>
      </c>
      <c r="N657" s="36">
        <f t="shared" si="556"/>
      </c>
      <c r="O657" s="35">
        <v>0</v>
      </c>
      <c r="P657" s="36">
        <f t="shared" si="665"/>
      </c>
      <c r="Q657" s="37"/>
      <c r="R657" s="35"/>
      <c r="S657" s="37"/>
      <c r="T657" s="35"/>
      <c r="U657" s="38"/>
      <c r="V657" s="39"/>
      <c r="W657" s="32"/>
      <c r="X657" s="39"/>
      <c r="Y657" s="37"/>
      <c r="Z657" s="39"/>
      <c r="AA657" s="39"/>
      <c r="AB657" s="35"/>
      <c r="AC657" s="35"/>
      <c r="AD657" s="37"/>
      <c r="AE657" s="39"/>
      <c r="AF657" s="43" t="s">
        <v>47</v>
      </c>
    </row>
    <row customHeight="true" ht="17.628619086406704" r="658">
      <c r="A658" s="26"/>
      <c r="B658" s="27"/>
      <c r="C658" s="28"/>
      <c r="D658" s="29" t="s">
        <v>48</v>
      </c>
      <c r="E658" s="35">
        <v>0</v>
      </c>
      <c r="F658" s="31"/>
      <c r="G658" s="35">
        <v>0</v>
      </c>
      <c r="H658" s="35">
        <v>0</v>
      </c>
      <c r="I658" s="33">
        <f t="shared" si="338"/>
      </c>
      <c r="J658" s="34">
        <f t="shared" si="9"/>
      </c>
      <c r="K658" s="35">
        <v>0</v>
      </c>
      <c r="L658" s="34">
        <f t="shared" si="118"/>
      </c>
      <c r="M658" s="35">
        <v>0</v>
      </c>
      <c r="N658" s="36">
        <f t="shared" si="556"/>
      </c>
      <c r="O658" s="35">
        <v>0</v>
      </c>
      <c r="P658" s="36">
        <f t="shared" si="665"/>
      </c>
      <c r="Q658" s="37"/>
      <c r="R658" s="35"/>
      <c r="S658" s="37"/>
      <c r="T658" s="35"/>
      <c r="U658" s="38"/>
      <c r="V658" s="39"/>
      <c r="W658" s="32"/>
      <c r="X658" s="39"/>
      <c r="Y658" s="37"/>
      <c r="Z658" s="39"/>
      <c r="AA658" s="39"/>
      <c r="AB658" s="35"/>
      <c r="AC658" s="35"/>
      <c r="AD658" s="37"/>
      <c r="AE658" s="39"/>
      <c r="AF658" s="39"/>
    </row>
    <row customHeight="true" ht="17.628619086406704" r="659">
      <c r="A659" s="26"/>
      <c r="B659" s="27" t="s">
        <v>76</v>
      </c>
      <c r="C659" s="28" t="s">
        <v>60</v>
      </c>
      <c r="D659" s="29" t="s">
        <v>44</v>
      </c>
      <c r="E659" s="65">
        <v>304.93</v>
      </c>
      <c r="F659" s="31">
        <f>E659+E660+E661</f>
      </c>
      <c r="G659" s="35">
        <v>2605</v>
      </c>
      <c r="H659" s="35">
        <v>28</v>
      </c>
      <c r="I659" s="33">
        <f t="shared" si="338"/>
      </c>
      <c r="J659" s="34">
        <f t="shared" si="9"/>
      </c>
      <c r="K659" s="35">
        <v>4</v>
      </c>
      <c r="L659" s="34">
        <f t="shared" si="118"/>
      </c>
      <c r="M659" s="35">
        <v>0</v>
      </c>
      <c r="N659" s="36">
        <f t="shared" si="556"/>
      </c>
      <c r="O659" s="35">
        <v>0</v>
      </c>
      <c r="P659" s="36">
        <f t="shared" si="665"/>
      </c>
      <c r="Q659" s="37">
        <f>(M659+M661+M660)/(O659+O661+O660)</f>
      </c>
      <c r="R659" s="35">
        <v>1</v>
      </c>
      <c r="S659" s="37">
        <f>(O659+O661)/(K659+K661)</f>
      </c>
      <c r="T659" s="35">
        <v>1</v>
      </c>
      <c r="U659" s="38">
        <f>F659/T659</f>
      </c>
      <c r="V659" s="39">
        <f>(F659+4*500)/T659</f>
      </c>
      <c r="W659" s="35">
        <v>746.4</v>
      </c>
      <c r="X659" s="39">
        <f>W659/T659</f>
      </c>
      <c r="Y659" s="37">
        <f>T659/R659</f>
      </c>
      <c r="Z659" s="39">
        <f>W659/F659</f>
      </c>
      <c r="AA659" s="39">
        <f>W659/(F659+500)</f>
      </c>
      <c r="AB659" s="35">
        <v>0</v>
      </c>
      <c r="AC659" s="35">
        <v>0</v>
      </c>
      <c r="AD659" s="37">
        <f>AB659/T659</f>
      </c>
      <c r="AE659" s="39">
        <f>(W659-AC659)/(F659+500)</f>
      </c>
      <c r="AF659" s="39" t="s">
        <v>65</v>
      </c>
    </row>
    <row customHeight="true" ht="17.628619086406704" r="660">
      <c r="A660" s="26"/>
      <c r="B660" s="27"/>
      <c r="C660" s="28"/>
      <c r="D660" s="29" t="s">
        <v>46</v>
      </c>
      <c r="E660" s="66">
        <v>519.32</v>
      </c>
      <c r="F660" s="31"/>
      <c r="G660" s="35">
        <v>6999</v>
      </c>
      <c r="H660" s="35">
        <v>413</v>
      </c>
      <c r="I660" s="33">
        <f t="shared" si="338"/>
      </c>
      <c r="J660" s="34">
        <f t="shared" si="9"/>
      </c>
      <c r="K660" s="35">
        <v>15</v>
      </c>
      <c r="L660" s="34">
        <f t="shared" si="118"/>
      </c>
      <c r="M660" s="35">
        <v>1</v>
      </c>
      <c r="N660" s="36">
        <f t="shared" si="556"/>
      </c>
      <c r="O660" s="35">
        <v>0</v>
      </c>
      <c r="P660" s="36">
        <f t="shared" si="665"/>
      </c>
      <c r="Q660" s="37"/>
      <c r="R660" s="35"/>
      <c r="S660" s="37"/>
      <c r="T660" s="35"/>
      <c r="U660" s="38"/>
      <c r="V660" s="39"/>
      <c r="W660" s="32"/>
      <c r="X660" s="39"/>
      <c r="Y660" s="37"/>
      <c r="Z660" s="39"/>
      <c r="AA660" s="39"/>
      <c r="AB660" s="35"/>
      <c r="AC660" s="35"/>
      <c r="AD660" s="37"/>
      <c r="AE660" s="39"/>
      <c r="AF660" s="43" t="s">
        <v>47</v>
      </c>
    </row>
    <row customHeight="true" ht="17.628619086406704" r="661">
      <c r="A661" s="26"/>
      <c r="B661" s="27"/>
      <c r="C661" s="28"/>
      <c r="D661" s="29" t="s">
        <v>48</v>
      </c>
      <c r="E661" s="35">
        <v>0</v>
      </c>
      <c r="F661" s="31"/>
      <c r="G661" s="35">
        <v>0</v>
      </c>
      <c r="H661" s="35">
        <v>0</v>
      </c>
      <c r="I661" s="33">
        <f t="shared" si="338"/>
      </c>
      <c r="J661" s="34">
        <f t="shared" si="9"/>
      </c>
      <c r="K661" s="35">
        <v>0</v>
      </c>
      <c r="L661" s="34">
        <f t="shared" si="118"/>
      </c>
      <c r="M661" s="35">
        <v>0</v>
      </c>
      <c r="N661" s="36">
        <f t="shared" si="556"/>
      </c>
      <c r="O661" s="35">
        <v>0</v>
      </c>
      <c r="P661" s="36">
        <f t="shared" si="665"/>
      </c>
      <c r="Q661" s="37"/>
      <c r="R661" s="35"/>
      <c r="S661" s="37"/>
      <c r="T661" s="35"/>
      <c r="U661" s="38"/>
      <c r="V661" s="39"/>
      <c r="W661" s="32"/>
      <c r="X661" s="39"/>
      <c r="Y661" s="37"/>
      <c r="Z661" s="39"/>
      <c r="AA661" s="39"/>
      <c r="AB661" s="35"/>
      <c r="AC661" s="35"/>
      <c r="AD661" s="37"/>
      <c r="AE661" s="39"/>
      <c r="AF661" s="39"/>
    </row>
    <row customHeight="true" ht="17.628619086406704" r="662">
      <c r="A662" s="26"/>
      <c r="B662" s="44" t="s">
        <v>53</v>
      </c>
      <c r="C662" s="44"/>
      <c r="D662" s="44"/>
      <c r="E662" s="45">
        <f>SUM(E650:E661)</f>
      </c>
      <c r="F662" s="45">
        <f>SUM(F650:F661)</f>
      </c>
      <c r="G662" s="45">
        <f>SUM(G650:G661)</f>
      </c>
      <c r="H662" s="45">
        <f>SUM(H650:H661)</f>
      </c>
      <c r="I662" s="46">
        <f t="shared" si="338"/>
      </c>
      <c r="J662" s="47">
        <f t="shared" si="9"/>
      </c>
      <c r="K662" s="45">
        <f>SUM(K650:K661)</f>
      </c>
      <c r="L662" s="47">
        <f t="shared" si="118"/>
      </c>
      <c r="M662" s="45">
        <f>SUM(M650:M661)</f>
      </c>
      <c r="N662" s="48">
        <f t="shared" si="556"/>
      </c>
      <c r="O662" s="45">
        <f>SUM(O650:O661)</f>
      </c>
      <c r="P662" s="48">
        <f t="shared" si="665"/>
      </c>
      <c r="Q662" s="49">
        <f t="shared" ref="Q662:Q663" si="537">M662/O662</f>
      </c>
      <c r="R662" s="45">
        <f>SUM(R650:R661)</f>
      </c>
      <c r="S662" s="49">
        <f t="shared" ref="S662:S663" si="229">(O662+O662)/(K662+K662)</f>
      </c>
      <c r="T662" s="45">
        <f>SUM(T650:T661)</f>
      </c>
      <c r="U662" s="50">
        <f t="shared" ref="U662:U663" si="284">F662/T662</f>
      </c>
      <c r="V662" s="51">
        <f t="shared" ref="V662:V663" si="393">(F662+4*500)/T662</f>
      </c>
      <c r="W662" s="45">
        <f>SUM(W650:W661)</f>
      </c>
      <c r="X662" s="52">
        <f t="shared" ref="X662:X663" si="64">W662/T662</f>
      </c>
      <c r="Y662" s="49">
        <f t="shared" ref="Y662:Y663" si="175">T662/R662</f>
      </c>
      <c r="Z662" s="51">
        <f t="shared" ref="Z662:Z663" si="611">W662/F662</f>
      </c>
      <c r="AA662" s="51">
        <f>W662/(F662+COUNT(W650:W661)*500)</f>
      </c>
      <c r="AB662" s="45">
        <f>SUM(AB650:AB661)</f>
      </c>
      <c r="AC662" s="45">
        <f>SUM(AC650:AC661)</f>
      </c>
      <c r="AD662" s="49">
        <f t="shared" ref="AD662:AD663" si="483">AB662/T662</f>
      </c>
      <c r="AE662" s="53">
        <f>(W662-AC662)/(F662+COUNT(W650:W661)*500)</f>
      </c>
      <c r="AF662" s="39"/>
    </row>
    <row customHeight="true" ht="17.628619086406704" r="663">
      <c r="A663" s="71"/>
      <c r="B663" s="72" t="s">
        <v>77</v>
      </c>
      <c r="C663" s="72"/>
      <c r="D663" s="72"/>
      <c r="E663" s="73">
        <f>E623+E662+E610+E649+E636</f>
      </c>
      <c r="F663" s="73">
        <f>F623+F662+F610+F649+F636</f>
      </c>
      <c r="G663" s="73">
        <f>G623+G662+G610+G649+G636</f>
      </c>
      <c r="H663" s="73">
        <f>H623+H662+H610+H649+H636</f>
      </c>
      <c r="I663" s="74">
        <f t="shared" si="338"/>
      </c>
      <c r="J663" s="75">
        <f t="shared" si="9"/>
      </c>
      <c r="K663" s="73">
        <f>K623+K662+K610+K649+K636</f>
      </c>
      <c r="L663" s="75">
        <f t="shared" si="118"/>
      </c>
      <c r="M663" s="73">
        <f>M623+M662+M610+M649+M636</f>
      </c>
      <c r="N663" s="69">
        <f t="shared" si="556"/>
      </c>
      <c r="O663" s="73">
        <f>O623+O662+O610+O649+O636</f>
      </c>
      <c r="P663" s="76">
        <f t="shared" si="665"/>
      </c>
      <c r="Q663" s="77">
        <f t="shared" si="537"/>
      </c>
      <c r="R663" s="73">
        <f>R623+R662+R610+R649+R636</f>
      </c>
      <c r="S663" s="77">
        <f t="shared" si="229"/>
      </c>
      <c r="T663" s="73">
        <f>T623+T662+T610+T649+T636</f>
      </c>
      <c r="U663" s="78">
        <f t="shared" si="284"/>
      </c>
      <c r="V663" s="73">
        <f t="shared" si="393"/>
      </c>
      <c r="W663" s="73">
        <f>W623+W662+W610+W649+W636</f>
      </c>
      <c r="X663" s="73">
        <f t="shared" si="64"/>
      </c>
      <c r="Y663" s="77">
        <f t="shared" si="175"/>
      </c>
      <c r="Z663" s="73">
        <f t="shared" si="611"/>
      </c>
      <c r="AA663" s="73">
        <f>W663/(F663+COUNT(W598:W609,W611:W622,W624:W635,W637:W648,W650:W661)*500)</f>
      </c>
      <c r="AB663" s="73">
        <f>AB623+AB662+AB610+AB649+AB636</f>
      </c>
      <c r="AC663" s="73">
        <f>AC623+AC662+AC610+AC649+AC636</f>
      </c>
      <c r="AD663" s="77">
        <f t="shared" si="483"/>
      </c>
      <c r="AE663" s="73">
        <f>(W663-AC663)/(F663+COUNT(W598:W609,W611:W622,W624:W635,W637:W648,W650:W661)*500)</f>
      </c>
      <c r="AF663" s="79"/>
    </row>
    <row customHeight="true" ht="19.730866479368984" r="664">
      <c r="A664" s="80" t="s">
        <v>9</v>
      </c>
      <c r="B664" s="80" t="s">
        <v>10</v>
      </c>
      <c r="C664" s="80" t="s">
        <v>11</v>
      </c>
      <c r="D664" s="80" t="s">
        <v>12</v>
      </c>
      <c r="E664" s="80" t="s">
        <v>13</v>
      </c>
      <c r="F664" s="80" t="s">
        <v>14</v>
      </c>
      <c r="G664" s="80" t="s">
        <v>15</v>
      </c>
      <c r="H664" s="80" t="s">
        <v>16</v>
      </c>
      <c r="I664" s="81" t="s">
        <v>17</v>
      </c>
      <c r="J664" s="82" t="s">
        <v>18</v>
      </c>
      <c r="K664" s="80" t="s">
        <v>19</v>
      </c>
      <c r="L664" s="82" t="s">
        <v>20</v>
      </c>
      <c r="M664" s="80" t="s">
        <v>21</v>
      </c>
      <c r="N664" s="83" t="s">
        <v>22</v>
      </c>
      <c r="O664" s="80" t="s">
        <v>23</v>
      </c>
      <c r="P664" s="83" t="s">
        <v>24</v>
      </c>
      <c r="Q664" s="81" t="s">
        <v>25</v>
      </c>
      <c r="R664" s="84" t="s">
        <v>26</v>
      </c>
      <c r="S664" s="85" t="s">
        <v>27</v>
      </c>
      <c r="T664" s="84" t="s">
        <v>28</v>
      </c>
      <c r="U664" s="86" t="s">
        <v>29</v>
      </c>
      <c r="V664" s="87" t="s">
        <v>30</v>
      </c>
      <c r="W664" s="87" t="s">
        <v>31</v>
      </c>
      <c r="X664" s="87" t="s">
        <v>32</v>
      </c>
      <c r="Y664" s="85" t="s">
        <v>33</v>
      </c>
      <c r="Z664" s="87" t="s">
        <v>34</v>
      </c>
      <c r="AA664" s="87" t="s">
        <v>35</v>
      </c>
      <c r="AB664" s="87" t="s">
        <v>36</v>
      </c>
      <c r="AC664" s="84" t="s">
        <v>37</v>
      </c>
      <c r="AD664" s="85" t="s">
        <v>38</v>
      </c>
      <c r="AE664" s="87" t="s">
        <v>39</v>
      </c>
      <c r="AF664" s="87" t="s">
        <v>40</v>
      </c>
    </row>
    <row customHeight="true" ht="19.730866479368984" r="665">
      <c r="A665" s="88" t="s">
        <v>92</v>
      </c>
      <c r="B665" s="89" t="s">
        <v>42</v>
      </c>
      <c r="C665" s="90" t="s">
        <v>68</v>
      </c>
      <c r="D665" s="91" t="s">
        <v>44</v>
      </c>
      <c r="E665" s="92">
        <v>327.55</v>
      </c>
      <c r="F665" s="93">
        <f>E665+E666+E667</f>
      </c>
      <c r="G665" s="92">
        <v>2257</v>
      </c>
      <c r="H665" s="92">
        <v>55</v>
      </c>
      <c r="I665" s="94">
        <f t="shared" ref="I665:I730" si="339">H665/G665</f>
      </c>
      <c r="J665" s="95">
        <f t="shared" ref="J665:J730" si="10">(E665/G665)*1000</f>
      </c>
      <c r="K665" s="92">
        <v>7</v>
      </c>
      <c r="L665" s="95">
        <f t="shared" ref="L665:L730" si="119">E665/K665</f>
      </c>
      <c r="M665" s="92">
        <v>0</v>
      </c>
      <c r="N665" s="96">
        <f t="shared" ref="N665:N730" si="557">E665/M665</f>
      </c>
      <c r="O665" s="92">
        <v>2</v>
      </c>
      <c r="P665" s="96">
        <f t="shared" ref="P665:P730" si="666">E665/O665</f>
      </c>
      <c r="Q665" s="97">
        <f>(M665+M667+M666)/(O665+O667+O666)</f>
      </c>
      <c r="R665" s="92">
        <v>4</v>
      </c>
      <c r="S665" s="97">
        <f>(O665+O667)/(K665+K667)</f>
      </c>
      <c r="T665" s="92">
        <v>1</v>
      </c>
      <c r="U665" s="98">
        <f>F665/T665</f>
      </c>
      <c r="V665" s="99">
        <f>(F665+4*500)/T665</f>
      </c>
      <c r="W665" s="100">
        <v>703.2</v>
      </c>
      <c r="X665" s="99">
        <f>W665/T665</f>
      </c>
      <c r="Y665" s="97">
        <f>T665/R665</f>
      </c>
      <c r="Z665" s="99">
        <f>W665/F665</f>
      </c>
      <c r="AA665" s="99">
        <f>W665/(F665+500)</f>
      </c>
      <c r="AB665" s="92">
        <v>1</v>
      </c>
      <c r="AC665" s="92">
        <v>703.2</v>
      </c>
      <c r="AD665" s="97">
        <f>AB665/T665</f>
      </c>
      <c r="AE665" s="99">
        <f>(W665-AC665)/(F665+500)</f>
      </c>
      <c r="AF665" s="99" t="s">
        <v>45</v>
      </c>
    </row>
    <row customHeight="true" ht="19.730866479368984" r="666">
      <c r="A666" s="88"/>
      <c r="B666" s="89"/>
      <c r="C666" s="90"/>
      <c r="D666" s="91" t="s">
        <v>46</v>
      </c>
      <c r="E666" s="92">
        <v>1144.97</v>
      </c>
      <c r="F666" s="93"/>
      <c r="G666" s="92">
        <v>10944</v>
      </c>
      <c r="H666" s="92">
        <v>1219</v>
      </c>
      <c r="I666" s="94">
        <f t="shared" si="339"/>
      </c>
      <c r="J666" s="95">
        <f t="shared" si="10"/>
      </c>
      <c r="K666" s="92">
        <v>47</v>
      </c>
      <c r="L666" s="95">
        <f t="shared" si="119"/>
      </c>
      <c r="M666" s="92">
        <v>1</v>
      </c>
      <c r="N666" s="96">
        <f t="shared" si="557"/>
      </c>
      <c r="O666" s="92">
        <v>1</v>
      </c>
      <c r="P666" s="96">
        <f t="shared" si="666"/>
      </c>
      <c r="Q666" s="97"/>
      <c r="R666" s="92"/>
      <c r="S666" s="97"/>
      <c r="T666" s="92"/>
      <c r="U666" s="98"/>
      <c r="V666" s="99"/>
      <c r="W666" s="100"/>
      <c r="X666" s="99"/>
      <c r="Y666" s="97"/>
      <c r="Z666" s="99"/>
      <c r="AA666" s="99"/>
      <c r="AB666" s="92"/>
      <c r="AC666" s="92"/>
      <c r="AD666" s="97"/>
      <c r="AE666" s="99"/>
      <c r="AF666" s="101" t="s">
        <v>79</v>
      </c>
    </row>
    <row customHeight="true" ht="19.730866479368984" r="667">
      <c r="A667" s="88"/>
      <c r="B667" s="89"/>
      <c r="C667" s="90"/>
      <c r="D667" s="91" t="s">
        <v>48</v>
      </c>
      <c r="E667" s="92">
        <v>0</v>
      </c>
      <c r="F667" s="93"/>
      <c r="G667" s="92">
        <v>0</v>
      </c>
      <c r="H667" s="92">
        <v>0</v>
      </c>
      <c r="I667" s="94">
        <f t="shared" si="339"/>
      </c>
      <c r="J667" s="95">
        <f t="shared" si="10"/>
      </c>
      <c r="K667" s="92">
        <v>0</v>
      </c>
      <c r="L667" s="95">
        <f t="shared" si="119"/>
      </c>
      <c r="M667" s="92">
        <v>0</v>
      </c>
      <c r="N667" s="96">
        <f t="shared" si="557"/>
      </c>
      <c r="O667" s="92">
        <v>0</v>
      </c>
      <c r="P667" s="96">
        <f t="shared" si="666"/>
      </c>
      <c r="Q667" s="97"/>
      <c r="R667" s="92"/>
      <c r="S667" s="97"/>
      <c r="T667" s="92"/>
      <c r="U667" s="98"/>
      <c r="V667" s="99"/>
      <c r="W667" s="100"/>
      <c r="X667" s="99"/>
      <c r="Y667" s="97"/>
      <c r="Z667" s="99"/>
      <c r="AA667" s="99"/>
      <c r="AB667" s="92"/>
      <c r="AC667" s="92"/>
      <c r="AD667" s="97"/>
      <c r="AE667" s="99"/>
      <c r="AF667" s="99"/>
    </row>
    <row customHeight="true" ht="19.730866479368984" r="668">
      <c r="A668" s="88"/>
      <c r="B668" s="89" t="s">
        <v>49</v>
      </c>
      <c r="C668" s="90" t="s">
        <v>68</v>
      </c>
      <c r="D668" s="91" t="s">
        <v>44</v>
      </c>
      <c r="E668" s="102">
        <v>1007.51</v>
      </c>
      <c r="F668" s="93">
        <f>E668+E669+E670</f>
      </c>
      <c r="G668" s="92">
        <v>5916</v>
      </c>
      <c r="H668" s="92">
        <v>66</v>
      </c>
      <c r="I668" s="94">
        <f t="shared" si="339"/>
      </c>
      <c r="J668" s="95">
        <f t="shared" si="10"/>
      </c>
      <c r="K668" s="92">
        <v>20</v>
      </c>
      <c r="L668" s="95">
        <f t="shared" si="119"/>
      </c>
      <c r="M668" s="92">
        <v>1</v>
      </c>
      <c r="N668" s="96">
        <f t="shared" si="557"/>
      </c>
      <c r="O668" s="92">
        <v>2</v>
      </c>
      <c r="P668" s="96">
        <f t="shared" si="666"/>
      </c>
      <c r="Q668" s="97">
        <f>(M668+M670+M669)/(O668+O670+O669)</f>
      </c>
      <c r="R668" s="92">
        <v>4</v>
      </c>
      <c r="S668" s="97">
        <f>(O668+O670)/(K668+K670)</f>
      </c>
      <c r="T668" s="92">
        <v>1</v>
      </c>
      <c r="U668" s="98">
        <f>F668/T668</f>
      </c>
      <c r="V668" s="99">
        <f>(F668+4*500)/T668</f>
      </c>
      <c r="W668" s="100">
        <v>2971.2</v>
      </c>
      <c r="X668" s="99">
        <f>W668/T668</f>
      </c>
      <c r="Y668" s="97">
        <f>T668/R668</f>
      </c>
      <c r="Z668" s="99">
        <f>W668/F668</f>
      </c>
      <c r="AA668" s="99">
        <f>W668/(F668+500)</f>
      </c>
      <c r="AB668" s="92">
        <v>0</v>
      </c>
      <c r="AC668" s="92">
        <v>0</v>
      </c>
      <c r="AD668" s="97">
        <f>AB668/T668</f>
      </c>
      <c r="AE668" s="99">
        <f>(W668-AC668)/(F668+500)</f>
      </c>
      <c r="AF668" s="99" t="s">
        <v>45</v>
      </c>
    </row>
    <row customHeight="true" ht="19.730866479368984" r="669">
      <c r="A669" s="88"/>
      <c r="B669" s="89"/>
      <c r="C669" s="90"/>
      <c r="D669" s="91" t="s">
        <v>46</v>
      </c>
      <c r="E669" s="103">
        <v>1363.08</v>
      </c>
      <c r="F669" s="93"/>
      <c r="G669" s="92">
        <v>13293</v>
      </c>
      <c r="H669" s="92">
        <v>983</v>
      </c>
      <c r="I669" s="94">
        <f t="shared" si="339"/>
      </c>
      <c r="J669" s="95">
        <f t="shared" si="10"/>
      </c>
      <c r="K669" s="92">
        <v>37</v>
      </c>
      <c r="L669" s="95">
        <f t="shared" si="119"/>
      </c>
      <c r="M669" s="92">
        <v>0</v>
      </c>
      <c r="N669" s="96">
        <f t="shared" si="557"/>
      </c>
      <c r="O669" s="92">
        <v>1</v>
      </c>
      <c r="P669" s="96">
        <f t="shared" si="666"/>
      </c>
      <c r="Q669" s="97"/>
      <c r="R669" s="92"/>
      <c r="S669" s="97"/>
      <c r="T669" s="92"/>
      <c r="U669" s="98"/>
      <c r="V669" s="99"/>
      <c r="W669" s="100"/>
      <c r="X669" s="99"/>
      <c r="Y669" s="97"/>
      <c r="Z669" s="99"/>
      <c r="AA669" s="99"/>
      <c r="AB669" s="92"/>
      <c r="AC669" s="92"/>
      <c r="AD669" s="97"/>
      <c r="AE669" s="99"/>
      <c r="AF669" s="101" t="s">
        <v>79</v>
      </c>
    </row>
    <row customHeight="true" ht="19.730866479368984" r="670">
      <c r="A670" s="88"/>
      <c r="B670" s="89"/>
      <c r="C670" s="90"/>
      <c r="D670" s="91" t="s">
        <v>48</v>
      </c>
      <c r="E670" s="92">
        <v>0</v>
      </c>
      <c r="F670" s="93"/>
      <c r="G670" s="92">
        <v>0</v>
      </c>
      <c r="H670" s="92">
        <v>0</v>
      </c>
      <c r="I670" s="94">
        <f t="shared" si="339"/>
      </c>
      <c r="J670" s="95">
        <f t="shared" si="10"/>
      </c>
      <c r="K670" s="92">
        <v>0</v>
      </c>
      <c r="L670" s="95">
        <f t="shared" si="119"/>
      </c>
      <c r="M670" s="92">
        <v>0</v>
      </c>
      <c r="N670" s="96">
        <f t="shared" si="557"/>
      </c>
      <c r="O670" s="92">
        <v>0</v>
      </c>
      <c r="P670" s="96">
        <f t="shared" si="666"/>
      </c>
      <c r="Q670" s="97"/>
      <c r="R670" s="92"/>
      <c r="S670" s="97"/>
      <c r="T670" s="92"/>
      <c r="U670" s="98"/>
      <c r="V670" s="99"/>
      <c r="W670" s="100"/>
      <c r="X670" s="99"/>
      <c r="Y670" s="97"/>
      <c r="Z670" s="99"/>
      <c r="AA670" s="99"/>
      <c r="AB670" s="92"/>
      <c r="AC670" s="92"/>
      <c r="AD670" s="97"/>
      <c r="AE670" s="99"/>
      <c r="AF670" s="99"/>
    </row>
    <row customHeight="true" ht="19.730866479368984" r="671">
      <c r="A671" s="88"/>
      <c r="B671" s="89" t="s">
        <v>51</v>
      </c>
      <c r="C671" s="90" t="s">
        <v>68</v>
      </c>
      <c r="D671" s="91" t="s">
        <v>44</v>
      </c>
      <c r="E671" s="102">
        <v>724.68</v>
      </c>
      <c r="F671" s="93">
        <f>E671+E672+E673</f>
      </c>
      <c r="G671" s="92">
        <v>5772</v>
      </c>
      <c r="H671" s="92">
        <v>51</v>
      </c>
      <c r="I671" s="94">
        <f t="shared" si="339"/>
      </c>
      <c r="J671" s="95">
        <f t="shared" si="10"/>
      </c>
      <c r="K671" s="92">
        <v>16</v>
      </c>
      <c r="L671" s="95">
        <f t="shared" si="119"/>
      </c>
      <c r="M671" s="92">
        <v>1</v>
      </c>
      <c r="N671" s="96">
        <f t="shared" si="557"/>
      </c>
      <c r="O671" s="92">
        <v>2</v>
      </c>
      <c r="P671" s="96">
        <f t="shared" si="666"/>
      </c>
      <c r="Q671" s="97">
        <f>(M671+M673+M672)/(O671+O673+O672)</f>
      </c>
      <c r="R671" s="92">
        <v>9</v>
      </c>
      <c r="S671" s="97">
        <f>(O671+O673)/(K671+K673)</f>
      </c>
      <c r="T671" s="92">
        <v>4</v>
      </c>
      <c r="U671" s="98">
        <f>F671/T671</f>
      </c>
      <c r="V671" s="99">
        <f>(F671+4*500)/T671</f>
      </c>
      <c r="W671" s="100">
        <v>7389.6</v>
      </c>
      <c r="X671" s="99">
        <f>W671/T671</f>
      </c>
      <c r="Y671" s="97">
        <f>T671/R671</f>
      </c>
      <c r="Z671" s="99">
        <f>W671/F671</f>
      </c>
      <c r="AA671" s="99">
        <f>W671/(F671+500)</f>
      </c>
      <c r="AB671" s="92">
        <v>0</v>
      </c>
      <c r="AC671" s="92">
        <v>0</v>
      </c>
      <c r="AD671" s="97">
        <f>AB671/T671</f>
      </c>
      <c r="AE671" s="99">
        <f>(W671-AC671)/(F671+500)</f>
      </c>
      <c r="AF671" s="99" t="s">
        <v>45</v>
      </c>
    </row>
    <row customHeight="true" ht="19.730866479368984" r="672">
      <c r="A672" s="88"/>
      <c r="B672" s="89"/>
      <c r="C672" s="90"/>
      <c r="D672" s="91" t="s">
        <v>46</v>
      </c>
      <c r="E672" s="103">
        <v>775.12</v>
      </c>
      <c r="F672" s="93"/>
      <c r="G672" s="92">
        <v>8496</v>
      </c>
      <c r="H672" s="92">
        <v>463</v>
      </c>
      <c r="I672" s="94">
        <f t="shared" si="339"/>
      </c>
      <c r="J672" s="95">
        <f t="shared" si="10"/>
      </c>
      <c r="K672" s="92">
        <v>20</v>
      </c>
      <c r="L672" s="95">
        <f t="shared" si="119"/>
      </c>
      <c r="M672" s="92">
        <v>0</v>
      </c>
      <c r="N672" s="96">
        <f t="shared" si="557"/>
      </c>
      <c r="O672" s="92">
        <v>4</v>
      </c>
      <c r="P672" s="96">
        <f t="shared" si="666"/>
      </c>
      <c r="Q672" s="97"/>
      <c r="R672" s="92"/>
      <c r="S672" s="97"/>
      <c r="T672" s="92"/>
      <c r="U672" s="98"/>
      <c r="V672" s="99"/>
      <c r="W672" s="100"/>
      <c r="X672" s="99"/>
      <c r="Y672" s="97"/>
      <c r="Z672" s="99"/>
      <c r="AA672" s="99"/>
      <c r="AB672" s="92"/>
      <c r="AC672" s="92"/>
      <c r="AD672" s="97"/>
      <c r="AE672" s="99"/>
      <c r="AF672" s="101" t="s">
        <v>79</v>
      </c>
    </row>
    <row customHeight="true" ht="19.730866479368984" r="673">
      <c r="A673" s="88"/>
      <c r="B673" s="89"/>
      <c r="C673" s="90"/>
      <c r="D673" s="91" t="s">
        <v>48</v>
      </c>
      <c r="E673" s="92">
        <v>0</v>
      </c>
      <c r="F673" s="93"/>
      <c r="G673" s="92">
        <v>0</v>
      </c>
      <c r="H673" s="92">
        <v>0</v>
      </c>
      <c r="I673" s="94">
        <f t="shared" si="339"/>
      </c>
      <c r="J673" s="95">
        <f t="shared" si="10"/>
      </c>
      <c r="K673" s="92">
        <v>0</v>
      </c>
      <c r="L673" s="95">
        <f t="shared" si="119"/>
      </c>
      <c r="M673" s="92">
        <v>0</v>
      </c>
      <c r="N673" s="96">
        <f t="shared" si="557"/>
      </c>
      <c r="O673" s="92">
        <v>0</v>
      </c>
      <c r="P673" s="96">
        <f t="shared" si="666"/>
      </c>
      <c r="Q673" s="97"/>
      <c r="R673" s="92"/>
      <c r="S673" s="97"/>
      <c r="T673" s="92"/>
      <c r="U673" s="98"/>
      <c r="V673" s="99"/>
      <c r="W673" s="100"/>
      <c r="X673" s="99"/>
      <c r="Y673" s="97"/>
      <c r="Z673" s="99"/>
      <c r="AA673" s="99"/>
      <c r="AB673" s="92"/>
      <c r="AC673" s="92"/>
      <c r="AD673" s="97"/>
      <c r="AE673" s="99"/>
      <c r="AF673" s="99"/>
    </row>
    <row customHeight="true" ht="19.730866479368984" r="674">
      <c r="A674" s="88"/>
      <c r="B674" s="89" t="s">
        <v>52</v>
      </c>
      <c r="C674" s="90" t="s">
        <v>68</v>
      </c>
      <c r="D674" s="91" t="s">
        <v>44</v>
      </c>
      <c r="E674" s="102">
        <v>1045.95</v>
      </c>
      <c r="F674" s="93">
        <f>E674+E675+E676</f>
      </c>
      <c r="G674" s="92">
        <v>7138</v>
      </c>
      <c r="H674" s="92">
        <v>58</v>
      </c>
      <c r="I674" s="94">
        <f t="shared" si="339"/>
      </c>
      <c r="J674" s="95">
        <f t="shared" si="10"/>
      </c>
      <c r="K674" s="92">
        <v>12</v>
      </c>
      <c r="L674" s="95">
        <f t="shared" si="119"/>
      </c>
      <c r="M674" s="92">
        <v>0</v>
      </c>
      <c r="N674" s="96">
        <f t="shared" si="557"/>
      </c>
      <c r="O674" s="92">
        <v>2</v>
      </c>
      <c r="P674" s="96">
        <f t="shared" si="666"/>
      </c>
      <c r="Q674" s="97">
        <f>(M674+M676+M675)/(O674+O676+O675)</f>
      </c>
      <c r="R674" s="92">
        <v>5</v>
      </c>
      <c r="S674" s="97">
        <f>(O674+O676)/(K674+K676)</f>
      </c>
      <c r="T674" s="92">
        <v>2</v>
      </c>
      <c r="U674" s="98">
        <f>F674/T674</f>
      </c>
      <c r="V674" s="99">
        <f>(F674+4*500)/T674</f>
      </c>
      <c r="W674" s="100">
        <v>980.3999999999996</v>
      </c>
      <c r="X674" s="99">
        <f>W674/T674</f>
      </c>
      <c r="Y674" s="97">
        <f>T674/R674</f>
      </c>
      <c r="Z674" s="99">
        <f>W674/F674</f>
      </c>
      <c r="AA674" s="99">
        <f>W674/(F674+500)</f>
      </c>
      <c r="AB674" s="92">
        <v>0</v>
      </c>
      <c r="AC674" s="92">
        <v>0</v>
      </c>
      <c r="AD674" s="97">
        <f>AB674/T674</f>
      </c>
      <c r="AE674" s="99">
        <f>(W674-AC674)/(F674+500)</f>
      </c>
      <c r="AF674" s="99" t="s">
        <v>45</v>
      </c>
    </row>
    <row customHeight="true" ht="19.730866479368984" r="675">
      <c r="A675" s="88"/>
      <c r="B675" s="89"/>
      <c r="C675" s="90"/>
      <c r="D675" s="91" t="s">
        <v>46</v>
      </c>
      <c r="E675" s="103">
        <v>740.39</v>
      </c>
      <c r="F675" s="93"/>
      <c r="G675" s="92">
        <v>4455</v>
      </c>
      <c r="H675" s="92">
        <v>174</v>
      </c>
      <c r="I675" s="94">
        <f t="shared" si="339"/>
      </c>
      <c r="J675" s="95">
        <f t="shared" si="10"/>
      </c>
      <c r="K675" s="92">
        <v>10</v>
      </c>
      <c r="L675" s="95">
        <f t="shared" si="119"/>
      </c>
      <c r="M675" s="92">
        <v>1</v>
      </c>
      <c r="N675" s="96">
        <f t="shared" si="557"/>
      </c>
      <c r="O675" s="92">
        <v>0</v>
      </c>
      <c r="P675" s="96">
        <f t="shared" si="666"/>
      </c>
      <c r="Q675" s="97"/>
      <c r="R675" s="92"/>
      <c r="S675" s="97"/>
      <c r="T675" s="92"/>
      <c r="U675" s="98"/>
      <c r="V675" s="99"/>
      <c r="W675" s="100"/>
      <c r="X675" s="99"/>
      <c r="Y675" s="97"/>
      <c r="Z675" s="99"/>
      <c r="AA675" s="99"/>
      <c r="AB675" s="92"/>
      <c r="AC675" s="92"/>
      <c r="AD675" s="97"/>
      <c r="AE675" s="99"/>
      <c r="AF675" s="101" t="s">
        <v>79</v>
      </c>
    </row>
    <row customHeight="true" ht="19.730866479368984" r="676">
      <c r="A676" s="88"/>
      <c r="B676" s="89"/>
      <c r="C676" s="90"/>
      <c r="D676" s="91" t="s">
        <v>48</v>
      </c>
      <c r="E676" s="92">
        <v>0</v>
      </c>
      <c r="F676" s="93"/>
      <c r="G676" s="92">
        <v>0</v>
      </c>
      <c r="H676" s="92">
        <v>0</v>
      </c>
      <c r="I676" s="94">
        <f t="shared" si="339"/>
      </c>
      <c r="J676" s="95">
        <f t="shared" si="10"/>
      </c>
      <c r="K676" s="92">
        <v>0</v>
      </c>
      <c r="L676" s="95">
        <f t="shared" si="119"/>
      </c>
      <c r="M676" s="92">
        <v>0</v>
      </c>
      <c r="N676" s="96">
        <f t="shared" si="557"/>
      </c>
      <c r="O676" s="92">
        <v>0</v>
      </c>
      <c r="P676" s="96">
        <f t="shared" si="666"/>
      </c>
      <c r="Q676" s="97"/>
      <c r="R676" s="92"/>
      <c r="S676" s="97"/>
      <c r="T676" s="92"/>
      <c r="U676" s="98"/>
      <c r="V676" s="99"/>
      <c r="W676" s="100"/>
      <c r="X676" s="99"/>
      <c r="Y676" s="97"/>
      <c r="Z676" s="99"/>
      <c r="AA676" s="99"/>
      <c r="AB676" s="92"/>
      <c r="AC676" s="92"/>
      <c r="AD676" s="97"/>
      <c r="AE676" s="99"/>
      <c r="AF676" s="99"/>
    </row>
    <row customHeight="true" ht="19.730866479368984" r="677">
      <c r="A677" s="88"/>
      <c r="B677" s="104" t="s">
        <v>53</v>
      </c>
      <c r="C677" s="104"/>
      <c r="D677" s="104"/>
      <c r="E677" s="105">
        <f>SUM(E665:E676)</f>
      </c>
      <c r="F677" s="105">
        <f>SUM(F665:F676)</f>
      </c>
      <c r="G677" s="105">
        <f>SUM(G665:G676)</f>
      </c>
      <c r="H677" s="105">
        <f>SUM(H665:H676)</f>
      </c>
      <c r="I677" s="106">
        <f t="shared" si="339"/>
      </c>
      <c r="J677" s="107">
        <f t="shared" si="10"/>
      </c>
      <c r="K677" s="105">
        <f>SUM(K665:K676)</f>
      </c>
      <c r="L677" s="107">
        <f t="shared" si="119"/>
      </c>
      <c r="M677" s="105">
        <f>SUM(M665:M676)</f>
      </c>
      <c r="N677" s="108">
        <f t="shared" si="557"/>
      </c>
      <c r="O677" s="105">
        <f>SUM(O665:O676)</f>
      </c>
      <c r="P677" s="108">
        <f t="shared" si="666"/>
      </c>
      <c r="Q677" s="109">
        <f>M677/O677</f>
      </c>
      <c r="R677" s="105">
        <f>SUM(R665:R676)</f>
      </c>
      <c r="S677" s="109">
        <f>(O677+O677)/(K677+K677)</f>
      </c>
      <c r="T677" s="105">
        <f>SUM(T665:T676)</f>
      </c>
      <c r="U677" s="110">
        <f t="shared" ref="U677:U678" si="285">F677/T677</f>
      </c>
      <c r="V677" s="111">
        <f t="shared" ref="V677:V678" si="394">(F677+4*500)/T677</f>
      </c>
      <c r="W677" s="105">
        <f>SUM(W665:W676)</f>
      </c>
      <c r="X677" s="112">
        <f t="shared" ref="X677:X678" si="65">W677/T677</f>
      </c>
      <c r="Y677" s="109">
        <f t="shared" ref="Y677:Y678" si="176">T677/R677</f>
      </c>
      <c r="Z677" s="111">
        <f t="shared" ref="Z677:Z678" si="612">W677/F677</f>
      </c>
      <c r="AA677" s="111">
        <f>W677/(F677+COUNT(W665:W676)*500)</f>
      </c>
      <c r="AB677" s="105">
        <f>SUM(AB665:AB676)</f>
      </c>
      <c r="AC677" s="105">
        <f>SUM(AC665:AC676)</f>
      </c>
      <c r="AD677" s="109">
        <f t="shared" ref="AD677:AD678" si="484">AB677/T677</f>
      </c>
      <c r="AE677" s="113">
        <f>(W677-AC677)/(F677+COUNT(W665:W676)*500)</f>
      </c>
      <c r="AF677" s="99"/>
    </row>
    <row customHeight="true" ht="19.730866479368984" r="678">
      <c r="A678" s="88"/>
      <c r="B678" s="89" t="s">
        <v>54</v>
      </c>
      <c r="C678" s="90" t="s">
        <v>55</v>
      </c>
      <c r="D678" s="91" t="s">
        <v>44</v>
      </c>
      <c r="E678" s="92">
        <v>459.13</v>
      </c>
      <c r="F678" s="93">
        <f>E678+E679+E680</f>
      </c>
      <c r="G678" s="92">
        <v>3351</v>
      </c>
      <c r="H678" s="92">
        <v>36</v>
      </c>
      <c r="I678" s="94">
        <f t="shared" si="339"/>
      </c>
      <c r="J678" s="95">
        <f t="shared" si="10"/>
      </c>
      <c r="K678" s="92">
        <v>6</v>
      </c>
      <c r="L678" s="95">
        <f t="shared" si="119"/>
      </c>
      <c r="M678" s="92">
        <v>0</v>
      </c>
      <c r="N678" s="96">
        <f t="shared" si="557"/>
      </c>
      <c r="O678" s="92">
        <v>0</v>
      </c>
      <c r="P678" s="96">
        <f t="shared" si="666"/>
      </c>
      <c r="Q678" s="97">
        <f>(M678+M680+M679)/(O678+O680+O679)</f>
      </c>
      <c r="R678" s="92">
        <v>3</v>
      </c>
      <c r="S678" s="97">
        <f>(O678+O680)/(K678+K680)</f>
      </c>
      <c r="T678" s="92">
        <v>1</v>
      </c>
      <c r="U678" s="98">
        <f t="shared" si="285"/>
      </c>
      <c r="V678" s="99">
        <f t="shared" si="394"/>
      </c>
      <c r="W678" s="100">
        <v>1240</v>
      </c>
      <c r="X678" s="99">
        <f t="shared" si="65"/>
      </c>
      <c r="Y678" s="97">
        <f t="shared" si="176"/>
      </c>
      <c r="Z678" s="99">
        <f t="shared" si="612"/>
      </c>
      <c r="AA678" s="99">
        <f>W678/(F678+500)</f>
      </c>
      <c r="AB678" s="92">
        <v>1</v>
      </c>
      <c r="AC678" s="92">
        <v>1240</v>
      </c>
      <c r="AD678" s="97">
        <f t="shared" si="484"/>
      </c>
      <c r="AE678" s="99">
        <f>(W678-AC678)/(F678+500)</f>
      </c>
      <c r="AF678" s="99" t="s">
        <v>45</v>
      </c>
    </row>
    <row customHeight="true" ht="19.730866479368984" r="679">
      <c r="A679" s="88"/>
      <c r="B679" s="89"/>
      <c r="C679" s="90"/>
      <c r="D679" s="91" t="s">
        <v>46</v>
      </c>
      <c r="E679" s="92">
        <v>1020.35</v>
      </c>
      <c r="F679" s="93"/>
      <c r="G679" s="92">
        <v>4402</v>
      </c>
      <c r="H679" s="92">
        <v>132</v>
      </c>
      <c r="I679" s="94">
        <f t="shared" si="339"/>
      </c>
      <c r="J679" s="95">
        <f t="shared" si="10"/>
      </c>
      <c r="K679" s="92">
        <v>16</v>
      </c>
      <c r="L679" s="95">
        <f t="shared" si="119"/>
      </c>
      <c r="M679" s="92">
        <v>0</v>
      </c>
      <c r="N679" s="96">
        <f t="shared" si="557"/>
      </c>
      <c r="O679" s="92">
        <v>1</v>
      </c>
      <c r="P679" s="96">
        <f t="shared" si="666"/>
      </c>
      <c r="Q679" s="97"/>
      <c r="R679" s="92"/>
      <c r="S679" s="97"/>
      <c r="T679" s="92"/>
      <c r="U679" s="98"/>
      <c r="V679" s="99"/>
      <c r="W679" s="100"/>
      <c r="X679" s="99"/>
      <c r="Y679" s="97"/>
      <c r="Z679" s="99"/>
      <c r="AA679" s="99"/>
      <c r="AB679" s="92"/>
      <c r="AC679" s="92"/>
      <c r="AD679" s="97"/>
      <c r="AE679" s="99"/>
      <c r="AF679" s="101" t="s">
        <v>79</v>
      </c>
    </row>
    <row customHeight="true" ht="19.730866479368984" r="680">
      <c r="A680" s="88"/>
      <c r="B680" s="89"/>
      <c r="C680" s="90"/>
      <c r="D680" s="91" t="s">
        <v>48</v>
      </c>
      <c r="E680" s="92">
        <v>0</v>
      </c>
      <c r="F680" s="93"/>
      <c r="G680" s="92">
        <v>0</v>
      </c>
      <c r="H680" s="92">
        <v>0</v>
      </c>
      <c r="I680" s="94">
        <f t="shared" si="339"/>
      </c>
      <c r="J680" s="95">
        <f t="shared" si="10"/>
      </c>
      <c r="K680" s="92">
        <v>0</v>
      </c>
      <c r="L680" s="95">
        <f t="shared" si="119"/>
      </c>
      <c r="M680" s="92">
        <v>0</v>
      </c>
      <c r="N680" s="96">
        <f t="shared" si="557"/>
      </c>
      <c r="O680" s="92">
        <v>0</v>
      </c>
      <c r="P680" s="96">
        <f t="shared" si="666"/>
      </c>
      <c r="Q680" s="97"/>
      <c r="R680" s="92"/>
      <c r="S680" s="97"/>
      <c r="T680" s="92"/>
      <c r="U680" s="98"/>
      <c r="V680" s="99"/>
      <c r="W680" s="100"/>
      <c r="X680" s="99"/>
      <c r="Y680" s="97"/>
      <c r="Z680" s="99"/>
      <c r="AA680" s="99"/>
      <c r="AB680" s="92"/>
      <c r="AC680" s="92"/>
      <c r="AD680" s="97"/>
      <c r="AE680" s="99"/>
      <c r="AF680" s="99"/>
    </row>
    <row customHeight="true" ht="19.730866479368984" r="681">
      <c r="A681" s="88"/>
      <c r="B681" s="89" t="s">
        <v>56</v>
      </c>
      <c r="C681" s="90" t="s">
        <v>55</v>
      </c>
      <c r="D681" s="91" t="s">
        <v>44</v>
      </c>
      <c r="E681" s="102">
        <v>353.39</v>
      </c>
      <c r="F681" s="93">
        <f>E681+E682+E683</f>
      </c>
      <c r="G681" s="92">
        <v>2664</v>
      </c>
      <c r="H681" s="92">
        <v>35</v>
      </c>
      <c r="I681" s="94">
        <f t="shared" si="339"/>
      </c>
      <c r="J681" s="95">
        <f t="shared" si="10"/>
      </c>
      <c r="K681" s="92">
        <v>4</v>
      </c>
      <c r="L681" s="95">
        <f t="shared" si="119"/>
      </c>
      <c r="M681" s="92">
        <v>0</v>
      </c>
      <c r="N681" s="96">
        <f t="shared" si="557"/>
      </c>
      <c r="O681" s="92">
        <v>1</v>
      </c>
      <c r="P681" s="96">
        <f t="shared" si="666"/>
      </c>
      <c r="Q681" s="97">
        <f>(M681+M683+M682)/(O681+O683+O682)</f>
      </c>
      <c r="R681" s="92">
        <v>7</v>
      </c>
      <c r="S681" s="97">
        <f>(O681+O683)/(K681+K683)</f>
      </c>
      <c r="T681" s="92">
        <v>4</v>
      </c>
      <c r="U681" s="98">
        <f>F681/T681</f>
      </c>
      <c r="V681" s="99">
        <f>(F681+4*500)/T681</f>
      </c>
      <c r="W681" s="100">
        <v>7665.6</v>
      </c>
      <c r="X681" s="99">
        <f>W681/T681</f>
      </c>
      <c r="Y681" s="97">
        <f>T681/R681</f>
      </c>
      <c r="Z681" s="99">
        <f>W681/F681</f>
      </c>
      <c r="AA681" s="99">
        <f>W681/(F681+500)</f>
      </c>
      <c r="AB681" s="92">
        <v>0</v>
      </c>
      <c r="AC681" s="92">
        <v>0</v>
      </c>
      <c r="AD681" s="97">
        <f>AB681/T681</f>
      </c>
      <c r="AE681" s="99">
        <f>(W681-AC681)/(F681+500)</f>
      </c>
      <c r="AF681" s="99" t="s">
        <v>45</v>
      </c>
    </row>
    <row customHeight="true" ht="19.730866479368984" r="682">
      <c r="A682" s="88"/>
      <c r="B682" s="89"/>
      <c r="C682" s="90"/>
      <c r="D682" s="91" t="s">
        <v>46</v>
      </c>
      <c r="E682" s="103">
        <v>788.22</v>
      </c>
      <c r="F682" s="93"/>
      <c r="G682" s="92">
        <v>4769</v>
      </c>
      <c r="H682" s="92">
        <v>169</v>
      </c>
      <c r="I682" s="94">
        <f t="shared" si="339"/>
      </c>
      <c r="J682" s="95">
        <f t="shared" si="10"/>
      </c>
      <c r="K682" s="92">
        <v>13</v>
      </c>
      <c r="L682" s="95">
        <f t="shared" si="119"/>
      </c>
      <c r="M682" s="92">
        <v>3</v>
      </c>
      <c r="N682" s="96">
        <f t="shared" si="557"/>
      </c>
      <c r="O682" s="92">
        <v>4</v>
      </c>
      <c r="P682" s="96">
        <f t="shared" si="666"/>
      </c>
      <c r="Q682" s="97"/>
      <c r="R682" s="92"/>
      <c r="S682" s="97"/>
      <c r="T682" s="92"/>
      <c r="U682" s="98"/>
      <c r="V682" s="99"/>
      <c r="W682" s="100"/>
      <c r="X682" s="99"/>
      <c r="Y682" s="97"/>
      <c r="Z682" s="99"/>
      <c r="AA682" s="99"/>
      <c r="AB682" s="92"/>
      <c r="AC682" s="92"/>
      <c r="AD682" s="97"/>
      <c r="AE682" s="99"/>
      <c r="AF682" s="101" t="s">
        <v>79</v>
      </c>
    </row>
    <row customHeight="true" ht="19.730866479368984" r="683">
      <c r="A683" s="88"/>
      <c r="B683" s="89"/>
      <c r="C683" s="90"/>
      <c r="D683" s="91" t="s">
        <v>48</v>
      </c>
      <c r="E683" s="92">
        <v>0</v>
      </c>
      <c r="F683" s="93"/>
      <c r="G683" s="92">
        <v>0</v>
      </c>
      <c r="H683" s="92">
        <v>0</v>
      </c>
      <c r="I683" s="94">
        <f t="shared" si="339"/>
      </c>
      <c r="J683" s="95">
        <f t="shared" si="10"/>
      </c>
      <c r="K683" s="92">
        <v>0</v>
      </c>
      <c r="L683" s="95">
        <f t="shared" si="119"/>
      </c>
      <c r="M683" s="92">
        <v>0</v>
      </c>
      <c r="N683" s="96">
        <f t="shared" si="557"/>
      </c>
      <c r="O683" s="92">
        <v>0</v>
      </c>
      <c r="P683" s="96">
        <f t="shared" si="666"/>
      </c>
      <c r="Q683" s="97"/>
      <c r="R683" s="92"/>
      <c r="S683" s="97"/>
      <c r="T683" s="92"/>
      <c r="U683" s="98"/>
      <c r="V683" s="99"/>
      <c r="W683" s="100"/>
      <c r="X683" s="99"/>
      <c r="Y683" s="97"/>
      <c r="Z683" s="99"/>
      <c r="AA683" s="99"/>
      <c r="AB683" s="92"/>
      <c r="AC683" s="92"/>
      <c r="AD683" s="97"/>
      <c r="AE683" s="99"/>
      <c r="AF683" s="99"/>
    </row>
    <row customHeight="true" ht="19.730866479368984" r="684">
      <c r="A684" s="88"/>
      <c r="B684" s="89" t="s">
        <v>57</v>
      </c>
      <c r="C684" s="90" t="s">
        <v>55</v>
      </c>
      <c r="D684" s="91" t="s">
        <v>44</v>
      </c>
      <c r="E684" s="102">
        <v>143.91</v>
      </c>
      <c r="F684" s="93">
        <f>E684+E685+E686</f>
      </c>
      <c r="G684" s="92">
        <v>1676</v>
      </c>
      <c r="H684" s="92">
        <v>20</v>
      </c>
      <c r="I684" s="94">
        <f t="shared" si="339"/>
      </c>
      <c r="J684" s="95">
        <f t="shared" si="10"/>
      </c>
      <c r="K684" s="92">
        <v>4</v>
      </c>
      <c r="L684" s="95">
        <f t="shared" si="119"/>
      </c>
      <c r="M684" s="92">
        <v>0</v>
      </c>
      <c r="N684" s="96">
        <f t="shared" si="557"/>
      </c>
      <c r="O684" s="92">
        <v>3</v>
      </c>
      <c r="P684" s="96">
        <f t="shared" si="666"/>
      </c>
      <c r="Q684" s="97">
        <f>(M684+M686+M685)/(O684+O686+O685)</f>
      </c>
      <c r="R684" s="92">
        <v>13</v>
      </c>
      <c r="S684" s="97">
        <f>(O684+O686)/(K684+K686)</f>
      </c>
      <c r="T684" s="92">
        <v>4</v>
      </c>
      <c r="U684" s="98">
        <f>F684/T684</f>
      </c>
      <c r="V684" s="99">
        <f>(F684+4*500)/T684</f>
      </c>
      <c r="W684" s="100">
        <v>2928</v>
      </c>
      <c r="X684" s="99">
        <f>W684/T684</f>
      </c>
      <c r="Y684" s="97">
        <f>T684/R684</f>
      </c>
      <c r="Z684" s="99">
        <f>W684/F684</f>
      </c>
      <c r="AA684" s="99">
        <f>W684/(F684+500)</f>
      </c>
      <c r="AB684" s="92">
        <v>2</v>
      </c>
      <c r="AC684" s="92">
        <v>2250</v>
      </c>
      <c r="AD684" s="97">
        <f>AB684/T684</f>
      </c>
      <c r="AE684" s="99">
        <f>(W684-AC684)/(F684+500)</f>
      </c>
      <c r="AF684" s="99" t="s">
        <v>45</v>
      </c>
    </row>
    <row customHeight="true" ht="19.730866479368984" r="685">
      <c r="A685" s="88"/>
      <c r="B685" s="89"/>
      <c r="C685" s="90"/>
      <c r="D685" s="91" t="s">
        <v>46</v>
      </c>
      <c r="E685" s="103">
        <v>626.74</v>
      </c>
      <c r="F685" s="93"/>
      <c r="G685" s="92">
        <v>4154</v>
      </c>
      <c r="H685" s="92">
        <v>137</v>
      </c>
      <c r="I685" s="94">
        <f t="shared" si="339"/>
      </c>
      <c r="J685" s="95">
        <f t="shared" si="10"/>
      </c>
      <c r="K685" s="92">
        <v>19</v>
      </c>
      <c r="L685" s="95">
        <f t="shared" si="119"/>
      </c>
      <c r="M685" s="92">
        <v>0</v>
      </c>
      <c r="N685" s="96">
        <f t="shared" si="557"/>
      </c>
      <c r="O685" s="92">
        <v>2</v>
      </c>
      <c r="P685" s="96">
        <f t="shared" si="666"/>
      </c>
      <c r="Q685" s="97"/>
      <c r="R685" s="92"/>
      <c r="S685" s="97"/>
      <c r="T685" s="92"/>
      <c r="U685" s="98"/>
      <c r="V685" s="99"/>
      <c r="W685" s="100"/>
      <c r="X685" s="99"/>
      <c r="Y685" s="97"/>
      <c r="Z685" s="99"/>
      <c r="AA685" s="99"/>
      <c r="AB685" s="92"/>
      <c r="AC685" s="92"/>
      <c r="AD685" s="97"/>
      <c r="AE685" s="99"/>
      <c r="AF685" s="101" t="s">
        <v>79</v>
      </c>
    </row>
    <row customHeight="true" ht="19.730866479368984" r="686">
      <c r="A686" s="88"/>
      <c r="B686" s="89"/>
      <c r="C686" s="90"/>
      <c r="D686" s="91" t="s">
        <v>48</v>
      </c>
      <c r="E686" s="92">
        <v>0</v>
      </c>
      <c r="F686" s="93"/>
      <c r="G686" s="92">
        <v>0</v>
      </c>
      <c r="H686" s="92">
        <v>0</v>
      </c>
      <c r="I686" s="94">
        <f t="shared" si="339"/>
      </c>
      <c r="J686" s="95">
        <f t="shared" si="10"/>
      </c>
      <c r="K686" s="92">
        <v>0</v>
      </c>
      <c r="L686" s="95">
        <f t="shared" si="119"/>
      </c>
      <c r="M686" s="92">
        <v>0</v>
      </c>
      <c r="N686" s="96">
        <f t="shared" si="557"/>
      </c>
      <c r="O686" s="92">
        <v>0</v>
      </c>
      <c r="P686" s="96">
        <f t="shared" si="666"/>
      </c>
      <c r="Q686" s="97"/>
      <c r="R686" s="92"/>
      <c r="S686" s="97"/>
      <c r="T686" s="92"/>
      <c r="U686" s="98"/>
      <c r="V686" s="99"/>
      <c r="W686" s="100"/>
      <c r="X686" s="99"/>
      <c r="Y686" s="97"/>
      <c r="Z686" s="99"/>
      <c r="AA686" s="99"/>
      <c r="AB686" s="92"/>
      <c r="AC686" s="92"/>
      <c r="AD686" s="97"/>
      <c r="AE686" s="99"/>
      <c r="AF686" s="99"/>
    </row>
    <row customHeight="true" ht="19.730866479368984" r="687">
      <c r="A687" s="88"/>
      <c r="B687" s="89" t="s">
        <v>58</v>
      </c>
      <c r="C687" s="90" t="s">
        <v>55</v>
      </c>
      <c r="D687" s="91" t="s">
        <v>44</v>
      </c>
      <c r="E687" s="102">
        <v>277.51</v>
      </c>
      <c r="F687" s="93">
        <f>E687+E688+E689</f>
      </c>
      <c r="G687" s="92">
        <v>2174</v>
      </c>
      <c r="H687" s="92">
        <v>36</v>
      </c>
      <c r="I687" s="94">
        <f t="shared" si="339"/>
      </c>
      <c r="J687" s="95">
        <f t="shared" si="10"/>
      </c>
      <c r="K687" s="92">
        <v>10</v>
      </c>
      <c r="L687" s="95">
        <f t="shared" si="119"/>
      </c>
      <c r="M687" s="92">
        <v>0</v>
      </c>
      <c r="N687" s="96">
        <f t="shared" si="557"/>
      </c>
      <c r="O687" s="92">
        <v>0</v>
      </c>
      <c r="P687" s="96">
        <f t="shared" si="666"/>
      </c>
      <c r="Q687" s="97">
        <f>(M687+M689+M688)/(O687+O689+O688)</f>
      </c>
      <c r="R687" s="92">
        <v>6</v>
      </c>
      <c r="S687" s="97">
        <f>(O687+O689)/(K687+K689)</f>
      </c>
      <c r="T687" s="92">
        <v>1</v>
      </c>
      <c r="U687" s="98">
        <f>F687/T687</f>
      </c>
      <c r="V687" s="99">
        <f>(F687+4*500)/T687</f>
      </c>
      <c r="W687" s="100">
        <v>2148</v>
      </c>
      <c r="X687" s="99">
        <f>W687/T687</f>
      </c>
      <c r="Y687" s="97">
        <f>T687/R687</f>
      </c>
      <c r="Z687" s="99">
        <f>W687/F687</f>
      </c>
      <c r="AA687" s="99">
        <f>W687/(F687+500)</f>
      </c>
      <c r="AB687" s="92">
        <v>0</v>
      </c>
      <c r="AC687" s="92">
        <v>0</v>
      </c>
      <c r="AD687" s="97">
        <f>AB687/T687</f>
      </c>
      <c r="AE687" s="99">
        <f>(W687-AC687)/(F687+500)</f>
      </c>
      <c r="AF687" s="99" t="s">
        <v>45</v>
      </c>
    </row>
    <row customHeight="true" ht="19.730866479368984" r="688">
      <c r="A688" s="88"/>
      <c r="B688" s="89"/>
      <c r="C688" s="90"/>
      <c r="D688" s="91" t="s">
        <v>46</v>
      </c>
      <c r="E688" s="103">
        <v>762.89</v>
      </c>
      <c r="F688" s="93"/>
      <c r="G688" s="92">
        <v>5214</v>
      </c>
      <c r="H688" s="92">
        <v>243</v>
      </c>
      <c r="I688" s="94">
        <f t="shared" si="339"/>
      </c>
      <c r="J688" s="95">
        <f t="shared" si="10"/>
      </c>
      <c r="K688" s="92">
        <v>24</v>
      </c>
      <c r="L688" s="95">
        <f t="shared" si="119"/>
      </c>
      <c r="M688" s="92">
        <v>1</v>
      </c>
      <c r="N688" s="96">
        <f t="shared" si="557"/>
      </c>
      <c r="O688" s="92">
        <v>1</v>
      </c>
      <c r="P688" s="96">
        <f t="shared" si="666"/>
      </c>
      <c r="Q688" s="97"/>
      <c r="R688" s="92"/>
      <c r="S688" s="97"/>
      <c r="T688" s="92"/>
      <c r="U688" s="98"/>
      <c r="V688" s="99"/>
      <c r="W688" s="100"/>
      <c r="X688" s="99"/>
      <c r="Y688" s="97"/>
      <c r="Z688" s="99"/>
      <c r="AA688" s="99"/>
      <c r="AB688" s="92"/>
      <c r="AC688" s="92"/>
      <c r="AD688" s="97"/>
      <c r="AE688" s="99"/>
      <c r="AF688" s="101" t="s">
        <v>79</v>
      </c>
    </row>
    <row customHeight="true" ht="19.730866479368984" r="689">
      <c r="A689" s="88"/>
      <c r="B689" s="89"/>
      <c r="C689" s="90"/>
      <c r="D689" s="91" t="s">
        <v>48</v>
      </c>
      <c r="E689" s="92">
        <v>0</v>
      </c>
      <c r="F689" s="93"/>
      <c r="G689" s="92">
        <v>0</v>
      </c>
      <c r="H689" s="92">
        <v>0</v>
      </c>
      <c r="I689" s="94">
        <f t="shared" si="339"/>
      </c>
      <c r="J689" s="95">
        <f t="shared" si="10"/>
      </c>
      <c r="K689" s="92">
        <v>0</v>
      </c>
      <c r="L689" s="95">
        <f t="shared" si="119"/>
      </c>
      <c r="M689" s="92">
        <v>0</v>
      </c>
      <c r="N689" s="96">
        <f t="shared" si="557"/>
      </c>
      <c r="O689" s="92">
        <v>0</v>
      </c>
      <c r="P689" s="96">
        <f t="shared" si="666"/>
      </c>
      <c r="Q689" s="97"/>
      <c r="R689" s="92"/>
      <c r="S689" s="97"/>
      <c r="T689" s="92"/>
      <c r="U689" s="98"/>
      <c r="V689" s="99"/>
      <c r="W689" s="100"/>
      <c r="X689" s="99"/>
      <c r="Y689" s="97"/>
      <c r="Z689" s="99"/>
      <c r="AA689" s="99"/>
      <c r="AB689" s="92"/>
      <c r="AC689" s="92"/>
      <c r="AD689" s="97"/>
      <c r="AE689" s="99"/>
      <c r="AF689" s="99"/>
    </row>
    <row customHeight="true" ht="19.730866479368984" r="690">
      <c r="A690" s="88"/>
      <c r="B690" s="104" t="s">
        <v>53</v>
      </c>
      <c r="C690" s="104"/>
      <c r="D690" s="104"/>
      <c r="E690" s="105">
        <f>SUM(E678:E689)</f>
      </c>
      <c r="F690" s="105">
        <f>SUM(F678:F689)</f>
      </c>
      <c r="G690" s="105">
        <f>SUM(G678:G689)</f>
      </c>
      <c r="H690" s="105">
        <f>SUM(H678:H689)</f>
      </c>
      <c r="I690" s="106">
        <f t="shared" si="339"/>
      </c>
      <c r="J690" s="107">
        <f t="shared" si="10"/>
      </c>
      <c r="K690" s="105">
        <f>SUM(K678:K689)</f>
      </c>
      <c r="L690" s="107">
        <f t="shared" si="119"/>
      </c>
      <c r="M690" s="105">
        <f>SUM(M678:M689)</f>
      </c>
      <c r="N690" s="108">
        <f t="shared" si="557"/>
      </c>
      <c r="O690" s="105">
        <f>SUM(O678:O689)</f>
      </c>
      <c r="P690" s="108">
        <f t="shared" si="666"/>
      </c>
      <c r="Q690" s="109">
        <f>M690/O690</f>
      </c>
      <c r="R690" s="105">
        <f>SUM(R678:R689)</f>
      </c>
      <c r="S690" s="109">
        <f>(O690+O690)/(K690+K690)</f>
      </c>
      <c r="T690" s="105">
        <f>SUM(T678:T689)</f>
      </c>
      <c r="U690" s="110">
        <f t="shared" ref="U690:U691" si="286">F690/T690</f>
      </c>
      <c r="V690" s="111">
        <f t="shared" ref="V690:V691" si="395">(F690+4*500)/T690</f>
      </c>
      <c r="W690" s="105">
        <f>SUM(W678:W689)</f>
      </c>
      <c r="X690" s="112">
        <f t="shared" ref="X690:X691" si="66">W690/T690</f>
      </c>
      <c r="Y690" s="109">
        <f t="shared" ref="Y690:Y691" si="177">T690/R690</f>
      </c>
      <c r="Z690" s="111">
        <f t="shared" ref="Z690:Z691" si="613">W690/F690</f>
      </c>
      <c r="AA690" s="111">
        <f>W690/(F690+COUNT(W678:W689)*500)</f>
      </c>
      <c r="AB690" s="105">
        <f>SUM(AB678:AB689)</f>
      </c>
      <c r="AC690" s="105">
        <f>SUM(AC678:AC689)</f>
      </c>
      <c r="AD690" s="109">
        <f t="shared" ref="AD690:AD691" si="485">AB690/T690</f>
      </c>
      <c r="AE690" s="113">
        <f>(W690-AC690)/(F690+COUNT(W678:W689)*500)</f>
      </c>
      <c r="AF690" s="99"/>
    </row>
    <row customHeight="true" ht="19.730866479368984" r="691">
      <c r="A691" s="88"/>
      <c r="B691" s="89" t="s">
        <v>59</v>
      </c>
      <c r="C691" s="90" t="s">
        <v>43</v>
      </c>
      <c r="D691" s="91" t="s">
        <v>44</v>
      </c>
      <c r="E691" s="92">
        <v>424.87</v>
      </c>
      <c r="F691" s="93">
        <f>E691+E692+E693</f>
      </c>
      <c r="G691" s="92">
        <v>2230</v>
      </c>
      <c r="H691" s="92">
        <v>31</v>
      </c>
      <c r="I691" s="94">
        <f t="shared" si="339"/>
      </c>
      <c r="J691" s="95">
        <f t="shared" si="10"/>
      </c>
      <c r="K691" s="92">
        <v>12</v>
      </c>
      <c r="L691" s="95">
        <f t="shared" si="119"/>
      </c>
      <c r="M691" s="92">
        <v>1</v>
      </c>
      <c r="N691" s="96">
        <f t="shared" si="557"/>
      </c>
      <c r="O691" s="92">
        <v>2</v>
      </c>
      <c r="P691" s="96">
        <f t="shared" si="666"/>
      </c>
      <c r="Q691" s="97">
        <f>(M691+M693+M692)/(O691+O693+O692)</f>
      </c>
      <c r="R691" s="92">
        <v>11</v>
      </c>
      <c r="S691" s="97">
        <f>(O691+O693)/(K691+K693)</f>
      </c>
      <c r="T691" s="92">
        <v>4</v>
      </c>
      <c r="U691" s="98">
        <f t="shared" si="286"/>
      </c>
      <c r="V691" s="99">
        <f t="shared" si="395"/>
      </c>
      <c r="W691" s="100">
        <v>5325.5999999999985</v>
      </c>
      <c r="X691" s="99">
        <f t="shared" si="66"/>
      </c>
      <c r="Y691" s="97">
        <f t="shared" si="177"/>
      </c>
      <c r="Z691" s="99">
        <f t="shared" si="613"/>
      </c>
      <c r="AA691" s="99">
        <f>W691/(F691+500)</f>
      </c>
      <c r="AB691" s="92">
        <v>1</v>
      </c>
      <c r="AC691" s="92">
        <v>715.2</v>
      </c>
      <c r="AD691" s="97">
        <f t="shared" si="485"/>
      </c>
      <c r="AE691" s="99">
        <f>(W691-AC691)/(F691+500)</f>
      </c>
      <c r="AF691" s="99" t="s">
        <v>45</v>
      </c>
    </row>
    <row customHeight="true" ht="19.730866479368984" r="692">
      <c r="A692" s="88"/>
      <c r="B692" s="89"/>
      <c r="C692" s="90"/>
      <c r="D692" s="91" t="s">
        <v>46</v>
      </c>
      <c r="E692" s="92">
        <v>971.25</v>
      </c>
      <c r="F692" s="93"/>
      <c r="G692" s="92">
        <v>6214</v>
      </c>
      <c r="H692" s="92">
        <v>347</v>
      </c>
      <c r="I692" s="94">
        <f t="shared" si="339"/>
      </c>
      <c r="J692" s="95">
        <f t="shared" si="10"/>
      </c>
      <c r="K692" s="92">
        <v>24</v>
      </c>
      <c r="L692" s="95">
        <f t="shared" si="119"/>
      </c>
      <c r="M692" s="92">
        <v>1</v>
      </c>
      <c r="N692" s="96">
        <f t="shared" si="557"/>
      </c>
      <c r="O692" s="92">
        <v>2</v>
      </c>
      <c r="P692" s="96">
        <f t="shared" si="666"/>
      </c>
      <c r="Q692" s="97"/>
      <c r="R692" s="92"/>
      <c r="S692" s="97"/>
      <c r="T692" s="92"/>
      <c r="U692" s="98"/>
      <c r="V692" s="99"/>
      <c r="W692" s="100"/>
      <c r="X692" s="99"/>
      <c r="Y692" s="97"/>
      <c r="Z692" s="99"/>
      <c r="AA692" s="99"/>
      <c r="AB692" s="92"/>
      <c r="AC692" s="92"/>
      <c r="AD692" s="97"/>
      <c r="AE692" s="99"/>
      <c r="AF692" s="101" t="s">
        <v>79</v>
      </c>
    </row>
    <row customHeight="true" ht="19.730866479368984" r="693">
      <c r="A693" s="88"/>
      <c r="B693" s="89"/>
      <c r="C693" s="90"/>
      <c r="D693" s="91" t="s">
        <v>48</v>
      </c>
      <c r="E693" s="92">
        <v>0</v>
      </c>
      <c r="F693" s="93"/>
      <c r="G693" s="92">
        <v>0</v>
      </c>
      <c r="H693" s="92">
        <v>0</v>
      </c>
      <c r="I693" s="94">
        <f t="shared" si="339"/>
      </c>
      <c r="J693" s="95">
        <f t="shared" si="10"/>
      </c>
      <c r="K693" s="92">
        <v>0</v>
      </c>
      <c r="L693" s="95">
        <f t="shared" si="119"/>
      </c>
      <c r="M693" s="92">
        <v>0</v>
      </c>
      <c r="N693" s="96">
        <f t="shared" si="557"/>
      </c>
      <c r="O693" s="92">
        <v>0</v>
      </c>
      <c r="P693" s="96">
        <f t="shared" si="666"/>
      </c>
      <c r="Q693" s="97"/>
      <c r="R693" s="92"/>
      <c r="S693" s="97"/>
      <c r="T693" s="92"/>
      <c r="U693" s="98"/>
      <c r="V693" s="99"/>
      <c r="W693" s="100"/>
      <c r="X693" s="99"/>
      <c r="Y693" s="97"/>
      <c r="Z693" s="99"/>
      <c r="AA693" s="99"/>
      <c r="AB693" s="92"/>
      <c r="AC693" s="92"/>
      <c r="AD693" s="97"/>
      <c r="AE693" s="99"/>
      <c r="AF693" s="99"/>
    </row>
    <row customHeight="true" ht="19.730866479368984" r="694">
      <c r="A694" s="88"/>
      <c r="B694" s="89" t="s">
        <v>61</v>
      </c>
      <c r="C694" s="90" t="s">
        <v>43</v>
      </c>
      <c r="D694" s="91" t="s">
        <v>44</v>
      </c>
      <c r="E694" s="102">
        <v>369.58</v>
      </c>
      <c r="F694" s="93">
        <f>E694+E695+E696</f>
      </c>
      <c r="G694" s="92">
        <v>1352</v>
      </c>
      <c r="H694" s="92">
        <v>29</v>
      </c>
      <c r="I694" s="94">
        <f t="shared" si="339"/>
      </c>
      <c r="J694" s="95">
        <f t="shared" si="10"/>
      </c>
      <c r="K694" s="92">
        <v>3</v>
      </c>
      <c r="L694" s="95">
        <f t="shared" si="119"/>
      </c>
      <c r="M694" s="92">
        <v>0</v>
      </c>
      <c r="N694" s="96">
        <f t="shared" si="557"/>
      </c>
      <c r="O694" s="92">
        <v>0</v>
      </c>
      <c r="P694" s="96">
        <f t="shared" si="666"/>
      </c>
      <c r="Q694" s="97">
        <f>(M694+M696+M695)/(O694+O696+O695)</f>
      </c>
      <c r="R694" s="92">
        <v>3</v>
      </c>
      <c r="S694" s="97">
        <f>(O694+O696)/(K694+K696)</f>
      </c>
      <c r="T694" s="92">
        <v>1</v>
      </c>
      <c r="U694" s="98">
        <f>F694/T694</f>
      </c>
      <c r="V694" s="99">
        <f>(F694+4*500)/T694</f>
      </c>
      <c r="W694" s="92">
        <v>480</v>
      </c>
      <c r="X694" s="99">
        <f>W694/T694</f>
      </c>
      <c r="Y694" s="97">
        <f>T694/R694</f>
      </c>
      <c r="Z694" s="99">
        <f>W694/F694</f>
      </c>
      <c r="AA694" s="99">
        <f>W694/(F694+500)</f>
      </c>
      <c r="AB694" s="92">
        <v>0</v>
      </c>
      <c r="AC694" s="92">
        <v>0</v>
      </c>
      <c r="AD694" s="97">
        <f>AB694/T694</f>
      </c>
      <c r="AE694" s="99">
        <f>(W694-AC694)/(F694+500)</f>
      </c>
      <c r="AF694" s="99" t="s">
        <v>45</v>
      </c>
    </row>
    <row customHeight="true" ht="19.730866479368984" r="695">
      <c r="A695" s="88"/>
      <c r="B695" s="89"/>
      <c r="C695" s="90"/>
      <c r="D695" s="91" t="s">
        <v>46</v>
      </c>
      <c r="E695" s="103">
        <v>1465.61</v>
      </c>
      <c r="F695" s="93"/>
      <c r="G695" s="92">
        <v>8414</v>
      </c>
      <c r="H695" s="92">
        <v>431</v>
      </c>
      <c r="I695" s="94">
        <f t="shared" si="339"/>
      </c>
      <c r="J695" s="95">
        <f t="shared" si="10"/>
      </c>
      <c r="K695" s="92">
        <v>25</v>
      </c>
      <c r="L695" s="95">
        <f t="shared" si="119"/>
      </c>
      <c r="M695" s="92">
        <v>1</v>
      </c>
      <c r="N695" s="96">
        <f t="shared" si="557"/>
      </c>
      <c r="O695" s="92">
        <v>2</v>
      </c>
      <c r="P695" s="96">
        <f t="shared" si="666"/>
      </c>
      <c r="Q695" s="97"/>
      <c r="R695" s="92"/>
      <c r="S695" s="97"/>
      <c r="T695" s="92"/>
      <c r="U695" s="98"/>
      <c r="V695" s="99"/>
      <c r="W695" s="92"/>
      <c r="X695" s="99"/>
      <c r="Y695" s="97"/>
      <c r="Z695" s="99"/>
      <c r="AA695" s="99"/>
      <c r="AB695" s="92"/>
      <c r="AC695" s="92"/>
      <c r="AD695" s="97"/>
      <c r="AE695" s="99"/>
      <c r="AF695" s="101" t="s">
        <v>79</v>
      </c>
    </row>
    <row customHeight="true" ht="19.730866479368984" r="696">
      <c r="A696" s="88"/>
      <c r="B696" s="89"/>
      <c r="C696" s="90"/>
      <c r="D696" s="91" t="s">
        <v>48</v>
      </c>
      <c r="E696" s="92">
        <v>0</v>
      </c>
      <c r="F696" s="93"/>
      <c r="G696" s="92">
        <v>0</v>
      </c>
      <c r="H696" s="92">
        <v>0</v>
      </c>
      <c r="I696" s="94">
        <f t="shared" si="339"/>
      </c>
      <c r="J696" s="95">
        <f t="shared" si="10"/>
      </c>
      <c r="K696" s="92">
        <v>0</v>
      </c>
      <c r="L696" s="95">
        <f t="shared" si="119"/>
      </c>
      <c r="M696" s="92">
        <v>0</v>
      </c>
      <c r="N696" s="96">
        <f t="shared" si="557"/>
      </c>
      <c r="O696" s="92">
        <v>0</v>
      </c>
      <c r="P696" s="96">
        <f t="shared" si="666"/>
      </c>
      <c r="Q696" s="97"/>
      <c r="R696" s="92"/>
      <c r="S696" s="97"/>
      <c r="T696" s="92"/>
      <c r="U696" s="98"/>
      <c r="V696" s="99"/>
      <c r="W696" s="92"/>
      <c r="X696" s="99"/>
      <c r="Y696" s="97"/>
      <c r="Z696" s="99"/>
      <c r="AA696" s="99"/>
      <c r="AB696" s="92"/>
      <c r="AC696" s="92"/>
      <c r="AD696" s="97"/>
      <c r="AE696" s="99"/>
      <c r="AF696" s="99"/>
    </row>
    <row customHeight="true" ht="19.730866479368984" r="697">
      <c r="A697" s="88"/>
      <c r="B697" s="89" t="s">
        <v>62</v>
      </c>
      <c r="C697" s="90" t="s">
        <v>43</v>
      </c>
      <c r="D697" s="91" t="s">
        <v>44</v>
      </c>
      <c r="E697" s="102">
        <v>314.18</v>
      </c>
      <c r="F697" s="93">
        <f>E697+E698+E699</f>
      </c>
      <c r="G697" s="92">
        <v>1215</v>
      </c>
      <c r="H697" s="92">
        <v>27</v>
      </c>
      <c r="I697" s="94">
        <f t="shared" si="339"/>
      </c>
      <c r="J697" s="95">
        <f t="shared" si="10"/>
      </c>
      <c r="K697" s="92">
        <v>6</v>
      </c>
      <c r="L697" s="95">
        <f t="shared" si="119"/>
      </c>
      <c r="M697" s="92">
        <v>0</v>
      </c>
      <c r="N697" s="96">
        <f t="shared" si="557"/>
      </c>
      <c r="O697" s="92">
        <v>0</v>
      </c>
      <c r="P697" s="96">
        <f t="shared" si="666"/>
      </c>
      <c r="Q697" s="97">
        <f>(M697+M699+M698)/(O697+O699+O698)</f>
      </c>
      <c r="R697" s="92">
        <v>1</v>
      </c>
      <c r="S697" s="97">
        <f>(O697+O699)/(K697+K699)</f>
      </c>
      <c r="T697" s="92">
        <v>0</v>
      </c>
      <c r="U697" s="98">
        <f>F697/T697</f>
      </c>
      <c r="V697" s="99">
        <f>(F697+4*500)/T697</f>
      </c>
      <c r="W697" s="92">
        <v>0</v>
      </c>
      <c r="X697" s="99">
        <f>W697/T697</f>
      </c>
      <c r="Y697" s="97">
        <f>T697/R697</f>
      </c>
      <c r="Z697" s="99">
        <f>W697/F697</f>
      </c>
      <c r="AA697" s="99">
        <f>W697/(F697+500)</f>
      </c>
      <c r="AB697" s="92">
        <v>0</v>
      </c>
      <c r="AC697" s="92">
        <v>0</v>
      </c>
      <c r="AD697" s="97">
        <f>AB697/T697</f>
      </c>
      <c r="AE697" s="99">
        <f>(W697-AC697)/(F697+500)</f>
      </c>
      <c r="AF697" s="99" t="s">
        <v>65</v>
      </c>
    </row>
    <row customHeight="true" ht="19.730866479368984" r="698">
      <c r="A698" s="88"/>
      <c r="B698" s="89"/>
      <c r="C698" s="90"/>
      <c r="D698" s="91" t="s">
        <v>46</v>
      </c>
      <c r="E698" s="103">
        <v>963.23</v>
      </c>
      <c r="F698" s="93"/>
      <c r="G698" s="92">
        <v>6477</v>
      </c>
      <c r="H698" s="92">
        <v>261</v>
      </c>
      <c r="I698" s="94">
        <f t="shared" si="339"/>
      </c>
      <c r="J698" s="95">
        <f t="shared" si="10"/>
      </c>
      <c r="K698" s="92">
        <v>17</v>
      </c>
      <c r="L698" s="95">
        <f t="shared" si="119"/>
      </c>
      <c r="M698" s="92">
        <v>0</v>
      </c>
      <c r="N698" s="96">
        <f t="shared" si="557"/>
      </c>
      <c r="O698" s="92">
        <v>0</v>
      </c>
      <c r="P698" s="96">
        <f t="shared" si="666"/>
      </c>
      <c r="Q698" s="97"/>
      <c r="R698" s="92"/>
      <c r="S698" s="97"/>
      <c r="T698" s="92"/>
      <c r="U698" s="98"/>
      <c r="V698" s="99"/>
      <c r="W698" s="92"/>
      <c r="X698" s="99"/>
      <c r="Y698" s="97"/>
      <c r="Z698" s="99"/>
      <c r="AA698" s="99"/>
      <c r="AB698" s="92"/>
      <c r="AC698" s="92"/>
      <c r="AD698" s="97"/>
      <c r="AE698" s="99"/>
      <c r="AF698" s="101" t="s">
        <v>47</v>
      </c>
    </row>
    <row customHeight="true" ht="19.730866479368984" r="699">
      <c r="A699" s="88"/>
      <c r="B699" s="89"/>
      <c r="C699" s="90"/>
      <c r="D699" s="91" t="s">
        <v>48</v>
      </c>
      <c r="E699" s="92">
        <v>0</v>
      </c>
      <c r="F699" s="93"/>
      <c r="G699" s="92">
        <v>0</v>
      </c>
      <c r="H699" s="92">
        <v>0</v>
      </c>
      <c r="I699" s="94">
        <f t="shared" si="339"/>
      </c>
      <c r="J699" s="95">
        <f t="shared" si="10"/>
      </c>
      <c r="K699" s="92">
        <v>0</v>
      </c>
      <c r="L699" s="95">
        <f t="shared" si="119"/>
      </c>
      <c r="M699" s="92">
        <v>0</v>
      </c>
      <c r="N699" s="96">
        <f t="shared" si="557"/>
      </c>
      <c r="O699" s="92">
        <v>0</v>
      </c>
      <c r="P699" s="96">
        <f t="shared" si="666"/>
      </c>
      <c r="Q699" s="97"/>
      <c r="R699" s="92"/>
      <c r="S699" s="97"/>
      <c r="T699" s="92"/>
      <c r="U699" s="98"/>
      <c r="V699" s="99"/>
      <c r="W699" s="92"/>
      <c r="X699" s="99"/>
      <c r="Y699" s="97"/>
      <c r="Z699" s="99"/>
      <c r="AA699" s="99"/>
      <c r="AB699" s="92"/>
      <c r="AC699" s="92"/>
      <c r="AD699" s="97"/>
      <c r="AE699" s="99"/>
      <c r="AF699" s="99"/>
    </row>
    <row customHeight="true" ht="19.730866479368984" r="700">
      <c r="A700" s="88"/>
      <c r="B700" s="89" t="s">
        <v>64</v>
      </c>
      <c r="C700" s="90" t="s">
        <v>43</v>
      </c>
      <c r="D700" s="91" t="s">
        <v>44</v>
      </c>
      <c r="E700" s="102">
        <v>369.27</v>
      </c>
      <c r="F700" s="93">
        <f>E700+E701+E702</f>
      </c>
      <c r="G700" s="92">
        <v>988</v>
      </c>
      <c r="H700" s="92">
        <v>18</v>
      </c>
      <c r="I700" s="94">
        <f t="shared" si="339"/>
      </c>
      <c r="J700" s="95">
        <f t="shared" si="10"/>
      </c>
      <c r="K700" s="92">
        <v>3</v>
      </c>
      <c r="L700" s="95">
        <f t="shared" si="119"/>
      </c>
      <c r="M700" s="92">
        <v>0</v>
      </c>
      <c r="N700" s="96">
        <f t="shared" si="557"/>
      </c>
      <c r="O700" s="92">
        <v>0</v>
      </c>
      <c r="P700" s="96">
        <f t="shared" si="666"/>
      </c>
      <c r="Q700" s="97">
        <f>(M700+M702+M701)/(O700+O702+O701)</f>
      </c>
      <c r="R700" s="92">
        <v>3</v>
      </c>
      <c r="S700" s="97">
        <f>(O700+O702)/(K700+K702)</f>
      </c>
      <c r="T700" s="92">
        <v>1</v>
      </c>
      <c r="U700" s="98">
        <f>F700/T700</f>
      </c>
      <c r="V700" s="99">
        <f>(F700+4*500)/T700</f>
      </c>
      <c r="W700" s="92">
        <v>158.4</v>
      </c>
      <c r="X700" s="99">
        <f>W700/T700</f>
      </c>
      <c r="Y700" s="97">
        <f>T700/R700</f>
      </c>
      <c r="Z700" s="99">
        <f>W700/F700</f>
      </c>
      <c r="AA700" s="99">
        <f>W700/(F700+500)</f>
      </c>
      <c r="AB700" s="92">
        <v>0</v>
      </c>
      <c r="AC700" s="92">
        <v>0</v>
      </c>
      <c r="AD700" s="97">
        <f>AB700/T700</f>
      </c>
      <c r="AE700" s="99">
        <f>(W700-AC700)/(F700+500)</f>
      </c>
      <c r="AF700" s="99" t="s">
        <v>65</v>
      </c>
    </row>
    <row customHeight="true" ht="19.730866479368984" r="701">
      <c r="A701" s="88"/>
      <c r="B701" s="89"/>
      <c r="C701" s="90"/>
      <c r="D701" s="91" t="s">
        <v>46</v>
      </c>
      <c r="E701" s="103">
        <v>642.98</v>
      </c>
      <c r="F701" s="93"/>
      <c r="G701" s="92">
        <v>4847</v>
      </c>
      <c r="H701" s="92">
        <v>153</v>
      </c>
      <c r="I701" s="94">
        <f t="shared" si="339"/>
      </c>
      <c r="J701" s="95">
        <f t="shared" si="10"/>
      </c>
      <c r="K701" s="92">
        <v>14</v>
      </c>
      <c r="L701" s="95">
        <f t="shared" si="119"/>
      </c>
      <c r="M701" s="92">
        <v>0</v>
      </c>
      <c r="N701" s="96">
        <f t="shared" si="557"/>
      </c>
      <c r="O701" s="92">
        <v>1</v>
      </c>
      <c r="P701" s="96">
        <f t="shared" si="666"/>
      </c>
      <c r="Q701" s="97"/>
      <c r="R701" s="92"/>
      <c r="S701" s="97"/>
      <c r="T701" s="92"/>
      <c r="U701" s="98"/>
      <c r="V701" s="99"/>
      <c r="W701" s="92"/>
      <c r="X701" s="99"/>
      <c r="Y701" s="97"/>
      <c r="Z701" s="99"/>
      <c r="AA701" s="99"/>
      <c r="AB701" s="92"/>
      <c r="AC701" s="92"/>
      <c r="AD701" s="97"/>
      <c r="AE701" s="99"/>
      <c r="AF701" s="101" t="s">
        <v>47</v>
      </c>
    </row>
    <row customHeight="true" ht="19.730866479368984" r="702">
      <c r="A702" s="88"/>
      <c r="B702" s="89"/>
      <c r="C702" s="90"/>
      <c r="D702" s="91" t="s">
        <v>48</v>
      </c>
      <c r="E702" s="92">
        <v>0</v>
      </c>
      <c r="F702" s="93"/>
      <c r="G702" s="92">
        <v>0</v>
      </c>
      <c r="H702" s="92">
        <v>0</v>
      </c>
      <c r="I702" s="94">
        <f t="shared" si="339"/>
      </c>
      <c r="J702" s="95">
        <f t="shared" si="10"/>
      </c>
      <c r="K702" s="92">
        <v>0</v>
      </c>
      <c r="L702" s="95">
        <f t="shared" si="119"/>
      </c>
      <c r="M702" s="92">
        <v>0</v>
      </c>
      <c r="N702" s="96">
        <f t="shared" si="557"/>
      </c>
      <c r="O702" s="92">
        <v>0</v>
      </c>
      <c r="P702" s="96">
        <f t="shared" si="666"/>
      </c>
      <c r="Q702" s="97"/>
      <c r="R702" s="92"/>
      <c r="S702" s="97"/>
      <c r="T702" s="92"/>
      <c r="U702" s="98"/>
      <c r="V702" s="99"/>
      <c r="W702" s="92"/>
      <c r="X702" s="99"/>
      <c r="Y702" s="97"/>
      <c r="Z702" s="99"/>
      <c r="AA702" s="99"/>
      <c r="AB702" s="92"/>
      <c r="AC702" s="92"/>
      <c r="AD702" s="97"/>
      <c r="AE702" s="99"/>
      <c r="AF702" s="99"/>
    </row>
    <row customHeight="true" ht="19.730866479368984" r="703">
      <c r="A703" s="88"/>
      <c r="B703" s="104" t="s">
        <v>53</v>
      </c>
      <c r="C703" s="104"/>
      <c r="D703" s="104"/>
      <c r="E703" s="105">
        <f>SUM(E691:E702)</f>
      </c>
      <c r="F703" s="105">
        <f>SUM(F691:F702)</f>
      </c>
      <c r="G703" s="105">
        <f>SUM(G691:G702)</f>
      </c>
      <c r="H703" s="105">
        <f>SUM(H691:H702)</f>
      </c>
      <c r="I703" s="106">
        <f t="shared" si="339"/>
      </c>
      <c r="J703" s="107">
        <f t="shared" si="10"/>
      </c>
      <c r="K703" s="105">
        <f>SUM(K691:K702)</f>
      </c>
      <c r="L703" s="107">
        <f t="shared" si="119"/>
      </c>
      <c r="M703" s="105">
        <f>SUM(M691:M702)</f>
      </c>
      <c r="N703" s="108">
        <f t="shared" si="557"/>
      </c>
      <c r="O703" s="105">
        <f>SUM(O691:O702)</f>
      </c>
      <c r="P703" s="108">
        <f t="shared" si="666"/>
      </c>
      <c r="Q703" s="109">
        <f>M703/O703</f>
      </c>
      <c r="R703" s="105">
        <f>SUM(R691:R702)</f>
      </c>
      <c r="S703" s="109">
        <f>(O703+O703)/(K703+K703)</f>
      </c>
      <c r="T703" s="105">
        <f>SUM(T691:T702)</f>
      </c>
      <c r="U703" s="110">
        <f t="shared" ref="U703:U704" si="287">F703/T703</f>
      </c>
      <c r="V703" s="111">
        <f t="shared" ref="V703:V704" si="396">(F703+4*500)/T703</f>
      </c>
      <c r="W703" s="105">
        <f>SUM(W691:W702)</f>
      </c>
      <c r="X703" s="112">
        <f t="shared" ref="X703:X704" si="67">W703/T703</f>
      </c>
      <c r="Y703" s="109">
        <f t="shared" ref="Y703:Y704" si="178">T703/R703</f>
      </c>
      <c r="Z703" s="111">
        <f t="shared" ref="Z703:Z704" si="614">W703/F703</f>
      </c>
      <c r="AA703" s="111">
        <f>W703/(F703+COUNT(W691:W702)*500)</f>
      </c>
      <c r="AB703" s="105">
        <f>SUM(AB691:AB702)</f>
      </c>
      <c r="AC703" s="105">
        <f>SUM(AC691:AC702)</f>
      </c>
      <c r="AD703" s="109">
        <f t="shared" ref="AD703:AD704" si="486">AB703/T703</f>
      </c>
      <c r="AE703" s="113">
        <f>(W703-AC703)/(F703+COUNT(W691:W702)*500)</f>
      </c>
      <c r="AF703" s="99"/>
    </row>
    <row customHeight="true" ht="19.730866479368984" r="704">
      <c r="A704" s="88"/>
      <c r="B704" s="89" t="s">
        <v>67</v>
      </c>
      <c r="C704" s="90" t="s">
        <v>60</v>
      </c>
      <c r="D704" s="91" t="s">
        <v>44</v>
      </c>
      <c r="E704" s="92">
        <v>122.27</v>
      </c>
      <c r="F704" s="93">
        <f>E704+E705+E706</f>
      </c>
      <c r="G704" s="92">
        <v>809</v>
      </c>
      <c r="H704" s="92">
        <v>13</v>
      </c>
      <c r="I704" s="94">
        <f t="shared" si="339"/>
      </c>
      <c r="J704" s="95">
        <f t="shared" si="10"/>
      </c>
      <c r="K704" s="92">
        <v>4</v>
      </c>
      <c r="L704" s="95">
        <f t="shared" si="119"/>
      </c>
      <c r="M704" s="92">
        <v>0</v>
      </c>
      <c r="N704" s="96">
        <f t="shared" si="557"/>
      </c>
      <c r="O704" s="92">
        <v>1</v>
      </c>
      <c r="P704" s="96">
        <f t="shared" si="666"/>
      </c>
      <c r="Q704" s="97">
        <f>(M704+M706+M705)/(O704+O706+O705)</f>
      </c>
      <c r="R704" s="92">
        <v>1</v>
      </c>
      <c r="S704" s="97">
        <f>(O704+O706)/(K704+K706)</f>
      </c>
      <c r="T704" s="92">
        <v>0</v>
      </c>
      <c r="U704" s="98">
        <f t="shared" si="287"/>
      </c>
      <c r="V704" s="99">
        <f t="shared" si="396"/>
      </c>
      <c r="W704" s="92">
        <v>0</v>
      </c>
      <c r="X704" s="99">
        <f t="shared" si="67"/>
      </c>
      <c r="Y704" s="97">
        <f t="shared" si="178"/>
      </c>
      <c r="Z704" s="99">
        <f t="shared" si="614"/>
      </c>
      <c r="AA704" s="99">
        <f>W704/(F704+500)</f>
      </c>
      <c r="AB704" s="92">
        <v>0</v>
      </c>
      <c r="AC704" s="92">
        <v>0</v>
      </c>
      <c r="AD704" s="97">
        <f t="shared" si="486"/>
      </c>
      <c r="AE704" s="99">
        <f>(W704-AC704)/(F704+500)</f>
      </c>
      <c r="AF704" s="99" t="s">
        <v>65</v>
      </c>
    </row>
    <row customHeight="true" ht="19.730866479368984" r="705">
      <c r="A705" s="88"/>
      <c r="B705" s="89"/>
      <c r="C705" s="90"/>
      <c r="D705" s="91" t="s">
        <v>46</v>
      </c>
      <c r="E705" s="92">
        <v>442.67</v>
      </c>
      <c r="F705" s="93"/>
      <c r="G705" s="92">
        <v>3108</v>
      </c>
      <c r="H705" s="92">
        <v>74</v>
      </c>
      <c r="I705" s="94">
        <f t="shared" si="339"/>
      </c>
      <c r="J705" s="95">
        <f t="shared" si="10"/>
      </c>
      <c r="K705" s="92">
        <v>10</v>
      </c>
      <c r="L705" s="95">
        <f t="shared" si="119"/>
      </c>
      <c r="M705" s="92">
        <v>0</v>
      </c>
      <c r="N705" s="96">
        <f t="shared" si="557"/>
      </c>
      <c r="O705" s="92">
        <v>0</v>
      </c>
      <c r="P705" s="96">
        <f t="shared" si="666"/>
      </c>
      <c r="Q705" s="97"/>
      <c r="R705" s="92"/>
      <c r="S705" s="97"/>
      <c r="T705" s="92"/>
      <c r="U705" s="98"/>
      <c r="V705" s="99"/>
      <c r="W705" s="92"/>
      <c r="X705" s="99"/>
      <c r="Y705" s="97"/>
      <c r="Z705" s="99"/>
      <c r="AA705" s="99"/>
      <c r="AB705" s="92"/>
      <c r="AC705" s="92"/>
      <c r="AD705" s="97"/>
      <c r="AE705" s="99"/>
      <c r="AF705" s="101" t="s">
        <v>47</v>
      </c>
    </row>
    <row customHeight="true" ht="19.730866479368984" r="706">
      <c r="A706" s="88"/>
      <c r="B706" s="89"/>
      <c r="C706" s="90"/>
      <c r="D706" s="91" t="s">
        <v>48</v>
      </c>
      <c r="E706" s="92">
        <v>0</v>
      </c>
      <c r="F706" s="93"/>
      <c r="G706" s="92">
        <v>0</v>
      </c>
      <c r="H706" s="92">
        <v>0</v>
      </c>
      <c r="I706" s="94">
        <f t="shared" si="339"/>
      </c>
      <c r="J706" s="95">
        <f t="shared" si="10"/>
      </c>
      <c r="K706" s="92">
        <v>0</v>
      </c>
      <c r="L706" s="95">
        <f t="shared" si="119"/>
      </c>
      <c r="M706" s="92">
        <v>0</v>
      </c>
      <c r="N706" s="96">
        <f t="shared" si="557"/>
      </c>
      <c r="O706" s="92">
        <v>0</v>
      </c>
      <c r="P706" s="96">
        <f t="shared" si="666"/>
      </c>
      <c r="Q706" s="97"/>
      <c r="R706" s="92"/>
      <c r="S706" s="97"/>
      <c r="T706" s="92"/>
      <c r="U706" s="98"/>
      <c r="V706" s="99"/>
      <c r="W706" s="92"/>
      <c r="X706" s="99"/>
      <c r="Y706" s="97"/>
      <c r="Z706" s="99"/>
      <c r="AA706" s="99"/>
      <c r="AB706" s="92"/>
      <c r="AC706" s="92"/>
      <c r="AD706" s="97"/>
      <c r="AE706" s="99"/>
      <c r="AF706" s="99"/>
    </row>
    <row customHeight="true" ht="19.730866479368984" r="707">
      <c r="A707" s="88"/>
      <c r="B707" s="89" t="s">
        <v>69</v>
      </c>
      <c r="C707" s="90" t="s">
        <v>60</v>
      </c>
      <c r="D707" s="91" t="s">
        <v>44</v>
      </c>
      <c r="E707" s="102">
        <v>140.78</v>
      </c>
      <c r="F707" s="93">
        <f>E707+E708+E709</f>
      </c>
      <c r="G707" s="92">
        <v>880</v>
      </c>
      <c r="H707" s="92">
        <v>14</v>
      </c>
      <c r="I707" s="94">
        <f t="shared" si="339"/>
      </c>
      <c r="J707" s="95">
        <f t="shared" si="10"/>
      </c>
      <c r="K707" s="92">
        <v>2</v>
      </c>
      <c r="L707" s="95">
        <f t="shared" si="119"/>
      </c>
      <c r="M707" s="92">
        <v>0</v>
      </c>
      <c r="N707" s="96">
        <f t="shared" si="557"/>
      </c>
      <c r="O707" s="92">
        <v>0</v>
      </c>
      <c r="P707" s="96">
        <f t="shared" si="666"/>
      </c>
      <c r="Q707" s="97">
        <f>(M707+M709+M708)/(O707+O709+O708)</f>
      </c>
      <c r="R707" s="92">
        <v>2</v>
      </c>
      <c r="S707" s="97">
        <f>(O707+O709)/(K707+K709)</f>
      </c>
      <c r="T707" s="92">
        <v>1</v>
      </c>
      <c r="U707" s="98">
        <f>F707/T707</f>
      </c>
      <c r="V707" s="99">
        <f>(F707+4*500)/T707</f>
      </c>
      <c r="W707" s="92">
        <v>1723.2</v>
      </c>
      <c r="X707" s="99">
        <f>W707/T707</f>
      </c>
      <c r="Y707" s="97">
        <f>T707/R707</f>
      </c>
      <c r="Z707" s="99">
        <f>W707/F707</f>
      </c>
      <c r="AA707" s="99">
        <f>W707/(F707+500)</f>
      </c>
      <c r="AB707" s="92">
        <v>1</v>
      </c>
      <c r="AC707" s="92">
        <v>1723.2</v>
      </c>
      <c r="AD707" s="97">
        <f>AB707/T707</f>
      </c>
      <c r="AE707" s="99">
        <f>(W707-AC707)/(F707+500)</f>
      </c>
      <c r="AF707" s="99" t="s">
        <v>65</v>
      </c>
    </row>
    <row customHeight="true" ht="19.730866479368984" r="708">
      <c r="A708" s="88"/>
      <c r="B708" s="89"/>
      <c r="C708" s="90"/>
      <c r="D708" s="91" t="s">
        <v>46</v>
      </c>
      <c r="E708" s="103">
        <v>534.03</v>
      </c>
      <c r="F708" s="93"/>
      <c r="G708" s="92">
        <v>2891</v>
      </c>
      <c r="H708" s="92">
        <v>71</v>
      </c>
      <c r="I708" s="94">
        <f t="shared" si="339"/>
      </c>
      <c r="J708" s="95">
        <f t="shared" si="10"/>
      </c>
      <c r="K708" s="92">
        <v>6</v>
      </c>
      <c r="L708" s="95">
        <f t="shared" si="119"/>
      </c>
      <c r="M708" s="92">
        <v>1</v>
      </c>
      <c r="N708" s="96">
        <f t="shared" si="557"/>
      </c>
      <c r="O708" s="92">
        <v>1</v>
      </c>
      <c r="P708" s="96">
        <f t="shared" si="666"/>
      </c>
      <c r="Q708" s="97"/>
      <c r="R708" s="92"/>
      <c r="S708" s="97"/>
      <c r="T708" s="92"/>
      <c r="U708" s="98"/>
      <c r="V708" s="99"/>
      <c r="W708" s="92"/>
      <c r="X708" s="99"/>
      <c r="Y708" s="97"/>
      <c r="Z708" s="99"/>
      <c r="AA708" s="99"/>
      <c r="AB708" s="92"/>
      <c r="AC708" s="92"/>
      <c r="AD708" s="97"/>
      <c r="AE708" s="99"/>
      <c r="AF708" s="101" t="s">
        <v>47</v>
      </c>
    </row>
    <row customHeight="true" ht="19.730866479368984" r="709">
      <c r="A709" s="88"/>
      <c r="B709" s="89"/>
      <c r="C709" s="90"/>
      <c r="D709" s="91" t="s">
        <v>48</v>
      </c>
      <c r="E709" s="92">
        <v>0</v>
      </c>
      <c r="F709" s="93"/>
      <c r="G709" s="92">
        <v>0</v>
      </c>
      <c r="H709" s="92">
        <v>0</v>
      </c>
      <c r="I709" s="94">
        <f t="shared" si="339"/>
      </c>
      <c r="J709" s="95">
        <f t="shared" si="10"/>
      </c>
      <c r="K709" s="92">
        <v>0</v>
      </c>
      <c r="L709" s="95">
        <f t="shared" si="119"/>
      </c>
      <c r="M709" s="92">
        <v>0</v>
      </c>
      <c r="N709" s="96">
        <f t="shared" si="557"/>
      </c>
      <c r="O709" s="92">
        <v>0</v>
      </c>
      <c r="P709" s="96">
        <f t="shared" si="666"/>
      </c>
      <c r="Q709" s="97"/>
      <c r="R709" s="92"/>
      <c r="S709" s="97"/>
      <c r="T709" s="92"/>
      <c r="U709" s="98"/>
      <c r="V709" s="99"/>
      <c r="W709" s="92"/>
      <c r="X709" s="99"/>
      <c r="Y709" s="97"/>
      <c r="Z709" s="99"/>
      <c r="AA709" s="99"/>
      <c r="AB709" s="92"/>
      <c r="AC709" s="92"/>
      <c r="AD709" s="97"/>
      <c r="AE709" s="99"/>
      <c r="AF709" s="99"/>
    </row>
    <row customHeight="true" ht="19.730866479368984" r="710">
      <c r="A710" s="88"/>
      <c r="B710" s="89" t="s">
        <v>70</v>
      </c>
      <c r="C710" s="90" t="s">
        <v>60</v>
      </c>
      <c r="D710" s="91" t="s">
        <v>44</v>
      </c>
      <c r="E710" s="102">
        <v>201.18</v>
      </c>
      <c r="F710" s="93">
        <f>E710+E711+E712</f>
      </c>
      <c r="G710" s="92">
        <v>1308</v>
      </c>
      <c r="H710" s="92">
        <v>26</v>
      </c>
      <c r="I710" s="94">
        <f t="shared" si="339"/>
      </c>
      <c r="J710" s="95">
        <f t="shared" si="10"/>
      </c>
      <c r="K710" s="92">
        <v>8</v>
      </c>
      <c r="L710" s="95">
        <f t="shared" si="119"/>
      </c>
      <c r="M710" s="92">
        <v>0</v>
      </c>
      <c r="N710" s="96">
        <f t="shared" si="557"/>
      </c>
      <c r="O710" s="92">
        <v>0</v>
      </c>
      <c r="P710" s="96">
        <f t="shared" si="666"/>
      </c>
      <c r="Q710" s="97">
        <f>(M710+M712+M711)/(O710+O712+O711)</f>
      </c>
      <c r="R710" s="92">
        <v>2</v>
      </c>
      <c r="S710" s="97">
        <f>(O710+O712)/(K710+K712)</f>
      </c>
      <c r="T710" s="92">
        <v>0</v>
      </c>
      <c r="U710" s="98">
        <f>F710/T710</f>
      </c>
      <c r="V710" s="99">
        <f>(F710+4*500)/T710</f>
      </c>
      <c r="W710" s="92">
        <v>0</v>
      </c>
      <c r="X710" s="99">
        <f>W710/T710</f>
      </c>
      <c r="Y710" s="97">
        <f>T710/R710</f>
      </c>
      <c r="Z710" s="99">
        <f>W710/F710</f>
      </c>
      <c r="AA710" s="99">
        <f>W710/(F710+500)</f>
      </c>
      <c r="AB710" s="92">
        <v>0</v>
      </c>
      <c r="AC710" s="92">
        <v>0</v>
      </c>
      <c r="AD710" s="97">
        <f>AB710/T710</f>
      </c>
      <c r="AE710" s="99">
        <f>(W710-AC710)/(F710+500)</f>
      </c>
      <c r="AF710" s="99" t="s">
        <v>65</v>
      </c>
    </row>
    <row customHeight="true" ht="19.730866479368984" r="711">
      <c r="A711" s="88"/>
      <c r="B711" s="89"/>
      <c r="C711" s="90"/>
      <c r="D711" s="91" t="s">
        <v>46</v>
      </c>
      <c r="E711" s="103">
        <v>549.21</v>
      </c>
      <c r="F711" s="93"/>
      <c r="G711" s="92">
        <v>3566</v>
      </c>
      <c r="H711" s="92">
        <v>81</v>
      </c>
      <c r="I711" s="94">
        <f t="shared" si="339"/>
      </c>
      <c r="J711" s="95">
        <f t="shared" si="10"/>
      </c>
      <c r="K711" s="92">
        <v>19</v>
      </c>
      <c r="L711" s="95">
        <f t="shared" si="119"/>
      </c>
      <c r="M711" s="92">
        <v>0</v>
      </c>
      <c r="N711" s="96">
        <f t="shared" si="557"/>
      </c>
      <c r="O711" s="92">
        <v>0</v>
      </c>
      <c r="P711" s="96">
        <f t="shared" si="666"/>
      </c>
      <c r="Q711" s="97"/>
      <c r="R711" s="92"/>
      <c r="S711" s="97"/>
      <c r="T711" s="92"/>
      <c r="U711" s="98"/>
      <c r="V711" s="99"/>
      <c r="W711" s="92"/>
      <c r="X711" s="99"/>
      <c r="Y711" s="97"/>
      <c r="Z711" s="99"/>
      <c r="AA711" s="99"/>
      <c r="AB711" s="92"/>
      <c r="AC711" s="92"/>
      <c r="AD711" s="97"/>
      <c r="AE711" s="99"/>
      <c r="AF711" s="101" t="s">
        <v>47</v>
      </c>
    </row>
    <row customHeight="true" ht="19.730866479368984" r="712">
      <c r="A712" s="88"/>
      <c r="B712" s="89"/>
      <c r="C712" s="90"/>
      <c r="D712" s="91" t="s">
        <v>48</v>
      </c>
      <c r="E712" s="92">
        <v>0</v>
      </c>
      <c r="F712" s="93"/>
      <c r="G712" s="92">
        <v>0</v>
      </c>
      <c r="H712" s="92">
        <v>0</v>
      </c>
      <c r="I712" s="94">
        <f t="shared" si="339"/>
      </c>
      <c r="J712" s="95">
        <f t="shared" si="10"/>
      </c>
      <c r="K712" s="92">
        <v>0</v>
      </c>
      <c r="L712" s="95">
        <f t="shared" si="119"/>
      </c>
      <c r="M712" s="92">
        <v>0</v>
      </c>
      <c r="N712" s="96">
        <f t="shared" si="557"/>
      </c>
      <c r="O712" s="92">
        <v>0</v>
      </c>
      <c r="P712" s="96">
        <f t="shared" si="666"/>
      </c>
      <c r="Q712" s="97"/>
      <c r="R712" s="92"/>
      <c r="S712" s="97"/>
      <c r="T712" s="92"/>
      <c r="U712" s="98"/>
      <c r="V712" s="99"/>
      <c r="W712" s="92"/>
      <c r="X712" s="99"/>
      <c r="Y712" s="97"/>
      <c r="Z712" s="99"/>
      <c r="AA712" s="99"/>
      <c r="AB712" s="92"/>
      <c r="AC712" s="92"/>
      <c r="AD712" s="97"/>
      <c r="AE712" s="99"/>
      <c r="AF712" s="99"/>
    </row>
    <row customHeight="true" ht="19.730866479368984" r="713">
      <c r="A713" s="88"/>
      <c r="B713" s="89" t="s">
        <v>71</v>
      </c>
      <c r="C713" s="90" t="s">
        <v>60</v>
      </c>
      <c r="D713" s="91" t="s">
        <v>44</v>
      </c>
      <c r="E713" s="102">
        <v>394.87</v>
      </c>
      <c r="F713" s="93">
        <f>E713+E714+E715</f>
      </c>
      <c r="G713" s="92">
        <v>2052</v>
      </c>
      <c r="H713" s="92">
        <v>38</v>
      </c>
      <c r="I713" s="94">
        <f t="shared" si="339"/>
      </c>
      <c r="J713" s="95">
        <f t="shared" si="10"/>
      </c>
      <c r="K713" s="92">
        <v>6</v>
      </c>
      <c r="L713" s="95">
        <f t="shared" si="119"/>
      </c>
      <c r="M713" s="92">
        <v>1</v>
      </c>
      <c r="N713" s="96">
        <f t="shared" si="557"/>
      </c>
      <c r="O713" s="92">
        <v>2</v>
      </c>
      <c r="P713" s="96">
        <f t="shared" si="666"/>
      </c>
      <c r="Q713" s="97">
        <f>(M713+M715+M714)/(O713+O715+O714)</f>
      </c>
      <c r="R713" s="92">
        <v>5</v>
      </c>
      <c r="S713" s="97">
        <f>(O713+O715)/(K713+K715)</f>
      </c>
      <c r="T713" s="92">
        <v>1</v>
      </c>
      <c r="U713" s="98">
        <f>F713/T713</f>
      </c>
      <c r="V713" s="99">
        <f>(F713+4*500)/T713</f>
      </c>
      <c r="W713" s="92">
        <v>2071.2</v>
      </c>
      <c r="X713" s="99">
        <f>W713/T713</f>
      </c>
      <c r="Y713" s="97">
        <f>T713/R713</f>
      </c>
      <c r="Z713" s="99">
        <f>W713/F713</f>
      </c>
      <c r="AA713" s="99">
        <f>W713/(F713+500)</f>
      </c>
      <c r="AB713" s="92">
        <v>0</v>
      </c>
      <c r="AC713" s="92">
        <v>0</v>
      </c>
      <c r="AD713" s="97">
        <f>AB713/T713</f>
      </c>
      <c r="AE713" s="99">
        <f>(W713-AC713)/(F713+500)</f>
      </c>
      <c r="AF713" s="99" t="s">
        <v>65</v>
      </c>
    </row>
    <row customHeight="true" ht="19.730866479368984" r="714">
      <c r="A714" s="88"/>
      <c r="B714" s="89"/>
      <c r="C714" s="90"/>
      <c r="D714" s="91" t="s">
        <v>46</v>
      </c>
      <c r="E714" s="103">
        <v>551.57</v>
      </c>
      <c r="F714" s="93"/>
      <c r="G714" s="92">
        <v>3682</v>
      </c>
      <c r="H714" s="92">
        <v>106</v>
      </c>
      <c r="I714" s="94">
        <f t="shared" si="339"/>
      </c>
      <c r="J714" s="95">
        <f t="shared" si="10"/>
      </c>
      <c r="K714" s="92">
        <v>11</v>
      </c>
      <c r="L714" s="95">
        <f t="shared" si="119"/>
      </c>
      <c r="M714" s="92">
        <v>0</v>
      </c>
      <c r="N714" s="96">
        <f t="shared" si="557"/>
      </c>
      <c r="O714" s="92">
        <v>0</v>
      </c>
      <c r="P714" s="96">
        <f t="shared" si="666"/>
      </c>
      <c r="Q714" s="97"/>
      <c r="R714" s="92"/>
      <c r="S714" s="97"/>
      <c r="T714" s="92"/>
      <c r="U714" s="98"/>
      <c r="V714" s="99"/>
      <c r="W714" s="92"/>
      <c r="X714" s="99"/>
      <c r="Y714" s="97"/>
      <c r="Z714" s="99"/>
      <c r="AA714" s="99"/>
      <c r="AB714" s="92"/>
      <c r="AC714" s="92"/>
      <c r="AD714" s="97"/>
      <c r="AE714" s="99"/>
      <c r="AF714" s="101" t="s">
        <v>47</v>
      </c>
    </row>
    <row customHeight="true" ht="19.730866479368984" r="715">
      <c r="A715" s="88"/>
      <c r="B715" s="89"/>
      <c r="C715" s="90"/>
      <c r="D715" s="91" t="s">
        <v>48</v>
      </c>
      <c r="E715" s="92">
        <v>0</v>
      </c>
      <c r="F715" s="93"/>
      <c r="G715" s="92">
        <v>0</v>
      </c>
      <c r="H715" s="92">
        <v>0</v>
      </c>
      <c r="I715" s="94">
        <f t="shared" si="339"/>
      </c>
      <c r="J715" s="95">
        <f t="shared" si="10"/>
      </c>
      <c r="K715" s="92">
        <v>0</v>
      </c>
      <c r="L715" s="95">
        <f t="shared" si="119"/>
      </c>
      <c r="M715" s="92">
        <v>0</v>
      </c>
      <c r="N715" s="96">
        <f t="shared" si="557"/>
      </c>
      <c r="O715" s="92">
        <v>0</v>
      </c>
      <c r="P715" s="96">
        <f t="shared" si="666"/>
      </c>
      <c r="Q715" s="97"/>
      <c r="R715" s="92"/>
      <c r="S715" s="97"/>
      <c r="T715" s="92"/>
      <c r="U715" s="98"/>
      <c r="V715" s="99"/>
      <c r="W715" s="92"/>
      <c r="X715" s="99"/>
      <c r="Y715" s="97"/>
      <c r="Z715" s="99"/>
      <c r="AA715" s="99"/>
      <c r="AB715" s="92"/>
      <c r="AC715" s="92"/>
      <c r="AD715" s="97"/>
      <c r="AE715" s="99"/>
      <c r="AF715" s="99"/>
    </row>
    <row customHeight="true" ht="19.730866479368984" r="716">
      <c r="A716" s="88"/>
      <c r="B716" s="104" t="s">
        <v>53</v>
      </c>
      <c r="C716" s="104"/>
      <c r="D716" s="104"/>
      <c r="E716" s="105">
        <f>SUM(E704:E715)</f>
      </c>
      <c r="F716" s="105">
        <f>SUM(F704:F715)</f>
      </c>
      <c r="G716" s="105">
        <f>SUM(G704:G715)</f>
      </c>
      <c r="H716" s="105">
        <f>SUM(H704:H715)</f>
      </c>
      <c r="I716" s="106">
        <f t="shared" si="339"/>
      </c>
      <c r="J716" s="107">
        <f t="shared" si="10"/>
      </c>
      <c r="K716" s="105">
        <f>SUM(K704:K715)</f>
      </c>
      <c r="L716" s="107">
        <f t="shared" si="119"/>
      </c>
      <c r="M716" s="105">
        <f>SUM(M704:M715)</f>
      </c>
      <c r="N716" s="108">
        <f t="shared" si="557"/>
      </c>
      <c r="O716" s="105">
        <f>SUM(O704:O715)</f>
      </c>
      <c r="P716" s="108">
        <f t="shared" si="666"/>
      </c>
      <c r="Q716" s="109">
        <f>M716/O716</f>
      </c>
      <c r="R716" s="105">
        <f>SUM(R704:R715)</f>
      </c>
      <c r="S716" s="109">
        <f>(O716+O716)/(K716+K716)</f>
      </c>
      <c r="T716" s="105">
        <f>SUM(T704:T715)</f>
      </c>
      <c r="U716" s="110">
        <f t="shared" ref="U716:U717" si="288">F716/T716</f>
      </c>
      <c r="V716" s="111">
        <f t="shared" ref="V716:V717" si="397">(F716+4*500)/T716</f>
      </c>
      <c r="W716" s="105">
        <f>SUM(W704:W715)</f>
      </c>
      <c r="X716" s="112">
        <f t="shared" ref="X716:X717" si="68">W716/T716</f>
      </c>
      <c r="Y716" s="109">
        <f t="shared" ref="Y716:Y717" si="179">T716/R716</f>
      </c>
      <c r="Z716" s="111">
        <f t="shared" ref="Z716:Z717" si="615">W716/F716</f>
      </c>
      <c r="AA716" s="111">
        <f>W716/(F716+COUNT(W704:W715)*500)</f>
      </c>
      <c r="AB716" s="105">
        <f>SUM(AB704:AB715)</f>
      </c>
      <c r="AC716" s="105">
        <f>SUM(AC704:AC715)</f>
      </c>
      <c r="AD716" s="109">
        <f t="shared" ref="AD716:AD717" si="487">AB716/T716</f>
      </c>
      <c r="AE716" s="113">
        <f>(W716-AC716)/(F716+COUNT(W704:W715)*500)</f>
      </c>
      <c r="AF716" s="99"/>
    </row>
    <row customHeight="true" ht="19.730866479368984" r="717">
      <c r="A717" s="88"/>
      <c r="B717" s="89" t="s">
        <v>72</v>
      </c>
      <c r="C717" s="90" t="s">
        <v>73</v>
      </c>
      <c r="D717" s="91" t="s">
        <v>44</v>
      </c>
      <c r="E717" s="92">
        <v>1000.97</v>
      </c>
      <c r="F717" s="93">
        <f>E717+E718+E719</f>
      </c>
      <c r="G717" s="92">
        <v>4563</v>
      </c>
      <c r="H717" s="92">
        <v>55</v>
      </c>
      <c r="I717" s="94">
        <f t="shared" si="339"/>
      </c>
      <c r="J717" s="95">
        <f t="shared" si="10"/>
      </c>
      <c r="K717" s="92">
        <v>22</v>
      </c>
      <c r="L717" s="95">
        <f t="shared" si="119"/>
      </c>
      <c r="M717" s="92">
        <v>1</v>
      </c>
      <c r="N717" s="96">
        <f t="shared" si="557"/>
      </c>
      <c r="O717" s="92">
        <v>5</v>
      </c>
      <c r="P717" s="96">
        <f t="shared" si="666"/>
      </c>
      <c r="Q717" s="97">
        <f>(M717+M719+M718)/(O717+O719+O718)</f>
      </c>
      <c r="R717" s="92">
        <v>8</v>
      </c>
      <c r="S717" s="97">
        <f>(O717+O719)/(K717+K719)</f>
      </c>
      <c r="T717" s="92">
        <v>1</v>
      </c>
      <c r="U717" s="98">
        <f t="shared" si="288"/>
      </c>
      <c r="V717" s="99">
        <f t="shared" si="397"/>
      </c>
      <c r="W717" s="92">
        <v>1152</v>
      </c>
      <c r="X717" s="99">
        <f t="shared" si="68"/>
      </c>
      <c r="Y717" s="97">
        <f t="shared" si="179"/>
      </c>
      <c r="Z717" s="99">
        <f t="shared" si="615"/>
      </c>
      <c r="AA717" s="99">
        <f>W717/(F717+500)</f>
      </c>
      <c r="AB717" s="92">
        <v>0</v>
      </c>
      <c r="AC717" s="92">
        <v>0</v>
      </c>
      <c r="AD717" s="97">
        <f t="shared" si="487"/>
      </c>
      <c r="AE717" s="99">
        <f>(W717-AC717)/(F717+500)</f>
      </c>
      <c r="AF717" s="99" t="s">
        <v>65</v>
      </c>
    </row>
    <row customHeight="true" ht="19.730866479368984" r="718">
      <c r="A718" s="88"/>
      <c r="B718" s="89"/>
      <c r="C718" s="90"/>
      <c r="D718" s="91" t="s">
        <v>46</v>
      </c>
      <c r="E718" s="92">
        <v>794.63</v>
      </c>
      <c r="F718" s="93"/>
      <c r="G718" s="92">
        <v>4124</v>
      </c>
      <c r="H718" s="92">
        <v>112</v>
      </c>
      <c r="I718" s="94">
        <f t="shared" si="339"/>
      </c>
      <c r="J718" s="95">
        <f t="shared" si="10"/>
      </c>
      <c r="K718" s="92">
        <v>11</v>
      </c>
      <c r="L718" s="95">
        <f t="shared" si="119"/>
      </c>
      <c r="M718" s="92">
        <v>0</v>
      </c>
      <c r="N718" s="96">
        <f t="shared" si="557"/>
      </c>
      <c r="O718" s="92">
        <v>1</v>
      </c>
      <c r="P718" s="96">
        <f t="shared" si="666"/>
      </c>
      <c r="Q718" s="97"/>
      <c r="R718" s="92"/>
      <c r="S718" s="97"/>
      <c r="T718" s="92"/>
      <c r="U718" s="98"/>
      <c r="V718" s="99"/>
      <c r="W718" s="92"/>
      <c r="X718" s="99"/>
      <c r="Y718" s="97"/>
      <c r="Z718" s="99"/>
      <c r="AA718" s="99"/>
      <c r="AB718" s="92"/>
      <c r="AC718" s="92"/>
      <c r="AD718" s="97"/>
      <c r="AE718" s="99"/>
      <c r="AF718" s="101" t="s">
        <v>47</v>
      </c>
    </row>
    <row customHeight="true" ht="19.730866479368984" r="719">
      <c r="A719" s="88"/>
      <c r="B719" s="89"/>
      <c r="C719" s="90"/>
      <c r="D719" s="91" t="s">
        <v>48</v>
      </c>
      <c r="E719" s="92">
        <v>0</v>
      </c>
      <c r="F719" s="93"/>
      <c r="G719" s="92">
        <v>0</v>
      </c>
      <c r="H719" s="92">
        <v>0</v>
      </c>
      <c r="I719" s="94">
        <f t="shared" si="339"/>
      </c>
      <c r="J719" s="95">
        <f t="shared" si="10"/>
      </c>
      <c r="K719" s="92">
        <v>0</v>
      </c>
      <c r="L719" s="95">
        <f t="shared" si="119"/>
      </c>
      <c r="M719" s="92">
        <v>0</v>
      </c>
      <c r="N719" s="96">
        <f t="shared" si="557"/>
      </c>
      <c r="O719" s="92">
        <v>0</v>
      </c>
      <c r="P719" s="96">
        <f t="shared" si="666"/>
      </c>
      <c r="Q719" s="97"/>
      <c r="R719" s="92"/>
      <c r="S719" s="97"/>
      <c r="T719" s="92"/>
      <c r="U719" s="98"/>
      <c r="V719" s="99"/>
      <c r="W719" s="92"/>
      <c r="X719" s="99"/>
      <c r="Y719" s="97"/>
      <c r="Z719" s="99"/>
      <c r="AA719" s="99"/>
      <c r="AB719" s="92"/>
      <c r="AC719" s="92"/>
      <c r="AD719" s="97"/>
      <c r="AE719" s="99"/>
      <c r="AF719" s="99"/>
    </row>
    <row customHeight="true" ht="19.730866479368984" r="720">
      <c r="A720" s="88"/>
      <c r="B720" s="89" t="s">
        <v>74</v>
      </c>
      <c r="C720" s="90" t="s">
        <v>73</v>
      </c>
      <c r="D720" s="91" t="s">
        <v>44</v>
      </c>
      <c r="E720" s="102">
        <v>800.59</v>
      </c>
      <c r="F720" s="93">
        <f>E720+E721+E722</f>
      </c>
      <c r="G720" s="92">
        <v>4878</v>
      </c>
      <c r="H720" s="92">
        <v>73</v>
      </c>
      <c r="I720" s="94">
        <f t="shared" si="339"/>
      </c>
      <c r="J720" s="95">
        <f t="shared" si="10"/>
      </c>
      <c r="K720" s="92">
        <v>21</v>
      </c>
      <c r="L720" s="95">
        <f t="shared" si="119"/>
      </c>
      <c r="M720" s="92">
        <v>0</v>
      </c>
      <c r="N720" s="96">
        <f t="shared" si="557"/>
      </c>
      <c r="O720" s="92">
        <v>2</v>
      </c>
      <c r="P720" s="96">
        <f t="shared" si="666"/>
      </c>
      <c r="Q720" s="97">
        <f>(M720+M722+M721)/(O720+O722+O721)</f>
      </c>
      <c r="R720" s="92">
        <v>7</v>
      </c>
      <c r="S720" s="97">
        <f>(O720+O722)/(K720+K722)</f>
      </c>
      <c r="T720" s="92">
        <v>2</v>
      </c>
      <c r="U720" s="98">
        <f>F720/T720</f>
      </c>
      <c r="V720" s="99">
        <f>(F720+4*500)/T720</f>
      </c>
      <c r="W720" s="92">
        <v>799.2</v>
      </c>
      <c r="X720" s="99">
        <f>W720/T720</f>
      </c>
      <c r="Y720" s="97">
        <f>T720/R720</f>
      </c>
      <c r="Z720" s="99">
        <f>W720/F720</f>
      </c>
      <c r="AA720" s="99">
        <f>W720/(F720+500)</f>
      </c>
      <c r="AB720" s="92">
        <v>2</v>
      </c>
      <c r="AC720" s="92">
        <v>799.2</v>
      </c>
      <c r="AD720" s="97">
        <f>AB720/T720</f>
      </c>
      <c r="AE720" s="99">
        <f>(W720-AC720)/(F720+500)</f>
      </c>
      <c r="AF720" s="99" t="s">
        <v>65</v>
      </c>
    </row>
    <row customHeight="true" ht="19.730866479368984" r="721">
      <c r="A721" s="88"/>
      <c r="B721" s="89"/>
      <c r="C721" s="90"/>
      <c r="D721" s="91" t="s">
        <v>46</v>
      </c>
      <c r="E721" s="103">
        <v>481.46</v>
      </c>
      <c r="F721" s="93"/>
      <c r="G721" s="92">
        <v>4004</v>
      </c>
      <c r="H721" s="92">
        <v>148</v>
      </c>
      <c r="I721" s="94">
        <f t="shared" si="339"/>
      </c>
      <c r="J721" s="95">
        <f t="shared" si="10"/>
      </c>
      <c r="K721" s="92">
        <v>10</v>
      </c>
      <c r="L721" s="95">
        <f t="shared" si="119"/>
      </c>
      <c r="M721" s="92">
        <v>0</v>
      </c>
      <c r="N721" s="96">
        <f t="shared" si="557"/>
      </c>
      <c r="O721" s="92">
        <v>2</v>
      </c>
      <c r="P721" s="96">
        <f t="shared" si="666"/>
      </c>
      <c r="Q721" s="97"/>
      <c r="R721" s="92"/>
      <c r="S721" s="97"/>
      <c r="T721" s="92"/>
      <c r="U721" s="98"/>
      <c r="V721" s="99"/>
      <c r="W721" s="92"/>
      <c r="X721" s="99"/>
      <c r="Y721" s="97"/>
      <c r="Z721" s="99"/>
      <c r="AA721" s="99"/>
      <c r="AB721" s="92"/>
      <c r="AC721" s="92"/>
      <c r="AD721" s="97"/>
      <c r="AE721" s="99"/>
      <c r="AF721" s="101" t="s">
        <v>47</v>
      </c>
    </row>
    <row customHeight="true" ht="19.730866479368984" r="722">
      <c r="A722" s="88"/>
      <c r="B722" s="89"/>
      <c r="C722" s="90"/>
      <c r="D722" s="91" t="s">
        <v>48</v>
      </c>
      <c r="E722" s="92">
        <v>0</v>
      </c>
      <c r="F722" s="93"/>
      <c r="G722" s="92">
        <v>0</v>
      </c>
      <c r="H722" s="92">
        <v>0</v>
      </c>
      <c r="I722" s="94">
        <f t="shared" si="339"/>
      </c>
      <c r="J722" s="95">
        <f t="shared" si="10"/>
      </c>
      <c r="K722" s="92">
        <v>0</v>
      </c>
      <c r="L722" s="95">
        <f t="shared" si="119"/>
      </c>
      <c r="M722" s="92">
        <v>0</v>
      </c>
      <c r="N722" s="96">
        <f t="shared" si="557"/>
      </c>
      <c r="O722" s="92">
        <v>0</v>
      </c>
      <c r="P722" s="96">
        <f t="shared" si="666"/>
      </c>
      <c r="Q722" s="97"/>
      <c r="R722" s="92"/>
      <c r="S722" s="97"/>
      <c r="T722" s="92"/>
      <c r="U722" s="98"/>
      <c r="V722" s="99"/>
      <c r="W722" s="92"/>
      <c r="X722" s="99"/>
      <c r="Y722" s="97"/>
      <c r="Z722" s="99"/>
      <c r="AA722" s="99"/>
      <c r="AB722" s="92"/>
      <c r="AC722" s="92"/>
      <c r="AD722" s="97"/>
      <c r="AE722" s="99"/>
      <c r="AF722" s="99"/>
    </row>
    <row customHeight="true" ht="19.730866479368984" r="723">
      <c r="A723" s="88"/>
      <c r="B723" s="89" t="s">
        <v>75</v>
      </c>
      <c r="C723" s="90" t="s">
        <v>73</v>
      </c>
      <c r="D723" s="91" t="s">
        <v>44</v>
      </c>
      <c r="E723" s="102">
        <v>1024.59</v>
      </c>
      <c r="F723" s="93">
        <f>E723+E724+E725</f>
      </c>
      <c r="G723" s="92">
        <v>6785</v>
      </c>
      <c r="H723" s="92">
        <v>159</v>
      </c>
      <c r="I723" s="94">
        <f t="shared" si="339"/>
      </c>
      <c r="J723" s="95">
        <f t="shared" si="10"/>
      </c>
      <c r="K723" s="92">
        <v>21</v>
      </c>
      <c r="L723" s="95">
        <f t="shared" si="119"/>
      </c>
      <c r="M723" s="92">
        <v>0</v>
      </c>
      <c r="N723" s="96">
        <f t="shared" si="557"/>
      </c>
      <c r="O723" s="92">
        <v>4</v>
      </c>
      <c r="P723" s="96">
        <f t="shared" si="666"/>
      </c>
      <c r="Q723" s="97">
        <f>(M723+M725+M724)/(O723+O725+O724)</f>
      </c>
      <c r="R723" s="92">
        <v>4</v>
      </c>
      <c r="S723" s="97">
        <f>(O723+O725)/(K723+K725)</f>
      </c>
      <c r="T723" s="92">
        <v>0</v>
      </c>
      <c r="U723" s="98">
        <f>F723/T723</f>
      </c>
      <c r="V723" s="99">
        <f>(F723+4*500)/T723</f>
      </c>
      <c r="W723" s="92">
        <v>0</v>
      </c>
      <c r="X723" s="99">
        <f>W723/T723</f>
      </c>
      <c r="Y723" s="97">
        <f>T723/R723</f>
      </c>
      <c r="Z723" s="99">
        <f>W723/F723</f>
      </c>
      <c r="AA723" s="99">
        <f>W723/(F723+500)</f>
      </c>
      <c r="AB723" s="92">
        <v>0</v>
      </c>
      <c r="AC723" s="92">
        <v>0</v>
      </c>
      <c r="AD723" s="97">
        <f>AB723/T723</f>
      </c>
      <c r="AE723" s="99">
        <f>(W723-AC723)/(F723+500)</f>
      </c>
      <c r="AF723" s="99" t="s">
        <v>65</v>
      </c>
    </row>
    <row customHeight="true" ht="19.730866479368984" r="724">
      <c r="A724" s="88"/>
      <c r="B724" s="89"/>
      <c r="C724" s="90"/>
      <c r="D724" s="91" t="s">
        <v>46</v>
      </c>
      <c r="E724" s="103">
        <v>412.02</v>
      </c>
      <c r="F724" s="93"/>
      <c r="G724" s="92">
        <v>4339</v>
      </c>
      <c r="H724" s="92">
        <v>188</v>
      </c>
      <c r="I724" s="94">
        <f t="shared" si="339"/>
      </c>
      <c r="J724" s="95">
        <f t="shared" si="10"/>
      </c>
      <c r="K724" s="92">
        <v>10</v>
      </c>
      <c r="L724" s="95">
        <f t="shared" si="119"/>
      </c>
      <c r="M724" s="92">
        <v>0</v>
      </c>
      <c r="N724" s="96">
        <f t="shared" si="557"/>
      </c>
      <c r="O724" s="92">
        <v>1</v>
      </c>
      <c r="P724" s="96">
        <f t="shared" si="666"/>
      </c>
      <c r="Q724" s="97"/>
      <c r="R724" s="92"/>
      <c r="S724" s="97"/>
      <c r="T724" s="92"/>
      <c r="U724" s="98"/>
      <c r="V724" s="99"/>
      <c r="W724" s="92"/>
      <c r="X724" s="99"/>
      <c r="Y724" s="97"/>
      <c r="Z724" s="99"/>
      <c r="AA724" s="99"/>
      <c r="AB724" s="92"/>
      <c r="AC724" s="92"/>
      <c r="AD724" s="97"/>
      <c r="AE724" s="99"/>
      <c r="AF724" s="101" t="s">
        <v>47</v>
      </c>
    </row>
    <row customHeight="true" ht="19.730866479368984" r="725">
      <c r="A725" s="88"/>
      <c r="B725" s="89"/>
      <c r="C725" s="90"/>
      <c r="D725" s="91" t="s">
        <v>48</v>
      </c>
      <c r="E725" s="92">
        <v>0</v>
      </c>
      <c r="F725" s="93"/>
      <c r="G725" s="92">
        <v>0</v>
      </c>
      <c r="H725" s="92">
        <v>0</v>
      </c>
      <c r="I725" s="94">
        <f t="shared" si="339"/>
      </c>
      <c r="J725" s="95">
        <f t="shared" si="10"/>
      </c>
      <c r="K725" s="92">
        <v>0</v>
      </c>
      <c r="L725" s="95">
        <f t="shared" si="119"/>
      </c>
      <c r="M725" s="92">
        <v>0</v>
      </c>
      <c r="N725" s="96">
        <f t="shared" si="557"/>
      </c>
      <c r="O725" s="92">
        <v>0</v>
      </c>
      <c r="P725" s="96">
        <f t="shared" si="666"/>
      </c>
      <c r="Q725" s="97"/>
      <c r="R725" s="92"/>
      <c r="S725" s="97"/>
      <c r="T725" s="92"/>
      <c r="U725" s="98"/>
      <c r="V725" s="99"/>
      <c r="W725" s="92"/>
      <c r="X725" s="99"/>
      <c r="Y725" s="97"/>
      <c r="Z725" s="99"/>
      <c r="AA725" s="99"/>
      <c r="AB725" s="92"/>
      <c r="AC725" s="92"/>
      <c r="AD725" s="97"/>
      <c r="AE725" s="99"/>
      <c r="AF725" s="99"/>
    </row>
    <row customHeight="true" ht="19.730866479368984" r="726">
      <c r="A726" s="88"/>
      <c r="B726" s="89" t="s">
        <v>76</v>
      </c>
      <c r="C726" s="90" t="s">
        <v>73</v>
      </c>
      <c r="D726" s="91" t="s">
        <v>44</v>
      </c>
      <c r="E726" s="102">
        <v>370.86</v>
      </c>
      <c r="F726" s="93">
        <f>E726+E727+E728</f>
      </c>
      <c r="G726" s="92">
        <v>3206</v>
      </c>
      <c r="H726" s="92">
        <v>372</v>
      </c>
      <c r="I726" s="94">
        <f t="shared" si="339"/>
      </c>
      <c r="J726" s="95">
        <f t="shared" si="10"/>
      </c>
      <c r="K726" s="92">
        <v>6</v>
      </c>
      <c r="L726" s="95">
        <f t="shared" si="119"/>
      </c>
      <c r="M726" s="92">
        <v>0</v>
      </c>
      <c r="N726" s="96">
        <f t="shared" si="557"/>
      </c>
      <c r="O726" s="92">
        <v>0</v>
      </c>
      <c r="P726" s="96">
        <f t="shared" si="666"/>
      </c>
      <c r="Q726" s="97">
        <f>(M726+M728+M727)/(O726+O728+O727)</f>
      </c>
      <c r="R726" s="92">
        <v>0</v>
      </c>
      <c r="S726" s="97">
        <f>(O726+O728)/(K726+K728)</f>
      </c>
      <c r="T726" s="92">
        <v>0</v>
      </c>
      <c r="U726" s="98">
        <f>F726/T726</f>
      </c>
      <c r="V726" s="99">
        <f>(F726+4*500)/T726</f>
      </c>
      <c r="W726" s="92">
        <v>0</v>
      </c>
      <c r="X726" s="99">
        <f>W726/T726</f>
      </c>
      <c r="Y726" s="97">
        <f>T726/R726</f>
      </c>
      <c r="Z726" s="99">
        <f>W726/F726</f>
      </c>
      <c r="AA726" s="99">
        <f>W726/(F726+500)</f>
      </c>
      <c r="AB726" s="92">
        <v>0</v>
      </c>
      <c r="AC726" s="92">
        <v>0</v>
      </c>
      <c r="AD726" s="97">
        <f>AB726/T726</f>
      </c>
      <c r="AE726" s="99">
        <f>(W726-AC726)/(F726+500)</f>
      </c>
      <c r="AF726" s="99" t="s">
        <v>65</v>
      </c>
    </row>
    <row customHeight="true" ht="19.730866479368984" r="727">
      <c r="A727" s="88"/>
      <c r="B727" s="89"/>
      <c r="C727" s="90"/>
      <c r="D727" s="91" t="s">
        <v>46</v>
      </c>
      <c r="E727" s="103">
        <v>191.19</v>
      </c>
      <c r="F727" s="93"/>
      <c r="G727" s="92">
        <v>1668</v>
      </c>
      <c r="H727" s="92">
        <v>67</v>
      </c>
      <c r="I727" s="94">
        <f t="shared" si="339"/>
      </c>
      <c r="J727" s="95">
        <f t="shared" si="10"/>
      </c>
      <c r="K727" s="92">
        <v>0</v>
      </c>
      <c r="L727" s="95">
        <f t="shared" si="119"/>
      </c>
      <c r="M727" s="92">
        <v>0</v>
      </c>
      <c r="N727" s="96">
        <f t="shared" si="557"/>
      </c>
      <c r="O727" s="92">
        <v>0</v>
      </c>
      <c r="P727" s="96">
        <f t="shared" si="666"/>
      </c>
      <c r="Q727" s="97"/>
      <c r="R727" s="92"/>
      <c r="S727" s="97"/>
      <c r="T727" s="92"/>
      <c r="U727" s="98"/>
      <c r="V727" s="99"/>
      <c r="W727" s="92"/>
      <c r="X727" s="99"/>
      <c r="Y727" s="97"/>
      <c r="Z727" s="99"/>
      <c r="AA727" s="99"/>
      <c r="AB727" s="92"/>
      <c r="AC727" s="92"/>
      <c r="AD727" s="97"/>
      <c r="AE727" s="99"/>
      <c r="AF727" s="101" t="s">
        <v>47</v>
      </c>
    </row>
    <row customHeight="true" ht="19.730866479368984" r="728">
      <c r="A728" s="88"/>
      <c r="B728" s="89"/>
      <c r="C728" s="90"/>
      <c r="D728" s="91" t="s">
        <v>48</v>
      </c>
      <c r="E728" s="92">
        <v>0</v>
      </c>
      <c r="F728" s="93"/>
      <c r="G728" s="92">
        <v>0</v>
      </c>
      <c r="H728" s="92">
        <v>0</v>
      </c>
      <c r="I728" s="94">
        <f t="shared" si="339"/>
      </c>
      <c r="J728" s="95">
        <f t="shared" si="10"/>
      </c>
      <c r="K728" s="92">
        <v>0</v>
      </c>
      <c r="L728" s="95">
        <f t="shared" si="119"/>
      </c>
      <c r="M728" s="92">
        <v>0</v>
      </c>
      <c r="N728" s="96">
        <f t="shared" si="557"/>
      </c>
      <c r="O728" s="92">
        <v>0</v>
      </c>
      <c r="P728" s="96">
        <f t="shared" si="666"/>
      </c>
      <c r="Q728" s="97"/>
      <c r="R728" s="92"/>
      <c r="S728" s="97"/>
      <c r="T728" s="92"/>
      <c r="U728" s="98"/>
      <c r="V728" s="99"/>
      <c r="W728" s="92"/>
      <c r="X728" s="99"/>
      <c r="Y728" s="97"/>
      <c r="Z728" s="99"/>
      <c r="AA728" s="99"/>
      <c r="AB728" s="92"/>
      <c r="AC728" s="92"/>
      <c r="AD728" s="97"/>
      <c r="AE728" s="99"/>
      <c r="AF728" s="99"/>
    </row>
    <row customHeight="true" ht="19.730866479368984" r="729">
      <c r="A729" s="88"/>
      <c r="B729" s="104" t="s">
        <v>53</v>
      </c>
      <c r="C729" s="104"/>
      <c r="D729" s="104"/>
      <c r="E729" s="105">
        <f>SUM(E717:E728)</f>
      </c>
      <c r="F729" s="105">
        <f>SUM(F717:F728)</f>
      </c>
      <c r="G729" s="105">
        <f>SUM(G717:G728)</f>
      </c>
      <c r="H729" s="105">
        <f>SUM(H717:H728)</f>
      </c>
      <c r="I729" s="106">
        <f t="shared" si="339"/>
      </c>
      <c r="J729" s="107">
        <f t="shared" si="10"/>
      </c>
      <c r="K729" s="105">
        <f>SUM(K717:K728)</f>
      </c>
      <c r="L729" s="107">
        <f t="shared" si="119"/>
      </c>
      <c r="M729" s="105">
        <f>SUM(M717:M728)</f>
      </c>
      <c r="N729" s="108">
        <f t="shared" si="557"/>
      </c>
      <c r="O729" s="105">
        <f>SUM(O717:O728)</f>
      </c>
      <c r="P729" s="108">
        <f t="shared" si="666"/>
      </c>
      <c r="Q729" s="109">
        <f t="shared" ref="Q729:Q730" si="538">M729/O729</f>
      </c>
      <c r="R729" s="105">
        <f>SUM(R717:R728)</f>
      </c>
      <c r="S729" s="109">
        <f t="shared" ref="S729:S730" si="230">(O729+O729)/(K729+K729)</f>
      </c>
      <c r="T729" s="105">
        <f>SUM(T717:T728)</f>
      </c>
      <c r="U729" s="110">
        <f t="shared" ref="U729:U730" si="289">F729/T729</f>
      </c>
      <c r="V729" s="111">
        <f t="shared" ref="V729:V730" si="398">(F729+4*500)/T729</f>
      </c>
      <c r="W729" s="105">
        <f>SUM(W717:W728)</f>
      </c>
      <c r="X729" s="112">
        <f t="shared" ref="X729:X730" si="69">W729/T729</f>
      </c>
      <c r="Y729" s="109">
        <f t="shared" ref="Y729:Y730" si="180">T729/R729</f>
      </c>
      <c r="Z729" s="111">
        <f t="shared" ref="Z729:Z730" si="616">W729/F729</f>
      </c>
      <c r="AA729" s="111">
        <f>W729/(F729+COUNT(W717:W728)*500)</f>
      </c>
      <c r="AB729" s="105">
        <f>SUM(AB717:AB728)</f>
      </c>
      <c r="AC729" s="105">
        <f>SUM(AC717:AC728)</f>
      </c>
      <c r="AD729" s="109">
        <f t="shared" ref="AD729:AD730" si="488">AB729/T729</f>
      </c>
      <c r="AE729" s="113">
        <f>(W729-AC729)/(F729+COUNT(W717:W728)*500)</f>
      </c>
      <c r="AF729" s="99"/>
    </row>
    <row customHeight="true" ht="19.730866479368984" r="730">
      <c r="A730" s="88"/>
      <c r="B730" s="114" t="s">
        <v>77</v>
      </c>
      <c r="C730" s="114"/>
      <c r="D730" s="114"/>
      <c r="E730" s="115">
        <f>E690+E729+E677+E716+E703</f>
      </c>
      <c r="F730" s="115">
        <f>F690+F729+F677+F716+F703</f>
      </c>
      <c r="G730" s="115">
        <f>G690+G729+G677+G716+G703</f>
      </c>
      <c r="H730" s="115">
        <f>H690+H729+H677+H716+H703</f>
      </c>
      <c r="I730" s="116">
        <f t="shared" si="339"/>
      </c>
      <c r="J730" s="117">
        <f t="shared" si="10"/>
      </c>
      <c r="K730" s="115">
        <f>K690+K729+K677+K716+K703</f>
      </c>
      <c r="L730" s="117">
        <f t="shared" si="119"/>
      </c>
      <c r="M730" s="115">
        <f>M690+M729+M677+M716+M703</f>
      </c>
      <c r="N730" s="118">
        <f t="shared" si="557"/>
      </c>
      <c r="O730" s="115">
        <f>O690+O729+O677+O716+O703</f>
      </c>
      <c r="P730" s="119">
        <f t="shared" si="666"/>
      </c>
      <c r="Q730" s="120">
        <f t="shared" si="538"/>
      </c>
      <c r="R730" s="115">
        <f>R690+R729+R677+R716+R703</f>
      </c>
      <c r="S730" s="120">
        <f t="shared" si="230"/>
      </c>
      <c r="T730" s="115">
        <f>T690+T729+T677+T716+T703</f>
      </c>
      <c r="U730" s="121">
        <f t="shared" si="289"/>
      </c>
      <c r="V730" s="115">
        <f t="shared" si="398"/>
      </c>
      <c r="W730" s="115">
        <f>W690+W729+W677+W716+W703</f>
      </c>
      <c r="X730" s="115">
        <f t="shared" si="69"/>
      </c>
      <c r="Y730" s="120">
        <f t="shared" si="180"/>
      </c>
      <c r="Z730" s="115">
        <f t="shared" si="616"/>
      </c>
      <c r="AA730" s="115">
        <f>W730/(F730+COUNT(W665:W676,W678:W689,W691:W702,W704:W715,W717:W728)*500)</f>
      </c>
      <c r="AB730" s="115">
        <f>AB690+AB729+AB677+AB716+AB703</f>
      </c>
      <c r="AC730" s="115">
        <f>AC690+AC729+AC677+AC716+AC703</f>
      </c>
      <c r="AD730" s="120">
        <f t="shared" si="488"/>
      </c>
      <c r="AE730" s="115">
        <f>(W730-AC730)/(F730+COUNT(W665:W676,W678:W689,W691:W702,W704:W715,W717:W728)*500)</f>
      </c>
      <c r="AF730" s="99"/>
    </row>
    <row r="731">
      <c r="A731" s="122" t="s">
        <v>93</v>
      </c>
      <c r="B731" s="80" t="s">
        <v>10</v>
      </c>
      <c r="C731" s="80" t="s">
        <v>11</v>
      </c>
      <c r="D731" s="80" t="s">
        <v>12</v>
      </c>
      <c r="E731" s="80" t="s">
        <v>13</v>
      </c>
      <c r="F731" s="80" t="s">
        <v>14</v>
      </c>
      <c r="G731" s="80" t="s">
        <v>15</v>
      </c>
      <c r="H731" s="80" t="s">
        <v>16</v>
      </c>
      <c r="I731" s="81" t="s">
        <v>17</v>
      </c>
      <c r="J731" s="82" t="s">
        <v>18</v>
      </c>
      <c r="K731" s="80" t="s">
        <v>19</v>
      </c>
      <c r="L731" s="82" t="s">
        <v>20</v>
      </c>
      <c r="M731" s="80" t="s">
        <v>21</v>
      </c>
      <c r="N731" s="83" t="s">
        <v>22</v>
      </c>
      <c r="O731" s="80" t="s">
        <v>23</v>
      </c>
      <c r="P731" s="83" t="s">
        <v>24</v>
      </c>
      <c r="Q731" s="81" t="s">
        <v>25</v>
      </c>
      <c r="R731" s="84" t="s">
        <v>26</v>
      </c>
      <c r="S731" s="85" t="s">
        <v>27</v>
      </c>
      <c r="T731" s="84" t="s">
        <v>28</v>
      </c>
      <c r="U731" s="86" t="s">
        <v>29</v>
      </c>
      <c r="V731" s="87" t="s">
        <v>30</v>
      </c>
      <c r="W731" s="87" t="s">
        <v>31</v>
      </c>
      <c r="X731" s="87" t="s">
        <v>32</v>
      </c>
      <c r="Y731" s="85" t="s">
        <v>33</v>
      </c>
      <c r="Z731" s="87" t="s">
        <v>34</v>
      </c>
      <c r="AA731" s="87" t="s">
        <v>35</v>
      </c>
      <c r="AB731" s="87" t="s">
        <v>36</v>
      </c>
      <c r="AC731" s="84" t="s">
        <v>37</v>
      </c>
      <c r="AD731" s="85" t="s">
        <v>38</v>
      </c>
      <c r="AE731" s="87" t="s">
        <v>39</v>
      </c>
      <c r="AF731" s="87" t="s">
        <v>40</v>
      </c>
    </row>
    <row r="732">
      <c r="A732" s="88" t="s">
        <v>94</v>
      </c>
      <c r="B732" s="89" t="s">
        <v>42</v>
      </c>
      <c r="C732" s="90" t="s">
        <v>68</v>
      </c>
      <c r="D732" s="91" t="s">
        <v>44</v>
      </c>
      <c r="E732" s="92">
        <v>955.27</v>
      </c>
      <c r="F732" s="93">
        <f>E732+E733+E734</f>
      </c>
      <c r="G732" s="92">
        <v>6448</v>
      </c>
      <c r="H732" s="92">
        <v>1400</v>
      </c>
      <c r="I732" s="94">
        <f t="shared" ref="I732:I797" si="340">H732/G732</f>
      </c>
      <c r="J732" s="95">
        <f t="shared" ref="J732:J797" si="11">(E732/G732)*1000</f>
      </c>
      <c r="K732" s="92">
        <v>21</v>
      </c>
      <c r="L732" s="95">
        <f t="shared" ref="L732:L797" si="120">E732/K732</f>
      </c>
      <c r="M732" s="92">
        <v>2</v>
      </c>
      <c r="N732" s="96">
        <f t="shared" ref="N732:N797" si="558">E732/M732</f>
      </c>
      <c r="O732" s="92">
        <v>2</v>
      </c>
      <c r="P732" s="96">
        <f t="shared" ref="P732:P797" si="667">E732/O732</f>
      </c>
      <c r="Q732" s="97">
        <f>(M732+M734+M733)/(O732+O734+O733)</f>
      </c>
      <c r="R732" s="92">
        <v>3</v>
      </c>
      <c r="S732" s="97">
        <f>(O732+O734)/(K732+K734)</f>
      </c>
      <c r="T732" s="92">
        <v>2</v>
      </c>
      <c r="U732" s="98">
        <f>F732/T732</f>
      </c>
      <c r="V732" s="99">
        <f>(F732+4*500)/T732</f>
      </c>
      <c r="W732" s="100">
        <v>2990.4</v>
      </c>
      <c r="X732" s="99">
        <f>W732/T732</f>
      </c>
      <c r="Y732" s="97">
        <f>T732/R732</f>
      </c>
      <c r="Z732" s="99">
        <f>W732/F732</f>
      </c>
      <c r="AA732" s="99">
        <f>W732/(F732+500)</f>
      </c>
      <c r="AB732" s="92">
        <v>0</v>
      </c>
      <c r="AC732" s="92">
        <v>0</v>
      </c>
      <c r="AD732" s="97">
        <f>AB732/T732</f>
      </c>
      <c r="AE732" s="99">
        <f>(W732-AC732)/(F732+500)</f>
      </c>
      <c r="AF732" s="39" t="s">
        <v>45</v>
      </c>
    </row>
    <row r="733">
      <c r="A733" s="88"/>
      <c r="B733" s="89"/>
      <c r="C733" s="90"/>
      <c r="D733" s="91" t="s">
        <v>46</v>
      </c>
      <c r="E733" s="92">
        <v>411.83</v>
      </c>
      <c r="F733" s="93"/>
      <c r="G733" s="92">
        <v>3802</v>
      </c>
      <c r="H733" s="92">
        <v>242</v>
      </c>
      <c r="I733" s="94">
        <f t="shared" si="340"/>
      </c>
      <c r="J733" s="95">
        <f t="shared" si="11"/>
      </c>
      <c r="K733" s="92">
        <v>12</v>
      </c>
      <c r="L733" s="95">
        <f t="shared" si="120"/>
      </c>
      <c r="M733" s="92">
        <v>0</v>
      </c>
      <c r="N733" s="96">
        <f t="shared" si="558"/>
      </c>
      <c r="O733" s="92">
        <v>0</v>
      </c>
      <c r="P733" s="96">
        <f t="shared" si="667"/>
      </c>
      <c r="Q733" s="97"/>
      <c r="R733" s="92"/>
      <c r="S733" s="97"/>
      <c r="T733" s="92"/>
      <c r="U733" s="98"/>
      <c r="V733" s="99"/>
      <c r="W733" s="100"/>
      <c r="X733" s="99"/>
      <c r="Y733" s="97"/>
      <c r="Z733" s="99"/>
      <c r="AA733" s="99"/>
      <c r="AB733" s="92"/>
      <c r="AC733" s="92"/>
      <c r="AD733" s="97"/>
      <c r="AE733" s="99"/>
      <c r="AF733" s="43" t="s">
        <v>91</v>
      </c>
    </row>
    <row r="734">
      <c r="A734" s="88"/>
      <c r="B734" s="89"/>
      <c r="C734" s="90"/>
      <c r="D734" s="91" t="s">
        <v>48</v>
      </c>
      <c r="E734" s="92">
        <v>0</v>
      </c>
      <c r="F734" s="93"/>
      <c r="G734" s="92">
        <v>0</v>
      </c>
      <c r="H734" s="92">
        <v>0</v>
      </c>
      <c r="I734" s="94">
        <f t="shared" si="340"/>
      </c>
      <c r="J734" s="95">
        <f t="shared" si="11"/>
      </c>
      <c r="K734" s="92">
        <v>0</v>
      </c>
      <c r="L734" s="95">
        <f t="shared" si="120"/>
      </c>
      <c r="M734" s="92">
        <v>0</v>
      </c>
      <c r="N734" s="96">
        <f t="shared" si="558"/>
      </c>
      <c r="O734" s="92">
        <v>0</v>
      </c>
      <c r="P734" s="96">
        <f t="shared" si="667"/>
      </c>
      <c r="Q734" s="97"/>
      <c r="R734" s="92"/>
      <c r="S734" s="97"/>
      <c r="T734" s="92"/>
      <c r="U734" s="98"/>
      <c r="V734" s="99"/>
      <c r="W734" s="100"/>
      <c r="X734" s="99"/>
      <c r="Y734" s="97"/>
      <c r="Z734" s="99"/>
      <c r="AA734" s="99"/>
      <c r="AB734" s="92"/>
      <c r="AC734" s="92"/>
      <c r="AD734" s="97"/>
      <c r="AE734" s="99"/>
      <c r="AF734" s="39"/>
    </row>
    <row r="735">
      <c r="A735" s="88"/>
      <c r="B735" s="89" t="s">
        <v>49</v>
      </c>
      <c r="C735" s="90" t="s">
        <v>68</v>
      </c>
      <c r="D735" s="91" t="s">
        <v>44</v>
      </c>
      <c r="E735" s="102">
        <v>580.5</v>
      </c>
      <c r="F735" s="93">
        <f>E735+E736+E737</f>
      </c>
      <c r="G735" s="92">
        <v>4568</v>
      </c>
      <c r="H735" s="92">
        <v>304</v>
      </c>
      <c r="I735" s="94">
        <f t="shared" si="340"/>
      </c>
      <c r="J735" s="95">
        <f t="shared" si="11"/>
      </c>
      <c r="K735" s="92">
        <v>7</v>
      </c>
      <c r="L735" s="95">
        <f t="shared" si="120"/>
      </c>
      <c r="M735" s="92">
        <v>0</v>
      </c>
      <c r="N735" s="96">
        <f t="shared" si="558"/>
      </c>
      <c r="O735" s="92">
        <v>1</v>
      </c>
      <c r="P735" s="96">
        <f t="shared" si="667"/>
      </c>
      <c r="Q735" s="97">
        <f>(M735+M737+M736)/(O735+O737+O736)</f>
      </c>
      <c r="R735" s="92">
        <v>5</v>
      </c>
      <c r="S735" s="97">
        <f>(O735+O737)/(K735+K737)</f>
      </c>
      <c r="T735" s="92">
        <v>0</v>
      </c>
      <c r="U735" s="98">
        <f>F735/T735</f>
      </c>
      <c r="V735" s="99">
        <f>(F735+4*500)/T735</f>
      </c>
      <c r="W735" s="92">
        <v>0</v>
      </c>
      <c r="X735" s="99">
        <f>W735/T735</f>
      </c>
      <c r="Y735" s="97">
        <f>T735/R735</f>
      </c>
      <c r="Z735" s="99">
        <f>W735/F735</f>
      </c>
      <c r="AA735" s="99">
        <f>W735/(F735+500)</f>
      </c>
      <c r="AB735" s="92">
        <v>0</v>
      </c>
      <c r="AC735" s="92">
        <v>0</v>
      </c>
      <c r="AD735" s="97">
        <f>AB735/T735</f>
      </c>
      <c r="AE735" s="99">
        <f>(W735-AC735)/(F735+500)</f>
      </c>
      <c r="AF735" s="39" t="s">
        <v>45</v>
      </c>
    </row>
    <row r="736">
      <c r="A736" s="88"/>
      <c r="B736" s="89"/>
      <c r="C736" s="90"/>
      <c r="D736" s="91" t="s">
        <v>46</v>
      </c>
      <c r="E736" s="103">
        <v>339.63</v>
      </c>
      <c r="F736" s="93"/>
      <c r="G736" s="92">
        <v>3648</v>
      </c>
      <c r="H736" s="92">
        <v>206</v>
      </c>
      <c r="I736" s="94">
        <f t="shared" si="340"/>
      </c>
      <c r="J736" s="95">
        <f t="shared" si="11"/>
      </c>
      <c r="K736" s="92">
        <v>3</v>
      </c>
      <c r="L736" s="95">
        <f t="shared" si="120"/>
      </c>
      <c r="M736" s="92">
        <v>0</v>
      </c>
      <c r="N736" s="96">
        <f t="shared" si="558"/>
      </c>
      <c r="O736" s="92">
        <v>0</v>
      </c>
      <c r="P736" s="96">
        <f t="shared" si="667"/>
      </c>
      <c r="Q736" s="97"/>
      <c r="R736" s="92"/>
      <c r="S736" s="97"/>
      <c r="T736" s="92"/>
      <c r="U736" s="98"/>
      <c r="V736" s="99"/>
      <c r="W736" s="100"/>
      <c r="X736" s="99"/>
      <c r="Y736" s="97"/>
      <c r="Z736" s="99"/>
      <c r="AA736" s="99"/>
      <c r="AB736" s="92"/>
      <c r="AC736" s="92"/>
      <c r="AD736" s="97"/>
      <c r="AE736" s="99"/>
      <c r="AF736" s="43" t="s">
        <v>91</v>
      </c>
    </row>
    <row r="737">
      <c r="A737" s="88"/>
      <c r="B737" s="89"/>
      <c r="C737" s="90"/>
      <c r="D737" s="91" t="s">
        <v>48</v>
      </c>
      <c r="E737" s="92">
        <v>0</v>
      </c>
      <c r="F737" s="93"/>
      <c r="G737" s="92">
        <v>0</v>
      </c>
      <c r="H737" s="92">
        <v>0</v>
      </c>
      <c r="I737" s="94">
        <f t="shared" si="340"/>
      </c>
      <c r="J737" s="95">
        <f t="shared" si="11"/>
      </c>
      <c r="K737" s="92">
        <v>0</v>
      </c>
      <c r="L737" s="95">
        <f t="shared" si="120"/>
      </c>
      <c r="M737" s="92">
        <v>0</v>
      </c>
      <c r="N737" s="96">
        <f t="shared" si="558"/>
      </c>
      <c r="O737" s="92">
        <v>0</v>
      </c>
      <c r="P737" s="96">
        <f t="shared" si="667"/>
      </c>
      <c r="Q737" s="97"/>
      <c r="R737" s="92"/>
      <c r="S737" s="97"/>
      <c r="T737" s="92"/>
      <c r="U737" s="98"/>
      <c r="V737" s="99"/>
      <c r="W737" s="100"/>
      <c r="X737" s="99"/>
      <c r="Y737" s="97"/>
      <c r="Z737" s="99"/>
      <c r="AA737" s="99"/>
      <c r="AB737" s="92"/>
      <c r="AC737" s="92"/>
      <c r="AD737" s="97"/>
      <c r="AE737" s="99"/>
      <c r="AF737" s="39"/>
    </row>
    <row r="738">
      <c r="A738" s="88"/>
      <c r="B738" s="89" t="s">
        <v>51</v>
      </c>
      <c r="C738" s="90" t="s">
        <v>68</v>
      </c>
      <c r="D738" s="91" t="s">
        <v>44</v>
      </c>
      <c r="E738" s="102">
        <v>799.79</v>
      </c>
      <c r="F738" s="93">
        <f>E738+E739+E740</f>
      </c>
      <c r="G738" s="92">
        <v>3785</v>
      </c>
      <c r="H738" s="92">
        <v>58</v>
      </c>
      <c r="I738" s="94">
        <f t="shared" si="340"/>
      </c>
      <c r="J738" s="95">
        <f t="shared" si="11"/>
      </c>
      <c r="K738" s="92">
        <v>12</v>
      </c>
      <c r="L738" s="95">
        <f t="shared" si="120"/>
      </c>
      <c r="M738" s="92">
        <v>1</v>
      </c>
      <c r="N738" s="96">
        <f t="shared" si="558"/>
      </c>
      <c r="O738" s="92">
        <v>1</v>
      </c>
      <c r="P738" s="96">
        <f t="shared" si="667"/>
      </c>
      <c r="Q738" s="97">
        <f>(M738+M740+M739)/(O738+O740+O739)</f>
      </c>
      <c r="R738" s="92">
        <v>4</v>
      </c>
      <c r="S738" s="97">
        <f>(O738+O740)/(K738+K740)</f>
      </c>
      <c r="T738" s="92">
        <v>1</v>
      </c>
      <c r="U738" s="98">
        <f>F738/T738</f>
      </c>
      <c r="V738" s="99">
        <f>(F738+4*500)/T738</f>
      </c>
      <c r="W738" s="100">
        <v>715.1999999999998</v>
      </c>
      <c r="X738" s="99">
        <f>W738/T738</f>
      </c>
      <c r="Y738" s="97">
        <f>T738/R738</f>
      </c>
      <c r="Z738" s="99">
        <f>W738/F738</f>
      </c>
      <c r="AA738" s="99">
        <f>W738/(F738+500)</f>
      </c>
      <c r="AB738" s="92">
        <v>0</v>
      </c>
      <c r="AC738" s="92">
        <v>0</v>
      </c>
      <c r="AD738" s="97">
        <f>AB738/T738</f>
      </c>
      <c r="AE738" s="99">
        <f>(W738-AC738)/(F738+500)</f>
      </c>
      <c r="AF738" s="39" t="s">
        <v>45</v>
      </c>
    </row>
    <row r="739">
      <c r="A739" s="88"/>
      <c r="B739" s="89"/>
      <c r="C739" s="90"/>
      <c r="D739" s="91" t="s">
        <v>46</v>
      </c>
      <c r="E739" s="103">
        <v>225.62</v>
      </c>
      <c r="F739" s="93"/>
      <c r="G739" s="92">
        <v>2318</v>
      </c>
      <c r="H739" s="92">
        <v>119</v>
      </c>
      <c r="I739" s="94">
        <f t="shared" si="340"/>
      </c>
      <c r="J739" s="95">
        <f t="shared" si="11"/>
      </c>
      <c r="K739" s="92">
        <v>7</v>
      </c>
      <c r="L739" s="95">
        <f t="shared" si="120"/>
      </c>
      <c r="M739" s="92">
        <v>0</v>
      </c>
      <c r="N739" s="96">
        <f t="shared" si="558"/>
      </c>
      <c r="O739" s="92">
        <v>1</v>
      </c>
      <c r="P739" s="96">
        <f t="shared" si="667"/>
      </c>
      <c r="Q739" s="97"/>
      <c r="R739" s="92"/>
      <c r="S739" s="97"/>
      <c r="T739" s="92"/>
      <c r="U739" s="98"/>
      <c r="V739" s="99"/>
      <c r="W739" s="100"/>
      <c r="X739" s="99"/>
      <c r="Y739" s="97"/>
      <c r="Z739" s="99"/>
      <c r="AA739" s="99"/>
      <c r="AB739" s="92"/>
      <c r="AC739" s="92"/>
      <c r="AD739" s="97"/>
      <c r="AE739" s="99"/>
      <c r="AF739" s="43" t="s">
        <v>91</v>
      </c>
    </row>
    <row r="740">
      <c r="A740" s="88"/>
      <c r="B740" s="89"/>
      <c r="C740" s="90"/>
      <c r="D740" s="91" t="s">
        <v>48</v>
      </c>
      <c r="E740" s="92">
        <v>0</v>
      </c>
      <c r="F740" s="93"/>
      <c r="G740" s="92">
        <v>0</v>
      </c>
      <c r="H740" s="92">
        <v>0</v>
      </c>
      <c r="I740" s="94">
        <f t="shared" si="340"/>
      </c>
      <c r="J740" s="95">
        <f t="shared" si="11"/>
      </c>
      <c r="K740" s="92">
        <v>0</v>
      </c>
      <c r="L740" s="95">
        <f t="shared" si="120"/>
      </c>
      <c r="M740" s="92">
        <v>0</v>
      </c>
      <c r="N740" s="96">
        <f t="shared" si="558"/>
      </c>
      <c r="O740" s="92">
        <v>0</v>
      </c>
      <c r="P740" s="96">
        <f t="shared" si="667"/>
      </c>
      <c r="Q740" s="97"/>
      <c r="R740" s="92"/>
      <c r="S740" s="97"/>
      <c r="T740" s="92"/>
      <c r="U740" s="98"/>
      <c r="V740" s="99"/>
      <c r="W740" s="100"/>
      <c r="X740" s="99"/>
      <c r="Y740" s="97"/>
      <c r="Z740" s="99"/>
      <c r="AA740" s="99"/>
      <c r="AB740" s="92"/>
      <c r="AC740" s="92"/>
      <c r="AD740" s="97"/>
      <c r="AE740" s="99"/>
      <c r="AF740" s="39"/>
    </row>
    <row r="741">
      <c r="A741" s="88"/>
      <c r="B741" s="89" t="s">
        <v>52</v>
      </c>
      <c r="C741" s="90" t="s">
        <v>68</v>
      </c>
      <c r="D741" s="91" t="s">
        <v>44</v>
      </c>
      <c r="E741" s="102">
        <v>584.39</v>
      </c>
      <c r="F741" s="93">
        <f>E741+E742+E743</f>
      </c>
      <c r="G741" s="92">
        <v>2289</v>
      </c>
      <c r="H741" s="92">
        <v>34</v>
      </c>
      <c r="I741" s="94">
        <f t="shared" si="340"/>
      </c>
      <c r="J741" s="95">
        <f t="shared" si="11"/>
      </c>
      <c r="K741" s="92">
        <v>12</v>
      </c>
      <c r="L741" s="95">
        <f t="shared" si="120"/>
      </c>
      <c r="M741" s="92">
        <v>0</v>
      </c>
      <c r="N741" s="96">
        <f t="shared" si="558"/>
      </c>
      <c r="O741" s="92">
        <v>0</v>
      </c>
      <c r="P741" s="96">
        <f t="shared" si="667"/>
      </c>
      <c r="Q741" s="97">
        <f>(M741+M743+M742)/(O741+O743+O742)</f>
      </c>
      <c r="R741" s="92">
        <v>6</v>
      </c>
      <c r="S741" s="97">
        <f>(O741+O743)/(K741+K743)</f>
      </c>
      <c r="T741" s="92">
        <v>0</v>
      </c>
      <c r="U741" s="98">
        <f>F741/T741</f>
      </c>
      <c r="V741" s="99">
        <f>(F741+4*500)/T741</f>
      </c>
      <c r="W741" s="92">
        <v>0</v>
      </c>
      <c r="X741" s="99">
        <f>W741/T741</f>
      </c>
      <c r="Y741" s="97">
        <f>T741/R741</f>
      </c>
      <c r="Z741" s="99">
        <f>W741/F741</f>
      </c>
      <c r="AA741" s="99">
        <f>W741/(F741+500)</f>
      </c>
      <c r="AB741" s="92">
        <v>0</v>
      </c>
      <c r="AC741" s="92">
        <v>0</v>
      </c>
      <c r="AD741" s="97">
        <f>AB741/T741</f>
      </c>
      <c r="AE741" s="99">
        <f>(W741-AC741)/(F741+500)</f>
      </c>
      <c r="AF741" s="39" t="s">
        <v>45</v>
      </c>
    </row>
    <row r="742">
      <c r="A742" s="88"/>
      <c r="B742" s="89"/>
      <c r="C742" s="90"/>
      <c r="D742" s="91" t="s">
        <v>46</v>
      </c>
      <c r="E742" s="103">
        <v>290.46</v>
      </c>
      <c r="F742" s="93"/>
      <c r="G742" s="92">
        <v>2173</v>
      </c>
      <c r="H742" s="92">
        <v>87</v>
      </c>
      <c r="I742" s="94">
        <f t="shared" si="340"/>
      </c>
      <c r="J742" s="95">
        <f t="shared" si="11"/>
      </c>
      <c r="K742" s="92">
        <v>2</v>
      </c>
      <c r="L742" s="95">
        <f t="shared" si="120"/>
      </c>
      <c r="M742" s="92">
        <v>0</v>
      </c>
      <c r="N742" s="96">
        <f t="shared" si="558"/>
      </c>
      <c r="O742" s="92">
        <v>1</v>
      </c>
      <c r="P742" s="96">
        <f t="shared" si="667"/>
      </c>
      <c r="Q742" s="97"/>
      <c r="R742" s="92"/>
      <c r="S742" s="97"/>
      <c r="T742" s="92"/>
      <c r="U742" s="98"/>
      <c r="V742" s="99"/>
      <c r="W742" s="100"/>
      <c r="X742" s="99"/>
      <c r="Y742" s="97"/>
      <c r="Z742" s="99"/>
      <c r="AA742" s="99"/>
      <c r="AB742" s="92"/>
      <c r="AC742" s="92"/>
      <c r="AD742" s="97"/>
      <c r="AE742" s="99"/>
      <c r="AF742" s="43" t="s">
        <v>91</v>
      </c>
    </row>
    <row r="743">
      <c r="A743" s="88"/>
      <c r="B743" s="89"/>
      <c r="C743" s="90"/>
      <c r="D743" s="91" t="s">
        <v>48</v>
      </c>
      <c r="E743" s="92">
        <v>0</v>
      </c>
      <c r="F743" s="93"/>
      <c r="G743" s="92">
        <v>0</v>
      </c>
      <c r="H743" s="92">
        <v>0</v>
      </c>
      <c r="I743" s="94">
        <f t="shared" si="340"/>
      </c>
      <c r="J743" s="95">
        <f t="shared" si="11"/>
      </c>
      <c r="K743" s="92">
        <v>0</v>
      </c>
      <c r="L743" s="95">
        <f t="shared" si="120"/>
      </c>
      <c r="M743" s="92">
        <v>0</v>
      </c>
      <c r="N743" s="96">
        <f t="shared" si="558"/>
      </c>
      <c r="O743" s="92">
        <v>0</v>
      </c>
      <c r="P743" s="96">
        <f t="shared" si="667"/>
      </c>
      <c r="Q743" s="97"/>
      <c r="R743" s="92"/>
      <c r="S743" s="97"/>
      <c r="T743" s="92"/>
      <c r="U743" s="98"/>
      <c r="V743" s="99"/>
      <c r="W743" s="100"/>
      <c r="X743" s="99"/>
      <c r="Y743" s="97"/>
      <c r="Z743" s="99"/>
      <c r="AA743" s="99"/>
      <c r="AB743" s="92"/>
      <c r="AC743" s="92"/>
      <c r="AD743" s="97"/>
      <c r="AE743" s="99"/>
      <c r="AF743" s="39"/>
    </row>
    <row r="744">
      <c r="A744" s="88"/>
      <c r="B744" s="104" t="s">
        <v>53</v>
      </c>
      <c r="C744" s="104"/>
      <c r="D744" s="104"/>
      <c r="E744" s="105">
        <f>SUM(E732:E743)</f>
      </c>
      <c r="F744" s="105">
        <f>SUM(F732:F743)</f>
      </c>
      <c r="G744" s="105">
        <f>SUM(G732:G743)</f>
      </c>
      <c r="H744" s="105">
        <f>SUM(H732:H743)</f>
      </c>
      <c r="I744" s="106">
        <f t="shared" si="340"/>
      </c>
      <c r="J744" s="107">
        <f t="shared" si="11"/>
      </c>
      <c r="K744" s="105">
        <f>SUM(K732:K743)</f>
      </c>
      <c r="L744" s="107">
        <f t="shared" si="120"/>
      </c>
      <c r="M744" s="105">
        <f>SUM(M732:M743)</f>
      </c>
      <c r="N744" s="108">
        <f t="shared" si="558"/>
      </c>
      <c r="O744" s="105">
        <f>SUM(O732:O743)</f>
      </c>
      <c r="P744" s="108">
        <f t="shared" si="667"/>
      </c>
      <c r="Q744" s="109">
        <f>M744/O744</f>
      </c>
      <c r="R744" s="105">
        <f>SUM(R732:R743)</f>
      </c>
      <c r="S744" s="109">
        <f>(O744+O744)/(K744+K744)</f>
      </c>
      <c r="T744" s="105">
        <f>SUM(T732:T743)</f>
      </c>
      <c r="U744" s="110">
        <f t="shared" ref="U744:U745" si="290">F744/T744</f>
      </c>
      <c r="V744" s="111">
        <f t="shared" ref="V744:V745" si="399">(F744+4*500)/T744</f>
      </c>
      <c r="W744" s="105">
        <f>SUM(W732:W743)</f>
      </c>
      <c r="X744" s="112">
        <f t="shared" ref="X744:X745" si="70">W744/T744</f>
      </c>
      <c r="Y744" s="109">
        <f t="shared" ref="Y744:Y745" si="181">T744/R744</f>
      </c>
      <c r="Z744" s="111">
        <f t="shared" ref="Z744:Z745" si="617">W744/F744</f>
      </c>
      <c r="AA744" s="111">
        <f>W744/(F744+COUNT(W732:W743)*500)</f>
      </c>
      <c r="AB744" s="105">
        <f>SUM(AB732:AB743)</f>
      </c>
      <c r="AC744" s="105">
        <f>SUM(AC732:AC743)</f>
      </c>
      <c r="AD744" s="109">
        <f t="shared" ref="AD744:AD745" si="489">AB744/T744</f>
      </c>
      <c r="AE744" s="113">
        <f>(W744-AC744)/(F744+COUNT(W732:W743)*500)</f>
      </c>
      <c r="AF744" s="39"/>
    </row>
    <row r="745">
      <c r="A745" s="88"/>
      <c r="B745" s="89" t="s">
        <v>54</v>
      </c>
      <c r="C745" s="90" t="s">
        <v>55</v>
      </c>
      <c r="D745" s="91" t="s">
        <v>44</v>
      </c>
      <c r="E745" s="92">
        <v>675.76</v>
      </c>
      <c r="F745" s="93">
        <f>E745+E746+E747</f>
      </c>
      <c r="G745" s="92">
        <v>5714</v>
      </c>
      <c r="H745" s="92">
        <v>133</v>
      </c>
      <c r="I745" s="94">
        <f t="shared" si="340"/>
      </c>
      <c r="J745" s="95">
        <f t="shared" si="11"/>
      </c>
      <c r="K745" s="92">
        <v>4</v>
      </c>
      <c r="L745" s="95">
        <f t="shared" si="120"/>
      </c>
      <c r="M745" s="92">
        <v>0</v>
      </c>
      <c r="N745" s="96">
        <f t="shared" si="558"/>
      </c>
      <c r="O745" s="92">
        <v>0</v>
      </c>
      <c r="P745" s="96">
        <f t="shared" si="667"/>
      </c>
      <c r="Q745" s="97">
        <f>(M745+M747+M746)/(O745+O747+O746)</f>
      </c>
      <c r="R745" s="92">
        <v>1</v>
      </c>
      <c r="S745" s="97">
        <f>(O745+O747)/(K745+K747)</f>
      </c>
      <c r="T745" s="92">
        <v>0</v>
      </c>
      <c r="U745" s="98">
        <f t="shared" si="290"/>
      </c>
      <c r="V745" s="99">
        <f t="shared" si="399"/>
      </c>
      <c r="W745" s="92">
        <v>0</v>
      </c>
      <c r="X745" s="99">
        <f t="shared" si="70"/>
      </c>
      <c r="Y745" s="97">
        <f t="shared" si="181"/>
      </c>
      <c r="Z745" s="99">
        <f t="shared" si="617"/>
      </c>
      <c r="AA745" s="99">
        <f>W745/(F745+500)</f>
      </c>
      <c r="AB745" s="92">
        <v>0</v>
      </c>
      <c r="AC745" s="92">
        <v>0</v>
      </c>
      <c r="AD745" s="97">
        <f t="shared" si="489"/>
      </c>
      <c r="AE745" s="99">
        <f>(W745-AC745)/(F745+500)</f>
      </c>
      <c r="AF745" s="39" t="s">
        <v>45</v>
      </c>
    </row>
    <row r="746">
      <c r="A746" s="88"/>
      <c r="B746" s="89"/>
      <c r="C746" s="90"/>
      <c r="D746" s="91" t="s">
        <v>46</v>
      </c>
      <c r="E746" s="92">
        <v>352.28</v>
      </c>
      <c r="F746" s="93"/>
      <c r="G746" s="92">
        <v>3540</v>
      </c>
      <c r="H746" s="92">
        <v>155</v>
      </c>
      <c r="I746" s="94">
        <f t="shared" si="340"/>
      </c>
      <c r="J746" s="95">
        <f t="shared" si="11"/>
      </c>
      <c r="K746" s="92">
        <v>5</v>
      </c>
      <c r="L746" s="95">
        <f t="shared" si="120"/>
      </c>
      <c r="M746" s="92">
        <v>0</v>
      </c>
      <c r="N746" s="96">
        <f t="shared" si="558"/>
      </c>
      <c r="O746" s="92">
        <v>1</v>
      </c>
      <c r="P746" s="96">
        <f t="shared" si="667"/>
      </c>
      <c r="Q746" s="97"/>
      <c r="R746" s="92"/>
      <c r="S746" s="97"/>
      <c r="T746" s="92"/>
      <c r="U746" s="98"/>
      <c r="V746" s="99"/>
      <c r="W746" s="100"/>
      <c r="X746" s="99"/>
      <c r="Y746" s="97"/>
      <c r="Z746" s="99"/>
      <c r="AA746" s="99"/>
      <c r="AB746" s="92"/>
      <c r="AC746" s="92"/>
      <c r="AD746" s="97"/>
      <c r="AE746" s="99"/>
      <c r="AF746" s="43" t="s">
        <v>91</v>
      </c>
    </row>
    <row r="747">
      <c r="A747" s="88"/>
      <c r="B747" s="89"/>
      <c r="C747" s="90"/>
      <c r="D747" s="91" t="s">
        <v>48</v>
      </c>
      <c r="E747" s="92">
        <v>0</v>
      </c>
      <c r="F747" s="93"/>
      <c r="G747" s="92">
        <v>0</v>
      </c>
      <c r="H747" s="92">
        <v>0</v>
      </c>
      <c r="I747" s="94">
        <f t="shared" si="340"/>
      </c>
      <c r="J747" s="95">
        <f t="shared" si="11"/>
      </c>
      <c r="K747" s="92">
        <v>0</v>
      </c>
      <c r="L747" s="95">
        <f t="shared" si="120"/>
      </c>
      <c r="M747" s="92">
        <v>0</v>
      </c>
      <c r="N747" s="96">
        <f t="shared" si="558"/>
      </c>
      <c r="O747" s="92">
        <v>0</v>
      </c>
      <c r="P747" s="96">
        <f t="shared" si="667"/>
      </c>
      <c r="Q747" s="97"/>
      <c r="R747" s="92"/>
      <c r="S747" s="97"/>
      <c r="T747" s="92"/>
      <c r="U747" s="98"/>
      <c r="V747" s="99"/>
      <c r="W747" s="100"/>
      <c r="X747" s="99"/>
      <c r="Y747" s="97"/>
      <c r="Z747" s="99"/>
      <c r="AA747" s="99"/>
      <c r="AB747" s="92"/>
      <c r="AC747" s="92"/>
      <c r="AD747" s="97"/>
      <c r="AE747" s="99"/>
      <c r="AF747" s="39"/>
    </row>
    <row r="748">
      <c r="A748" s="88"/>
      <c r="B748" s="89" t="s">
        <v>56</v>
      </c>
      <c r="C748" s="90" t="s">
        <v>55</v>
      </c>
      <c r="D748" s="91" t="s">
        <v>44</v>
      </c>
      <c r="E748" s="102">
        <v>500.39</v>
      </c>
      <c r="F748" s="93">
        <f>E748+E749+E750</f>
      </c>
      <c r="G748" s="92">
        <v>4096</v>
      </c>
      <c r="H748" s="92">
        <v>151</v>
      </c>
      <c r="I748" s="94">
        <f t="shared" si="340"/>
      </c>
      <c r="J748" s="95">
        <f t="shared" si="11"/>
      </c>
      <c r="K748" s="92">
        <v>13</v>
      </c>
      <c r="L748" s="95">
        <f t="shared" si="120"/>
      </c>
      <c r="M748" s="92">
        <v>0</v>
      </c>
      <c r="N748" s="96">
        <f t="shared" si="558"/>
      </c>
      <c r="O748" s="92">
        <v>0</v>
      </c>
      <c r="P748" s="96">
        <f t="shared" si="667"/>
      </c>
      <c r="Q748" s="97">
        <f>(M748+M750+M749)/(O748+O750+O749)</f>
      </c>
      <c r="R748" s="92">
        <v>4</v>
      </c>
      <c r="S748" s="97">
        <f>(O748+O750)/(K748+K750)</f>
      </c>
      <c r="T748" s="92">
        <v>0</v>
      </c>
      <c r="U748" s="98">
        <f>F748/T748</f>
      </c>
      <c r="V748" s="99">
        <f>(F748+4*500)/T748</f>
      </c>
      <c r="W748" s="92">
        <v>0</v>
      </c>
      <c r="X748" s="99">
        <f>W748/T748</f>
      </c>
      <c r="Y748" s="97">
        <f>T748/R748</f>
      </c>
      <c r="Z748" s="99">
        <f>W748/F748</f>
      </c>
      <c r="AA748" s="99">
        <f>W748/(F748+500)</f>
      </c>
      <c r="AB748" s="92">
        <v>0</v>
      </c>
      <c r="AC748" s="92">
        <v>0</v>
      </c>
      <c r="AD748" s="97">
        <f>AB748/T748</f>
      </c>
      <c r="AE748" s="99">
        <f>(W748-AC748)/(F748+500)</f>
      </c>
      <c r="AF748" s="39" t="s">
        <v>45</v>
      </c>
    </row>
    <row r="749">
      <c r="A749" s="88"/>
      <c r="B749" s="89"/>
      <c r="C749" s="90"/>
      <c r="D749" s="91" t="s">
        <v>46</v>
      </c>
      <c r="E749" s="103">
        <v>585.44</v>
      </c>
      <c r="F749" s="93"/>
      <c r="G749" s="92">
        <v>4164</v>
      </c>
      <c r="H749" s="92">
        <v>193</v>
      </c>
      <c r="I749" s="94">
        <f t="shared" si="340"/>
      </c>
      <c r="J749" s="95">
        <f t="shared" si="11"/>
      </c>
      <c r="K749" s="92">
        <v>10</v>
      </c>
      <c r="L749" s="95">
        <f t="shared" si="120"/>
      </c>
      <c r="M749" s="92">
        <v>0</v>
      </c>
      <c r="N749" s="96">
        <f t="shared" si="558"/>
      </c>
      <c r="O749" s="92">
        <v>1</v>
      </c>
      <c r="P749" s="96">
        <f t="shared" si="667"/>
      </c>
      <c r="Q749" s="97"/>
      <c r="R749" s="92"/>
      <c r="S749" s="97"/>
      <c r="T749" s="92"/>
      <c r="U749" s="98"/>
      <c r="V749" s="99"/>
      <c r="W749" s="100"/>
      <c r="X749" s="99"/>
      <c r="Y749" s="97"/>
      <c r="Z749" s="99"/>
      <c r="AA749" s="99"/>
      <c r="AB749" s="92"/>
      <c r="AC749" s="92"/>
      <c r="AD749" s="97"/>
      <c r="AE749" s="99"/>
      <c r="AF749" s="43" t="s">
        <v>91</v>
      </c>
    </row>
    <row r="750">
      <c r="A750" s="88"/>
      <c r="B750" s="89"/>
      <c r="C750" s="90"/>
      <c r="D750" s="91" t="s">
        <v>48</v>
      </c>
      <c r="E750" s="92">
        <v>0</v>
      </c>
      <c r="F750" s="93"/>
      <c r="G750" s="92">
        <v>0</v>
      </c>
      <c r="H750" s="92">
        <v>0</v>
      </c>
      <c r="I750" s="94">
        <f t="shared" si="340"/>
      </c>
      <c r="J750" s="95">
        <f t="shared" si="11"/>
      </c>
      <c r="K750" s="92">
        <v>0</v>
      </c>
      <c r="L750" s="95">
        <f t="shared" si="120"/>
      </c>
      <c r="M750" s="92">
        <v>0</v>
      </c>
      <c r="N750" s="96">
        <f t="shared" si="558"/>
      </c>
      <c r="O750" s="92">
        <v>0</v>
      </c>
      <c r="P750" s="96">
        <f t="shared" si="667"/>
      </c>
      <c r="Q750" s="97"/>
      <c r="R750" s="92"/>
      <c r="S750" s="97"/>
      <c r="T750" s="92"/>
      <c r="U750" s="98"/>
      <c r="V750" s="99"/>
      <c r="W750" s="100"/>
      <c r="X750" s="99"/>
      <c r="Y750" s="97"/>
      <c r="Z750" s="99"/>
      <c r="AA750" s="99"/>
      <c r="AB750" s="92"/>
      <c r="AC750" s="92"/>
      <c r="AD750" s="97"/>
      <c r="AE750" s="99"/>
      <c r="AF750" s="39"/>
    </row>
    <row r="751">
      <c r="A751" s="88"/>
      <c r="B751" s="89" t="s">
        <v>57</v>
      </c>
      <c r="C751" s="90" t="s">
        <v>55</v>
      </c>
      <c r="D751" s="91" t="s">
        <v>44</v>
      </c>
      <c r="E751" s="102">
        <v>480.21</v>
      </c>
      <c r="F751" s="93">
        <f>E751+E752+E753</f>
      </c>
      <c r="G751" s="92">
        <v>3759</v>
      </c>
      <c r="H751" s="92">
        <v>88</v>
      </c>
      <c r="I751" s="94">
        <f t="shared" si="340"/>
      </c>
      <c r="J751" s="95">
        <f t="shared" si="11"/>
      </c>
      <c r="K751" s="92">
        <v>8</v>
      </c>
      <c r="L751" s="95">
        <f t="shared" si="120"/>
      </c>
      <c r="M751" s="92">
        <v>0</v>
      </c>
      <c r="N751" s="96">
        <f t="shared" si="558"/>
      </c>
      <c r="O751" s="92">
        <v>2</v>
      </c>
      <c r="P751" s="96">
        <f t="shared" si="667"/>
      </c>
      <c r="Q751" s="97">
        <f>(M751+M753+M752)/(O751+O753+O752)</f>
      </c>
      <c r="R751" s="92">
        <v>4</v>
      </c>
      <c r="S751" s="97">
        <f>(O751+O753)/(K751+K753)</f>
      </c>
      <c r="T751" s="92">
        <v>1</v>
      </c>
      <c r="U751" s="98">
        <f>F751/T751</f>
      </c>
      <c r="V751" s="99">
        <f>(F751+4*500)/T751</f>
      </c>
      <c r="W751" s="100">
        <v>571.2000000000003</v>
      </c>
      <c r="X751" s="99">
        <f>W751/T751</f>
      </c>
      <c r="Y751" s="97">
        <f>T751/R751</f>
      </c>
      <c r="Z751" s="99">
        <f>W751/F751</f>
      </c>
      <c r="AA751" s="99">
        <f>W751/(F751+500)</f>
      </c>
      <c r="AB751" s="92">
        <v>0</v>
      </c>
      <c r="AC751" s="92">
        <v>0</v>
      </c>
      <c r="AD751" s="97">
        <f>AB751/T751</f>
      </c>
      <c r="AE751" s="99">
        <f>(W751-AC751)/(F751+500)</f>
      </c>
      <c r="AF751" s="39" t="s">
        <v>45</v>
      </c>
    </row>
    <row r="752">
      <c r="A752" s="88"/>
      <c r="B752" s="89"/>
      <c r="C752" s="90"/>
      <c r="D752" s="91" t="s">
        <v>46</v>
      </c>
      <c r="E752" s="103">
        <v>451.09</v>
      </c>
      <c r="F752" s="93"/>
      <c r="G752" s="92">
        <v>3803</v>
      </c>
      <c r="H752" s="92">
        <v>140</v>
      </c>
      <c r="I752" s="94">
        <f t="shared" si="340"/>
      </c>
      <c r="J752" s="95">
        <f t="shared" si="11"/>
      </c>
      <c r="K752" s="92">
        <v>9</v>
      </c>
      <c r="L752" s="95">
        <f t="shared" si="120"/>
      </c>
      <c r="M752" s="92">
        <v>1</v>
      </c>
      <c r="N752" s="96">
        <f t="shared" si="558"/>
      </c>
      <c r="O752" s="92">
        <v>1</v>
      </c>
      <c r="P752" s="96">
        <f t="shared" si="667"/>
      </c>
      <c r="Q752" s="97"/>
      <c r="R752" s="92"/>
      <c r="S752" s="97"/>
      <c r="T752" s="92"/>
      <c r="U752" s="98"/>
      <c r="V752" s="99"/>
      <c r="W752" s="100"/>
      <c r="X752" s="99"/>
      <c r="Y752" s="97"/>
      <c r="Z752" s="99"/>
      <c r="AA752" s="99"/>
      <c r="AB752" s="92"/>
      <c r="AC752" s="92"/>
      <c r="AD752" s="97"/>
      <c r="AE752" s="99"/>
      <c r="AF752" s="43" t="s">
        <v>91</v>
      </c>
    </row>
    <row r="753">
      <c r="A753" s="88"/>
      <c r="B753" s="89"/>
      <c r="C753" s="90"/>
      <c r="D753" s="91" t="s">
        <v>48</v>
      </c>
      <c r="E753" s="92">
        <v>0</v>
      </c>
      <c r="F753" s="93"/>
      <c r="G753" s="92">
        <v>0</v>
      </c>
      <c r="H753" s="92">
        <v>0</v>
      </c>
      <c r="I753" s="94">
        <f t="shared" si="340"/>
      </c>
      <c r="J753" s="95">
        <f t="shared" si="11"/>
      </c>
      <c r="K753" s="92">
        <v>0</v>
      </c>
      <c r="L753" s="95">
        <f t="shared" si="120"/>
      </c>
      <c r="M753" s="92">
        <v>0</v>
      </c>
      <c r="N753" s="96">
        <f t="shared" si="558"/>
      </c>
      <c r="O753" s="92">
        <v>0</v>
      </c>
      <c r="P753" s="96">
        <f t="shared" si="667"/>
      </c>
      <c r="Q753" s="97"/>
      <c r="R753" s="92"/>
      <c r="S753" s="97"/>
      <c r="T753" s="92"/>
      <c r="U753" s="98"/>
      <c r="V753" s="99"/>
      <c r="W753" s="100"/>
      <c r="X753" s="99"/>
      <c r="Y753" s="97"/>
      <c r="Z753" s="99"/>
      <c r="AA753" s="99"/>
      <c r="AB753" s="92"/>
      <c r="AC753" s="92"/>
      <c r="AD753" s="97"/>
      <c r="AE753" s="99"/>
      <c r="AF753" s="39"/>
    </row>
    <row r="754">
      <c r="A754" s="88"/>
      <c r="B754" s="89" t="s">
        <v>58</v>
      </c>
      <c r="C754" s="90" t="s">
        <v>55</v>
      </c>
      <c r="D754" s="91" t="s">
        <v>44</v>
      </c>
      <c r="E754" s="102">
        <v>582.27</v>
      </c>
      <c r="F754" s="93">
        <f>E754+E755+E756</f>
      </c>
      <c r="G754" s="92">
        <v>2969</v>
      </c>
      <c r="H754" s="92">
        <v>41</v>
      </c>
      <c r="I754" s="94">
        <f t="shared" si="340"/>
      </c>
      <c r="J754" s="95">
        <f t="shared" si="11"/>
      </c>
      <c r="K754" s="92">
        <v>14</v>
      </c>
      <c r="L754" s="95">
        <f t="shared" si="120"/>
      </c>
      <c r="M754" s="92">
        <v>1</v>
      </c>
      <c r="N754" s="96">
        <f t="shared" si="558"/>
      </c>
      <c r="O754" s="92">
        <v>1</v>
      </c>
      <c r="P754" s="96">
        <f t="shared" si="667"/>
      </c>
      <c r="Q754" s="97">
        <f>(M754+M756+M755)/(O754+O756+O755)</f>
      </c>
      <c r="R754" s="92">
        <v>2</v>
      </c>
      <c r="S754" s="97">
        <f>(O754+O756)/(K754+K756)</f>
      </c>
      <c r="T754" s="92">
        <v>1</v>
      </c>
      <c r="U754" s="98">
        <f>F754/T754</f>
      </c>
      <c r="V754" s="99">
        <f>(F754+4*500)/T754</f>
      </c>
      <c r="W754" s="100">
        <v>2148</v>
      </c>
      <c r="X754" s="99">
        <f>W754/T754</f>
      </c>
      <c r="Y754" s="97">
        <f>T754/R754</f>
      </c>
      <c r="Z754" s="99">
        <f>W754/F754</f>
      </c>
      <c r="AA754" s="99">
        <f>W754/(F754+500)</f>
      </c>
      <c r="AB754" s="92">
        <v>0</v>
      </c>
      <c r="AC754" s="92">
        <v>0</v>
      </c>
      <c r="AD754" s="97">
        <f>AB754/T754</f>
      </c>
      <c r="AE754" s="99">
        <f>(W754-AC754)/(F754+500)</f>
      </c>
      <c r="AF754" s="39" t="s">
        <v>45</v>
      </c>
    </row>
    <row r="755">
      <c r="A755" s="88"/>
      <c r="B755" s="89"/>
      <c r="C755" s="90"/>
      <c r="D755" s="91" t="s">
        <v>46</v>
      </c>
      <c r="E755" s="103">
        <v>311.23</v>
      </c>
      <c r="F755" s="93"/>
      <c r="G755" s="92">
        <v>2568</v>
      </c>
      <c r="H755" s="92">
        <v>103</v>
      </c>
      <c r="I755" s="94">
        <f t="shared" si="340"/>
      </c>
      <c r="J755" s="95">
        <f t="shared" si="11"/>
      </c>
      <c r="K755" s="92">
        <v>7</v>
      </c>
      <c r="L755" s="95">
        <f t="shared" si="120"/>
      </c>
      <c r="M755" s="92">
        <v>0</v>
      </c>
      <c r="N755" s="96">
        <f t="shared" si="558"/>
      </c>
      <c r="O755" s="92">
        <v>1</v>
      </c>
      <c r="P755" s="96">
        <f t="shared" si="667"/>
      </c>
      <c r="Q755" s="97"/>
      <c r="R755" s="92"/>
      <c r="S755" s="97"/>
      <c r="T755" s="92"/>
      <c r="U755" s="98"/>
      <c r="V755" s="99"/>
      <c r="W755" s="100"/>
      <c r="X755" s="99"/>
      <c r="Y755" s="97"/>
      <c r="Z755" s="99"/>
      <c r="AA755" s="99"/>
      <c r="AB755" s="92"/>
      <c r="AC755" s="92"/>
      <c r="AD755" s="97"/>
      <c r="AE755" s="99"/>
      <c r="AF755" s="43" t="s">
        <v>91</v>
      </c>
    </row>
    <row r="756">
      <c r="A756" s="88"/>
      <c r="B756" s="89"/>
      <c r="C756" s="90"/>
      <c r="D756" s="91" t="s">
        <v>48</v>
      </c>
      <c r="E756" s="92">
        <v>0</v>
      </c>
      <c r="F756" s="93"/>
      <c r="G756" s="92">
        <v>0</v>
      </c>
      <c r="H756" s="92">
        <v>0</v>
      </c>
      <c r="I756" s="94">
        <f t="shared" si="340"/>
      </c>
      <c r="J756" s="95">
        <f t="shared" si="11"/>
      </c>
      <c r="K756" s="92">
        <v>0</v>
      </c>
      <c r="L756" s="95">
        <f t="shared" si="120"/>
      </c>
      <c r="M756" s="92">
        <v>0</v>
      </c>
      <c r="N756" s="96">
        <f t="shared" si="558"/>
      </c>
      <c r="O756" s="92">
        <v>0</v>
      </c>
      <c r="P756" s="96">
        <f t="shared" si="667"/>
      </c>
      <c r="Q756" s="97"/>
      <c r="R756" s="92"/>
      <c r="S756" s="97"/>
      <c r="T756" s="92"/>
      <c r="U756" s="98"/>
      <c r="V756" s="99"/>
      <c r="W756" s="100"/>
      <c r="X756" s="99"/>
      <c r="Y756" s="97"/>
      <c r="Z756" s="99"/>
      <c r="AA756" s="99"/>
      <c r="AB756" s="92"/>
      <c r="AC756" s="92"/>
      <c r="AD756" s="97"/>
      <c r="AE756" s="99"/>
      <c r="AF756" s="39"/>
    </row>
    <row r="757">
      <c r="A757" s="88"/>
      <c r="B757" s="104" t="s">
        <v>53</v>
      </c>
      <c r="C757" s="104"/>
      <c r="D757" s="104"/>
      <c r="E757" s="105">
        <f>SUM(E745:E756)</f>
      </c>
      <c r="F757" s="105">
        <f>SUM(F745:F756)</f>
      </c>
      <c r="G757" s="105">
        <f>SUM(G745:G756)</f>
      </c>
      <c r="H757" s="105">
        <f>SUM(H745:H756)</f>
      </c>
      <c r="I757" s="106">
        <f t="shared" si="340"/>
      </c>
      <c r="J757" s="107">
        <f t="shared" si="11"/>
      </c>
      <c r="K757" s="105">
        <f>SUM(K745:K756)</f>
      </c>
      <c r="L757" s="107">
        <f t="shared" si="120"/>
      </c>
      <c r="M757" s="105">
        <f>SUM(M745:M756)</f>
      </c>
      <c r="N757" s="108">
        <f t="shared" si="558"/>
      </c>
      <c r="O757" s="105">
        <f>SUM(O745:O756)</f>
      </c>
      <c r="P757" s="108">
        <f t="shared" si="667"/>
      </c>
      <c r="Q757" s="109">
        <f>M757/O757</f>
      </c>
      <c r="R757" s="105">
        <f>SUM(R745:R756)</f>
      </c>
      <c r="S757" s="109">
        <f>(O757+O757)/(K757+K757)</f>
      </c>
      <c r="T757" s="105">
        <f>SUM(T745:T756)</f>
      </c>
      <c r="U757" s="110">
        <f t="shared" ref="U757:U758" si="291">F757/T757</f>
      </c>
      <c r="V757" s="111">
        <f t="shared" ref="V757:V758" si="400">(F757+4*500)/T757</f>
      </c>
      <c r="W757" s="105">
        <f>SUM(W745:W756)</f>
      </c>
      <c r="X757" s="112">
        <f t="shared" ref="X757:X758" si="71">W757/T757</f>
      </c>
      <c r="Y757" s="109">
        <f t="shared" ref="Y757:Y758" si="182">T757/R757</f>
      </c>
      <c r="Z757" s="111">
        <f t="shared" ref="Z757:Z758" si="618">W757/F757</f>
      </c>
      <c r="AA757" s="111">
        <f>W757/(F757+COUNT(W745:W756)*500)</f>
      </c>
      <c r="AB757" s="105">
        <f>SUM(AB745:AB756)</f>
      </c>
      <c r="AC757" s="105">
        <f>SUM(AC745:AC756)</f>
      </c>
      <c r="AD757" s="109">
        <f t="shared" ref="AD757:AD758" si="490">AB757/T757</f>
      </c>
      <c r="AE757" s="113">
        <f>(W757-AC757)/(F757+COUNT(W745:W756)*500)</f>
      </c>
      <c r="AF757" s="39"/>
    </row>
    <row r="758">
      <c r="A758" s="88"/>
      <c r="B758" s="89" t="s">
        <v>59</v>
      </c>
      <c r="C758" s="90" t="s">
        <v>43</v>
      </c>
      <c r="D758" s="91" t="s">
        <v>44</v>
      </c>
      <c r="E758" s="92">
        <v>360.2</v>
      </c>
      <c r="F758" s="93">
        <f>E758+E759+E760</f>
      </c>
      <c r="G758" s="92">
        <v>1812</v>
      </c>
      <c r="H758" s="92">
        <v>26</v>
      </c>
      <c r="I758" s="94">
        <f t="shared" si="340"/>
      </c>
      <c r="J758" s="95">
        <f t="shared" si="11"/>
      </c>
      <c r="K758" s="92">
        <v>8</v>
      </c>
      <c r="L758" s="95">
        <f t="shared" si="120"/>
      </c>
      <c r="M758" s="92">
        <v>0</v>
      </c>
      <c r="N758" s="96">
        <f t="shared" si="558"/>
      </c>
      <c r="O758" s="92">
        <v>0</v>
      </c>
      <c r="P758" s="96">
        <f t="shared" si="667"/>
      </c>
      <c r="Q758" s="97">
        <f>(M758+M760+M759)/(O758+O760+O759)</f>
      </c>
      <c r="R758" s="92">
        <v>3</v>
      </c>
      <c r="S758" s="97">
        <f>(O758+O760)/(K758+K760)</f>
      </c>
      <c r="T758" s="92">
        <v>2</v>
      </c>
      <c r="U758" s="98">
        <f t="shared" si="291"/>
      </c>
      <c r="V758" s="99">
        <f t="shared" si="400"/>
      </c>
      <c r="W758" s="100">
        <v>2555.999999999999</v>
      </c>
      <c r="X758" s="99">
        <f t="shared" si="71"/>
      </c>
      <c r="Y758" s="97">
        <f t="shared" si="182"/>
      </c>
      <c r="Z758" s="99">
        <f t="shared" si="618"/>
      </c>
      <c r="AA758" s="99">
        <f>W758/(F758+500)</f>
      </c>
      <c r="AB758" s="92">
        <v>0</v>
      </c>
      <c r="AC758" s="92">
        <v>0</v>
      </c>
      <c r="AD758" s="97">
        <f t="shared" si="490"/>
      </c>
      <c r="AE758" s="99">
        <f>(W758-AC758)/(F758+500)</f>
      </c>
      <c r="AF758" s="39" t="s">
        <v>45</v>
      </c>
    </row>
    <row r="759">
      <c r="A759" s="88"/>
      <c r="B759" s="89"/>
      <c r="C759" s="90"/>
      <c r="D759" s="91" t="s">
        <v>46</v>
      </c>
      <c r="E759" s="92">
        <v>296.36</v>
      </c>
      <c r="F759" s="93"/>
      <c r="G759" s="92">
        <v>2170</v>
      </c>
      <c r="H759" s="92">
        <v>95</v>
      </c>
      <c r="I759" s="94">
        <f t="shared" si="340"/>
      </c>
      <c r="J759" s="95">
        <f t="shared" si="11"/>
      </c>
      <c r="K759" s="92">
        <v>5</v>
      </c>
      <c r="L759" s="95">
        <f t="shared" si="120"/>
      </c>
      <c r="M759" s="92">
        <v>2</v>
      </c>
      <c r="N759" s="96">
        <f t="shared" si="558"/>
      </c>
      <c r="O759" s="92">
        <v>2</v>
      </c>
      <c r="P759" s="96">
        <f t="shared" si="667"/>
      </c>
      <c r="Q759" s="97"/>
      <c r="R759" s="92"/>
      <c r="S759" s="97"/>
      <c r="T759" s="92"/>
      <c r="U759" s="98"/>
      <c r="V759" s="99"/>
      <c r="W759" s="100"/>
      <c r="X759" s="99"/>
      <c r="Y759" s="97"/>
      <c r="Z759" s="99"/>
      <c r="AA759" s="99"/>
      <c r="AB759" s="92"/>
      <c r="AC759" s="92"/>
      <c r="AD759" s="97"/>
      <c r="AE759" s="99"/>
      <c r="AF759" s="43" t="s">
        <v>91</v>
      </c>
    </row>
    <row r="760">
      <c r="A760" s="88"/>
      <c r="B760" s="89"/>
      <c r="C760" s="90"/>
      <c r="D760" s="91" t="s">
        <v>48</v>
      </c>
      <c r="E760" s="92">
        <v>0</v>
      </c>
      <c r="F760" s="93"/>
      <c r="G760" s="92">
        <v>0</v>
      </c>
      <c r="H760" s="92">
        <v>0</v>
      </c>
      <c r="I760" s="94">
        <f t="shared" si="340"/>
      </c>
      <c r="J760" s="95">
        <f t="shared" si="11"/>
      </c>
      <c r="K760" s="92">
        <v>0</v>
      </c>
      <c r="L760" s="95">
        <f t="shared" si="120"/>
      </c>
      <c r="M760" s="92">
        <v>0</v>
      </c>
      <c r="N760" s="96">
        <f t="shared" si="558"/>
      </c>
      <c r="O760" s="92">
        <v>0</v>
      </c>
      <c r="P760" s="96">
        <f t="shared" si="667"/>
      </c>
      <c r="Q760" s="97"/>
      <c r="R760" s="92"/>
      <c r="S760" s="97"/>
      <c r="T760" s="92"/>
      <c r="U760" s="98"/>
      <c r="V760" s="99"/>
      <c r="W760" s="100"/>
      <c r="X760" s="99"/>
      <c r="Y760" s="97"/>
      <c r="Z760" s="99"/>
      <c r="AA760" s="99"/>
      <c r="AB760" s="92"/>
      <c r="AC760" s="92"/>
      <c r="AD760" s="97"/>
      <c r="AE760" s="99"/>
      <c r="AF760" s="39"/>
    </row>
    <row r="761">
      <c r="A761" s="88"/>
      <c r="B761" s="89" t="s">
        <v>61</v>
      </c>
      <c r="C761" s="90" t="s">
        <v>43</v>
      </c>
      <c r="D761" s="91" t="s">
        <v>44</v>
      </c>
      <c r="E761" s="102">
        <v>407.33</v>
      </c>
      <c r="F761" s="93">
        <f>E761+E762+E763</f>
      </c>
      <c r="G761" s="92">
        <v>1659</v>
      </c>
      <c r="H761" s="92">
        <v>24</v>
      </c>
      <c r="I761" s="94">
        <f t="shared" si="340"/>
      </c>
      <c r="J761" s="95">
        <f t="shared" si="11"/>
      </c>
      <c r="K761" s="92">
        <v>7</v>
      </c>
      <c r="L761" s="95">
        <f t="shared" si="120"/>
      </c>
      <c r="M761" s="92">
        <v>0</v>
      </c>
      <c r="N761" s="96">
        <f t="shared" si="558"/>
      </c>
      <c r="O761" s="92">
        <v>2</v>
      </c>
      <c r="P761" s="96">
        <f t="shared" si="667"/>
      </c>
      <c r="Q761" s="97">
        <f>(M761+M763+M762)/(O761+O763+O762)</f>
      </c>
      <c r="R761" s="92">
        <v>2</v>
      </c>
      <c r="S761" s="97">
        <f>(O761+O763)/(K761+K763)</f>
      </c>
      <c r="T761" s="92">
        <v>0</v>
      </c>
      <c r="U761" s="98">
        <f>F761/T761</f>
      </c>
      <c r="V761" s="99">
        <f>(F761+4*500)/T761</f>
      </c>
      <c r="W761" s="92">
        <v>0</v>
      </c>
      <c r="X761" s="99">
        <f>W761/T761</f>
      </c>
      <c r="Y761" s="97">
        <f>T761/R761</f>
      </c>
      <c r="Z761" s="99">
        <f>W761/F761</f>
      </c>
      <c r="AA761" s="99">
        <f>W761/(F761+500)</f>
      </c>
      <c r="AB761" s="92">
        <v>0</v>
      </c>
      <c r="AC761" s="92">
        <v>0</v>
      </c>
      <c r="AD761" s="97">
        <f>AB761/T761</f>
      </c>
      <c r="AE761" s="99">
        <f>(W761-AC761)/(F761+500)</f>
      </c>
      <c r="AF761" s="39" t="s">
        <v>45</v>
      </c>
    </row>
    <row r="762">
      <c r="A762" s="88"/>
      <c r="B762" s="89"/>
      <c r="C762" s="90"/>
      <c r="D762" s="91" t="s">
        <v>46</v>
      </c>
      <c r="E762" s="103">
        <v>875.73</v>
      </c>
      <c r="F762" s="93"/>
      <c r="G762" s="92">
        <v>5606</v>
      </c>
      <c r="H762" s="92">
        <v>313</v>
      </c>
      <c r="I762" s="94">
        <f t="shared" si="340"/>
      </c>
      <c r="J762" s="95">
        <f t="shared" si="11"/>
      </c>
      <c r="K762" s="92">
        <v>15</v>
      </c>
      <c r="L762" s="95">
        <f t="shared" si="120"/>
      </c>
      <c r="M762" s="92">
        <v>0</v>
      </c>
      <c r="N762" s="96">
        <f t="shared" si="558"/>
      </c>
      <c r="O762" s="92">
        <v>0</v>
      </c>
      <c r="P762" s="96">
        <f t="shared" si="667"/>
      </c>
      <c r="Q762" s="97"/>
      <c r="R762" s="92"/>
      <c r="S762" s="97"/>
      <c r="T762" s="92"/>
      <c r="U762" s="98"/>
      <c r="V762" s="99"/>
      <c r="W762" s="100"/>
      <c r="X762" s="99"/>
      <c r="Y762" s="97"/>
      <c r="Z762" s="99"/>
      <c r="AA762" s="99"/>
      <c r="AB762" s="92"/>
      <c r="AC762" s="92"/>
      <c r="AD762" s="97"/>
      <c r="AE762" s="99"/>
      <c r="AF762" s="43" t="s">
        <v>91</v>
      </c>
    </row>
    <row r="763">
      <c r="A763" s="88"/>
      <c r="B763" s="89"/>
      <c r="C763" s="90"/>
      <c r="D763" s="91" t="s">
        <v>48</v>
      </c>
      <c r="E763" s="92">
        <v>0</v>
      </c>
      <c r="F763" s="93"/>
      <c r="G763" s="92">
        <v>0</v>
      </c>
      <c r="H763" s="92">
        <v>0</v>
      </c>
      <c r="I763" s="94">
        <f t="shared" si="340"/>
      </c>
      <c r="J763" s="95">
        <f t="shared" si="11"/>
      </c>
      <c r="K763" s="92">
        <v>0</v>
      </c>
      <c r="L763" s="95">
        <f t="shared" si="120"/>
      </c>
      <c r="M763" s="92">
        <v>0</v>
      </c>
      <c r="N763" s="96">
        <f t="shared" si="558"/>
      </c>
      <c r="O763" s="92">
        <v>0</v>
      </c>
      <c r="P763" s="96">
        <f t="shared" si="667"/>
      </c>
      <c r="Q763" s="97"/>
      <c r="R763" s="92"/>
      <c r="S763" s="97"/>
      <c r="T763" s="92"/>
      <c r="U763" s="98"/>
      <c r="V763" s="99"/>
      <c r="W763" s="100"/>
      <c r="X763" s="99"/>
      <c r="Y763" s="97"/>
      <c r="Z763" s="99"/>
      <c r="AA763" s="99"/>
      <c r="AB763" s="92"/>
      <c r="AC763" s="92"/>
      <c r="AD763" s="97"/>
      <c r="AE763" s="99"/>
      <c r="AF763" s="39"/>
    </row>
    <row r="764">
      <c r="A764" s="88"/>
      <c r="B764" s="89" t="s">
        <v>62</v>
      </c>
      <c r="C764" s="90" t="s">
        <v>43</v>
      </c>
      <c r="D764" s="91" t="s">
        <v>44</v>
      </c>
      <c r="E764" s="102">
        <v>415.69</v>
      </c>
      <c r="F764" s="93">
        <f>E764+E765+E766</f>
      </c>
      <c r="G764" s="92">
        <v>2253</v>
      </c>
      <c r="H764" s="92">
        <v>32</v>
      </c>
      <c r="I764" s="94">
        <f t="shared" si="340"/>
      </c>
      <c r="J764" s="95">
        <f t="shared" si="11"/>
      </c>
      <c r="K764" s="92">
        <v>7</v>
      </c>
      <c r="L764" s="95">
        <f t="shared" si="120"/>
      </c>
      <c r="M764" s="92">
        <v>0</v>
      </c>
      <c r="N764" s="96">
        <f t="shared" si="558"/>
      </c>
      <c r="O764" s="92">
        <v>0</v>
      </c>
      <c r="P764" s="96">
        <f t="shared" si="667"/>
      </c>
      <c r="Q764" s="97">
        <f>(M764+M766+M765)/(O764+O766+O765)</f>
      </c>
      <c r="R764" s="92">
        <v>4</v>
      </c>
      <c r="S764" s="97">
        <f>(O764+O766)/(K764+K766)</f>
      </c>
      <c r="T764" s="92">
        <v>0</v>
      </c>
      <c r="U764" s="98">
        <f>F764/T764</f>
      </c>
      <c r="V764" s="99">
        <f>(F764+4*500)/T764</f>
      </c>
      <c r="W764" s="92">
        <v>0</v>
      </c>
      <c r="X764" s="99">
        <f>W764/T764</f>
      </c>
      <c r="Y764" s="97">
        <f>T764/R764</f>
      </c>
      <c r="Z764" s="99">
        <f>W764/F764</f>
      </c>
      <c r="AA764" s="99">
        <f>W764/(F764+500)</f>
      </c>
      <c r="AB764" s="92">
        <v>0</v>
      </c>
      <c r="AC764" s="92">
        <v>0</v>
      </c>
      <c r="AD764" s="97">
        <f>AB764/T764</f>
      </c>
      <c r="AE764" s="99">
        <f>(W764-AC764)/(F764+500)</f>
      </c>
      <c r="AF764" s="39" t="s">
        <v>65</v>
      </c>
    </row>
    <row r="765">
      <c r="A765" s="88"/>
      <c r="B765" s="89"/>
      <c r="C765" s="90"/>
      <c r="D765" s="91" t="s">
        <v>46</v>
      </c>
      <c r="E765" s="103">
        <v>526.44</v>
      </c>
      <c r="F765" s="93"/>
      <c r="G765" s="92">
        <v>3913</v>
      </c>
      <c r="H765" s="92">
        <v>185</v>
      </c>
      <c r="I765" s="94">
        <f t="shared" si="340"/>
      </c>
      <c r="J765" s="95">
        <f t="shared" si="11"/>
      </c>
      <c r="K765" s="92">
        <v>10</v>
      </c>
      <c r="L765" s="95">
        <f t="shared" si="120"/>
      </c>
      <c r="M765" s="92">
        <v>0</v>
      </c>
      <c r="N765" s="96">
        <f t="shared" si="558"/>
      </c>
      <c r="O765" s="92">
        <v>1</v>
      </c>
      <c r="P765" s="96">
        <f t="shared" si="667"/>
      </c>
      <c r="Q765" s="97"/>
      <c r="R765" s="92"/>
      <c r="S765" s="97"/>
      <c r="T765" s="92"/>
      <c r="U765" s="98"/>
      <c r="V765" s="99"/>
      <c r="W765" s="100"/>
      <c r="X765" s="99"/>
      <c r="Y765" s="97"/>
      <c r="Z765" s="99"/>
      <c r="AA765" s="99"/>
      <c r="AB765" s="92"/>
      <c r="AC765" s="92"/>
      <c r="AD765" s="97"/>
      <c r="AE765" s="99"/>
      <c r="AF765" s="43" t="s">
        <v>47</v>
      </c>
    </row>
    <row r="766">
      <c r="A766" s="88"/>
      <c r="B766" s="89"/>
      <c r="C766" s="90"/>
      <c r="D766" s="91" t="s">
        <v>48</v>
      </c>
      <c r="E766" s="92">
        <v>0</v>
      </c>
      <c r="F766" s="93"/>
      <c r="G766" s="92">
        <v>0</v>
      </c>
      <c r="H766" s="92">
        <v>0</v>
      </c>
      <c r="I766" s="94">
        <f t="shared" si="340"/>
      </c>
      <c r="J766" s="95">
        <f t="shared" si="11"/>
      </c>
      <c r="K766" s="92">
        <v>0</v>
      </c>
      <c r="L766" s="95">
        <f t="shared" si="120"/>
      </c>
      <c r="M766" s="92">
        <v>0</v>
      </c>
      <c r="N766" s="96">
        <f t="shared" si="558"/>
      </c>
      <c r="O766" s="92">
        <v>0</v>
      </c>
      <c r="P766" s="96">
        <f t="shared" si="667"/>
      </c>
      <c r="Q766" s="97"/>
      <c r="R766" s="92"/>
      <c r="S766" s="97"/>
      <c r="T766" s="92"/>
      <c r="U766" s="98"/>
      <c r="V766" s="99"/>
      <c r="W766" s="100"/>
      <c r="X766" s="99"/>
      <c r="Y766" s="97"/>
      <c r="Z766" s="99"/>
      <c r="AA766" s="99"/>
      <c r="AB766" s="92"/>
      <c r="AC766" s="92"/>
      <c r="AD766" s="97"/>
      <c r="AE766" s="99"/>
      <c r="AF766" s="39"/>
    </row>
    <row r="767">
      <c r="A767" s="88"/>
      <c r="B767" s="89" t="s">
        <v>64</v>
      </c>
      <c r="C767" s="90" t="s">
        <v>43</v>
      </c>
      <c r="D767" s="91" t="s">
        <v>44</v>
      </c>
      <c r="E767" s="102">
        <v>289.49</v>
      </c>
      <c r="F767" s="93">
        <f>E767+E768+E769</f>
      </c>
      <c r="G767" s="92">
        <v>1502</v>
      </c>
      <c r="H767" s="92">
        <v>28</v>
      </c>
      <c r="I767" s="94">
        <f t="shared" si="340"/>
      </c>
      <c r="J767" s="95">
        <f t="shared" si="11"/>
      </c>
      <c r="K767" s="92">
        <v>9</v>
      </c>
      <c r="L767" s="95">
        <f t="shared" si="120"/>
      </c>
      <c r="M767" s="92">
        <v>0</v>
      </c>
      <c r="N767" s="96">
        <f t="shared" si="558"/>
      </c>
      <c r="O767" s="92">
        <v>1</v>
      </c>
      <c r="P767" s="96">
        <f t="shared" si="667"/>
      </c>
      <c r="Q767" s="97">
        <f>(M767+M769+M768)/(O767+O769+O768)</f>
      </c>
      <c r="R767" s="92">
        <v>2</v>
      </c>
      <c r="S767" s="97">
        <f>(O767+O769)/(K767+K769)</f>
      </c>
      <c r="T767" s="92">
        <v>0</v>
      </c>
      <c r="U767" s="98">
        <f>F767/T767</f>
      </c>
      <c r="V767" s="99">
        <f>(F767+4*500)/T767</f>
      </c>
      <c r="W767" s="92">
        <v>0</v>
      </c>
      <c r="X767" s="99">
        <f>W767/T767</f>
      </c>
      <c r="Y767" s="97">
        <f>T767/R767</f>
      </c>
      <c r="Z767" s="99">
        <f>W767/F767</f>
      </c>
      <c r="AA767" s="99">
        <f>W767/(F767+500)</f>
      </c>
      <c r="AB767" s="92">
        <v>0</v>
      </c>
      <c r="AC767" s="92">
        <v>0</v>
      </c>
      <c r="AD767" s="97">
        <f>AB767/T767</f>
      </c>
      <c r="AE767" s="99">
        <f>(W767-AC767)/(F767+500)</f>
      </c>
      <c r="AF767" s="39" t="s">
        <v>65</v>
      </c>
    </row>
    <row r="768">
      <c r="A768" s="88"/>
      <c r="B768" s="89"/>
      <c r="C768" s="90"/>
      <c r="D768" s="91" t="s">
        <v>46</v>
      </c>
      <c r="E768" s="103">
        <v>223.4</v>
      </c>
      <c r="F768" s="93"/>
      <c r="G768" s="92">
        <v>2205</v>
      </c>
      <c r="H768" s="92">
        <v>104</v>
      </c>
      <c r="I768" s="94">
        <f t="shared" si="340"/>
      </c>
      <c r="J768" s="95">
        <f t="shared" si="11"/>
      </c>
      <c r="K768" s="92">
        <v>1</v>
      </c>
      <c r="L768" s="95">
        <f t="shared" si="120"/>
      </c>
      <c r="M768" s="92">
        <v>0</v>
      </c>
      <c r="N768" s="96">
        <f t="shared" si="558"/>
      </c>
      <c r="O768" s="92">
        <v>0</v>
      </c>
      <c r="P768" s="96">
        <f t="shared" si="667"/>
      </c>
      <c r="Q768" s="97"/>
      <c r="R768" s="92"/>
      <c r="S768" s="97"/>
      <c r="T768" s="92"/>
      <c r="U768" s="98"/>
      <c r="V768" s="99"/>
      <c r="W768" s="100"/>
      <c r="X768" s="99"/>
      <c r="Y768" s="97"/>
      <c r="Z768" s="99"/>
      <c r="AA768" s="99"/>
      <c r="AB768" s="92"/>
      <c r="AC768" s="92"/>
      <c r="AD768" s="97"/>
      <c r="AE768" s="99"/>
      <c r="AF768" s="43" t="s">
        <v>47</v>
      </c>
    </row>
    <row r="769">
      <c r="A769" s="88"/>
      <c r="B769" s="89"/>
      <c r="C769" s="90"/>
      <c r="D769" s="91" t="s">
        <v>48</v>
      </c>
      <c r="E769" s="92">
        <v>0</v>
      </c>
      <c r="F769" s="93"/>
      <c r="G769" s="92">
        <v>0</v>
      </c>
      <c r="H769" s="92">
        <v>0</v>
      </c>
      <c r="I769" s="94">
        <f t="shared" si="340"/>
      </c>
      <c r="J769" s="95">
        <f t="shared" si="11"/>
      </c>
      <c r="K769" s="92">
        <v>0</v>
      </c>
      <c r="L769" s="95">
        <f t="shared" si="120"/>
      </c>
      <c r="M769" s="92">
        <v>0</v>
      </c>
      <c r="N769" s="96">
        <f t="shared" si="558"/>
      </c>
      <c r="O769" s="92">
        <v>0</v>
      </c>
      <c r="P769" s="96">
        <f t="shared" si="667"/>
      </c>
      <c r="Q769" s="97"/>
      <c r="R769" s="92"/>
      <c r="S769" s="97"/>
      <c r="T769" s="92"/>
      <c r="U769" s="98"/>
      <c r="V769" s="99"/>
      <c r="W769" s="100"/>
      <c r="X769" s="99"/>
      <c r="Y769" s="97"/>
      <c r="Z769" s="99"/>
      <c r="AA769" s="99"/>
      <c r="AB769" s="92"/>
      <c r="AC769" s="92"/>
      <c r="AD769" s="97"/>
      <c r="AE769" s="99"/>
      <c r="AF769" s="39"/>
    </row>
    <row r="770">
      <c r="A770" s="88"/>
      <c r="B770" s="104" t="s">
        <v>53</v>
      </c>
      <c r="C770" s="104"/>
      <c r="D770" s="104"/>
      <c r="E770" s="105">
        <f>SUM(E758:E769)</f>
      </c>
      <c r="F770" s="105">
        <f>SUM(F758:F769)</f>
      </c>
      <c r="G770" s="105">
        <f>SUM(G758:G769)</f>
      </c>
      <c r="H770" s="105">
        <f>SUM(H758:H769)</f>
      </c>
      <c r="I770" s="106">
        <f t="shared" si="340"/>
      </c>
      <c r="J770" s="107">
        <f t="shared" si="11"/>
      </c>
      <c r="K770" s="105">
        <f>SUM(K758:K769)</f>
      </c>
      <c r="L770" s="107">
        <f t="shared" si="120"/>
      </c>
      <c r="M770" s="105">
        <f>SUM(M758:M769)</f>
      </c>
      <c r="N770" s="108">
        <f t="shared" si="558"/>
      </c>
      <c r="O770" s="105">
        <f>SUM(O758:O769)</f>
      </c>
      <c r="P770" s="108">
        <f t="shared" si="667"/>
      </c>
      <c r="Q770" s="109">
        <f>M770/O770</f>
      </c>
      <c r="R770" s="105">
        <f>SUM(R758:R769)</f>
      </c>
      <c r="S770" s="109">
        <f>(O770+O770)/(K770+K770)</f>
      </c>
      <c r="T770" s="105">
        <f>SUM(T758:T769)</f>
      </c>
      <c r="U770" s="110">
        <f t="shared" ref="U770:U771" si="292">F770/T770</f>
      </c>
      <c r="V770" s="111">
        <f t="shared" ref="V770:V771" si="401">(F770+4*500)/T770</f>
      </c>
      <c r="W770" s="105">
        <f>SUM(W758:W769)</f>
      </c>
      <c r="X770" s="112">
        <f t="shared" ref="X770:X771" si="72">W770/T770</f>
      </c>
      <c r="Y770" s="109">
        <f t="shared" ref="Y770:Y771" si="183">T770/R770</f>
      </c>
      <c r="Z770" s="111">
        <f t="shared" ref="Z770:Z771" si="619">W770/F770</f>
      </c>
      <c r="AA770" s="111">
        <f>W770/(F770+COUNT(W758:W769)*500)</f>
      </c>
      <c r="AB770" s="105">
        <f>SUM(AB758:AB769)</f>
      </c>
      <c r="AC770" s="105">
        <f>SUM(AC758:AC769)</f>
      </c>
      <c r="AD770" s="109">
        <f t="shared" ref="AD770:AD771" si="491">AB770/T770</f>
      </c>
      <c r="AE770" s="113">
        <f>(W770-AC770)/(F770+COUNT(W758:W769)*500)</f>
      </c>
      <c r="AF770" s="39"/>
    </row>
    <row r="771">
      <c r="A771" s="88"/>
      <c r="B771" s="89" t="s">
        <v>67</v>
      </c>
      <c r="C771" s="90" t="s">
        <v>60</v>
      </c>
      <c r="D771" s="91" t="s">
        <v>44</v>
      </c>
      <c r="E771" s="92">
        <v>212.49</v>
      </c>
      <c r="F771" s="93">
        <f>E771+E772+E773</f>
      </c>
      <c r="G771" s="92">
        <v>1245</v>
      </c>
      <c r="H771" s="92">
        <v>20</v>
      </c>
      <c r="I771" s="94">
        <f t="shared" si="340"/>
      </c>
      <c r="J771" s="95">
        <f t="shared" si="11"/>
      </c>
      <c r="K771" s="92">
        <v>4</v>
      </c>
      <c r="L771" s="95">
        <f t="shared" si="120"/>
      </c>
      <c r="M771" s="92">
        <v>0</v>
      </c>
      <c r="N771" s="96">
        <f t="shared" si="558"/>
      </c>
      <c r="O771" s="92">
        <v>0</v>
      </c>
      <c r="P771" s="96">
        <f t="shared" si="667"/>
      </c>
      <c r="Q771" s="97">
        <f>(M771+M773+M772)/(O771+O773+O772)</f>
      </c>
      <c r="R771" s="92">
        <v>0</v>
      </c>
      <c r="S771" s="97">
        <f>(O771+O773)/(K771+K773)</f>
      </c>
      <c r="T771" s="92">
        <v>0</v>
      </c>
      <c r="U771" s="98">
        <f t="shared" si="292"/>
      </c>
      <c r="V771" s="99">
        <f t="shared" si="401"/>
      </c>
      <c r="W771" s="92">
        <v>0</v>
      </c>
      <c r="X771" s="99">
        <f t="shared" si="72"/>
      </c>
      <c r="Y771" s="97">
        <f t="shared" si="183"/>
      </c>
      <c r="Z771" s="99">
        <f t="shared" si="619"/>
      </c>
      <c r="AA771" s="99">
        <f>W771/(F771+500)</f>
      </c>
      <c r="AB771" s="92">
        <v>0</v>
      </c>
      <c r="AC771" s="92">
        <v>0</v>
      </c>
      <c r="AD771" s="97">
        <f t="shared" si="491"/>
      </c>
      <c r="AE771" s="99">
        <f>(W771-AC771)/(F771+500)</f>
      </c>
      <c r="AF771" s="39" t="s">
        <v>65</v>
      </c>
    </row>
    <row r="772">
      <c r="A772" s="88"/>
      <c r="B772" s="89"/>
      <c r="C772" s="90"/>
      <c r="D772" s="91" t="s">
        <v>46</v>
      </c>
      <c r="E772" s="92">
        <v>130.6</v>
      </c>
      <c r="F772" s="93"/>
      <c r="G772" s="92">
        <v>1806</v>
      </c>
      <c r="H772" s="92">
        <v>50</v>
      </c>
      <c r="I772" s="94">
        <f t="shared" si="340"/>
      </c>
      <c r="J772" s="95">
        <f t="shared" si="11"/>
      </c>
      <c r="K772" s="92">
        <v>2</v>
      </c>
      <c r="L772" s="95">
        <f t="shared" si="120"/>
      </c>
      <c r="M772" s="92">
        <v>0</v>
      </c>
      <c r="N772" s="96">
        <f t="shared" si="558"/>
      </c>
      <c r="O772" s="92">
        <v>0</v>
      </c>
      <c r="P772" s="96">
        <f t="shared" si="667"/>
      </c>
      <c r="Q772" s="97"/>
      <c r="R772" s="92"/>
      <c r="S772" s="97"/>
      <c r="T772" s="92"/>
      <c r="U772" s="98"/>
      <c r="V772" s="99"/>
      <c r="W772" s="100"/>
      <c r="X772" s="99"/>
      <c r="Y772" s="97"/>
      <c r="Z772" s="99"/>
      <c r="AA772" s="99"/>
      <c r="AB772" s="92"/>
      <c r="AC772" s="92"/>
      <c r="AD772" s="97"/>
      <c r="AE772" s="99"/>
      <c r="AF772" s="43" t="s">
        <v>47</v>
      </c>
    </row>
    <row r="773">
      <c r="A773" s="88"/>
      <c r="B773" s="89"/>
      <c r="C773" s="90"/>
      <c r="D773" s="91" t="s">
        <v>48</v>
      </c>
      <c r="E773" s="92">
        <v>0</v>
      </c>
      <c r="F773" s="93"/>
      <c r="G773" s="92">
        <v>0</v>
      </c>
      <c r="H773" s="92">
        <v>0</v>
      </c>
      <c r="I773" s="94">
        <f t="shared" si="340"/>
      </c>
      <c r="J773" s="95">
        <f t="shared" si="11"/>
      </c>
      <c r="K773" s="92">
        <v>0</v>
      </c>
      <c r="L773" s="95">
        <f t="shared" si="120"/>
      </c>
      <c r="M773" s="92">
        <v>0</v>
      </c>
      <c r="N773" s="96">
        <f t="shared" si="558"/>
      </c>
      <c r="O773" s="92">
        <v>0</v>
      </c>
      <c r="P773" s="96">
        <f t="shared" si="667"/>
      </c>
      <c r="Q773" s="97"/>
      <c r="R773" s="92"/>
      <c r="S773" s="97"/>
      <c r="T773" s="92"/>
      <c r="U773" s="98"/>
      <c r="V773" s="99"/>
      <c r="W773" s="100"/>
      <c r="X773" s="99"/>
      <c r="Y773" s="97"/>
      <c r="Z773" s="99"/>
      <c r="AA773" s="99"/>
      <c r="AB773" s="92"/>
      <c r="AC773" s="92"/>
      <c r="AD773" s="97"/>
      <c r="AE773" s="99"/>
      <c r="AF773" s="39"/>
    </row>
    <row r="774">
      <c r="A774" s="88"/>
      <c r="B774" s="89" t="s">
        <v>69</v>
      </c>
      <c r="C774" s="90" t="s">
        <v>60</v>
      </c>
      <c r="D774" s="91" t="s">
        <v>44</v>
      </c>
      <c r="E774" s="102">
        <v>212.48</v>
      </c>
      <c r="F774" s="93">
        <f>E774+E775+E776</f>
      </c>
      <c r="G774" s="92">
        <v>1369</v>
      </c>
      <c r="H774" s="92">
        <v>22</v>
      </c>
      <c r="I774" s="94">
        <f t="shared" si="340"/>
      </c>
      <c r="J774" s="95">
        <f t="shared" si="11"/>
      </c>
      <c r="K774" s="92">
        <v>3</v>
      </c>
      <c r="L774" s="95">
        <f t="shared" si="120"/>
      </c>
      <c r="M774" s="92">
        <v>0</v>
      </c>
      <c r="N774" s="96">
        <f t="shared" si="558"/>
      </c>
      <c r="O774" s="92">
        <v>1</v>
      </c>
      <c r="P774" s="96">
        <f t="shared" si="667"/>
      </c>
      <c r="Q774" s="97">
        <f>(M774+M776+M775)/(O774+O776+O775)</f>
      </c>
      <c r="R774" s="92">
        <v>1</v>
      </c>
      <c r="S774" s="97">
        <f>(O774+O776)/(K774+K776)</f>
      </c>
      <c r="T774" s="92">
        <v>0</v>
      </c>
      <c r="U774" s="98">
        <f>F774/T774</f>
      </c>
      <c r="V774" s="99">
        <f>(F774+4*500)/T774</f>
      </c>
      <c r="W774" s="92">
        <v>0</v>
      </c>
      <c r="X774" s="99">
        <f>W774/T774</f>
      </c>
      <c r="Y774" s="97">
        <f>T774/R774</f>
      </c>
      <c r="Z774" s="99">
        <f>W774/F774</f>
      </c>
      <c r="AA774" s="99">
        <f>W774/(F774+500)</f>
      </c>
      <c r="AB774" s="92">
        <v>0</v>
      </c>
      <c r="AC774" s="92">
        <v>0</v>
      </c>
      <c r="AD774" s="97">
        <f>AB774/T774</f>
      </c>
      <c r="AE774" s="99">
        <f>(W774-AC774)/(F774+500)</f>
      </c>
      <c r="AF774" s="39" t="s">
        <v>65</v>
      </c>
    </row>
    <row r="775">
      <c r="A775" s="88"/>
      <c r="B775" s="89"/>
      <c r="C775" s="90"/>
      <c r="D775" s="91" t="s">
        <v>46</v>
      </c>
      <c r="E775" s="103">
        <v>223.35</v>
      </c>
      <c r="F775" s="93"/>
      <c r="G775" s="92">
        <v>2075</v>
      </c>
      <c r="H775" s="92">
        <v>76</v>
      </c>
      <c r="I775" s="94">
        <f t="shared" si="340"/>
      </c>
      <c r="J775" s="95">
        <f t="shared" si="11"/>
      </c>
      <c r="K775" s="92">
        <v>4</v>
      </c>
      <c r="L775" s="95">
        <f t="shared" si="120"/>
      </c>
      <c r="M775" s="92">
        <v>0</v>
      </c>
      <c r="N775" s="96">
        <f t="shared" si="558"/>
      </c>
      <c r="O775" s="92">
        <v>0</v>
      </c>
      <c r="P775" s="96">
        <f t="shared" si="667"/>
      </c>
      <c r="Q775" s="97"/>
      <c r="R775" s="92"/>
      <c r="S775" s="97"/>
      <c r="T775" s="92"/>
      <c r="U775" s="98"/>
      <c r="V775" s="99"/>
      <c r="W775" s="100"/>
      <c r="X775" s="99"/>
      <c r="Y775" s="97"/>
      <c r="Z775" s="99"/>
      <c r="AA775" s="99"/>
      <c r="AB775" s="92"/>
      <c r="AC775" s="92"/>
      <c r="AD775" s="97"/>
      <c r="AE775" s="99"/>
      <c r="AF775" s="43" t="s">
        <v>47</v>
      </c>
    </row>
    <row r="776">
      <c r="A776" s="88"/>
      <c r="B776" s="89"/>
      <c r="C776" s="90"/>
      <c r="D776" s="91" t="s">
        <v>48</v>
      </c>
      <c r="E776" s="92">
        <v>0</v>
      </c>
      <c r="F776" s="93"/>
      <c r="G776" s="92">
        <v>0</v>
      </c>
      <c r="H776" s="92">
        <v>0</v>
      </c>
      <c r="I776" s="94">
        <f t="shared" si="340"/>
      </c>
      <c r="J776" s="95">
        <f t="shared" si="11"/>
      </c>
      <c r="K776" s="92">
        <v>0</v>
      </c>
      <c r="L776" s="95">
        <f t="shared" si="120"/>
      </c>
      <c r="M776" s="92">
        <v>0</v>
      </c>
      <c r="N776" s="96">
        <f t="shared" si="558"/>
      </c>
      <c r="O776" s="92">
        <v>0</v>
      </c>
      <c r="P776" s="96">
        <f t="shared" si="667"/>
      </c>
      <c r="Q776" s="97"/>
      <c r="R776" s="92"/>
      <c r="S776" s="97"/>
      <c r="T776" s="92"/>
      <c r="U776" s="98"/>
      <c r="V776" s="99"/>
      <c r="W776" s="100"/>
      <c r="X776" s="99"/>
      <c r="Y776" s="97"/>
      <c r="Z776" s="99"/>
      <c r="AA776" s="99"/>
      <c r="AB776" s="92"/>
      <c r="AC776" s="92"/>
      <c r="AD776" s="97"/>
      <c r="AE776" s="99"/>
      <c r="AF776" s="39"/>
    </row>
    <row r="777">
      <c r="A777" s="88"/>
      <c r="B777" s="89" t="s">
        <v>70</v>
      </c>
      <c r="C777" s="90" t="s">
        <v>60</v>
      </c>
      <c r="D777" s="91" t="s">
        <v>44</v>
      </c>
      <c r="E777" s="102">
        <v>238.14</v>
      </c>
      <c r="F777" s="93">
        <f>E777+E778+E779</f>
      </c>
      <c r="G777" s="92">
        <v>1274</v>
      </c>
      <c r="H777" s="92">
        <v>33</v>
      </c>
      <c r="I777" s="94">
        <f t="shared" si="340"/>
      </c>
      <c r="J777" s="95">
        <f t="shared" si="11"/>
      </c>
      <c r="K777" s="92">
        <v>2</v>
      </c>
      <c r="L777" s="95">
        <f t="shared" si="120"/>
      </c>
      <c r="M777" s="92">
        <v>0</v>
      </c>
      <c r="N777" s="96">
        <f t="shared" si="558"/>
      </c>
      <c r="O777" s="92">
        <v>0</v>
      </c>
      <c r="P777" s="96">
        <f t="shared" si="667"/>
      </c>
      <c r="Q777" s="97">
        <f>(M777+M779+M778)/(O777+O779+O778)</f>
      </c>
      <c r="R777" s="92">
        <v>2</v>
      </c>
      <c r="S777" s="97">
        <f>(O777+O779)/(K777+K779)</f>
      </c>
      <c r="T777" s="92">
        <v>4</v>
      </c>
      <c r="U777" s="98">
        <f>F777/T777</f>
      </c>
      <c r="V777" s="99">
        <f>(F777+4*500)/T777</f>
      </c>
      <c r="W777" s="92">
        <v>2488.8</v>
      </c>
      <c r="X777" s="99">
        <f>W777/T777</f>
      </c>
      <c r="Y777" s="97">
        <f>T777/R777</f>
      </c>
      <c r="Z777" s="99">
        <f>W777/F777</f>
      </c>
      <c r="AA777" s="99">
        <f>W777/(F777+500)</f>
      </c>
      <c r="AB777" s="92">
        <v>1</v>
      </c>
      <c r="AC777" s="92">
        <v>415.2</v>
      </c>
      <c r="AD777" s="97">
        <f>AB777/T777</f>
      </c>
      <c r="AE777" s="99">
        <f>(W777-AC777)/(F777+500)</f>
      </c>
      <c r="AF777" s="39" t="s">
        <v>65</v>
      </c>
    </row>
    <row r="778">
      <c r="A778" s="88"/>
      <c r="B778" s="89"/>
      <c r="C778" s="90"/>
      <c r="D778" s="91" t="s">
        <v>46</v>
      </c>
      <c r="E778" s="103">
        <v>181.11</v>
      </c>
      <c r="F778" s="93"/>
      <c r="G778" s="92">
        <v>1854</v>
      </c>
      <c r="H778" s="92">
        <v>65</v>
      </c>
      <c r="I778" s="94">
        <f t="shared" si="340"/>
      </c>
      <c r="J778" s="95">
        <f t="shared" si="11"/>
      </c>
      <c r="K778" s="92">
        <v>5</v>
      </c>
      <c r="L778" s="95">
        <f t="shared" si="120"/>
      </c>
      <c r="M778" s="92">
        <v>0</v>
      </c>
      <c r="N778" s="96">
        <f t="shared" si="558"/>
      </c>
      <c r="O778" s="92">
        <v>1</v>
      </c>
      <c r="P778" s="96">
        <f t="shared" si="667"/>
      </c>
      <c r="Q778" s="97"/>
      <c r="R778" s="92"/>
      <c r="S778" s="97"/>
      <c r="T778" s="92"/>
      <c r="U778" s="98"/>
      <c r="V778" s="99"/>
      <c r="W778" s="100"/>
      <c r="X778" s="99"/>
      <c r="Y778" s="97"/>
      <c r="Z778" s="99"/>
      <c r="AA778" s="99"/>
      <c r="AB778" s="92"/>
      <c r="AC778" s="92"/>
      <c r="AD778" s="97"/>
      <c r="AE778" s="99"/>
      <c r="AF778" s="43" t="s">
        <v>47</v>
      </c>
    </row>
    <row r="779">
      <c r="A779" s="88"/>
      <c r="B779" s="89"/>
      <c r="C779" s="90"/>
      <c r="D779" s="91" t="s">
        <v>48</v>
      </c>
      <c r="E779" s="92">
        <v>0</v>
      </c>
      <c r="F779" s="93"/>
      <c r="G779" s="92">
        <v>0</v>
      </c>
      <c r="H779" s="92">
        <v>0</v>
      </c>
      <c r="I779" s="94">
        <f t="shared" si="340"/>
      </c>
      <c r="J779" s="95">
        <f t="shared" si="11"/>
      </c>
      <c r="K779" s="92">
        <v>0</v>
      </c>
      <c r="L779" s="95">
        <f t="shared" si="120"/>
      </c>
      <c r="M779" s="92">
        <v>0</v>
      </c>
      <c r="N779" s="96">
        <f t="shared" si="558"/>
      </c>
      <c r="O779" s="92">
        <v>0</v>
      </c>
      <c r="P779" s="96">
        <f t="shared" si="667"/>
      </c>
      <c r="Q779" s="97"/>
      <c r="R779" s="92"/>
      <c r="S779" s="97"/>
      <c r="T779" s="92"/>
      <c r="U779" s="98"/>
      <c r="V779" s="99"/>
      <c r="W779" s="100"/>
      <c r="X779" s="99"/>
      <c r="Y779" s="97"/>
      <c r="Z779" s="99"/>
      <c r="AA779" s="99"/>
      <c r="AB779" s="92"/>
      <c r="AC779" s="92"/>
      <c r="AD779" s="97"/>
      <c r="AE779" s="99"/>
      <c r="AF779" s="39"/>
    </row>
    <row r="780">
      <c r="A780" s="88"/>
      <c r="B780" s="89" t="s">
        <v>71</v>
      </c>
      <c r="C780" s="90" t="s">
        <v>60</v>
      </c>
      <c r="D780" s="91" t="s">
        <v>44</v>
      </c>
      <c r="E780" s="102">
        <v>169.7</v>
      </c>
      <c r="F780" s="93">
        <f>E780+E781+E782</f>
      </c>
      <c r="G780" s="92">
        <v>1197</v>
      </c>
      <c r="H780" s="92">
        <v>21</v>
      </c>
      <c r="I780" s="94">
        <f t="shared" si="340"/>
      </c>
      <c r="J780" s="95">
        <f t="shared" si="11"/>
      </c>
      <c r="K780" s="92">
        <v>5</v>
      </c>
      <c r="L780" s="95">
        <f t="shared" si="120"/>
      </c>
      <c r="M780" s="92">
        <v>0</v>
      </c>
      <c r="N780" s="96">
        <f t="shared" si="558"/>
      </c>
      <c r="O780" s="92">
        <v>2</v>
      </c>
      <c r="P780" s="96">
        <f t="shared" si="667"/>
      </c>
      <c r="Q780" s="97">
        <f>(M780+M782+M781)/(O780+O782+O781)</f>
      </c>
      <c r="R780" s="92">
        <v>4</v>
      </c>
      <c r="S780" s="97">
        <f>(O780+O782)/(K780+K782)</f>
      </c>
      <c r="T780" s="92">
        <v>0</v>
      </c>
      <c r="U780" s="98">
        <f>F780/T780</f>
      </c>
      <c r="V780" s="99">
        <f>(F780+4*500)/T780</f>
      </c>
      <c r="W780" s="92">
        <v>0</v>
      </c>
      <c r="X780" s="99">
        <f>W780/T780</f>
      </c>
      <c r="Y780" s="97">
        <f>T780/R780</f>
      </c>
      <c r="Z780" s="99">
        <f>W780/F780</f>
      </c>
      <c r="AA780" s="99">
        <f>W780/(F780+500)</f>
      </c>
      <c r="AB780" s="92">
        <v>0</v>
      </c>
      <c r="AC780" s="92">
        <v>0</v>
      </c>
      <c r="AD780" s="97">
        <f>AB780/T780</f>
      </c>
      <c r="AE780" s="99">
        <f>(W780-AC780)/(F780+500)</f>
      </c>
      <c r="AF780" s="39" t="s">
        <v>65</v>
      </c>
    </row>
    <row r="781">
      <c r="A781" s="88"/>
      <c r="B781" s="89"/>
      <c r="C781" s="90"/>
      <c r="D781" s="91" t="s">
        <v>46</v>
      </c>
      <c r="E781" s="103">
        <v>302.05</v>
      </c>
      <c r="F781" s="93"/>
      <c r="G781" s="92">
        <v>2076</v>
      </c>
      <c r="H781" s="92">
        <v>50</v>
      </c>
      <c r="I781" s="94">
        <f t="shared" si="340"/>
      </c>
      <c r="J781" s="95">
        <f t="shared" si="11"/>
      </c>
      <c r="K781" s="92">
        <v>5</v>
      </c>
      <c r="L781" s="95">
        <f t="shared" si="120"/>
      </c>
      <c r="M781" s="92">
        <v>0</v>
      </c>
      <c r="N781" s="96">
        <f t="shared" si="558"/>
      </c>
      <c r="O781" s="92">
        <v>1</v>
      </c>
      <c r="P781" s="96">
        <f t="shared" si="667"/>
      </c>
      <c r="Q781" s="97"/>
      <c r="R781" s="92"/>
      <c r="S781" s="97"/>
      <c r="T781" s="92"/>
      <c r="U781" s="98"/>
      <c r="V781" s="99"/>
      <c r="W781" s="100"/>
      <c r="X781" s="99"/>
      <c r="Y781" s="97"/>
      <c r="Z781" s="99"/>
      <c r="AA781" s="99"/>
      <c r="AB781" s="92"/>
      <c r="AC781" s="92"/>
      <c r="AD781" s="97"/>
      <c r="AE781" s="99"/>
      <c r="AF781" s="43" t="s">
        <v>47</v>
      </c>
    </row>
    <row r="782">
      <c r="A782" s="88"/>
      <c r="B782" s="89"/>
      <c r="C782" s="90"/>
      <c r="D782" s="91" t="s">
        <v>48</v>
      </c>
      <c r="E782" s="92">
        <v>0</v>
      </c>
      <c r="F782" s="93"/>
      <c r="G782" s="92">
        <v>0</v>
      </c>
      <c r="H782" s="92">
        <v>0</v>
      </c>
      <c r="I782" s="94">
        <f t="shared" si="340"/>
      </c>
      <c r="J782" s="95">
        <f t="shared" si="11"/>
      </c>
      <c r="K782" s="92">
        <v>0</v>
      </c>
      <c r="L782" s="95">
        <f t="shared" si="120"/>
      </c>
      <c r="M782" s="92">
        <v>0</v>
      </c>
      <c r="N782" s="96">
        <f t="shared" si="558"/>
      </c>
      <c r="O782" s="92">
        <v>0</v>
      </c>
      <c r="P782" s="96">
        <f t="shared" si="667"/>
      </c>
      <c r="Q782" s="97"/>
      <c r="R782" s="92"/>
      <c r="S782" s="97"/>
      <c r="T782" s="92"/>
      <c r="U782" s="98"/>
      <c r="V782" s="99"/>
      <c r="W782" s="100"/>
      <c r="X782" s="99"/>
      <c r="Y782" s="97"/>
      <c r="Z782" s="99"/>
      <c r="AA782" s="99"/>
      <c r="AB782" s="92"/>
      <c r="AC782" s="92"/>
      <c r="AD782" s="97"/>
      <c r="AE782" s="99"/>
      <c r="AF782" s="39"/>
    </row>
    <row r="783">
      <c r="A783" s="88"/>
      <c r="B783" s="104" t="s">
        <v>53</v>
      </c>
      <c r="C783" s="104"/>
      <c r="D783" s="104"/>
      <c r="E783" s="105">
        <f>SUM(E771:E782)</f>
      </c>
      <c r="F783" s="105">
        <f>SUM(F771:F782)</f>
      </c>
      <c r="G783" s="105">
        <f>SUM(G771:G782)</f>
      </c>
      <c r="H783" s="105">
        <f>SUM(H771:H782)</f>
      </c>
      <c r="I783" s="106">
        <f t="shared" si="340"/>
      </c>
      <c r="J783" s="107">
        <f t="shared" si="11"/>
      </c>
      <c r="K783" s="105">
        <f>SUM(K771:K782)</f>
      </c>
      <c r="L783" s="107">
        <f t="shared" si="120"/>
      </c>
      <c r="M783" s="105">
        <f>SUM(M771:M782)</f>
      </c>
      <c r="N783" s="108">
        <f t="shared" si="558"/>
      </c>
      <c r="O783" s="105">
        <f>SUM(O771:O782)</f>
      </c>
      <c r="P783" s="108">
        <f t="shared" si="667"/>
      </c>
      <c r="Q783" s="109">
        <f>M783/O783</f>
      </c>
      <c r="R783" s="105">
        <f>SUM(R771:R782)</f>
      </c>
      <c r="S783" s="109">
        <f>(O783+O783)/(K783+K783)</f>
      </c>
      <c r="T783" s="105">
        <f>SUM(T771:T782)</f>
      </c>
      <c r="U783" s="110">
        <f t="shared" ref="U783:U784" si="293">F783/T783</f>
      </c>
      <c r="V783" s="111">
        <f t="shared" ref="V783:V784" si="402">(F783+4*500)/T783</f>
      </c>
      <c r="W783" s="105">
        <f>SUM(W771:W782)</f>
      </c>
      <c r="X783" s="112">
        <f t="shared" ref="X783:X784" si="73">W783/T783</f>
      </c>
      <c r="Y783" s="109">
        <f t="shared" ref="Y783:Y784" si="184">T783/R783</f>
      </c>
      <c r="Z783" s="111">
        <f t="shared" ref="Z783:Z784" si="620">W783/F783</f>
      </c>
      <c r="AA783" s="111">
        <f>W783/(F783+COUNT(W771:W782)*500)</f>
      </c>
      <c r="AB783" s="105">
        <f>SUM(AB771:AB782)</f>
      </c>
      <c r="AC783" s="105">
        <f>SUM(AC771:AC782)</f>
      </c>
      <c r="AD783" s="109">
        <f t="shared" ref="AD783:AD784" si="492">AB783/T783</f>
      </c>
      <c r="AE783" s="113">
        <f>(W783-AC783)/(F783+COUNT(W771:W782)*500)</f>
      </c>
      <c r="AF783" s="39"/>
    </row>
    <row r="784">
      <c r="A784" s="88"/>
      <c r="B784" s="89" t="s">
        <v>72</v>
      </c>
      <c r="C784" s="90" t="s">
        <v>84</v>
      </c>
      <c r="D784" s="91" t="s">
        <v>44</v>
      </c>
      <c r="E784" s="92">
        <v>323.81</v>
      </c>
      <c r="F784" s="93">
        <f>E784+E785+E786</f>
      </c>
      <c r="G784" s="92">
        <v>2109</v>
      </c>
      <c r="H784" s="92">
        <v>26</v>
      </c>
      <c r="I784" s="94">
        <f t="shared" si="340"/>
      </c>
      <c r="J784" s="95">
        <f t="shared" si="11"/>
      </c>
      <c r="K784" s="92">
        <v>4</v>
      </c>
      <c r="L784" s="95">
        <f t="shared" si="120"/>
      </c>
      <c r="M784" s="92">
        <v>0</v>
      </c>
      <c r="N784" s="96">
        <f t="shared" si="558"/>
      </c>
      <c r="O784" s="92">
        <v>0</v>
      </c>
      <c r="P784" s="96">
        <f t="shared" si="667"/>
      </c>
      <c r="Q784" s="97">
        <f>(M784+M786+M785)/(O784+O786+O785)</f>
      </c>
      <c r="R784" s="92">
        <v>1</v>
      </c>
      <c r="S784" s="97">
        <f>(O784+O786)/(K784+K786)</f>
      </c>
      <c r="T784" s="92">
        <v>0</v>
      </c>
      <c r="U784" s="98">
        <f t="shared" si="293"/>
      </c>
      <c r="V784" s="99">
        <f t="shared" si="402"/>
      </c>
      <c r="W784" s="92">
        <v>0</v>
      </c>
      <c r="X784" s="99">
        <f t="shared" si="73"/>
      </c>
      <c r="Y784" s="97">
        <f t="shared" si="184"/>
      </c>
      <c r="Z784" s="99">
        <f t="shared" si="620"/>
      </c>
      <c r="AA784" s="99">
        <f>W784/(F784+500)</f>
      </c>
      <c r="AB784" s="92">
        <v>0</v>
      </c>
      <c r="AC784" s="92">
        <v>0</v>
      </c>
      <c r="AD784" s="97">
        <f t="shared" si="492"/>
      </c>
      <c r="AE784" s="99">
        <f>(W784-AC784)/(F784+500)</f>
      </c>
      <c r="AF784" s="39" t="s">
        <v>65</v>
      </c>
    </row>
    <row r="785">
      <c r="A785" s="88"/>
      <c r="B785" s="89"/>
      <c r="C785" s="90"/>
      <c r="D785" s="91" t="s">
        <v>46</v>
      </c>
      <c r="E785" s="92">
        <v>344.56</v>
      </c>
      <c r="F785" s="93"/>
      <c r="G785" s="92">
        <v>2907</v>
      </c>
      <c r="H785" s="92">
        <v>86</v>
      </c>
      <c r="I785" s="94">
        <f t="shared" si="340"/>
      </c>
      <c r="J785" s="95">
        <f t="shared" si="11"/>
      </c>
      <c r="K785" s="92">
        <v>5</v>
      </c>
      <c r="L785" s="95">
        <f t="shared" si="120"/>
      </c>
      <c r="M785" s="92">
        <v>0</v>
      </c>
      <c r="N785" s="96">
        <f t="shared" si="558"/>
      </c>
      <c r="O785" s="92">
        <v>0</v>
      </c>
      <c r="P785" s="96">
        <f t="shared" si="667"/>
      </c>
      <c r="Q785" s="97"/>
      <c r="R785" s="92"/>
      <c r="S785" s="97"/>
      <c r="T785" s="92"/>
      <c r="U785" s="98"/>
      <c r="V785" s="99"/>
      <c r="W785" s="100"/>
      <c r="X785" s="99"/>
      <c r="Y785" s="97"/>
      <c r="Z785" s="99"/>
      <c r="AA785" s="99"/>
      <c r="AB785" s="92"/>
      <c r="AC785" s="92"/>
      <c r="AD785" s="97"/>
      <c r="AE785" s="99"/>
      <c r="AF785" s="43" t="s">
        <v>47</v>
      </c>
    </row>
    <row r="786">
      <c r="A786" s="88"/>
      <c r="B786" s="89"/>
      <c r="C786" s="90"/>
      <c r="D786" s="91" t="s">
        <v>48</v>
      </c>
      <c r="E786" s="92">
        <v>0</v>
      </c>
      <c r="F786" s="93"/>
      <c r="G786" s="92">
        <v>0</v>
      </c>
      <c r="H786" s="92">
        <v>0</v>
      </c>
      <c r="I786" s="94">
        <f t="shared" si="340"/>
      </c>
      <c r="J786" s="95">
        <f t="shared" si="11"/>
      </c>
      <c r="K786" s="92">
        <v>0</v>
      </c>
      <c r="L786" s="95">
        <f t="shared" si="120"/>
      </c>
      <c r="M786" s="92">
        <v>0</v>
      </c>
      <c r="N786" s="96">
        <f t="shared" si="558"/>
      </c>
      <c r="O786" s="92">
        <v>0</v>
      </c>
      <c r="P786" s="96">
        <f t="shared" si="667"/>
      </c>
      <c r="Q786" s="97"/>
      <c r="R786" s="92"/>
      <c r="S786" s="97"/>
      <c r="T786" s="92"/>
      <c r="U786" s="98"/>
      <c r="V786" s="99"/>
      <c r="W786" s="100"/>
      <c r="X786" s="99"/>
      <c r="Y786" s="97"/>
      <c r="Z786" s="99"/>
      <c r="AA786" s="99"/>
      <c r="AB786" s="92"/>
      <c r="AC786" s="92"/>
      <c r="AD786" s="97"/>
      <c r="AE786" s="99"/>
      <c r="AF786" s="39"/>
    </row>
    <row r="787">
      <c r="A787" s="88"/>
      <c r="B787" s="89" t="s">
        <v>74</v>
      </c>
      <c r="C787" s="90" t="s">
        <v>84</v>
      </c>
      <c r="D787" s="91" t="s">
        <v>44</v>
      </c>
      <c r="E787" s="102">
        <v>437.71</v>
      </c>
      <c r="F787" s="93">
        <f>E787+E788+E789</f>
      </c>
      <c r="G787" s="92">
        <v>2422</v>
      </c>
      <c r="H787" s="92">
        <v>39</v>
      </c>
      <c r="I787" s="94">
        <f t="shared" si="340"/>
      </c>
      <c r="J787" s="95">
        <f t="shared" si="11"/>
      </c>
      <c r="K787" s="92">
        <v>10</v>
      </c>
      <c r="L787" s="95">
        <f t="shared" si="120"/>
      </c>
      <c r="M787" s="92">
        <v>0</v>
      </c>
      <c r="N787" s="96">
        <f t="shared" si="558"/>
      </c>
      <c r="O787" s="92">
        <v>0</v>
      </c>
      <c r="P787" s="96">
        <f t="shared" si="667"/>
      </c>
      <c r="Q787" s="97">
        <f>(M787+M789+M788)/(O787+O789+O788)</f>
      </c>
      <c r="R787" s="92">
        <v>0</v>
      </c>
      <c r="S787" s="97">
        <f>(O787+O789)/(K787+K789)</f>
      </c>
      <c r="T787" s="92">
        <v>0</v>
      </c>
      <c r="U787" s="98">
        <f>F787/T787</f>
      </c>
      <c r="V787" s="99">
        <f>(F787+4*500)/T787</f>
      </c>
      <c r="W787" s="92">
        <v>0</v>
      </c>
      <c r="X787" s="99">
        <f>W787/T787</f>
      </c>
      <c r="Y787" s="97">
        <f>T787/R787</f>
      </c>
      <c r="Z787" s="99">
        <f>W787/F787</f>
      </c>
      <c r="AA787" s="99">
        <f>W787/(F787+500)</f>
      </c>
      <c r="AB787" s="92">
        <v>0</v>
      </c>
      <c r="AC787" s="92">
        <v>0</v>
      </c>
      <c r="AD787" s="97">
        <f>AB787/T787</f>
      </c>
      <c r="AE787" s="99">
        <f>(W787-AC787)/(F787+500)</f>
      </c>
      <c r="AF787" s="39" t="s">
        <v>65</v>
      </c>
    </row>
    <row r="788">
      <c r="A788" s="88"/>
      <c r="B788" s="89"/>
      <c r="C788" s="90"/>
      <c r="D788" s="91" t="s">
        <v>46</v>
      </c>
      <c r="E788" s="103">
        <v>362.87</v>
      </c>
      <c r="F788" s="93"/>
      <c r="G788" s="92">
        <v>3337</v>
      </c>
      <c r="H788" s="92">
        <v>83</v>
      </c>
      <c r="I788" s="94">
        <f t="shared" si="340"/>
      </c>
      <c r="J788" s="95">
        <f t="shared" si="11"/>
      </c>
      <c r="K788" s="92">
        <v>3</v>
      </c>
      <c r="L788" s="95">
        <f t="shared" si="120"/>
      </c>
      <c r="M788" s="92">
        <v>0</v>
      </c>
      <c r="N788" s="96">
        <f t="shared" si="558"/>
      </c>
      <c r="O788" s="92">
        <v>0</v>
      </c>
      <c r="P788" s="96">
        <f t="shared" si="667"/>
      </c>
      <c r="Q788" s="97"/>
      <c r="R788" s="92"/>
      <c r="S788" s="97"/>
      <c r="T788" s="92"/>
      <c r="U788" s="98"/>
      <c r="V788" s="99"/>
      <c r="W788" s="100"/>
      <c r="X788" s="99"/>
      <c r="Y788" s="97"/>
      <c r="Z788" s="99"/>
      <c r="AA788" s="99"/>
      <c r="AB788" s="92"/>
      <c r="AC788" s="92"/>
      <c r="AD788" s="97"/>
      <c r="AE788" s="99"/>
      <c r="AF788" s="43" t="s">
        <v>47</v>
      </c>
    </row>
    <row r="789">
      <c r="A789" s="88"/>
      <c r="B789" s="89"/>
      <c r="C789" s="90"/>
      <c r="D789" s="91" t="s">
        <v>48</v>
      </c>
      <c r="E789" s="92">
        <v>0</v>
      </c>
      <c r="F789" s="93"/>
      <c r="G789" s="92">
        <v>0</v>
      </c>
      <c r="H789" s="92">
        <v>0</v>
      </c>
      <c r="I789" s="94">
        <f t="shared" si="340"/>
      </c>
      <c r="J789" s="95">
        <f t="shared" si="11"/>
      </c>
      <c r="K789" s="92">
        <v>0</v>
      </c>
      <c r="L789" s="95">
        <f t="shared" si="120"/>
      </c>
      <c r="M789" s="92">
        <v>0</v>
      </c>
      <c r="N789" s="96">
        <f t="shared" si="558"/>
      </c>
      <c r="O789" s="92">
        <v>0</v>
      </c>
      <c r="P789" s="96">
        <f t="shared" si="667"/>
      </c>
      <c r="Q789" s="97"/>
      <c r="R789" s="92"/>
      <c r="S789" s="97"/>
      <c r="T789" s="92"/>
      <c r="U789" s="98"/>
      <c r="V789" s="99"/>
      <c r="W789" s="100"/>
      <c r="X789" s="99"/>
      <c r="Y789" s="97"/>
      <c r="Z789" s="99"/>
      <c r="AA789" s="99"/>
      <c r="AB789" s="92"/>
      <c r="AC789" s="92"/>
      <c r="AD789" s="97"/>
      <c r="AE789" s="99"/>
      <c r="AF789" s="39"/>
    </row>
    <row r="790">
      <c r="A790" s="88"/>
      <c r="B790" s="89" t="s">
        <v>75</v>
      </c>
      <c r="C790" s="90" t="s">
        <v>84</v>
      </c>
      <c r="D790" s="91" t="s">
        <v>44</v>
      </c>
      <c r="E790" s="102">
        <v>690.32</v>
      </c>
      <c r="F790" s="93">
        <f>E790+E791+E792</f>
      </c>
      <c r="G790" s="92">
        <v>4079</v>
      </c>
      <c r="H790" s="92">
        <v>41</v>
      </c>
      <c r="I790" s="94">
        <f t="shared" si="340"/>
      </c>
      <c r="J790" s="95">
        <f t="shared" si="11"/>
      </c>
      <c r="K790" s="92">
        <v>7</v>
      </c>
      <c r="L790" s="95">
        <f t="shared" si="120"/>
      </c>
      <c r="M790" s="92">
        <v>0</v>
      </c>
      <c r="N790" s="96">
        <f t="shared" si="558"/>
      </c>
      <c r="O790" s="92">
        <v>0</v>
      </c>
      <c r="P790" s="96">
        <f t="shared" si="667"/>
      </c>
      <c r="Q790" s="97">
        <f>(M790+M792+M791)/(O790+O792+O791)</f>
      </c>
      <c r="R790" s="92">
        <v>1</v>
      </c>
      <c r="S790" s="97">
        <f>(O790+O792)/(K790+K792)</f>
      </c>
      <c r="T790" s="92">
        <v>0</v>
      </c>
      <c r="U790" s="98">
        <f>F790/T790</f>
      </c>
      <c r="V790" s="99">
        <f>(F790+4*500)/T790</f>
      </c>
      <c r="W790" s="92">
        <v>0</v>
      </c>
      <c r="X790" s="99">
        <f>W790/T790</f>
      </c>
      <c r="Y790" s="97">
        <f>T790/R790</f>
      </c>
      <c r="Z790" s="99">
        <f>W790/F790</f>
      </c>
      <c r="AA790" s="99">
        <f>W790/(F790+500)</f>
      </c>
      <c r="AB790" s="92">
        <v>0</v>
      </c>
      <c r="AC790" s="92">
        <v>0</v>
      </c>
      <c r="AD790" s="97">
        <f>AB790/T790</f>
      </c>
      <c r="AE790" s="99">
        <f>(W790-AC790)/(F790+500)</f>
      </c>
      <c r="AF790" s="39" t="s">
        <v>65</v>
      </c>
    </row>
    <row r="791">
      <c r="A791" s="88"/>
      <c r="B791" s="89"/>
      <c r="C791" s="90"/>
      <c r="D791" s="91" t="s">
        <v>46</v>
      </c>
      <c r="E791" s="103">
        <v>311.29</v>
      </c>
      <c r="F791" s="93"/>
      <c r="G791" s="92">
        <v>2845</v>
      </c>
      <c r="H791" s="92">
        <v>128</v>
      </c>
      <c r="I791" s="94">
        <f t="shared" si="340"/>
      </c>
      <c r="J791" s="95">
        <f t="shared" si="11"/>
      </c>
      <c r="K791" s="92">
        <v>6</v>
      </c>
      <c r="L791" s="95">
        <f t="shared" si="120"/>
      </c>
      <c r="M791" s="92">
        <v>0</v>
      </c>
      <c r="N791" s="96">
        <f t="shared" si="558"/>
      </c>
      <c r="O791" s="92">
        <v>0</v>
      </c>
      <c r="P791" s="96">
        <f t="shared" si="667"/>
      </c>
      <c r="Q791" s="97"/>
      <c r="R791" s="92"/>
      <c r="S791" s="97"/>
      <c r="T791" s="92"/>
      <c r="U791" s="98"/>
      <c r="V791" s="99"/>
      <c r="W791" s="100"/>
      <c r="X791" s="99"/>
      <c r="Y791" s="97"/>
      <c r="Z791" s="99"/>
      <c r="AA791" s="99"/>
      <c r="AB791" s="92"/>
      <c r="AC791" s="92"/>
      <c r="AD791" s="97"/>
      <c r="AE791" s="99"/>
      <c r="AF791" s="43" t="s">
        <v>47</v>
      </c>
    </row>
    <row r="792">
      <c r="A792" s="88"/>
      <c r="B792" s="89"/>
      <c r="C792" s="90"/>
      <c r="D792" s="91" t="s">
        <v>48</v>
      </c>
      <c r="E792" s="92">
        <v>0</v>
      </c>
      <c r="F792" s="93"/>
      <c r="G792" s="92">
        <v>0</v>
      </c>
      <c r="H792" s="92">
        <v>0</v>
      </c>
      <c r="I792" s="94">
        <f t="shared" si="340"/>
      </c>
      <c r="J792" s="95">
        <f t="shared" si="11"/>
      </c>
      <c r="K792" s="92">
        <v>0</v>
      </c>
      <c r="L792" s="95">
        <f t="shared" si="120"/>
      </c>
      <c r="M792" s="92">
        <v>0</v>
      </c>
      <c r="N792" s="96">
        <f t="shared" si="558"/>
      </c>
      <c r="O792" s="92">
        <v>0</v>
      </c>
      <c r="P792" s="96">
        <f t="shared" si="667"/>
      </c>
      <c r="Q792" s="97"/>
      <c r="R792" s="92"/>
      <c r="S792" s="97"/>
      <c r="T792" s="92"/>
      <c r="U792" s="98"/>
      <c r="V792" s="99"/>
      <c r="W792" s="100"/>
      <c r="X792" s="99"/>
      <c r="Y792" s="97"/>
      <c r="Z792" s="99"/>
      <c r="AA792" s="99"/>
      <c r="AB792" s="92"/>
      <c r="AC792" s="92"/>
      <c r="AD792" s="97"/>
      <c r="AE792" s="99"/>
      <c r="AF792" s="39"/>
    </row>
    <row r="793">
      <c r="A793" s="88"/>
      <c r="B793" s="89" t="s">
        <v>76</v>
      </c>
      <c r="C793" s="90" t="s">
        <v>84</v>
      </c>
      <c r="D793" s="91" t="s">
        <v>44</v>
      </c>
      <c r="E793" s="102">
        <v>218.88</v>
      </c>
      <c r="F793" s="93">
        <f>E793+E794+E795</f>
      </c>
      <c r="G793" s="92">
        <v>1382</v>
      </c>
      <c r="H793" s="92">
        <v>40</v>
      </c>
      <c r="I793" s="94">
        <f t="shared" si="340"/>
      </c>
      <c r="J793" s="95">
        <f t="shared" si="11"/>
      </c>
      <c r="K793" s="92">
        <v>3</v>
      </c>
      <c r="L793" s="95">
        <f t="shared" si="120"/>
      </c>
      <c r="M793" s="92">
        <v>0</v>
      </c>
      <c r="N793" s="96">
        <f t="shared" si="558"/>
      </c>
      <c r="O793" s="92">
        <v>0</v>
      </c>
      <c r="P793" s="96">
        <f t="shared" si="667"/>
      </c>
      <c r="Q793" s="97">
        <f>(M793+M795+M794)/(O793+O795+O794)</f>
      </c>
      <c r="R793" s="92">
        <v>3</v>
      </c>
      <c r="S793" s="97">
        <f>(O793+O795)/(K793+K795)</f>
      </c>
      <c r="T793" s="92">
        <v>1</v>
      </c>
      <c r="U793" s="98">
        <f>F793/T793</f>
      </c>
      <c r="V793" s="99">
        <f>(F793+4*500)/T793</f>
      </c>
      <c r="W793" s="92">
        <v>2071.2</v>
      </c>
      <c r="X793" s="99">
        <f>W793/T793</f>
      </c>
      <c r="Y793" s="97">
        <f>T793/R793</f>
      </c>
      <c r="Z793" s="99">
        <f>W793/F793</f>
      </c>
      <c r="AA793" s="99">
        <f>W793/(F793+500)</f>
      </c>
      <c r="AB793" s="92">
        <v>1</v>
      </c>
      <c r="AC793" s="92">
        <v>2071.2</v>
      </c>
      <c r="AD793" s="97">
        <f>AB793/T793</f>
      </c>
      <c r="AE793" s="99">
        <f>(W793-AC793)/(F793+500)</f>
      </c>
      <c r="AF793" s="39" t="s">
        <v>65</v>
      </c>
    </row>
    <row r="794">
      <c r="A794" s="88"/>
      <c r="B794" s="89"/>
      <c r="C794" s="90"/>
      <c r="D794" s="91" t="s">
        <v>46</v>
      </c>
      <c r="E794" s="103">
        <v>145.34</v>
      </c>
      <c r="F794" s="93"/>
      <c r="G794" s="92">
        <v>1684</v>
      </c>
      <c r="H794" s="92">
        <v>48</v>
      </c>
      <c r="I794" s="94">
        <f t="shared" si="340"/>
      </c>
      <c r="J794" s="95">
        <f t="shared" si="11"/>
      </c>
      <c r="K794" s="92">
        <v>0</v>
      </c>
      <c r="L794" s="95">
        <f t="shared" si="120"/>
      </c>
      <c r="M794" s="92">
        <v>0</v>
      </c>
      <c r="N794" s="96">
        <f t="shared" si="558"/>
      </c>
      <c r="O794" s="92">
        <v>1</v>
      </c>
      <c r="P794" s="96">
        <f t="shared" si="667"/>
      </c>
      <c r="Q794" s="97"/>
      <c r="R794" s="92"/>
      <c r="S794" s="97"/>
      <c r="T794" s="92"/>
      <c r="U794" s="98"/>
      <c r="V794" s="99"/>
      <c r="W794" s="100"/>
      <c r="X794" s="99"/>
      <c r="Y794" s="97"/>
      <c r="Z794" s="99"/>
      <c r="AA794" s="99"/>
      <c r="AB794" s="92"/>
      <c r="AC794" s="92"/>
      <c r="AD794" s="97"/>
      <c r="AE794" s="99"/>
      <c r="AF794" s="43" t="s">
        <v>47</v>
      </c>
    </row>
    <row r="795">
      <c r="A795" s="88"/>
      <c r="B795" s="89"/>
      <c r="C795" s="90"/>
      <c r="D795" s="91" t="s">
        <v>48</v>
      </c>
      <c r="E795" s="92">
        <v>0</v>
      </c>
      <c r="F795" s="93"/>
      <c r="G795" s="92">
        <v>0</v>
      </c>
      <c r="H795" s="92">
        <v>0</v>
      </c>
      <c r="I795" s="94">
        <f t="shared" si="340"/>
      </c>
      <c r="J795" s="95">
        <f t="shared" si="11"/>
      </c>
      <c r="K795" s="92">
        <v>0</v>
      </c>
      <c r="L795" s="95">
        <f t="shared" si="120"/>
      </c>
      <c r="M795" s="92">
        <v>0</v>
      </c>
      <c r="N795" s="96">
        <f t="shared" si="558"/>
      </c>
      <c r="O795" s="92">
        <v>0</v>
      </c>
      <c r="P795" s="96">
        <f t="shared" si="667"/>
      </c>
      <c r="Q795" s="97"/>
      <c r="R795" s="92"/>
      <c r="S795" s="97"/>
      <c r="T795" s="92"/>
      <c r="U795" s="98"/>
      <c r="V795" s="99"/>
      <c r="W795" s="100"/>
      <c r="X795" s="99"/>
      <c r="Y795" s="97"/>
      <c r="Z795" s="99"/>
      <c r="AA795" s="99"/>
      <c r="AB795" s="92"/>
      <c r="AC795" s="92"/>
      <c r="AD795" s="97"/>
      <c r="AE795" s="99"/>
      <c r="AF795" s="39"/>
    </row>
    <row r="796">
      <c r="A796" s="88"/>
      <c r="B796" s="104" t="s">
        <v>53</v>
      </c>
      <c r="C796" s="104"/>
      <c r="D796" s="104"/>
      <c r="E796" s="105">
        <f>SUM(E784:E795)</f>
      </c>
      <c r="F796" s="105">
        <f>SUM(F784:F795)</f>
      </c>
      <c r="G796" s="105">
        <f>SUM(G784:G795)</f>
      </c>
      <c r="H796" s="105">
        <f>SUM(H784:H795)</f>
      </c>
      <c r="I796" s="106">
        <f t="shared" si="340"/>
      </c>
      <c r="J796" s="107">
        <f t="shared" si="11"/>
      </c>
      <c r="K796" s="105">
        <f>SUM(K784:K795)</f>
      </c>
      <c r="L796" s="107">
        <f t="shared" si="120"/>
      </c>
      <c r="M796" s="105">
        <f>SUM(M784:M795)</f>
      </c>
      <c r="N796" s="108">
        <f t="shared" si="558"/>
      </c>
      <c r="O796" s="105">
        <f>SUM(O784:O795)</f>
      </c>
      <c r="P796" s="108">
        <f t="shared" si="667"/>
      </c>
      <c r="Q796" s="109">
        <f t="shared" ref="Q796:Q797" si="539">M796/O796</f>
      </c>
      <c r="R796" s="105">
        <f>SUM(R784:R795)</f>
      </c>
      <c r="S796" s="109">
        <f t="shared" ref="S796:S797" si="231">(O796+O796)/(K796+K796)</f>
      </c>
      <c r="T796" s="105">
        <f>SUM(T784:T795)</f>
      </c>
      <c r="U796" s="110">
        <f t="shared" ref="U796:U797" si="294">F796/T796</f>
      </c>
      <c r="V796" s="111">
        <f t="shared" ref="V796:V797" si="403">(F796+4*500)/T796</f>
      </c>
      <c r="W796" s="105">
        <f>SUM(W784:W795)</f>
      </c>
      <c r="X796" s="112">
        <f t="shared" ref="X796:X797" si="74">W796/T796</f>
      </c>
      <c r="Y796" s="109">
        <f t="shared" ref="Y796:Y797" si="185">T796/R796</f>
      </c>
      <c r="Z796" s="111">
        <f t="shared" ref="Z796:Z797" si="621">W796/F796</f>
      </c>
      <c r="AA796" s="111">
        <f>W796/(F796+COUNT(W784:W795)*500)</f>
      </c>
      <c r="AB796" s="105">
        <f>SUM(AB784:AB795)</f>
      </c>
      <c r="AC796" s="105">
        <f>SUM(AC784:AC795)</f>
      </c>
      <c r="AD796" s="109">
        <f t="shared" ref="AD796:AD797" si="493">AB796/T796</f>
      </c>
      <c r="AE796" s="113">
        <f>(W796-AC796)/(F796+COUNT(W784:W795)*500)</f>
      </c>
      <c r="AF796" s="99"/>
    </row>
    <row r="797">
      <c r="A797" s="88"/>
      <c r="B797" s="114" t="s">
        <v>77</v>
      </c>
      <c r="C797" s="114"/>
      <c r="D797" s="114"/>
      <c r="E797" s="115">
        <f>E757+E796+E744+E783+E770</f>
      </c>
      <c r="F797" s="115">
        <f>F757+F796+F744+F783+F770</f>
      </c>
      <c r="G797" s="115">
        <f>G757+G796+G744+G783+G770</f>
      </c>
      <c r="H797" s="115">
        <f>H757+H796+H744+H783+H770</f>
      </c>
      <c r="I797" s="116">
        <f t="shared" si="340"/>
      </c>
      <c r="J797" s="117">
        <f t="shared" si="11"/>
      </c>
      <c r="K797" s="115">
        <f>K757+K796+K744+K783+K770</f>
      </c>
      <c r="L797" s="117">
        <f t="shared" si="120"/>
      </c>
      <c r="M797" s="115">
        <f>M757+M796+M744+M783+M770</f>
      </c>
      <c r="N797" s="118">
        <f t="shared" si="558"/>
      </c>
      <c r="O797" s="115">
        <f>O757+O796+O744+O783+O770</f>
      </c>
      <c r="P797" s="119">
        <f t="shared" si="667"/>
      </c>
      <c r="Q797" s="120">
        <f t="shared" si="539"/>
      </c>
      <c r="R797" s="115">
        <f>R757+R796+R744+R783+R770</f>
      </c>
      <c r="S797" s="120">
        <f t="shared" si="231"/>
      </c>
      <c r="T797" s="115">
        <f>T757+T796+T744+T783+T770</f>
      </c>
      <c r="U797" s="121">
        <f t="shared" si="294"/>
      </c>
      <c r="V797" s="115">
        <f t="shared" si="403"/>
      </c>
      <c r="W797" s="115">
        <f>W757+W796+W744+W783+W770</f>
      </c>
      <c r="X797" s="115">
        <f t="shared" si="74"/>
      </c>
      <c r="Y797" s="120">
        <f t="shared" si="185"/>
      </c>
      <c r="Z797" s="115">
        <f t="shared" si="621"/>
      </c>
      <c r="AA797" s="115">
        <f>W797/(F797+COUNT(W732:W743,W745:W756,W758:W769,W771:W782,W784:W795)*500)</f>
      </c>
      <c r="AB797" s="115">
        <f>AB757+AB796+AB744+AB783+AB770</f>
      </c>
      <c r="AC797" s="115">
        <f>AC757+AC796+AC744+AC783+AC770</f>
      </c>
      <c r="AD797" s="120">
        <f t="shared" si="493"/>
      </c>
      <c r="AE797" s="115">
        <f>(W797-AC797)/(F797+COUNT(W732:W743,W745:W756,W758:W769,W771:W782,W784:W795)*500)</f>
      </c>
      <c r="AF797" s="99"/>
    </row>
    <row r="798">
      <c r="A798" s="122" t="s">
        <v>93</v>
      </c>
      <c r="B798" s="80" t="s">
        <v>10</v>
      </c>
      <c r="C798" s="80" t="s">
        <v>11</v>
      </c>
      <c r="D798" s="80" t="s">
        <v>12</v>
      </c>
      <c r="E798" s="80" t="s">
        <v>13</v>
      </c>
      <c r="F798" s="80" t="s">
        <v>14</v>
      </c>
      <c r="G798" s="80" t="s">
        <v>15</v>
      </c>
      <c r="H798" s="80" t="s">
        <v>16</v>
      </c>
      <c r="I798" s="81" t="s">
        <v>17</v>
      </c>
      <c r="J798" s="82" t="s">
        <v>18</v>
      </c>
      <c r="K798" s="80" t="s">
        <v>19</v>
      </c>
      <c r="L798" s="82" t="s">
        <v>20</v>
      </c>
      <c r="M798" s="80" t="s">
        <v>21</v>
      </c>
      <c r="N798" s="83" t="s">
        <v>22</v>
      </c>
      <c r="O798" s="80" t="s">
        <v>23</v>
      </c>
      <c r="P798" s="83" t="s">
        <v>24</v>
      </c>
      <c r="Q798" s="81" t="s">
        <v>25</v>
      </c>
      <c r="R798" s="84" t="s">
        <v>26</v>
      </c>
      <c r="S798" s="85" t="s">
        <v>27</v>
      </c>
      <c r="T798" s="84" t="s">
        <v>28</v>
      </c>
      <c r="U798" s="86" t="s">
        <v>29</v>
      </c>
      <c r="V798" s="87" t="s">
        <v>30</v>
      </c>
      <c r="W798" s="87" t="s">
        <v>31</v>
      </c>
      <c r="X798" s="87" t="s">
        <v>32</v>
      </c>
      <c r="Y798" s="85" t="s">
        <v>33</v>
      </c>
      <c r="Z798" s="87" t="s">
        <v>34</v>
      </c>
      <c r="AA798" s="87" t="s">
        <v>35</v>
      </c>
      <c r="AB798" s="87" t="s">
        <v>36</v>
      </c>
      <c r="AC798" s="84" t="s">
        <v>37</v>
      </c>
      <c r="AD798" s="85" t="s">
        <v>38</v>
      </c>
      <c r="AE798" s="87" t="s">
        <v>39</v>
      </c>
      <c r="AF798" s="87" t="s">
        <v>40</v>
      </c>
    </row>
    <row r="799">
      <c r="A799" s="88" t="s">
        <v>95</v>
      </c>
      <c r="B799" s="89" t="s">
        <v>42</v>
      </c>
      <c r="C799" s="90" t="s">
        <v>43</v>
      </c>
      <c r="D799" s="91" t="s">
        <v>44</v>
      </c>
      <c r="E799" s="123">
        <v>614.57</v>
      </c>
      <c r="F799" s="93">
        <f>E799+E800+E801</f>
      </c>
      <c r="G799" s="92">
        <v>2882</v>
      </c>
      <c r="H799" s="92">
        <v>82</v>
      </c>
      <c r="I799" s="94">
        <f t="shared" ref="I799:I864" si="341">H799/G799</f>
      </c>
      <c r="J799" s="95">
        <f t="shared" ref="J799:J864" si="12">(E799/G799)*1000</f>
      </c>
      <c r="K799" s="92">
        <v>9</v>
      </c>
      <c r="L799" s="95">
        <f t="shared" ref="L799:L864" si="121">E799/K799</f>
      </c>
      <c r="M799" s="92">
        <v>0</v>
      </c>
      <c r="N799" s="96">
        <f t="shared" ref="N799:N864" si="559">E799/M799</f>
      </c>
      <c r="O799" s="92">
        <v>0</v>
      </c>
      <c r="P799" s="96">
        <f t="shared" ref="P799:P864" si="668">E799/O799</f>
      </c>
      <c r="Q799" s="97">
        <f>(M799+M801+M800)/(O799+O801+O800)</f>
      </c>
      <c r="R799" s="92">
        <v>3</v>
      </c>
      <c r="S799" s="97">
        <f>(O799+O801)/(K799+K801)</f>
      </c>
      <c r="T799" s="92">
        <v>0</v>
      </c>
      <c r="U799" s="98">
        <f>F799/T799</f>
      </c>
      <c r="V799" s="99">
        <f>(F799+4*500)/T799</f>
      </c>
      <c r="W799" s="92">
        <v>0</v>
      </c>
      <c r="X799" s="99">
        <f>W799/T799</f>
      </c>
      <c r="Y799" s="97">
        <f>T799/R799</f>
      </c>
      <c r="Z799" s="99">
        <f>W799/F799</f>
      </c>
      <c r="AA799" s="99">
        <f>W799/(F799+500)</f>
      </c>
      <c r="AB799" s="92">
        <v>0</v>
      </c>
      <c r="AC799" s="92">
        <v>0</v>
      </c>
      <c r="AD799" s="97">
        <f>AB799/T799</f>
      </c>
      <c r="AE799" s="99">
        <f>(W799-AC799)/(F799+500)</f>
      </c>
      <c r="AF799" s="39" t="s">
        <v>45</v>
      </c>
    </row>
    <row r="800">
      <c r="A800" s="88"/>
      <c r="B800" s="89"/>
      <c r="C800" s="90"/>
      <c r="D800" s="91" t="s">
        <v>46</v>
      </c>
      <c r="E800" s="92">
        <v>262.57</v>
      </c>
      <c r="F800" s="93"/>
      <c r="G800" s="92">
        <v>2916</v>
      </c>
      <c r="H800" s="92">
        <v>150</v>
      </c>
      <c r="I800" s="94">
        <f t="shared" si="341"/>
      </c>
      <c r="J800" s="95">
        <f t="shared" si="12"/>
      </c>
      <c r="K800" s="92">
        <v>9</v>
      </c>
      <c r="L800" s="95">
        <f t="shared" si="121"/>
      </c>
      <c r="M800" s="92">
        <v>0</v>
      </c>
      <c r="N800" s="96">
        <f t="shared" si="559"/>
      </c>
      <c r="O800" s="92">
        <v>0</v>
      </c>
      <c r="P800" s="96">
        <f t="shared" si="668"/>
      </c>
      <c r="Q800" s="97"/>
      <c r="R800" s="92"/>
      <c r="S800" s="97"/>
      <c r="T800" s="92"/>
      <c r="U800" s="98"/>
      <c r="V800" s="99"/>
      <c r="W800" s="100"/>
      <c r="X800" s="99"/>
      <c r="Y800" s="97"/>
      <c r="Z800" s="99"/>
      <c r="AA800" s="99"/>
      <c r="AB800" s="92"/>
      <c r="AC800" s="92"/>
      <c r="AD800" s="97"/>
      <c r="AE800" s="99"/>
      <c r="AF800" s="43" t="s">
        <v>91</v>
      </c>
    </row>
    <row r="801">
      <c r="A801" s="88"/>
      <c r="B801" s="89"/>
      <c r="C801" s="90"/>
      <c r="D801" s="91" t="s">
        <v>48</v>
      </c>
      <c r="E801" s="92">
        <v>16.3</v>
      </c>
      <c r="F801" s="93"/>
      <c r="G801" s="92">
        <v>86</v>
      </c>
      <c r="H801" s="92">
        <v>2</v>
      </c>
      <c r="I801" s="94">
        <f t="shared" si="341"/>
      </c>
      <c r="J801" s="95">
        <f t="shared" si="12"/>
      </c>
      <c r="K801" s="92">
        <v>1</v>
      </c>
      <c r="L801" s="95">
        <f t="shared" si="121"/>
      </c>
      <c r="M801" s="92">
        <v>0</v>
      </c>
      <c r="N801" s="96">
        <f t="shared" si="559"/>
      </c>
      <c r="O801" s="92">
        <v>0</v>
      </c>
      <c r="P801" s="96">
        <f t="shared" si="668"/>
      </c>
      <c r="Q801" s="97"/>
      <c r="R801" s="92"/>
      <c r="S801" s="97"/>
      <c r="T801" s="92"/>
      <c r="U801" s="98"/>
      <c r="V801" s="99"/>
      <c r="W801" s="100"/>
      <c r="X801" s="99"/>
      <c r="Y801" s="97"/>
      <c r="Z801" s="99"/>
      <c r="AA801" s="99"/>
      <c r="AB801" s="92"/>
      <c r="AC801" s="92"/>
      <c r="AD801" s="97"/>
      <c r="AE801" s="99"/>
      <c r="AF801" s="39"/>
    </row>
    <row r="802">
      <c r="A802" s="88"/>
      <c r="B802" s="89" t="s">
        <v>49</v>
      </c>
      <c r="C802" s="90" t="s">
        <v>43</v>
      </c>
      <c r="D802" s="91" t="s">
        <v>44</v>
      </c>
      <c r="E802" s="102">
        <v>576.56</v>
      </c>
      <c r="F802" s="93">
        <f>E802+E803+E804</f>
      </c>
      <c r="G802" s="92">
        <v>4196</v>
      </c>
      <c r="H802" s="92">
        <v>65</v>
      </c>
      <c r="I802" s="94">
        <f t="shared" si="341"/>
      </c>
      <c r="J802" s="95">
        <f t="shared" si="12"/>
      </c>
      <c r="K802" s="92">
        <v>8</v>
      </c>
      <c r="L802" s="95">
        <f t="shared" si="121"/>
      </c>
      <c r="M802" s="92">
        <v>0</v>
      </c>
      <c r="N802" s="96">
        <f t="shared" si="559"/>
      </c>
      <c r="O802" s="92">
        <v>1</v>
      </c>
      <c r="P802" s="96">
        <f t="shared" si="668"/>
      </c>
      <c r="Q802" s="97">
        <f>(M802+M804+M803)/(O802+O804+O803)</f>
      </c>
      <c r="R802" s="92">
        <v>3</v>
      </c>
      <c r="S802" s="97">
        <f>(O802+O804)/(K802+K804)</f>
      </c>
      <c r="T802" s="92">
        <v>0</v>
      </c>
      <c r="U802" s="98">
        <f>F802/T802</f>
      </c>
      <c r="V802" s="99">
        <f>(F802+4*500)/T802</f>
      </c>
      <c r="W802" s="92">
        <v>0</v>
      </c>
      <c r="X802" s="99">
        <f>W802/T802</f>
      </c>
      <c r="Y802" s="97">
        <f>T802/R802</f>
      </c>
      <c r="Z802" s="99">
        <f>W802/F802</f>
      </c>
      <c r="AA802" s="99">
        <f>W802/(F802+500)</f>
      </c>
      <c r="AB802" s="92">
        <v>0</v>
      </c>
      <c r="AC802" s="92">
        <v>0</v>
      </c>
      <c r="AD802" s="97">
        <f>AB802/T802</f>
      </c>
      <c r="AE802" s="99">
        <f>(W802-AC802)/(F802+500)</f>
      </c>
      <c r="AF802" s="39" t="s">
        <v>45</v>
      </c>
    </row>
    <row r="803">
      <c r="A803" s="88"/>
      <c r="B803" s="89"/>
      <c r="C803" s="90"/>
      <c r="D803" s="91" t="s">
        <v>46</v>
      </c>
      <c r="E803" s="103">
        <v>170.44</v>
      </c>
      <c r="F803" s="93"/>
      <c r="G803" s="92">
        <v>1949</v>
      </c>
      <c r="H803" s="92">
        <v>80</v>
      </c>
      <c r="I803" s="94">
        <f t="shared" si="341"/>
      </c>
      <c r="J803" s="95">
        <f t="shared" si="12"/>
      </c>
      <c r="K803" s="92">
        <v>4</v>
      </c>
      <c r="L803" s="95">
        <f t="shared" si="121"/>
      </c>
      <c r="M803" s="92">
        <v>0</v>
      </c>
      <c r="N803" s="96">
        <f t="shared" si="559"/>
      </c>
      <c r="O803" s="92">
        <v>1</v>
      </c>
      <c r="P803" s="96">
        <f t="shared" si="668"/>
      </c>
      <c r="Q803" s="97"/>
      <c r="R803" s="92"/>
      <c r="S803" s="97"/>
      <c r="T803" s="92"/>
      <c r="U803" s="98"/>
      <c r="V803" s="99"/>
      <c r="W803" s="92"/>
      <c r="X803" s="99"/>
      <c r="Y803" s="97"/>
      <c r="Z803" s="99"/>
      <c r="AA803" s="99"/>
      <c r="AB803" s="92"/>
      <c r="AC803" s="92"/>
      <c r="AD803" s="97"/>
      <c r="AE803" s="99"/>
      <c r="AF803" s="43" t="s">
        <v>91</v>
      </c>
    </row>
    <row r="804">
      <c r="A804" s="88"/>
      <c r="B804" s="89"/>
      <c r="C804" s="90"/>
      <c r="D804" s="91" t="s">
        <v>48</v>
      </c>
      <c r="E804" s="92">
        <v>91.1</v>
      </c>
      <c r="F804" s="93"/>
      <c r="G804" s="92">
        <v>444</v>
      </c>
      <c r="H804" s="92">
        <v>11</v>
      </c>
      <c r="I804" s="94">
        <f t="shared" si="341"/>
      </c>
      <c r="J804" s="95">
        <f t="shared" si="12"/>
      </c>
      <c r="K804" s="92">
        <v>0</v>
      </c>
      <c r="L804" s="95">
        <f t="shared" si="121"/>
      </c>
      <c r="M804" s="92">
        <v>0</v>
      </c>
      <c r="N804" s="96">
        <f t="shared" si="559"/>
      </c>
      <c r="O804" s="92">
        <v>0</v>
      </c>
      <c r="P804" s="96">
        <f t="shared" si="668"/>
      </c>
      <c r="Q804" s="97"/>
      <c r="R804" s="92"/>
      <c r="S804" s="97"/>
      <c r="T804" s="92"/>
      <c r="U804" s="98"/>
      <c r="V804" s="99"/>
      <c r="W804" s="92"/>
      <c r="X804" s="99"/>
      <c r="Y804" s="97"/>
      <c r="Z804" s="99"/>
      <c r="AA804" s="99"/>
      <c r="AB804" s="92"/>
      <c r="AC804" s="92"/>
      <c r="AD804" s="97"/>
      <c r="AE804" s="99"/>
      <c r="AF804" s="39"/>
    </row>
    <row r="805">
      <c r="A805" s="88"/>
      <c r="B805" s="89" t="s">
        <v>51</v>
      </c>
      <c r="C805" s="90" t="s">
        <v>43</v>
      </c>
      <c r="D805" s="91" t="s">
        <v>44</v>
      </c>
      <c r="E805" s="102">
        <v>263.06</v>
      </c>
      <c r="F805" s="93">
        <f>E805+E806+E807</f>
      </c>
      <c r="G805" s="92">
        <v>1770</v>
      </c>
      <c r="H805" s="92">
        <v>20</v>
      </c>
      <c r="I805" s="94">
        <f t="shared" si="341"/>
      </c>
      <c r="J805" s="95">
        <f t="shared" si="12"/>
      </c>
      <c r="K805" s="92">
        <v>2</v>
      </c>
      <c r="L805" s="95">
        <f t="shared" si="121"/>
      </c>
      <c r="M805" s="92">
        <v>0</v>
      </c>
      <c r="N805" s="96">
        <f t="shared" si="559"/>
      </c>
      <c r="O805" s="92">
        <v>1</v>
      </c>
      <c r="P805" s="96">
        <f t="shared" si="668"/>
      </c>
      <c r="Q805" s="97">
        <f>(M805+M807+M806)/(O805+O807+O806)</f>
      </c>
      <c r="R805" s="92">
        <v>3</v>
      </c>
      <c r="S805" s="97">
        <f>(O805+O807)/(K805+K807)</f>
      </c>
      <c r="T805" s="92">
        <v>0</v>
      </c>
      <c r="U805" s="98">
        <f>F805/T805</f>
      </c>
      <c r="V805" s="99">
        <f>(F805+4*500)/T805</f>
      </c>
      <c r="W805" s="92">
        <v>0</v>
      </c>
      <c r="X805" s="99">
        <f>W805/T805</f>
      </c>
      <c r="Y805" s="97">
        <f>T805/R805</f>
      </c>
      <c r="Z805" s="99">
        <f>W805/F805</f>
      </c>
      <c r="AA805" s="99">
        <f>W805/(F805+500)</f>
      </c>
      <c r="AB805" s="92">
        <v>0</v>
      </c>
      <c r="AC805" s="92">
        <v>0</v>
      </c>
      <c r="AD805" s="97">
        <f>AB805/T805</f>
      </c>
      <c r="AE805" s="99">
        <f>(W805-AC805)/(F805+500)</f>
      </c>
      <c r="AF805" s="39" t="s">
        <v>45</v>
      </c>
    </row>
    <row r="806">
      <c r="A806" s="88"/>
      <c r="B806" s="89"/>
      <c r="C806" s="90"/>
      <c r="D806" s="91" t="s">
        <v>46</v>
      </c>
      <c r="E806" s="103">
        <v>246.71</v>
      </c>
      <c r="F806" s="93"/>
      <c r="G806" s="92">
        <v>2333</v>
      </c>
      <c r="H806" s="92">
        <v>78</v>
      </c>
      <c r="I806" s="94">
        <f t="shared" si="341"/>
      </c>
      <c r="J806" s="95">
        <f t="shared" si="12"/>
      </c>
      <c r="K806" s="92">
        <v>4</v>
      </c>
      <c r="L806" s="95">
        <f t="shared" si="121"/>
      </c>
      <c r="M806" s="92">
        <v>0</v>
      </c>
      <c r="N806" s="96">
        <f t="shared" si="559"/>
      </c>
      <c r="O806" s="92">
        <v>0</v>
      </c>
      <c r="P806" s="96">
        <f t="shared" si="668"/>
      </c>
      <c r="Q806" s="97"/>
      <c r="R806" s="92"/>
      <c r="S806" s="97"/>
      <c r="T806" s="92"/>
      <c r="U806" s="98"/>
      <c r="V806" s="99"/>
      <c r="W806" s="100"/>
      <c r="X806" s="99"/>
      <c r="Y806" s="97"/>
      <c r="Z806" s="99"/>
      <c r="AA806" s="99"/>
      <c r="AB806" s="92"/>
      <c r="AC806" s="92"/>
      <c r="AD806" s="97"/>
      <c r="AE806" s="99"/>
      <c r="AF806" s="43" t="s">
        <v>91</v>
      </c>
    </row>
    <row r="807">
      <c r="A807" s="88"/>
      <c r="B807" s="89"/>
      <c r="C807" s="90"/>
      <c r="D807" s="91" t="s">
        <v>48</v>
      </c>
      <c r="E807" s="92">
        <v>30.04</v>
      </c>
      <c r="F807" s="93"/>
      <c r="G807" s="92">
        <v>265</v>
      </c>
      <c r="H807" s="92">
        <v>7</v>
      </c>
      <c r="I807" s="94">
        <f t="shared" si="341"/>
      </c>
      <c r="J807" s="95">
        <f t="shared" si="12"/>
      </c>
      <c r="K807" s="92">
        <v>0</v>
      </c>
      <c r="L807" s="95">
        <f t="shared" si="121"/>
      </c>
      <c r="M807" s="92">
        <v>0</v>
      </c>
      <c r="N807" s="96">
        <f t="shared" si="559"/>
      </c>
      <c r="O807" s="92">
        <v>0</v>
      </c>
      <c r="P807" s="96">
        <f t="shared" si="668"/>
      </c>
      <c r="Q807" s="97"/>
      <c r="R807" s="92"/>
      <c r="S807" s="97"/>
      <c r="T807" s="92"/>
      <c r="U807" s="98"/>
      <c r="V807" s="99"/>
      <c r="W807" s="100"/>
      <c r="X807" s="99"/>
      <c r="Y807" s="97"/>
      <c r="Z807" s="99"/>
      <c r="AA807" s="99"/>
      <c r="AB807" s="92"/>
      <c r="AC807" s="92"/>
      <c r="AD807" s="97"/>
      <c r="AE807" s="99"/>
      <c r="AF807" s="39"/>
    </row>
    <row r="808">
      <c r="A808" s="88"/>
      <c r="B808" s="89" t="s">
        <v>52</v>
      </c>
      <c r="C808" s="90" t="s">
        <v>43</v>
      </c>
      <c r="D808" s="91" t="s">
        <v>44</v>
      </c>
      <c r="E808" s="102">
        <v>206.57</v>
      </c>
      <c r="F808" s="93">
        <f>E808+E809+E810</f>
      </c>
      <c r="G808" s="92">
        <v>1253</v>
      </c>
      <c r="H808" s="92">
        <v>24</v>
      </c>
      <c r="I808" s="94">
        <f t="shared" si="341"/>
      </c>
      <c r="J808" s="95">
        <f t="shared" si="12"/>
      </c>
      <c r="K808" s="92">
        <v>3</v>
      </c>
      <c r="L808" s="95">
        <f t="shared" si="121"/>
      </c>
      <c r="M808" s="92">
        <v>0</v>
      </c>
      <c r="N808" s="96">
        <f t="shared" si="559"/>
      </c>
      <c r="O808" s="92">
        <v>1</v>
      </c>
      <c r="P808" s="96">
        <f t="shared" si="668"/>
      </c>
      <c r="Q808" s="97">
        <f>(M808+M810+M809)/(O808+O810+O809)</f>
      </c>
      <c r="R808" s="92">
        <v>2</v>
      </c>
      <c r="S808" s="97">
        <f>(O808+O810)/(K808+K810)</f>
      </c>
      <c r="T808" s="92">
        <v>0</v>
      </c>
      <c r="U808" s="98">
        <f>F808/T808</f>
      </c>
      <c r="V808" s="99">
        <f>(F808+4*500)/T808</f>
      </c>
      <c r="W808" s="92">
        <v>0</v>
      </c>
      <c r="X808" s="99">
        <f>W808/T808</f>
      </c>
      <c r="Y808" s="97">
        <f>T808/R808</f>
      </c>
      <c r="Z808" s="99">
        <f>W808/F808</f>
      </c>
      <c r="AA808" s="99">
        <f>W808/(F808+500)</f>
      </c>
      <c r="AB808" s="92">
        <v>0</v>
      </c>
      <c r="AC808" s="92">
        <v>0</v>
      </c>
      <c r="AD808" s="97">
        <f>AB808/T808</f>
      </c>
      <c r="AE808" s="99">
        <f>(W808-AC808)/(F808+500)</f>
      </c>
      <c r="AF808" s="39" t="s">
        <v>45</v>
      </c>
    </row>
    <row r="809">
      <c r="A809" s="88"/>
      <c r="B809" s="89"/>
      <c r="C809" s="90"/>
      <c r="D809" s="91" t="s">
        <v>46</v>
      </c>
      <c r="E809" s="103">
        <v>278.7</v>
      </c>
      <c r="F809" s="93"/>
      <c r="G809" s="92">
        <v>2050</v>
      </c>
      <c r="H809" s="92">
        <v>90</v>
      </c>
      <c r="I809" s="94">
        <f t="shared" si="341"/>
      </c>
      <c r="J809" s="95">
        <f t="shared" si="12"/>
      </c>
      <c r="K809" s="92">
        <v>1</v>
      </c>
      <c r="L809" s="95">
        <f t="shared" si="121"/>
      </c>
      <c r="M809" s="92">
        <v>0</v>
      </c>
      <c r="N809" s="96">
        <f t="shared" si="559"/>
      </c>
      <c r="O809" s="92">
        <v>0</v>
      </c>
      <c r="P809" s="96">
        <f t="shared" si="668"/>
      </c>
      <c r="Q809" s="97"/>
      <c r="R809" s="92"/>
      <c r="S809" s="97"/>
      <c r="T809" s="92"/>
      <c r="U809" s="98"/>
      <c r="V809" s="99"/>
      <c r="W809" s="92"/>
      <c r="X809" s="99"/>
      <c r="Y809" s="97"/>
      <c r="Z809" s="99"/>
      <c r="AA809" s="99"/>
      <c r="AB809" s="92"/>
      <c r="AC809" s="92"/>
      <c r="AD809" s="97"/>
      <c r="AE809" s="99"/>
      <c r="AF809" s="43" t="s">
        <v>91</v>
      </c>
    </row>
    <row r="810">
      <c r="A810" s="88"/>
      <c r="B810" s="89"/>
      <c r="C810" s="90"/>
      <c r="D810" s="91" t="s">
        <v>48</v>
      </c>
      <c r="E810" s="92">
        <v>45.27</v>
      </c>
      <c r="F810" s="93"/>
      <c r="G810" s="92">
        <v>270</v>
      </c>
      <c r="H810" s="92">
        <v>11</v>
      </c>
      <c r="I810" s="94">
        <f t="shared" si="341"/>
      </c>
      <c r="J810" s="95">
        <f t="shared" si="12"/>
      </c>
      <c r="K810" s="92">
        <v>0</v>
      </c>
      <c r="L810" s="95">
        <f t="shared" si="121"/>
      </c>
      <c r="M810" s="92">
        <v>0</v>
      </c>
      <c r="N810" s="96">
        <f t="shared" si="559"/>
      </c>
      <c r="O810" s="92">
        <v>0</v>
      </c>
      <c r="P810" s="96">
        <f t="shared" si="668"/>
      </c>
      <c r="Q810" s="97"/>
      <c r="R810" s="92"/>
      <c r="S810" s="97"/>
      <c r="T810" s="92"/>
      <c r="U810" s="98"/>
      <c r="V810" s="99"/>
      <c r="W810" s="92"/>
      <c r="X810" s="99"/>
      <c r="Y810" s="97"/>
      <c r="Z810" s="99"/>
      <c r="AA810" s="99"/>
      <c r="AB810" s="92"/>
      <c r="AC810" s="92"/>
      <c r="AD810" s="97"/>
      <c r="AE810" s="99"/>
      <c r="AF810" s="39"/>
    </row>
    <row r="811">
      <c r="A811" s="88"/>
      <c r="B811" s="104" t="s">
        <v>53</v>
      </c>
      <c r="C811" s="104"/>
      <c r="D811" s="104"/>
      <c r="E811" s="105">
        <f>SUM(E799:E810)</f>
      </c>
      <c r="F811" s="105">
        <f>SUM(F799:F810)</f>
      </c>
      <c r="G811" s="105">
        <f>SUM(G799:G810)</f>
      </c>
      <c r="H811" s="105">
        <f>SUM(H799:H810)</f>
      </c>
      <c r="I811" s="106">
        <f t="shared" si="341"/>
      </c>
      <c r="J811" s="107">
        <f t="shared" si="12"/>
      </c>
      <c r="K811" s="105">
        <f>SUM(K799:K810)</f>
      </c>
      <c r="L811" s="107">
        <f t="shared" si="121"/>
      </c>
      <c r="M811" s="105">
        <f>SUM(M799:M810)</f>
      </c>
      <c r="N811" s="108">
        <f t="shared" si="559"/>
      </c>
      <c r="O811" s="105">
        <f>SUM(O799:O810)</f>
      </c>
      <c r="P811" s="108">
        <f t="shared" si="668"/>
      </c>
      <c r="Q811" s="109">
        <f>M811/O811</f>
      </c>
      <c r="R811" s="105">
        <f>SUM(R799:R810)</f>
      </c>
      <c r="S811" s="109">
        <f>(O811+O811)/(K811+K811)</f>
      </c>
      <c r="T811" s="105">
        <f>SUM(T799:T810)</f>
      </c>
      <c r="U811" s="110">
        <f t="shared" ref="U811:U812" si="295">F811/T811</f>
      </c>
      <c r="V811" s="111">
        <f t="shared" ref="V811:V812" si="404">(F811+4*500)/T811</f>
      </c>
      <c r="W811" s="105">
        <f>SUM(W799:W810)</f>
      </c>
      <c r="X811" s="112">
        <f t="shared" ref="X811:X812" si="75">W811/T811</f>
      </c>
      <c r="Y811" s="109">
        <f t="shared" ref="Y811:Y812" si="186">T811/R811</f>
      </c>
      <c r="Z811" s="111">
        <f t="shared" ref="Z811:Z812" si="622">W811/F811</f>
      </c>
      <c r="AA811" s="111">
        <f>W811/(F811+COUNT(W799:W810)*500)</f>
      </c>
      <c r="AB811" s="105">
        <f>SUM(AB799:AB810)</f>
      </c>
      <c r="AC811" s="105">
        <f>SUM(AC799:AC810)</f>
      </c>
      <c r="AD811" s="109">
        <f t="shared" ref="AD811:AD812" si="494">AB811/T811</f>
      </c>
      <c r="AE811" s="113">
        <f>(W811-AC811)/(F811+COUNT(W799:W810)*500)</f>
      </c>
      <c r="AF811" s="39"/>
    </row>
    <row r="812">
      <c r="A812" s="88"/>
      <c r="B812" s="89" t="s">
        <v>54</v>
      </c>
      <c r="C812" s="90" t="s">
        <v>55</v>
      </c>
      <c r="D812" s="91" t="s">
        <v>44</v>
      </c>
      <c r="E812" s="123">
        <v>239.37</v>
      </c>
      <c r="F812" s="93">
        <f>E812+E813+E814</f>
      </c>
      <c r="G812" s="92">
        <v>892</v>
      </c>
      <c r="H812" s="92">
        <v>31</v>
      </c>
      <c r="I812" s="94">
        <f t="shared" si="341"/>
      </c>
      <c r="J812" s="95">
        <f t="shared" si="12"/>
      </c>
      <c r="K812" s="92">
        <v>2</v>
      </c>
      <c r="L812" s="95">
        <f t="shared" si="121"/>
      </c>
      <c r="M812" s="92">
        <v>0</v>
      </c>
      <c r="N812" s="96">
        <f t="shared" si="559"/>
      </c>
      <c r="O812" s="92">
        <v>1</v>
      </c>
      <c r="P812" s="96">
        <f t="shared" si="668"/>
      </c>
      <c r="Q812" s="97">
        <f>(M812+M814+M813)/(O812+O814+O813)</f>
      </c>
      <c r="R812" s="92">
        <v>2</v>
      </c>
      <c r="S812" s="97">
        <f>(O812+O814)/(K812+K814)</f>
      </c>
      <c r="T812" s="92">
        <v>0</v>
      </c>
      <c r="U812" s="98">
        <f t="shared" si="295"/>
      </c>
      <c r="V812" s="99">
        <f t="shared" si="404"/>
      </c>
      <c r="W812" s="92">
        <v>0</v>
      </c>
      <c r="X812" s="99">
        <f t="shared" si="75"/>
      </c>
      <c r="Y812" s="97">
        <f t="shared" si="186"/>
      </c>
      <c r="Z812" s="99">
        <f t="shared" si="622"/>
      </c>
      <c r="AA812" s="99">
        <f>W812/(F812+500)</f>
      </c>
      <c r="AB812" s="92">
        <v>0</v>
      </c>
      <c r="AC812" s="92">
        <v>0</v>
      </c>
      <c r="AD812" s="97">
        <f t="shared" si="494"/>
      </c>
      <c r="AE812" s="99">
        <f>(W812-AC812)/(F812+500)</f>
      </c>
      <c r="AF812" s="39" t="s">
        <v>45</v>
      </c>
    </row>
    <row r="813">
      <c r="A813" s="88"/>
      <c r="B813" s="89"/>
      <c r="C813" s="90"/>
      <c r="D813" s="91" t="s">
        <v>46</v>
      </c>
      <c r="E813" s="92">
        <v>315.33</v>
      </c>
      <c r="F813" s="93"/>
      <c r="G813" s="92">
        <v>1927</v>
      </c>
      <c r="H813" s="92">
        <v>72</v>
      </c>
      <c r="I813" s="94">
        <f t="shared" si="341"/>
      </c>
      <c r="J813" s="95">
        <f t="shared" si="12"/>
      </c>
      <c r="K813" s="92">
        <v>2</v>
      </c>
      <c r="L813" s="95">
        <f t="shared" si="121"/>
      </c>
      <c r="M813" s="92">
        <v>0</v>
      </c>
      <c r="N813" s="96">
        <f t="shared" si="559"/>
      </c>
      <c r="O813" s="92">
        <v>0</v>
      </c>
      <c r="P813" s="96">
        <f t="shared" si="668"/>
      </c>
      <c r="Q813" s="97"/>
      <c r="R813" s="92"/>
      <c r="S813" s="97"/>
      <c r="T813" s="92"/>
      <c r="U813" s="98"/>
      <c r="V813" s="99"/>
      <c r="W813" s="100"/>
      <c r="X813" s="99"/>
      <c r="Y813" s="97"/>
      <c r="Z813" s="99"/>
      <c r="AA813" s="99"/>
      <c r="AB813" s="92"/>
      <c r="AC813" s="92"/>
      <c r="AD813" s="97"/>
      <c r="AE813" s="99"/>
      <c r="AF813" s="43" t="s">
        <v>91</v>
      </c>
    </row>
    <row r="814">
      <c r="A814" s="88"/>
      <c r="B814" s="89"/>
      <c r="C814" s="90"/>
      <c r="D814" s="91" t="s">
        <v>48</v>
      </c>
      <c r="E814" s="92">
        <v>45.81</v>
      </c>
      <c r="F814" s="93"/>
      <c r="G814" s="92">
        <v>248</v>
      </c>
      <c r="H814" s="92">
        <v>10</v>
      </c>
      <c r="I814" s="94">
        <f t="shared" si="341"/>
      </c>
      <c r="J814" s="95">
        <f t="shared" si="12"/>
      </c>
      <c r="K814" s="92">
        <v>0</v>
      </c>
      <c r="L814" s="95">
        <f t="shared" si="121"/>
      </c>
      <c r="M814" s="92">
        <v>0</v>
      </c>
      <c r="N814" s="96">
        <f t="shared" si="559"/>
      </c>
      <c r="O814" s="92">
        <v>0</v>
      </c>
      <c r="P814" s="96">
        <f t="shared" si="668"/>
      </c>
      <c r="Q814" s="97"/>
      <c r="R814" s="92"/>
      <c r="S814" s="97"/>
      <c r="T814" s="92"/>
      <c r="U814" s="98"/>
      <c r="V814" s="99"/>
      <c r="W814" s="100"/>
      <c r="X814" s="99"/>
      <c r="Y814" s="97"/>
      <c r="Z814" s="99"/>
      <c r="AA814" s="99"/>
      <c r="AB814" s="92"/>
      <c r="AC814" s="92"/>
      <c r="AD814" s="97"/>
      <c r="AE814" s="99"/>
      <c r="AF814" s="39"/>
    </row>
    <row r="815">
      <c r="A815" s="88"/>
      <c r="B815" s="89" t="s">
        <v>56</v>
      </c>
      <c r="C815" s="90" t="s">
        <v>55</v>
      </c>
      <c r="D815" s="91" t="s">
        <v>44</v>
      </c>
      <c r="E815" s="102">
        <v>246.65</v>
      </c>
      <c r="F815" s="93">
        <f>E815+E816+E817</f>
      </c>
      <c r="G815" s="92">
        <v>1039</v>
      </c>
      <c r="H815" s="92">
        <v>22</v>
      </c>
      <c r="I815" s="94">
        <f t="shared" si="341"/>
      </c>
      <c r="J815" s="95">
        <f t="shared" si="12"/>
      </c>
      <c r="K815" s="92">
        <v>2</v>
      </c>
      <c r="L815" s="95">
        <f t="shared" si="121"/>
      </c>
      <c r="M815" s="92">
        <v>0</v>
      </c>
      <c r="N815" s="96">
        <f t="shared" si="559"/>
      </c>
      <c r="O815" s="92">
        <v>0</v>
      </c>
      <c r="P815" s="96">
        <f t="shared" si="668"/>
      </c>
      <c r="Q815" s="97">
        <f>(M815+M817+M816)/(O815+O817+O816)</f>
      </c>
      <c r="R815" s="92">
        <v>3</v>
      </c>
      <c r="S815" s="97">
        <f>(O815+O817)/(K815+K817)</f>
      </c>
      <c r="T815" s="92">
        <v>1</v>
      </c>
      <c r="U815" s="98">
        <f>F815/T815</f>
      </c>
      <c r="V815" s="99">
        <f>(F815+4*500)/T815</f>
      </c>
      <c r="W815" s="92">
        <v>546</v>
      </c>
      <c r="X815" s="99">
        <f>W815/T815</f>
      </c>
      <c r="Y815" s="97">
        <f>T815/R815</f>
      </c>
      <c r="Z815" s="99">
        <f>W815/F815</f>
      </c>
      <c r="AA815" s="99">
        <f>W815/(F815+500)</f>
      </c>
      <c r="AB815" s="92">
        <v>1</v>
      </c>
      <c r="AC815" s="92">
        <v>546</v>
      </c>
      <c r="AD815" s="97">
        <f>AB815/T815</f>
      </c>
      <c r="AE815" s="99">
        <f>(W815-AC815)/(F815+500)</f>
      </c>
      <c r="AF815" s="39" t="s">
        <v>45</v>
      </c>
    </row>
    <row r="816">
      <c r="A816" s="88"/>
      <c r="B816" s="89"/>
      <c r="C816" s="90"/>
      <c r="D816" s="91" t="s">
        <v>46</v>
      </c>
      <c r="E816" s="103">
        <v>365.59</v>
      </c>
      <c r="F816" s="93"/>
      <c r="G816" s="92">
        <v>3103</v>
      </c>
      <c r="H816" s="92">
        <v>113</v>
      </c>
      <c r="I816" s="94">
        <f t="shared" si="341"/>
      </c>
      <c r="J816" s="95">
        <f t="shared" si="12"/>
      </c>
      <c r="K816" s="92">
        <v>7</v>
      </c>
      <c r="L816" s="95">
        <f t="shared" si="121"/>
      </c>
      <c r="M816" s="92">
        <v>0</v>
      </c>
      <c r="N816" s="96">
        <f t="shared" si="559"/>
      </c>
      <c r="O816" s="92">
        <v>0</v>
      </c>
      <c r="P816" s="96">
        <f t="shared" si="668"/>
      </c>
      <c r="Q816" s="97"/>
      <c r="R816" s="92"/>
      <c r="S816" s="97"/>
      <c r="T816" s="92"/>
      <c r="U816" s="98"/>
      <c r="V816" s="99"/>
      <c r="W816" s="92"/>
      <c r="X816" s="99"/>
      <c r="Y816" s="97"/>
      <c r="Z816" s="99"/>
      <c r="AA816" s="99"/>
      <c r="AB816" s="92"/>
      <c r="AC816" s="92"/>
      <c r="AD816" s="97"/>
      <c r="AE816" s="99"/>
      <c r="AF816" s="43" t="s">
        <v>91</v>
      </c>
    </row>
    <row r="817">
      <c r="A817" s="88"/>
      <c r="B817" s="89"/>
      <c r="C817" s="90"/>
      <c r="D817" s="91" t="s">
        <v>48</v>
      </c>
      <c r="E817" s="92">
        <v>94.09</v>
      </c>
      <c r="F817" s="93"/>
      <c r="G817" s="92">
        <v>757</v>
      </c>
      <c r="H817" s="92">
        <v>23</v>
      </c>
      <c r="I817" s="94">
        <f t="shared" si="341"/>
      </c>
      <c r="J817" s="95">
        <f t="shared" si="12"/>
      </c>
      <c r="K817" s="92">
        <v>6</v>
      </c>
      <c r="L817" s="95">
        <f t="shared" si="121"/>
      </c>
      <c r="M817" s="92">
        <v>1</v>
      </c>
      <c r="N817" s="96">
        <f t="shared" si="559"/>
      </c>
      <c r="O817" s="92">
        <v>1</v>
      </c>
      <c r="P817" s="96">
        <f t="shared" si="668"/>
      </c>
      <c r="Q817" s="97"/>
      <c r="R817" s="92"/>
      <c r="S817" s="97"/>
      <c r="T817" s="92"/>
      <c r="U817" s="98"/>
      <c r="V817" s="99"/>
      <c r="W817" s="92"/>
      <c r="X817" s="99"/>
      <c r="Y817" s="97"/>
      <c r="Z817" s="99"/>
      <c r="AA817" s="99"/>
      <c r="AB817" s="92"/>
      <c r="AC817" s="92"/>
      <c r="AD817" s="97"/>
      <c r="AE817" s="99"/>
      <c r="AF817" s="39"/>
    </row>
    <row r="818">
      <c r="A818" s="88"/>
      <c r="B818" s="89" t="s">
        <v>57</v>
      </c>
      <c r="C818" s="90" t="s">
        <v>55</v>
      </c>
      <c r="D818" s="91" t="s">
        <v>44</v>
      </c>
      <c r="E818" s="102">
        <v>352.85</v>
      </c>
      <c r="F818" s="93">
        <f>E818+E819+E820</f>
      </c>
      <c r="G818" s="92">
        <v>3538</v>
      </c>
      <c r="H818" s="92">
        <v>49</v>
      </c>
      <c r="I818" s="94">
        <f t="shared" si="341"/>
      </c>
      <c r="J818" s="95">
        <f t="shared" si="12"/>
      </c>
      <c r="K818" s="92">
        <v>4</v>
      </c>
      <c r="L818" s="95">
        <f t="shared" si="121"/>
      </c>
      <c r="M818" s="92">
        <v>0</v>
      </c>
      <c r="N818" s="96">
        <f t="shared" si="559"/>
      </c>
      <c r="O818" s="92">
        <v>0</v>
      </c>
      <c r="P818" s="96">
        <f t="shared" si="668"/>
      </c>
      <c r="Q818" s="97">
        <f>(M818+M820+M819)/(O818+O820+O819)</f>
      </c>
      <c r="R818" s="92">
        <v>2</v>
      </c>
      <c r="S818" s="97">
        <f>(O818+O820)/(K818+K820)</f>
      </c>
      <c r="T818" s="92">
        <v>1</v>
      </c>
      <c r="U818" s="98">
        <f>F818/T818</f>
      </c>
      <c r="V818" s="99">
        <f>(F818+4*500)/T818</f>
      </c>
      <c r="W818" s="100">
        <v>2467.2</v>
      </c>
      <c r="X818" s="99">
        <f>W818/T818</f>
      </c>
      <c r="Y818" s="97">
        <f>T818/R818</f>
      </c>
      <c r="Z818" s="99">
        <f>W818/F818</f>
      </c>
      <c r="AA818" s="99">
        <f>W818/(F818+500)</f>
      </c>
      <c r="AB818" s="92">
        <v>0</v>
      </c>
      <c r="AC818" s="92">
        <v>0</v>
      </c>
      <c r="AD818" s="97">
        <f>AB818/T818</f>
      </c>
      <c r="AE818" s="99">
        <f>(W818-AC818)/(F818+500)</f>
      </c>
      <c r="AF818" s="39" t="s">
        <v>45</v>
      </c>
    </row>
    <row r="819">
      <c r="A819" s="88"/>
      <c r="B819" s="89"/>
      <c r="C819" s="90"/>
      <c r="D819" s="91" t="s">
        <v>46</v>
      </c>
      <c r="E819" s="103">
        <v>267.15</v>
      </c>
      <c r="F819" s="93"/>
      <c r="G819" s="92">
        <v>2852</v>
      </c>
      <c r="H819" s="92">
        <v>125</v>
      </c>
      <c r="I819" s="94">
        <f t="shared" si="341"/>
      </c>
      <c r="J819" s="95">
        <f t="shared" si="12"/>
      </c>
      <c r="K819" s="92">
        <v>2</v>
      </c>
      <c r="L819" s="95">
        <f t="shared" si="121"/>
      </c>
      <c r="M819" s="92">
        <v>0</v>
      </c>
      <c r="N819" s="96">
        <f t="shared" si="559"/>
      </c>
      <c r="O819" s="92">
        <v>0</v>
      </c>
      <c r="P819" s="96">
        <f t="shared" si="668"/>
      </c>
      <c r="Q819" s="97"/>
      <c r="R819" s="92"/>
      <c r="S819" s="97"/>
      <c r="T819" s="92"/>
      <c r="U819" s="98"/>
      <c r="V819" s="99"/>
      <c r="W819" s="100"/>
      <c r="X819" s="99"/>
      <c r="Y819" s="97"/>
      <c r="Z819" s="99"/>
      <c r="AA819" s="99"/>
      <c r="AB819" s="92"/>
      <c r="AC819" s="92"/>
      <c r="AD819" s="97"/>
      <c r="AE819" s="99"/>
      <c r="AF819" s="43" t="s">
        <v>91</v>
      </c>
    </row>
    <row r="820">
      <c r="A820" s="88"/>
      <c r="B820" s="89"/>
      <c r="C820" s="90"/>
      <c r="D820" s="91" t="s">
        <v>48</v>
      </c>
      <c r="E820" s="92">
        <v>292.93</v>
      </c>
      <c r="F820" s="93"/>
      <c r="G820" s="92">
        <v>3081</v>
      </c>
      <c r="H820" s="92">
        <v>61</v>
      </c>
      <c r="I820" s="94">
        <f t="shared" si="341"/>
      </c>
      <c r="J820" s="95">
        <f t="shared" si="12"/>
      </c>
      <c r="K820" s="92">
        <v>3</v>
      </c>
      <c r="L820" s="95">
        <f t="shared" si="121"/>
      </c>
      <c r="M820" s="92">
        <v>1</v>
      </c>
      <c r="N820" s="96">
        <f t="shared" si="559"/>
      </c>
      <c r="O820" s="92">
        <v>1</v>
      </c>
      <c r="P820" s="96">
        <f t="shared" si="668"/>
      </c>
      <c r="Q820" s="97"/>
      <c r="R820" s="92"/>
      <c r="S820" s="97"/>
      <c r="T820" s="92"/>
      <c r="U820" s="98"/>
      <c r="V820" s="99"/>
      <c r="W820" s="100"/>
      <c r="X820" s="99"/>
      <c r="Y820" s="97"/>
      <c r="Z820" s="99"/>
      <c r="AA820" s="99"/>
      <c r="AB820" s="92"/>
      <c r="AC820" s="92"/>
      <c r="AD820" s="97"/>
      <c r="AE820" s="99"/>
      <c r="AF820" s="39"/>
    </row>
    <row r="821">
      <c r="A821" s="88"/>
      <c r="B821" s="89" t="s">
        <v>58</v>
      </c>
      <c r="C821" s="90" t="s">
        <v>55</v>
      </c>
      <c r="D821" s="91" t="s">
        <v>44</v>
      </c>
      <c r="E821" s="102">
        <v>277.24</v>
      </c>
      <c r="F821" s="93">
        <f>E821+E822+E823</f>
      </c>
      <c r="G821" s="92">
        <v>981</v>
      </c>
      <c r="H821" s="92">
        <v>21</v>
      </c>
      <c r="I821" s="94">
        <f t="shared" si="341"/>
      </c>
      <c r="J821" s="95">
        <f t="shared" si="12"/>
      </c>
      <c r="K821" s="92">
        <v>8</v>
      </c>
      <c r="L821" s="95">
        <f t="shared" si="121"/>
      </c>
      <c r="M821" s="92">
        <v>1</v>
      </c>
      <c r="N821" s="96">
        <f t="shared" si="559"/>
      </c>
      <c r="O821" s="92">
        <v>2</v>
      </c>
      <c r="P821" s="96">
        <f t="shared" si="668"/>
      </c>
      <c r="Q821" s="97">
        <f>(M821+M823+M822)/(O821+O823+O822)</f>
      </c>
      <c r="R821" s="92">
        <v>3</v>
      </c>
      <c r="S821" s="97">
        <f>(O821+O823)/(K821+K823)</f>
      </c>
      <c r="T821" s="92">
        <v>1</v>
      </c>
      <c r="U821" s="98">
        <f>F821/T821</f>
      </c>
      <c r="V821" s="99">
        <f>(F821+4*500)/T821</f>
      </c>
      <c r="W821" s="92">
        <v>2148</v>
      </c>
      <c r="X821" s="99">
        <f>W821/T821</f>
      </c>
      <c r="Y821" s="97">
        <f>T821/R821</f>
      </c>
      <c r="Z821" s="99">
        <f>W821/F821</f>
      </c>
      <c r="AA821" s="99">
        <f>W821/(F821+500)</f>
      </c>
      <c r="AB821" s="92">
        <v>0</v>
      </c>
      <c r="AC821" s="92">
        <v>0</v>
      </c>
      <c r="AD821" s="97">
        <f>AB821/T821</f>
      </c>
      <c r="AE821" s="99">
        <f>(W821-AC821)/(F821+500)</f>
      </c>
      <c r="AF821" s="39" t="s">
        <v>45</v>
      </c>
    </row>
    <row r="822">
      <c r="A822" s="88"/>
      <c r="B822" s="89"/>
      <c r="C822" s="90"/>
      <c r="D822" s="91" t="s">
        <v>46</v>
      </c>
      <c r="E822" s="103">
        <v>338.6</v>
      </c>
      <c r="F822" s="93"/>
      <c r="G822" s="92">
        <v>2583</v>
      </c>
      <c r="H822" s="92">
        <v>129</v>
      </c>
      <c r="I822" s="94">
        <f t="shared" si="341"/>
      </c>
      <c r="J822" s="95">
        <f t="shared" si="12"/>
      </c>
      <c r="K822" s="92">
        <v>4</v>
      </c>
      <c r="L822" s="95">
        <f t="shared" si="121"/>
      </c>
      <c r="M822" s="92">
        <v>0</v>
      </c>
      <c r="N822" s="96">
        <f t="shared" si="559"/>
      </c>
      <c r="O822" s="92">
        <v>0</v>
      </c>
      <c r="P822" s="96">
        <f t="shared" si="668"/>
      </c>
      <c r="Q822" s="97"/>
      <c r="R822" s="92"/>
      <c r="S822" s="97"/>
      <c r="T822" s="92"/>
      <c r="U822" s="98"/>
      <c r="V822" s="99"/>
      <c r="W822" s="92"/>
      <c r="X822" s="99"/>
      <c r="Y822" s="97"/>
      <c r="Z822" s="99"/>
      <c r="AA822" s="99"/>
      <c r="AB822" s="92"/>
      <c r="AC822" s="92"/>
      <c r="AD822" s="97"/>
      <c r="AE822" s="99"/>
      <c r="AF822" s="43" t="s">
        <v>91</v>
      </c>
    </row>
    <row r="823">
      <c r="A823" s="88"/>
      <c r="B823" s="89"/>
      <c r="C823" s="90"/>
      <c r="D823" s="91" t="s">
        <v>48</v>
      </c>
      <c r="E823" s="92">
        <v>209.92</v>
      </c>
      <c r="F823" s="93"/>
      <c r="G823" s="92">
        <v>1971</v>
      </c>
      <c r="H823" s="92">
        <v>54</v>
      </c>
      <c r="I823" s="94">
        <f t="shared" si="341"/>
      </c>
      <c r="J823" s="95">
        <f t="shared" si="12"/>
      </c>
      <c r="K823" s="92">
        <v>3</v>
      </c>
      <c r="L823" s="95">
        <f t="shared" si="121"/>
      </c>
      <c r="M823" s="92">
        <v>0</v>
      </c>
      <c r="N823" s="96">
        <f t="shared" si="559"/>
      </c>
      <c r="O823" s="92">
        <v>1</v>
      </c>
      <c r="P823" s="96">
        <f t="shared" si="668"/>
      </c>
      <c r="Q823" s="97"/>
      <c r="R823" s="92"/>
      <c r="S823" s="97"/>
      <c r="T823" s="92"/>
      <c r="U823" s="98"/>
      <c r="V823" s="99"/>
      <c r="W823" s="92"/>
      <c r="X823" s="99"/>
      <c r="Y823" s="97"/>
      <c r="Z823" s="99"/>
      <c r="AA823" s="99"/>
      <c r="AB823" s="92"/>
      <c r="AC823" s="92"/>
      <c r="AD823" s="97"/>
      <c r="AE823" s="99"/>
      <c r="AF823" s="39"/>
    </row>
    <row r="824">
      <c r="A824" s="88"/>
      <c r="B824" s="104" t="s">
        <v>53</v>
      </c>
      <c r="C824" s="104"/>
      <c r="D824" s="104"/>
      <c r="E824" s="105">
        <f>SUM(E812:E823)</f>
      </c>
      <c r="F824" s="105">
        <f>SUM(F812:F823)</f>
      </c>
      <c r="G824" s="105">
        <f>SUM(G812:G823)</f>
      </c>
      <c r="H824" s="105">
        <f>SUM(H812:H823)</f>
      </c>
      <c r="I824" s="106">
        <f t="shared" si="341"/>
      </c>
      <c r="J824" s="107">
        <f t="shared" si="12"/>
      </c>
      <c r="K824" s="105">
        <f>SUM(K812:K823)</f>
      </c>
      <c r="L824" s="107">
        <f t="shared" si="121"/>
      </c>
      <c r="M824" s="105">
        <f>SUM(M812:M823)</f>
      </c>
      <c r="N824" s="108">
        <f t="shared" si="559"/>
      </c>
      <c r="O824" s="105">
        <f>SUM(O812:O823)</f>
      </c>
      <c r="P824" s="108">
        <f t="shared" si="668"/>
      </c>
      <c r="Q824" s="109">
        <f>M824/O824</f>
      </c>
      <c r="R824" s="105">
        <f>SUM(R812:R823)</f>
      </c>
      <c r="S824" s="109">
        <f>(O824+O824)/(K824+K824)</f>
      </c>
      <c r="T824" s="105">
        <f>SUM(T812:T823)</f>
      </c>
      <c r="U824" s="110">
        <f t="shared" ref="U824:U825" si="296">F824/T824</f>
      </c>
      <c r="V824" s="111">
        <f t="shared" ref="V824:V825" si="405">(F824+4*500)/T824</f>
      </c>
      <c r="W824" s="105">
        <f>SUM(W812:W823)</f>
      </c>
      <c r="X824" s="112">
        <f t="shared" ref="X824:X825" si="76">W824/T824</f>
      </c>
      <c r="Y824" s="109">
        <f t="shared" ref="Y824:Y825" si="187">T824/R824</f>
      </c>
      <c r="Z824" s="111">
        <f t="shared" ref="Z824:Z825" si="623">W824/F824</f>
      </c>
      <c r="AA824" s="111">
        <f>W824/(F824+COUNT(W812:W823)*500)</f>
      </c>
      <c r="AB824" s="105">
        <f>SUM(AB812:AB823)</f>
      </c>
      <c r="AC824" s="105">
        <f>SUM(AC812:AC823)</f>
      </c>
      <c r="AD824" s="109">
        <f t="shared" ref="AD824:AD825" si="495">AB824/T824</f>
      </c>
      <c r="AE824" s="113">
        <f>(W824-AC824)/(F824+COUNT(W812:W823)*500)</f>
      </c>
      <c r="AF824" s="39"/>
    </row>
    <row r="825">
      <c r="A825" s="88"/>
      <c r="B825" s="89" t="s">
        <v>59</v>
      </c>
      <c r="C825" s="90" t="s">
        <v>60</v>
      </c>
      <c r="D825" s="91" t="s">
        <v>44</v>
      </c>
      <c r="E825" s="123">
        <v>369.04</v>
      </c>
      <c r="F825" s="93">
        <f>E825+E826+E827</f>
      </c>
      <c r="G825" s="92">
        <v>1458</v>
      </c>
      <c r="H825" s="92">
        <v>36</v>
      </c>
      <c r="I825" s="94">
        <f t="shared" si="341"/>
      </c>
      <c r="J825" s="95">
        <f t="shared" si="12"/>
      </c>
      <c r="K825" s="92">
        <v>7</v>
      </c>
      <c r="L825" s="95">
        <f t="shared" si="121"/>
      </c>
      <c r="M825" s="92">
        <v>1</v>
      </c>
      <c r="N825" s="96">
        <f t="shared" si="559"/>
      </c>
      <c r="O825" s="92">
        <v>3</v>
      </c>
      <c r="P825" s="96">
        <f t="shared" si="668"/>
      </c>
      <c r="Q825" s="97">
        <f>(M825+M827+M826)/(O825+O827+O826)</f>
      </c>
      <c r="R825" s="92">
        <v>9</v>
      </c>
      <c r="S825" s="97">
        <f>(O825+O827)/(K825+K827)</f>
      </c>
      <c r="T825" s="92">
        <v>5</v>
      </c>
      <c r="U825" s="98">
        <f t="shared" si="296"/>
      </c>
      <c r="V825" s="99">
        <f t="shared" si="405"/>
      </c>
      <c r="W825" s="100">
        <v>3841.2</v>
      </c>
      <c r="X825" s="99">
        <f t="shared" si="76"/>
      </c>
      <c r="Y825" s="97">
        <f t="shared" si="187"/>
      </c>
      <c r="Z825" s="99">
        <f t="shared" si="623"/>
      </c>
      <c r="AA825" s="99">
        <f>W825/(F825+500)</f>
      </c>
      <c r="AB825" s="92">
        <v>4</v>
      </c>
      <c r="AC825" s="92">
        <v>2089.2</v>
      </c>
      <c r="AD825" s="97">
        <f t="shared" si="495"/>
      </c>
      <c r="AE825" s="99">
        <f>(W825-AC825)/(F825+500)</f>
      </c>
      <c r="AF825" s="39" t="s">
        <v>45</v>
      </c>
    </row>
    <row r="826">
      <c r="A826" s="88"/>
      <c r="B826" s="89"/>
      <c r="C826" s="90"/>
      <c r="D826" s="91" t="s">
        <v>46</v>
      </c>
      <c r="E826" s="92">
        <v>330.72</v>
      </c>
      <c r="F826" s="93"/>
      <c r="G826" s="92">
        <v>1903</v>
      </c>
      <c r="H826" s="92">
        <v>73</v>
      </c>
      <c r="I826" s="94">
        <f t="shared" si="341"/>
      </c>
      <c r="J826" s="95">
        <f t="shared" si="12"/>
      </c>
      <c r="K826" s="92">
        <v>9</v>
      </c>
      <c r="L826" s="95">
        <f t="shared" si="121"/>
      </c>
      <c r="M826" s="92">
        <v>1</v>
      </c>
      <c r="N826" s="96">
        <f t="shared" si="559"/>
      </c>
      <c r="O826" s="92">
        <v>1</v>
      </c>
      <c r="P826" s="96">
        <f t="shared" si="668"/>
      </c>
      <c r="Q826" s="97"/>
      <c r="R826" s="92"/>
      <c r="S826" s="97"/>
      <c r="T826" s="92"/>
      <c r="U826" s="98"/>
      <c r="V826" s="99"/>
      <c r="W826" s="100"/>
      <c r="X826" s="99"/>
      <c r="Y826" s="97"/>
      <c r="Z826" s="99"/>
      <c r="AA826" s="99"/>
      <c r="AB826" s="92"/>
      <c r="AC826" s="92"/>
      <c r="AD826" s="97"/>
      <c r="AE826" s="99"/>
      <c r="AF826" s="43" t="s">
        <v>91</v>
      </c>
    </row>
    <row r="827">
      <c r="A827" s="88"/>
      <c r="B827" s="89"/>
      <c r="C827" s="90"/>
      <c r="D827" s="91" t="s">
        <v>48</v>
      </c>
      <c r="E827" s="92">
        <v>282.42</v>
      </c>
      <c r="F827" s="93"/>
      <c r="G827" s="92">
        <v>2395</v>
      </c>
      <c r="H827" s="92">
        <v>55</v>
      </c>
      <c r="I827" s="94">
        <f t="shared" si="341"/>
      </c>
      <c r="J827" s="95">
        <f t="shared" si="12"/>
      </c>
      <c r="K827" s="92">
        <v>6</v>
      </c>
      <c r="L827" s="95">
        <f t="shared" si="121"/>
      </c>
      <c r="M827" s="92">
        <v>1</v>
      </c>
      <c r="N827" s="96">
        <f t="shared" si="559"/>
      </c>
      <c r="O827" s="92">
        <v>1</v>
      </c>
      <c r="P827" s="96">
        <f t="shared" si="668"/>
      </c>
      <c r="Q827" s="97"/>
      <c r="R827" s="92"/>
      <c r="S827" s="97"/>
      <c r="T827" s="92"/>
      <c r="U827" s="98"/>
      <c r="V827" s="99"/>
      <c r="W827" s="100"/>
      <c r="X827" s="99"/>
      <c r="Y827" s="97"/>
      <c r="Z827" s="99"/>
      <c r="AA827" s="99"/>
      <c r="AB827" s="92"/>
      <c r="AC827" s="92"/>
      <c r="AD827" s="97"/>
      <c r="AE827" s="99"/>
      <c r="AF827" s="39"/>
    </row>
    <row r="828">
      <c r="A828" s="88"/>
      <c r="B828" s="89" t="s">
        <v>61</v>
      </c>
      <c r="C828" s="90" t="s">
        <v>60</v>
      </c>
      <c r="D828" s="91" t="s">
        <v>44</v>
      </c>
      <c r="E828" s="102">
        <v>303.74</v>
      </c>
      <c r="F828" s="93">
        <f>E828+E829+E830</f>
      </c>
      <c r="G828" s="92">
        <v>1552</v>
      </c>
      <c r="H828" s="92">
        <v>53</v>
      </c>
      <c r="I828" s="94">
        <f t="shared" si="341"/>
      </c>
      <c r="J828" s="95">
        <f t="shared" si="12"/>
      </c>
      <c r="K828" s="92">
        <v>3</v>
      </c>
      <c r="L828" s="95">
        <f t="shared" si="121"/>
      </c>
      <c r="M828" s="92">
        <v>0</v>
      </c>
      <c r="N828" s="96">
        <f t="shared" si="559"/>
      </c>
      <c r="O828" s="92">
        <v>0</v>
      </c>
      <c r="P828" s="96">
        <f t="shared" si="668"/>
      </c>
      <c r="Q828" s="97">
        <f>(M828+M830+M829)/(O828+O830+O829)</f>
      </c>
      <c r="R828" s="92">
        <v>4</v>
      </c>
      <c r="S828" s="97">
        <f>(O828+O830)/(K828+K830)</f>
      </c>
      <c r="T828" s="92">
        <v>0</v>
      </c>
      <c r="U828" s="98">
        <f>F828/T828</f>
      </c>
      <c r="V828" s="99">
        <f>(F828+4*500)/T828</f>
      </c>
      <c r="W828" s="92">
        <v>0</v>
      </c>
      <c r="X828" s="99">
        <f>W828/T828</f>
      </c>
      <c r="Y828" s="97">
        <f>T828/R828</f>
      </c>
      <c r="Z828" s="99">
        <f>W828/F828</f>
      </c>
      <c r="AA828" s="99">
        <f>W828/(F828+500)</f>
      </c>
      <c r="AB828" s="92">
        <v>0</v>
      </c>
      <c r="AC828" s="92">
        <v>0</v>
      </c>
      <c r="AD828" s="97">
        <f>AB828/T828</f>
      </c>
      <c r="AE828" s="99">
        <f>(W828-AC828)/(F828+500)</f>
      </c>
      <c r="AF828" s="39" t="s">
        <v>45</v>
      </c>
    </row>
    <row r="829">
      <c r="A829" s="88"/>
      <c r="B829" s="89"/>
      <c r="C829" s="90"/>
      <c r="D829" s="91" t="s">
        <v>46</v>
      </c>
      <c r="E829" s="103">
        <v>321.26</v>
      </c>
      <c r="F829" s="93"/>
      <c r="G829" s="92">
        <v>2399</v>
      </c>
      <c r="H829" s="92">
        <v>88</v>
      </c>
      <c r="I829" s="94">
        <f t="shared" si="341"/>
      </c>
      <c r="J829" s="95">
        <f t="shared" si="12"/>
      </c>
      <c r="K829" s="92">
        <v>7</v>
      </c>
      <c r="L829" s="95">
        <f t="shared" si="121"/>
      </c>
      <c r="M829" s="92">
        <v>0</v>
      </c>
      <c r="N829" s="96">
        <f t="shared" si="559"/>
      </c>
      <c r="O829" s="92">
        <v>0</v>
      </c>
      <c r="P829" s="96">
        <f t="shared" si="668"/>
      </c>
      <c r="Q829" s="97"/>
      <c r="R829" s="92"/>
      <c r="S829" s="97"/>
      <c r="T829" s="92"/>
      <c r="U829" s="98"/>
      <c r="V829" s="99"/>
      <c r="W829" s="92"/>
      <c r="X829" s="99"/>
      <c r="Y829" s="97"/>
      <c r="Z829" s="99"/>
      <c r="AA829" s="99"/>
      <c r="AB829" s="92"/>
      <c r="AC829" s="92"/>
      <c r="AD829" s="97"/>
      <c r="AE829" s="99"/>
      <c r="AF829" s="43" t="s">
        <v>91</v>
      </c>
    </row>
    <row r="830">
      <c r="A830" s="88"/>
      <c r="B830" s="89"/>
      <c r="C830" s="90"/>
      <c r="D830" s="91" t="s">
        <v>48</v>
      </c>
      <c r="E830" s="92">
        <v>687.26</v>
      </c>
      <c r="F830" s="93"/>
      <c r="G830" s="92">
        <v>4797</v>
      </c>
      <c r="H830" s="92">
        <v>74</v>
      </c>
      <c r="I830" s="94">
        <f t="shared" si="341"/>
      </c>
      <c r="J830" s="95">
        <f t="shared" si="12"/>
      </c>
      <c r="K830" s="92">
        <v>12</v>
      </c>
      <c r="L830" s="95">
        <f t="shared" si="121"/>
      </c>
      <c r="M830" s="92">
        <v>0</v>
      </c>
      <c r="N830" s="96">
        <f t="shared" si="559"/>
      </c>
      <c r="O830" s="92">
        <v>3</v>
      </c>
      <c r="P830" s="96">
        <f t="shared" si="668"/>
      </c>
      <c r="Q830" s="97"/>
      <c r="R830" s="92"/>
      <c r="S830" s="97"/>
      <c r="T830" s="92"/>
      <c r="U830" s="98"/>
      <c r="V830" s="99"/>
      <c r="W830" s="92"/>
      <c r="X830" s="99"/>
      <c r="Y830" s="97"/>
      <c r="Z830" s="99"/>
      <c r="AA830" s="99"/>
      <c r="AB830" s="92"/>
      <c r="AC830" s="92"/>
      <c r="AD830" s="97"/>
      <c r="AE830" s="99"/>
      <c r="AF830" s="39"/>
    </row>
    <row r="831">
      <c r="A831" s="88"/>
      <c r="B831" s="89" t="s">
        <v>62</v>
      </c>
      <c r="C831" s="90" t="s">
        <v>60</v>
      </c>
      <c r="D831" s="91" t="s">
        <v>44</v>
      </c>
      <c r="E831" s="102">
        <v>397.03</v>
      </c>
      <c r="F831" s="93">
        <f>E831+E832+E833</f>
      </c>
      <c r="G831" s="92">
        <v>2671</v>
      </c>
      <c r="H831" s="92">
        <v>105</v>
      </c>
      <c r="I831" s="94">
        <f t="shared" si="341"/>
      </c>
      <c r="J831" s="95">
        <f t="shared" si="12"/>
      </c>
      <c r="K831" s="92">
        <v>4</v>
      </c>
      <c r="L831" s="95">
        <f t="shared" si="121"/>
      </c>
      <c r="M831" s="92">
        <v>0</v>
      </c>
      <c r="N831" s="96">
        <f t="shared" si="559"/>
      </c>
      <c r="O831" s="92">
        <v>0</v>
      </c>
      <c r="P831" s="96">
        <f t="shared" si="668"/>
      </c>
      <c r="Q831" s="97">
        <f>(M831+M833+M832)/(O831+O833+O832)</f>
      </c>
      <c r="R831" s="92">
        <v>3</v>
      </c>
      <c r="S831" s="97">
        <f>(O831+O833)/(K831+K833)</f>
      </c>
      <c r="T831" s="92">
        <v>2</v>
      </c>
      <c r="U831" s="98">
        <f>F831/T831</f>
      </c>
      <c r="V831" s="99">
        <f>(F831+4*500)/T831</f>
      </c>
      <c r="W831" s="92">
        <v>2510.4</v>
      </c>
      <c r="X831" s="99">
        <f>W831/T831</f>
      </c>
      <c r="Y831" s="97">
        <f>T831/R831</f>
      </c>
      <c r="Z831" s="99">
        <f>W831/F831</f>
      </c>
      <c r="AA831" s="99">
        <f>W831/(F831+500)</f>
      </c>
      <c r="AB831" s="92">
        <v>0</v>
      </c>
      <c r="AC831" s="92">
        <v>0</v>
      </c>
      <c r="AD831" s="97">
        <f>AB831/T831</f>
      </c>
      <c r="AE831" s="99">
        <f>(W831-AC831)/(F831+500)</f>
      </c>
      <c r="AF831" s="39" t="s">
        <v>65</v>
      </c>
    </row>
    <row r="832">
      <c r="A832" s="88"/>
      <c r="B832" s="89"/>
      <c r="C832" s="90"/>
      <c r="D832" s="91" t="s">
        <v>46</v>
      </c>
      <c r="E832" s="103">
        <v>165.19</v>
      </c>
      <c r="F832" s="93"/>
      <c r="G832" s="92">
        <v>1497</v>
      </c>
      <c r="H832" s="92">
        <v>57</v>
      </c>
      <c r="I832" s="94">
        <f t="shared" si="341"/>
      </c>
      <c r="J832" s="95">
        <f t="shared" si="12"/>
      </c>
      <c r="K832" s="92">
        <v>6</v>
      </c>
      <c r="L832" s="95">
        <f t="shared" si="121"/>
      </c>
      <c r="M832" s="92">
        <v>1</v>
      </c>
      <c r="N832" s="96">
        <f t="shared" si="559"/>
      </c>
      <c r="O832" s="92">
        <v>1</v>
      </c>
      <c r="P832" s="96">
        <f t="shared" si="668"/>
      </c>
      <c r="Q832" s="97"/>
      <c r="R832" s="92"/>
      <c r="S832" s="97"/>
      <c r="T832" s="92"/>
      <c r="U832" s="98"/>
      <c r="V832" s="99"/>
      <c r="W832" s="100"/>
      <c r="X832" s="99"/>
      <c r="Y832" s="97"/>
      <c r="Z832" s="99"/>
      <c r="AA832" s="99"/>
      <c r="AB832" s="92"/>
      <c r="AC832" s="92"/>
      <c r="AD832" s="97"/>
      <c r="AE832" s="99"/>
      <c r="AF832" s="43" t="s">
        <v>96</v>
      </c>
    </row>
    <row r="833">
      <c r="A833" s="88"/>
      <c r="B833" s="89"/>
      <c r="C833" s="90"/>
      <c r="D833" s="91" t="s">
        <v>48</v>
      </c>
      <c r="E833" s="92">
        <v>812.31</v>
      </c>
      <c r="F833" s="93"/>
      <c r="G833" s="92">
        <v>5663</v>
      </c>
      <c r="H833" s="92">
        <v>56</v>
      </c>
      <c r="I833" s="94">
        <f t="shared" si="341"/>
      </c>
      <c r="J833" s="95">
        <f t="shared" si="12"/>
      </c>
      <c r="K833" s="92">
        <v>8</v>
      </c>
      <c r="L833" s="95">
        <f t="shared" si="121"/>
      </c>
      <c r="M833" s="92">
        <v>0</v>
      </c>
      <c r="N833" s="96">
        <f t="shared" si="559"/>
      </c>
      <c r="O833" s="92">
        <v>0</v>
      </c>
      <c r="P833" s="96">
        <f t="shared" si="668"/>
      </c>
      <c r="Q833" s="97"/>
      <c r="R833" s="92"/>
      <c r="S833" s="97"/>
      <c r="T833" s="92"/>
      <c r="U833" s="98"/>
      <c r="V833" s="99"/>
      <c r="W833" s="100"/>
      <c r="X833" s="99"/>
      <c r="Y833" s="97"/>
      <c r="Z833" s="99"/>
      <c r="AA833" s="99"/>
      <c r="AB833" s="92"/>
      <c r="AC833" s="92"/>
      <c r="AD833" s="97"/>
      <c r="AE833" s="99"/>
      <c r="AF833" s="39"/>
    </row>
    <row r="834">
      <c r="A834" s="88"/>
      <c r="B834" s="89" t="s">
        <v>64</v>
      </c>
      <c r="C834" s="90" t="s">
        <v>60</v>
      </c>
      <c r="D834" s="91" t="s">
        <v>44</v>
      </c>
      <c r="E834" s="102">
        <v>172.84</v>
      </c>
      <c r="F834" s="93">
        <f>E834+E835+E836</f>
      </c>
      <c r="G834" s="92">
        <v>1519</v>
      </c>
      <c r="H834" s="92">
        <v>42</v>
      </c>
      <c r="I834" s="94">
        <f t="shared" si="341"/>
      </c>
      <c r="J834" s="95">
        <f t="shared" si="12"/>
      </c>
      <c r="K834" s="92">
        <v>1</v>
      </c>
      <c r="L834" s="95">
        <f t="shared" si="121"/>
      </c>
      <c r="M834" s="92">
        <v>0</v>
      </c>
      <c r="N834" s="96">
        <f t="shared" si="559"/>
      </c>
      <c r="O834" s="92">
        <v>0</v>
      </c>
      <c r="P834" s="96">
        <f t="shared" si="668"/>
      </c>
      <c r="Q834" s="97">
        <f>(M834+M836+M835)/(O834+O836+O835)</f>
      </c>
      <c r="R834" s="92">
        <v>0</v>
      </c>
      <c r="S834" s="97">
        <f>(O834+O836)/(K834+K836)</f>
      </c>
      <c r="T834" s="92">
        <v>0</v>
      </c>
      <c r="U834" s="98">
        <f>F834/T834</f>
      </c>
      <c r="V834" s="99">
        <f>(F834+4*500)/T834</f>
      </c>
      <c r="W834" s="92">
        <v>0</v>
      </c>
      <c r="X834" s="99">
        <f>W834/T834</f>
      </c>
      <c r="Y834" s="97">
        <f>T834/R834</f>
      </c>
      <c r="Z834" s="99">
        <f>W834/F834</f>
      </c>
      <c r="AA834" s="99">
        <f>W834/(F834+500)</f>
      </c>
      <c r="AB834" s="92">
        <v>0</v>
      </c>
      <c r="AC834" s="92">
        <v>0</v>
      </c>
      <c r="AD834" s="97">
        <f>AB834/T834</f>
      </c>
      <c r="AE834" s="99">
        <f>(W834-AC834)/(F834+500)</f>
      </c>
      <c r="AF834" s="39" t="s">
        <v>65</v>
      </c>
    </row>
    <row r="835">
      <c r="A835" s="88"/>
      <c r="B835" s="89"/>
      <c r="C835" s="90"/>
      <c r="D835" s="91" t="s">
        <v>46</v>
      </c>
      <c r="E835" s="103">
        <v>303.07</v>
      </c>
      <c r="F835" s="93"/>
      <c r="G835" s="92">
        <v>2095</v>
      </c>
      <c r="H835" s="92">
        <v>67</v>
      </c>
      <c r="I835" s="94">
        <f t="shared" si="341"/>
      </c>
      <c r="J835" s="95">
        <f t="shared" si="12"/>
      </c>
      <c r="K835" s="92">
        <v>4</v>
      </c>
      <c r="L835" s="95">
        <f t="shared" si="121"/>
      </c>
      <c r="M835" s="92">
        <v>0</v>
      </c>
      <c r="N835" s="96">
        <f t="shared" si="559"/>
      </c>
      <c r="O835" s="92">
        <v>0</v>
      </c>
      <c r="P835" s="96">
        <f t="shared" si="668"/>
      </c>
      <c r="Q835" s="97"/>
      <c r="R835" s="92"/>
      <c r="S835" s="97"/>
      <c r="T835" s="92"/>
      <c r="U835" s="98"/>
      <c r="V835" s="99"/>
      <c r="W835" s="92"/>
      <c r="X835" s="99"/>
      <c r="Y835" s="97"/>
      <c r="Z835" s="99"/>
      <c r="AA835" s="99"/>
      <c r="AB835" s="92"/>
      <c r="AC835" s="92"/>
      <c r="AD835" s="97"/>
      <c r="AE835" s="99"/>
      <c r="AF835" s="43" t="s">
        <v>96</v>
      </c>
    </row>
    <row r="836">
      <c r="A836" s="88"/>
      <c r="B836" s="89"/>
      <c r="C836" s="90"/>
      <c r="D836" s="91" t="s">
        <v>48</v>
      </c>
      <c r="E836" s="92">
        <v>479.74</v>
      </c>
      <c r="F836" s="93"/>
      <c r="G836" s="92">
        <v>4539</v>
      </c>
      <c r="H836" s="92">
        <v>45</v>
      </c>
      <c r="I836" s="94">
        <f t="shared" si="341"/>
      </c>
      <c r="J836" s="95">
        <f t="shared" si="12"/>
      </c>
      <c r="K836" s="92">
        <v>6</v>
      </c>
      <c r="L836" s="95">
        <f t="shared" si="121"/>
      </c>
      <c r="M836" s="92">
        <v>1</v>
      </c>
      <c r="N836" s="96">
        <f t="shared" si="559"/>
      </c>
      <c r="O836" s="92">
        <v>1</v>
      </c>
      <c r="P836" s="96">
        <f t="shared" si="668"/>
      </c>
      <c r="Q836" s="97"/>
      <c r="R836" s="92"/>
      <c r="S836" s="97"/>
      <c r="T836" s="92"/>
      <c r="U836" s="98"/>
      <c r="V836" s="99"/>
      <c r="W836" s="92"/>
      <c r="X836" s="99"/>
      <c r="Y836" s="97"/>
      <c r="Z836" s="99"/>
      <c r="AA836" s="99"/>
      <c r="AB836" s="92"/>
      <c r="AC836" s="92"/>
      <c r="AD836" s="97"/>
      <c r="AE836" s="99"/>
      <c r="AF836" s="39"/>
    </row>
    <row r="837">
      <c r="A837" s="88"/>
      <c r="B837" s="104" t="s">
        <v>53</v>
      </c>
      <c r="C837" s="104"/>
      <c r="D837" s="104"/>
      <c r="E837" s="105">
        <f>SUM(E825:E836)</f>
      </c>
      <c r="F837" s="105">
        <f>SUM(F825:F836)</f>
      </c>
      <c r="G837" s="105">
        <f>SUM(G825:G836)</f>
      </c>
      <c r="H837" s="105">
        <f>SUM(H825:H836)</f>
      </c>
      <c r="I837" s="106">
        <f t="shared" si="341"/>
      </c>
      <c r="J837" s="107">
        <f t="shared" si="12"/>
      </c>
      <c r="K837" s="105">
        <f>SUM(K825:K836)</f>
      </c>
      <c r="L837" s="107">
        <f t="shared" si="121"/>
      </c>
      <c r="M837" s="105">
        <f>SUM(M825:M836)</f>
      </c>
      <c r="N837" s="108">
        <f t="shared" si="559"/>
      </c>
      <c r="O837" s="105">
        <f>SUM(O825:O836)</f>
      </c>
      <c r="P837" s="108">
        <f t="shared" si="668"/>
      </c>
      <c r="Q837" s="109">
        <f>M837/O837</f>
      </c>
      <c r="R837" s="105">
        <f>SUM(R825:R836)</f>
      </c>
      <c r="S837" s="109">
        <f>(O837+O837)/(K837+K837)</f>
      </c>
      <c r="T837" s="105">
        <f>SUM(T825:T836)</f>
      </c>
      <c r="U837" s="110">
        <f t="shared" ref="U837:U838" si="297">F837/T837</f>
      </c>
      <c r="V837" s="111">
        <f t="shared" ref="V837:V838" si="406">(F837+4*500)/T837</f>
      </c>
      <c r="W837" s="105">
        <f>SUM(W825:W836)</f>
      </c>
      <c r="X837" s="112">
        <f t="shared" ref="X837:X838" si="77">W837/T837</f>
      </c>
      <c r="Y837" s="109">
        <f t="shared" ref="Y837:Y838" si="188">T837/R837</f>
      </c>
      <c r="Z837" s="111">
        <f t="shared" ref="Z837:Z838" si="624">W837/F837</f>
      </c>
      <c r="AA837" s="111">
        <f>W837/(F837+COUNT(W825:W836)*500)</f>
      </c>
      <c r="AB837" s="105">
        <f>SUM(AB825:AB836)</f>
      </c>
      <c r="AC837" s="105">
        <f>SUM(AC825:AC836)</f>
      </c>
      <c r="AD837" s="109">
        <f t="shared" ref="AD837:AD838" si="496">AB837/T837</f>
      </c>
      <c r="AE837" s="113">
        <f>(W837-AC837)/(F837+COUNT(W825:W836)*500)</f>
      </c>
      <c r="AF837" s="39"/>
    </row>
    <row r="838">
      <c r="A838" s="88"/>
      <c r="B838" s="89" t="s">
        <v>67</v>
      </c>
      <c r="C838" s="90" t="s">
        <v>84</v>
      </c>
      <c r="D838" s="91" t="s">
        <v>44</v>
      </c>
      <c r="E838" s="123">
        <v>113.78</v>
      </c>
      <c r="F838" s="93">
        <f>E838+E839+E840</f>
      </c>
      <c r="G838" s="92">
        <v>1216</v>
      </c>
      <c r="H838" s="92">
        <v>80</v>
      </c>
      <c r="I838" s="94">
        <f t="shared" si="341"/>
      </c>
      <c r="J838" s="95">
        <f t="shared" si="12"/>
      </c>
      <c r="K838" s="92">
        <v>0</v>
      </c>
      <c r="L838" s="95">
        <f t="shared" si="121"/>
      </c>
      <c r="M838" s="92">
        <v>0</v>
      </c>
      <c r="N838" s="96">
        <f t="shared" si="559"/>
      </c>
      <c r="O838" s="92">
        <v>0</v>
      </c>
      <c r="P838" s="96">
        <f t="shared" si="668"/>
      </c>
      <c r="Q838" s="97">
        <f>(M838+M840+M839)/(O838+O840+O839)</f>
      </c>
      <c r="R838" s="92">
        <v>2</v>
      </c>
      <c r="S838" s="97">
        <f>(O838+O840)/(K838+K840)</f>
      </c>
      <c r="T838" s="92">
        <v>1</v>
      </c>
      <c r="U838" s="98">
        <f t="shared" si="297"/>
      </c>
      <c r="V838" s="99">
        <f t="shared" si="406"/>
      </c>
      <c r="W838" s="92">
        <v>480</v>
      </c>
      <c r="X838" s="99">
        <f t="shared" si="77"/>
      </c>
      <c r="Y838" s="97">
        <f t="shared" si="188"/>
      </c>
      <c r="Z838" s="99">
        <f t="shared" si="624"/>
      </c>
      <c r="AA838" s="99">
        <f>W838/(F838+500)</f>
      </c>
      <c r="AB838" s="92">
        <v>0</v>
      </c>
      <c r="AC838" s="92">
        <v>0</v>
      </c>
      <c r="AD838" s="97">
        <f t="shared" si="496"/>
      </c>
      <c r="AE838" s="99">
        <f>(W838-AC838)/(F838+500)</f>
      </c>
      <c r="AF838" s="39" t="s">
        <v>65</v>
      </c>
    </row>
    <row r="839">
      <c r="A839" s="88"/>
      <c r="B839" s="89"/>
      <c r="C839" s="90"/>
      <c r="D839" s="91" t="s">
        <v>46</v>
      </c>
      <c r="E839" s="92">
        <v>223.16</v>
      </c>
      <c r="F839" s="93"/>
      <c r="G839" s="92">
        <v>2178</v>
      </c>
      <c r="H839" s="92">
        <v>40</v>
      </c>
      <c r="I839" s="94">
        <f t="shared" si="341"/>
      </c>
      <c r="J839" s="95">
        <f t="shared" si="12"/>
      </c>
      <c r="K839" s="92">
        <v>3</v>
      </c>
      <c r="L839" s="95">
        <f t="shared" si="121"/>
      </c>
      <c r="M839" s="92">
        <v>0</v>
      </c>
      <c r="N839" s="96">
        <f t="shared" si="559"/>
      </c>
      <c r="O839" s="92">
        <v>1</v>
      </c>
      <c r="P839" s="96">
        <f t="shared" si="668"/>
      </c>
      <c r="Q839" s="97"/>
      <c r="R839" s="92"/>
      <c r="S839" s="97"/>
      <c r="T839" s="92"/>
      <c r="U839" s="98"/>
      <c r="V839" s="99"/>
      <c r="W839" s="100"/>
      <c r="X839" s="99"/>
      <c r="Y839" s="97"/>
      <c r="Z839" s="99"/>
      <c r="AA839" s="99"/>
      <c r="AB839" s="92"/>
      <c r="AC839" s="92"/>
      <c r="AD839" s="97"/>
      <c r="AE839" s="99"/>
      <c r="AF839" s="43" t="s">
        <v>96</v>
      </c>
    </row>
    <row r="840">
      <c r="A840" s="88"/>
      <c r="B840" s="89"/>
      <c r="C840" s="90"/>
      <c r="D840" s="91" t="s">
        <v>48</v>
      </c>
      <c r="E840" s="92">
        <v>266.8</v>
      </c>
      <c r="F840" s="93"/>
      <c r="G840" s="92">
        <v>1587</v>
      </c>
      <c r="H840" s="92">
        <v>33</v>
      </c>
      <c r="I840" s="94">
        <f t="shared" si="341"/>
      </c>
      <c r="J840" s="95">
        <f t="shared" si="12"/>
      </c>
      <c r="K840" s="92">
        <v>3</v>
      </c>
      <c r="L840" s="95">
        <f t="shared" si="121"/>
      </c>
      <c r="M840" s="92">
        <v>0</v>
      </c>
      <c r="N840" s="96">
        <f t="shared" si="559"/>
      </c>
      <c r="O840" s="92">
        <v>0</v>
      </c>
      <c r="P840" s="96">
        <f t="shared" si="668"/>
      </c>
      <c r="Q840" s="97"/>
      <c r="R840" s="92"/>
      <c r="S840" s="97"/>
      <c r="T840" s="92"/>
      <c r="U840" s="98"/>
      <c r="V840" s="99"/>
      <c r="W840" s="100"/>
      <c r="X840" s="99"/>
      <c r="Y840" s="97"/>
      <c r="Z840" s="99"/>
      <c r="AA840" s="99"/>
      <c r="AB840" s="92"/>
      <c r="AC840" s="92"/>
      <c r="AD840" s="97"/>
      <c r="AE840" s="99"/>
      <c r="AF840" s="39"/>
    </row>
    <row r="841">
      <c r="A841" s="88"/>
      <c r="B841" s="89" t="s">
        <v>69</v>
      </c>
      <c r="C841" s="90" t="s">
        <v>84</v>
      </c>
      <c r="D841" s="91" t="s">
        <v>44</v>
      </c>
      <c r="E841" s="102">
        <v>212.67</v>
      </c>
      <c r="F841" s="93">
        <f>E841+E842+E843</f>
      </c>
      <c r="G841" s="92">
        <v>1252</v>
      </c>
      <c r="H841" s="92">
        <v>44</v>
      </c>
      <c r="I841" s="94">
        <f t="shared" si="341"/>
      </c>
      <c r="J841" s="95">
        <f t="shared" si="12"/>
      </c>
      <c r="K841" s="92">
        <v>2</v>
      </c>
      <c r="L841" s="95">
        <f t="shared" si="121"/>
      </c>
      <c r="M841" s="92">
        <v>0</v>
      </c>
      <c r="N841" s="96">
        <f t="shared" si="559"/>
      </c>
      <c r="O841" s="92">
        <v>2</v>
      </c>
      <c r="P841" s="96">
        <f t="shared" si="668"/>
      </c>
      <c r="Q841" s="97">
        <f>(M841+M843+M842)/(O841+O843+O842)</f>
      </c>
      <c r="R841" s="92">
        <v>2</v>
      </c>
      <c r="S841" s="97">
        <f>(O841+O843)/(K841+K843)</f>
      </c>
      <c r="T841" s="92">
        <v>0</v>
      </c>
      <c r="U841" s="98">
        <f>F841/T841</f>
      </c>
      <c r="V841" s="99">
        <f>(F841+4*500)/T841</f>
      </c>
      <c r="W841" s="92">
        <v>0</v>
      </c>
      <c r="X841" s="99">
        <f>W841/T841</f>
      </c>
      <c r="Y841" s="97">
        <f>T841/R841</f>
      </c>
      <c r="Z841" s="99">
        <f>W841/F841</f>
      </c>
      <c r="AA841" s="99">
        <f>W841/(F841+500)</f>
      </c>
      <c r="AB841" s="92">
        <v>0</v>
      </c>
      <c r="AC841" s="92">
        <v>0</v>
      </c>
      <c r="AD841" s="97">
        <f>AB841/T841</f>
      </c>
      <c r="AE841" s="99">
        <f>(W841-AC841)/(F841+500)</f>
      </c>
      <c r="AF841" s="39" t="s">
        <v>65</v>
      </c>
    </row>
    <row r="842">
      <c r="A842" s="88"/>
      <c r="B842" s="89"/>
      <c r="C842" s="90"/>
      <c r="D842" s="91" t="s">
        <v>46</v>
      </c>
      <c r="E842" s="103">
        <v>402.28</v>
      </c>
      <c r="F842" s="93"/>
      <c r="G842" s="92">
        <v>2711</v>
      </c>
      <c r="H842" s="92">
        <v>89</v>
      </c>
      <c r="I842" s="94">
        <f t="shared" si="341"/>
      </c>
      <c r="J842" s="95">
        <f t="shared" si="12"/>
      </c>
      <c r="K842" s="92">
        <v>6</v>
      </c>
      <c r="L842" s="95">
        <f t="shared" si="121"/>
      </c>
      <c r="M842" s="92">
        <v>0</v>
      </c>
      <c r="N842" s="96">
        <f t="shared" si="559"/>
      </c>
      <c r="O842" s="92">
        <v>0</v>
      </c>
      <c r="P842" s="96">
        <f t="shared" si="668"/>
      </c>
      <c r="Q842" s="97"/>
      <c r="R842" s="92"/>
      <c r="S842" s="97"/>
      <c r="T842" s="92"/>
      <c r="U842" s="98"/>
      <c r="V842" s="99"/>
      <c r="W842" s="92"/>
      <c r="X842" s="99"/>
      <c r="Y842" s="97"/>
      <c r="Z842" s="99"/>
      <c r="AA842" s="99"/>
      <c r="AB842" s="92"/>
      <c r="AC842" s="92"/>
      <c r="AD842" s="97"/>
      <c r="AE842" s="99"/>
      <c r="AF842" s="43" t="s">
        <v>96</v>
      </c>
    </row>
    <row r="843">
      <c r="A843" s="88"/>
      <c r="B843" s="89"/>
      <c r="C843" s="90"/>
      <c r="D843" s="91" t="s">
        <v>48</v>
      </c>
      <c r="E843" s="92">
        <v>213.78</v>
      </c>
      <c r="F843" s="93"/>
      <c r="G843" s="92">
        <v>1569</v>
      </c>
      <c r="H843" s="92">
        <v>44</v>
      </c>
      <c r="I843" s="94">
        <f t="shared" si="341"/>
      </c>
      <c r="J843" s="95">
        <f t="shared" si="12"/>
      </c>
      <c r="K843" s="92">
        <v>3</v>
      </c>
      <c r="L843" s="95">
        <f t="shared" si="121"/>
      </c>
      <c r="M843" s="92">
        <v>0</v>
      </c>
      <c r="N843" s="96">
        <f t="shared" si="559"/>
      </c>
      <c r="O843" s="92">
        <v>0</v>
      </c>
      <c r="P843" s="96">
        <f t="shared" si="668"/>
      </c>
      <c r="Q843" s="97"/>
      <c r="R843" s="92"/>
      <c r="S843" s="97"/>
      <c r="T843" s="92"/>
      <c r="U843" s="98"/>
      <c r="V843" s="99"/>
      <c r="W843" s="92"/>
      <c r="X843" s="99"/>
      <c r="Y843" s="97"/>
      <c r="Z843" s="99"/>
      <c r="AA843" s="99"/>
      <c r="AB843" s="92"/>
      <c r="AC843" s="92"/>
      <c r="AD843" s="97"/>
      <c r="AE843" s="99"/>
      <c r="AF843" s="39"/>
    </row>
    <row r="844">
      <c r="A844" s="88"/>
      <c r="B844" s="89" t="s">
        <v>70</v>
      </c>
      <c r="C844" s="90" t="s">
        <v>84</v>
      </c>
      <c r="D844" s="91" t="s">
        <v>44</v>
      </c>
      <c r="E844" s="102">
        <v>165.84</v>
      </c>
      <c r="F844" s="93">
        <f>E844+E845+E846</f>
      </c>
      <c r="G844" s="92">
        <v>1374</v>
      </c>
      <c r="H844" s="92">
        <v>54</v>
      </c>
      <c r="I844" s="94">
        <f t="shared" si="341"/>
      </c>
      <c r="J844" s="95">
        <f t="shared" si="12"/>
      </c>
      <c r="K844" s="92">
        <v>4</v>
      </c>
      <c r="L844" s="95">
        <f t="shared" si="121"/>
      </c>
      <c r="M844" s="92">
        <v>0</v>
      </c>
      <c r="N844" s="96">
        <f t="shared" si="559"/>
      </c>
      <c r="O844" s="92">
        <v>0</v>
      </c>
      <c r="P844" s="96">
        <f t="shared" si="668"/>
      </c>
      <c r="Q844" s="97">
        <f>(M844+M846+M845)/(O844+O846+O845)</f>
      </c>
      <c r="R844" s="92">
        <v>1</v>
      </c>
      <c r="S844" s="97">
        <f>(O844+O846)/(K844+K846)</f>
      </c>
      <c r="T844" s="92">
        <v>0</v>
      </c>
      <c r="U844" s="98">
        <f>F844/T844</f>
      </c>
      <c r="V844" s="99">
        <f>(F844+4*500)/T844</f>
      </c>
      <c r="W844" s="92">
        <v>0</v>
      </c>
      <c r="X844" s="99">
        <f>W844/T844</f>
      </c>
      <c r="Y844" s="97">
        <f>T844/R844</f>
      </c>
      <c r="Z844" s="99">
        <f>W844/F844</f>
      </c>
      <c r="AA844" s="99">
        <f>W844/(F844+500)</f>
      </c>
      <c r="AB844" s="92">
        <v>0</v>
      </c>
      <c r="AC844" s="92">
        <v>0</v>
      </c>
      <c r="AD844" s="97">
        <f>AB844/T844</f>
      </c>
      <c r="AE844" s="99">
        <f>(W844-AC844)/(F844+500)</f>
      </c>
      <c r="AF844" s="39" t="s">
        <v>65</v>
      </c>
    </row>
    <row r="845">
      <c r="A845" s="88"/>
      <c r="B845" s="89"/>
      <c r="C845" s="90"/>
      <c r="D845" s="91" t="s">
        <v>46</v>
      </c>
      <c r="E845" s="103">
        <v>491.23</v>
      </c>
      <c r="F845" s="93"/>
      <c r="G845" s="92">
        <v>3817</v>
      </c>
      <c r="H845" s="92">
        <v>118</v>
      </c>
      <c r="I845" s="94">
        <f t="shared" si="341"/>
      </c>
      <c r="J845" s="95">
        <f t="shared" si="12"/>
      </c>
      <c r="K845" s="92">
        <v>1</v>
      </c>
      <c r="L845" s="95">
        <f t="shared" si="121"/>
      </c>
      <c r="M845" s="92">
        <v>0</v>
      </c>
      <c r="N845" s="96">
        <f t="shared" si="559"/>
      </c>
      <c r="O845" s="92">
        <v>0</v>
      </c>
      <c r="P845" s="96">
        <f t="shared" si="668"/>
      </c>
      <c r="Q845" s="97"/>
      <c r="R845" s="92"/>
      <c r="S845" s="97"/>
      <c r="T845" s="92"/>
      <c r="U845" s="98"/>
      <c r="V845" s="99"/>
      <c r="W845" s="100"/>
      <c r="X845" s="99"/>
      <c r="Y845" s="97"/>
      <c r="Z845" s="99"/>
      <c r="AA845" s="99"/>
      <c r="AB845" s="92"/>
      <c r="AC845" s="92"/>
      <c r="AD845" s="97"/>
      <c r="AE845" s="99"/>
      <c r="AF845" s="43" t="s">
        <v>96</v>
      </c>
    </row>
    <row r="846">
      <c r="A846" s="88"/>
      <c r="B846" s="89"/>
      <c r="C846" s="90"/>
      <c r="D846" s="91" t="s">
        <v>48</v>
      </c>
      <c r="E846" s="92">
        <v>501.3</v>
      </c>
      <c r="F846" s="93"/>
      <c r="G846" s="92">
        <v>1599</v>
      </c>
      <c r="H846" s="92">
        <v>42</v>
      </c>
      <c r="I846" s="94">
        <f t="shared" si="341"/>
      </c>
      <c r="J846" s="95">
        <f t="shared" si="12"/>
      </c>
      <c r="K846" s="92">
        <v>6</v>
      </c>
      <c r="L846" s="95">
        <f t="shared" si="121"/>
      </c>
      <c r="M846" s="92">
        <v>0</v>
      </c>
      <c r="N846" s="96">
        <f t="shared" si="559"/>
      </c>
      <c r="O846" s="92">
        <v>1</v>
      </c>
      <c r="P846" s="96">
        <f t="shared" si="668"/>
      </c>
      <c r="Q846" s="97"/>
      <c r="R846" s="92"/>
      <c r="S846" s="97"/>
      <c r="T846" s="92"/>
      <c r="U846" s="98"/>
      <c r="V846" s="99"/>
      <c r="W846" s="100"/>
      <c r="X846" s="99"/>
      <c r="Y846" s="97"/>
      <c r="Z846" s="99"/>
      <c r="AA846" s="99"/>
      <c r="AB846" s="92"/>
      <c r="AC846" s="92"/>
      <c r="AD846" s="97"/>
      <c r="AE846" s="99"/>
      <c r="AF846" s="39"/>
    </row>
    <row r="847">
      <c r="A847" s="88"/>
      <c r="B847" s="89" t="s">
        <v>71</v>
      </c>
      <c r="C847" s="90" t="s">
        <v>84</v>
      </c>
      <c r="D847" s="91" t="s">
        <v>44</v>
      </c>
      <c r="E847" s="102">
        <v>52.17</v>
      </c>
      <c r="F847" s="93">
        <f>E847+E848+E849</f>
      </c>
      <c r="G847" s="92">
        <v>1234</v>
      </c>
      <c r="H847" s="92">
        <v>40</v>
      </c>
      <c r="I847" s="94">
        <f t="shared" si="341"/>
      </c>
      <c r="J847" s="95">
        <f t="shared" si="12"/>
      </c>
      <c r="K847" s="92">
        <v>2</v>
      </c>
      <c r="L847" s="95">
        <f t="shared" si="121"/>
      </c>
      <c r="M847" s="92">
        <v>0</v>
      </c>
      <c r="N847" s="96">
        <f t="shared" si="559"/>
      </c>
      <c r="O847" s="92">
        <v>0</v>
      </c>
      <c r="P847" s="96">
        <f t="shared" si="668"/>
      </c>
      <c r="Q847" s="97">
        <f>(M847+M849+M848)/(O847+O849+O848)</f>
      </c>
      <c r="R847" s="92">
        <v>2</v>
      </c>
      <c r="S847" s="97">
        <f>(O847+O849)/(K847+K849)</f>
      </c>
      <c r="T847" s="92">
        <v>0</v>
      </c>
      <c r="U847" s="98">
        <f>F847/T847</f>
      </c>
      <c r="V847" s="99">
        <f>(F847+4*500)/T847</f>
      </c>
      <c r="W847" s="92">
        <v>0</v>
      </c>
      <c r="X847" s="99">
        <f>W847/T847</f>
      </c>
      <c r="Y847" s="97">
        <f>T847/R847</f>
      </c>
      <c r="Z847" s="99">
        <f>W847/F847</f>
      </c>
      <c r="AA847" s="99">
        <f>W847/(F847+500)</f>
      </c>
      <c r="AB847" s="92">
        <v>0</v>
      </c>
      <c r="AC847" s="92">
        <v>0</v>
      </c>
      <c r="AD847" s="97">
        <f>AB847/T847</f>
      </c>
      <c r="AE847" s="99">
        <f>(W847-AC847)/(F847+500)</f>
      </c>
      <c r="AF847" s="39" t="s">
        <v>65</v>
      </c>
    </row>
    <row r="848">
      <c r="A848" s="88"/>
      <c r="B848" s="89"/>
      <c r="C848" s="90"/>
      <c r="D848" s="91" t="s">
        <v>46</v>
      </c>
      <c r="E848" s="103">
        <v>498.85</v>
      </c>
      <c r="F848" s="93"/>
      <c r="G848" s="92">
        <v>3940</v>
      </c>
      <c r="H848" s="92">
        <v>130</v>
      </c>
      <c r="I848" s="94">
        <f t="shared" si="341"/>
      </c>
      <c r="J848" s="95">
        <f t="shared" si="12"/>
      </c>
      <c r="K848" s="92">
        <v>7</v>
      </c>
      <c r="L848" s="95">
        <f t="shared" si="121"/>
      </c>
      <c r="M848" s="92">
        <v>0</v>
      </c>
      <c r="N848" s="96">
        <f t="shared" si="559"/>
      </c>
      <c r="O848" s="92">
        <v>0</v>
      </c>
      <c r="P848" s="96">
        <f t="shared" si="668"/>
      </c>
      <c r="Q848" s="97"/>
      <c r="R848" s="92"/>
      <c r="S848" s="97"/>
      <c r="T848" s="92"/>
      <c r="U848" s="98"/>
      <c r="V848" s="99"/>
      <c r="W848" s="92"/>
      <c r="X848" s="99"/>
      <c r="Y848" s="97"/>
      <c r="Z848" s="99"/>
      <c r="AA848" s="99"/>
      <c r="AB848" s="92"/>
      <c r="AC848" s="92"/>
      <c r="AD848" s="97"/>
      <c r="AE848" s="99"/>
      <c r="AF848" s="43" t="s">
        <v>96</v>
      </c>
    </row>
    <row r="849">
      <c r="A849" s="88"/>
      <c r="B849" s="89"/>
      <c r="C849" s="90"/>
      <c r="D849" s="91" t="s">
        <v>48</v>
      </c>
      <c r="E849" s="92">
        <v>749.37</v>
      </c>
      <c r="F849" s="93"/>
      <c r="G849" s="92">
        <v>2698</v>
      </c>
      <c r="H849" s="92">
        <v>61</v>
      </c>
      <c r="I849" s="94">
        <f t="shared" si="341"/>
      </c>
      <c r="J849" s="95">
        <f t="shared" si="12"/>
      </c>
      <c r="K849" s="92">
        <v>4</v>
      </c>
      <c r="L849" s="95">
        <f t="shared" si="121"/>
      </c>
      <c r="M849" s="92">
        <v>0</v>
      </c>
      <c r="N849" s="96">
        <f t="shared" si="559"/>
      </c>
      <c r="O849" s="92">
        <v>1</v>
      </c>
      <c r="P849" s="96">
        <f t="shared" si="668"/>
      </c>
      <c r="Q849" s="97"/>
      <c r="R849" s="92"/>
      <c r="S849" s="97"/>
      <c r="T849" s="92"/>
      <c r="U849" s="98"/>
      <c r="V849" s="99"/>
      <c r="W849" s="92"/>
      <c r="X849" s="99"/>
      <c r="Y849" s="97"/>
      <c r="Z849" s="99"/>
      <c r="AA849" s="99"/>
      <c r="AB849" s="92"/>
      <c r="AC849" s="92"/>
      <c r="AD849" s="97"/>
      <c r="AE849" s="99"/>
      <c r="AF849" s="39"/>
    </row>
    <row r="850">
      <c r="A850" s="88"/>
      <c r="B850" s="104" t="s">
        <v>53</v>
      </c>
      <c r="C850" s="104"/>
      <c r="D850" s="104"/>
      <c r="E850" s="105">
        <f>SUM(E838:E849)</f>
      </c>
      <c r="F850" s="105">
        <f>SUM(F838:F849)</f>
      </c>
      <c r="G850" s="105">
        <f>SUM(G838:G849)</f>
      </c>
      <c r="H850" s="105">
        <f>SUM(H838:H849)</f>
      </c>
      <c r="I850" s="106">
        <f t="shared" si="341"/>
      </c>
      <c r="J850" s="107">
        <f t="shared" si="12"/>
      </c>
      <c r="K850" s="105">
        <f>SUM(K838:K849)</f>
      </c>
      <c r="L850" s="107">
        <f t="shared" si="121"/>
      </c>
      <c r="M850" s="105">
        <f>SUM(M838:M849)</f>
      </c>
      <c r="N850" s="108">
        <f t="shared" si="559"/>
      </c>
      <c r="O850" s="105">
        <f>SUM(O838:O849)</f>
      </c>
      <c r="P850" s="108">
        <f t="shared" si="668"/>
      </c>
      <c r="Q850" s="109">
        <f>M850/O850</f>
      </c>
      <c r="R850" s="105">
        <f>SUM(R838:R849)</f>
      </c>
      <c r="S850" s="109">
        <f>(O850+O850)/(K850+K850)</f>
      </c>
      <c r="T850" s="105">
        <f>SUM(T838:T849)</f>
      </c>
      <c r="U850" s="110">
        <f t="shared" ref="U850:U851" si="298">F850/T850</f>
      </c>
      <c r="V850" s="111">
        <f t="shared" ref="V850:V851" si="407">(F850+4*500)/T850</f>
      </c>
      <c r="W850" s="105">
        <f>SUM(W838:W849)</f>
      </c>
      <c r="X850" s="112">
        <f t="shared" ref="X850:X851" si="78">W850/T850</f>
      </c>
      <c r="Y850" s="109">
        <f t="shared" ref="Y850:Y851" si="189">T850/R850</f>
      </c>
      <c r="Z850" s="111">
        <f t="shared" ref="Z850:Z851" si="625">W850/F850</f>
      </c>
      <c r="AA850" s="111">
        <f>W850/(F850+COUNT(W838:W849)*500)</f>
      </c>
      <c r="AB850" s="105">
        <f>SUM(AB838:AB849)</f>
      </c>
      <c r="AC850" s="105">
        <f>SUM(AC838:AC849)</f>
      </c>
      <c r="AD850" s="109">
        <f t="shared" ref="AD850:AD851" si="497">AB850/T850</f>
      </c>
      <c r="AE850" s="113">
        <f>(W850-AC850)/(F850+COUNT(W838:W849)*500)</f>
      </c>
      <c r="AF850" s="39"/>
    </row>
    <row r="851">
      <c r="A851" s="88"/>
      <c r="B851" s="89" t="s">
        <v>72</v>
      </c>
      <c r="C851" s="90" t="s">
        <v>73</v>
      </c>
      <c r="D851" s="91" t="s">
        <v>44</v>
      </c>
      <c r="E851" s="123">
        <v>109.19</v>
      </c>
      <c r="F851" s="93">
        <f>E851+E852+E853</f>
      </c>
      <c r="G851" s="92">
        <v>1963</v>
      </c>
      <c r="H851" s="92">
        <v>37</v>
      </c>
      <c r="I851" s="94">
        <f t="shared" si="341"/>
      </c>
      <c r="J851" s="95">
        <f t="shared" si="12"/>
      </c>
      <c r="K851" s="92">
        <v>1</v>
      </c>
      <c r="L851" s="95">
        <f t="shared" si="121"/>
      </c>
      <c r="M851" s="92">
        <v>1</v>
      </c>
      <c r="N851" s="96">
        <f t="shared" si="559"/>
      </c>
      <c r="O851" s="92">
        <v>1</v>
      </c>
      <c r="P851" s="96">
        <f t="shared" si="668"/>
      </c>
      <c r="Q851" s="97">
        <f>(M851+M853+M852)/(O851+O853+O852)</f>
      </c>
      <c r="R851" s="92">
        <v>2</v>
      </c>
      <c r="S851" s="97">
        <f>(O851+O853)/(K851+K853)</f>
      </c>
      <c r="T851" s="92">
        <v>2</v>
      </c>
      <c r="U851" s="98">
        <f t="shared" si="298"/>
      </c>
      <c r="V851" s="99">
        <f t="shared" si="407"/>
      </c>
      <c r="W851" s="92">
        <v>3794.4</v>
      </c>
      <c r="X851" s="99">
        <f t="shared" si="78"/>
      </c>
      <c r="Y851" s="97">
        <f t="shared" si="189"/>
      </c>
      <c r="Z851" s="99">
        <f t="shared" si="625"/>
      </c>
      <c r="AA851" s="99">
        <f>W851/(F851+500)</f>
      </c>
      <c r="AB851" s="92">
        <v>0</v>
      </c>
      <c r="AC851" s="92">
        <v>0</v>
      </c>
      <c r="AD851" s="97">
        <f t="shared" si="497"/>
      </c>
      <c r="AE851" s="99">
        <f>(W851-AC851)/(F851+500)</f>
      </c>
      <c r="AF851" s="39" t="s">
        <v>65</v>
      </c>
    </row>
    <row r="852">
      <c r="A852" s="88"/>
      <c r="B852" s="89"/>
      <c r="C852" s="90"/>
      <c r="D852" s="91" t="s">
        <v>46</v>
      </c>
      <c r="E852" s="92">
        <v>613.78</v>
      </c>
      <c r="F852" s="93"/>
      <c r="G852" s="92">
        <v>4367</v>
      </c>
      <c r="H852" s="92">
        <v>131</v>
      </c>
      <c r="I852" s="94">
        <f t="shared" si="341"/>
      </c>
      <c r="J852" s="95">
        <f t="shared" si="12"/>
      </c>
      <c r="K852" s="92">
        <v>7</v>
      </c>
      <c r="L852" s="95">
        <f t="shared" si="121"/>
      </c>
      <c r="M852" s="92">
        <v>1</v>
      </c>
      <c r="N852" s="96">
        <f t="shared" si="559"/>
      </c>
      <c r="O852" s="92">
        <v>1</v>
      </c>
      <c r="P852" s="96">
        <f t="shared" si="668"/>
      </c>
      <c r="Q852" s="97"/>
      <c r="R852" s="92"/>
      <c r="S852" s="97"/>
      <c r="T852" s="92"/>
      <c r="U852" s="98"/>
      <c r="V852" s="99"/>
      <c r="W852" s="100"/>
      <c r="X852" s="99"/>
      <c r="Y852" s="97"/>
      <c r="Z852" s="99"/>
      <c r="AA852" s="99"/>
      <c r="AB852" s="92"/>
      <c r="AC852" s="92"/>
      <c r="AD852" s="97"/>
      <c r="AE852" s="99"/>
      <c r="AF852" s="43" t="s">
        <v>96</v>
      </c>
    </row>
    <row r="853">
      <c r="A853" s="88"/>
      <c r="B853" s="89"/>
      <c r="C853" s="90"/>
      <c r="D853" s="91" t="s">
        <v>48</v>
      </c>
      <c r="E853" s="92">
        <v>653.59</v>
      </c>
      <c r="F853" s="93"/>
      <c r="G853" s="92">
        <v>2401</v>
      </c>
      <c r="H853" s="92">
        <v>60</v>
      </c>
      <c r="I853" s="94">
        <f t="shared" si="341"/>
      </c>
      <c r="J853" s="95">
        <f t="shared" si="12"/>
      </c>
      <c r="K853" s="92">
        <v>4</v>
      </c>
      <c r="L853" s="95">
        <f t="shared" si="121"/>
      </c>
      <c r="M853" s="92">
        <v>0</v>
      </c>
      <c r="N853" s="96">
        <f t="shared" si="559"/>
      </c>
      <c r="O853" s="92">
        <v>0</v>
      </c>
      <c r="P853" s="96">
        <f t="shared" si="668"/>
      </c>
      <c r="Q853" s="97"/>
      <c r="R853" s="92"/>
      <c r="S853" s="97"/>
      <c r="T853" s="92"/>
      <c r="U853" s="98"/>
      <c r="V853" s="99"/>
      <c r="W853" s="100"/>
      <c r="X853" s="99"/>
      <c r="Y853" s="97"/>
      <c r="Z853" s="99"/>
      <c r="AA853" s="99"/>
      <c r="AB853" s="92"/>
      <c r="AC853" s="92"/>
      <c r="AD853" s="97"/>
      <c r="AE853" s="99"/>
      <c r="AF853" s="39"/>
    </row>
    <row r="854">
      <c r="A854" s="88"/>
      <c r="B854" s="89" t="s">
        <v>74</v>
      </c>
      <c r="C854" s="90" t="s">
        <v>73</v>
      </c>
      <c r="D854" s="91" t="s">
        <v>44</v>
      </c>
      <c r="E854" s="102">
        <v>644.48</v>
      </c>
      <c r="F854" s="93">
        <f>E854+E855+E856</f>
      </c>
      <c r="G854" s="92">
        <v>7490</v>
      </c>
      <c r="H854" s="92">
        <v>96</v>
      </c>
      <c r="I854" s="94">
        <f t="shared" si="341"/>
      </c>
      <c r="J854" s="95">
        <f t="shared" si="12"/>
      </c>
      <c r="K854" s="92">
        <v>4</v>
      </c>
      <c r="L854" s="95">
        <f t="shared" si="121"/>
      </c>
      <c r="M854" s="92">
        <v>1</v>
      </c>
      <c r="N854" s="96">
        <f t="shared" si="559"/>
      </c>
      <c r="O854" s="92">
        <v>1</v>
      </c>
      <c r="P854" s="96">
        <f t="shared" si="668"/>
      </c>
      <c r="Q854" s="97">
        <f>(M854+M856+M855)/(O854+O856+O855)</f>
      </c>
      <c r="R854" s="92">
        <v>6</v>
      </c>
      <c r="S854" s="97">
        <f>(O854+O856)/(K854+K856)</f>
      </c>
      <c r="T854" s="92">
        <v>3</v>
      </c>
      <c r="U854" s="98">
        <f>F854/T854</f>
      </c>
      <c r="V854" s="99">
        <f>(F854+4*500)/T854</f>
      </c>
      <c r="W854" s="92">
        <v>3030.6</v>
      </c>
      <c r="X854" s="99">
        <f>W854/T854</f>
      </c>
      <c r="Y854" s="97">
        <f>T854/R854</f>
      </c>
      <c r="Z854" s="99">
        <f>W854/F854</f>
      </c>
      <c r="AA854" s="99">
        <f>W854/(F854+500)</f>
      </c>
      <c r="AB854" s="92">
        <v>0</v>
      </c>
      <c r="AC854" s="92">
        <v>0</v>
      </c>
      <c r="AD854" s="97">
        <f>AB854/T854</f>
      </c>
      <c r="AE854" s="99">
        <f>(W854-AC854)/(F854+500)</f>
      </c>
      <c r="AF854" s="39" t="s">
        <v>65</v>
      </c>
    </row>
    <row r="855">
      <c r="A855" s="88"/>
      <c r="B855" s="89"/>
      <c r="C855" s="90"/>
      <c r="D855" s="91" t="s">
        <v>46</v>
      </c>
      <c r="E855" s="103">
        <v>831.35</v>
      </c>
      <c r="F855" s="93"/>
      <c r="G855" s="92">
        <v>4534</v>
      </c>
      <c r="H855" s="92">
        <v>143</v>
      </c>
      <c r="I855" s="94">
        <f t="shared" si="341"/>
      </c>
      <c r="J855" s="95">
        <f t="shared" si="12"/>
      </c>
      <c r="K855" s="92">
        <v>23</v>
      </c>
      <c r="L855" s="95">
        <f t="shared" si="121"/>
      </c>
      <c r="M855" s="92">
        <v>1</v>
      </c>
      <c r="N855" s="96">
        <f t="shared" si="559"/>
      </c>
      <c r="O855" s="92">
        <v>4</v>
      </c>
      <c r="P855" s="96">
        <f t="shared" si="668"/>
      </c>
      <c r="Q855" s="97"/>
      <c r="R855" s="92"/>
      <c r="S855" s="97"/>
      <c r="T855" s="92"/>
      <c r="U855" s="98"/>
      <c r="V855" s="99"/>
      <c r="W855" s="92"/>
      <c r="X855" s="99"/>
      <c r="Y855" s="97"/>
      <c r="Z855" s="99"/>
      <c r="AA855" s="99"/>
      <c r="AB855" s="92"/>
      <c r="AC855" s="92"/>
      <c r="AD855" s="97"/>
      <c r="AE855" s="99"/>
      <c r="AF855" s="43" t="s">
        <v>96</v>
      </c>
    </row>
    <row r="856">
      <c r="A856" s="88"/>
      <c r="B856" s="89"/>
      <c r="C856" s="90"/>
      <c r="D856" s="91" t="s">
        <v>48</v>
      </c>
      <c r="E856" s="92">
        <v>267.36</v>
      </c>
      <c r="F856" s="93"/>
      <c r="G856" s="92">
        <v>727</v>
      </c>
      <c r="H856" s="92">
        <v>15</v>
      </c>
      <c r="I856" s="94">
        <f t="shared" si="341"/>
      </c>
      <c r="J856" s="95">
        <f t="shared" si="12"/>
      </c>
      <c r="K856" s="92">
        <v>1</v>
      </c>
      <c r="L856" s="95">
        <f t="shared" si="121"/>
      </c>
      <c r="M856" s="92">
        <v>0</v>
      </c>
      <c r="N856" s="96">
        <f t="shared" si="559"/>
      </c>
      <c r="O856" s="92">
        <v>0</v>
      </c>
      <c r="P856" s="96">
        <f t="shared" si="668"/>
      </c>
      <c r="Q856" s="97"/>
      <c r="R856" s="92"/>
      <c r="S856" s="97"/>
      <c r="T856" s="92"/>
      <c r="U856" s="98"/>
      <c r="V856" s="99"/>
      <c r="W856" s="92"/>
      <c r="X856" s="99"/>
      <c r="Y856" s="97"/>
      <c r="Z856" s="99"/>
      <c r="AA856" s="99"/>
      <c r="AB856" s="92"/>
      <c r="AC856" s="92"/>
      <c r="AD856" s="97"/>
      <c r="AE856" s="99"/>
      <c r="AF856" s="39"/>
    </row>
    <row r="857">
      <c r="A857" s="88"/>
      <c r="B857" s="89" t="s">
        <v>75</v>
      </c>
      <c r="C857" s="90" t="s">
        <v>73</v>
      </c>
      <c r="D857" s="91" t="s">
        <v>44</v>
      </c>
      <c r="E857" s="102">
        <v>479.2</v>
      </c>
      <c r="F857" s="93">
        <f>E857+E858+E859</f>
      </c>
      <c r="G857" s="92">
        <v>4137</v>
      </c>
      <c r="H857" s="92">
        <v>128</v>
      </c>
      <c r="I857" s="94">
        <f t="shared" si="341"/>
      </c>
      <c r="J857" s="95">
        <f t="shared" si="12"/>
      </c>
      <c r="K857" s="92">
        <v>12</v>
      </c>
      <c r="L857" s="95">
        <f t="shared" si="121"/>
      </c>
      <c r="M857" s="92">
        <v>0</v>
      </c>
      <c r="N857" s="96">
        <f t="shared" si="559"/>
      </c>
      <c r="O857" s="92">
        <v>1</v>
      </c>
      <c r="P857" s="96">
        <f t="shared" si="668"/>
      </c>
      <c r="Q857" s="97">
        <f>(M857+M859+M858)/(O857+O859+O858)</f>
      </c>
      <c r="R857" s="92">
        <v>8</v>
      </c>
      <c r="S857" s="97">
        <f>(O857+O859)/(K857+K859)</f>
      </c>
      <c r="T857" s="92">
        <v>1</v>
      </c>
      <c r="U857" s="98">
        <f>F857/T857</f>
      </c>
      <c r="V857" s="99">
        <f>(F857+4*500)/T857</f>
      </c>
      <c r="W857" s="92">
        <v>594</v>
      </c>
      <c r="X857" s="99">
        <f>W857/T857</f>
      </c>
      <c r="Y857" s="97">
        <f>T857/R857</f>
      </c>
      <c r="Z857" s="99">
        <f>W857/F857</f>
      </c>
      <c r="AA857" s="99">
        <f>W857/(F857+500)</f>
      </c>
      <c r="AB857" s="92">
        <v>0</v>
      </c>
      <c r="AC857" s="92">
        <v>0</v>
      </c>
      <c r="AD857" s="97">
        <f>AB857/T857</f>
      </c>
      <c r="AE857" s="99">
        <f>(W857-AC857)/(F857+500)</f>
      </c>
      <c r="AF857" s="39" t="s">
        <v>65</v>
      </c>
    </row>
    <row r="858">
      <c r="A858" s="88"/>
      <c r="B858" s="89"/>
      <c r="C858" s="90"/>
      <c r="D858" s="91" t="s">
        <v>46</v>
      </c>
      <c r="E858" s="103">
        <v>799.53</v>
      </c>
      <c r="F858" s="93"/>
      <c r="G858" s="92">
        <v>6356</v>
      </c>
      <c r="H858" s="92">
        <v>215</v>
      </c>
      <c r="I858" s="94">
        <f t="shared" si="341"/>
      </c>
      <c r="J858" s="95">
        <f t="shared" si="12"/>
      </c>
      <c r="K858" s="92">
        <v>18</v>
      </c>
      <c r="L858" s="95">
        <f t="shared" si="121"/>
      </c>
      <c r="M858" s="92">
        <v>0</v>
      </c>
      <c r="N858" s="96">
        <f t="shared" si="559"/>
      </c>
      <c r="O858" s="92">
        <v>3</v>
      </c>
      <c r="P858" s="96">
        <f t="shared" si="668"/>
      </c>
      <c r="Q858" s="97"/>
      <c r="R858" s="92"/>
      <c r="S858" s="97"/>
      <c r="T858" s="92"/>
      <c r="U858" s="98"/>
      <c r="V858" s="99"/>
      <c r="W858" s="100"/>
      <c r="X858" s="99"/>
      <c r="Y858" s="97"/>
      <c r="Z858" s="99"/>
      <c r="AA858" s="99"/>
      <c r="AB858" s="92"/>
      <c r="AC858" s="92"/>
      <c r="AD858" s="97"/>
      <c r="AE858" s="99"/>
      <c r="AF858" s="43" t="s">
        <v>96</v>
      </c>
    </row>
    <row r="859">
      <c r="A859" s="88"/>
      <c r="B859" s="89"/>
      <c r="C859" s="90"/>
      <c r="D859" s="91" t="s">
        <v>48</v>
      </c>
      <c r="E859" s="92">
        <v>121.58</v>
      </c>
      <c r="F859" s="93"/>
      <c r="G859" s="92">
        <v>493</v>
      </c>
      <c r="H859" s="92">
        <v>6</v>
      </c>
      <c r="I859" s="94">
        <f t="shared" si="341"/>
      </c>
      <c r="J859" s="95">
        <f t="shared" si="12"/>
      </c>
      <c r="K859" s="92">
        <v>0</v>
      </c>
      <c r="L859" s="95">
        <f t="shared" si="121"/>
      </c>
      <c r="M859" s="92">
        <v>0</v>
      </c>
      <c r="N859" s="96">
        <f t="shared" si="559"/>
      </c>
      <c r="O859" s="92">
        <v>0</v>
      </c>
      <c r="P859" s="96">
        <f t="shared" si="668"/>
      </c>
      <c r="Q859" s="97"/>
      <c r="R859" s="92"/>
      <c r="S859" s="97"/>
      <c r="T859" s="92"/>
      <c r="U859" s="98"/>
      <c r="V859" s="99"/>
      <c r="W859" s="100"/>
      <c r="X859" s="99"/>
      <c r="Y859" s="97"/>
      <c r="Z859" s="99"/>
      <c r="AA859" s="99"/>
      <c r="AB859" s="92"/>
      <c r="AC859" s="92"/>
      <c r="AD859" s="97"/>
      <c r="AE859" s="99"/>
      <c r="AF859" s="39"/>
    </row>
    <row r="860">
      <c r="A860" s="88"/>
      <c r="B860" s="89" t="s">
        <v>76</v>
      </c>
      <c r="C860" s="90" t="s">
        <v>73</v>
      </c>
      <c r="D860" s="91" t="s">
        <v>44</v>
      </c>
      <c r="E860" s="102">
        <v>307.39</v>
      </c>
      <c r="F860" s="93">
        <f>E860+E861+E862</f>
      </c>
      <c r="G860" s="92">
        <v>1863</v>
      </c>
      <c r="H860" s="92">
        <v>148</v>
      </c>
      <c r="I860" s="94">
        <f t="shared" si="341"/>
      </c>
      <c r="J860" s="95">
        <f t="shared" si="12"/>
      </c>
      <c r="K860" s="92">
        <v>4</v>
      </c>
      <c r="L860" s="95">
        <f t="shared" si="121"/>
      </c>
      <c r="M860" s="92">
        <v>0</v>
      </c>
      <c r="N860" s="96">
        <f t="shared" si="559"/>
      </c>
      <c r="O860" s="92">
        <v>0</v>
      </c>
      <c r="P860" s="96">
        <f t="shared" si="668"/>
      </c>
      <c r="Q860" s="97">
        <f>(M860+M862+M861)/(O860+O862+O861)</f>
      </c>
      <c r="R860" s="92">
        <v>3</v>
      </c>
      <c r="S860" s="97">
        <f>(O860+O862)/(K860+K862)</f>
      </c>
      <c r="T860" s="92">
        <v>1</v>
      </c>
      <c r="U860" s="98">
        <f>F860/T860</f>
      </c>
      <c r="V860" s="99">
        <f>(F860+4*500)/T860</f>
      </c>
      <c r="W860" s="92">
        <v>1345.2</v>
      </c>
      <c r="X860" s="99">
        <f>W860/T860</f>
      </c>
      <c r="Y860" s="97">
        <f>T860/R860</f>
      </c>
      <c r="Z860" s="99">
        <f>W860/F860</f>
      </c>
      <c r="AA860" s="99">
        <f>W860/(F860+500)</f>
      </c>
      <c r="AB860" s="92">
        <v>0</v>
      </c>
      <c r="AC860" s="92">
        <v>0</v>
      </c>
      <c r="AD860" s="97">
        <f>AB860/T860</f>
      </c>
      <c r="AE860" s="99">
        <f>(W860-AC860)/(F860+500)</f>
      </c>
      <c r="AF860" s="39" t="s">
        <v>65</v>
      </c>
    </row>
    <row r="861">
      <c r="A861" s="88"/>
      <c r="B861" s="89"/>
      <c r="C861" s="90"/>
      <c r="D861" s="91" t="s">
        <v>46</v>
      </c>
      <c r="E861" s="103">
        <v>158.61</v>
      </c>
      <c r="F861" s="93"/>
      <c r="G861" s="92">
        <v>2595</v>
      </c>
      <c r="H861" s="92">
        <v>90</v>
      </c>
      <c r="I861" s="94">
        <f t="shared" si="341"/>
      </c>
      <c r="J861" s="95">
        <f t="shared" si="12"/>
      </c>
      <c r="K861" s="92">
        <v>7</v>
      </c>
      <c r="L861" s="95">
        <f t="shared" si="121"/>
      </c>
      <c r="M861" s="92">
        <v>1</v>
      </c>
      <c r="N861" s="96">
        <f t="shared" si="559"/>
      </c>
      <c r="O861" s="92">
        <v>3</v>
      </c>
      <c r="P861" s="96">
        <f t="shared" si="668"/>
      </c>
      <c r="Q861" s="97"/>
      <c r="R861" s="92"/>
      <c r="S861" s="97"/>
      <c r="T861" s="92"/>
      <c r="U861" s="98"/>
      <c r="V861" s="99"/>
      <c r="W861" s="92"/>
      <c r="X861" s="99"/>
      <c r="Y861" s="97"/>
      <c r="Z861" s="99"/>
      <c r="AA861" s="99"/>
      <c r="AB861" s="92"/>
      <c r="AC861" s="92"/>
      <c r="AD861" s="97"/>
      <c r="AE861" s="99"/>
      <c r="AF861" s="43" t="s">
        <v>96</v>
      </c>
    </row>
    <row r="862">
      <c r="A862" s="88"/>
      <c r="B862" s="89"/>
      <c r="C862" s="90"/>
      <c r="D862" s="91" t="s">
        <v>48</v>
      </c>
      <c r="E862" s="92">
        <v>139.26</v>
      </c>
      <c r="F862" s="93"/>
      <c r="G862" s="92">
        <v>1716</v>
      </c>
      <c r="H862" s="92">
        <v>63</v>
      </c>
      <c r="I862" s="94">
        <f t="shared" si="341"/>
      </c>
      <c r="J862" s="95">
        <f t="shared" si="12"/>
      </c>
      <c r="K862" s="92">
        <v>3</v>
      </c>
      <c r="L862" s="95">
        <f t="shared" si="121"/>
      </c>
      <c r="M862" s="92">
        <v>0</v>
      </c>
      <c r="N862" s="96">
        <f t="shared" si="559"/>
      </c>
      <c r="O862" s="92">
        <v>0</v>
      </c>
      <c r="P862" s="96">
        <f t="shared" si="668"/>
      </c>
      <c r="Q862" s="97"/>
      <c r="R862" s="92"/>
      <c r="S862" s="97"/>
      <c r="T862" s="92"/>
      <c r="U862" s="98"/>
      <c r="V862" s="99"/>
      <c r="W862" s="92"/>
      <c r="X862" s="99"/>
      <c r="Y862" s="97"/>
      <c r="Z862" s="99"/>
      <c r="AA862" s="99"/>
      <c r="AB862" s="92"/>
      <c r="AC862" s="92"/>
      <c r="AD862" s="97"/>
      <c r="AE862" s="99"/>
      <c r="AF862" s="39"/>
    </row>
    <row r="863">
      <c r="A863" s="88"/>
      <c r="B863" s="104" t="s">
        <v>53</v>
      </c>
      <c r="C863" s="104"/>
      <c r="D863" s="104"/>
      <c r="E863" s="105">
        <f>SUM(E851:E862)</f>
      </c>
      <c r="F863" s="105">
        <f>SUM(F851:F862)</f>
      </c>
      <c r="G863" s="105">
        <f>SUM(G851:G862)</f>
      </c>
      <c r="H863" s="105">
        <f>SUM(H851:H862)</f>
      </c>
      <c r="I863" s="106">
        <f t="shared" si="341"/>
      </c>
      <c r="J863" s="107">
        <f t="shared" si="12"/>
      </c>
      <c r="K863" s="105">
        <f>SUM(K851:K862)</f>
      </c>
      <c r="L863" s="107">
        <f t="shared" si="121"/>
      </c>
      <c r="M863" s="105">
        <f>SUM(M851:M862)</f>
      </c>
      <c r="N863" s="108">
        <f t="shared" si="559"/>
      </c>
      <c r="O863" s="105">
        <f>SUM(O851:O862)</f>
      </c>
      <c r="P863" s="108">
        <f t="shared" si="668"/>
      </c>
      <c r="Q863" s="109">
        <f t="shared" ref="Q863:Q864" si="540">M863/O863</f>
      </c>
      <c r="R863" s="105">
        <f>SUM(R851:R862)</f>
      </c>
      <c r="S863" s="109">
        <f t="shared" ref="S863:S864" si="232">(O863+O863)/(K863+K863)</f>
      </c>
      <c r="T863" s="105">
        <f>SUM(T851:T862)</f>
      </c>
      <c r="U863" s="110">
        <f t="shared" ref="U863:U864" si="299">F863/T863</f>
      </c>
      <c r="V863" s="111">
        <f t="shared" ref="V863:V864" si="408">(F863+4*500)/T863</f>
      </c>
      <c r="W863" s="105">
        <f>SUM(W851:W862)</f>
      </c>
      <c r="X863" s="112">
        <f t="shared" ref="X863:X864" si="79">W863/T863</f>
      </c>
      <c r="Y863" s="109">
        <f t="shared" ref="Y863:Y864" si="190">T863/R863</f>
      </c>
      <c r="Z863" s="111">
        <f t="shared" ref="Z863:Z864" si="626">W863/F863</f>
      </c>
      <c r="AA863" s="111">
        <f>W863/(F863+COUNT(W851:W862)*500)</f>
      </c>
      <c r="AB863" s="105">
        <f>SUM(AB851:AB862)</f>
      </c>
      <c r="AC863" s="105">
        <f>SUM(AC851:AC862)</f>
      </c>
      <c r="AD863" s="109">
        <f t="shared" ref="AD863:AD864" si="498">AB863/T863</f>
      </c>
      <c r="AE863" s="113">
        <f>(W863-AC863)/(F863+COUNT(W851:W862)*500)</f>
      </c>
      <c r="AF863" s="99"/>
    </row>
    <row r="864">
      <c r="A864" s="124"/>
      <c r="B864" s="125" t="s">
        <v>77</v>
      </c>
      <c r="C864" s="125"/>
      <c r="D864" s="125"/>
      <c r="E864" s="126">
        <f>E824+E863+E811+E850+E837</f>
      </c>
      <c r="F864" s="126">
        <f>F824+F863+F811+F850+F837</f>
      </c>
      <c r="G864" s="126">
        <f>G824+G863+G811+G850+G837</f>
      </c>
      <c r="H864" s="126">
        <f>H824+H863+H811+H850+H837</f>
      </c>
      <c r="I864" s="127">
        <f t="shared" si="341"/>
      </c>
      <c r="J864" s="128">
        <f t="shared" si="12"/>
      </c>
      <c r="K864" s="126">
        <f>K824+K863+K811+K850+K837</f>
      </c>
      <c r="L864" s="128">
        <f t="shared" si="121"/>
      </c>
      <c r="M864" s="126">
        <f>M824+M863+M811+M850+M837</f>
      </c>
      <c r="N864" s="129">
        <f t="shared" si="559"/>
      </c>
      <c r="O864" s="126">
        <f>O824+O863+O811+O850+O837</f>
      </c>
      <c r="P864" s="130">
        <f t="shared" si="668"/>
      </c>
      <c r="Q864" s="131">
        <f t="shared" si="540"/>
      </c>
      <c r="R864" s="126">
        <f>R824+R863+R811+R850+R837</f>
      </c>
      <c r="S864" s="131">
        <f t="shared" si="232"/>
      </c>
      <c r="T864" s="126">
        <f>T824+T863+T811+T850+T837</f>
      </c>
      <c r="U864" s="132">
        <f t="shared" si="299"/>
      </c>
      <c r="V864" s="126">
        <f t="shared" si="408"/>
      </c>
      <c r="W864" s="126">
        <f>W824+W863+W811+W850+W837</f>
      </c>
      <c r="X864" s="126">
        <f t="shared" si="79"/>
      </c>
      <c r="Y864" s="131">
        <f t="shared" si="190"/>
      </c>
      <c r="Z864" s="126">
        <f t="shared" si="626"/>
      </c>
      <c r="AA864" s="126">
        <f>W864/(F864+COUNT(W799:W810,W812:W823,W825:W836,W838:W849,W851:W862)*500)</f>
      </c>
      <c r="AB864" s="126">
        <f>AB824+AB863+AB811+AB850+AB837</f>
      </c>
      <c r="AC864" s="126">
        <f>AC824+AC863+AC811+AC850+AC837</f>
      </c>
      <c r="AD864" s="131">
        <f t="shared" si="498"/>
      </c>
      <c r="AE864" s="126">
        <f>(W864-AC864)/(F864+COUNT(W799:W810,W812:W823,W825:W836,W838:W849,W851:W862)*500)</f>
      </c>
      <c r="AF864" s="133"/>
    </row>
    <row r="865">
      <c r="A865" s="80" t="s">
        <v>9</v>
      </c>
      <c r="B865" s="80" t="s">
        <v>10</v>
      </c>
      <c r="C865" s="80" t="s">
        <v>11</v>
      </c>
      <c r="D865" s="80" t="s">
        <v>12</v>
      </c>
      <c r="E865" s="80" t="s">
        <v>13</v>
      </c>
      <c r="F865" s="80" t="s">
        <v>14</v>
      </c>
      <c r="G865" s="80" t="s">
        <v>15</v>
      </c>
      <c r="H865" s="80" t="s">
        <v>16</v>
      </c>
      <c r="I865" s="81" t="s">
        <v>17</v>
      </c>
      <c r="J865" s="82" t="s">
        <v>18</v>
      </c>
      <c r="K865" s="80" t="s">
        <v>19</v>
      </c>
      <c r="L865" s="82" t="s">
        <v>20</v>
      </c>
      <c r="M865" s="80" t="s">
        <v>21</v>
      </c>
      <c r="N865" s="83" t="s">
        <v>22</v>
      </c>
      <c r="O865" s="80" t="s">
        <v>23</v>
      </c>
      <c r="P865" s="83" t="s">
        <v>24</v>
      </c>
      <c r="Q865" s="81" t="s">
        <v>25</v>
      </c>
      <c r="R865" s="84" t="s">
        <v>26</v>
      </c>
      <c r="S865" s="85" t="s">
        <v>27</v>
      </c>
      <c r="T865" s="84" t="s">
        <v>28</v>
      </c>
      <c r="U865" s="86" t="s">
        <v>29</v>
      </c>
      <c r="V865" s="87" t="s">
        <v>30</v>
      </c>
      <c r="W865" s="87" t="s">
        <v>31</v>
      </c>
      <c r="X865" s="87" t="s">
        <v>32</v>
      </c>
      <c r="Y865" s="85" t="s">
        <v>33</v>
      </c>
      <c r="Z865" s="87" t="s">
        <v>34</v>
      </c>
      <c r="AA865" s="87" t="s">
        <v>35</v>
      </c>
      <c r="AB865" s="87" t="s">
        <v>36</v>
      </c>
      <c r="AC865" s="84" t="s">
        <v>37</v>
      </c>
      <c r="AD865" s="85" t="s">
        <v>38</v>
      </c>
      <c r="AE865" s="87" t="s">
        <v>39</v>
      </c>
      <c r="AF865" s="87" t="s">
        <v>40</v>
      </c>
    </row>
    <row r="866">
      <c r="A866" s="88" t="s">
        <v>97</v>
      </c>
      <c r="B866" s="89" t="s">
        <v>42</v>
      </c>
      <c r="C866" s="90" t="s">
        <v>98</v>
      </c>
      <c r="D866" s="91" t="s">
        <v>44</v>
      </c>
      <c r="E866" s="102">
        <v>225.5</v>
      </c>
      <c r="F866" s="93">
        <f>E866+E867+E868</f>
      </c>
      <c r="G866" s="92">
        <v>1125</v>
      </c>
      <c r="H866" s="92">
        <v>238</v>
      </c>
      <c r="I866" s="94">
        <f t="shared" ref="I866:I930" si="342">H866/G866</f>
      </c>
      <c r="J866" s="95">
        <f t="shared" ref="J866:J929" si="13">(E866/G866)*1000</f>
      </c>
      <c r="K866" s="92">
        <v>5</v>
      </c>
      <c r="L866" s="95">
        <f t="shared" ref="L866:L930" si="122">E866/K866</f>
      </c>
      <c r="M866" s="92">
        <v>0</v>
      </c>
      <c r="N866" s="96">
        <f t="shared" ref="N866:N930" si="560">E866/M866</f>
      </c>
      <c r="O866" s="92">
        <v>0</v>
      </c>
      <c r="P866" s="96">
        <f t="shared" ref="P866:P930" si="669">E866/O866</f>
      </c>
      <c r="Q866" s="97">
        <f>(M866+M868+M867)/(O866+O868+O867)</f>
      </c>
      <c r="R866" s="92">
        <v>2</v>
      </c>
      <c r="S866" s="97">
        <f>(O866+O868)/(K866+K868)</f>
      </c>
      <c r="T866" s="92">
        <v>0</v>
      </c>
      <c r="U866" s="98">
        <f>F866/T866</f>
      </c>
      <c r="V866" s="99">
        <f>(F866+4*500)/T866</f>
      </c>
      <c r="W866" s="92">
        <v>0</v>
      </c>
      <c r="X866" s="99">
        <f>W866/T866</f>
      </c>
      <c r="Y866" s="97">
        <f>T866/R866</f>
      </c>
      <c r="Z866" s="99">
        <f>W866/F866</f>
      </c>
      <c r="AA866" s="99">
        <f>W866/(F866+500)</f>
      </c>
      <c r="AB866" s="92">
        <v>1</v>
      </c>
      <c r="AC866" s="92">
        <v>396</v>
      </c>
      <c r="AD866" s="97">
        <f>AB866/T866</f>
      </c>
      <c r="AE866" s="99">
        <f>(W866-AC866)/(F866+500)</f>
      </c>
      <c r="AF866" s="99" t="s">
        <v>45</v>
      </c>
    </row>
    <row r="867">
      <c r="A867" s="88"/>
      <c r="B867" s="89"/>
      <c r="C867" s="90"/>
      <c r="D867" s="91" t="s">
        <v>46</v>
      </c>
      <c r="E867" s="103">
        <v>544.98</v>
      </c>
      <c r="F867" s="93"/>
      <c r="G867" s="92">
        <v>4087</v>
      </c>
      <c r="H867" s="92">
        <v>209</v>
      </c>
      <c r="I867" s="94">
        <f t="shared" si="342"/>
      </c>
      <c r="J867" s="95">
        <f t="shared" si="13"/>
      </c>
      <c r="K867" s="92">
        <v>10</v>
      </c>
      <c r="L867" s="95">
        <f t="shared" si="122"/>
      </c>
      <c r="M867" s="92">
        <v>0</v>
      </c>
      <c r="N867" s="96">
        <f t="shared" si="560"/>
      </c>
      <c r="O867" s="92">
        <v>1</v>
      </c>
      <c r="P867" s="96">
        <f t="shared" si="669"/>
      </c>
      <c r="Q867" s="97"/>
      <c r="R867" s="92"/>
      <c r="S867" s="97"/>
      <c r="T867" s="92"/>
      <c r="U867" s="98"/>
      <c r="V867" s="99"/>
      <c r="W867" s="100"/>
      <c r="X867" s="99"/>
      <c r="Y867" s="97"/>
      <c r="Z867" s="99"/>
      <c r="AA867" s="99"/>
      <c r="AB867" s="92"/>
      <c r="AC867" s="92"/>
      <c r="AD867" s="97"/>
      <c r="AE867" s="99"/>
      <c r="AF867" s="101" t="s">
        <v>91</v>
      </c>
    </row>
    <row customHeight="true" ht="20.238095238095237" r="868">
      <c r="A868" s="88"/>
      <c r="B868" s="89"/>
      <c r="C868" s="90"/>
      <c r="D868" s="91" t="s">
        <v>48</v>
      </c>
      <c r="E868" s="92">
        <v>30.96</v>
      </c>
      <c r="F868" s="93"/>
      <c r="G868" s="92">
        <v>61</v>
      </c>
      <c r="H868" s="92">
        <v>5</v>
      </c>
      <c r="I868" s="94">
        <f t="shared" si="342"/>
      </c>
      <c r="J868" s="95">
        <f t="shared" si="13"/>
      </c>
      <c r="K868" s="92">
        <v>0</v>
      </c>
      <c r="L868" s="95">
        <f t="shared" si="122"/>
      </c>
      <c r="M868" s="92">
        <v>0</v>
      </c>
      <c r="N868" s="96">
        <f t="shared" si="560"/>
      </c>
      <c r="O868" s="92">
        <v>0</v>
      </c>
      <c r="P868" s="96">
        <f t="shared" si="669"/>
      </c>
      <c r="Q868" s="97"/>
      <c r="R868" s="92"/>
      <c r="S868" s="97"/>
      <c r="T868" s="92"/>
      <c r="U868" s="98"/>
      <c r="V868" s="99"/>
      <c r="W868" s="100"/>
      <c r="X868" s="99"/>
      <c r="Y868" s="97"/>
      <c r="Z868" s="99"/>
      <c r="AA868" s="99"/>
      <c r="AB868" s="92"/>
      <c r="AC868" s="92"/>
      <c r="AD868" s="97"/>
      <c r="AE868" s="99"/>
      <c r="AF868" s="99"/>
    </row>
    <row customHeight="true" ht="20.238095238095237" r="869">
      <c r="A869" s="88"/>
      <c r="B869" s="89" t="s">
        <v>49</v>
      </c>
      <c r="C869" s="90" t="s">
        <v>98</v>
      </c>
      <c r="D869" s="91" t="s">
        <v>44</v>
      </c>
      <c r="E869" s="102">
        <v>340.24</v>
      </c>
      <c r="F869" s="93">
        <f>E869+E870+E871</f>
      </c>
      <c r="G869" s="92">
        <v>1194</v>
      </c>
      <c r="H869" s="92">
        <v>113</v>
      </c>
      <c r="I869" s="94">
        <f t="shared" si="342"/>
      </c>
      <c r="J869" s="95">
        <f t="shared" si="13"/>
      </c>
      <c r="K869" s="92">
        <v>6</v>
      </c>
      <c r="L869" s="95">
        <f t="shared" si="122"/>
      </c>
      <c r="M869" s="92">
        <v>2</v>
      </c>
      <c r="N869" s="96">
        <f t="shared" si="560"/>
      </c>
      <c r="O869" s="92">
        <v>3</v>
      </c>
      <c r="P869" s="96">
        <f t="shared" si="669"/>
      </c>
      <c r="Q869" s="97">
        <f>(M869+M871+M870)/(O869+O871+O870)</f>
      </c>
      <c r="R869" s="92">
        <v>8</v>
      </c>
      <c r="S869" s="97">
        <f>(O869+O871)/(K869+K871)</f>
      </c>
      <c r="T869" s="92">
        <v>6</v>
      </c>
      <c r="U869" s="98">
        <f>F869/T869</f>
      </c>
      <c r="V869" s="99">
        <f>(F869+4*500)/T869</f>
      </c>
      <c r="W869" s="100">
        <v>8339.8</v>
      </c>
      <c r="X869" s="99">
        <f>W869/T869</f>
      </c>
      <c r="Y869" s="97">
        <f>T869/R869</f>
      </c>
      <c r="Z869" s="99">
        <f>W869/F869</f>
      </c>
      <c r="AA869" s="99">
        <f>W869/(F869+500)</f>
      </c>
      <c r="AB869" s="92">
        <v>5</v>
      </c>
      <c r="AC869" s="92">
        <v>7540.6</v>
      </c>
      <c r="AD869" s="97">
        <f>AB869/T869</f>
      </c>
      <c r="AE869" s="99">
        <f>(W869-AC869)/(F869+500)</f>
      </c>
      <c r="AF869" s="101" t="s">
        <v>91</v>
      </c>
    </row>
    <row customHeight="true" ht="20.238095238095237" r="870">
      <c r="A870" s="88"/>
      <c r="B870" s="89"/>
      <c r="C870" s="90"/>
      <c r="D870" s="91" t="s">
        <v>46</v>
      </c>
      <c r="E870" s="103">
        <v>1047.08</v>
      </c>
      <c r="F870" s="93"/>
      <c r="G870" s="92">
        <v>11113</v>
      </c>
      <c r="H870" s="92">
        <v>536</v>
      </c>
      <c r="I870" s="94">
        <f t="shared" si="342"/>
      </c>
      <c r="J870" s="95">
        <f t="shared" si="13"/>
      </c>
      <c r="K870" s="92">
        <v>23</v>
      </c>
      <c r="L870" s="95">
        <f t="shared" si="122"/>
      </c>
      <c r="M870" s="92">
        <v>2</v>
      </c>
      <c r="N870" s="96">
        <f t="shared" si="560"/>
      </c>
      <c r="O870" s="92">
        <v>2</v>
      </c>
      <c r="P870" s="96">
        <f t="shared" si="669"/>
      </c>
      <c r="Q870" s="97"/>
      <c r="R870" s="92"/>
      <c r="S870" s="97"/>
      <c r="T870" s="92"/>
      <c r="U870" s="98"/>
      <c r="V870" s="99"/>
      <c r="W870" s="100"/>
      <c r="X870" s="99"/>
      <c r="Y870" s="97"/>
      <c r="Z870" s="99"/>
      <c r="AA870" s="99"/>
      <c r="AB870" s="92"/>
      <c r="AC870" s="92"/>
      <c r="AD870" s="97"/>
      <c r="AE870" s="99"/>
      <c r="AF870" s="99" t="s">
        <v>45</v>
      </c>
    </row>
    <row customHeight="true" ht="20.238095238095237" r="871">
      <c r="A871" s="88"/>
      <c r="B871" s="89"/>
      <c r="C871" s="90"/>
      <c r="D871" s="91" t="s">
        <v>48</v>
      </c>
      <c r="E871" s="92">
        <v>59.96</v>
      </c>
      <c r="F871" s="93"/>
      <c r="G871" s="92">
        <v>93</v>
      </c>
      <c r="H871" s="92">
        <v>5</v>
      </c>
      <c r="I871" s="94">
        <f t="shared" si="342"/>
      </c>
      <c r="J871" s="95">
        <f t="shared" si="13"/>
      </c>
      <c r="K871" s="92">
        <v>0</v>
      </c>
      <c r="L871" s="95">
        <f t="shared" si="122"/>
      </c>
      <c r="M871" s="92">
        <v>0</v>
      </c>
      <c r="N871" s="96">
        <f t="shared" si="560"/>
      </c>
      <c r="O871" s="92">
        <v>0</v>
      </c>
      <c r="P871" s="96">
        <f t="shared" si="669"/>
      </c>
      <c r="Q871" s="97"/>
      <c r="R871" s="92"/>
      <c r="S871" s="97"/>
      <c r="T871" s="92"/>
      <c r="U871" s="98"/>
      <c r="V871" s="99"/>
      <c r="W871" s="100"/>
      <c r="X871" s="99"/>
      <c r="Y871" s="97"/>
      <c r="Z871" s="99"/>
      <c r="AA871" s="99"/>
      <c r="AB871" s="92"/>
      <c r="AC871" s="92"/>
      <c r="AD871" s="97"/>
      <c r="AE871" s="99"/>
      <c r="AF871" s="101"/>
    </row>
    <row customHeight="true" ht="20.238095238095237" r="872">
      <c r="A872" s="88"/>
      <c r="B872" s="89" t="s">
        <v>51</v>
      </c>
      <c r="C872" s="90" t="s">
        <v>98</v>
      </c>
      <c r="D872" s="91" t="s">
        <v>44</v>
      </c>
      <c r="E872" s="102">
        <v>701.7</v>
      </c>
      <c r="F872" s="93">
        <f>E872+E873+E874</f>
      </c>
      <c r="G872" s="92">
        <v>2681</v>
      </c>
      <c r="H872" s="92">
        <v>114</v>
      </c>
      <c r="I872" s="94">
        <f t="shared" si="342"/>
      </c>
      <c r="J872" s="95">
        <f t="shared" si="13"/>
      </c>
      <c r="K872" s="92">
        <v>16</v>
      </c>
      <c r="L872" s="95">
        <f t="shared" si="122"/>
      </c>
      <c r="M872" s="92">
        <v>0</v>
      </c>
      <c r="N872" s="96">
        <f t="shared" si="560"/>
      </c>
      <c r="O872" s="92">
        <v>1</v>
      </c>
      <c r="P872" s="96">
        <f t="shared" si="669"/>
      </c>
      <c r="Q872" s="97">
        <f>(M872+M874+M873)/(O872+O874+O873)</f>
      </c>
      <c r="R872" s="92">
        <v>4</v>
      </c>
      <c r="S872" s="97">
        <f>(O872+O874)/(K872+K874)</f>
      </c>
      <c r="T872" s="92">
        <v>1</v>
      </c>
      <c r="U872" s="98">
        <f>F872/T872</f>
      </c>
      <c r="V872" s="99">
        <f>(F872+4*500)/T872</f>
      </c>
      <c r="W872" s="100">
        <v>396</v>
      </c>
      <c r="X872" s="99">
        <f>W872/T872</f>
      </c>
      <c r="Y872" s="97">
        <f>T872/R872</f>
      </c>
      <c r="Z872" s="99">
        <f>W872/F872</f>
      </c>
      <c r="AA872" s="99">
        <f>W872/(F872+500)</f>
      </c>
      <c r="AB872" s="92">
        <v>0</v>
      </c>
      <c r="AC872" s="92">
        <v>0</v>
      </c>
      <c r="AD872" s="97">
        <f>AB872/T872</f>
      </c>
      <c r="AE872" s="99">
        <f>(W872-AC872)/(F872+500)</f>
      </c>
      <c r="AF872" s="99" t="s">
        <v>45</v>
      </c>
    </row>
    <row customHeight="true" ht="20.238095238095237" r="873">
      <c r="A873" s="88"/>
      <c r="B873" s="89"/>
      <c r="C873" s="90"/>
      <c r="D873" s="91" t="s">
        <v>46</v>
      </c>
      <c r="E873" s="103">
        <v>905.54</v>
      </c>
      <c r="F873" s="93"/>
      <c r="G873" s="92">
        <v>9851</v>
      </c>
      <c r="H873" s="92">
        <v>430</v>
      </c>
      <c r="I873" s="94">
        <f t="shared" si="342"/>
      </c>
      <c r="J873" s="95">
        <f t="shared" si="13"/>
      </c>
      <c r="K873" s="92">
        <v>26</v>
      </c>
      <c r="L873" s="95">
        <f t="shared" si="122"/>
      </c>
      <c r="M873" s="92">
        <v>0</v>
      </c>
      <c r="N873" s="96">
        <f t="shared" si="560"/>
      </c>
      <c r="O873" s="92">
        <v>0</v>
      </c>
      <c r="P873" s="96">
        <f t="shared" si="669"/>
      </c>
      <c r="Q873" s="97"/>
      <c r="R873" s="92"/>
      <c r="S873" s="97"/>
      <c r="T873" s="92"/>
      <c r="U873" s="98"/>
      <c r="V873" s="99"/>
      <c r="W873" s="100"/>
      <c r="X873" s="99"/>
      <c r="Y873" s="97"/>
      <c r="Z873" s="99"/>
      <c r="AA873" s="99"/>
      <c r="AB873" s="92"/>
      <c r="AC873" s="92"/>
      <c r="AD873" s="97"/>
      <c r="AE873" s="99"/>
      <c r="AF873" s="101" t="s">
        <v>91</v>
      </c>
    </row>
    <row customHeight="true" ht="20.238095238095237" r="874">
      <c r="A874" s="88"/>
      <c r="B874" s="89"/>
      <c r="C874" s="90"/>
      <c r="D874" s="91" t="s">
        <v>48</v>
      </c>
      <c r="E874" s="92">
        <v>164.49</v>
      </c>
      <c r="F874" s="93"/>
      <c r="G874" s="92">
        <v>56</v>
      </c>
      <c r="H874" s="92">
        <v>3</v>
      </c>
      <c r="I874" s="94">
        <f t="shared" si="342"/>
      </c>
      <c r="J874" s="95">
        <f t="shared" si="13"/>
      </c>
      <c r="K874" s="92">
        <v>1</v>
      </c>
      <c r="L874" s="95">
        <f t="shared" si="122"/>
      </c>
      <c r="M874" s="92">
        <v>0</v>
      </c>
      <c r="N874" s="96">
        <f t="shared" si="560"/>
      </c>
      <c r="O874" s="92">
        <v>0</v>
      </c>
      <c r="P874" s="96">
        <f t="shared" si="669"/>
      </c>
      <c r="Q874" s="97"/>
      <c r="R874" s="92"/>
      <c r="S874" s="97"/>
      <c r="T874" s="92"/>
      <c r="U874" s="98"/>
      <c r="V874" s="99"/>
      <c r="W874" s="100"/>
      <c r="X874" s="99"/>
      <c r="Y874" s="97"/>
      <c r="Z874" s="99"/>
      <c r="AA874" s="99"/>
      <c r="AB874" s="92"/>
      <c r="AC874" s="92"/>
      <c r="AD874" s="97"/>
      <c r="AE874" s="99"/>
      <c r="AF874" s="99"/>
    </row>
    <row customHeight="true" ht="20.238095238095237" r="875">
      <c r="A875" s="88"/>
      <c r="B875" s="89" t="s">
        <v>52</v>
      </c>
      <c r="C875" s="90" t="s">
        <v>98</v>
      </c>
      <c r="D875" s="91" t="s">
        <v>44</v>
      </c>
      <c r="E875" s="102">
        <v>548.72</v>
      </c>
      <c r="F875" s="93">
        <f>E875+E876+E877</f>
      </c>
      <c r="G875" s="92">
        <v>2622</v>
      </c>
      <c r="H875" s="92">
        <v>284</v>
      </c>
      <c r="I875" s="94">
        <f t="shared" si="342"/>
      </c>
      <c r="J875" s="95">
        <f t="shared" si="13"/>
      </c>
      <c r="K875" s="92">
        <v>22</v>
      </c>
      <c r="L875" s="95">
        <f t="shared" si="122"/>
      </c>
      <c r="M875" s="92">
        <v>0</v>
      </c>
      <c r="N875" s="96">
        <f t="shared" si="560"/>
      </c>
      <c r="O875" s="92">
        <v>4</v>
      </c>
      <c r="P875" s="96">
        <f t="shared" si="669"/>
      </c>
      <c r="Q875" s="97">
        <f>(M875+M877+M876)/(O875+O877+O876)</f>
      </c>
      <c r="R875" s="92">
        <v>4</v>
      </c>
      <c r="S875" s="97">
        <f>(O875+O877)/(K875+K877)</f>
      </c>
      <c r="T875" s="92">
        <v>2</v>
      </c>
      <c r="U875" s="98">
        <f>F875/T875</f>
      </c>
      <c r="V875" s="99">
        <f>(F875+4*500)/T875</f>
      </c>
      <c r="W875" s="100">
        <v>2525.880000000001</v>
      </c>
      <c r="X875" s="99">
        <f>W875/T875</f>
      </c>
      <c r="Y875" s="97">
        <f>T875/R875</f>
      </c>
      <c r="Z875" s="99">
        <f>W875/F875</f>
      </c>
      <c r="AA875" s="99">
        <f>W875/(F875+500)</f>
      </c>
      <c r="AB875" s="92">
        <v>0</v>
      </c>
      <c r="AC875" s="92">
        <v>0</v>
      </c>
      <c r="AD875" s="97">
        <f>AB875/T875</f>
      </c>
      <c r="AE875" s="99">
        <f>(W875-AC875)/(F875+500)</f>
      </c>
      <c r="AF875" s="101" t="s">
        <v>91</v>
      </c>
    </row>
    <row customHeight="true" ht="20.238095238095237" r="876">
      <c r="A876" s="88"/>
      <c r="B876" s="89"/>
      <c r="C876" s="90"/>
      <c r="D876" s="91" t="s">
        <v>46</v>
      </c>
      <c r="E876" s="103">
        <v>766.2</v>
      </c>
      <c r="F876" s="93"/>
      <c r="G876" s="92">
        <v>6497</v>
      </c>
      <c r="H876" s="92">
        <v>172</v>
      </c>
      <c r="I876" s="94">
        <f t="shared" si="342"/>
      </c>
      <c r="J876" s="95">
        <f t="shared" si="13"/>
      </c>
      <c r="K876" s="92">
        <v>20</v>
      </c>
      <c r="L876" s="95">
        <f t="shared" si="122"/>
      </c>
      <c r="M876" s="92">
        <v>0</v>
      </c>
      <c r="N876" s="96">
        <f t="shared" si="560"/>
      </c>
      <c r="O876" s="92">
        <v>2</v>
      </c>
      <c r="P876" s="96">
        <f t="shared" si="669"/>
      </c>
      <c r="Q876" s="97"/>
      <c r="R876" s="92"/>
      <c r="S876" s="97"/>
      <c r="T876" s="92"/>
      <c r="U876" s="98"/>
      <c r="V876" s="99"/>
      <c r="W876" s="100"/>
      <c r="X876" s="99"/>
      <c r="Y876" s="97"/>
      <c r="Z876" s="99"/>
      <c r="AA876" s="99"/>
      <c r="AB876" s="92"/>
      <c r="AC876" s="92"/>
      <c r="AD876" s="97"/>
      <c r="AE876" s="99"/>
      <c r="AF876" s="99" t="s">
        <v>45</v>
      </c>
    </row>
    <row customHeight="true" ht="20.238095238095237" r="877">
      <c r="A877" s="88"/>
      <c r="B877" s="89"/>
      <c r="C877" s="90"/>
      <c r="D877" s="91" t="s">
        <v>48</v>
      </c>
      <c r="E877" s="92">
        <v>299.8</v>
      </c>
      <c r="F877" s="93"/>
      <c r="G877" s="92">
        <v>101</v>
      </c>
      <c r="H877" s="92">
        <v>8</v>
      </c>
      <c r="I877" s="94">
        <f t="shared" si="342"/>
      </c>
      <c r="J877" s="95">
        <f t="shared" si="13"/>
      </c>
      <c r="K877" s="92">
        <v>4</v>
      </c>
      <c r="L877" s="95">
        <f t="shared" si="122"/>
      </c>
      <c r="M877" s="92">
        <v>0</v>
      </c>
      <c r="N877" s="96">
        <f t="shared" si="560"/>
      </c>
      <c r="O877" s="92">
        <v>0</v>
      </c>
      <c r="P877" s="96">
        <f t="shared" si="669"/>
      </c>
      <c r="Q877" s="97"/>
      <c r="R877" s="92"/>
      <c r="S877" s="97"/>
      <c r="T877" s="92"/>
      <c r="U877" s="98"/>
      <c r="V877" s="99"/>
      <c r="W877" s="100"/>
      <c r="X877" s="99"/>
      <c r="Y877" s="97"/>
      <c r="Z877" s="99"/>
      <c r="AA877" s="99"/>
      <c r="AB877" s="92"/>
      <c r="AC877" s="92"/>
      <c r="AD877" s="97"/>
      <c r="AE877" s="99"/>
      <c r="AF877" s="101"/>
    </row>
    <row customHeight="true" ht="20.238095238095237" r="878">
      <c r="A878" s="88"/>
      <c r="B878" s="89" t="s">
        <v>54</v>
      </c>
      <c r="C878" s="90" t="s">
        <v>98</v>
      </c>
      <c r="D878" s="91" t="s">
        <v>44</v>
      </c>
      <c r="E878" s="102">
        <v>560.23</v>
      </c>
      <c r="F878" s="93">
        <f>E878+E879+E880</f>
      </c>
      <c r="G878" s="92">
        <v>2043</v>
      </c>
      <c r="H878" s="92">
        <v>210</v>
      </c>
      <c r="I878" s="94">
        <f t="shared" si="342"/>
      </c>
      <c r="J878" s="95">
        <f t="shared" si="13"/>
      </c>
      <c r="K878" s="92">
        <v>4</v>
      </c>
      <c r="L878" s="95">
        <f t="shared" si="122"/>
      </c>
      <c r="M878" s="92">
        <v>1</v>
      </c>
      <c r="N878" s="96">
        <f t="shared" si="560"/>
      </c>
      <c r="O878" s="92">
        <v>1</v>
      </c>
      <c r="P878" s="96">
        <f t="shared" si="669"/>
      </c>
      <c r="Q878" s="97">
        <f>(M878+M880+M879)/(O878+O880+O879)</f>
      </c>
      <c r="R878" s="92">
        <v>5</v>
      </c>
      <c r="S878" s="97">
        <f>(O878+O880)/(K878+K880)</f>
      </c>
      <c r="T878" s="92">
        <v>2</v>
      </c>
      <c r="U878" s="98">
        <f>F878/T878</f>
      </c>
      <c r="V878" s="99">
        <f>(F878+4*500)/T878</f>
      </c>
      <c r="W878" s="100">
        <v>2323.199999999999</v>
      </c>
      <c r="X878" s="99">
        <f>W878/T878</f>
      </c>
      <c r="Y878" s="97">
        <f>T878/R878</f>
      </c>
      <c r="Z878" s="99">
        <f>W878/F878</f>
      </c>
      <c r="AA878" s="99">
        <f>W878/(F878+500)</f>
      </c>
      <c r="AB878" s="92">
        <v>0</v>
      </c>
      <c r="AC878" s="92">
        <v>0</v>
      </c>
      <c r="AD878" s="97">
        <f>AB878/T878</f>
      </c>
      <c r="AE878" s="99">
        <f>(W878-AC878)/(F878+500)</f>
      </c>
      <c r="AF878" s="99" t="s">
        <v>45</v>
      </c>
    </row>
    <row customHeight="true" ht="20.238095238095237" r="879">
      <c r="A879" s="88"/>
      <c r="B879" s="89"/>
      <c r="C879" s="90"/>
      <c r="D879" s="91" t="s">
        <v>46</v>
      </c>
      <c r="E879" s="103">
        <v>532.54</v>
      </c>
      <c r="F879" s="93"/>
      <c r="G879" s="92">
        <v>4036</v>
      </c>
      <c r="H879" s="92">
        <v>102</v>
      </c>
      <c r="I879" s="94">
        <f t="shared" si="342"/>
      </c>
      <c r="J879" s="95">
        <f t="shared" si="13"/>
      </c>
      <c r="K879" s="92">
        <v>8</v>
      </c>
      <c r="L879" s="95">
        <f t="shared" si="122"/>
      </c>
      <c r="M879" s="92">
        <v>0</v>
      </c>
      <c r="N879" s="96">
        <f t="shared" si="560"/>
      </c>
      <c r="O879" s="92">
        <v>1</v>
      </c>
      <c r="P879" s="96">
        <f t="shared" si="669"/>
      </c>
      <c r="Q879" s="97"/>
      <c r="R879" s="92"/>
      <c r="S879" s="97"/>
      <c r="T879" s="92"/>
      <c r="U879" s="98"/>
      <c r="V879" s="99"/>
      <c r="W879" s="100"/>
      <c r="X879" s="99"/>
      <c r="Y879" s="97"/>
      <c r="Z879" s="99"/>
      <c r="AA879" s="99"/>
      <c r="AB879" s="92"/>
      <c r="AC879" s="92"/>
      <c r="AD879" s="97"/>
      <c r="AE879" s="99"/>
      <c r="AF879" s="101" t="s">
        <v>91</v>
      </c>
    </row>
    <row customHeight="true" ht="20.238095238095237" r="880">
      <c r="A880" s="88"/>
      <c r="B880" s="89"/>
      <c r="C880" s="90"/>
      <c r="D880" s="91" t="s">
        <v>48</v>
      </c>
      <c r="E880" s="92">
        <v>370.87</v>
      </c>
      <c r="F880" s="93"/>
      <c r="G880" s="92">
        <v>113</v>
      </c>
      <c r="H880" s="92">
        <v>11</v>
      </c>
      <c r="I880" s="94">
        <f t="shared" si="342"/>
      </c>
      <c r="J880" s="95">
        <f t="shared" si="13"/>
      </c>
      <c r="K880" s="92">
        <v>7</v>
      </c>
      <c r="L880" s="95">
        <f t="shared" si="122"/>
      </c>
      <c r="M880" s="92">
        <v>1</v>
      </c>
      <c r="N880" s="96">
        <f t="shared" si="560"/>
      </c>
      <c r="O880" s="92">
        <v>1</v>
      </c>
      <c r="P880" s="96">
        <f t="shared" si="669"/>
      </c>
      <c r="Q880" s="97"/>
      <c r="R880" s="92"/>
      <c r="S880" s="97"/>
      <c r="T880" s="92"/>
      <c r="U880" s="98"/>
      <c r="V880" s="99"/>
      <c r="W880" s="100"/>
      <c r="X880" s="99"/>
      <c r="Y880" s="97"/>
      <c r="Z880" s="99"/>
      <c r="AA880" s="99"/>
      <c r="AB880" s="92"/>
      <c r="AC880" s="92"/>
      <c r="AD880" s="97"/>
      <c r="AE880" s="99"/>
      <c r="AF880" s="99"/>
    </row>
    <row customHeight="true" ht="31.547619047619047" r="881">
      <c r="A881" s="88"/>
      <c r="B881" s="104" t="s">
        <v>53</v>
      </c>
      <c r="C881" s="104"/>
      <c r="D881" s="104"/>
      <c r="E881" s="105">
        <f>SUM(E866:E880)</f>
      </c>
      <c r="F881" s="105">
        <f>SUM(F866:F880)</f>
      </c>
      <c r="G881" s="105">
        <f>SUM(G866:G880)</f>
      </c>
      <c r="H881" s="105">
        <f>SUM(H866:H880)</f>
      </c>
      <c r="I881" s="106">
        <f t="shared" si="342"/>
      </c>
      <c r="J881" s="107">
        <f t="shared" si="13"/>
      </c>
      <c r="K881" s="105">
        <f>SUM(K866:K880)</f>
      </c>
      <c r="L881" s="107">
        <f t="shared" si="122"/>
      </c>
      <c r="M881" s="105">
        <f>SUM(M866:M880)</f>
      </c>
      <c r="N881" s="108">
        <f t="shared" si="560"/>
      </c>
      <c r="O881" s="105">
        <f>SUM(O866:O880)</f>
      </c>
      <c r="P881" s="108">
        <f t="shared" si="669"/>
      </c>
      <c r="Q881" s="109">
        <f>M881/O881</f>
      </c>
      <c r="R881" s="105">
        <f>SUM(R866:R880)</f>
      </c>
      <c r="S881" s="109">
        <f>(O881+O881)/(K881+K881)</f>
      </c>
      <c r="T881" s="105">
        <f>SUM(T866:T880)</f>
      </c>
      <c r="U881" s="110">
        <f t="shared" ref="U881:U882" si="300">F881/T881</f>
      </c>
      <c r="V881" s="111">
        <f t="shared" ref="V881:V882" si="409">(F881+4*500)/T881</f>
      </c>
      <c r="W881" s="105">
        <f>SUM(W866:W880)</f>
      </c>
      <c r="X881" s="112">
        <f t="shared" ref="X881:X882" si="80">W881/T881</f>
      </c>
      <c r="Y881" s="109">
        <f t="shared" ref="Y881:Y882" si="191">T881/R881</f>
      </c>
      <c r="Z881" s="111">
        <f t="shared" ref="Z881:Z882" si="627">W881/F881</f>
      </c>
      <c r="AA881" s="111">
        <f>W881/(F881+COUNT(W866:W877)*500)</f>
      </c>
      <c r="AB881" s="105">
        <f>SUM(AB866:AB880)</f>
      </c>
      <c r="AC881" s="105">
        <f>SUM(AC866:AC880)</f>
      </c>
      <c r="AD881" s="109">
        <f t="shared" ref="AD881:AD882" si="499">AB881/T881</f>
      </c>
      <c r="AE881" s="113">
        <f>(W881-AC881)/(F881+COUNT(W866:W877)*500)</f>
      </c>
      <c r="AF881" s="99"/>
    </row>
    <row customHeight="true" ht="20.238095238095237" r="882">
      <c r="A882" s="88"/>
      <c r="B882" s="134" t="s">
        <v>56</v>
      </c>
      <c r="C882" s="90" t="s">
        <v>55</v>
      </c>
      <c r="D882" s="91" t="s">
        <v>44</v>
      </c>
      <c r="E882" s="102">
        <v>977.94</v>
      </c>
      <c r="F882" s="93">
        <f>E882+E883+E884</f>
      </c>
      <c r="G882" s="92">
        <v>4412</v>
      </c>
      <c r="H882" s="92">
        <v>202</v>
      </c>
      <c r="I882" s="94">
        <f t="shared" si="342"/>
      </c>
      <c r="J882" s="95">
        <f t="shared" si="13"/>
      </c>
      <c r="K882" s="92">
        <v>13</v>
      </c>
      <c r="L882" s="95">
        <f t="shared" si="122"/>
      </c>
      <c r="M882" s="92">
        <v>0</v>
      </c>
      <c r="N882" s="96">
        <f t="shared" si="560"/>
      </c>
      <c r="O882" s="92">
        <v>1</v>
      </c>
      <c r="P882" s="96">
        <f t="shared" si="669"/>
      </c>
      <c r="Q882" s="97">
        <f>(M882+M884+M883)/(O882+O884+O883)</f>
      </c>
      <c r="R882" s="92">
        <v>3</v>
      </c>
      <c r="S882" s="97">
        <f>(O882+O884)/(K882+K884)</f>
      </c>
      <c r="T882" s="92">
        <v>1</v>
      </c>
      <c r="U882" s="98">
        <f t="shared" si="300"/>
      </c>
      <c r="V882" s="99">
        <f t="shared" si="409"/>
      </c>
      <c r="W882" s="100">
        <v>404.40000000000146</v>
      </c>
      <c r="X882" s="99">
        <f t="shared" si="80"/>
      </c>
      <c r="Y882" s="97">
        <f t="shared" si="191"/>
      </c>
      <c r="Z882" s="99">
        <f t="shared" si="627"/>
      </c>
      <c r="AA882" s="99">
        <f>W882/(F882+500)</f>
      </c>
      <c r="AB882" s="92">
        <v>0</v>
      </c>
      <c r="AC882" s="92">
        <v>0</v>
      </c>
      <c r="AD882" s="97">
        <f t="shared" si="499"/>
      </c>
      <c r="AE882" s="99">
        <f>(W882-AC882)/(F882+500)</f>
      </c>
      <c r="AF882" s="99" t="s">
        <v>45</v>
      </c>
    </row>
    <row customHeight="true" ht="20.238095238095237" r="883">
      <c r="A883" s="88"/>
      <c r="B883" s="134"/>
      <c r="C883" s="90"/>
      <c r="D883" s="91" t="s">
        <v>46</v>
      </c>
      <c r="E883" s="103">
        <v>244.41</v>
      </c>
      <c r="F883" s="93"/>
      <c r="G883" s="92">
        <v>2052</v>
      </c>
      <c r="H883" s="92">
        <v>76</v>
      </c>
      <c r="I883" s="94">
        <f t="shared" si="342"/>
      </c>
      <c r="J883" s="95">
        <f t="shared" si="13"/>
      </c>
      <c r="K883" s="92">
        <v>5</v>
      </c>
      <c r="L883" s="95">
        <f t="shared" si="122"/>
      </c>
      <c r="M883" s="92">
        <v>0</v>
      </c>
      <c r="N883" s="96">
        <f t="shared" si="560"/>
      </c>
      <c r="O883" s="92">
        <v>0</v>
      </c>
      <c r="P883" s="96">
        <f t="shared" si="669"/>
      </c>
      <c r="Q883" s="97"/>
      <c r="R883" s="92"/>
      <c r="S883" s="97"/>
      <c r="T883" s="92"/>
      <c r="U883" s="98"/>
      <c r="V883" s="99"/>
      <c r="W883" s="100"/>
      <c r="X883" s="99"/>
      <c r="Y883" s="97"/>
      <c r="Z883" s="99"/>
      <c r="AA883" s="99"/>
      <c r="AB883" s="92"/>
      <c r="AC883" s="92"/>
      <c r="AD883" s="97"/>
      <c r="AE883" s="99"/>
      <c r="AF883" s="101" t="s">
        <v>91</v>
      </c>
    </row>
    <row customHeight="true" ht="20.238095238095237" r="884">
      <c r="A884" s="88"/>
      <c r="B884" s="134"/>
      <c r="C884" s="90"/>
      <c r="D884" s="91" t="s">
        <v>48</v>
      </c>
      <c r="E884" s="92">
        <v>206.48</v>
      </c>
      <c r="F884" s="93"/>
      <c r="G884" s="92">
        <v>61</v>
      </c>
      <c r="H884" s="92">
        <v>4</v>
      </c>
      <c r="I884" s="94">
        <f t="shared" si="342"/>
      </c>
      <c r="J884" s="95">
        <f t="shared" si="13"/>
      </c>
      <c r="K884" s="92">
        <v>1</v>
      </c>
      <c r="L884" s="95">
        <f t="shared" si="122"/>
      </c>
      <c r="M884" s="92">
        <v>0</v>
      </c>
      <c r="N884" s="96">
        <f t="shared" si="560"/>
      </c>
      <c r="O884" s="92">
        <v>0</v>
      </c>
      <c r="P884" s="96">
        <f t="shared" si="669"/>
      </c>
      <c r="Q884" s="97"/>
      <c r="R884" s="92"/>
      <c r="S884" s="97"/>
      <c r="T884" s="92"/>
      <c r="U884" s="98"/>
      <c r="V884" s="99"/>
      <c r="W884" s="100"/>
      <c r="X884" s="99"/>
      <c r="Y884" s="97"/>
      <c r="Z884" s="99"/>
      <c r="AA884" s="99"/>
      <c r="AB884" s="92"/>
      <c r="AC884" s="92"/>
      <c r="AD884" s="97"/>
      <c r="AE884" s="99"/>
      <c r="AF884" s="99"/>
    </row>
    <row customHeight="true" ht="20.238095238095237" r="885">
      <c r="A885" s="88"/>
      <c r="B885" s="134" t="s">
        <v>57</v>
      </c>
      <c r="C885" s="90" t="s">
        <v>55</v>
      </c>
      <c r="D885" s="91" t="s">
        <v>44</v>
      </c>
      <c r="E885" s="102">
        <v>781.01</v>
      </c>
      <c r="F885" s="93">
        <f>E885+E886+E887</f>
      </c>
      <c r="G885" s="92">
        <v>4045</v>
      </c>
      <c r="H885" s="92">
        <v>263</v>
      </c>
      <c r="I885" s="94">
        <f t="shared" si="342"/>
      </c>
      <c r="J885" s="95">
        <f t="shared" si="13"/>
      </c>
      <c r="K885" s="92">
        <v>6</v>
      </c>
      <c r="L885" s="95">
        <f t="shared" si="122"/>
      </c>
      <c r="M885" s="92">
        <v>0</v>
      </c>
      <c r="N885" s="96">
        <f t="shared" si="560"/>
      </c>
      <c r="O885" s="92">
        <v>2</v>
      </c>
      <c r="P885" s="96">
        <f t="shared" si="669"/>
      </c>
      <c r="Q885" s="97">
        <f>(M885+M887+M886)/(O885+O887+O886)</f>
      </c>
      <c r="R885" s="92">
        <v>2</v>
      </c>
      <c r="S885" s="97">
        <f>(O885+O887)/(K885+K887)</f>
      </c>
      <c r="T885" s="92">
        <v>1</v>
      </c>
      <c r="U885" s="98">
        <f>F885/T885</f>
      </c>
      <c r="V885" s="99">
        <f>(F885+4*500)/T885</f>
      </c>
      <c r="W885" s="100">
        <v>787.1999999999989</v>
      </c>
      <c r="X885" s="99">
        <f>W885/T885</f>
      </c>
      <c r="Y885" s="97">
        <f>T885/R885</f>
      </c>
      <c r="Z885" s="99">
        <f>W885/F885</f>
      </c>
      <c r="AA885" s="99">
        <f>W885/(F885+500)</f>
      </c>
      <c r="AB885" s="92">
        <v>0</v>
      </c>
      <c r="AC885" s="92">
        <v>0</v>
      </c>
      <c r="AD885" s="97">
        <f>AB885/T885</f>
      </c>
      <c r="AE885" s="99">
        <f>(W885-AC885)/(F885+500)</f>
      </c>
      <c r="AF885" s="101" t="s">
        <v>91</v>
      </c>
    </row>
    <row customHeight="true" ht="20.238095238095237" r="886">
      <c r="A886" s="88"/>
      <c r="B886" s="134"/>
      <c r="C886" s="90"/>
      <c r="D886" s="91" t="s">
        <v>46</v>
      </c>
      <c r="E886" s="103">
        <v>195.77</v>
      </c>
      <c r="F886" s="93"/>
      <c r="G886" s="92">
        <v>2278</v>
      </c>
      <c r="H886" s="92">
        <v>100</v>
      </c>
      <c r="I886" s="94">
        <f t="shared" si="342"/>
      </c>
      <c r="J886" s="95">
        <f t="shared" si="13"/>
      </c>
      <c r="K886" s="92">
        <v>4</v>
      </c>
      <c r="L886" s="95">
        <f t="shared" si="122"/>
      </c>
      <c r="M886" s="92">
        <v>1</v>
      </c>
      <c r="N886" s="96">
        <f t="shared" si="560"/>
      </c>
      <c r="O886" s="92">
        <v>1</v>
      </c>
      <c r="P886" s="96">
        <f t="shared" si="669"/>
      </c>
      <c r="Q886" s="97"/>
      <c r="R886" s="92"/>
      <c r="S886" s="97"/>
      <c r="T886" s="92"/>
      <c r="U886" s="98"/>
      <c r="V886" s="99"/>
      <c r="W886" s="100"/>
      <c r="X886" s="99"/>
      <c r="Y886" s="97"/>
      <c r="Z886" s="99"/>
      <c r="AA886" s="99"/>
      <c r="AB886" s="92"/>
      <c r="AC886" s="92"/>
      <c r="AD886" s="97"/>
      <c r="AE886" s="99"/>
      <c r="AF886" s="99" t="s">
        <v>45</v>
      </c>
    </row>
    <row customHeight="true" ht="20.238095238095237" r="887">
      <c r="A887" s="88"/>
      <c r="B887" s="134"/>
      <c r="C887" s="90"/>
      <c r="D887" s="91" t="s">
        <v>48</v>
      </c>
      <c r="E887" s="92">
        <v>4.17</v>
      </c>
      <c r="F887" s="93"/>
      <c r="G887" s="92">
        <v>30</v>
      </c>
      <c r="H887" s="92">
        <v>0</v>
      </c>
      <c r="I887" s="94">
        <f t="shared" si="342"/>
      </c>
      <c r="J887" s="95">
        <f t="shared" si="13"/>
      </c>
      <c r="K887" s="92">
        <v>0</v>
      </c>
      <c r="L887" s="95">
        <f t="shared" si="122"/>
      </c>
      <c r="M887" s="92">
        <v>0</v>
      </c>
      <c r="N887" s="96">
        <f t="shared" si="560"/>
      </c>
      <c r="O887" s="92">
        <v>0</v>
      </c>
      <c r="P887" s="96">
        <f t="shared" si="669"/>
      </c>
      <c r="Q887" s="97"/>
      <c r="R887" s="92"/>
      <c r="S887" s="97"/>
      <c r="T887" s="92"/>
      <c r="U887" s="98"/>
      <c r="V887" s="99"/>
      <c r="W887" s="100"/>
      <c r="X887" s="99"/>
      <c r="Y887" s="97"/>
      <c r="Z887" s="99"/>
      <c r="AA887" s="99"/>
      <c r="AB887" s="92"/>
      <c r="AC887" s="92"/>
      <c r="AD887" s="97"/>
      <c r="AE887" s="99"/>
      <c r="AF887" s="101"/>
    </row>
    <row r="888">
      <c r="A888" s="88"/>
      <c r="B888" s="134" t="s">
        <v>58</v>
      </c>
      <c r="C888" s="90" t="s">
        <v>55</v>
      </c>
      <c r="D888" s="91" t="s">
        <v>44</v>
      </c>
      <c r="E888" s="102">
        <v>610.98</v>
      </c>
      <c r="F888" s="93">
        <f>E888+E889+E890</f>
      </c>
      <c r="G888" s="92">
        <v>6657</v>
      </c>
      <c r="H888" s="92">
        <v>381</v>
      </c>
      <c r="I888" s="94">
        <f t="shared" si="342"/>
      </c>
      <c r="J888" s="95">
        <f t="shared" si="13"/>
      </c>
      <c r="K888" s="92">
        <v>6</v>
      </c>
      <c r="L888" s="95">
        <f t="shared" si="122"/>
      </c>
      <c r="M888" s="92">
        <v>1</v>
      </c>
      <c r="N888" s="96">
        <f t="shared" si="560"/>
      </c>
      <c r="O888" s="92">
        <v>2</v>
      </c>
      <c r="P888" s="96">
        <f t="shared" si="669"/>
      </c>
      <c r="Q888" s="97">
        <f>(M888+M890+M889)/(O888+O890+O889)</f>
      </c>
      <c r="R888" s="92">
        <v>5</v>
      </c>
      <c r="S888" s="97">
        <f>(O888+O890)/(K888+K890)</f>
      </c>
      <c r="T888" s="92">
        <v>1</v>
      </c>
      <c r="U888" s="98">
        <f>F888/T888</f>
      </c>
      <c r="V888" s="99">
        <f>(F888+4*500)/T888</f>
      </c>
      <c r="W888" s="100">
        <v>1723.2000000000007</v>
      </c>
      <c r="X888" s="99">
        <f>W888/T888</f>
      </c>
      <c r="Y888" s="97">
        <f>T888/R888</f>
      </c>
      <c r="Z888" s="99">
        <f>W888/F888</f>
      </c>
      <c r="AA888" s="99">
        <f>W888/(F888+500)</f>
      </c>
      <c r="AB888" s="92">
        <v>0</v>
      </c>
      <c r="AC888" s="92">
        <v>0</v>
      </c>
      <c r="AD888" s="97">
        <f>AB888/T888</f>
      </c>
      <c r="AE888" s="99">
        <f>(W888-AC888)/(F888+500)</f>
      </c>
      <c r="AF888" s="99" t="s">
        <v>45</v>
      </c>
    </row>
    <row r="889">
      <c r="A889" s="88"/>
      <c r="B889" s="134"/>
      <c r="C889" s="90"/>
      <c r="D889" s="91" t="s">
        <v>46</v>
      </c>
      <c r="E889" s="103">
        <v>252.42</v>
      </c>
      <c r="F889" s="93"/>
      <c r="G889" s="92">
        <v>2322</v>
      </c>
      <c r="H889" s="92">
        <v>114</v>
      </c>
      <c r="I889" s="94">
        <f t="shared" si="342"/>
      </c>
      <c r="J889" s="95">
        <f t="shared" si="13"/>
      </c>
      <c r="K889" s="92">
        <v>4</v>
      </c>
      <c r="L889" s="95">
        <f t="shared" si="122"/>
      </c>
      <c r="M889" s="92">
        <v>0</v>
      </c>
      <c r="N889" s="96">
        <f t="shared" si="560"/>
      </c>
      <c r="O889" s="92">
        <v>0</v>
      </c>
      <c r="P889" s="96">
        <f t="shared" si="669"/>
      </c>
      <c r="Q889" s="97"/>
      <c r="R889" s="92"/>
      <c r="S889" s="97"/>
      <c r="T889" s="92"/>
      <c r="U889" s="98"/>
      <c r="V889" s="99"/>
      <c r="W889" s="100"/>
      <c r="X889" s="99"/>
      <c r="Y889" s="97"/>
      <c r="Z889" s="99"/>
      <c r="AA889" s="99"/>
      <c r="AB889" s="92"/>
      <c r="AC889" s="92"/>
      <c r="AD889" s="97"/>
      <c r="AE889" s="99"/>
      <c r="AF889" s="101" t="s">
        <v>91</v>
      </c>
    </row>
    <row r="890">
      <c r="A890" s="88"/>
      <c r="B890" s="134"/>
      <c r="C890" s="90"/>
      <c r="D890" s="91" t="s">
        <v>48</v>
      </c>
      <c r="E890" s="92">
        <v>1.19</v>
      </c>
      <c r="F890" s="93"/>
      <c r="G890" s="92">
        <v>13</v>
      </c>
      <c r="H890" s="92">
        <v>0</v>
      </c>
      <c r="I890" s="94">
        <f t="shared" si="342"/>
      </c>
      <c r="J890" s="95">
        <f t="shared" si="13"/>
      </c>
      <c r="K890" s="92">
        <v>0</v>
      </c>
      <c r="L890" s="95">
        <f t="shared" si="122"/>
      </c>
      <c r="M890" s="92">
        <v>0</v>
      </c>
      <c r="N890" s="96">
        <f t="shared" si="560"/>
      </c>
      <c r="O890" s="92">
        <v>0</v>
      </c>
      <c r="P890" s="96">
        <f t="shared" si="669"/>
      </c>
      <c r="Q890" s="97"/>
      <c r="R890" s="92"/>
      <c r="S890" s="97"/>
      <c r="T890" s="92"/>
      <c r="U890" s="98"/>
      <c r="V890" s="99"/>
      <c r="W890" s="100"/>
      <c r="X890" s="99"/>
      <c r="Y890" s="97"/>
      <c r="Z890" s="99"/>
      <c r="AA890" s="99"/>
      <c r="AB890" s="92"/>
      <c r="AC890" s="92"/>
      <c r="AD890" s="97"/>
      <c r="AE890" s="99"/>
      <c r="AF890" s="99"/>
    </row>
    <row r="891">
      <c r="A891" s="88"/>
      <c r="B891" s="134" t="s">
        <v>59</v>
      </c>
      <c r="C891" s="90" t="s">
        <v>55</v>
      </c>
      <c r="D891" s="91" t="s">
        <v>44</v>
      </c>
      <c r="E891" s="102">
        <v>735.79</v>
      </c>
      <c r="F891" s="93">
        <f>E891+E892+E893</f>
      </c>
      <c r="G891" s="92">
        <v>5811</v>
      </c>
      <c r="H891" s="92">
        <v>164</v>
      </c>
      <c r="I891" s="94">
        <f t="shared" si="342"/>
      </c>
      <c r="J891" s="95">
        <f t="shared" si="13"/>
      </c>
      <c r="K891" s="92">
        <v>8</v>
      </c>
      <c r="L891" s="95">
        <f t="shared" si="122"/>
      </c>
      <c r="M891" s="92">
        <v>2</v>
      </c>
      <c r="N891" s="96">
        <f t="shared" si="560"/>
      </c>
      <c r="O891" s="92">
        <v>4</v>
      </c>
      <c r="P891" s="96">
        <f t="shared" si="669"/>
      </c>
      <c r="Q891" s="97">
        <f>(M891+M893+M892)/(O891+O893+O892)</f>
      </c>
      <c r="R891" s="92">
        <v>11</v>
      </c>
      <c r="S891" s="97">
        <f>(O891+O893)/(K891+K893)</f>
      </c>
      <c r="T891" s="92">
        <v>4</v>
      </c>
      <c r="U891" s="98">
        <f>F891/T891</f>
      </c>
      <c r="V891" s="99">
        <f>(F891+4*500)/T891</f>
      </c>
      <c r="W891" s="100">
        <v>5442</v>
      </c>
      <c r="X891" s="99">
        <f>W891/T891</f>
      </c>
      <c r="Y891" s="97">
        <f>T891/R891</f>
      </c>
      <c r="Z891" s="99">
        <f>W891/F891</f>
      </c>
      <c r="AA891" s="99">
        <f>W891/(F891+500)</f>
      </c>
      <c r="AB891" s="92">
        <v>4</v>
      </c>
      <c r="AC891" s="92">
        <v>5442</v>
      </c>
      <c r="AD891" s="97">
        <f>AB891/T891</f>
      </c>
      <c r="AE891" s="99">
        <f>(W891-AC891)/(F891+500)</f>
      </c>
      <c r="AF891" s="101" t="s">
        <v>91</v>
      </c>
    </row>
    <row r="892">
      <c r="A892" s="88"/>
      <c r="B892" s="134"/>
      <c r="C892" s="90"/>
      <c r="D892" s="91" t="s">
        <v>46</v>
      </c>
      <c r="E892" s="103">
        <v>750.98</v>
      </c>
      <c r="F892" s="93"/>
      <c r="G892" s="92">
        <v>3137</v>
      </c>
      <c r="H892" s="92">
        <v>130</v>
      </c>
      <c r="I892" s="94">
        <f t="shared" si="342"/>
      </c>
      <c r="J892" s="95">
        <f t="shared" si="13"/>
      </c>
      <c r="K892" s="92">
        <v>16</v>
      </c>
      <c r="L892" s="95">
        <f t="shared" si="122"/>
      </c>
      <c r="M892" s="92">
        <v>2</v>
      </c>
      <c r="N892" s="96">
        <f t="shared" si="560"/>
      </c>
      <c r="O892" s="92">
        <v>3</v>
      </c>
      <c r="P892" s="96">
        <f t="shared" si="669"/>
      </c>
      <c r="Q892" s="97"/>
      <c r="R892" s="92"/>
      <c r="S892" s="97"/>
      <c r="T892" s="92"/>
      <c r="U892" s="98"/>
      <c r="V892" s="99"/>
      <c r="W892" s="100"/>
      <c r="X892" s="99"/>
      <c r="Y892" s="97"/>
      <c r="Z892" s="99"/>
      <c r="AA892" s="99"/>
      <c r="AB892" s="92"/>
      <c r="AC892" s="92"/>
      <c r="AD892" s="97"/>
      <c r="AE892" s="99"/>
      <c r="AF892" s="99" t="s">
        <v>45</v>
      </c>
    </row>
    <row r="893">
      <c r="A893" s="88"/>
      <c r="B893" s="134"/>
      <c r="C893" s="90"/>
      <c r="D893" s="91" t="s">
        <v>48</v>
      </c>
      <c r="E893" s="92">
        <v>5.3</v>
      </c>
      <c r="F893" s="93"/>
      <c r="G893" s="92">
        <v>45</v>
      </c>
      <c r="H893" s="92">
        <v>3</v>
      </c>
      <c r="I893" s="94">
        <f t="shared" si="342"/>
      </c>
      <c r="J893" s="95">
        <f t="shared" si="13"/>
      </c>
      <c r="K893" s="92">
        <v>0</v>
      </c>
      <c r="L893" s="95">
        <f t="shared" si="122"/>
      </c>
      <c r="M893" s="92">
        <v>0</v>
      </c>
      <c r="N893" s="96">
        <f t="shared" si="560"/>
      </c>
      <c r="O893" s="92">
        <v>0</v>
      </c>
      <c r="P893" s="96">
        <f t="shared" si="669"/>
      </c>
      <c r="Q893" s="97"/>
      <c r="R893" s="92"/>
      <c r="S893" s="97"/>
      <c r="T893" s="92"/>
      <c r="U893" s="98"/>
      <c r="V893" s="99"/>
      <c r="W893" s="100"/>
      <c r="X893" s="99"/>
      <c r="Y893" s="97"/>
      <c r="Z893" s="99"/>
      <c r="AA893" s="99"/>
      <c r="AB893" s="92"/>
      <c r="AC893" s="92"/>
      <c r="AD893" s="97"/>
      <c r="AE893" s="99"/>
      <c r="AF893" s="101"/>
    </row>
    <row r="894">
      <c r="A894" s="88"/>
      <c r="B894" s="134" t="s">
        <v>61</v>
      </c>
      <c r="C894" s="90" t="s">
        <v>55</v>
      </c>
      <c r="D894" s="91" t="s">
        <v>44</v>
      </c>
      <c r="E894" s="102">
        <v>596.57</v>
      </c>
      <c r="F894" s="93">
        <f>E894+E895+E896</f>
      </c>
      <c r="G894" s="92">
        <v>6420</v>
      </c>
      <c r="H894" s="92">
        <v>162</v>
      </c>
      <c r="I894" s="94">
        <f t="shared" si="342"/>
      </c>
      <c r="J894" s="95">
        <f t="shared" si="13"/>
      </c>
      <c r="K894" s="92">
        <v>4</v>
      </c>
      <c r="L894" s="95">
        <f t="shared" si="122"/>
      </c>
      <c r="M894" s="92">
        <v>0</v>
      </c>
      <c r="N894" s="96">
        <f t="shared" si="560"/>
      </c>
      <c r="O894" s="92">
        <v>1</v>
      </c>
      <c r="P894" s="96">
        <f t="shared" si="669"/>
      </c>
      <c r="Q894" s="97">
        <f>(M894+M896+M895)/(O894+O896+O895)</f>
      </c>
      <c r="R894" s="92">
        <v>5</v>
      </c>
      <c r="S894" s="97">
        <f>(O894+O896)/(K894+K896)</f>
      </c>
      <c r="T894" s="92">
        <v>1</v>
      </c>
      <c r="U894" s="98">
        <f>F894/T894</f>
      </c>
      <c r="V894" s="99">
        <f>(F894+4*500)/T894</f>
      </c>
      <c r="W894" s="92">
        <v>560.4</v>
      </c>
      <c r="X894" s="99">
        <f>W894/T894</f>
      </c>
      <c r="Y894" s="97">
        <f>T894/R894</f>
      </c>
      <c r="Z894" s="99">
        <f>W894/F894</f>
      </c>
      <c r="AA894" s="99">
        <f>W894/(F894+500)</f>
      </c>
      <c r="AB894" s="92">
        <v>1</v>
      </c>
      <c r="AC894" s="92">
        <v>560.4</v>
      </c>
      <c r="AD894" s="97">
        <f>AB894/T894</f>
      </c>
      <c r="AE894" s="99">
        <f>(W894-AC894)/(F894+500)</f>
      </c>
      <c r="AF894" s="99" t="s">
        <v>45</v>
      </c>
    </row>
    <row r="895">
      <c r="A895" s="88"/>
      <c r="B895" s="134"/>
      <c r="C895" s="90"/>
      <c r="D895" s="91" t="s">
        <v>46</v>
      </c>
      <c r="E895" s="103">
        <v>1185.51</v>
      </c>
      <c r="F895" s="93"/>
      <c r="G895" s="92">
        <v>6462</v>
      </c>
      <c r="H895" s="92">
        <v>275</v>
      </c>
      <c r="I895" s="94">
        <f t="shared" si="342"/>
      </c>
      <c r="J895" s="95">
        <f t="shared" si="13"/>
      </c>
      <c r="K895" s="92">
        <v>26</v>
      </c>
      <c r="L895" s="95">
        <f t="shared" si="122"/>
      </c>
      <c r="M895" s="92">
        <v>0</v>
      </c>
      <c r="N895" s="96">
        <f t="shared" si="560"/>
      </c>
      <c r="O895" s="92">
        <v>0</v>
      </c>
      <c r="P895" s="96">
        <f t="shared" si="669"/>
      </c>
      <c r="Q895" s="97"/>
      <c r="R895" s="92"/>
      <c r="S895" s="97"/>
      <c r="T895" s="92"/>
      <c r="U895" s="98"/>
      <c r="V895" s="99"/>
      <c r="W895" s="100"/>
      <c r="X895" s="99"/>
      <c r="Y895" s="97"/>
      <c r="Z895" s="99"/>
      <c r="AA895" s="99"/>
      <c r="AB895" s="92"/>
      <c r="AC895" s="92"/>
      <c r="AD895" s="97"/>
      <c r="AE895" s="99"/>
      <c r="AF895" s="101" t="s">
        <v>91</v>
      </c>
    </row>
    <row r="896">
      <c r="A896" s="88"/>
      <c r="B896" s="134"/>
      <c r="C896" s="90"/>
      <c r="D896" s="91" t="s">
        <v>48</v>
      </c>
      <c r="E896" s="92">
        <v>58.04</v>
      </c>
      <c r="F896" s="93"/>
      <c r="G896" s="92">
        <v>570</v>
      </c>
      <c r="H896" s="92">
        <v>3</v>
      </c>
      <c r="I896" s="94">
        <f t="shared" si="342"/>
      </c>
      <c r="J896" s="95">
        <f t="shared" si="13"/>
      </c>
      <c r="K896" s="92">
        <v>1</v>
      </c>
      <c r="L896" s="95">
        <f t="shared" si="122"/>
      </c>
      <c r="M896" s="92">
        <v>1</v>
      </c>
      <c r="N896" s="96">
        <f t="shared" si="560"/>
      </c>
      <c r="O896" s="92">
        <v>1</v>
      </c>
      <c r="P896" s="96">
        <f t="shared" si="669"/>
      </c>
      <c r="Q896" s="97"/>
      <c r="R896" s="92"/>
      <c r="S896" s="97"/>
      <c r="T896" s="92"/>
      <c r="U896" s="98"/>
      <c r="V896" s="99"/>
      <c r="W896" s="100"/>
      <c r="X896" s="99"/>
      <c r="Y896" s="97"/>
      <c r="Z896" s="99"/>
      <c r="AA896" s="99"/>
      <c r="AB896" s="92"/>
      <c r="AC896" s="92"/>
      <c r="AD896" s="97"/>
      <c r="AE896" s="99"/>
      <c r="AF896" s="99"/>
    </row>
    <row r="897">
      <c r="A897" s="88"/>
      <c r="B897" s="104" t="s">
        <v>53</v>
      </c>
      <c r="C897" s="104"/>
      <c r="D897" s="104"/>
      <c r="E897" s="105">
        <f>SUM(E882:E896)</f>
      </c>
      <c r="F897" s="105">
        <f>SUM(F882:F896)</f>
      </c>
      <c r="G897" s="105">
        <f>SUM(G882:G896)</f>
      </c>
      <c r="H897" s="105">
        <f>SUM(H882:H896)</f>
      </c>
      <c r="I897" s="106">
        <f t="shared" si="342"/>
      </c>
      <c r="J897" s="107">
        <f t="shared" si="13"/>
      </c>
      <c r="K897" s="105">
        <f>SUM(K882:K896)</f>
      </c>
      <c r="L897" s="107">
        <f t="shared" si="122"/>
      </c>
      <c r="M897" s="105">
        <f>SUM(M882:M896)</f>
      </c>
      <c r="N897" s="108">
        <f t="shared" si="560"/>
      </c>
      <c r="O897" s="105">
        <f>SUM(O882:O896)</f>
      </c>
      <c r="P897" s="108">
        <f t="shared" si="669"/>
      </c>
      <c r="Q897" s="109">
        <f>M897/O897</f>
      </c>
      <c r="R897" s="105">
        <f>SUM(R882:R896)</f>
      </c>
      <c r="S897" s="109">
        <f>(O897+O897)/(K897+K897)</f>
      </c>
      <c r="T897" s="105">
        <f>SUM(T882:T896)</f>
      </c>
      <c r="U897" s="110">
        <f t="shared" ref="U897:U898" si="301">F897/T897</f>
      </c>
      <c r="V897" s="111">
        <f t="shared" ref="V897:V898" si="410">(F897+4*500)/T897</f>
      </c>
      <c r="W897" s="105">
        <f>SUM(W882:W896)</f>
      </c>
      <c r="X897" s="112">
        <f t="shared" ref="X897:X898" si="81">W897/T897</f>
      </c>
      <c r="Y897" s="109">
        <f t="shared" ref="Y897:Y898" si="192">T897/R897</f>
      </c>
      <c r="Z897" s="111">
        <f t="shared" ref="Z897:Z898" si="628">W897/F897</f>
      </c>
      <c r="AA897" s="111">
        <f>W897/(F897+COUNT(W882:W893)*500)</f>
      </c>
      <c r="AB897" s="105">
        <f>SUM(AB882:AB896)</f>
      </c>
      <c r="AC897" s="105">
        <f>SUM(AC882:AC896)</f>
      </c>
      <c r="AD897" s="109">
        <f t="shared" ref="AD897:AD898" si="500">AB897/T897</f>
      </c>
      <c r="AE897" s="113">
        <f>(W897-AC897)/(F897+COUNT(W882:W893)*500)</f>
      </c>
      <c r="AF897" s="101"/>
    </row>
    <row r="898">
      <c r="A898" s="88"/>
      <c r="B898" s="134" t="s">
        <v>62</v>
      </c>
      <c r="C898" s="90" t="s">
        <v>43</v>
      </c>
      <c r="D898" s="91" t="s">
        <v>44</v>
      </c>
      <c r="E898" s="102">
        <v>667.52</v>
      </c>
      <c r="F898" s="93">
        <f>E898+E899+E900</f>
      </c>
      <c r="G898" s="92">
        <v>7107</v>
      </c>
      <c r="H898" s="92">
        <v>194</v>
      </c>
      <c r="I898" s="94">
        <f t="shared" si="342"/>
      </c>
      <c r="J898" s="95">
        <f t="shared" si="13"/>
      </c>
      <c r="K898" s="92">
        <v>8</v>
      </c>
      <c r="L898" s="95">
        <f t="shared" si="122"/>
      </c>
      <c r="M898" s="92">
        <v>0</v>
      </c>
      <c r="N898" s="96">
        <f t="shared" si="560"/>
      </c>
      <c r="O898" s="92">
        <v>1</v>
      </c>
      <c r="P898" s="96">
        <f t="shared" si="669"/>
      </c>
      <c r="Q898" s="97">
        <f>(M898+M900+M899)/(O898+O900+O899)</f>
      </c>
      <c r="R898" s="92">
        <v>3</v>
      </c>
      <c r="S898" s="97">
        <f>(O898+O900)/(K898+K900)</f>
      </c>
      <c r="T898" s="92">
        <v>0</v>
      </c>
      <c r="U898" s="98">
        <f t="shared" si="301"/>
      </c>
      <c r="V898" s="99">
        <f t="shared" si="410"/>
      </c>
      <c r="W898" s="92">
        <v>0</v>
      </c>
      <c r="X898" s="99">
        <f t="shared" si="81"/>
      </c>
      <c r="Y898" s="97">
        <f t="shared" si="192"/>
      </c>
      <c r="Z898" s="99">
        <f t="shared" si="628"/>
      </c>
      <c r="AA898" s="99">
        <f>W898/(F898+500)</f>
      </c>
      <c r="AB898" s="92">
        <v>0</v>
      </c>
      <c r="AC898" s="92">
        <v>0</v>
      </c>
      <c r="AD898" s="97">
        <f t="shared" si="500"/>
      </c>
      <c r="AE898" s="99">
        <f>(W898-AC898)/(F898+500)</f>
      </c>
      <c r="AF898" s="101" t="s">
        <v>65</v>
      </c>
    </row>
    <row r="899">
      <c r="A899" s="88"/>
      <c r="B899" s="134"/>
      <c r="C899" s="90"/>
      <c r="D899" s="91" t="s">
        <v>46</v>
      </c>
      <c r="E899" s="103">
        <v>1346.56</v>
      </c>
      <c r="F899" s="93"/>
      <c r="G899" s="92">
        <v>4577</v>
      </c>
      <c r="H899" s="92">
        <v>151</v>
      </c>
      <c r="I899" s="94">
        <f t="shared" si="342"/>
      </c>
      <c r="J899" s="95">
        <f t="shared" si="13"/>
      </c>
      <c r="K899" s="92">
        <v>11</v>
      </c>
      <c r="L899" s="95">
        <f t="shared" si="122"/>
      </c>
      <c r="M899" s="92">
        <v>0</v>
      </c>
      <c r="N899" s="96">
        <f t="shared" si="560"/>
      </c>
      <c r="O899" s="92">
        <v>1</v>
      </c>
      <c r="P899" s="96">
        <f t="shared" si="669"/>
      </c>
      <c r="Q899" s="97"/>
      <c r="R899" s="92"/>
      <c r="S899" s="97"/>
      <c r="T899" s="92"/>
      <c r="U899" s="98"/>
      <c r="V899" s="99"/>
      <c r="W899" s="100"/>
      <c r="X899" s="99"/>
      <c r="Y899" s="97"/>
      <c r="Z899" s="99"/>
      <c r="AA899" s="99"/>
      <c r="AB899" s="92"/>
      <c r="AC899" s="92"/>
      <c r="AD899" s="97"/>
      <c r="AE899" s="99"/>
      <c r="AF899" s="101" t="s">
        <v>47</v>
      </c>
    </row>
    <row r="900">
      <c r="A900" s="88"/>
      <c r="B900" s="134"/>
      <c r="C900" s="90"/>
      <c r="D900" s="91" t="s">
        <v>48</v>
      </c>
      <c r="E900" s="92">
        <v>97.68</v>
      </c>
      <c r="F900" s="93"/>
      <c r="G900" s="92">
        <v>992</v>
      </c>
      <c r="H900" s="92">
        <v>2</v>
      </c>
      <c r="I900" s="94">
        <f t="shared" si="342"/>
      </c>
      <c r="J900" s="95">
        <f t="shared" si="13"/>
      </c>
      <c r="K900" s="92">
        <v>1</v>
      </c>
      <c r="L900" s="95">
        <f t="shared" si="122"/>
      </c>
      <c r="M900" s="92">
        <v>0</v>
      </c>
      <c r="N900" s="96">
        <f t="shared" si="560"/>
      </c>
      <c r="O900" s="92">
        <v>0</v>
      </c>
      <c r="P900" s="96">
        <f t="shared" si="669"/>
      </c>
      <c r="Q900" s="97"/>
      <c r="R900" s="92"/>
      <c r="S900" s="97"/>
      <c r="T900" s="92"/>
      <c r="U900" s="98"/>
      <c r="V900" s="99"/>
      <c r="W900" s="100"/>
      <c r="X900" s="99"/>
      <c r="Y900" s="97"/>
      <c r="Z900" s="99"/>
      <c r="AA900" s="99"/>
      <c r="AB900" s="92"/>
      <c r="AC900" s="92"/>
      <c r="AD900" s="97"/>
      <c r="AE900" s="99"/>
      <c r="AF900" s="99"/>
    </row>
    <row r="901">
      <c r="A901" s="88"/>
      <c r="B901" s="134" t="s">
        <v>64</v>
      </c>
      <c r="C901" s="90" t="s">
        <v>43</v>
      </c>
      <c r="D901" s="91" t="s">
        <v>44</v>
      </c>
      <c r="E901" s="102">
        <v>344.24</v>
      </c>
      <c r="F901" s="93">
        <f>E901+E902+E903</f>
      </c>
      <c r="G901" s="92">
        <v>3821</v>
      </c>
      <c r="H901" s="92">
        <v>75</v>
      </c>
      <c r="I901" s="94">
        <f t="shared" si="342"/>
      </c>
      <c r="J901" s="95">
        <f t="shared" si="13"/>
      </c>
      <c r="K901" s="92">
        <v>4</v>
      </c>
      <c r="L901" s="95">
        <f t="shared" si="122"/>
      </c>
      <c r="M901" s="92">
        <v>2</v>
      </c>
      <c r="N901" s="96">
        <f t="shared" si="560"/>
      </c>
      <c r="O901" s="92">
        <v>2</v>
      </c>
      <c r="P901" s="96">
        <f t="shared" si="669"/>
      </c>
      <c r="Q901" s="97">
        <f>(M901+M903+M902)/(O901+O903+O902)</f>
      </c>
      <c r="R901" s="92">
        <v>5</v>
      </c>
      <c r="S901" s="97">
        <f>(O901+O903)/(K901+K903)</f>
      </c>
      <c r="T901" s="92">
        <v>3</v>
      </c>
      <c r="U901" s="98">
        <f>F901/T901</f>
      </c>
      <c r="V901" s="99">
        <f>(F901+4*500)/T901</f>
      </c>
      <c r="W901" s="92">
        <v>5138.4</v>
      </c>
      <c r="X901" s="99">
        <f>W901/T901</f>
      </c>
      <c r="Y901" s="97">
        <f>T901/R901</f>
      </c>
      <c r="Z901" s="99">
        <f>W901/F901</f>
      </c>
      <c r="AA901" s="99">
        <f>W901/(F901+500)</f>
      </c>
      <c r="AB901" s="92">
        <v>0</v>
      </c>
      <c r="AC901" s="92">
        <v>0</v>
      </c>
      <c r="AD901" s="97">
        <f>AB901/T901</f>
      </c>
      <c r="AE901" s="99">
        <f>(W901-AC901)/(F901+500)</f>
      </c>
      <c r="AF901" s="101" t="s">
        <v>65</v>
      </c>
    </row>
    <row r="902">
      <c r="A902" s="88"/>
      <c r="B902" s="134"/>
      <c r="C902" s="90"/>
      <c r="D902" s="91" t="s">
        <v>46</v>
      </c>
      <c r="E902" s="103">
        <v>347.63</v>
      </c>
      <c r="F902" s="93"/>
      <c r="G902" s="92">
        <v>1412</v>
      </c>
      <c r="H902" s="92">
        <v>53</v>
      </c>
      <c r="I902" s="94">
        <f t="shared" si="342"/>
      </c>
      <c r="J902" s="95">
        <f t="shared" si="13"/>
      </c>
      <c r="K902" s="92">
        <v>4</v>
      </c>
      <c r="L902" s="95">
        <f t="shared" si="122"/>
      </c>
      <c r="M902" s="92">
        <v>0</v>
      </c>
      <c r="N902" s="96">
        <f t="shared" si="560"/>
      </c>
      <c r="O902" s="92">
        <v>0</v>
      </c>
      <c r="P902" s="96">
        <f t="shared" si="669"/>
      </c>
      <c r="Q902" s="97"/>
      <c r="R902" s="92"/>
      <c r="S902" s="97"/>
      <c r="T902" s="92"/>
      <c r="U902" s="98"/>
      <c r="V902" s="99"/>
      <c r="W902" s="100"/>
      <c r="X902" s="99"/>
      <c r="Y902" s="97"/>
      <c r="Z902" s="99"/>
      <c r="AA902" s="99"/>
      <c r="AB902" s="92"/>
      <c r="AC902" s="92"/>
      <c r="AD902" s="97"/>
      <c r="AE902" s="99"/>
      <c r="AF902" s="101" t="s">
        <v>47</v>
      </c>
    </row>
    <row r="903">
      <c r="A903" s="88"/>
      <c r="B903" s="134"/>
      <c r="C903" s="90"/>
      <c r="D903" s="91" t="s">
        <v>48</v>
      </c>
      <c r="E903" s="92">
        <v>575.96</v>
      </c>
      <c r="F903" s="93"/>
      <c r="G903" s="92">
        <v>7207</v>
      </c>
      <c r="H903" s="92">
        <v>25</v>
      </c>
      <c r="I903" s="94">
        <f t="shared" si="342"/>
      </c>
      <c r="J903" s="95">
        <f t="shared" si="13"/>
      </c>
      <c r="K903" s="92">
        <v>10</v>
      </c>
      <c r="L903" s="95">
        <f t="shared" si="122"/>
      </c>
      <c r="M903" s="92">
        <v>1</v>
      </c>
      <c r="N903" s="96">
        <f t="shared" si="560"/>
      </c>
      <c r="O903" s="92">
        <v>2</v>
      </c>
      <c r="P903" s="96">
        <f t="shared" si="669"/>
      </c>
      <c r="Q903" s="97"/>
      <c r="R903" s="92"/>
      <c r="S903" s="97"/>
      <c r="T903" s="92"/>
      <c r="U903" s="98"/>
      <c r="V903" s="99"/>
      <c r="W903" s="100"/>
      <c r="X903" s="99"/>
      <c r="Y903" s="97"/>
      <c r="Z903" s="99"/>
      <c r="AA903" s="99"/>
      <c r="AB903" s="92"/>
      <c r="AC903" s="92"/>
      <c r="AD903" s="97"/>
      <c r="AE903" s="99"/>
      <c r="AF903" s="99"/>
    </row>
    <row r="904">
      <c r="A904" s="88"/>
      <c r="B904" s="89" t="s">
        <v>67</v>
      </c>
      <c r="C904" s="90" t="s">
        <v>43</v>
      </c>
      <c r="D904" s="91" t="s">
        <v>44</v>
      </c>
      <c r="E904" s="102">
        <v>497.77</v>
      </c>
      <c r="F904" s="93">
        <f>E904+E905+E906</f>
      </c>
      <c r="G904" s="92">
        <v>5690</v>
      </c>
      <c r="H904" s="92">
        <v>242</v>
      </c>
      <c r="I904" s="94">
        <f t="shared" si="342"/>
      </c>
      <c r="J904" s="95">
        <f t="shared" si="13"/>
      </c>
      <c r="K904" s="92">
        <v>5</v>
      </c>
      <c r="L904" s="95">
        <f t="shared" si="122"/>
      </c>
      <c r="M904" s="92">
        <v>0</v>
      </c>
      <c r="N904" s="96">
        <f t="shared" si="560"/>
      </c>
      <c r="O904" s="92">
        <v>1</v>
      </c>
      <c r="P904" s="96">
        <f t="shared" si="669"/>
      </c>
      <c r="Q904" s="97">
        <f>(M904+M906+M905)/(O904+O906+O905)</f>
      </c>
      <c r="R904" s="92">
        <v>7</v>
      </c>
      <c r="S904" s="97">
        <f>(O904+O906)/(K904+K906)</f>
      </c>
      <c r="T904" s="92">
        <v>1</v>
      </c>
      <c r="U904" s="98">
        <f>F904/T904</f>
      </c>
      <c r="V904" s="99">
        <f>(F904+4*500)/T904</f>
      </c>
      <c r="W904" s="92">
        <v>1956</v>
      </c>
      <c r="X904" s="99">
        <f>W904/T904</f>
      </c>
      <c r="Y904" s="97">
        <f>T904/R904</f>
      </c>
      <c r="Z904" s="99">
        <f>W904/F904</f>
      </c>
      <c r="AA904" s="99">
        <f>W904/(F904+500)</f>
      </c>
      <c r="AB904" s="92">
        <v>0</v>
      </c>
      <c r="AC904" s="92">
        <v>0</v>
      </c>
      <c r="AD904" s="97">
        <f>AB904/T904</f>
      </c>
      <c r="AE904" s="99">
        <f>(W904-AC904)/(F904+500)</f>
      </c>
      <c r="AF904" s="101" t="s">
        <v>65</v>
      </c>
    </row>
    <row r="905">
      <c r="A905" s="88"/>
      <c r="B905" s="89"/>
      <c r="C905" s="90"/>
      <c r="D905" s="91" t="s">
        <v>46</v>
      </c>
      <c r="E905" s="103">
        <v>161.74</v>
      </c>
      <c r="F905" s="93"/>
      <c r="G905" s="92">
        <v>1344</v>
      </c>
      <c r="H905" s="92">
        <v>53</v>
      </c>
      <c r="I905" s="94">
        <f t="shared" si="342"/>
      </c>
      <c r="J905" s="95">
        <f t="shared" si="13"/>
      </c>
      <c r="K905" s="92">
        <v>2</v>
      </c>
      <c r="L905" s="95">
        <f t="shared" si="122"/>
      </c>
      <c r="M905" s="92">
        <v>0</v>
      </c>
      <c r="N905" s="96">
        <f t="shared" si="560"/>
      </c>
      <c r="O905" s="92">
        <v>0</v>
      </c>
      <c r="P905" s="96">
        <f t="shared" si="669"/>
      </c>
      <c r="Q905" s="97"/>
      <c r="R905" s="92"/>
      <c r="S905" s="97"/>
      <c r="T905" s="92"/>
      <c r="U905" s="98"/>
      <c r="V905" s="99"/>
      <c r="W905" s="100"/>
      <c r="X905" s="99"/>
      <c r="Y905" s="97"/>
      <c r="Z905" s="99"/>
      <c r="AA905" s="99"/>
      <c r="AB905" s="92"/>
      <c r="AC905" s="92"/>
      <c r="AD905" s="97"/>
      <c r="AE905" s="99"/>
      <c r="AF905" s="101" t="s">
        <v>47</v>
      </c>
    </row>
    <row r="906">
      <c r="A906" s="88"/>
      <c r="B906" s="89"/>
      <c r="C906" s="90"/>
      <c r="D906" s="91" t="s">
        <v>48</v>
      </c>
      <c r="E906" s="92">
        <v>788.12</v>
      </c>
      <c r="F906" s="93"/>
      <c r="G906" s="92">
        <v>12877</v>
      </c>
      <c r="H906" s="92">
        <v>46</v>
      </c>
      <c r="I906" s="94">
        <f t="shared" si="342"/>
      </c>
      <c r="J906" s="95">
        <f t="shared" si="13"/>
      </c>
      <c r="K906" s="92">
        <v>17</v>
      </c>
      <c r="L906" s="95">
        <f t="shared" si="122"/>
      </c>
      <c r="M906" s="92">
        <v>0</v>
      </c>
      <c r="N906" s="96">
        <f t="shared" si="560"/>
      </c>
      <c r="O906" s="92">
        <v>2</v>
      </c>
      <c r="P906" s="96">
        <f t="shared" si="669"/>
      </c>
      <c r="Q906" s="97"/>
      <c r="R906" s="92"/>
      <c r="S906" s="97"/>
      <c r="T906" s="92"/>
      <c r="U906" s="98"/>
      <c r="V906" s="99"/>
      <c r="W906" s="100"/>
      <c r="X906" s="99"/>
      <c r="Y906" s="97"/>
      <c r="Z906" s="99"/>
      <c r="AA906" s="99"/>
      <c r="AB906" s="92"/>
      <c r="AC906" s="92"/>
      <c r="AD906" s="97"/>
      <c r="AE906" s="99"/>
      <c r="AF906" s="99"/>
    </row>
    <row r="907">
      <c r="A907" s="88"/>
      <c r="B907" s="89" t="s">
        <v>69</v>
      </c>
      <c r="C907" s="90" t="s">
        <v>43</v>
      </c>
      <c r="D907" s="91" t="s">
        <v>44</v>
      </c>
      <c r="E907" s="102">
        <v>503.09</v>
      </c>
      <c r="F907" s="93">
        <f>E907+E908+E909</f>
      </c>
      <c r="G907" s="92">
        <v>5469</v>
      </c>
      <c r="H907" s="92">
        <v>275</v>
      </c>
      <c r="I907" s="94">
        <f t="shared" si="342"/>
      </c>
      <c r="J907" s="95">
        <f t="shared" si="13"/>
      </c>
      <c r="K907" s="92">
        <v>14</v>
      </c>
      <c r="L907" s="95">
        <f t="shared" si="122"/>
      </c>
      <c r="M907" s="92">
        <v>1</v>
      </c>
      <c r="N907" s="96">
        <f t="shared" si="560"/>
      </c>
      <c r="O907" s="92">
        <v>1</v>
      </c>
      <c r="P907" s="96">
        <f t="shared" si="669"/>
      </c>
      <c r="Q907" s="97">
        <f>(M907+M909+M908)/(O907+O909+O908)</f>
      </c>
      <c r="R907" s="92">
        <v>12</v>
      </c>
      <c r="S907" s="97">
        <f>(O907+O909)/(K907+K909)</f>
      </c>
      <c r="T907" s="92">
        <v>6</v>
      </c>
      <c r="U907" s="98">
        <f>F907/T907</f>
      </c>
      <c r="V907" s="99">
        <f>(F907+4*500)/T907</f>
      </c>
      <c r="W907" s="92">
        <v>9900</v>
      </c>
      <c r="X907" s="99">
        <f>W907/T907</f>
      </c>
      <c r="Y907" s="97">
        <f>T907/R907</f>
      </c>
      <c r="Z907" s="99">
        <f>W907/F907</f>
      </c>
      <c r="AA907" s="99">
        <f>W907/(F907+500)</f>
      </c>
      <c r="AB907" s="92">
        <v>2</v>
      </c>
      <c r="AC907" s="92">
        <v>2774.4</v>
      </c>
      <c r="AD907" s="97">
        <f>AB907/T907</f>
      </c>
      <c r="AE907" s="99">
        <f>(W907-AC907)/(F907+500)</f>
      </c>
      <c r="AF907" s="101" t="s">
        <v>65</v>
      </c>
    </row>
    <row r="908">
      <c r="A908" s="88"/>
      <c r="B908" s="89"/>
      <c r="C908" s="90"/>
      <c r="D908" s="91" t="s">
        <v>46</v>
      </c>
      <c r="E908" s="103">
        <v>197.75</v>
      </c>
      <c r="F908" s="93"/>
      <c r="G908" s="92">
        <v>1353</v>
      </c>
      <c r="H908" s="92">
        <v>51</v>
      </c>
      <c r="I908" s="94">
        <f t="shared" si="342"/>
      </c>
      <c r="J908" s="95">
        <f t="shared" si="13"/>
      </c>
      <c r="K908" s="92">
        <v>2</v>
      </c>
      <c r="L908" s="95">
        <f t="shared" si="122"/>
      </c>
      <c r="M908" s="92">
        <v>0</v>
      </c>
      <c r="N908" s="96">
        <f t="shared" si="560"/>
      </c>
      <c r="O908" s="92">
        <v>0</v>
      </c>
      <c r="P908" s="96">
        <f t="shared" si="669"/>
      </c>
      <c r="Q908" s="97"/>
      <c r="R908" s="92"/>
      <c r="S908" s="97"/>
      <c r="T908" s="92"/>
      <c r="U908" s="98"/>
      <c r="V908" s="99"/>
      <c r="W908" s="100"/>
      <c r="X908" s="99"/>
      <c r="Y908" s="97"/>
      <c r="Z908" s="99"/>
      <c r="AA908" s="99"/>
      <c r="AB908" s="92"/>
      <c r="AC908" s="92"/>
      <c r="AD908" s="97"/>
      <c r="AE908" s="99"/>
      <c r="AF908" s="101" t="s">
        <v>47</v>
      </c>
    </row>
    <row r="909">
      <c r="A909" s="88"/>
      <c r="B909" s="89"/>
      <c r="C909" s="90"/>
      <c r="D909" s="91" t="s">
        <v>48</v>
      </c>
      <c r="E909" s="92">
        <v>1696.3</v>
      </c>
      <c r="F909" s="93"/>
      <c r="G909" s="92">
        <v>26975</v>
      </c>
      <c r="H909" s="92">
        <v>78</v>
      </c>
      <c r="I909" s="94">
        <f t="shared" si="342"/>
      </c>
      <c r="J909" s="95">
        <f t="shared" si="13"/>
      </c>
      <c r="K909" s="92">
        <v>26</v>
      </c>
      <c r="L909" s="95">
        <f t="shared" si="122"/>
      </c>
      <c r="M909" s="92">
        <v>6</v>
      </c>
      <c r="N909" s="96">
        <f t="shared" si="560"/>
      </c>
      <c r="O909" s="92">
        <v>7</v>
      </c>
      <c r="P909" s="96">
        <f t="shared" si="669"/>
      </c>
      <c r="Q909" s="97"/>
      <c r="R909" s="92"/>
      <c r="S909" s="97"/>
      <c r="T909" s="92"/>
      <c r="U909" s="98"/>
      <c r="V909" s="99"/>
      <c r="W909" s="100"/>
      <c r="X909" s="99"/>
      <c r="Y909" s="97"/>
      <c r="Z909" s="99"/>
      <c r="AA909" s="99"/>
      <c r="AB909" s="92"/>
      <c r="AC909" s="92"/>
      <c r="AD909" s="97"/>
      <c r="AE909" s="99"/>
      <c r="AF909" s="99"/>
    </row>
    <row r="910">
      <c r="A910" s="88"/>
      <c r="B910" s="89" t="s">
        <v>70</v>
      </c>
      <c r="C910" s="90" t="s">
        <v>43</v>
      </c>
      <c r="D910" s="91" t="s">
        <v>44</v>
      </c>
      <c r="E910" s="102">
        <v>995.83</v>
      </c>
      <c r="F910" s="93">
        <f>E910+E911+E912</f>
      </c>
      <c r="G910" s="92">
        <v>9834</v>
      </c>
      <c r="H910" s="92">
        <v>194</v>
      </c>
      <c r="I910" s="94">
        <f t="shared" si="342"/>
      </c>
      <c r="J910" s="95">
        <f t="shared" si="13"/>
      </c>
      <c r="K910" s="92">
        <v>14</v>
      </c>
      <c r="L910" s="95">
        <f t="shared" si="122"/>
      </c>
      <c r="M910" s="92">
        <v>1</v>
      </c>
      <c r="N910" s="96">
        <f t="shared" si="560"/>
      </c>
      <c r="O910" s="92">
        <v>2</v>
      </c>
      <c r="P910" s="96">
        <f t="shared" si="669"/>
      </c>
      <c r="Q910" s="97">
        <f>(M910+M912+M911)/(O910+O912+O911)</f>
      </c>
      <c r="R910" s="92">
        <v>5</v>
      </c>
      <c r="S910" s="97">
        <f>(O910+O912)/(K910+K912)</f>
      </c>
      <c r="T910" s="92">
        <v>3</v>
      </c>
      <c r="U910" s="98">
        <f>F910/T910</f>
      </c>
      <c r="V910" s="99">
        <f>(F910+4*500)/T910</f>
      </c>
      <c r="W910" s="92">
        <v>5191.2</v>
      </c>
      <c r="X910" s="99">
        <f>W910/T910</f>
      </c>
      <c r="Y910" s="97">
        <f>T910/R910</f>
      </c>
      <c r="Z910" s="99">
        <f>W910/F910</f>
      </c>
      <c r="AA910" s="99">
        <f>W910/(F910+500)</f>
      </c>
      <c r="AB910" s="92">
        <v>0</v>
      </c>
      <c r="AC910" s="92">
        <v>0</v>
      </c>
      <c r="AD910" s="97">
        <f>AB910/T910</f>
      </c>
      <c r="AE910" s="99">
        <f>(W910-AC910)/(F910+500)</f>
      </c>
      <c r="AF910" s="101" t="s">
        <v>65</v>
      </c>
    </row>
    <row r="911">
      <c r="A911" s="88"/>
      <c r="B911" s="89"/>
      <c r="C911" s="90"/>
      <c r="D911" s="91" t="s">
        <v>46</v>
      </c>
      <c r="E911" s="103">
        <v>183.46</v>
      </c>
      <c r="F911" s="93"/>
      <c r="G911" s="92">
        <v>1698</v>
      </c>
      <c r="H911" s="92">
        <v>53</v>
      </c>
      <c r="I911" s="94">
        <f t="shared" si="342"/>
      </c>
      <c r="J911" s="95">
        <f t="shared" si="13"/>
      </c>
      <c r="K911" s="92">
        <v>0</v>
      </c>
      <c r="L911" s="95">
        <f t="shared" si="122"/>
      </c>
      <c r="M911" s="92">
        <v>0</v>
      </c>
      <c r="N911" s="96">
        <f t="shared" si="560"/>
      </c>
      <c r="O911" s="92">
        <v>0</v>
      </c>
      <c r="P911" s="96">
        <f t="shared" si="669"/>
      </c>
      <c r="Q911" s="97"/>
      <c r="R911" s="92"/>
      <c r="S911" s="97"/>
      <c r="T911" s="92"/>
      <c r="U911" s="98"/>
      <c r="V911" s="99"/>
      <c r="W911" s="100"/>
      <c r="X911" s="99"/>
      <c r="Y911" s="97"/>
      <c r="Z911" s="99"/>
      <c r="AA911" s="99"/>
      <c r="AB911" s="92"/>
      <c r="AC911" s="92"/>
      <c r="AD911" s="97"/>
      <c r="AE911" s="99"/>
      <c r="AF911" s="101" t="s">
        <v>47</v>
      </c>
    </row>
    <row r="912">
      <c r="A912" s="88"/>
      <c r="B912" s="89"/>
      <c r="C912" s="90"/>
      <c r="D912" s="91" t="s">
        <v>48</v>
      </c>
      <c r="E912" s="92">
        <v>1064.58</v>
      </c>
      <c r="F912" s="93"/>
      <c r="G912" s="92">
        <v>21471</v>
      </c>
      <c r="H912" s="92">
        <v>56</v>
      </c>
      <c r="I912" s="94">
        <f t="shared" si="342"/>
      </c>
      <c r="J912" s="95">
        <f t="shared" si="13"/>
      </c>
      <c r="K912" s="92">
        <v>17</v>
      </c>
      <c r="L912" s="95">
        <f t="shared" si="122"/>
      </c>
      <c r="M912" s="92">
        <v>1</v>
      </c>
      <c r="N912" s="96">
        <f t="shared" si="560"/>
      </c>
      <c r="O912" s="92">
        <v>3</v>
      </c>
      <c r="P912" s="96">
        <f t="shared" si="669"/>
      </c>
      <c r="Q912" s="97"/>
      <c r="R912" s="92"/>
      <c r="S912" s="97"/>
      <c r="T912" s="92"/>
      <c r="U912" s="98"/>
      <c r="V912" s="99"/>
      <c r="W912" s="100"/>
      <c r="X912" s="99"/>
      <c r="Y912" s="97"/>
      <c r="Z912" s="99"/>
      <c r="AA912" s="99"/>
      <c r="AB912" s="92"/>
      <c r="AC912" s="92"/>
      <c r="AD912" s="97"/>
      <c r="AE912" s="99"/>
      <c r="AF912" s="99"/>
    </row>
    <row r="913">
      <c r="A913" s="88"/>
      <c r="B913" s="104" t="s">
        <v>53</v>
      </c>
      <c r="C913" s="104"/>
      <c r="D913" s="104"/>
      <c r="E913" s="105">
        <f>SUM(E898:E912)</f>
      </c>
      <c r="F913" s="105">
        <f>SUM(F898:F912)</f>
      </c>
      <c r="G913" s="105">
        <f>SUM(G898:G912)</f>
      </c>
      <c r="H913" s="105">
        <f>SUM(H898:H912)</f>
      </c>
      <c r="I913" s="106">
        <f t="shared" si="342"/>
      </c>
      <c r="J913" s="107">
        <f t="shared" si="13"/>
      </c>
      <c r="K913" s="105">
        <f>SUM(K898:K912)</f>
      </c>
      <c r="L913" s="107">
        <f t="shared" si="122"/>
      </c>
      <c r="M913" s="105">
        <f>SUM(M898:M912)</f>
      </c>
      <c r="N913" s="108">
        <f t="shared" si="560"/>
      </c>
      <c r="O913" s="105">
        <f>SUM(O898:O912)</f>
      </c>
      <c r="P913" s="108">
        <f t="shared" si="669"/>
      </c>
      <c r="Q913" s="109">
        <f>M913/O913</f>
      </c>
      <c r="R913" s="105">
        <f>SUM(R898:R912)</f>
      </c>
      <c r="S913" s="109">
        <f>(O913+O913)/(K913+K913)</f>
      </c>
      <c r="T913" s="105">
        <f>SUM(T898:T912)</f>
      </c>
      <c r="U913" s="110">
        <f t="shared" ref="U913:U914" si="302">F913/T913</f>
      </c>
      <c r="V913" s="111">
        <f t="shared" ref="V913:V914" si="411">(F913+4*500)/T913</f>
      </c>
      <c r="W913" s="105">
        <f>SUM(W898:W912)</f>
      </c>
      <c r="X913" s="112">
        <f t="shared" ref="X913:X914" si="82">W913/T913</f>
      </c>
      <c r="Y913" s="109">
        <f t="shared" ref="Y913:Y914" si="193">T913/R913</f>
      </c>
      <c r="Z913" s="111">
        <f t="shared" ref="Z913:Z914" si="629">W913/F913</f>
      </c>
      <c r="AA913" s="111">
        <f>W913/(F913+COUNT(W898:W909)*500)</f>
      </c>
      <c r="AB913" s="105">
        <f>SUM(AB898:AB912)</f>
      </c>
      <c r="AC913" s="105">
        <f>SUM(AC898:AC912)</f>
      </c>
      <c r="AD913" s="109">
        <f t="shared" ref="AD913:AD914" si="501">AB913/T913</f>
      </c>
      <c r="AE913" s="113">
        <f>(W913-AC913)/(F913+COUNT(W898:W909)*500)</f>
      </c>
      <c r="AF913" s="99"/>
    </row>
    <row r="914">
      <c r="A914" s="88"/>
      <c r="B914" s="89" t="s">
        <v>71</v>
      </c>
      <c r="C914" s="90" t="s">
        <v>73</v>
      </c>
      <c r="D914" s="91" t="s">
        <v>44</v>
      </c>
      <c r="E914" s="102">
        <v>1777.09</v>
      </c>
      <c r="F914" s="93">
        <f>E914+E915+E916</f>
      </c>
      <c r="G914" s="92">
        <v>15959</v>
      </c>
      <c r="H914" s="92">
        <v>224</v>
      </c>
      <c r="I914" s="94">
        <f t="shared" si="342"/>
      </c>
      <c r="J914" s="95">
        <f t="shared" si="13"/>
      </c>
      <c r="K914" s="92">
        <v>37</v>
      </c>
      <c r="L914" s="95">
        <f t="shared" si="122"/>
      </c>
      <c r="M914" s="92">
        <v>1</v>
      </c>
      <c r="N914" s="96">
        <f t="shared" si="560"/>
      </c>
      <c r="O914" s="92">
        <v>8</v>
      </c>
      <c r="P914" s="96">
        <f t="shared" si="669"/>
      </c>
      <c r="Q914" s="97">
        <f>(M914+M916+M915)/(O914+O916+O915)</f>
      </c>
      <c r="R914" s="92">
        <v>9</v>
      </c>
      <c r="S914" s="97">
        <f>(O914+O916)/(K914+K916)</f>
      </c>
      <c r="T914" s="92">
        <v>2</v>
      </c>
      <c r="U914" s="98">
        <f t="shared" si="302"/>
      </c>
      <c r="V914" s="99">
        <f t="shared" si="411"/>
      </c>
      <c r="W914" s="92">
        <v>4219.2</v>
      </c>
      <c r="X914" s="99">
        <f t="shared" si="82"/>
      </c>
      <c r="Y914" s="97">
        <f t="shared" si="193"/>
      </c>
      <c r="Z914" s="99">
        <f t="shared" si="629"/>
      </c>
      <c r="AA914" s="99">
        <f>W914/(F914+500)</f>
      </c>
      <c r="AB914" s="92">
        <v>0</v>
      </c>
      <c r="AC914" s="92">
        <v>0</v>
      </c>
      <c r="AD914" s="97">
        <f t="shared" si="501"/>
      </c>
      <c r="AE914" s="99">
        <f>(W914-AC914)/(F914+500)</f>
      </c>
      <c r="AF914" s="101" t="s">
        <v>65</v>
      </c>
    </row>
    <row r="915">
      <c r="A915" s="88"/>
      <c r="B915" s="89"/>
      <c r="C915" s="90"/>
      <c r="D915" s="91" t="s">
        <v>46</v>
      </c>
      <c r="E915" s="103">
        <v>168.51</v>
      </c>
      <c r="F915" s="93"/>
      <c r="G915" s="92">
        <v>1575</v>
      </c>
      <c r="H915" s="92">
        <v>57</v>
      </c>
      <c r="I915" s="94">
        <f t="shared" si="342"/>
      </c>
      <c r="J915" s="95">
        <f t="shared" si="13"/>
      </c>
      <c r="K915" s="92">
        <v>0</v>
      </c>
      <c r="L915" s="95">
        <f t="shared" si="122"/>
      </c>
      <c r="M915" s="92">
        <v>1</v>
      </c>
      <c r="N915" s="96">
        <f t="shared" si="560"/>
      </c>
      <c r="O915" s="92">
        <v>0</v>
      </c>
      <c r="P915" s="96">
        <f t="shared" si="669"/>
      </c>
      <c r="Q915" s="97"/>
      <c r="R915" s="92"/>
      <c r="S915" s="97"/>
      <c r="T915" s="92"/>
      <c r="U915" s="98"/>
      <c r="V915" s="99"/>
      <c r="W915" s="100"/>
      <c r="X915" s="99"/>
      <c r="Y915" s="97"/>
      <c r="Z915" s="99"/>
      <c r="AA915" s="99"/>
      <c r="AB915" s="92"/>
      <c r="AC915" s="92"/>
      <c r="AD915" s="97"/>
      <c r="AE915" s="99"/>
      <c r="AF915" s="101" t="s">
        <v>47</v>
      </c>
    </row>
    <row r="916">
      <c r="A916" s="88"/>
      <c r="B916" s="89"/>
      <c r="C916" s="90"/>
      <c r="D916" s="91" t="s">
        <v>48</v>
      </c>
      <c r="E916" s="92">
        <v>396.13</v>
      </c>
      <c r="F916" s="93"/>
      <c r="G916" s="92">
        <v>6092</v>
      </c>
      <c r="H916" s="92">
        <v>34</v>
      </c>
      <c r="I916" s="94">
        <f t="shared" si="342"/>
      </c>
      <c r="J916" s="95">
        <f t="shared" si="13"/>
      </c>
      <c r="K916" s="92">
        <v>5</v>
      </c>
      <c r="L916" s="95">
        <f t="shared" si="122"/>
      </c>
      <c r="M916" s="92">
        <v>0</v>
      </c>
      <c r="N916" s="96">
        <f t="shared" si="560"/>
      </c>
      <c r="O916" s="92">
        <v>0</v>
      </c>
      <c r="P916" s="96">
        <f t="shared" si="669"/>
      </c>
      <c r="Q916" s="97"/>
      <c r="R916" s="92"/>
      <c r="S916" s="97"/>
      <c r="T916" s="92"/>
      <c r="U916" s="98"/>
      <c r="V916" s="99"/>
      <c r="W916" s="100"/>
      <c r="X916" s="99"/>
      <c r="Y916" s="97"/>
      <c r="Z916" s="99"/>
      <c r="AA916" s="99"/>
      <c r="AB916" s="92"/>
      <c r="AC916" s="92"/>
      <c r="AD916" s="97"/>
      <c r="AE916" s="99"/>
      <c r="AF916" s="99"/>
    </row>
    <row r="917">
      <c r="A917" s="88"/>
      <c r="B917" s="89" t="s">
        <v>72</v>
      </c>
      <c r="C917" s="90" t="s">
        <v>73</v>
      </c>
      <c r="D917" s="91" t="s">
        <v>44</v>
      </c>
      <c r="E917" s="102">
        <v>1501.81</v>
      </c>
      <c r="F917" s="93">
        <f>E917+E918+E919</f>
      </c>
      <c r="G917" s="92">
        <v>13520</v>
      </c>
      <c r="H917" s="92">
        <v>239</v>
      </c>
      <c r="I917" s="94">
        <f t="shared" si="342"/>
      </c>
      <c r="J917" s="95">
        <f t="shared" si="13"/>
      </c>
      <c r="K917" s="92">
        <v>32</v>
      </c>
      <c r="L917" s="95">
        <f t="shared" si="122"/>
      </c>
      <c r="M917" s="92">
        <v>1</v>
      </c>
      <c r="N917" s="96">
        <f t="shared" si="560"/>
      </c>
      <c r="O917" s="92">
        <v>4</v>
      </c>
      <c r="P917" s="96">
        <f t="shared" si="669"/>
      </c>
      <c r="Q917" s="97">
        <f>(M917+M919+M918)/(O917+O919+O918)</f>
      </c>
      <c r="R917" s="92">
        <v>7</v>
      </c>
      <c r="S917" s="97">
        <f>(O917+O919)/(K917+K919)</f>
      </c>
      <c r="T917" s="92">
        <v>1</v>
      </c>
      <c r="U917" s="98">
        <f>F917/T917</f>
      </c>
      <c r="V917" s="99">
        <f>(F917+4*500)/T917</f>
      </c>
      <c r="W917" s="92">
        <v>1152</v>
      </c>
      <c r="X917" s="99">
        <f>W917/T917</f>
      </c>
      <c r="Y917" s="97">
        <f>T917/R917</f>
      </c>
      <c r="Z917" s="99">
        <f>W917/F917</f>
      </c>
      <c r="AA917" s="99">
        <f>W917/(F917+500)</f>
      </c>
      <c r="AB917" s="92">
        <v>0</v>
      </c>
      <c r="AC917" s="92">
        <v>0</v>
      </c>
      <c r="AD917" s="97">
        <f>AB917/T917</f>
      </c>
      <c r="AE917" s="99">
        <f>(W917-AC917)/(F917+500)</f>
      </c>
      <c r="AF917" s="101" t="s">
        <v>65</v>
      </c>
    </row>
    <row r="918">
      <c r="A918" s="88"/>
      <c r="B918" s="89"/>
      <c r="C918" s="90"/>
      <c r="D918" s="91" t="s">
        <v>46</v>
      </c>
      <c r="E918" s="103">
        <v>133.52</v>
      </c>
      <c r="F918" s="93"/>
      <c r="G918" s="92">
        <v>1406</v>
      </c>
      <c r="H918" s="92">
        <v>70</v>
      </c>
      <c r="I918" s="94">
        <f t="shared" si="342"/>
      </c>
      <c r="J918" s="95">
        <f t="shared" si="13"/>
      </c>
      <c r="K918" s="92">
        <v>4</v>
      </c>
      <c r="L918" s="95">
        <f t="shared" si="122"/>
      </c>
      <c r="M918" s="92">
        <v>0</v>
      </c>
      <c r="N918" s="96">
        <f t="shared" si="560"/>
      </c>
      <c r="O918" s="92">
        <v>0</v>
      </c>
      <c r="P918" s="96">
        <f t="shared" si="669"/>
      </c>
      <c r="Q918" s="97"/>
      <c r="R918" s="92"/>
      <c r="S918" s="97"/>
      <c r="T918" s="92"/>
      <c r="U918" s="98"/>
      <c r="V918" s="99"/>
      <c r="W918" s="100"/>
      <c r="X918" s="99"/>
      <c r="Y918" s="97"/>
      <c r="Z918" s="99"/>
      <c r="AA918" s="99"/>
      <c r="AB918" s="92"/>
      <c r="AC918" s="92"/>
      <c r="AD918" s="97"/>
      <c r="AE918" s="99"/>
      <c r="AF918" s="101" t="s">
        <v>47</v>
      </c>
    </row>
    <row r="919">
      <c r="A919" s="88"/>
      <c r="B919" s="89"/>
      <c r="C919" s="90"/>
      <c r="D919" s="91" t="s">
        <v>48</v>
      </c>
      <c r="E919" s="92">
        <v>498.75</v>
      </c>
      <c r="F919" s="93"/>
      <c r="G919" s="92">
        <v>5295</v>
      </c>
      <c r="H919" s="92">
        <v>32</v>
      </c>
      <c r="I919" s="94">
        <f t="shared" si="342"/>
      </c>
      <c r="J919" s="95">
        <f t="shared" si="13"/>
      </c>
      <c r="K919" s="92">
        <v>9</v>
      </c>
      <c r="L919" s="95">
        <f t="shared" si="122"/>
      </c>
      <c r="M919" s="92">
        <v>0</v>
      </c>
      <c r="N919" s="96">
        <f t="shared" si="560"/>
      </c>
      <c r="O919" s="92">
        <v>0</v>
      </c>
      <c r="P919" s="96">
        <f t="shared" si="669"/>
      </c>
      <c r="Q919" s="97"/>
      <c r="R919" s="92"/>
      <c r="S919" s="97"/>
      <c r="T919" s="92"/>
      <c r="U919" s="98"/>
      <c r="V919" s="99"/>
      <c r="W919" s="100"/>
      <c r="X919" s="99"/>
      <c r="Y919" s="97"/>
      <c r="Z919" s="99"/>
      <c r="AA919" s="99"/>
      <c r="AB919" s="92"/>
      <c r="AC919" s="92"/>
      <c r="AD919" s="97"/>
      <c r="AE919" s="99"/>
      <c r="AF919" s="99"/>
    </row>
    <row r="920">
      <c r="A920" s="88"/>
      <c r="B920" s="89" t="s">
        <v>74</v>
      </c>
      <c r="C920" s="90" t="s">
        <v>73</v>
      </c>
      <c r="D920" s="91" t="s">
        <v>44</v>
      </c>
      <c r="E920" s="102">
        <v>2343.64</v>
      </c>
      <c r="F920" s="93">
        <f>E920+E921+E922</f>
      </c>
      <c r="G920" s="92">
        <v>22906</v>
      </c>
      <c r="H920" s="92">
        <v>461</v>
      </c>
      <c r="I920" s="94">
        <f t="shared" si="342"/>
      </c>
      <c r="J920" s="95">
        <f t="shared" si="13"/>
      </c>
      <c r="K920" s="92">
        <v>53</v>
      </c>
      <c r="L920" s="95">
        <f t="shared" si="122"/>
      </c>
      <c r="M920" s="92">
        <v>1</v>
      </c>
      <c r="N920" s="96">
        <f t="shared" si="560"/>
      </c>
      <c r="O920" s="92">
        <v>7</v>
      </c>
      <c r="P920" s="96">
        <f t="shared" si="669"/>
      </c>
      <c r="Q920" s="97">
        <f>(M920+M922+M921)/(O920+O922+O921)</f>
      </c>
      <c r="R920" s="92">
        <v>7</v>
      </c>
      <c r="S920" s="97">
        <f>(O920+O922)/(K920+K922)</f>
      </c>
      <c r="T920" s="92">
        <v>1</v>
      </c>
      <c r="U920" s="98">
        <f>F920/T920</f>
      </c>
      <c r="V920" s="99">
        <f>(F920+4*500)/T920</f>
      </c>
      <c r="W920" s="92">
        <v>715.2</v>
      </c>
      <c r="X920" s="99">
        <f>W920/T920</f>
      </c>
      <c r="Y920" s="97">
        <f>T920/R920</f>
      </c>
      <c r="Z920" s="99">
        <f>W920/F920</f>
      </c>
      <c r="AA920" s="99">
        <f>W920/(F920+500)</f>
      </c>
      <c r="AB920" s="92">
        <v>0</v>
      </c>
      <c r="AC920" s="92">
        <v>0</v>
      </c>
      <c r="AD920" s="97">
        <f>AB920/T920</f>
      </c>
      <c r="AE920" s="99">
        <f>(W920-AC920)/(F920+500)</f>
      </c>
      <c r="AF920" s="101" t="s">
        <v>65</v>
      </c>
    </row>
    <row r="921">
      <c r="A921" s="88"/>
      <c r="B921" s="89"/>
      <c r="C921" s="90"/>
      <c r="D921" s="91" t="s">
        <v>46</v>
      </c>
      <c r="E921" s="103">
        <v>108.74</v>
      </c>
      <c r="F921" s="93"/>
      <c r="G921" s="92">
        <v>1281</v>
      </c>
      <c r="H921" s="92">
        <v>58</v>
      </c>
      <c r="I921" s="94">
        <f t="shared" si="342"/>
      </c>
      <c r="J921" s="95">
        <f t="shared" si="13"/>
      </c>
      <c r="K921" s="92">
        <v>3</v>
      </c>
      <c r="L921" s="95">
        <f t="shared" si="122"/>
      </c>
      <c r="M921" s="92">
        <v>0</v>
      </c>
      <c r="N921" s="96">
        <f t="shared" si="560"/>
      </c>
      <c r="O921" s="92">
        <v>0</v>
      </c>
      <c r="P921" s="96">
        <f t="shared" si="669"/>
      </c>
      <c r="Q921" s="97"/>
      <c r="R921" s="92"/>
      <c r="S921" s="97"/>
      <c r="T921" s="92"/>
      <c r="U921" s="98"/>
      <c r="V921" s="99"/>
      <c r="W921" s="100"/>
      <c r="X921" s="99"/>
      <c r="Y921" s="97"/>
      <c r="Z921" s="99"/>
      <c r="AA921" s="99"/>
      <c r="AB921" s="92"/>
      <c r="AC921" s="92"/>
      <c r="AD921" s="97"/>
      <c r="AE921" s="99"/>
      <c r="AF921" s="101" t="s">
        <v>47</v>
      </c>
    </row>
    <row r="922">
      <c r="A922" s="88"/>
      <c r="B922" s="89"/>
      <c r="C922" s="90"/>
      <c r="D922" s="91" t="s">
        <v>48</v>
      </c>
      <c r="E922" s="92">
        <v>599.03</v>
      </c>
      <c r="F922" s="93"/>
      <c r="G922" s="92">
        <v>7702</v>
      </c>
      <c r="H922" s="92">
        <v>43</v>
      </c>
      <c r="I922" s="94">
        <f t="shared" si="342"/>
      </c>
      <c r="J922" s="95">
        <f t="shared" si="13"/>
      </c>
      <c r="K922" s="92">
        <v>10</v>
      </c>
      <c r="L922" s="95">
        <f t="shared" si="122"/>
      </c>
      <c r="M922" s="92">
        <v>0</v>
      </c>
      <c r="N922" s="96">
        <f t="shared" si="560"/>
      </c>
      <c r="O922" s="92">
        <v>0</v>
      </c>
      <c r="P922" s="96">
        <f t="shared" si="669"/>
      </c>
      <c r="Q922" s="97"/>
      <c r="R922" s="92"/>
      <c r="S922" s="97"/>
      <c r="T922" s="92"/>
      <c r="U922" s="98"/>
      <c r="V922" s="99"/>
      <c r="W922" s="100"/>
      <c r="X922" s="99"/>
      <c r="Y922" s="97"/>
      <c r="Z922" s="99"/>
      <c r="AA922" s="99"/>
      <c r="AB922" s="92"/>
      <c r="AC922" s="92"/>
      <c r="AD922" s="97"/>
      <c r="AE922" s="99"/>
      <c r="AF922" s="99"/>
    </row>
    <row r="923">
      <c r="A923" s="88"/>
      <c r="B923" s="89" t="s">
        <v>75</v>
      </c>
      <c r="C923" s="90" t="s">
        <v>73</v>
      </c>
      <c r="D923" s="91" t="s">
        <v>44</v>
      </c>
      <c r="E923" s="102">
        <v>573.38</v>
      </c>
      <c r="F923" s="93">
        <f>E923+E924+E925</f>
      </c>
      <c r="G923" s="92">
        <v>7497</v>
      </c>
      <c r="H923" s="92">
        <v>86</v>
      </c>
      <c r="I923" s="94">
        <f t="shared" si="342"/>
      </c>
      <c r="J923" s="95">
        <f t="shared" si="13"/>
      </c>
      <c r="K923" s="92">
        <v>12</v>
      </c>
      <c r="L923" s="95">
        <f t="shared" si="122"/>
      </c>
      <c r="M923" s="92">
        <v>1</v>
      </c>
      <c r="N923" s="96">
        <f t="shared" si="560"/>
      </c>
      <c r="O923" s="92">
        <v>1</v>
      </c>
      <c r="P923" s="96">
        <f t="shared" si="669"/>
      </c>
      <c r="Q923" s="97">
        <f>(M923+M925+M924)/(O923+O925+O924)</f>
      </c>
      <c r="R923" s="92">
        <v>5</v>
      </c>
      <c r="S923" s="97">
        <f>(O923+O925)/(K923+K925)</f>
      </c>
      <c r="T923" s="92">
        <v>3</v>
      </c>
      <c r="U923" s="98">
        <f>F923/T923</f>
      </c>
      <c r="V923" s="99">
        <f>(F923+4*500)/T923</f>
      </c>
      <c r="W923" s="92">
        <v>6456</v>
      </c>
      <c r="X923" s="99">
        <f>W923/T923</f>
      </c>
      <c r="Y923" s="97">
        <f>T923/R923</f>
      </c>
      <c r="Z923" s="99">
        <f>W923/F923</f>
      </c>
      <c r="AA923" s="99">
        <f>W923/(F923+500)</f>
      </c>
      <c r="AB923" s="92">
        <v>1</v>
      </c>
      <c r="AC923" s="92">
        <v>2971.2</v>
      </c>
      <c r="AD923" s="97">
        <f>AB923/T923</f>
      </c>
      <c r="AE923" s="99">
        <f>(W923-AC923)/(F923+500)</f>
      </c>
      <c r="AF923" s="101" t="s">
        <v>65</v>
      </c>
    </row>
    <row r="924">
      <c r="A924" s="88"/>
      <c r="B924" s="89"/>
      <c r="C924" s="90"/>
      <c r="D924" s="91" t="s">
        <v>46</v>
      </c>
      <c r="E924" s="103">
        <v>265.81</v>
      </c>
      <c r="F924" s="93"/>
      <c r="G924" s="92">
        <v>2435</v>
      </c>
      <c r="H924" s="92">
        <v>153</v>
      </c>
      <c r="I924" s="94">
        <f t="shared" si="342"/>
      </c>
      <c r="J924" s="95">
        <f t="shared" si="13"/>
      </c>
      <c r="K924" s="92">
        <v>4</v>
      </c>
      <c r="L924" s="95">
        <f t="shared" si="122"/>
      </c>
      <c r="M924" s="92">
        <v>1</v>
      </c>
      <c r="N924" s="96">
        <f t="shared" si="560"/>
      </c>
      <c r="O924" s="92">
        <v>1</v>
      </c>
      <c r="P924" s="96">
        <f t="shared" si="669"/>
      </c>
      <c r="Q924" s="97"/>
      <c r="R924" s="92"/>
      <c r="S924" s="97"/>
      <c r="T924" s="92"/>
      <c r="U924" s="98"/>
      <c r="V924" s="99"/>
      <c r="W924" s="100"/>
      <c r="X924" s="99"/>
      <c r="Y924" s="97"/>
      <c r="Z924" s="99"/>
      <c r="AA924" s="99"/>
      <c r="AB924" s="92"/>
      <c r="AC924" s="92"/>
      <c r="AD924" s="97"/>
      <c r="AE924" s="99"/>
      <c r="AF924" s="101" t="s">
        <v>47</v>
      </c>
    </row>
    <row r="925">
      <c r="A925" s="88"/>
      <c r="B925" s="89"/>
      <c r="C925" s="90"/>
      <c r="D925" s="91" t="s">
        <v>48</v>
      </c>
      <c r="E925" s="92">
        <v>430.01</v>
      </c>
      <c r="F925" s="93"/>
      <c r="G925" s="92">
        <v>4249</v>
      </c>
      <c r="H925" s="92">
        <v>41</v>
      </c>
      <c r="I925" s="94">
        <f t="shared" si="342"/>
      </c>
      <c r="J925" s="95">
        <f t="shared" si="13"/>
      </c>
      <c r="K925" s="92">
        <v>7</v>
      </c>
      <c r="L925" s="95">
        <f t="shared" si="122"/>
      </c>
      <c r="M925" s="92">
        <v>0</v>
      </c>
      <c r="N925" s="96">
        <f t="shared" si="560"/>
      </c>
      <c r="O925" s="92">
        <v>0</v>
      </c>
      <c r="P925" s="96">
        <f t="shared" si="669"/>
      </c>
      <c r="Q925" s="97"/>
      <c r="R925" s="92"/>
      <c r="S925" s="97"/>
      <c r="T925" s="92"/>
      <c r="U925" s="98"/>
      <c r="V925" s="99"/>
      <c r="W925" s="100"/>
      <c r="X925" s="99"/>
      <c r="Y925" s="97"/>
      <c r="Z925" s="99"/>
      <c r="AA925" s="99"/>
      <c r="AB925" s="92"/>
      <c r="AC925" s="92"/>
      <c r="AD925" s="97"/>
      <c r="AE925" s="99"/>
      <c r="AF925" s="99"/>
    </row>
    <row r="926">
      <c r="A926" s="88"/>
      <c r="B926" s="89" t="s">
        <v>76</v>
      </c>
      <c r="C926" s="90" t="s">
        <v>73</v>
      </c>
      <c r="D926" s="91" t="s">
        <v>44</v>
      </c>
      <c r="E926" s="102">
        <v>172.45</v>
      </c>
      <c r="F926" s="93">
        <f>E926+E927+E928</f>
      </c>
      <c r="G926" s="92">
        <v>2204</v>
      </c>
      <c r="H926" s="92">
        <v>51</v>
      </c>
      <c r="I926" s="94">
        <f t="shared" si="342"/>
      </c>
      <c r="J926" s="95">
        <f t="shared" si="13"/>
      </c>
      <c r="K926" s="92">
        <v>2</v>
      </c>
      <c r="L926" s="95">
        <f t="shared" si="122"/>
      </c>
      <c r="M926" s="92">
        <v>0</v>
      </c>
      <c r="N926" s="96">
        <f t="shared" si="560"/>
      </c>
      <c r="O926" s="92">
        <v>1</v>
      </c>
      <c r="P926" s="96">
        <f t="shared" si="669"/>
      </c>
      <c r="Q926" s="97">
        <f>(M926+M928+M927)/(O926+O928+O927)</f>
      </c>
      <c r="R926" s="92">
        <v>4</v>
      </c>
      <c r="S926" s="97">
        <f>(O926+O928)/(K926+K928)</f>
      </c>
      <c r="T926" s="92">
        <v>6</v>
      </c>
      <c r="U926" s="98">
        <f>F926/T926</f>
      </c>
      <c r="V926" s="99">
        <f>(F926+4*500)/T926</f>
      </c>
      <c r="W926" s="92">
        <v>4912.68</v>
      </c>
      <c r="X926" s="99">
        <f>W926/T926</f>
      </c>
      <c r="Y926" s="97">
        <f>T926/R926</f>
      </c>
      <c r="Z926" s="99">
        <f>W926/F926</f>
      </c>
      <c r="AA926" s="99">
        <f>W926/(F926+500)</f>
      </c>
      <c r="AB926" s="92">
        <v>0</v>
      </c>
      <c r="AC926" s="92">
        <v>0</v>
      </c>
      <c r="AD926" s="97">
        <f>AB926/T926</f>
      </c>
      <c r="AE926" s="99">
        <f>(W926-AC926)/(F926+500)</f>
      </c>
      <c r="AF926" s="101" t="s">
        <v>65</v>
      </c>
    </row>
    <row r="927">
      <c r="A927" s="88"/>
      <c r="B927" s="89"/>
      <c r="C927" s="90"/>
      <c r="D927" s="91" t="s">
        <v>46</v>
      </c>
      <c r="E927" s="103">
        <v>236.37</v>
      </c>
      <c r="F927" s="93"/>
      <c r="G927" s="92">
        <v>2904</v>
      </c>
      <c r="H927" s="92">
        <v>183</v>
      </c>
      <c r="I927" s="94">
        <f t="shared" si="342"/>
      </c>
      <c r="J927" s="95">
        <f t="shared" si="13"/>
      </c>
      <c r="K927" s="92">
        <v>4</v>
      </c>
      <c r="L927" s="95">
        <f t="shared" si="122"/>
      </c>
      <c r="M927" s="92">
        <v>0</v>
      </c>
      <c r="N927" s="96">
        <f t="shared" si="560"/>
      </c>
      <c r="O927" s="92">
        <v>1</v>
      </c>
      <c r="P927" s="96">
        <f t="shared" si="669"/>
      </c>
      <c r="Q927" s="97"/>
      <c r="R927" s="92"/>
      <c r="S927" s="97"/>
      <c r="T927" s="92"/>
      <c r="U927" s="98"/>
      <c r="V927" s="99"/>
      <c r="W927" s="100"/>
      <c r="X927" s="99"/>
      <c r="Y927" s="97"/>
      <c r="Z927" s="99"/>
      <c r="AA927" s="99"/>
      <c r="AB927" s="92"/>
      <c r="AC927" s="92"/>
      <c r="AD927" s="97"/>
      <c r="AE927" s="99"/>
      <c r="AF927" s="101" t="s">
        <v>47</v>
      </c>
    </row>
    <row r="928">
      <c r="A928" s="88"/>
      <c r="B928" s="89"/>
      <c r="C928" s="90"/>
      <c r="D928" s="91" t="s">
        <v>48</v>
      </c>
      <c r="E928" s="92">
        <v>373.1</v>
      </c>
      <c r="F928" s="93"/>
      <c r="G928" s="92">
        <v>2309</v>
      </c>
      <c r="H928" s="92">
        <v>63</v>
      </c>
      <c r="I928" s="94">
        <f t="shared" si="342"/>
      </c>
      <c r="J928" s="95">
        <f t="shared" si="13"/>
      </c>
      <c r="K928" s="92">
        <v>4</v>
      </c>
      <c r="L928" s="95">
        <f t="shared" si="122"/>
      </c>
      <c r="M928" s="92">
        <v>2</v>
      </c>
      <c r="N928" s="96">
        <f t="shared" si="560"/>
      </c>
      <c r="O928" s="92">
        <v>2</v>
      </c>
      <c r="P928" s="96">
        <f t="shared" si="669"/>
      </c>
      <c r="Q928" s="97"/>
      <c r="R928" s="92"/>
      <c r="S928" s="97"/>
      <c r="T928" s="92"/>
      <c r="U928" s="98"/>
      <c r="V928" s="99"/>
      <c r="W928" s="100"/>
      <c r="X928" s="99"/>
      <c r="Y928" s="97"/>
      <c r="Z928" s="99"/>
      <c r="AA928" s="99"/>
      <c r="AB928" s="92"/>
      <c r="AC928" s="92"/>
      <c r="AD928" s="97"/>
      <c r="AE928" s="99"/>
      <c r="AF928" s="99"/>
    </row>
    <row r="929">
      <c r="A929" s="88"/>
      <c r="B929" s="104" t="s">
        <v>53</v>
      </c>
      <c r="C929" s="104"/>
      <c r="D929" s="104"/>
      <c r="E929" s="105">
        <f>SUM(E914:E928)</f>
      </c>
      <c r="F929" s="105">
        <f>SUM(F914:F928)</f>
      </c>
      <c r="G929" s="105">
        <f>SUM(G914:G928)</f>
      </c>
      <c r="H929" s="105">
        <f>SUM(H914:H928)</f>
      </c>
      <c r="I929" s="106">
        <f t="shared" si="342"/>
      </c>
      <c r="J929" s="107">
        <f t="shared" si="13"/>
      </c>
      <c r="K929" s="105">
        <f>SUM(K914:K928)</f>
      </c>
      <c r="L929" s="107">
        <f t="shared" si="122"/>
      </c>
      <c r="M929" s="105">
        <f>SUM(M914:M928)</f>
      </c>
      <c r="N929" s="108">
        <f t="shared" si="560"/>
      </c>
      <c r="O929" s="105">
        <f>SUM(O914:O928)</f>
      </c>
      <c r="P929" s="108">
        <f t="shared" si="669"/>
      </c>
      <c r="Q929" s="109">
        <f t="shared" ref="Q929:Q930" si="541">M929/O929</f>
      </c>
      <c r="R929" s="105">
        <f>SUM(R914:R928)</f>
      </c>
      <c r="S929" s="109">
        <f t="shared" ref="S929:S930" si="233">(O929+O929)/(K929+K929)</f>
      </c>
      <c r="T929" s="105">
        <f>SUM(T914:T928)</f>
      </c>
      <c r="U929" s="110">
        <f t="shared" ref="U929:U930" si="303">F929/T929</f>
      </c>
      <c r="V929" s="111">
        <f t="shared" ref="V929:V930" si="412">(F929+4*500)/T929</f>
      </c>
      <c r="W929" s="105">
        <f>SUM(W914:W928)</f>
      </c>
      <c r="X929" s="112">
        <f t="shared" ref="X929:X930" si="83">W929/T929</f>
      </c>
      <c r="Y929" s="109">
        <f t="shared" ref="Y929:Y930" si="194">T929/R929</f>
      </c>
      <c r="Z929" s="111">
        <f t="shared" ref="Z929:Z930" si="630">W929/F929</f>
      </c>
      <c r="AA929" s="111">
        <f>W929/(F929+COUNT(W914:W925)*500)</f>
      </c>
      <c r="AB929" s="105">
        <f>SUM(AB914:AB928)</f>
      </c>
      <c r="AC929" s="105">
        <f>SUM(AC914:AC928)</f>
      </c>
      <c r="AD929" s="109">
        <f t="shared" ref="AD929:AD930" si="502">AB929/T929</f>
      </c>
      <c r="AE929" s="113">
        <f>(W929-AC929)/(F929+COUNT(W914:W925)*500)</f>
      </c>
      <c r="AF929" s="99"/>
    </row>
    <row r="930">
      <c r="A930" s="88"/>
      <c r="B930" s="114" t="s">
        <v>77</v>
      </c>
      <c r="C930" s="114"/>
      <c r="D930" s="114"/>
      <c r="E930" s="115">
        <f>E881+E897+E913+E929</f>
      </c>
      <c r="F930" s="115">
        <f>F881+F897+F913+F929</f>
      </c>
      <c r="G930" s="115">
        <f>G881+G897+G913+G929</f>
      </c>
      <c r="H930" s="115">
        <f>H881+H897+H913+H929</f>
      </c>
      <c r="I930" s="116">
        <f t="shared" si="342"/>
      </c>
      <c r="J930" s="115">
        <f>J881+J897+J913+J929</f>
      </c>
      <c r="K930" s="115">
        <f>K881+K897+K913+K929</f>
      </c>
      <c r="L930" s="117">
        <f t="shared" si="122"/>
      </c>
      <c r="M930" s="115">
        <f>M881+M897+M913+M929</f>
      </c>
      <c r="N930" s="119">
        <f t="shared" si="560"/>
      </c>
      <c r="O930" s="115">
        <f>O881+O897+O913+O929</f>
      </c>
      <c r="P930" s="119">
        <f t="shared" si="669"/>
      </c>
      <c r="Q930" s="120">
        <f t="shared" si="541"/>
      </c>
      <c r="R930" s="115">
        <f>R881+R897+R913+R929</f>
      </c>
      <c r="S930" s="120">
        <f t="shared" si="233"/>
      </c>
      <c r="T930" s="115">
        <f>T881+T897+T913+T929</f>
      </c>
      <c r="U930" s="121">
        <f t="shared" si="303"/>
      </c>
      <c r="V930" s="115">
        <f t="shared" si="412"/>
      </c>
      <c r="W930" s="115">
        <f>W881+W897+W913+W929</f>
      </c>
      <c r="X930" s="115">
        <f t="shared" si="83"/>
      </c>
      <c r="Y930" s="120">
        <f t="shared" si="194"/>
      </c>
      <c r="Z930" s="115">
        <f t="shared" si="630"/>
      </c>
      <c r="AA930" s="115">
        <f>W930/(F930+COUNT(W866:W880,W882:W896,W898:W912,W914:W928)*500)</f>
      </c>
      <c r="AB930" s="115">
        <f>AB881+AB897+AB913+AB929</f>
      </c>
      <c r="AC930" s="115">
        <f>AC881+AC897+AC913+AC929</f>
      </c>
      <c r="AD930" s="120">
        <f t="shared" si="502"/>
      </c>
      <c r="AE930" s="135">
        <f>(W930-AC930)/(F930+COUNT(W866:W880,W882:W896,W898:W912,W914:W928)*500)</f>
      </c>
      <c r="AF930" s="99"/>
    </row>
    <row customHeight="true" ht="17.708333333333336" r="931">
      <c r="A931" s="122" t="s">
        <v>93</v>
      </c>
      <c r="B931" s="80" t="s">
        <v>10</v>
      </c>
      <c r="C931" s="80" t="s">
        <v>11</v>
      </c>
      <c r="D931" s="80" t="s">
        <v>12</v>
      </c>
      <c r="E931" s="80" t="s">
        <v>13</v>
      </c>
      <c r="F931" s="80" t="s">
        <v>14</v>
      </c>
      <c r="G931" s="80" t="s">
        <v>15</v>
      </c>
      <c r="H931" s="80" t="s">
        <v>16</v>
      </c>
      <c r="I931" s="81" t="s">
        <v>17</v>
      </c>
      <c r="J931" s="82" t="s">
        <v>18</v>
      </c>
      <c r="K931" s="80" t="s">
        <v>19</v>
      </c>
      <c r="L931" s="82" t="s">
        <v>20</v>
      </c>
      <c r="M931" s="80" t="s">
        <v>21</v>
      </c>
      <c r="N931" s="83" t="s">
        <v>22</v>
      </c>
      <c r="O931" s="80" t="s">
        <v>23</v>
      </c>
      <c r="P931" s="83" t="s">
        <v>24</v>
      </c>
      <c r="Q931" s="81" t="s">
        <v>25</v>
      </c>
      <c r="R931" s="84" t="s">
        <v>26</v>
      </c>
      <c r="S931" s="85" t="s">
        <v>27</v>
      </c>
      <c r="T931" s="84" t="s">
        <v>28</v>
      </c>
      <c r="U931" s="86" t="s">
        <v>29</v>
      </c>
      <c r="V931" s="87" t="s">
        <v>30</v>
      </c>
      <c r="W931" s="87" t="s">
        <v>31</v>
      </c>
      <c r="X931" s="87" t="s">
        <v>32</v>
      </c>
      <c r="Y931" s="85" t="s">
        <v>33</v>
      </c>
      <c r="Z931" s="87" t="s">
        <v>34</v>
      </c>
      <c r="AA931" s="87" t="s">
        <v>35</v>
      </c>
      <c r="AB931" s="87" t="s">
        <v>36</v>
      </c>
      <c r="AC931" s="84" t="s">
        <v>37</v>
      </c>
      <c r="AD931" s="85" t="s">
        <v>38</v>
      </c>
      <c r="AE931" s="87" t="s">
        <v>39</v>
      </c>
      <c r="AF931" s="87" t="s">
        <v>40</v>
      </c>
    </row>
    <row customHeight="true" ht="17.708333333333336" r="932">
      <c r="A932" s="88" t="s">
        <v>99</v>
      </c>
      <c r="B932" s="89" t="s">
        <v>42</v>
      </c>
      <c r="C932" s="90" t="s">
        <v>98</v>
      </c>
      <c r="D932" s="91" t="s">
        <v>44</v>
      </c>
      <c r="E932" s="123">
        <v>1131.05</v>
      </c>
      <c r="F932" s="93">
        <f>E932+E933+E934</f>
      </c>
      <c r="G932" s="92">
        <v>14134</v>
      </c>
      <c r="H932" s="92">
        <v>804</v>
      </c>
      <c r="I932" s="94">
        <f t="shared" ref="I932:I997" si="343">H932/G932</f>
      </c>
      <c r="J932" s="95">
        <f t="shared" ref="J932:J997" si="14">(E932/G932)*1000</f>
      </c>
      <c r="K932" s="92">
        <v>25</v>
      </c>
      <c r="L932" s="95">
        <f t="shared" ref="L932:L997" si="123">E932/K932</f>
      </c>
      <c r="M932" s="92">
        <v>1</v>
      </c>
      <c r="N932" s="96">
        <f t="shared" ref="N932:N997" si="561">E932/M932</f>
      </c>
      <c r="O932" s="92">
        <v>4</v>
      </c>
      <c r="P932" s="96">
        <f t="shared" ref="P932:P997" si="670">E932/O932</f>
      </c>
      <c r="Q932" s="97">
        <f>(M932+M934+M933)/(O932+O934+O933)</f>
      </c>
      <c r="R932" s="92">
        <v>5</v>
      </c>
      <c r="S932" s="97">
        <f>(O932+O934)/(K932+K934)</f>
      </c>
      <c r="T932" s="92">
        <v>1</v>
      </c>
      <c r="U932" s="98">
        <f>F932/T932</f>
      </c>
      <c r="V932" s="99">
        <f>(F932+4*500)/T932</f>
      </c>
      <c r="W932" s="92">
        <v>420</v>
      </c>
      <c r="X932" s="99">
        <f>W932/T932</f>
      </c>
      <c r="Y932" s="97">
        <f>T932/R932</f>
      </c>
      <c r="Z932" s="99">
        <f>W932/F932</f>
      </c>
      <c r="AA932" s="99">
        <f>W932/(F932+500)</f>
      </c>
      <c r="AB932" s="92">
        <v>0</v>
      </c>
      <c r="AC932" s="92">
        <v>0</v>
      </c>
      <c r="AD932" s="97">
        <f>AB932/T932</f>
      </c>
      <c r="AE932" s="99">
        <f>(W932-AC932)/(F932+500)</f>
      </c>
      <c r="AF932" s="39" t="s">
        <v>45</v>
      </c>
    </row>
    <row customHeight="true" ht="17.708333333333336" r="933">
      <c r="A933" s="88"/>
      <c r="B933" s="89"/>
      <c r="C933" s="90"/>
      <c r="D933" s="91" t="s">
        <v>46</v>
      </c>
      <c r="E933" s="92">
        <v>851.08</v>
      </c>
      <c r="F933" s="93"/>
      <c r="G933" s="92">
        <v>8285</v>
      </c>
      <c r="H933" s="92">
        <v>581</v>
      </c>
      <c r="I933" s="94">
        <f t="shared" si="343"/>
      </c>
      <c r="J933" s="95">
        <f t="shared" si="14"/>
      </c>
      <c r="K933" s="92">
        <v>10</v>
      </c>
      <c r="L933" s="95">
        <f t="shared" si="123"/>
      </c>
      <c r="M933" s="92">
        <v>0</v>
      </c>
      <c r="N933" s="96">
        <f t="shared" si="561"/>
      </c>
      <c r="O933" s="92">
        <v>1</v>
      </c>
      <c r="P933" s="96">
        <f t="shared" si="670"/>
      </c>
      <c r="Q933" s="97"/>
      <c r="R933" s="92"/>
      <c r="S933" s="97"/>
      <c r="T933" s="92"/>
      <c r="U933" s="98"/>
      <c r="V933" s="99"/>
      <c r="W933" s="92"/>
      <c r="X933" s="99"/>
      <c r="Y933" s="97"/>
      <c r="Z933" s="99"/>
      <c r="AA933" s="99"/>
      <c r="AB933" s="92"/>
      <c r="AC933" s="92"/>
      <c r="AD933" s="97"/>
      <c r="AE933" s="99"/>
      <c r="AF933" s="43" t="s">
        <v>91</v>
      </c>
    </row>
    <row customHeight="true" ht="17.708333333333336" r="934">
      <c r="A934" s="88"/>
      <c r="B934" s="89"/>
      <c r="C934" s="90"/>
      <c r="D934" s="91" t="s">
        <v>48</v>
      </c>
      <c r="E934" s="92">
        <v>364.29</v>
      </c>
      <c r="F934" s="93"/>
      <c r="G934" s="92">
        <v>2787</v>
      </c>
      <c r="H934" s="92">
        <v>38</v>
      </c>
      <c r="I934" s="94">
        <f t="shared" si="343"/>
      </c>
      <c r="J934" s="95">
        <f t="shared" si="14"/>
      </c>
      <c r="K934" s="92">
        <v>9</v>
      </c>
      <c r="L934" s="95">
        <f t="shared" si="123"/>
      </c>
      <c r="M934" s="92">
        <v>0</v>
      </c>
      <c r="N934" s="96">
        <f t="shared" si="561"/>
      </c>
      <c r="O934" s="92">
        <v>0</v>
      </c>
      <c r="P934" s="96">
        <f t="shared" si="670"/>
      </c>
      <c r="Q934" s="97"/>
      <c r="R934" s="92"/>
      <c r="S934" s="97"/>
      <c r="T934" s="92"/>
      <c r="U934" s="98"/>
      <c r="V934" s="99"/>
      <c r="W934" s="92"/>
      <c r="X934" s="99"/>
      <c r="Y934" s="97"/>
      <c r="Z934" s="99"/>
      <c r="AA934" s="99"/>
      <c r="AB934" s="92"/>
      <c r="AC934" s="92"/>
      <c r="AD934" s="97"/>
      <c r="AE934" s="99"/>
      <c r="AF934" s="39"/>
    </row>
    <row customHeight="true" ht="17.708333333333336" r="935">
      <c r="A935" s="88"/>
      <c r="B935" s="89" t="s">
        <v>49</v>
      </c>
      <c r="C935" s="90" t="s">
        <v>98</v>
      </c>
      <c r="D935" s="91" t="s">
        <v>44</v>
      </c>
      <c r="E935" s="102">
        <v>1035.56</v>
      </c>
      <c r="F935" s="93">
        <f>E935+E936+E937</f>
      </c>
      <c r="G935" s="92">
        <v>15673</v>
      </c>
      <c r="H935" s="92">
        <v>553</v>
      </c>
      <c r="I935" s="94">
        <f t="shared" si="343"/>
      </c>
      <c r="J935" s="95">
        <f t="shared" si="14"/>
      </c>
      <c r="K935" s="92">
        <v>22</v>
      </c>
      <c r="L935" s="95">
        <f t="shared" si="123"/>
      </c>
      <c r="M935" s="92">
        <v>0</v>
      </c>
      <c r="N935" s="96">
        <f t="shared" si="561"/>
      </c>
      <c r="O935" s="92">
        <v>0</v>
      </c>
      <c r="P935" s="96">
        <f t="shared" si="670"/>
      </c>
      <c r="Q935" s="97">
        <f>(M935+M937+M936)/(O935+O937+O936)</f>
      </c>
      <c r="R935" s="92">
        <v>10</v>
      </c>
      <c r="S935" s="97">
        <f>(O935+O937)/(K935+K937)</f>
      </c>
      <c r="T935" s="92">
        <v>8</v>
      </c>
      <c r="U935" s="98">
        <f>F935/T935</f>
      </c>
      <c r="V935" s="99">
        <f>(F935+4*500)/T935</f>
      </c>
      <c r="W935" s="92">
        <v>6474.3</v>
      </c>
      <c r="X935" s="99">
        <f>W935/T935</f>
      </c>
      <c r="Y935" s="97">
        <f>T935/R935</f>
      </c>
      <c r="Z935" s="99">
        <f>W935/F935</f>
      </c>
      <c r="AA935" s="99">
        <f>W935/(F935+500)</f>
      </c>
      <c r="AB935" s="92">
        <v>1</v>
      </c>
      <c r="AC935" s="92">
        <v>799.2</v>
      </c>
      <c r="AD935" s="97">
        <f>AB935/T935</f>
      </c>
      <c r="AE935" s="99">
        <f>(W935-AC935)/(F935+500)</f>
      </c>
      <c r="AF935" s="39" t="s">
        <v>45</v>
      </c>
    </row>
    <row customHeight="true" ht="17.708333333333336" r="936">
      <c r="A936" s="88"/>
      <c r="B936" s="89"/>
      <c r="C936" s="90"/>
      <c r="D936" s="91" t="s">
        <v>46</v>
      </c>
      <c r="E936" s="103">
        <v>346.14</v>
      </c>
      <c r="F936" s="93"/>
      <c r="G936" s="92">
        <v>2669</v>
      </c>
      <c r="H936" s="92">
        <v>157</v>
      </c>
      <c r="I936" s="94">
        <f t="shared" si="343"/>
      </c>
      <c r="J936" s="95">
        <f t="shared" si="14"/>
      </c>
      <c r="K936" s="92">
        <v>7</v>
      </c>
      <c r="L936" s="95">
        <f t="shared" si="123"/>
      </c>
      <c r="M936" s="92">
        <v>1</v>
      </c>
      <c r="N936" s="96">
        <f t="shared" si="561"/>
      </c>
      <c r="O936" s="92">
        <v>1</v>
      </c>
      <c r="P936" s="96">
        <f t="shared" si="670"/>
      </c>
      <c r="Q936" s="97"/>
      <c r="R936" s="92"/>
      <c r="S936" s="97"/>
      <c r="T936" s="92"/>
      <c r="U936" s="98"/>
      <c r="V936" s="99"/>
      <c r="W936" s="92"/>
      <c r="X936" s="99"/>
      <c r="Y936" s="97"/>
      <c r="Z936" s="99"/>
      <c r="AA936" s="99"/>
      <c r="AB936" s="92"/>
      <c r="AC936" s="92"/>
      <c r="AD936" s="97"/>
      <c r="AE936" s="99"/>
      <c r="AF936" s="43" t="s">
        <v>91</v>
      </c>
    </row>
    <row customHeight="true" ht="17.708333333333336" r="937">
      <c r="A937" s="88"/>
      <c r="B937" s="89"/>
      <c r="C937" s="90"/>
      <c r="D937" s="91" t="s">
        <v>48</v>
      </c>
      <c r="E937" s="92">
        <v>564.46</v>
      </c>
      <c r="F937" s="93"/>
      <c r="G937" s="92">
        <v>3884</v>
      </c>
      <c r="H937" s="92">
        <v>27</v>
      </c>
      <c r="I937" s="94">
        <f t="shared" si="343"/>
      </c>
      <c r="J937" s="95">
        <f t="shared" si="14"/>
      </c>
      <c r="K937" s="92">
        <v>9</v>
      </c>
      <c r="L937" s="95">
        <f t="shared" si="123"/>
      </c>
      <c r="M937" s="92">
        <v>1</v>
      </c>
      <c r="N937" s="96">
        <f t="shared" si="561"/>
      </c>
      <c r="O937" s="92">
        <v>1</v>
      </c>
      <c r="P937" s="96">
        <f t="shared" si="670"/>
      </c>
      <c r="Q937" s="97"/>
      <c r="R937" s="92"/>
      <c r="S937" s="97"/>
      <c r="T937" s="92"/>
      <c r="U937" s="98"/>
      <c r="V937" s="99"/>
      <c r="W937" s="92"/>
      <c r="X937" s="99"/>
      <c r="Y937" s="97"/>
      <c r="Z937" s="99"/>
      <c r="AA937" s="99"/>
      <c r="AB937" s="92"/>
      <c r="AC937" s="92"/>
      <c r="AD937" s="97"/>
      <c r="AE937" s="99"/>
      <c r="AF937" s="39"/>
    </row>
    <row customHeight="true" ht="17.708333333333336" r="938">
      <c r="A938" s="88"/>
      <c r="B938" s="89" t="s">
        <v>51</v>
      </c>
      <c r="C938" s="90" t="s">
        <v>98</v>
      </c>
      <c r="D938" s="91" t="s">
        <v>44</v>
      </c>
      <c r="E938" s="102">
        <v>572.06</v>
      </c>
      <c r="F938" s="93">
        <f>E938+E939+E940</f>
      </c>
      <c r="G938" s="92">
        <v>7696</v>
      </c>
      <c r="H938" s="92">
        <v>207</v>
      </c>
      <c r="I938" s="94">
        <f t="shared" si="343"/>
      </c>
      <c r="J938" s="95">
        <f t="shared" si="14"/>
      </c>
      <c r="K938" s="92">
        <v>11</v>
      </c>
      <c r="L938" s="95">
        <f t="shared" si="123"/>
      </c>
      <c r="M938" s="92">
        <v>1</v>
      </c>
      <c r="N938" s="96">
        <f t="shared" si="561"/>
      </c>
      <c r="O938" s="92">
        <v>2</v>
      </c>
      <c r="P938" s="96">
        <f t="shared" si="670"/>
      </c>
      <c r="Q938" s="97">
        <f>(M938+M940+M939)/(O938+O940+O939)</f>
      </c>
      <c r="R938" s="92">
        <v>7</v>
      </c>
      <c r="S938" s="97">
        <f>(O938+O940)/(K938+K940)</f>
      </c>
      <c r="T938" s="92">
        <v>3</v>
      </c>
      <c r="U938" s="98">
        <f>F938/T938</f>
      </c>
      <c r="V938" s="99">
        <f>(F938+4*500)/T938</f>
      </c>
      <c r="W938" s="92">
        <v>5587.2</v>
      </c>
      <c r="X938" s="99">
        <f>W938/T938</f>
      </c>
      <c r="Y938" s="97">
        <f>T938/R938</f>
      </c>
      <c r="Z938" s="99">
        <f>W938/F938</f>
      </c>
      <c r="AA938" s="99">
        <f>W938/(F938+500)</f>
      </c>
      <c r="AB938" s="92">
        <v>3</v>
      </c>
      <c r="AC938" s="92">
        <v>4524</v>
      </c>
      <c r="AD938" s="97">
        <f>AB938/T938</f>
      </c>
      <c r="AE938" s="99">
        <f>(W938-AC938)/(F938+500)</f>
      </c>
      <c r="AF938" s="39" t="s">
        <v>45</v>
      </c>
    </row>
    <row customHeight="true" ht="17.708333333333336" r="939">
      <c r="A939" s="88"/>
      <c r="B939" s="89"/>
      <c r="C939" s="90"/>
      <c r="D939" s="91" t="s">
        <v>46</v>
      </c>
      <c r="E939" s="103">
        <v>524.33</v>
      </c>
      <c r="F939" s="93"/>
      <c r="G939" s="92">
        <v>2620</v>
      </c>
      <c r="H939" s="92">
        <v>84</v>
      </c>
      <c r="I939" s="94">
        <f t="shared" si="343"/>
      </c>
      <c r="J939" s="95">
        <f t="shared" si="14"/>
      </c>
      <c r="K939" s="92">
        <v>11</v>
      </c>
      <c r="L939" s="95">
        <f t="shared" si="123"/>
      </c>
      <c r="M939" s="92">
        <v>1</v>
      </c>
      <c r="N939" s="96">
        <f t="shared" si="561"/>
      </c>
      <c r="O939" s="92">
        <v>1</v>
      </c>
      <c r="P939" s="96">
        <f t="shared" si="670"/>
      </c>
      <c r="Q939" s="97"/>
      <c r="R939" s="92"/>
      <c r="S939" s="97"/>
      <c r="T939" s="92"/>
      <c r="U939" s="98"/>
      <c r="V939" s="99"/>
      <c r="W939" s="92"/>
      <c r="X939" s="99"/>
      <c r="Y939" s="97"/>
      <c r="Z939" s="99"/>
      <c r="AA939" s="99"/>
      <c r="AB939" s="92"/>
      <c r="AC939" s="92"/>
      <c r="AD939" s="97"/>
      <c r="AE939" s="99"/>
      <c r="AF939" s="43" t="s">
        <v>91</v>
      </c>
    </row>
    <row customHeight="true" ht="17.708333333333336" r="940">
      <c r="A940" s="88"/>
      <c r="B940" s="89"/>
      <c r="C940" s="90"/>
      <c r="D940" s="91" t="s">
        <v>48</v>
      </c>
      <c r="E940" s="92">
        <v>513.72</v>
      </c>
      <c r="F940" s="93"/>
      <c r="G940" s="92">
        <v>2199</v>
      </c>
      <c r="H940" s="92">
        <v>22</v>
      </c>
      <c r="I940" s="94">
        <f t="shared" si="343"/>
      </c>
      <c r="J940" s="95">
        <f t="shared" si="14"/>
      </c>
      <c r="K940" s="92">
        <v>5</v>
      </c>
      <c r="L940" s="95">
        <f t="shared" si="123"/>
      </c>
      <c r="M940" s="92">
        <v>0</v>
      </c>
      <c r="N940" s="96">
        <f t="shared" si="561"/>
      </c>
      <c r="O940" s="92">
        <v>0</v>
      </c>
      <c r="P940" s="96">
        <f t="shared" si="670"/>
      </c>
      <c r="Q940" s="97"/>
      <c r="R940" s="92"/>
      <c r="S940" s="97"/>
      <c r="T940" s="92"/>
      <c r="U940" s="98"/>
      <c r="V940" s="99"/>
      <c r="W940" s="92"/>
      <c r="X940" s="99"/>
      <c r="Y940" s="97"/>
      <c r="Z940" s="99"/>
      <c r="AA940" s="99"/>
      <c r="AB940" s="92"/>
      <c r="AC940" s="92"/>
      <c r="AD940" s="97"/>
      <c r="AE940" s="99"/>
      <c r="AF940" s="39"/>
    </row>
    <row customHeight="true" ht="17.708333333333336" r="941">
      <c r="A941" s="88"/>
      <c r="B941" s="89" t="s">
        <v>52</v>
      </c>
      <c r="C941" s="90" t="s">
        <v>98</v>
      </c>
      <c r="D941" s="91" t="s">
        <v>44</v>
      </c>
      <c r="E941" s="102">
        <v>753.36</v>
      </c>
      <c r="F941" s="93">
        <f>E941+E942+E943</f>
      </c>
      <c r="G941" s="92">
        <v>7433</v>
      </c>
      <c r="H941" s="92">
        <v>71</v>
      </c>
      <c r="I941" s="94">
        <f t="shared" si="343"/>
      </c>
      <c r="J941" s="95">
        <f t="shared" si="14"/>
      </c>
      <c r="K941" s="92">
        <v>15</v>
      </c>
      <c r="L941" s="95">
        <f t="shared" si="123"/>
      </c>
      <c r="M941" s="92">
        <v>0</v>
      </c>
      <c r="N941" s="96">
        <f t="shared" si="561"/>
      </c>
      <c r="O941" s="92">
        <v>0</v>
      </c>
      <c r="P941" s="96">
        <f t="shared" si="670"/>
      </c>
      <c r="Q941" s="97">
        <f>(M941+M943+M942)/(O941+O943+O942)</f>
      </c>
      <c r="R941" s="92">
        <v>5</v>
      </c>
      <c r="S941" s="97">
        <f>(O941+O943)/(K941+K943)</f>
      </c>
      <c r="T941" s="92">
        <v>0</v>
      </c>
      <c r="U941" s="98">
        <f>F941/T941</f>
      </c>
      <c r="V941" s="99">
        <f>(F941+4*500)/T941</f>
      </c>
      <c r="W941" s="92">
        <v>0</v>
      </c>
      <c r="X941" s="99">
        <f>W941/T941</f>
      </c>
      <c r="Y941" s="97">
        <f>T941/R941</f>
      </c>
      <c r="Z941" s="99">
        <f>W941/F941</f>
      </c>
      <c r="AA941" s="99">
        <f>W941/(F941+500)</f>
      </c>
      <c r="AB941" s="92">
        <v>0</v>
      </c>
      <c r="AC941" s="92">
        <v>0</v>
      </c>
      <c r="AD941" s="97">
        <f>AB941/T941</f>
      </c>
      <c r="AE941" s="99">
        <f>(W941-AC941)/(F941+500)</f>
      </c>
      <c r="AF941" s="39" t="s">
        <v>45</v>
      </c>
    </row>
    <row customHeight="true" ht="17.708333333333336" r="942">
      <c r="A942" s="88"/>
      <c r="B942" s="89"/>
      <c r="C942" s="90"/>
      <c r="D942" s="91" t="s">
        <v>46</v>
      </c>
      <c r="E942" s="103">
        <v>566.59</v>
      </c>
      <c r="F942" s="93"/>
      <c r="G942" s="92">
        <v>2705</v>
      </c>
      <c r="H942" s="92">
        <v>97</v>
      </c>
      <c r="I942" s="94">
        <f t="shared" si="343"/>
      </c>
      <c r="J942" s="95">
        <f t="shared" si="14"/>
      </c>
      <c r="K942" s="92">
        <v>6</v>
      </c>
      <c r="L942" s="95">
        <f t="shared" si="123"/>
      </c>
      <c r="M942" s="92">
        <v>0</v>
      </c>
      <c r="N942" s="96">
        <f t="shared" si="561"/>
      </c>
      <c r="O942" s="92">
        <v>1</v>
      </c>
      <c r="P942" s="96">
        <f t="shared" si="670"/>
      </c>
      <c r="Q942" s="97"/>
      <c r="R942" s="92"/>
      <c r="S942" s="97"/>
      <c r="T942" s="92"/>
      <c r="U942" s="98"/>
      <c r="V942" s="99"/>
      <c r="W942" s="92"/>
      <c r="X942" s="99"/>
      <c r="Y942" s="97"/>
      <c r="Z942" s="99"/>
      <c r="AA942" s="99"/>
      <c r="AB942" s="92"/>
      <c r="AC942" s="92"/>
      <c r="AD942" s="97"/>
      <c r="AE942" s="99"/>
      <c r="AF942" s="43" t="s">
        <v>91</v>
      </c>
    </row>
    <row customHeight="true" ht="17.708333333333336" r="943">
      <c r="A943" s="88"/>
      <c r="B943" s="89"/>
      <c r="C943" s="90"/>
      <c r="D943" s="91" t="s">
        <v>48</v>
      </c>
      <c r="E943" s="92">
        <v>909.77</v>
      </c>
      <c r="F943" s="93"/>
      <c r="G943" s="92">
        <v>2296</v>
      </c>
      <c r="H943" s="92">
        <v>40</v>
      </c>
      <c r="I943" s="94">
        <f t="shared" si="343"/>
      </c>
      <c r="J943" s="95">
        <f t="shared" si="14"/>
      </c>
      <c r="K943" s="92">
        <v>11</v>
      </c>
      <c r="L943" s="95">
        <f t="shared" si="123"/>
      </c>
      <c r="M943" s="92">
        <v>0</v>
      </c>
      <c r="N943" s="96">
        <f t="shared" si="561"/>
      </c>
      <c r="O943" s="92">
        <v>1</v>
      </c>
      <c r="P943" s="96">
        <f t="shared" si="670"/>
      </c>
      <c r="Q943" s="97"/>
      <c r="R943" s="92"/>
      <c r="S943" s="97"/>
      <c r="T943" s="92"/>
      <c r="U943" s="98"/>
      <c r="V943" s="99"/>
      <c r="W943" s="92"/>
      <c r="X943" s="99"/>
      <c r="Y943" s="97"/>
      <c r="Z943" s="99"/>
      <c r="AA943" s="99"/>
      <c r="AB943" s="92"/>
      <c r="AC943" s="92"/>
      <c r="AD943" s="97"/>
      <c r="AE943" s="99"/>
      <c r="AF943" s="39"/>
    </row>
    <row customHeight="true" ht="17.708333333333336" r="944">
      <c r="A944" s="88"/>
      <c r="B944" s="104" t="s">
        <v>53</v>
      </c>
      <c r="C944" s="104"/>
      <c r="D944" s="104"/>
      <c r="E944" s="105">
        <f>SUM(E932:E943)</f>
      </c>
      <c r="F944" s="105">
        <f>SUM(F932:F943)</f>
      </c>
      <c r="G944" s="105">
        <f>SUM(G932:G943)</f>
      </c>
      <c r="H944" s="105">
        <f>SUM(H932:H943)</f>
      </c>
      <c r="I944" s="106">
        <f t="shared" si="343"/>
      </c>
      <c r="J944" s="107">
        <f t="shared" si="14"/>
      </c>
      <c r="K944" s="105">
        <f>SUM(K932:K943)</f>
      </c>
      <c r="L944" s="107">
        <f t="shared" si="123"/>
      </c>
      <c r="M944" s="105">
        <f>SUM(M932:M943)</f>
      </c>
      <c r="N944" s="108">
        <f t="shared" si="561"/>
      </c>
      <c r="O944" s="105">
        <f>SUM(O932:O943)</f>
      </c>
      <c r="P944" s="108">
        <f t="shared" si="670"/>
      </c>
      <c r="Q944" s="109">
        <f>M944/O944</f>
      </c>
      <c r="R944" s="105">
        <f>SUM(R932:R943)</f>
      </c>
      <c r="S944" s="109">
        <f>(O944+O944)/(K944+K944)</f>
      </c>
      <c r="T944" s="105">
        <f>SUM(T932:T943)</f>
      </c>
      <c r="U944" s="110">
        <f t="shared" ref="U944:U945" si="304">F944/T944</f>
      </c>
      <c r="V944" s="111">
        <f t="shared" ref="V944:V945" si="413">(F944+4*500)/T944</f>
      </c>
      <c r="W944" s="105">
        <f>SUM(W932:W943)</f>
      </c>
      <c r="X944" s="112">
        <f t="shared" ref="X944:X945" si="84">W944/T944</f>
      </c>
      <c r="Y944" s="109">
        <f t="shared" ref="Y944:Y945" si="195">T944/R944</f>
      </c>
      <c r="Z944" s="111">
        <f t="shared" ref="Z944:Z945" si="631">W944/F944</f>
      </c>
      <c r="AA944" s="111">
        <f>W944/(F944+COUNT(W932:W943)*500)</f>
      </c>
      <c r="AB944" s="105">
        <f>SUM(AB932:AB943)</f>
      </c>
      <c r="AC944" s="105">
        <f>SUM(AC932:AC943)</f>
      </c>
      <c r="AD944" s="109">
        <f t="shared" ref="AD944:AD945" si="503">AB944/T944</f>
      </c>
      <c r="AE944" s="113">
        <f>(W944-AC944)/(F944+COUNT(W932:W943)*500)</f>
      </c>
      <c r="AF944" s="39"/>
    </row>
    <row customHeight="true" ht="17.708333333333336" r="945">
      <c r="A945" s="88"/>
      <c r="B945" s="89" t="s">
        <v>54</v>
      </c>
      <c r="C945" s="90" t="s">
        <v>55</v>
      </c>
      <c r="D945" s="91" t="s">
        <v>44</v>
      </c>
      <c r="E945" s="123">
        <v>538.53</v>
      </c>
      <c r="F945" s="93">
        <f>E945+E946+E947</f>
      </c>
      <c r="G945" s="92">
        <v>5251</v>
      </c>
      <c r="H945" s="92">
        <v>73</v>
      </c>
      <c r="I945" s="94">
        <f t="shared" si="343"/>
      </c>
      <c r="J945" s="95">
        <f t="shared" si="14"/>
      </c>
      <c r="K945" s="92">
        <v>8</v>
      </c>
      <c r="L945" s="95">
        <f t="shared" si="123"/>
      </c>
      <c r="M945" s="92">
        <v>0</v>
      </c>
      <c r="N945" s="96">
        <f t="shared" si="561"/>
      </c>
      <c r="O945" s="92">
        <v>0</v>
      </c>
      <c r="P945" s="96">
        <f t="shared" si="670"/>
      </c>
      <c r="Q945" s="97">
        <f>(M945+M947+M946)/(O945+O947+O946)</f>
      </c>
      <c r="R945" s="92">
        <v>4</v>
      </c>
      <c r="S945" s="97">
        <f>(O945+O947)/(K945+K947)</f>
      </c>
      <c r="T945" s="92">
        <v>1</v>
      </c>
      <c r="U945" s="98">
        <f t="shared" si="304"/>
      </c>
      <c r="V945" s="99">
        <f t="shared" si="413"/>
      </c>
      <c r="W945" s="92">
        <v>715.2000000000007</v>
      </c>
      <c r="X945" s="99">
        <f t="shared" si="84"/>
      </c>
      <c r="Y945" s="97">
        <f t="shared" si="195"/>
      </c>
      <c r="Z945" s="99">
        <f t="shared" si="631"/>
      </c>
      <c r="AA945" s="99">
        <f>W945/(F945+500)</f>
      </c>
      <c r="AB945" s="92">
        <v>1</v>
      </c>
      <c r="AC945" s="92">
        <v>715.2</v>
      </c>
      <c r="AD945" s="97">
        <f t="shared" si="503"/>
      </c>
      <c r="AE945" s="99">
        <f>(W945-AC945)/(F945+500)</f>
      </c>
      <c r="AF945" s="39" t="s">
        <v>45</v>
      </c>
    </row>
    <row customHeight="true" ht="17.708333333333336" r="946">
      <c r="A946" s="88"/>
      <c r="B946" s="89"/>
      <c r="C946" s="90"/>
      <c r="D946" s="91" t="s">
        <v>46</v>
      </c>
      <c r="E946" s="92">
        <v>590.55</v>
      </c>
      <c r="F946" s="93"/>
      <c r="G946" s="92">
        <v>2786</v>
      </c>
      <c r="H946" s="92">
        <v>102</v>
      </c>
      <c r="I946" s="94">
        <f t="shared" si="343"/>
      </c>
      <c r="J946" s="95">
        <f t="shared" si="14"/>
      </c>
      <c r="K946" s="92">
        <v>11</v>
      </c>
      <c r="L946" s="95">
        <f t="shared" si="123"/>
      </c>
      <c r="M946" s="92">
        <v>0</v>
      </c>
      <c r="N946" s="96">
        <f t="shared" si="561"/>
      </c>
      <c r="O946" s="92">
        <v>1</v>
      </c>
      <c r="P946" s="96">
        <f t="shared" si="670"/>
      </c>
      <c r="Q946" s="97"/>
      <c r="R946" s="92"/>
      <c r="S946" s="97"/>
      <c r="T946" s="92"/>
      <c r="U946" s="98"/>
      <c r="V946" s="99"/>
      <c r="W946" s="92"/>
      <c r="X946" s="99"/>
      <c r="Y946" s="97"/>
      <c r="Z946" s="99"/>
      <c r="AA946" s="99"/>
      <c r="AB946" s="92"/>
      <c r="AC946" s="92"/>
      <c r="AD946" s="97"/>
      <c r="AE946" s="99"/>
      <c r="AF946" s="43" t="s">
        <v>91</v>
      </c>
    </row>
    <row customHeight="true" ht="17.708333333333336" r="947">
      <c r="A947" s="88"/>
      <c r="B947" s="89"/>
      <c r="C947" s="90"/>
      <c r="D947" s="91" t="s">
        <v>48</v>
      </c>
      <c r="E947" s="92">
        <v>867.89</v>
      </c>
      <c r="F947" s="93"/>
      <c r="G947" s="92">
        <v>1978</v>
      </c>
      <c r="H947" s="92">
        <v>37</v>
      </c>
      <c r="I947" s="94">
        <f t="shared" si="343"/>
      </c>
      <c r="J947" s="95">
        <f t="shared" si="14"/>
      </c>
      <c r="K947" s="92">
        <v>9</v>
      </c>
      <c r="L947" s="95">
        <f t="shared" si="123"/>
      </c>
      <c r="M947" s="92">
        <v>1</v>
      </c>
      <c r="N947" s="96">
        <f t="shared" si="561"/>
      </c>
      <c r="O947" s="92">
        <v>1</v>
      </c>
      <c r="P947" s="96">
        <f t="shared" si="670"/>
      </c>
      <c r="Q947" s="97"/>
      <c r="R947" s="92"/>
      <c r="S947" s="97"/>
      <c r="T947" s="92"/>
      <c r="U947" s="98"/>
      <c r="V947" s="99"/>
      <c r="W947" s="92"/>
      <c r="X947" s="99"/>
      <c r="Y947" s="97"/>
      <c r="Z947" s="99"/>
      <c r="AA947" s="99"/>
      <c r="AB947" s="92"/>
      <c r="AC947" s="92"/>
      <c r="AD947" s="97"/>
      <c r="AE947" s="99"/>
      <c r="AF947" s="39"/>
    </row>
    <row customHeight="true" ht="17.708333333333336" r="948">
      <c r="A948" s="88"/>
      <c r="B948" s="89" t="s">
        <v>56</v>
      </c>
      <c r="C948" s="90" t="s">
        <v>55</v>
      </c>
      <c r="D948" s="91" t="s">
        <v>44</v>
      </c>
      <c r="E948" s="102">
        <v>277.69</v>
      </c>
      <c r="F948" s="93">
        <f>E948+E949+E950</f>
      </c>
      <c r="G948" s="92">
        <v>2985</v>
      </c>
      <c r="H948" s="92">
        <v>50</v>
      </c>
      <c r="I948" s="94">
        <f t="shared" si="343"/>
      </c>
      <c r="J948" s="95">
        <f t="shared" si="14"/>
      </c>
      <c r="K948" s="92">
        <v>5</v>
      </c>
      <c r="L948" s="95">
        <f t="shared" si="123"/>
      </c>
      <c r="M948" s="92">
        <v>0</v>
      </c>
      <c r="N948" s="96">
        <f t="shared" si="561"/>
      </c>
      <c r="O948" s="92">
        <v>0</v>
      </c>
      <c r="P948" s="96">
        <f t="shared" si="670"/>
      </c>
      <c r="Q948" s="97">
        <f>(M948+M950+M949)/(O948+O950+O949)</f>
      </c>
      <c r="R948" s="92">
        <v>2</v>
      </c>
      <c r="S948" s="97">
        <f>(O948+O950)/(K948+K950)</f>
      </c>
      <c r="T948" s="92">
        <v>0</v>
      </c>
      <c r="U948" s="98">
        <f>F948/T948</f>
      </c>
      <c r="V948" s="99">
        <f>(F948+4*500)/T948</f>
      </c>
      <c r="W948" s="92">
        <v>0</v>
      </c>
      <c r="X948" s="99">
        <f>W948/T948</f>
      </c>
      <c r="Y948" s="97">
        <f>T948/R948</f>
      </c>
      <c r="Z948" s="99">
        <f>W948/F948</f>
      </c>
      <c r="AA948" s="99">
        <f>W948/(F948+500)</f>
      </c>
      <c r="AB948" s="92">
        <v>0</v>
      </c>
      <c r="AC948" s="92">
        <v>0</v>
      </c>
      <c r="AD948" s="97">
        <f>AB948/T948</f>
      </c>
      <c r="AE948" s="99">
        <f>(W948-AC948)/(F948+500)</f>
      </c>
      <c r="AF948" s="39" t="s">
        <v>45</v>
      </c>
    </row>
    <row customHeight="true" ht="17.708333333333336" r="949">
      <c r="A949" s="88"/>
      <c r="B949" s="89"/>
      <c r="C949" s="90"/>
      <c r="D949" s="91" t="s">
        <v>46</v>
      </c>
      <c r="E949" s="103">
        <v>532.41</v>
      </c>
      <c r="F949" s="93"/>
      <c r="G949" s="92">
        <v>3021</v>
      </c>
      <c r="H949" s="92">
        <v>85</v>
      </c>
      <c r="I949" s="94">
        <f t="shared" si="343"/>
      </c>
      <c r="J949" s="95">
        <f t="shared" si="14"/>
      </c>
      <c r="K949" s="92">
        <v>6</v>
      </c>
      <c r="L949" s="95">
        <f t="shared" si="123"/>
      </c>
      <c r="M949" s="92">
        <v>0</v>
      </c>
      <c r="N949" s="96">
        <f t="shared" si="561"/>
      </c>
      <c r="O949" s="92">
        <v>0</v>
      </c>
      <c r="P949" s="96">
        <f t="shared" si="670"/>
      </c>
      <c r="Q949" s="97"/>
      <c r="R949" s="92"/>
      <c r="S949" s="97"/>
      <c r="T949" s="92"/>
      <c r="U949" s="98"/>
      <c r="V949" s="99"/>
      <c r="W949" s="92"/>
      <c r="X949" s="99"/>
      <c r="Y949" s="97"/>
      <c r="Z949" s="99"/>
      <c r="AA949" s="99"/>
      <c r="AB949" s="92"/>
      <c r="AC949" s="92"/>
      <c r="AD949" s="97"/>
      <c r="AE949" s="99"/>
      <c r="AF949" s="43" t="s">
        <v>91</v>
      </c>
    </row>
    <row customHeight="true" ht="17.708333333333336" r="950">
      <c r="A950" s="88"/>
      <c r="B950" s="89"/>
      <c r="C950" s="90"/>
      <c r="D950" s="91" t="s">
        <v>48</v>
      </c>
      <c r="E950" s="92">
        <v>1604.62</v>
      </c>
      <c r="F950" s="93"/>
      <c r="G950" s="92">
        <v>2205</v>
      </c>
      <c r="H950" s="92">
        <v>23</v>
      </c>
      <c r="I950" s="94">
        <f t="shared" si="343"/>
      </c>
      <c r="J950" s="95">
        <f t="shared" si="14"/>
      </c>
      <c r="K950" s="92">
        <v>6</v>
      </c>
      <c r="L950" s="95">
        <f t="shared" si="123"/>
      </c>
      <c r="M950" s="92">
        <v>0</v>
      </c>
      <c r="N950" s="96">
        <f t="shared" si="561"/>
      </c>
      <c r="O950" s="92">
        <v>0</v>
      </c>
      <c r="P950" s="96">
        <f t="shared" si="670"/>
      </c>
      <c r="Q950" s="97"/>
      <c r="R950" s="92"/>
      <c r="S950" s="97"/>
      <c r="T950" s="92"/>
      <c r="U950" s="98"/>
      <c r="V950" s="99"/>
      <c r="W950" s="92"/>
      <c r="X950" s="99"/>
      <c r="Y950" s="97"/>
      <c r="Z950" s="99"/>
      <c r="AA950" s="99"/>
      <c r="AB950" s="92"/>
      <c r="AC950" s="92"/>
      <c r="AD950" s="97"/>
      <c r="AE950" s="99"/>
      <c r="AF950" s="39"/>
    </row>
    <row customHeight="true" ht="17.708333333333336" r="951">
      <c r="A951" s="88"/>
      <c r="B951" s="89" t="s">
        <v>57</v>
      </c>
      <c r="C951" s="90" t="s">
        <v>55</v>
      </c>
      <c r="D951" s="91" t="s">
        <v>44</v>
      </c>
      <c r="E951" s="102">
        <v>447.51</v>
      </c>
      <c r="F951" s="93">
        <f>E951+E952+E953</f>
      </c>
      <c r="G951" s="92">
        <v>4436</v>
      </c>
      <c r="H951" s="92">
        <v>49</v>
      </c>
      <c r="I951" s="94">
        <f t="shared" si="343"/>
      </c>
      <c r="J951" s="95">
        <f t="shared" si="14"/>
      </c>
      <c r="K951" s="92">
        <v>6</v>
      </c>
      <c r="L951" s="95">
        <f t="shared" si="123"/>
      </c>
      <c r="M951" s="92">
        <v>0</v>
      </c>
      <c r="N951" s="96">
        <f t="shared" si="561"/>
      </c>
      <c r="O951" s="92">
        <v>0</v>
      </c>
      <c r="P951" s="96">
        <f t="shared" si="670"/>
      </c>
      <c r="Q951" s="97">
        <f>(M951+M953+M952)/(O951+O953+O952)</f>
      </c>
      <c r="R951" s="92">
        <v>3</v>
      </c>
      <c r="S951" s="97">
        <f>(O951+O953)/(K951+K953)</f>
      </c>
      <c r="T951" s="92">
        <v>1</v>
      </c>
      <c r="U951" s="98">
        <f>F951/T951</f>
      </c>
      <c r="V951" s="99">
        <f>(F951+4*500)/T951</f>
      </c>
      <c r="W951" s="92">
        <v>715.1999999999989</v>
      </c>
      <c r="X951" s="99">
        <f>W951/T951</f>
      </c>
      <c r="Y951" s="97">
        <f>T951/R951</f>
      </c>
      <c r="Z951" s="99">
        <f>W951/F951</f>
      </c>
      <c r="AA951" s="99">
        <f>W951/(F951+500)</f>
      </c>
      <c r="AB951" s="92">
        <v>0</v>
      </c>
      <c r="AC951" s="92">
        <v>0</v>
      </c>
      <c r="AD951" s="97">
        <f>AB951/T951</f>
      </c>
      <c r="AE951" s="99">
        <f>(W951-AC951)/(F951+500)</f>
      </c>
      <c r="AF951" s="39" t="s">
        <v>45</v>
      </c>
    </row>
    <row customHeight="true" ht="17.708333333333336" r="952">
      <c r="A952" s="88"/>
      <c r="B952" s="89"/>
      <c r="C952" s="90"/>
      <c r="D952" s="91" t="s">
        <v>46</v>
      </c>
      <c r="E952" s="103">
        <v>435.5</v>
      </c>
      <c r="F952" s="93"/>
      <c r="G952" s="92">
        <v>2789</v>
      </c>
      <c r="H952" s="92">
        <v>99</v>
      </c>
      <c r="I952" s="94">
        <f t="shared" si="343"/>
      </c>
      <c r="J952" s="95">
        <f t="shared" si="14"/>
      </c>
      <c r="K952" s="92">
        <v>6</v>
      </c>
      <c r="L952" s="95">
        <f t="shared" si="123"/>
      </c>
      <c r="M952" s="92">
        <v>0</v>
      </c>
      <c r="N952" s="96">
        <f t="shared" si="561"/>
      </c>
      <c r="O952" s="92">
        <v>1</v>
      </c>
      <c r="P952" s="96">
        <f t="shared" si="670"/>
      </c>
      <c r="Q952" s="97"/>
      <c r="R952" s="92"/>
      <c r="S952" s="97"/>
      <c r="T952" s="92"/>
      <c r="U952" s="98"/>
      <c r="V952" s="99"/>
      <c r="W952" s="92"/>
      <c r="X952" s="99"/>
      <c r="Y952" s="97"/>
      <c r="Z952" s="99"/>
      <c r="AA952" s="99"/>
      <c r="AB952" s="92"/>
      <c r="AC952" s="92"/>
      <c r="AD952" s="97"/>
      <c r="AE952" s="99"/>
      <c r="AF952" s="43" t="s">
        <v>91</v>
      </c>
    </row>
    <row customHeight="true" ht="17.708333333333336" r="953">
      <c r="A953" s="88"/>
      <c r="B953" s="89"/>
      <c r="C953" s="90"/>
      <c r="D953" s="91" t="s">
        <v>48</v>
      </c>
      <c r="E953" s="92">
        <v>1056.47</v>
      </c>
      <c r="F953" s="93"/>
      <c r="G953" s="92">
        <v>2073</v>
      </c>
      <c r="H953" s="92">
        <v>36</v>
      </c>
      <c r="I953" s="94">
        <f t="shared" si="343"/>
      </c>
      <c r="J953" s="95">
        <f t="shared" si="14"/>
      </c>
      <c r="K953" s="92">
        <v>9</v>
      </c>
      <c r="L953" s="95">
        <f t="shared" si="123"/>
      </c>
      <c r="M953" s="92">
        <v>1</v>
      </c>
      <c r="N953" s="96">
        <f t="shared" si="561"/>
      </c>
      <c r="O953" s="92">
        <v>1</v>
      </c>
      <c r="P953" s="96">
        <f t="shared" si="670"/>
      </c>
      <c r="Q953" s="97"/>
      <c r="R953" s="92"/>
      <c r="S953" s="97"/>
      <c r="T953" s="92"/>
      <c r="U953" s="98"/>
      <c r="V953" s="99"/>
      <c r="W953" s="92"/>
      <c r="X953" s="99"/>
      <c r="Y953" s="97"/>
      <c r="Z953" s="99"/>
      <c r="AA953" s="99"/>
      <c r="AB953" s="92"/>
      <c r="AC953" s="92"/>
      <c r="AD953" s="97"/>
      <c r="AE953" s="99"/>
      <c r="AF953" s="39"/>
    </row>
    <row customHeight="true" ht="17.708333333333336" r="954">
      <c r="A954" s="88"/>
      <c r="B954" s="89" t="s">
        <v>58</v>
      </c>
      <c r="C954" s="90" t="s">
        <v>55</v>
      </c>
      <c r="D954" s="91" t="s">
        <v>44</v>
      </c>
      <c r="E954" s="102">
        <v>486.88</v>
      </c>
      <c r="F954" s="93">
        <f>E954+E955+E956</f>
      </c>
      <c r="G954" s="92">
        <v>4943</v>
      </c>
      <c r="H954" s="92">
        <v>46</v>
      </c>
      <c r="I954" s="94">
        <f t="shared" si="343"/>
      </c>
      <c r="J954" s="95">
        <f t="shared" si="14"/>
      </c>
      <c r="K954" s="92">
        <v>12</v>
      </c>
      <c r="L954" s="95">
        <f t="shared" si="123"/>
      </c>
      <c r="M954" s="92">
        <v>0</v>
      </c>
      <c r="N954" s="96">
        <f t="shared" si="561"/>
      </c>
      <c r="O954" s="92">
        <v>0</v>
      </c>
      <c r="P954" s="96">
        <f t="shared" si="670"/>
      </c>
      <c r="Q954" s="97">
        <f>(M954+M956+M955)/(O954+O956+O955)</f>
      </c>
      <c r="R954" s="92">
        <v>7</v>
      </c>
      <c r="S954" s="97">
        <f>(O954+O956)/(K954+K956)</f>
      </c>
      <c r="T954" s="92">
        <v>4</v>
      </c>
      <c r="U954" s="98">
        <f>F954/T954</f>
      </c>
      <c r="V954" s="99">
        <f>(F954+4*500)/T954</f>
      </c>
      <c r="W954" s="92">
        <v>4389.840000000002</v>
      </c>
      <c r="X954" s="99">
        <f>W954/T954</f>
      </c>
      <c r="Y954" s="97">
        <f>T954/R954</f>
      </c>
      <c r="Z954" s="99">
        <f>W954/F954</f>
      </c>
      <c r="AA954" s="99">
        <f>W954/(F954+500)</f>
      </c>
      <c r="AB954" s="92">
        <v>0</v>
      </c>
      <c r="AC954" s="92">
        <v>0</v>
      </c>
      <c r="AD954" s="97">
        <f>AB954/T954</f>
      </c>
      <c r="AE954" s="99">
        <f>(W954-AC954)/(F954+500)</f>
      </c>
      <c r="AF954" s="39" t="s">
        <v>45</v>
      </c>
    </row>
    <row customHeight="true" ht="17.708333333333336" r="955">
      <c r="A955" s="88"/>
      <c r="B955" s="89"/>
      <c r="C955" s="90"/>
      <c r="D955" s="91" t="s">
        <v>46</v>
      </c>
      <c r="E955" s="103">
        <v>261.64</v>
      </c>
      <c r="F955" s="93"/>
      <c r="G955" s="92">
        <v>1828</v>
      </c>
      <c r="H955" s="92">
        <v>84</v>
      </c>
      <c r="I955" s="94">
        <f t="shared" si="343"/>
      </c>
      <c r="J955" s="95">
        <f t="shared" si="14"/>
      </c>
      <c r="K955" s="92">
        <v>4</v>
      </c>
      <c r="L955" s="95">
        <f t="shared" si="123"/>
      </c>
      <c r="M955" s="92">
        <v>0</v>
      </c>
      <c r="N955" s="96">
        <f t="shared" si="561"/>
      </c>
      <c r="O955" s="92">
        <v>0</v>
      </c>
      <c r="P955" s="96">
        <f t="shared" si="670"/>
      </c>
      <c r="Q955" s="97"/>
      <c r="R955" s="92"/>
      <c r="S955" s="97"/>
      <c r="T955" s="92"/>
      <c r="U955" s="98"/>
      <c r="V955" s="99"/>
      <c r="W955" s="92"/>
      <c r="X955" s="99"/>
      <c r="Y955" s="97"/>
      <c r="Z955" s="99"/>
      <c r="AA955" s="99"/>
      <c r="AB955" s="92"/>
      <c r="AC955" s="92"/>
      <c r="AD955" s="97"/>
      <c r="AE955" s="99"/>
      <c r="AF955" s="43" t="s">
        <v>91</v>
      </c>
    </row>
    <row customHeight="true" ht="17.708333333333336" r="956">
      <c r="A956" s="88"/>
      <c r="B956" s="89"/>
      <c r="C956" s="90"/>
      <c r="D956" s="91" t="s">
        <v>48</v>
      </c>
      <c r="E956" s="92">
        <v>1606.68</v>
      </c>
      <c r="F956" s="93"/>
      <c r="G956" s="92">
        <v>2686</v>
      </c>
      <c r="H956" s="92">
        <v>53</v>
      </c>
      <c r="I956" s="94">
        <f t="shared" si="343"/>
      </c>
      <c r="J956" s="95">
        <f t="shared" si="14"/>
      </c>
      <c r="K956" s="92">
        <v>12</v>
      </c>
      <c r="L956" s="95">
        <f t="shared" si="123"/>
      </c>
      <c r="M956" s="92">
        <v>1</v>
      </c>
      <c r="N956" s="96">
        <f t="shared" si="561"/>
      </c>
      <c r="O956" s="92">
        <v>2</v>
      </c>
      <c r="P956" s="96">
        <f t="shared" si="670"/>
      </c>
      <c r="Q956" s="97"/>
      <c r="R956" s="92"/>
      <c r="S956" s="97"/>
      <c r="T956" s="92"/>
      <c r="U956" s="98"/>
      <c r="V956" s="99"/>
      <c r="W956" s="92"/>
      <c r="X956" s="99"/>
      <c r="Y956" s="97"/>
      <c r="Z956" s="99"/>
      <c r="AA956" s="99"/>
      <c r="AB956" s="92"/>
      <c r="AC956" s="92"/>
      <c r="AD956" s="97"/>
      <c r="AE956" s="99"/>
      <c r="AF956" s="39"/>
    </row>
    <row customHeight="true" ht="17.708333333333336" r="957">
      <c r="A957" s="88"/>
      <c r="B957" s="104" t="s">
        <v>53</v>
      </c>
      <c r="C957" s="104"/>
      <c r="D957" s="104"/>
      <c r="E957" s="105">
        <f>SUM(E945:E956)</f>
      </c>
      <c r="F957" s="105">
        <f>SUM(F945:F956)</f>
      </c>
      <c r="G957" s="105">
        <f>SUM(G945:G956)</f>
      </c>
      <c r="H957" s="105">
        <f>SUM(H945:H956)</f>
      </c>
      <c r="I957" s="106">
        <f t="shared" si="343"/>
      </c>
      <c r="J957" s="107">
        <f t="shared" si="14"/>
      </c>
      <c r="K957" s="105">
        <f>SUM(K945:K956)</f>
      </c>
      <c r="L957" s="107">
        <f t="shared" si="123"/>
      </c>
      <c r="M957" s="105">
        <f>SUM(M945:M956)</f>
      </c>
      <c r="N957" s="108">
        <f t="shared" si="561"/>
      </c>
      <c r="O957" s="105">
        <f>SUM(O945:O956)</f>
      </c>
      <c r="P957" s="108">
        <f t="shared" si="670"/>
      </c>
      <c r="Q957" s="109">
        <f>M957/O957</f>
      </c>
      <c r="R957" s="105">
        <f>SUM(R945:R956)</f>
      </c>
      <c r="S957" s="109">
        <f>(O957+O957)/(K957+K957)</f>
      </c>
      <c r="T957" s="105">
        <f>SUM(T945:T956)</f>
      </c>
      <c r="U957" s="110">
        <f t="shared" ref="U957:U958" si="305">F957/T957</f>
      </c>
      <c r="V957" s="111">
        <f t="shared" ref="V957:V958" si="414">(F957+4*500)/T957</f>
      </c>
      <c r="W957" s="105">
        <f>SUM(W945:W956)</f>
      </c>
      <c r="X957" s="112">
        <f t="shared" ref="X957:X958" si="85">W957/T957</f>
      </c>
      <c r="Y957" s="109">
        <f t="shared" ref="Y957:Y958" si="196">T957/R957</f>
      </c>
      <c r="Z957" s="111">
        <f t="shared" ref="Z957:Z958" si="632">W957/F957</f>
      </c>
      <c r="AA957" s="111">
        <f>W957/(F957+COUNT(W945:W956)*500)</f>
      </c>
      <c r="AB957" s="105">
        <f>SUM(AB945:AB956)</f>
      </c>
      <c r="AC957" s="105">
        <f>SUM(AC945:AC956)</f>
      </c>
      <c r="AD957" s="109">
        <f t="shared" ref="AD957:AD958" si="504">AB957/T957</f>
      </c>
      <c r="AE957" s="113">
        <f>(W957-AC957)/(F957+COUNT(W945:W956)*500)</f>
      </c>
      <c r="AF957" s="39"/>
    </row>
    <row customHeight="true" ht="17.708333333333336" r="958">
      <c r="A958" s="88"/>
      <c r="B958" s="89" t="s">
        <v>59</v>
      </c>
      <c r="C958" s="90" t="s">
        <v>43</v>
      </c>
      <c r="D958" s="91" t="s">
        <v>44</v>
      </c>
      <c r="E958" s="123">
        <v>1092.8</v>
      </c>
      <c r="F958" s="93">
        <f>E958+E959+E960</f>
      </c>
      <c r="G958" s="92">
        <v>6532</v>
      </c>
      <c r="H958" s="92">
        <v>76</v>
      </c>
      <c r="I958" s="94">
        <f t="shared" si="343"/>
      </c>
      <c r="J958" s="95">
        <f t="shared" si="14"/>
      </c>
      <c r="K958" s="92">
        <v>13</v>
      </c>
      <c r="L958" s="95">
        <f t="shared" si="123"/>
      </c>
      <c r="M958" s="92">
        <v>2</v>
      </c>
      <c r="N958" s="96">
        <f t="shared" si="561"/>
      </c>
      <c r="O958" s="92">
        <v>3</v>
      </c>
      <c r="P958" s="96">
        <f t="shared" si="670"/>
      </c>
      <c r="Q958" s="97">
        <f>(M958+M960+M959)/(O958+O960+O959)</f>
      </c>
      <c r="R958" s="92">
        <v>9</v>
      </c>
      <c r="S958" s="97">
        <f>(O958+O960)/(K958+K960)</f>
      </c>
      <c r="T958" s="92">
        <v>4</v>
      </c>
      <c r="U958" s="98">
        <f t="shared" si="305"/>
      </c>
      <c r="V958" s="99">
        <f t="shared" si="414"/>
      </c>
      <c r="W958" s="92">
        <v>7880.399999999998</v>
      </c>
      <c r="X958" s="99">
        <f t="shared" si="85"/>
      </c>
      <c r="Y958" s="97">
        <f t="shared" si="196"/>
      </c>
      <c r="Z958" s="99">
        <f t="shared" si="632"/>
      </c>
      <c r="AA958" s="99">
        <f>W958/(F958+500)</f>
      </c>
      <c r="AB958" s="92">
        <v>1</v>
      </c>
      <c r="AC958" s="92">
        <v>2971.2</v>
      </c>
      <c r="AD958" s="97">
        <f t="shared" si="504"/>
      </c>
      <c r="AE958" s="99">
        <f>(W958-AC958)/(F958+500)</f>
      </c>
      <c r="AF958" s="39" t="s">
        <v>45</v>
      </c>
    </row>
    <row customHeight="true" ht="17.708333333333336" r="959">
      <c r="A959" s="88"/>
      <c r="B959" s="89"/>
      <c r="C959" s="90"/>
      <c r="D959" s="91" t="s">
        <v>46</v>
      </c>
      <c r="E959" s="92">
        <v>317.43</v>
      </c>
      <c r="F959" s="93"/>
      <c r="G959" s="92">
        <v>1738</v>
      </c>
      <c r="H959" s="92">
        <v>107</v>
      </c>
      <c r="I959" s="94">
        <f t="shared" si="343"/>
      </c>
      <c r="J959" s="95">
        <f t="shared" si="14"/>
      </c>
      <c r="K959" s="92">
        <v>3</v>
      </c>
      <c r="L959" s="95">
        <f t="shared" si="123"/>
      </c>
      <c r="M959" s="92">
        <v>1</v>
      </c>
      <c r="N959" s="96">
        <f t="shared" si="561"/>
      </c>
      <c r="O959" s="92">
        <v>1</v>
      </c>
      <c r="P959" s="96">
        <f t="shared" si="670"/>
      </c>
      <c r="Q959" s="97"/>
      <c r="R959" s="92"/>
      <c r="S959" s="97"/>
      <c r="T959" s="92"/>
      <c r="U959" s="98"/>
      <c r="V959" s="99"/>
      <c r="W959" s="92"/>
      <c r="X959" s="99"/>
      <c r="Y959" s="97"/>
      <c r="Z959" s="99"/>
      <c r="AA959" s="99"/>
      <c r="AB959" s="92"/>
      <c r="AC959" s="92"/>
      <c r="AD959" s="97"/>
      <c r="AE959" s="99"/>
      <c r="AF959" s="43" t="s">
        <v>91</v>
      </c>
    </row>
    <row customHeight="true" ht="17.708333333333336" r="960">
      <c r="A960" s="88"/>
      <c r="B960" s="89"/>
      <c r="C960" s="90"/>
      <c r="D960" s="91" t="s">
        <v>48</v>
      </c>
      <c r="E960" s="92">
        <v>1493.04</v>
      </c>
      <c r="F960" s="93"/>
      <c r="G960" s="92">
        <v>1874</v>
      </c>
      <c r="H960" s="92">
        <v>33</v>
      </c>
      <c r="I960" s="94">
        <f t="shared" si="343"/>
      </c>
      <c r="J960" s="95">
        <f t="shared" si="14"/>
      </c>
      <c r="K960" s="92">
        <v>14</v>
      </c>
      <c r="L960" s="95">
        <f t="shared" si="123"/>
      </c>
      <c r="M960" s="92">
        <v>0</v>
      </c>
      <c r="N960" s="96">
        <f t="shared" si="561"/>
      </c>
      <c r="O960" s="92">
        <v>0</v>
      </c>
      <c r="P960" s="96">
        <f t="shared" si="670"/>
      </c>
      <c r="Q960" s="97"/>
      <c r="R960" s="92"/>
      <c r="S960" s="97"/>
      <c r="T960" s="92"/>
      <c r="U960" s="98"/>
      <c r="V960" s="99"/>
      <c r="W960" s="92"/>
      <c r="X960" s="99"/>
      <c r="Y960" s="97"/>
      <c r="Z960" s="99"/>
      <c r="AA960" s="99"/>
      <c r="AB960" s="92"/>
      <c r="AC960" s="92"/>
      <c r="AD960" s="97"/>
      <c r="AE960" s="99"/>
      <c r="AF960" s="39"/>
    </row>
    <row customHeight="true" ht="17.708333333333336" r="961">
      <c r="A961" s="88"/>
      <c r="B961" s="89" t="s">
        <v>61</v>
      </c>
      <c r="C961" s="90" t="s">
        <v>43</v>
      </c>
      <c r="D961" s="91" t="s">
        <v>44</v>
      </c>
      <c r="E961" s="102">
        <v>897.24</v>
      </c>
      <c r="F961" s="93">
        <f>E961+E962+E963</f>
      </c>
      <c r="G961" s="92">
        <v>9913</v>
      </c>
      <c r="H961" s="92">
        <v>115</v>
      </c>
      <c r="I961" s="94">
        <f t="shared" si="343"/>
      </c>
      <c r="J961" s="95">
        <f t="shared" si="14"/>
      </c>
      <c r="K961" s="92">
        <v>16</v>
      </c>
      <c r="L961" s="95">
        <f t="shared" si="123"/>
      </c>
      <c r="M961" s="92">
        <v>0</v>
      </c>
      <c r="N961" s="96">
        <f t="shared" si="561"/>
      </c>
      <c r="O961" s="92">
        <v>0</v>
      </c>
      <c r="P961" s="96">
        <f t="shared" si="670"/>
      </c>
      <c r="Q961" s="97">
        <f>(M961+M963+M962)/(O961+O963+O962)</f>
      </c>
      <c r="R961" s="92">
        <v>3</v>
      </c>
      <c r="S961" s="97">
        <f>(O961+O963)/(K961+K963)</f>
      </c>
      <c r="T961" s="92">
        <v>2</v>
      </c>
      <c r="U961" s="98">
        <f>F961/T961</f>
      </c>
      <c r="V961" s="99">
        <f>(F961+4*500)/T961</f>
      </c>
      <c r="W961" s="92">
        <v>2170.8</v>
      </c>
      <c r="X961" s="99">
        <f>W961/T961</f>
      </c>
      <c r="Y961" s="97">
        <f>T961/R961</f>
      </c>
      <c r="Z961" s="99">
        <f>W961/F961</f>
      </c>
      <c r="AA961" s="99">
        <f>W961/(F961+500)</f>
      </c>
      <c r="AB961" s="92">
        <v>0</v>
      </c>
      <c r="AC961" s="92">
        <v>0</v>
      </c>
      <c r="AD961" s="97">
        <f>AB961/T961</f>
      </c>
      <c r="AE961" s="99">
        <f>(W961-AC961)/(F961+500)</f>
      </c>
      <c r="AF961" s="39" t="s">
        <v>45</v>
      </c>
    </row>
    <row customHeight="true" ht="17.708333333333336" r="962">
      <c r="A962" s="88"/>
      <c r="B962" s="89"/>
      <c r="C962" s="90"/>
      <c r="D962" s="91" t="s">
        <v>46</v>
      </c>
      <c r="E962" s="103">
        <v>570.51</v>
      </c>
      <c r="F962" s="93"/>
      <c r="G962" s="92">
        <v>2483</v>
      </c>
      <c r="H962" s="92">
        <v>76</v>
      </c>
      <c r="I962" s="94">
        <f t="shared" si="343"/>
      </c>
      <c r="J962" s="95">
        <f t="shared" si="14"/>
      </c>
      <c r="K962" s="92">
        <v>4</v>
      </c>
      <c r="L962" s="95">
        <f t="shared" si="123"/>
      </c>
      <c r="M962" s="92">
        <v>1</v>
      </c>
      <c r="N962" s="96">
        <f t="shared" si="561"/>
      </c>
      <c r="O962" s="92">
        <v>1</v>
      </c>
      <c r="P962" s="96">
        <f t="shared" si="670"/>
      </c>
      <c r="Q962" s="97"/>
      <c r="R962" s="92"/>
      <c r="S962" s="97"/>
      <c r="T962" s="92"/>
      <c r="U962" s="98"/>
      <c r="V962" s="99"/>
      <c r="W962" s="92"/>
      <c r="X962" s="99"/>
      <c r="Y962" s="97"/>
      <c r="Z962" s="99"/>
      <c r="AA962" s="99"/>
      <c r="AB962" s="92"/>
      <c r="AC962" s="92"/>
      <c r="AD962" s="97"/>
      <c r="AE962" s="99"/>
      <c r="AF962" s="43" t="s">
        <v>91</v>
      </c>
    </row>
    <row customHeight="true" ht="17.708333333333336" r="963">
      <c r="A963" s="88"/>
      <c r="B963" s="89"/>
      <c r="C963" s="90"/>
      <c r="D963" s="91" t="s">
        <v>48</v>
      </c>
      <c r="E963" s="92">
        <v>346.42</v>
      </c>
      <c r="F963" s="93"/>
      <c r="G963" s="92">
        <v>399</v>
      </c>
      <c r="H963" s="92">
        <v>7</v>
      </c>
      <c r="I963" s="94">
        <f t="shared" si="343"/>
      </c>
      <c r="J963" s="95">
        <f t="shared" si="14"/>
      </c>
      <c r="K963" s="92">
        <v>3</v>
      </c>
      <c r="L963" s="95">
        <f t="shared" si="123"/>
      </c>
      <c r="M963" s="92">
        <v>0</v>
      </c>
      <c r="N963" s="96">
        <f t="shared" si="561"/>
      </c>
      <c r="O963" s="92">
        <v>0</v>
      </c>
      <c r="P963" s="96">
        <f t="shared" si="670"/>
      </c>
      <c r="Q963" s="97"/>
      <c r="R963" s="92"/>
      <c r="S963" s="97"/>
      <c r="T963" s="92"/>
      <c r="U963" s="98"/>
      <c r="V963" s="99"/>
      <c r="W963" s="92"/>
      <c r="X963" s="99"/>
      <c r="Y963" s="97"/>
      <c r="Z963" s="99"/>
      <c r="AA963" s="99"/>
      <c r="AB963" s="92"/>
      <c r="AC963" s="92"/>
      <c r="AD963" s="97"/>
      <c r="AE963" s="99"/>
      <c r="AF963" s="39"/>
    </row>
    <row customHeight="true" ht="17.708333333333336" r="964">
      <c r="A964" s="88"/>
      <c r="B964" s="89" t="s">
        <v>62</v>
      </c>
      <c r="C964" s="90" t="s">
        <v>43</v>
      </c>
      <c r="D964" s="91" t="s">
        <v>44</v>
      </c>
      <c r="E964" s="102">
        <v>432.94</v>
      </c>
      <c r="F964" s="93">
        <f>E964+E965+E966</f>
      </c>
      <c r="G964" s="92">
        <v>4395</v>
      </c>
      <c r="H964" s="92">
        <v>52</v>
      </c>
      <c r="I964" s="94">
        <f t="shared" si="343"/>
      </c>
      <c r="J964" s="95">
        <f t="shared" si="14"/>
      </c>
      <c r="K964" s="92">
        <v>7</v>
      </c>
      <c r="L964" s="95">
        <f t="shared" si="123"/>
      </c>
      <c r="M964" s="92">
        <v>0</v>
      </c>
      <c r="N964" s="96">
        <f t="shared" si="561"/>
      </c>
      <c r="O964" s="92">
        <v>0</v>
      </c>
      <c r="P964" s="96">
        <f t="shared" si="670"/>
      </c>
      <c r="Q964" s="97">
        <f>(M964+M966+M965)/(O964+O966+O965)</f>
      </c>
      <c r="R964" s="92">
        <v>1</v>
      </c>
      <c r="S964" s="97">
        <f>(O964+O966)/(K964+K966)</f>
      </c>
      <c r="T964" s="92">
        <v>0</v>
      </c>
      <c r="U964" s="98">
        <f>F964/T964</f>
      </c>
      <c r="V964" s="99">
        <f>(F964+4*500)/T964</f>
      </c>
      <c r="W964" s="92">
        <v>0</v>
      </c>
      <c r="X964" s="99">
        <f>W964/T964</f>
      </c>
      <c r="Y964" s="97">
        <f>T964/R964</f>
      </c>
      <c r="Z964" s="99">
        <f>W964/F964</f>
      </c>
      <c r="AA964" s="99">
        <f>W964/(F964+500)</f>
      </c>
      <c r="AB964" s="92">
        <v>0</v>
      </c>
      <c r="AC964" s="92">
        <v>0</v>
      </c>
      <c r="AD964" s="97">
        <f>AB964/T964</f>
      </c>
      <c r="AE964" s="99">
        <f>(W964-AC964)/(F964+500)</f>
      </c>
      <c r="AF964" s="39" t="s">
        <v>65</v>
      </c>
    </row>
    <row customHeight="true" ht="17.708333333333336" r="965">
      <c r="A965" s="88"/>
      <c r="B965" s="89"/>
      <c r="C965" s="90"/>
      <c r="D965" s="91" t="s">
        <v>46</v>
      </c>
      <c r="E965" s="103">
        <v>549.6</v>
      </c>
      <c r="F965" s="93"/>
      <c r="G965" s="92">
        <v>2406</v>
      </c>
      <c r="H965" s="92">
        <v>79</v>
      </c>
      <c r="I965" s="94">
        <f t="shared" si="343"/>
      </c>
      <c r="J965" s="95">
        <f t="shared" si="14"/>
      </c>
      <c r="K965" s="92">
        <v>11</v>
      </c>
      <c r="L965" s="95">
        <f t="shared" si="123"/>
      </c>
      <c r="M965" s="92">
        <v>0</v>
      </c>
      <c r="N965" s="96">
        <f t="shared" si="561"/>
      </c>
      <c r="O965" s="92">
        <v>0</v>
      </c>
      <c r="P965" s="96">
        <f t="shared" si="670"/>
      </c>
      <c r="Q965" s="97"/>
      <c r="R965" s="92"/>
      <c r="S965" s="97"/>
      <c r="T965" s="92"/>
      <c r="U965" s="98"/>
      <c r="V965" s="99"/>
      <c r="W965" s="92"/>
      <c r="X965" s="99"/>
      <c r="Y965" s="97"/>
      <c r="Z965" s="99"/>
      <c r="AA965" s="99"/>
      <c r="AB965" s="92"/>
      <c r="AC965" s="92"/>
      <c r="AD965" s="97"/>
      <c r="AE965" s="99"/>
      <c r="AF965" s="43" t="s">
        <v>47</v>
      </c>
    </row>
    <row customHeight="true" ht="17.708333333333336" r="966">
      <c r="A966" s="88"/>
      <c r="B966" s="89"/>
      <c r="C966" s="90"/>
      <c r="D966" s="91" t="s">
        <v>48</v>
      </c>
      <c r="E966" s="92">
        <v>17.87</v>
      </c>
      <c r="F966" s="93"/>
      <c r="G966" s="92">
        <v>93</v>
      </c>
      <c r="H966" s="92">
        <v>2</v>
      </c>
      <c r="I966" s="94">
        <f t="shared" si="343"/>
      </c>
      <c r="J966" s="95">
        <f t="shared" si="14"/>
      </c>
      <c r="K966" s="92">
        <v>1</v>
      </c>
      <c r="L966" s="95">
        <f t="shared" si="123"/>
      </c>
      <c r="M966" s="92">
        <v>0</v>
      </c>
      <c r="N966" s="96">
        <f t="shared" si="561"/>
      </c>
      <c r="O966" s="92">
        <v>0</v>
      </c>
      <c r="P966" s="96">
        <f t="shared" si="670"/>
      </c>
      <c r="Q966" s="97"/>
      <c r="R966" s="92"/>
      <c r="S966" s="97"/>
      <c r="T966" s="92"/>
      <c r="U966" s="98"/>
      <c r="V966" s="99"/>
      <c r="W966" s="92"/>
      <c r="X966" s="99"/>
      <c r="Y966" s="97"/>
      <c r="Z966" s="99"/>
      <c r="AA966" s="99"/>
      <c r="AB966" s="92"/>
      <c r="AC966" s="92"/>
      <c r="AD966" s="97"/>
      <c r="AE966" s="99"/>
      <c r="AF966" s="39"/>
    </row>
    <row customHeight="true" ht="17.708333333333336" r="967">
      <c r="A967" s="88"/>
      <c r="B967" s="89" t="s">
        <v>64</v>
      </c>
      <c r="C967" s="90" t="s">
        <v>43</v>
      </c>
      <c r="D967" s="91" t="s">
        <v>44</v>
      </c>
      <c r="E967" s="102">
        <v>131.24</v>
      </c>
      <c r="F967" s="93">
        <f>E967+E968+E969</f>
      </c>
      <c r="G967" s="92">
        <v>1591</v>
      </c>
      <c r="H967" s="92">
        <v>20</v>
      </c>
      <c r="I967" s="94">
        <f t="shared" si="343"/>
      </c>
      <c r="J967" s="95">
        <f t="shared" si="14"/>
      </c>
      <c r="K967" s="92">
        <v>1</v>
      </c>
      <c r="L967" s="95">
        <f t="shared" si="123"/>
      </c>
      <c r="M967" s="92">
        <v>0</v>
      </c>
      <c r="N967" s="96">
        <f t="shared" si="561"/>
      </c>
      <c r="O967" s="92">
        <v>0</v>
      </c>
      <c r="P967" s="96">
        <f t="shared" si="670"/>
      </c>
      <c r="Q967" s="97">
        <f>(M967+M969+M968)/(O967+O969+O968)</f>
      </c>
      <c r="R967" s="92">
        <v>3</v>
      </c>
      <c r="S967" s="97">
        <f>(O967+O969)/(K967+K969)</f>
      </c>
      <c r="T967" s="92">
        <v>0</v>
      </c>
      <c r="U967" s="98">
        <f>F967/T967</f>
      </c>
      <c r="V967" s="99">
        <f>(F967+4*500)/T967</f>
      </c>
      <c r="W967" s="92">
        <v>0</v>
      </c>
      <c r="X967" s="99">
        <f>W967/T967</f>
      </c>
      <c r="Y967" s="97">
        <f>T967/R967</f>
      </c>
      <c r="Z967" s="99">
        <f>W967/F967</f>
      </c>
      <c r="AA967" s="99">
        <f>W967/(F967+500)</f>
      </c>
      <c r="AB967" s="92">
        <v>0</v>
      </c>
      <c r="AC967" s="92">
        <v>0</v>
      </c>
      <c r="AD967" s="97">
        <f>AB967/T967</f>
      </c>
      <c r="AE967" s="99">
        <f>(W967-AC967)/(F967+500)</f>
      </c>
      <c r="AF967" s="39" t="s">
        <v>65</v>
      </c>
    </row>
    <row customHeight="true" ht="17.708333333333336" r="968">
      <c r="A968" s="88"/>
      <c r="B968" s="89"/>
      <c r="C968" s="90"/>
      <c r="D968" s="91" t="s">
        <v>46</v>
      </c>
      <c r="E968" s="103">
        <v>527.14</v>
      </c>
      <c r="F968" s="93"/>
      <c r="G968" s="92">
        <v>2330</v>
      </c>
      <c r="H968" s="92">
        <v>69</v>
      </c>
      <c r="I968" s="94">
        <f t="shared" si="343"/>
      </c>
      <c r="J968" s="95">
        <f t="shared" si="14"/>
      </c>
      <c r="K968" s="92">
        <v>10</v>
      </c>
      <c r="L968" s="95">
        <f t="shared" si="123"/>
      </c>
      <c r="M968" s="92">
        <v>0</v>
      </c>
      <c r="N968" s="96">
        <f t="shared" si="561"/>
      </c>
      <c r="O968" s="92">
        <v>1</v>
      </c>
      <c r="P968" s="96">
        <f t="shared" si="670"/>
      </c>
      <c r="Q968" s="97"/>
      <c r="R968" s="92"/>
      <c r="S968" s="97"/>
      <c r="T968" s="92"/>
      <c r="U968" s="98"/>
      <c r="V968" s="99"/>
      <c r="W968" s="92"/>
      <c r="X968" s="99"/>
      <c r="Y968" s="97"/>
      <c r="Z968" s="99"/>
      <c r="AA968" s="99"/>
      <c r="AB968" s="92"/>
      <c r="AC968" s="92"/>
      <c r="AD968" s="97"/>
      <c r="AE968" s="99"/>
      <c r="AF968" s="43" t="s">
        <v>47</v>
      </c>
    </row>
    <row customHeight="true" ht="17.708333333333336" r="969">
      <c r="A969" s="88"/>
      <c r="B969" s="89"/>
      <c r="C969" s="90"/>
      <c r="D969" s="91" t="s">
        <v>48</v>
      </c>
      <c r="E969" s="92">
        <v>43</v>
      </c>
      <c r="F969" s="93"/>
      <c r="G969" s="92">
        <v>70</v>
      </c>
      <c r="H969" s="92">
        <v>1</v>
      </c>
      <c r="I969" s="94">
        <f t="shared" si="343"/>
      </c>
      <c r="J969" s="95">
        <f t="shared" si="14"/>
      </c>
      <c r="K969" s="92">
        <v>1</v>
      </c>
      <c r="L969" s="95">
        <f t="shared" si="123"/>
      </c>
      <c r="M969" s="92">
        <v>0</v>
      </c>
      <c r="N969" s="96">
        <f t="shared" si="561"/>
      </c>
      <c r="O969" s="92">
        <v>0</v>
      </c>
      <c r="P969" s="96">
        <f t="shared" si="670"/>
      </c>
      <c r="Q969" s="97"/>
      <c r="R969" s="92"/>
      <c r="S969" s="97"/>
      <c r="T969" s="92"/>
      <c r="U969" s="98"/>
      <c r="V969" s="99"/>
      <c r="W969" s="92"/>
      <c r="X969" s="99"/>
      <c r="Y969" s="97"/>
      <c r="Z969" s="99"/>
      <c r="AA969" s="99"/>
      <c r="AB969" s="92"/>
      <c r="AC969" s="92"/>
      <c r="AD969" s="97"/>
      <c r="AE969" s="99"/>
      <c r="AF969" s="39"/>
    </row>
    <row customHeight="true" ht="17.708333333333336" r="970">
      <c r="A970" s="88"/>
      <c r="B970" s="104" t="s">
        <v>53</v>
      </c>
      <c r="C970" s="104"/>
      <c r="D970" s="104"/>
      <c r="E970" s="105">
        <f>SUM(E958:E969)</f>
      </c>
      <c r="F970" s="105">
        <f>SUM(F958:F969)</f>
      </c>
      <c r="G970" s="105">
        <f>SUM(G958:G969)</f>
      </c>
      <c r="H970" s="105">
        <f>SUM(H958:H969)</f>
      </c>
      <c r="I970" s="106">
        <f t="shared" si="343"/>
      </c>
      <c r="J970" s="107">
        <f t="shared" si="14"/>
      </c>
      <c r="K970" s="105">
        <f>SUM(K958:K969)</f>
      </c>
      <c r="L970" s="107">
        <f t="shared" si="123"/>
      </c>
      <c r="M970" s="105">
        <f>SUM(M958:M969)</f>
      </c>
      <c r="N970" s="108">
        <f t="shared" si="561"/>
      </c>
      <c r="O970" s="105">
        <f>SUM(O958:O969)</f>
      </c>
      <c r="P970" s="108">
        <f t="shared" si="670"/>
      </c>
      <c r="Q970" s="109">
        <f>M970/O970</f>
      </c>
      <c r="R970" s="105">
        <f>SUM(R958:R969)</f>
      </c>
      <c r="S970" s="109">
        <f>(O970+O970)/(K970+K970)</f>
      </c>
      <c r="T970" s="105">
        <f>SUM(T958:T969)</f>
      </c>
      <c r="U970" s="110">
        <f t="shared" ref="U970:U971" si="306">F970/T970</f>
      </c>
      <c r="V970" s="111">
        <f t="shared" ref="V970:V971" si="415">(F970+4*500)/T970</f>
      </c>
      <c r="W970" s="105">
        <f>SUM(W958:W969)</f>
      </c>
      <c r="X970" s="112">
        <f t="shared" ref="X970:X971" si="86">W970/T970</f>
      </c>
      <c r="Y970" s="109">
        <f t="shared" ref="Y970:Y971" si="197">T970/R970</f>
      </c>
      <c r="Z970" s="111">
        <f t="shared" ref="Z970:Z971" si="633">W970/F970</f>
      </c>
      <c r="AA970" s="111">
        <f>W970/(F970+COUNT(W958:W969)*500)</f>
      </c>
      <c r="AB970" s="105">
        <f>SUM(AB958:AB969)</f>
      </c>
      <c r="AC970" s="105">
        <f>SUM(AC958:AC969)</f>
      </c>
      <c r="AD970" s="109">
        <f t="shared" ref="AD970:AD971" si="505">AB970/T970</f>
      </c>
      <c r="AE970" s="113">
        <f>(W970-AC970)/(F970+COUNT(W958:W969)*500)</f>
      </c>
      <c r="AF970" s="39"/>
    </row>
    <row customHeight="true" ht="17.708333333333336" r="971">
      <c r="A971" s="88"/>
      <c r="B971" s="89" t="s">
        <v>67</v>
      </c>
      <c r="C971" s="90" t="s">
        <v>84</v>
      </c>
      <c r="D971" s="91" t="s">
        <v>44</v>
      </c>
      <c r="E971" s="123">
        <v>59.86</v>
      </c>
      <c r="F971" s="93">
        <f>E971+E972+E973</f>
      </c>
      <c r="G971" s="92">
        <v>815</v>
      </c>
      <c r="H971" s="92">
        <v>5</v>
      </c>
      <c r="I971" s="94">
        <f t="shared" si="343"/>
      </c>
      <c r="J971" s="95">
        <f t="shared" si="14"/>
      </c>
      <c r="K971" s="92">
        <v>1</v>
      </c>
      <c r="L971" s="95">
        <f t="shared" si="123"/>
      </c>
      <c r="M971" s="92">
        <v>0</v>
      </c>
      <c r="N971" s="96">
        <f t="shared" si="561"/>
      </c>
      <c r="O971" s="92">
        <v>0</v>
      </c>
      <c r="P971" s="96">
        <f t="shared" si="670"/>
      </c>
      <c r="Q971" s="97">
        <f>(M971+M973+M972)/(O971+O973+O972)</f>
      </c>
      <c r="R971" s="92">
        <v>5</v>
      </c>
      <c r="S971" s="97">
        <f>(O971+O973)/(K971+K973)</f>
      </c>
      <c r="T971" s="92">
        <v>1</v>
      </c>
      <c r="U971" s="98">
        <f t="shared" si="306"/>
      </c>
      <c r="V971" s="99">
        <f t="shared" si="415"/>
      </c>
      <c r="W971" s="92">
        <v>1723.2</v>
      </c>
      <c r="X971" s="99">
        <f t="shared" si="86"/>
      </c>
      <c r="Y971" s="97">
        <f t="shared" si="197"/>
      </c>
      <c r="Z971" s="99">
        <f t="shared" si="633"/>
      </c>
      <c r="AA971" s="99">
        <f>W971/(F971+500)</f>
      </c>
      <c r="AB971" s="92">
        <v>0</v>
      </c>
      <c r="AC971" s="92">
        <v>0</v>
      </c>
      <c r="AD971" s="97">
        <f t="shared" si="505"/>
      </c>
      <c r="AE971" s="99">
        <f>(W971-AC971)/(F971+500)</f>
      </c>
      <c r="AF971" s="39" t="s">
        <v>65</v>
      </c>
    </row>
    <row customHeight="true" ht="17.708333333333336" r="972">
      <c r="A972" s="88"/>
      <c r="B972" s="89"/>
      <c r="C972" s="90"/>
      <c r="D972" s="91" t="s">
        <v>46</v>
      </c>
      <c r="E972" s="92">
        <v>397.26</v>
      </c>
      <c r="F972" s="93"/>
      <c r="G972" s="92">
        <v>2190</v>
      </c>
      <c r="H972" s="92">
        <v>70</v>
      </c>
      <c r="I972" s="94">
        <f t="shared" si="343"/>
      </c>
      <c r="J972" s="95">
        <f t="shared" si="14"/>
      </c>
      <c r="K972" s="92">
        <v>7</v>
      </c>
      <c r="L972" s="95">
        <f t="shared" si="123"/>
      </c>
      <c r="M972" s="92">
        <v>1</v>
      </c>
      <c r="N972" s="96">
        <f t="shared" si="561"/>
      </c>
      <c r="O972" s="92">
        <v>2</v>
      </c>
      <c r="P972" s="96">
        <f t="shared" si="670"/>
      </c>
      <c r="Q972" s="97"/>
      <c r="R972" s="92"/>
      <c r="S972" s="97"/>
      <c r="T972" s="92"/>
      <c r="U972" s="98"/>
      <c r="V972" s="99"/>
      <c r="W972" s="92"/>
      <c r="X972" s="99"/>
      <c r="Y972" s="97"/>
      <c r="Z972" s="99"/>
      <c r="AA972" s="99"/>
      <c r="AB972" s="92"/>
      <c r="AC972" s="92"/>
      <c r="AD972" s="97"/>
      <c r="AE972" s="99"/>
      <c r="AF972" s="43" t="s">
        <v>47</v>
      </c>
    </row>
    <row customHeight="true" ht="17.708333333333336" r="973">
      <c r="A973" s="88"/>
      <c r="B973" s="89"/>
      <c r="C973" s="90"/>
      <c r="D973" s="91" t="s">
        <v>48</v>
      </c>
      <c r="E973" s="92">
        <v>22.2</v>
      </c>
      <c r="F973" s="93"/>
      <c r="G973" s="92">
        <v>75</v>
      </c>
      <c r="H973" s="92">
        <v>4</v>
      </c>
      <c r="I973" s="94">
        <f t="shared" si="343"/>
      </c>
      <c r="J973" s="95">
        <f t="shared" si="14"/>
      </c>
      <c r="K973" s="92">
        <v>1</v>
      </c>
      <c r="L973" s="95">
        <f t="shared" si="123"/>
      </c>
      <c r="M973" s="92">
        <v>0</v>
      </c>
      <c r="N973" s="96">
        <f t="shared" si="561"/>
      </c>
      <c r="O973" s="92">
        <v>1</v>
      </c>
      <c r="P973" s="96">
        <f t="shared" si="670"/>
      </c>
      <c r="Q973" s="97"/>
      <c r="R973" s="92"/>
      <c r="S973" s="97"/>
      <c r="T973" s="92"/>
      <c r="U973" s="98"/>
      <c r="V973" s="99"/>
      <c r="W973" s="92"/>
      <c r="X973" s="99"/>
      <c r="Y973" s="97"/>
      <c r="Z973" s="99"/>
      <c r="AA973" s="99"/>
      <c r="AB973" s="92"/>
      <c r="AC973" s="92"/>
      <c r="AD973" s="97"/>
      <c r="AE973" s="99"/>
      <c r="AF973" s="39"/>
    </row>
    <row customHeight="true" ht="17.708333333333336" r="974">
      <c r="A974" s="88"/>
      <c r="B974" s="89" t="s">
        <v>69</v>
      </c>
      <c r="C974" s="90" t="s">
        <v>84</v>
      </c>
      <c r="D974" s="91" t="s">
        <v>44</v>
      </c>
      <c r="E974" s="102">
        <v>83.85</v>
      </c>
      <c r="F974" s="93">
        <f>E974+E975+E976</f>
      </c>
      <c r="G974" s="92">
        <v>881</v>
      </c>
      <c r="H974" s="92">
        <v>17</v>
      </c>
      <c r="I974" s="94">
        <f t="shared" si="343"/>
      </c>
      <c r="J974" s="95">
        <f t="shared" si="14"/>
      </c>
      <c r="K974" s="92">
        <v>1</v>
      </c>
      <c r="L974" s="95">
        <f t="shared" si="123"/>
      </c>
      <c r="M974" s="92">
        <v>0</v>
      </c>
      <c r="N974" s="96">
        <f t="shared" si="561"/>
      </c>
      <c r="O974" s="92">
        <v>1</v>
      </c>
      <c r="P974" s="96">
        <f t="shared" si="670"/>
      </c>
      <c r="Q974" s="97">
        <f>(M974+M976+M975)/(O974+O976+O975)</f>
      </c>
      <c r="R974" s="92">
        <v>6</v>
      </c>
      <c r="S974" s="97">
        <f>(O974+O976)/(K974+K976)</f>
      </c>
      <c r="T974" s="92">
        <v>2</v>
      </c>
      <c r="U974" s="98">
        <f>F974/T974</f>
      </c>
      <c r="V974" s="99">
        <f>(F974+4*500)/T974</f>
      </c>
      <c r="W974" s="92">
        <v>2904</v>
      </c>
      <c r="X974" s="99">
        <f>W974/T974</f>
      </c>
      <c r="Y974" s="97">
        <f>T974/R974</f>
      </c>
      <c r="Z974" s="99">
        <f>W974/F974</f>
      </c>
      <c r="AA974" s="99">
        <f>W974/(F974+500)</f>
      </c>
      <c r="AB974" s="92">
        <v>1</v>
      </c>
      <c r="AC974" s="92">
        <v>1152</v>
      </c>
      <c r="AD974" s="97">
        <f>AB974/T974</f>
      </c>
      <c r="AE974" s="99">
        <f>(W974-AC974)/(F974+500)</f>
      </c>
      <c r="AF974" s="39" t="s">
        <v>65</v>
      </c>
    </row>
    <row customHeight="true" ht="17.708333333333336" r="975">
      <c r="A975" s="88"/>
      <c r="B975" s="89"/>
      <c r="C975" s="90"/>
      <c r="D975" s="91" t="s">
        <v>46</v>
      </c>
      <c r="E975" s="103">
        <v>946.45</v>
      </c>
      <c r="F975" s="93"/>
      <c r="G975" s="92">
        <v>5512</v>
      </c>
      <c r="H975" s="92">
        <v>209</v>
      </c>
      <c r="I975" s="94">
        <f t="shared" si="343"/>
      </c>
      <c r="J975" s="95">
        <f t="shared" si="14"/>
      </c>
      <c r="K975" s="92">
        <v>13</v>
      </c>
      <c r="L975" s="95">
        <f t="shared" si="123"/>
      </c>
      <c r="M975" s="92">
        <v>1</v>
      </c>
      <c r="N975" s="96">
        <f t="shared" si="561"/>
      </c>
      <c r="O975" s="92">
        <v>3</v>
      </c>
      <c r="P975" s="96">
        <f t="shared" si="670"/>
      </c>
      <c r="Q975" s="97"/>
      <c r="R975" s="92"/>
      <c r="S975" s="97"/>
      <c r="T975" s="92"/>
      <c r="U975" s="98"/>
      <c r="V975" s="99"/>
      <c r="W975" s="92"/>
      <c r="X975" s="99"/>
      <c r="Y975" s="97"/>
      <c r="Z975" s="99"/>
      <c r="AA975" s="99"/>
      <c r="AB975" s="92"/>
      <c r="AC975" s="92"/>
      <c r="AD975" s="97"/>
      <c r="AE975" s="99"/>
      <c r="AF975" s="43" t="s">
        <v>47</v>
      </c>
    </row>
    <row customHeight="true" ht="17.708333333333336" r="976">
      <c r="A976" s="88"/>
      <c r="B976" s="89"/>
      <c r="C976" s="90"/>
      <c r="D976" s="91" t="s">
        <v>48</v>
      </c>
      <c r="E976" s="92">
        <v>107.2</v>
      </c>
      <c r="F976" s="93"/>
      <c r="G976" s="92">
        <v>96</v>
      </c>
      <c r="H976" s="92">
        <v>9</v>
      </c>
      <c r="I976" s="94">
        <f t="shared" si="343"/>
      </c>
      <c r="J976" s="95">
        <f t="shared" si="14"/>
      </c>
      <c r="K976" s="92">
        <v>1</v>
      </c>
      <c r="L976" s="95">
        <f t="shared" si="123"/>
      </c>
      <c r="M976" s="92">
        <v>1</v>
      </c>
      <c r="N976" s="96">
        <f t="shared" si="561"/>
      </c>
      <c r="O976" s="92">
        <v>1</v>
      </c>
      <c r="P976" s="96">
        <f t="shared" si="670"/>
      </c>
      <c r="Q976" s="97"/>
      <c r="R976" s="92"/>
      <c r="S976" s="97"/>
      <c r="T976" s="92"/>
      <c r="U976" s="98"/>
      <c r="V976" s="99"/>
      <c r="W976" s="92"/>
      <c r="X976" s="99"/>
      <c r="Y976" s="97"/>
      <c r="Z976" s="99"/>
      <c r="AA976" s="99"/>
      <c r="AB976" s="92"/>
      <c r="AC976" s="92"/>
      <c r="AD976" s="97"/>
      <c r="AE976" s="99"/>
      <c r="AF976" s="39"/>
    </row>
    <row customHeight="true" ht="17.708333333333336" r="977">
      <c r="A977" s="88"/>
      <c r="B977" s="89" t="s">
        <v>70</v>
      </c>
      <c r="C977" s="90" t="s">
        <v>84</v>
      </c>
      <c r="D977" s="91" t="s">
        <v>44</v>
      </c>
      <c r="E977" s="102">
        <v>120.32</v>
      </c>
      <c r="F977" s="93">
        <f>E977+E978+E979</f>
      </c>
      <c r="G977" s="92">
        <v>1195</v>
      </c>
      <c r="H977" s="92">
        <v>19</v>
      </c>
      <c r="I977" s="94">
        <f t="shared" si="343"/>
      </c>
      <c r="J977" s="95">
        <f t="shared" si="14"/>
      </c>
      <c r="K977" s="92">
        <v>6</v>
      </c>
      <c r="L977" s="95">
        <f t="shared" si="123"/>
      </c>
      <c r="M977" s="92">
        <v>1</v>
      </c>
      <c r="N977" s="96">
        <f t="shared" si="561"/>
      </c>
      <c r="O977" s="92">
        <v>1</v>
      </c>
      <c r="P977" s="96">
        <f t="shared" si="670"/>
      </c>
      <c r="Q977" s="97">
        <f>(M977+M979+M978)/(O977+O979+O978)</f>
      </c>
      <c r="R977" s="92">
        <v>3</v>
      </c>
      <c r="S977" s="97">
        <f>(O977+O979)/(K977+K979)</f>
      </c>
      <c r="T977" s="92">
        <v>3</v>
      </c>
      <c r="U977" s="98">
        <f>F977/T977</f>
      </c>
      <c r="V977" s="99">
        <f>(F977+4*500)/T977</f>
      </c>
      <c r="W977" s="92">
        <v>3571.2</v>
      </c>
      <c r="X977" s="99">
        <f>W977/T977</f>
      </c>
      <c r="Y977" s="97">
        <f>T977/R977</f>
      </c>
      <c r="Z977" s="99">
        <f>W977/F977</f>
      </c>
      <c r="AA977" s="99">
        <f>W977/(F977+500)</f>
      </c>
      <c r="AB977" s="92">
        <v>0</v>
      </c>
      <c r="AC977" s="92">
        <v>0</v>
      </c>
      <c r="AD977" s="97">
        <f>AB977/T977</f>
      </c>
      <c r="AE977" s="99">
        <f>(W977-AC977)/(F977+500)</f>
      </c>
      <c r="AF977" s="39" t="s">
        <v>65</v>
      </c>
    </row>
    <row customHeight="true" ht="17.708333333333336" r="978">
      <c r="A978" s="88"/>
      <c r="B978" s="89"/>
      <c r="C978" s="90"/>
      <c r="D978" s="91" t="s">
        <v>46</v>
      </c>
      <c r="E978" s="103">
        <v>1349.47</v>
      </c>
      <c r="F978" s="93"/>
      <c r="G978" s="92">
        <v>7058</v>
      </c>
      <c r="H978" s="92">
        <v>251</v>
      </c>
      <c r="I978" s="94">
        <f t="shared" si="343"/>
      </c>
      <c r="J978" s="95">
        <f t="shared" si="14"/>
      </c>
      <c r="K978" s="92">
        <v>12</v>
      </c>
      <c r="L978" s="95">
        <f t="shared" si="123"/>
      </c>
      <c r="M978" s="92">
        <v>1</v>
      </c>
      <c r="N978" s="96">
        <f t="shared" si="561"/>
      </c>
      <c r="O978" s="92">
        <v>1</v>
      </c>
      <c r="P978" s="96">
        <f t="shared" si="670"/>
      </c>
      <c r="Q978" s="97"/>
      <c r="R978" s="92"/>
      <c r="S978" s="97"/>
      <c r="T978" s="92"/>
      <c r="U978" s="98"/>
      <c r="V978" s="99"/>
      <c r="W978" s="92"/>
      <c r="X978" s="99"/>
      <c r="Y978" s="97"/>
      <c r="Z978" s="99"/>
      <c r="AA978" s="99"/>
      <c r="AB978" s="92"/>
      <c r="AC978" s="92"/>
      <c r="AD978" s="97"/>
      <c r="AE978" s="99"/>
      <c r="AF978" s="43" t="s">
        <v>47</v>
      </c>
    </row>
    <row customHeight="true" ht="17.708333333333336" r="979">
      <c r="A979" s="88"/>
      <c r="B979" s="89"/>
      <c r="C979" s="90"/>
      <c r="D979" s="91" t="s">
        <v>48</v>
      </c>
      <c r="E979" s="92">
        <v>705.2</v>
      </c>
      <c r="F979" s="93"/>
      <c r="G979" s="92">
        <v>211</v>
      </c>
      <c r="H979" s="92">
        <v>14</v>
      </c>
      <c r="I979" s="94">
        <f t="shared" si="343"/>
      </c>
      <c r="J979" s="95">
        <f t="shared" si="14"/>
      </c>
      <c r="K979" s="92">
        <v>5</v>
      </c>
      <c r="L979" s="95">
        <f t="shared" si="123"/>
      </c>
      <c r="M979" s="92">
        <v>0</v>
      </c>
      <c r="N979" s="96">
        <f t="shared" si="561"/>
      </c>
      <c r="O979" s="92">
        <v>0</v>
      </c>
      <c r="P979" s="96">
        <f t="shared" si="670"/>
      </c>
      <c r="Q979" s="97"/>
      <c r="R979" s="92"/>
      <c r="S979" s="97"/>
      <c r="T979" s="92"/>
      <c r="U979" s="98"/>
      <c r="V979" s="99"/>
      <c r="W979" s="92"/>
      <c r="X979" s="99"/>
      <c r="Y979" s="97"/>
      <c r="Z979" s="99"/>
      <c r="AA979" s="99"/>
      <c r="AB979" s="92"/>
      <c r="AC979" s="92"/>
      <c r="AD979" s="97"/>
      <c r="AE979" s="99"/>
      <c r="AF979" s="39"/>
    </row>
    <row customHeight="true" ht="17.708333333333336" r="980">
      <c r="A980" s="88"/>
      <c r="B980" s="89" t="s">
        <v>71</v>
      </c>
      <c r="C980" s="90" t="s">
        <v>84</v>
      </c>
      <c r="D980" s="91" t="s">
        <v>44</v>
      </c>
      <c r="E980" s="102">
        <v>114.96</v>
      </c>
      <c r="F980" s="93">
        <f>E980+E981+E982</f>
      </c>
      <c r="G980" s="92">
        <v>1179</v>
      </c>
      <c r="H980" s="92">
        <v>14</v>
      </c>
      <c r="I980" s="94">
        <f t="shared" si="343"/>
      </c>
      <c r="J980" s="95">
        <f t="shared" si="14"/>
      </c>
      <c r="K980" s="92">
        <v>4</v>
      </c>
      <c r="L980" s="95">
        <f t="shared" si="123"/>
      </c>
      <c r="M980" s="92">
        <v>0</v>
      </c>
      <c r="N980" s="96">
        <f t="shared" si="561"/>
      </c>
      <c r="O980" s="92">
        <v>0</v>
      </c>
      <c r="P980" s="96">
        <f t="shared" si="670"/>
      </c>
      <c r="Q980" s="97">
        <f>(M980+M982+M981)/(O980+O982+O981)</f>
      </c>
      <c r="R980" s="92">
        <v>7</v>
      </c>
      <c r="S980" s="97">
        <f>(O980+O982)/(K980+K982)</f>
      </c>
      <c r="T980" s="92">
        <v>3</v>
      </c>
      <c r="U980" s="98">
        <f>F980/T980</f>
      </c>
      <c r="V980" s="99">
        <f>(F980+4*500)/T980</f>
      </c>
      <c r="W980" s="92">
        <v>7005.6</v>
      </c>
      <c r="X980" s="99">
        <f>W980/T980</f>
      </c>
      <c r="Y980" s="97">
        <f>T980/R980</f>
      </c>
      <c r="Z980" s="99">
        <f>W980/F980</f>
      </c>
      <c r="AA980" s="99">
        <f>W980/(F980+500)</f>
      </c>
      <c r="AB980" s="92">
        <v>0</v>
      </c>
      <c r="AC980" s="92">
        <v>0</v>
      </c>
      <c r="AD980" s="97">
        <f>AB980/T980</f>
      </c>
      <c r="AE980" s="99">
        <f>(W980-AC980)/(F980+500)</f>
      </c>
      <c r="AF980" s="39" t="s">
        <v>65</v>
      </c>
    </row>
    <row customHeight="true" ht="17.708333333333336" r="981">
      <c r="A981" s="88"/>
      <c r="B981" s="89"/>
      <c r="C981" s="90"/>
      <c r="D981" s="91" t="s">
        <v>46</v>
      </c>
      <c r="E981" s="103">
        <v>1435.16</v>
      </c>
      <c r="F981" s="93"/>
      <c r="G981" s="92">
        <v>8058</v>
      </c>
      <c r="H981" s="92">
        <v>352</v>
      </c>
      <c r="I981" s="94">
        <f t="shared" si="343"/>
      </c>
      <c r="J981" s="95">
        <f t="shared" si="14"/>
      </c>
      <c r="K981" s="92">
        <v>22</v>
      </c>
      <c r="L981" s="95">
        <f t="shared" si="123"/>
      </c>
      <c r="M981" s="92">
        <v>2</v>
      </c>
      <c r="N981" s="96">
        <f t="shared" si="561"/>
      </c>
      <c r="O981" s="92">
        <v>4</v>
      </c>
      <c r="P981" s="96">
        <f t="shared" si="670"/>
      </c>
      <c r="Q981" s="97"/>
      <c r="R981" s="92"/>
      <c r="S981" s="97"/>
      <c r="T981" s="92"/>
      <c r="U981" s="98"/>
      <c r="V981" s="99"/>
      <c r="W981" s="92"/>
      <c r="X981" s="99"/>
      <c r="Y981" s="97"/>
      <c r="Z981" s="99"/>
      <c r="AA981" s="99"/>
      <c r="AB981" s="92"/>
      <c r="AC981" s="92"/>
      <c r="AD981" s="97"/>
      <c r="AE981" s="99"/>
      <c r="AF981" s="43" t="s">
        <v>47</v>
      </c>
    </row>
    <row customHeight="true" ht="17.708333333333336" r="982">
      <c r="A982" s="88"/>
      <c r="B982" s="89"/>
      <c r="C982" s="90"/>
      <c r="D982" s="91" t="s">
        <v>48</v>
      </c>
      <c r="E982" s="92">
        <v>293.58</v>
      </c>
      <c r="F982" s="93"/>
      <c r="G982" s="92">
        <v>156</v>
      </c>
      <c r="H982" s="92">
        <v>14</v>
      </c>
      <c r="I982" s="94">
        <f t="shared" si="343"/>
      </c>
      <c r="J982" s="95">
        <f t="shared" si="14"/>
      </c>
      <c r="K982" s="92">
        <v>2</v>
      </c>
      <c r="L982" s="95">
        <f t="shared" si="123"/>
      </c>
      <c r="M982" s="92">
        <v>0</v>
      </c>
      <c r="N982" s="96">
        <f t="shared" si="561"/>
      </c>
      <c r="O982" s="92">
        <v>0</v>
      </c>
      <c r="P982" s="96">
        <f t="shared" si="670"/>
      </c>
      <c r="Q982" s="97"/>
      <c r="R982" s="92"/>
      <c r="S982" s="97"/>
      <c r="T982" s="92"/>
      <c r="U982" s="98"/>
      <c r="V982" s="99"/>
      <c r="W982" s="92"/>
      <c r="X982" s="99"/>
      <c r="Y982" s="97"/>
      <c r="Z982" s="99"/>
      <c r="AA982" s="99"/>
      <c r="AB982" s="92"/>
      <c r="AC982" s="92"/>
      <c r="AD982" s="97"/>
      <c r="AE982" s="99"/>
      <c r="AF982" s="39"/>
    </row>
    <row customHeight="true" ht="17.708333333333336" r="983">
      <c r="A983" s="88"/>
      <c r="B983" s="104" t="s">
        <v>53</v>
      </c>
      <c r="C983" s="104"/>
      <c r="D983" s="104"/>
      <c r="E983" s="105">
        <f>SUM(E971:E982)</f>
      </c>
      <c r="F983" s="105">
        <f>SUM(F971:F982)</f>
      </c>
      <c r="G983" s="105">
        <f>SUM(G971:G982)</f>
      </c>
      <c r="H983" s="105">
        <f>SUM(H971:H982)</f>
      </c>
      <c r="I983" s="106">
        <f t="shared" si="343"/>
      </c>
      <c r="J983" s="107">
        <f t="shared" si="14"/>
      </c>
      <c r="K983" s="105">
        <f>SUM(K971:K982)</f>
      </c>
      <c r="L983" s="107">
        <f t="shared" si="123"/>
      </c>
      <c r="M983" s="105">
        <f>SUM(M971:M982)</f>
      </c>
      <c r="N983" s="108">
        <f t="shared" si="561"/>
      </c>
      <c r="O983" s="105">
        <f>SUM(O971:O982)</f>
      </c>
      <c r="P983" s="108">
        <f t="shared" si="670"/>
      </c>
      <c r="Q983" s="109">
        <f>M983/O983</f>
      </c>
      <c r="R983" s="105">
        <f>SUM(R971:R982)</f>
      </c>
      <c r="S983" s="109">
        <f>(O983+O983)/(K983+K983)</f>
      </c>
      <c r="T983" s="105">
        <f>SUM(T971:T982)</f>
      </c>
      <c r="U983" s="110">
        <f t="shared" ref="U983:U984" si="307">F983/T983</f>
      </c>
      <c r="V983" s="111">
        <f t="shared" ref="V983:V984" si="416">(F983+4*500)/T983</f>
      </c>
      <c r="W983" s="105">
        <f>SUM(W971:W982)</f>
      </c>
      <c r="X983" s="112">
        <f t="shared" ref="X983:X984" si="87">W983/T983</f>
      </c>
      <c r="Y983" s="109">
        <f t="shared" ref="Y983:Y984" si="198">T983/R983</f>
      </c>
      <c r="Z983" s="111">
        <f t="shared" ref="Z983:Z984" si="634">W983/F983</f>
      </c>
      <c r="AA983" s="111">
        <f>W983/(F983+COUNT(W971:W982)*500)</f>
      </c>
      <c r="AB983" s="105">
        <f>SUM(AB971:AB982)</f>
      </c>
      <c r="AC983" s="105">
        <f>SUM(AC971:AC982)</f>
      </c>
      <c r="AD983" s="109">
        <f t="shared" ref="AD983:AD984" si="506">AB983/T983</f>
      </c>
      <c r="AE983" s="113">
        <f>(W983-AC983)/(F983+COUNT(W971:W982)*500)</f>
      </c>
      <c r="AF983" s="39"/>
    </row>
    <row customHeight="true" ht="17.708333333333336" r="984">
      <c r="A984" s="88"/>
      <c r="B984" s="89" t="s">
        <v>72</v>
      </c>
      <c r="C984" s="90" t="s">
        <v>73</v>
      </c>
      <c r="D984" s="91" t="s">
        <v>44</v>
      </c>
      <c r="E984" s="123">
        <v>138.67</v>
      </c>
      <c r="F984" s="93">
        <f>E984+E985+E986</f>
      </c>
      <c r="G984" s="92">
        <v>1321</v>
      </c>
      <c r="H984" s="92">
        <v>20</v>
      </c>
      <c r="I984" s="94">
        <f t="shared" si="343"/>
      </c>
      <c r="J984" s="95">
        <f t="shared" si="14"/>
      </c>
      <c r="K984" s="92">
        <v>2</v>
      </c>
      <c r="L984" s="95">
        <f t="shared" si="123"/>
      </c>
      <c r="M984" s="92">
        <v>0</v>
      </c>
      <c r="N984" s="96">
        <f t="shared" si="561"/>
      </c>
      <c r="O984" s="92">
        <v>0</v>
      </c>
      <c r="P984" s="96">
        <f t="shared" si="670"/>
      </c>
      <c r="Q984" s="97">
        <f>(M984+M986+M985)/(O984+O986+O985)</f>
      </c>
      <c r="R984" s="92">
        <v>8</v>
      </c>
      <c r="S984" s="97">
        <f>(O984+O986)/(K984+K986)</f>
      </c>
      <c r="T984" s="92">
        <v>2</v>
      </c>
      <c r="U984" s="98">
        <f t="shared" si="307"/>
      </c>
      <c r="V984" s="99">
        <f t="shared" si="416"/>
      </c>
      <c r="W984" s="92">
        <v>1442.4</v>
      </c>
      <c r="X984" s="99">
        <f t="shared" si="87"/>
      </c>
      <c r="Y984" s="97">
        <f t="shared" si="198"/>
      </c>
      <c r="Z984" s="99">
        <f t="shared" si="634"/>
      </c>
      <c r="AA984" s="99">
        <f>W984/(F984+500)</f>
      </c>
      <c r="AB984" s="92">
        <v>1</v>
      </c>
      <c r="AC984" s="92">
        <v>739.2</v>
      </c>
      <c r="AD984" s="97">
        <f t="shared" si="506"/>
      </c>
      <c r="AE984" s="99">
        <f>(W984-AC984)/(F984+500)</f>
      </c>
      <c r="AF984" s="39" t="s">
        <v>65</v>
      </c>
    </row>
    <row customHeight="true" ht="17.708333333333336" r="985">
      <c r="A985" s="88"/>
      <c r="B985" s="89"/>
      <c r="C985" s="90"/>
      <c r="D985" s="91" t="s">
        <v>46</v>
      </c>
      <c r="E985" s="92">
        <v>1960.27</v>
      </c>
      <c r="F985" s="93"/>
      <c r="G985" s="92">
        <v>15355</v>
      </c>
      <c r="H985" s="92">
        <v>847</v>
      </c>
      <c r="I985" s="94">
        <f t="shared" si="343"/>
      </c>
      <c r="J985" s="95">
        <f t="shared" si="14"/>
      </c>
      <c r="K985" s="92">
        <v>44</v>
      </c>
      <c r="L985" s="95">
        <f t="shared" si="123"/>
      </c>
      <c r="M985" s="92">
        <v>3</v>
      </c>
      <c r="N985" s="96">
        <f t="shared" si="561"/>
      </c>
      <c r="O985" s="92">
        <v>5</v>
      </c>
      <c r="P985" s="96">
        <f t="shared" si="670"/>
      </c>
      <c r="Q985" s="97"/>
      <c r="R985" s="92"/>
      <c r="S985" s="97"/>
      <c r="T985" s="92"/>
      <c r="U985" s="98"/>
      <c r="V985" s="99"/>
      <c r="W985" s="92"/>
      <c r="X985" s="99"/>
      <c r="Y985" s="97"/>
      <c r="Z985" s="99"/>
      <c r="AA985" s="99"/>
      <c r="AB985" s="92"/>
      <c r="AC985" s="92"/>
      <c r="AD985" s="97"/>
      <c r="AE985" s="99"/>
      <c r="AF985" s="43" t="s">
        <v>47</v>
      </c>
    </row>
    <row customHeight="true" ht="17.708333333333336" r="986">
      <c r="A986" s="88"/>
      <c r="B986" s="89"/>
      <c r="C986" s="90"/>
      <c r="D986" s="91" t="s">
        <v>48</v>
      </c>
      <c r="E986" s="92">
        <v>81.82</v>
      </c>
      <c r="F986" s="93"/>
      <c r="G986" s="92">
        <v>137</v>
      </c>
      <c r="H986" s="92">
        <v>7</v>
      </c>
      <c r="I986" s="94">
        <f t="shared" si="343"/>
      </c>
      <c r="J986" s="95">
        <f t="shared" si="14"/>
      </c>
      <c r="K986" s="92">
        <v>1</v>
      </c>
      <c r="L986" s="95">
        <f t="shared" si="123"/>
      </c>
      <c r="M986" s="92">
        <v>0</v>
      </c>
      <c r="N986" s="96">
        <f t="shared" si="561"/>
      </c>
      <c r="O986" s="92">
        <v>0</v>
      </c>
      <c r="P986" s="96">
        <f t="shared" si="670"/>
      </c>
      <c r="Q986" s="97"/>
      <c r="R986" s="92"/>
      <c r="S986" s="97"/>
      <c r="T986" s="92"/>
      <c r="U986" s="98"/>
      <c r="V986" s="99"/>
      <c r="W986" s="92"/>
      <c r="X986" s="99"/>
      <c r="Y986" s="97"/>
      <c r="Z986" s="99"/>
      <c r="AA986" s="99"/>
      <c r="AB986" s="92"/>
      <c r="AC986" s="92"/>
      <c r="AD986" s="97"/>
      <c r="AE986" s="99"/>
      <c r="AF986" s="39"/>
    </row>
    <row customHeight="true" ht="17.708333333333336" r="987">
      <c r="A987" s="88"/>
      <c r="B987" s="89" t="s">
        <v>74</v>
      </c>
      <c r="C987" s="90" t="s">
        <v>73</v>
      </c>
      <c r="D987" s="91" t="s">
        <v>44</v>
      </c>
      <c r="E987" s="102">
        <v>197.66</v>
      </c>
      <c r="F987" s="93">
        <f>E987+E988+E989</f>
      </c>
      <c r="G987" s="92">
        <v>1595</v>
      </c>
      <c r="H987" s="92">
        <v>27</v>
      </c>
      <c r="I987" s="94">
        <f t="shared" si="343"/>
      </c>
      <c r="J987" s="95">
        <f t="shared" si="14"/>
      </c>
      <c r="K987" s="92">
        <v>2</v>
      </c>
      <c r="L987" s="95">
        <f t="shared" si="123"/>
      </c>
      <c r="M987" s="92">
        <v>0</v>
      </c>
      <c r="N987" s="96">
        <f t="shared" si="561"/>
      </c>
      <c r="O987" s="92">
        <v>1</v>
      </c>
      <c r="P987" s="96">
        <f t="shared" si="670"/>
      </c>
      <c r="Q987" s="97">
        <f>(M987+M989+M988)/(O987+O989+O988)</f>
      </c>
      <c r="R987" s="92">
        <v>9</v>
      </c>
      <c r="S987" s="97">
        <f>(O987+O989)/(K987+K989)</f>
      </c>
      <c r="T987" s="92">
        <v>2</v>
      </c>
      <c r="U987" s="98">
        <f>F987/T987</f>
      </c>
      <c r="V987" s="99">
        <f>(F987+4*500)/T987</f>
      </c>
      <c r="W987" s="92">
        <v>3794.4</v>
      </c>
      <c r="X987" s="99">
        <f>W987/T987</f>
      </c>
      <c r="Y987" s="97">
        <f>T987/R987</f>
      </c>
      <c r="Z987" s="99">
        <f>W987/F987</f>
      </c>
      <c r="AA987" s="99">
        <f>W987/(F987+500)</f>
      </c>
      <c r="AB987" s="92">
        <v>1</v>
      </c>
      <c r="AC987" s="92">
        <v>2071.2</v>
      </c>
      <c r="AD987" s="97">
        <f>AB987/T987</f>
      </c>
      <c r="AE987" s="99">
        <f>(W987-AC987)/(F987+500)</f>
      </c>
      <c r="AF987" s="39" t="s">
        <v>65</v>
      </c>
    </row>
    <row customHeight="true" ht="17.708333333333336" r="988">
      <c r="A988" s="88"/>
      <c r="B988" s="89"/>
      <c r="C988" s="90"/>
      <c r="D988" s="91" t="s">
        <v>46</v>
      </c>
      <c r="E988" s="103">
        <v>2967.64</v>
      </c>
      <c r="F988" s="93"/>
      <c r="G988" s="92">
        <v>39069</v>
      </c>
      <c r="H988" s="92">
        <v>2295</v>
      </c>
      <c r="I988" s="94">
        <f t="shared" si="343"/>
      </c>
      <c r="J988" s="95">
        <f t="shared" si="14"/>
      </c>
      <c r="K988" s="92">
        <v>64</v>
      </c>
      <c r="L988" s="95">
        <f t="shared" si="123"/>
      </c>
      <c r="M988" s="92">
        <v>1</v>
      </c>
      <c r="N988" s="96">
        <f t="shared" si="561"/>
      </c>
      <c r="O988" s="92">
        <v>3</v>
      </c>
      <c r="P988" s="96">
        <f t="shared" si="670"/>
      </c>
      <c r="Q988" s="97"/>
      <c r="R988" s="92"/>
      <c r="S988" s="97"/>
      <c r="T988" s="92"/>
      <c r="U988" s="98"/>
      <c r="V988" s="99"/>
      <c r="W988" s="92"/>
      <c r="X988" s="99"/>
      <c r="Y988" s="97"/>
      <c r="Z988" s="99"/>
      <c r="AA988" s="99"/>
      <c r="AB988" s="92"/>
      <c r="AC988" s="92"/>
      <c r="AD988" s="97"/>
      <c r="AE988" s="99"/>
      <c r="AF988" s="43" t="s">
        <v>47</v>
      </c>
    </row>
    <row customHeight="true" ht="17.708333333333336" r="989">
      <c r="A989" s="88"/>
      <c r="B989" s="89"/>
      <c r="C989" s="90"/>
      <c r="D989" s="91" t="s">
        <v>48</v>
      </c>
      <c r="E989" s="92">
        <v>43.33</v>
      </c>
      <c r="F989" s="93"/>
      <c r="G989" s="92">
        <v>221</v>
      </c>
      <c r="H989" s="92">
        <v>4</v>
      </c>
      <c r="I989" s="94">
        <f t="shared" si="343"/>
      </c>
      <c r="J989" s="95">
        <f t="shared" si="14"/>
      </c>
      <c r="K989" s="92">
        <v>1</v>
      </c>
      <c r="L989" s="95">
        <f t="shared" si="123"/>
      </c>
      <c r="M989" s="92">
        <v>0</v>
      </c>
      <c r="N989" s="96">
        <f t="shared" si="561"/>
      </c>
      <c r="O989" s="92">
        <v>0</v>
      </c>
      <c r="P989" s="96">
        <f t="shared" si="670"/>
      </c>
      <c r="Q989" s="97"/>
      <c r="R989" s="92"/>
      <c r="S989" s="97"/>
      <c r="T989" s="92"/>
      <c r="U989" s="98"/>
      <c r="V989" s="99"/>
      <c r="W989" s="92"/>
      <c r="X989" s="99"/>
      <c r="Y989" s="97"/>
      <c r="Z989" s="99"/>
      <c r="AA989" s="99"/>
      <c r="AB989" s="92"/>
      <c r="AC989" s="92"/>
      <c r="AD989" s="97"/>
      <c r="AE989" s="99"/>
      <c r="AF989" s="39"/>
    </row>
    <row customHeight="true" ht="17.708333333333336" r="990">
      <c r="A990" s="88"/>
      <c r="B990" s="89" t="s">
        <v>75</v>
      </c>
      <c r="C990" s="90" t="s">
        <v>73</v>
      </c>
      <c r="D990" s="91" t="s">
        <v>44</v>
      </c>
      <c r="E990" s="102">
        <v>388.64</v>
      </c>
      <c r="F990" s="93">
        <f>E990+E991+E992</f>
      </c>
      <c r="G990" s="92">
        <v>2899</v>
      </c>
      <c r="H990" s="92">
        <v>52</v>
      </c>
      <c r="I990" s="94">
        <f t="shared" si="343"/>
      </c>
      <c r="J990" s="95">
        <f t="shared" si="14"/>
      </c>
      <c r="K990" s="92">
        <v>8</v>
      </c>
      <c r="L990" s="95">
        <f t="shared" si="123"/>
      </c>
      <c r="M990" s="92">
        <v>0</v>
      </c>
      <c r="N990" s="96">
        <f t="shared" si="561"/>
      </c>
      <c r="O990" s="92">
        <v>1</v>
      </c>
      <c r="P990" s="96">
        <f t="shared" si="670"/>
      </c>
      <c r="Q990" s="97">
        <f>(M990+M992+M991)/(O990+O992+O991)</f>
      </c>
      <c r="R990" s="92">
        <v>5</v>
      </c>
      <c r="S990" s="97">
        <f>(O990+O992)/(K990+K992)</f>
      </c>
      <c r="T990" s="92">
        <v>0</v>
      </c>
      <c r="U990" s="98">
        <f>F990/T990</f>
      </c>
      <c r="V990" s="99">
        <f>(F990+4*500)/T990</f>
      </c>
      <c r="W990" s="92">
        <v>0</v>
      </c>
      <c r="X990" s="99">
        <f>W990/T990</f>
      </c>
      <c r="Y990" s="97">
        <f>T990/R990</f>
      </c>
      <c r="Z990" s="99">
        <f>W990/F990</f>
      </c>
      <c r="AA990" s="99">
        <f>W990/(F990+500)</f>
      </c>
      <c r="AB990" s="92">
        <v>0</v>
      </c>
      <c r="AC990" s="92">
        <v>0</v>
      </c>
      <c r="AD990" s="97">
        <f>AB990/T990</f>
      </c>
      <c r="AE990" s="99">
        <f>(W990-AC990)/(F990+500)</f>
      </c>
      <c r="AF990" s="39" t="s">
        <v>65</v>
      </c>
    </row>
    <row customHeight="true" ht="17.708333333333336" r="991">
      <c r="A991" s="88"/>
      <c r="B991" s="89"/>
      <c r="C991" s="90"/>
      <c r="D991" s="91" t="s">
        <v>46</v>
      </c>
      <c r="E991" s="103">
        <v>1062.26</v>
      </c>
      <c r="F991" s="93"/>
      <c r="G991" s="92">
        <v>13799</v>
      </c>
      <c r="H991" s="92">
        <v>815</v>
      </c>
      <c r="I991" s="94">
        <f t="shared" si="343"/>
      </c>
      <c r="J991" s="95">
        <f t="shared" si="14"/>
      </c>
      <c r="K991" s="92">
        <v>33</v>
      </c>
      <c r="L991" s="95">
        <f t="shared" si="123"/>
      </c>
      <c r="M991" s="92">
        <v>0</v>
      </c>
      <c r="N991" s="96">
        <f t="shared" si="561"/>
      </c>
      <c r="O991" s="92">
        <v>2</v>
      </c>
      <c r="P991" s="96">
        <f t="shared" si="670"/>
      </c>
      <c r="Q991" s="97"/>
      <c r="R991" s="92"/>
      <c r="S991" s="97"/>
      <c r="T991" s="92"/>
      <c r="U991" s="98"/>
      <c r="V991" s="99"/>
      <c r="W991" s="92"/>
      <c r="X991" s="99"/>
      <c r="Y991" s="97"/>
      <c r="Z991" s="99"/>
      <c r="AA991" s="99"/>
      <c r="AB991" s="92"/>
      <c r="AC991" s="92"/>
      <c r="AD991" s="97"/>
      <c r="AE991" s="99"/>
      <c r="AF991" s="43" t="s">
        <v>47</v>
      </c>
    </row>
    <row customHeight="true" ht="17.708333333333336" r="992">
      <c r="A992" s="88"/>
      <c r="B992" s="89"/>
      <c r="C992" s="90"/>
      <c r="D992" s="91" t="s">
        <v>48</v>
      </c>
      <c r="E992" s="92">
        <v>55.52</v>
      </c>
      <c r="F992" s="93"/>
      <c r="G992" s="92">
        <v>303</v>
      </c>
      <c r="H992" s="92">
        <v>15</v>
      </c>
      <c r="I992" s="94">
        <f t="shared" si="343"/>
      </c>
      <c r="J992" s="95">
        <f t="shared" si="14"/>
      </c>
      <c r="K992" s="92">
        <v>0</v>
      </c>
      <c r="L992" s="95">
        <f t="shared" si="123"/>
      </c>
      <c r="M992" s="92">
        <v>0</v>
      </c>
      <c r="N992" s="96">
        <f t="shared" si="561"/>
      </c>
      <c r="O992" s="92">
        <v>0</v>
      </c>
      <c r="P992" s="96">
        <f t="shared" si="670"/>
      </c>
      <c r="Q992" s="97"/>
      <c r="R992" s="92"/>
      <c r="S992" s="97"/>
      <c r="T992" s="92"/>
      <c r="U992" s="98"/>
      <c r="V992" s="99"/>
      <c r="W992" s="92"/>
      <c r="X992" s="99"/>
      <c r="Y992" s="97"/>
      <c r="Z992" s="99"/>
      <c r="AA992" s="99"/>
      <c r="AB992" s="92"/>
      <c r="AC992" s="92"/>
      <c r="AD992" s="97"/>
      <c r="AE992" s="99"/>
      <c r="AF992" s="39"/>
    </row>
    <row customHeight="true" ht="17.708333333333336" r="993">
      <c r="A993" s="88"/>
      <c r="B993" s="89" t="s">
        <v>76</v>
      </c>
      <c r="C993" s="90" t="s">
        <v>73</v>
      </c>
      <c r="D993" s="91" t="s">
        <v>44</v>
      </c>
      <c r="E993" s="102">
        <v>118</v>
      </c>
      <c r="F993" s="93">
        <f>E993+E994+E995</f>
      </c>
      <c r="G993" s="92">
        <v>1010</v>
      </c>
      <c r="H993" s="92">
        <v>48</v>
      </c>
      <c r="I993" s="94">
        <f t="shared" si="343"/>
      </c>
      <c r="J993" s="95">
        <f t="shared" si="14"/>
      </c>
      <c r="K993" s="92">
        <v>2</v>
      </c>
      <c r="L993" s="95">
        <f t="shared" si="123"/>
      </c>
      <c r="M993" s="92">
        <v>0</v>
      </c>
      <c r="N993" s="96">
        <f t="shared" si="561"/>
      </c>
      <c r="O993" s="92">
        <v>0</v>
      </c>
      <c r="P993" s="96">
        <f t="shared" si="670"/>
      </c>
      <c r="Q993" s="97">
        <f>(M993+M995+M994)/(O993+O995+O994)</f>
      </c>
      <c r="R993" s="92">
        <v>2</v>
      </c>
      <c r="S993" s="97">
        <f>(O993+O995)/(K993+K995)</f>
      </c>
      <c r="T993" s="92">
        <v>0</v>
      </c>
      <c r="U993" s="98">
        <f>F993/T993</f>
      </c>
      <c r="V993" s="99">
        <f>(F993+4*500)/T993</f>
      </c>
      <c r="W993" s="92">
        <v>0</v>
      </c>
      <c r="X993" s="99">
        <f>W993/T993</f>
      </c>
      <c r="Y993" s="97">
        <f>T993/R993</f>
      </c>
      <c r="Z993" s="99">
        <f>W993/F993</f>
      </c>
      <c r="AA993" s="99">
        <f>W993/(F993+500)</f>
      </c>
      <c r="AB993" s="92">
        <v>0</v>
      </c>
      <c r="AC993" s="92">
        <v>0</v>
      </c>
      <c r="AD993" s="97">
        <f>AB993/T993</f>
      </c>
      <c r="AE993" s="99">
        <f>(W993-AC993)/(F993+500)</f>
      </c>
      <c r="AF993" s="39" t="s">
        <v>65</v>
      </c>
    </row>
    <row customHeight="true" ht="17.708333333333336" r="994">
      <c r="A994" s="88"/>
      <c r="B994" s="89"/>
      <c r="C994" s="90"/>
      <c r="D994" s="91" t="s">
        <v>46</v>
      </c>
      <c r="E994" s="103">
        <v>300.33</v>
      </c>
      <c r="F994" s="93"/>
      <c r="G994" s="92">
        <v>2285</v>
      </c>
      <c r="H994" s="92">
        <v>85</v>
      </c>
      <c r="I994" s="94">
        <f t="shared" si="343"/>
      </c>
      <c r="J994" s="95">
        <f t="shared" si="14"/>
      </c>
      <c r="K994" s="92">
        <v>12</v>
      </c>
      <c r="L994" s="95">
        <f t="shared" si="123"/>
      </c>
      <c r="M994" s="92">
        <v>0</v>
      </c>
      <c r="N994" s="96">
        <f t="shared" si="561"/>
      </c>
      <c r="O994" s="92">
        <v>2</v>
      </c>
      <c r="P994" s="96">
        <f t="shared" si="670"/>
      </c>
      <c r="Q994" s="97"/>
      <c r="R994" s="92"/>
      <c r="S994" s="97"/>
      <c r="T994" s="92"/>
      <c r="U994" s="98"/>
      <c r="V994" s="99"/>
      <c r="W994" s="92"/>
      <c r="X994" s="99"/>
      <c r="Y994" s="97"/>
      <c r="Z994" s="99"/>
      <c r="AA994" s="99"/>
      <c r="AB994" s="92"/>
      <c r="AC994" s="92"/>
      <c r="AD994" s="97"/>
      <c r="AE994" s="99"/>
      <c r="AF994" s="43" t="s">
        <v>47</v>
      </c>
    </row>
    <row customHeight="true" ht="17.708333333333336" r="995">
      <c r="A995" s="88"/>
      <c r="B995" s="89"/>
      <c r="C995" s="90"/>
      <c r="D995" s="91" t="s">
        <v>48</v>
      </c>
      <c r="E995" s="92">
        <v>449.24</v>
      </c>
      <c r="F995" s="93"/>
      <c r="G995" s="92">
        <v>1124</v>
      </c>
      <c r="H995" s="92">
        <v>34</v>
      </c>
      <c r="I995" s="94">
        <f t="shared" si="343"/>
      </c>
      <c r="J995" s="95">
        <f t="shared" si="14"/>
      </c>
      <c r="K995" s="92">
        <v>3</v>
      </c>
      <c r="L995" s="95">
        <f t="shared" si="123"/>
      </c>
      <c r="M995" s="92">
        <v>0</v>
      </c>
      <c r="N995" s="96">
        <f t="shared" si="561"/>
      </c>
      <c r="O995" s="92">
        <v>0</v>
      </c>
      <c r="P995" s="96">
        <f t="shared" si="670"/>
      </c>
      <c r="Q995" s="97"/>
      <c r="R995" s="92"/>
      <c r="S995" s="97"/>
      <c r="T995" s="92"/>
      <c r="U995" s="98"/>
      <c r="V995" s="99"/>
      <c r="W995" s="92"/>
      <c r="X995" s="99"/>
      <c r="Y995" s="97"/>
      <c r="Z995" s="99"/>
      <c r="AA995" s="99"/>
      <c r="AB995" s="92"/>
      <c r="AC995" s="92"/>
      <c r="AD995" s="97"/>
      <c r="AE995" s="99"/>
      <c r="AF995" s="39"/>
    </row>
    <row customHeight="true" ht="17.708333333333336" r="996">
      <c r="A996" s="88"/>
      <c r="B996" s="104" t="s">
        <v>53</v>
      </c>
      <c r="C996" s="104"/>
      <c r="D996" s="104"/>
      <c r="E996" s="105">
        <f>SUM(E984:E995)</f>
      </c>
      <c r="F996" s="105">
        <f>SUM(F984:F995)</f>
      </c>
      <c r="G996" s="105">
        <f>SUM(G984:G995)</f>
      </c>
      <c r="H996" s="105">
        <f>SUM(H984:H995)</f>
      </c>
      <c r="I996" s="106">
        <f t="shared" si="343"/>
      </c>
      <c r="J996" s="107">
        <f t="shared" si="14"/>
      </c>
      <c r="K996" s="105">
        <f>SUM(K984:K995)</f>
      </c>
      <c r="L996" s="107">
        <f t="shared" si="123"/>
      </c>
      <c r="M996" s="105">
        <f>SUM(M984:M995)</f>
      </c>
      <c r="N996" s="108">
        <f t="shared" si="561"/>
      </c>
      <c r="O996" s="105">
        <f>SUM(O984:O995)</f>
      </c>
      <c r="P996" s="108">
        <f t="shared" si="670"/>
      </c>
      <c r="Q996" s="109">
        <f t="shared" ref="Q996:Q997" si="542">M996/O996</f>
      </c>
      <c r="R996" s="105">
        <f>SUM(R984:R995)</f>
      </c>
      <c r="S996" s="109">
        <f t="shared" ref="S996:S997" si="234">(O996+O996)/(K996+K996)</f>
      </c>
      <c r="T996" s="105">
        <f>SUM(T984:T995)</f>
      </c>
      <c r="U996" s="110">
        <f t="shared" ref="U996:U997" si="308">F996/T996</f>
      </c>
      <c r="V996" s="111">
        <f t="shared" ref="V996:V997" si="417">(F996+4*500)/T996</f>
      </c>
      <c r="W996" s="105">
        <f>SUM(W984:W995)</f>
      </c>
      <c r="X996" s="112">
        <f t="shared" ref="X996:X997" si="88">W996/T996</f>
      </c>
      <c r="Y996" s="109">
        <f t="shared" ref="Y996:Y997" si="199">T996/R996</f>
      </c>
      <c r="Z996" s="111">
        <f t="shared" ref="Z996:Z997" si="635">W996/F996</f>
      </c>
      <c r="AA996" s="111">
        <f>W996/(F996+COUNT(W984:W995)*500)</f>
      </c>
      <c r="AB996" s="105">
        <f>SUM(AB984:AB995)</f>
      </c>
      <c r="AC996" s="105">
        <f>SUM(AC984:AC995)</f>
      </c>
      <c r="AD996" s="109">
        <f t="shared" ref="AD996:AD997" si="507">AB996/T996</f>
      </c>
      <c r="AE996" s="113">
        <f>(W996-AC996)/(F996+COUNT(W984:W995)*500)</f>
      </c>
      <c r="AF996" s="99"/>
    </row>
    <row customHeight="true" ht="17.708333333333336" r="997">
      <c r="A997" s="88"/>
      <c r="B997" s="125" t="s">
        <v>77</v>
      </c>
      <c r="C997" s="125"/>
      <c r="D997" s="125"/>
      <c r="E997" s="126">
        <f>E957+E996+E944+E983+E970</f>
      </c>
      <c r="F997" s="126">
        <f>F957+F996+F944+F983+F970</f>
      </c>
      <c r="G997" s="126">
        <f>G957+G996+G944+G983+G970</f>
      </c>
      <c r="H997" s="126">
        <f>H957+H996+H944+H983+H970</f>
      </c>
      <c r="I997" s="127">
        <f t="shared" si="343"/>
      </c>
      <c r="J997" s="128">
        <f t="shared" si="14"/>
      </c>
      <c r="K997" s="126">
        <f>K957+K996+K944+K983+K970</f>
      </c>
      <c r="L997" s="128">
        <f t="shared" si="123"/>
      </c>
      <c r="M997" s="126">
        <f>M957+M996+M944+M983+M970</f>
      </c>
      <c r="N997" s="129">
        <f t="shared" si="561"/>
      </c>
      <c r="O997" s="126">
        <f>O957+O996+O944+O983+O970</f>
      </c>
      <c r="P997" s="130">
        <f t="shared" si="670"/>
      </c>
      <c r="Q997" s="131">
        <f t="shared" si="542"/>
      </c>
      <c r="R997" s="126">
        <f>R957+R996+R944+R983+R970</f>
      </c>
      <c r="S997" s="131">
        <f t="shared" si="234"/>
      </c>
      <c r="T997" s="126">
        <f>T957+T996+T944+T983+T970</f>
      </c>
      <c r="U997" s="132">
        <f t="shared" si="308"/>
      </c>
      <c r="V997" s="126">
        <f t="shared" si="417"/>
      </c>
      <c r="W997" s="126">
        <f>W957+W996+W944+W983+W970</f>
      </c>
      <c r="X997" s="126">
        <f t="shared" si="88"/>
      </c>
      <c r="Y997" s="131">
        <f t="shared" si="199"/>
      </c>
      <c r="Z997" s="126">
        <f t="shared" si="635"/>
      </c>
      <c r="AA997" s="126">
        <f>W997/(F997+COUNT(W932:W943,W945:W956,W958:W969,W971:W982,W984:W995)*500)</f>
      </c>
      <c r="AB997" s="126">
        <f>AB957+AB996+AB944+AB983+AB970</f>
      </c>
      <c r="AC997" s="126">
        <f>AC957+AC996+AC944+AC983+AC970</f>
      </c>
      <c r="AD997" s="131">
        <f t="shared" si="507"/>
      </c>
      <c r="AE997" s="126">
        <f>(W997-AC997)/(F997+COUNT(W932:W943,W945:W956,W958:W969,W971:W982,W984:W995)*500)</f>
      </c>
      <c r="AF997" s="133"/>
    </row>
    <row r="998">
      <c r="A998" s="122" t="s">
        <v>93</v>
      </c>
      <c r="B998" s="80" t="s">
        <v>10</v>
      </c>
      <c r="C998" s="80" t="s">
        <v>11</v>
      </c>
      <c r="D998" s="80" t="s">
        <v>12</v>
      </c>
      <c r="E998" s="80" t="s">
        <v>13</v>
      </c>
      <c r="F998" s="80" t="s">
        <v>14</v>
      </c>
      <c r="G998" s="80" t="s">
        <v>15</v>
      </c>
      <c r="H998" s="80" t="s">
        <v>16</v>
      </c>
      <c r="I998" s="81" t="s">
        <v>17</v>
      </c>
      <c r="J998" s="82" t="s">
        <v>18</v>
      </c>
      <c r="K998" s="80" t="s">
        <v>19</v>
      </c>
      <c r="L998" s="82" t="s">
        <v>20</v>
      </c>
      <c r="M998" s="80" t="s">
        <v>21</v>
      </c>
      <c r="N998" s="83" t="s">
        <v>22</v>
      </c>
      <c r="O998" s="80" t="s">
        <v>23</v>
      </c>
      <c r="P998" s="83" t="s">
        <v>24</v>
      </c>
      <c r="Q998" s="81" t="s">
        <v>25</v>
      </c>
      <c r="R998" s="84" t="s">
        <v>26</v>
      </c>
      <c r="S998" s="85" t="s">
        <v>27</v>
      </c>
      <c r="T998" s="84" t="s">
        <v>28</v>
      </c>
      <c r="U998" s="86" t="s">
        <v>29</v>
      </c>
      <c r="V998" s="87" t="s">
        <v>30</v>
      </c>
      <c r="W998" s="87" t="s">
        <v>31</v>
      </c>
      <c r="X998" s="87" t="s">
        <v>32</v>
      </c>
      <c r="Y998" s="85" t="s">
        <v>33</v>
      </c>
      <c r="Z998" s="87" t="s">
        <v>34</v>
      </c>
      <c r="AA998" s="87" t="s">
        <v>35</v>
      </c>
      <c r="AB998" s="87" t="s">
        <v>36</v>
      </c>
      <c r="AC998" s="84" t="s">
        <v>37</v>
      </c>
      <c r="AD998" s="85" t="s">
        <v>38</v>
      </c>
      <c r="AE998" s="87" t="s">
        <v>39</v>
      </c>
      <c r="AF998" s="87" t="s">
        <v>40</v>
      </c>
    </row>
    <row r="999">
      <c r="A999" s="88" t="s">
        <v>100</v>
      </c>
      <c r="B999" s="89" t="s">
        <v>42</v>
      </c>
      <c r="C999" s="90" t="s">
        <v>98</v>
      </c>
      <c r="D999" s="91" t="s">
        <v>44</v>
      </c>
      <c r="E999" s="123">
        <v>342.2</v>
      </c>
      <c r="F999" s="93">
        <f>E999+E1000+E1001</f>
      </c>
      <c r="G999" s="92">
        <v>1998</v>
      </c>
      <c r="H999" s="92">
        <v>112</v>
      </c>
      <c r="I999" s="94">
        <f t="shared" ref="I999:I1064" si="344">H999/G999</f>
      </c>
      <c r="J999" s="95">
        <f t="shared" ref="J999:J1064" si="15">(E999/G999)*1000</f>
      </c>
      <c r="K999" s="92">
        <v>5</v>
      </c>
      <c r="L999" s="95">
        <f t="shared" ref="L999:L1064" si="124">E999/K999</f>
      </c>
      <c r="M999" s="92">
        <v>1</v>
      </c>
      <c r="N999" s="96">
        <f t="shared" ref="N999:N1064" si="562">E999/M999</f>
      </c>
      <c r="O999" s="92">
        <v>1</v>
      </c>
      <c r="P999" s="96">
        <f t="shared" ref="P999:P1064" si="671">E999/O999</f>
      </c>
      <c r="Q999" s="97">
        <f>(M999+M1001+M1000)/(O999+O1001+O1000)</f>
      </c>
      <c r="R999" s="92">
        <v>3</v>
      </c>
      <c r="S999" s="97">
        <f>(O999+O1001)/(K999+K1001)</f>
      </c>
      <c r="T999" s="92">
        <v>1</v>
      </c>
      <c r="U999" s="98">
        <f>F999/T999</f>
      </c>
      <c r="V999" s="99">
        <f>(F999+4*500)/T999</f>
      </c>
      <c r="W999" s="92">
        <v>1723.2</v>
      </c>
      <c r="X999" s="99">
        <f>W999/T999</f>
      </c>
      <c r="Y999" s="97">
        <f>T999/R999</f>
      </c>
      <c r="Z999" s="99">
        <f>W999/F999</f>
      </c>
      <c r="AA999" s="99">
        <f>W999/(F999+500)</f>
      </c>
      <c r="AB999" s="92">
        <v>0</v>
      </c>
      <c r="AC999" s="92">
        <v>0</v>
      </c>
      <c r="AD999" s="97">
        <f>AB999/T999</f>
      </c>
      <c r="AE999" s="99">
        <f>(W999-AC999)/(F999+500)</f>
      </c>
      <c r="AF999" s="39" t="s">
        <v>45</v>
      </c>
    </row>
    <row r="1000">
      <c r="A1000" s="88"/>
      <c r="B1000" s="89"/>
      <c r="C1000" s="90"/>
      <c r="D1000" s="91" t="s">
        <v>46</v>
      </c>
      <c r="E1000" s="92">
        <v>418.46</v>
      </c>
      <c r="F1000" s="93"/>
      <c r="G1000" s="92">
        <v>1913</v>
      </c>
      <c r="H1000" s="92">
        <v>157</v>
      </c>
      <c r="I1000" s="94">
        <f t="shared" si="344"/>
      </c>
      <c r="J1000" s="95">
        <f t="shared" si="15"/>
      </c>
      <c r="K1000" s="92">
        <v>10</v>
      </c>
      <c r="L1000" s="95">
        <f t="shared" si="124"/>
      </c>
      <c r="M1000" s="92">
        <v>0</v>
      </c>
      <c r="N1000" s="96">
        <f t="shared" si="562"/>
      </c>
      <c r="O1000" s="92">
        <v>1</v>
      </c>
      <c r="P1000" s="96">
        <f t="shared" si="671"/>
      </c>
      <c r="Q1000" s="97"/>
      <c r="R1000" s="92"/>
      <c r="S1000" s="97"/>
      <c r="T1000" s="92"/>
      <c r="U1000" s="98"/>
      <c r="V1000" s="99"/>
      <c r="W1000" s="92"/>
      <c r="X1000" s="99"/>
      <c r="Y1000" s="97"/>
      <c r="Z1000" s="99"/>
      <c r="AA1000" s="99"/>
      <c r="AB1000" s="92"/>
      <c r="AC1000" s="92"/>
      <c r="AD1000" s="97"/>
      <c r="AE1000" s="99"/>
      <c r="AF1000" s="43" t="s">
        <v>91</v>
      </c>
    </row>
    <row r="1001">
      <c r="A1001" s="88"/>
      <c r="B1001" s="89"/>
      <c r="C1001" s="90"/>
      <c r="D1001" s="91" t="s">
        <v>48</v>
      </c>
      <c r="E1001" s="92">
        <v>120.26</v>
      </c>
      <c r="F1001" s="93"/>
      <c r="G1001" s="92">
        <v>822</v>
      </c>
      <c r="H1001" s="92">
        <v>13</v>
      </c>
      <c r="I1001" s="94">
        <f t="shared" si="344"/>
      </c>
      <c r="J1001" s="95">
        <f t="shared" si="15"/>
      </c>
      <c r="K1001" s="92">
        <v>4</v>
      </c>
      <c r="L1001" s="95">
        <f t="shared" si="124"/>
      </c>
      <c r="M1001" s="92">
        <v>0</v>
      </c>
      <c r="N1001" s="96">
        <f t="shared" si="562"/>
      </c>
      <c r="O1001" s="92">
        <v>0</v>
      </c>
      <c r="P1001" s="96">
        <f t="shared" si="671"/>
      </c>
      <c r="Q1001" s="97"/>
      <c r="R1001" s="92"/>
      <c r="S1001" s="97"/>
      <c r="T1001" s="92"/>
      <c r="U1001" s="98"/>
      <c r="V1001" s="99"/>
      <c r="W1001" s="92"/>
      <c r="X1001" s="99"/>
      <c r="Y1001" s="97"/>
      <c r="Z1001" s="99"/>
      <c r="AA1001" s="99"/>
      <c r="AB1001" s="92"/>
      <c r="AC1001" s="92"/>
      <c r="AD1001" s="97"/>
      <c r="AE1001" s="99"/>
      <c r="AF1001" s="39"/>
    </row>
    <row r="1002">
      <c r="A1002" s="88"/>
      <c r="B1002" s="89" t="s">
        <v>49</v>
      </c>
      <c r="C1002" s="90" t="s">
        <v>98</v>
      </c>
      <c r="D1002" s="91" t="s">
        <v>44</v>
      </c>
      <c r="E1002" s="102">
        <v>702.92</v>
      </c>
      <c r="F1002" s="93">
        <f>E1002+E1003+E1004</f>
      </c>
      <c r="G1002" s="92">
        <v>4427</v>
      </c>
      <c r="H1002" s="92">
        <v>82</v>
      </c>
      <c r="I1002" s="94">
        <f t="shared" si="344"/>
      </c>
      <c r="J1002" s="95">
        <f t="shared" si="15"/>
      </c>
      <c r="K1002" s="92">
        <v>12</v>
      </c>
      <c r="L1002" s="95">
        <f t="shared" si="124"/>
      </c>
      <c r="M1002" s="92">
        <v>0</v>
      </c>
      <c r="N1002" s="96">
        <f t="shared" si="562"/>
      </c>
      <c r="O1002" s="92">
        <v>0</v>
      </c>
      <c r="P1002" s="96">
        <f t="shared" si="671"/>
      </c>
      <c r="Q1002" s="97">
        <f>(M1002+M1004+M1003)/(O1002+O1004+O1003)</f>
      </c>
      <c r="R1002" s="92">
        <v>7</v>
      </c>
      <c r="S1002" s="97">
        <f>(O1002+O1004)/(K1002+K1004)</f>
      </c>
      <c r="T1002" s="92">
        <v>2</v>
      </c>
      <c r="U1002" s="98">
        <f>F1002/T1002</f>
      </c>
      <c r="V1002" s="99">
        <f>(F1002+4*500)/T1002</f>
      </c>
      <c r="W1002" s="92">
        <v>2691.6000000000004</v>
      </c>
      <c r="X1002" s="99">
        <f>W1002/T1002</f>
      </c>
      <c r="Y1002" s="97">
        <f>T1002/R1002</f>
      </c>
      <c r="Z1002" s="99">
        <f>W1002/F1002</f>
      </c>
      <c r="AA1002" s="99">
        <f>W1002/(F1002+500)</f>
      </c>
      <c r="AB1002" s="92">
        <v>1</v>
      </c>
      <c r="AC1002" s="92">
        <v>1723.2</v>
      </c>
      <c r="AD1002" s="97">
        <f>AB1002/T1002</f>
      </c>
      <c r="AE1002" s="99">
        <f>(W1002-AC1002)/(F1002+500)</f>
      </c>
      <c r="AF1002" s="39" t="s">
        <v>45</v>
      </c>
    </row>
    <row r="1003">
      <c r="A1003" s="88"/>
      <c r="B1003" s="89"/>
      <c r="C1003" s="90"/>
      <c r="D1003" s="91" t="s">
        <v>46</v>
      </c>
      <c r="E1003" s="103">
        <v>729.29</v>
      </c>
      <c r="F1003" s="93"/>
      <c r="G1003" s="92">
        <v>2940</v>
      </c>
      <c r="H1003" s="92">
        <v>130</v>
      </c>
      <c r="I1003" s="94">
        <f t="shared" si="344"/>
      </c>
      <c r="J1003" s="95">
        <f t="shared" si="15"/>
      </c>
      <c r="K1003" s="92">
        <v>8</v>
      </c>
      <c r="L1003" s="95">
        <f t="shared" si="124"/>
      </c>
      <c r="M1003" s="92">
        <v>2</v>
      </c>
      <c r="N1003" s="96">
        <f t="shared" si="562"/>
      </c>
      <c r="O1003" s="92">
        <v>2</v>
      </c>
      <c r="P1003" s="96">
        <f t="shared" si="671"/>
      </c>
      <c r="Q1003" s="97"/>
      <c r="R1003" s="92"/>
      <c r="S1003" s="97"/>
      <c r="T1003" s="92"/>
      <c r="U1003" s="98"/>
      <c r="V1003" s="99"/>
      <c r="W1003" s="92"/>
      <c r="X1003" s="99"/>
      <c r="Y1003" s="97"/>
      <c r="Z1003" s="99"/>
      <c r="AA1003" s="99"/>
      <c r="AB1003" s="92"/>
      <c r="AC1003" s="92"/>
      <c r="AD1003" s="97"/>
      <c r="AE1003" s="99"/>
      <c r="AF1003" s="43" t="s">
        <v>91</v>
      </c>
    </row>
    <row r="1004">
      <c r="A1004" s="88"/>
      <c r="B1004" s="89"/>
      <c r="C1004" s="90"/>
      <c r="D1004" s="91" t="s">
        <v>48</v>
      </c>
      <c r="E1004" s="92">
        <v>333</v>
      </c>
      <c r="F1004" s="93"/>
      <c r="G1004" s="92">
        <v>1860</v>
      </c>
      <c r="H1004" s="92">
        <v>17</v>
      </c>
      <c r="I1004" s="94">
        <f t="shared" si="344"/>
      </c>
      <c r="J1004" s="95">
        <f t="shared" si="15"/>
      </c>
      <c r="K1004" s="92">
        <v>4</v>
      </c>
      <c r="L1004" s="95">
        <f t="shared" si="124"/>
      </c>
      <c r="M1004" s="92">
        <v>0</v>
      </c>
      <c r="N1004" s="96">
        <f t="shared" si="562"/>
      </c>
      <c r="O1004" s="92">
        <v>1</v>
      </c>
      <c r="P1004" s="96">
        <f t="shared" si="671"/>
      </c>
      <c r="Q1004" s="97"/>
      <c r="R1004" s="92"/>
      <c r="S1004" s="97"/>
      <c r="T1004" s="92"/>
      <c r="U1004" s="98"/>
      <c r="V1004" s="99"/>
      <c r="W1004" s="92"/>
      <c r="X1004" s="99"/>
      <c r="Y1004" s="97"/>
      <c r="Z1004" s="99"/>
      <c r="AA1004" s="99"/>
      <c r="AB1004" s="92"/>
      <c r="AC1004" s="92"/>
      <c r="AD1004" s="97"/>
      <c r="AE1004" s="99"/>
      <c r="AF1004" s="39"/>
    </row>
    <row r="1005">
      <c r="A1005" s="88"/>
      <c r="B1005" s="89" t="s">
        <v>51</v>
      </c>
      <c r="C1005" s="90" t="s">
        <v>98</v>
      </c>
      <c r="D1005" s="91" t="s">
        <v>44</v>
      </c>
      <c r="E1005" s="102">
        <v>228.06</v>
      </c>
      <c r="F1005" s="93">
        <f>E1005+E1006+E1007</f>
      </c>
      <c r="G1005" s="92">
        <v>1373</v>
      </c>
      <c r="H1005" s="92">
        <v>27</v>
      </c>
      <c r="I1005" s="94">
        <f t="shared" si="344"/>
      </c>
      <c r="J1005" s="95">
        <f t="shared" si="15"/>
      </c>
      <c r="K1005" s="92">
        <v>5</v>
      </c>
      <c r="L1005" s="95">
        <f t="shared" si="124"/>
      </c>
      <c r="M1005" s="92">
        <v>0</v>
      </c>
      <c r="N1005" s="96">
        <f t="shared" si="562"/>
      </c>
      <c r="O1005" s="92">
        <v>0</v>
      </c>
      <c r="P1005" s="96">
        <f t="shared" si="671"/>
      </c>
      <c r="Q1005" s="97">
        <f>(M1005+M1007+M1006)/(O1005+O1007+O1006)</f>
      </c>
      <c r="R1005" s="92">
        <v>9</v>
      </c>
      <c r="S1005" s="97">
        <f>(O1005+O1007)/(K1005+K1007)</f>
      </c>
      <c r="T1005" s="92">
        <v>3</v>
      </c>
      <c r="U1005" s="98">
        <f>F1005/T1005</f>
      </c>
      <c r="V1005" s="99">
        <f>(F1005+4*500)/T1005</f>
      </c>
      <c r="W1005" s="92">
        <v>5721.599999999999</v>
      </c>
      <c r="X1005" s="99">
        <f>W1005/T1005</f>
      </c>
      <c r="Y1005" s="97">
        <f>T1005/R1005</f>
      </c>
      <c r="Z1005" s="99">
        <f>W1005/F1005</f>
      </c>
      <c r="AA1005" s="99">
        <f>W1005/(F1005+500)</f>
      </c>
      <c r="AB1005" s="92">
        <v>2</v>
      </c>
      <c r="AC1005" s="92">
        <v>3254.4</v>
      </c>
      <c r="AD1005" s="97">
        <f>AB1005/T1005</f>
      </c>
      <c r="AE1005" s="99">
        <f>(W1005-AC1005)/(F1005+500)</f>
      </c>
      <c r="AF1005" s="39" t="s">
        <v>45</v>
      </c>
    </row>
    <row r="1006">
      <c r="A1006" s="88"/>
      <c r="B1006" s="89"/>
      <c r="C1006" s="90"/>
      <c r="D1006" s="91" t="s">
        <v>46</v>
      </c>
      <c r="E1006" s="103">
        <v>1066.99</v>
      </c>
      <c r="F1006" s="93"/>
      <c r="G1006" s="92">
        <v>4852</v>
      </c>
      <c r="H1006" s="92">
        <v>256</v>
      </c>
      <c r="I1006" s="94">
        <f t="shared" si="344"/>
      </c>
      <c r="J1006" s="95">
        <f t="shared" si="15"/>
      </c>
      <c r="K1006" s="92">
        <v>18</v>
      </c>
      <c r="L1006" s="95">
        <f t="shared" si="124"/>
      </c>
      <c r="M1006" s="92">
        <v>3</v>
      </c>
      <c r="N1006" s="96">
        <f t="shared" si="562"/>
      </c>
      <c r="O1006" s="92">
        <v>4</v>
      </c>
      <c r="P1006" s="96">
        <f t="shared" si="671"/>
      </c>
      <c r="Q1006" s="97"/>
      <c r="R1006" s="92"/>
      <c r="S1006" s="97"/>
      <c r="T1006" s="92"/>
      <c r="U1006" s="98"/>
      <c r="V1006" s="99"/>
      <c r="W1006" s="92"/>
      <c r="X1006" s="99"/>
      <c r="Y1006" s="97"/>
      <c r="Z1006" s="99"/>
      <c r="AA1006" s="99"/>
      <c r="AB1006" s="92"/>
      <c r="AC1006" s="92"/>
      <c r="AD1006" s="97"/>
      <c r="AE1006" s="99"/>
      <c r="AF1006" s="43" t="s">
        <v>91</v>
      </c>
    </row>
    <row r="1007">
      <c r="A1007" s="88"/>
      <c r="B1007" s="89"/>
      <c r="C1007" s="90"/>
      <c r="D1007" s="91" t="s">
        <v>48</v>
      </c>
      <c r="E1007" s="92">
        <v>351.28</v>
      </c>
      <c r="F1007" s="93"/>
      <c r="G1007" s="92">
        <v>1613</v>
      </c>
      <c r="H1007" s="92">
        <v>15</v>
      </c>
      <c r="I1007" s="94">
        <f t="shared" si="344"/>
      </c>
      <c r="J1007" s="95">
        <f t="shared" si="15"/>
      </c>
      <c r="K1007" s="92">
        <v>7</v>
      </c>
      <c r="L1007" s="95">
        <f t="shared" si="124"/>
      </c>
      <c r="M1007" s="92">
        <v>0</v>
      </c>
      <c r="N1007" s="96">
        <f t="shared" si="562"/>
      </c>
      <c r="O1007" s="92">
        <v>0</v>
      </c>
      <c r="P1007" s="96">
        <f t="shared" si="671"/>
      </c>
      <c r="Q1007" s="97"/>
      <c r="R1007" s="92"/>
      <c r="S1007" s="97"/>
      <c r="T1007" s="92"/>
      <c r="U1007" s="98"/>
      <c r="V1007" s="99"/>
      <c r="W1007" s="92"/>
      <c r="X1007" s="99"/>
      <c r="Y1007" s="97"/>
      <c r="Z1007" s="99"/>
      <c r="AA1007" s="99"/>
      <c r="AB1007" s="92"/>
      <c r="AC1007" s="92"/>
      <c r="AD1007" s="97"/>
      <c r="AE1007" s="99"/>
      <c r="AF1007" s="39"/>
    </row>
    <row r="1008">
      <c r="A1008" s="88"/>
      <c r="B1008" s="89" t="s">
        <v>52</v>
      </c>
      <c r="C1008" s="90" t="s">
        <v>98</v>
      </c>
      <c r="D1008" s="91" t="s">
        <v>44</v>
      </c>
      <c r="E1008" s="102">
        <v>239.08</v>
      </c>
      <c r="F1008" s="93">
        <f>E1008+E1009+E1010</f>
      </c>
      <c r="G1008" s="92">
        <v>1028</v>
      </c>
      <c r="H1008" s="92">
        <v>22</v>
      </c>
      <c r="I1008" s="94">
        <f t="shared" si="344"/>
      </c>
      <c r="J1008" s="95">
        <f t="shared" si="15"/>
      </c>
      <c r="K1008" s="92">
        <v>2</v>
      </c>
      <c r="L1008" s="95">
        <f t="shared" si="124"/>
      </c>
      <c r="M1008" s="92">
        <v>0</v>
      </c>
      <c r="N1008" s="96">
        <f t="shared" si="562"/>
      </c>
      <c r="O1008" s="92">
        <v>0</v>
      </c>
      <c r="P1008" s="96">
        <f t="shared" si="671"/>
      </c>
      <c r="Q1008" s="97">
        <f>(M1008+M1010+M1009)/(O1008+O1010+O1009)</f>
      </c>
      <c r="R1008" s="92">
        <v>14</v>
      </c>
      <c r="S1008" s="97">
        <f>(O1008+O1010)/(K1008+K1010)</f>
      </c>
      <c r="T1008" s="92">
        <v>7</v>
      </c>
      <c r="U1008" s="98">
        <f>F1008/T1008</f>
      </c>
      <c r="V1008" s="99">
        <f>(F1008+4*500)/T1008</f>
      </c>
      <c r="W1008" s="92">
        <v>11037.6</v>
      </c>
      <c r="X1008" s="99">
        <f>W1008/T1008</f>
      </c>
      <c r="Y1008" s="97">
        <f>T1008/R1008</f>
      </c>
      <c r="Z1008" s="99">
        <f>W1008/F1008</f>
      </c>
      <c r="AA1008" s="99">
        <f>W1008/(F1008+500)</f>
      </c>
      <c r="AB1008" s="92">
        <v>1</v>
      </c>
      <c r="AC1008" s="92">
        <v>620.4000000000005</v>
      </c>
      <c r="AD1008" s="97">
        <f>AB1008/T1008</f>
      </c>
      <c r="AE1008" s="99">
        <f>(W1008-AC1008)/(F1008+500)</f>
      </c>
      <c r="AF1008" s="39" t="s">
        <v>45</v>
      </c>
    </row>
    <row r="1009">
      <c r="A1009" s="88"/>
      <c r="B1009" s="89"/>
      <c r="C1009" s="90"/>
      <c r="D1009" s="91" t="s">
        <v>46</v>
      </c>
      <c r="E1009" s="103">
        <v>1710.38</v>
      </c>
      <c r="F1009" s="93"/>
      <c r="G1009" s="92">
        <v>6532</v>
      </c>
      <c r="H1009" s="92">
        <v>322</v>
      </c>
      <c r="I1009" s="94">
        <f t="shared" si="344"/>
      </c>
      <c r="J1009" s="95">
        <f t="shared" si="15"/>
      </c>
      <c r="K1009" s="92">
        <v>27</v>
      </c>
      <c r="L1009" s="95">
        <f t="shared" si="124"/>
      </c>
      <c r="M1009" s="92">
        <v>4</v>
      </c>
      <c r="N1009" s="96">
        <f t="shared" si="562"/>
      </c>
      <c r="O1009" s="92">
        <v>7</v>
      </c>
      <c r="P1009" s="96">
        <f t="shared" si="671"/>
      </c>
      <c r="Q1009" s="97"/>
      <c r="R1009" s="92"/>
      <c r="S1009" s="97"/>
      <c r="T1009" s="92"/>
      <c r="U1009" s="98"/>
      <c r="V1009" s="99"/>
      <c r="W1009" s="92"/>
      <c r="X1009" s="99"/>
      <c r="Y1009" s="97"/>
      <c r="Z1009" s="99"/>
      <c r="AA1009" s="99"/>
      <c r="AB1009" s="92"/>
      <c r="AC1009" s="92"/>
      <c r="AD1009" s="97"/>
      <c r="AE1009" s="99"/>
      <c r="AF1009" s="43" t="s">
        <v>91</v>
      </c>
    </row>
    <row r="1010">
      <c r="A1010" s="88"/>
      <c r="B1010" s="89"/>
      <c r="C1010" s="90"/>
      <c r="D1010" s="91" t="s">
        <v>48</v>
      </c>
      <c r="E1010" s="92">
        <v>483.01</v>
      </c>
      <c r="F1010" s="93"/>
      <c r="G1010" s="92">
        <v>1647</v>
      </c>
      <c r="H1010" s="92">
        <v>11</v>
      </c>
      <c r="I1010" s="94">
        <f t="shared" si="344"/>
      </c>
      <c r="J1010" s="95">
        <f t="shared" si="15"/>
      </c>
      <c r="K1010" s="92">
        <v>3</v>
      </c>
      <c r="L1010" s="95">
        <f t="shared" si="124"/>
      </c>
      <c r="M1010" s="92">
        <v>0</v>
      </c>
      <c r="N1010" s="96">
        <f t="shared" si="562"/>
      </c>
      <c r="O1010" s="92">
        <v>1</v>
      </c>
      <c r="P1010" s="96">
        <f t="shared" si="671"/>
      </c>
      <c r="Q1010" s="97"/>
      <c r="R1010" s="92"/>
      <c r="S1010" s="97"/>
      <c r="T1010" s="92"/>
      <c r="U1010" s="98"/>
      <c r="V1010" s="99"/>
      <c r="W1010" s="92"/>
      <c r="X1010" s="99"/>
      <c r="Y1010" s="97"/>
      <c r="Z1010" s="99"/>
      <c r="AA1010" s="99"/>
      <c r="AB1010" s="92"/>
      <c r="AC1010" s="92"/>
      <c r="AD1010" s="97"/>
      <c r="AE1010" s="99"/>
      <c r="AF1010" s="39"/>
    </row>
    <row r="1011">
      <c r="A1011" s="88"/>
      <c r="B1011" s="104" t="s">
        <v>53</v>
      </c>
      <c r="C1011" s="104"/>
      <c r="D1011" s="104"/>
      <c r="E1011" s="105">
        <f>SUM(E999:E1010)</f>
      </c>
      <c r="F1011" s="105">
        <f>SUM(F999:F1010)</f>
      </c>
      <c r="G1011" s="105">
        <f>SUM(G999:G1010)</f>
      </c>
      <c r="H1011" s="105">
        <f>SUM(H999:H1010)</f>
      </c>
      <c r="I1011" s="106">
        <f t="shared" si="344"/>
      </c>
      <c r="J1011" s="107">
        <f t="shared" si="15"/>
      </c>
      <c r="K1011" s="105">
        <f>SUM(K999:K1010)</f>
      </c>
      <c r="L1011" s="107">
        <f t="shared" si="124"/>
      </c>
      <c r="M1011" s="105">
        <f>SUM(M999:M1010)</f>
      </c>
      <c r="N1011" s="108">
        <f t="shared" si="562"/>
      </c>
      <c r="O1011" s="105">
        <f>SUM(O999:O1010)</f>
      </c>
      <c r="P1011" s="108">
        <f t="shared" si="671"/>
      </c>
      <c r="Q1011" s="109">
        <f>M1011/O1011</f>
      </c>
      <c r="R1011" s="105">
        <f>SUM(R999:R1010)</f>
      </c>
      <c r="S1011" s="109">
        <f>(O1011+O1011)/(K1011+K1011)</f>
      </c>
      <c r="T1011" s="105">
        <f>SUM(T999:T1010)</f>
      </c>
      <c r="U1011" s="110">
        <f t="shared" ref="U1011:U1012" si="309">F1011/T1011</f>
      </c>
      <c r="V1011" s="111">
        <f t="shared" ref="V1011:V1012" si="418">(F1011+4*500)/T1011</f>
      </c>
      <c r="W1011" s="105">
        <f>SUM(W999:W1010)</f>
      </c>
      <c r="X1011" s="112">
        <f t="shared" ref="X1011:X1012" si="89">W1011/T1011</f>
      </c>
      <c r="Y1011" s="109">
        <f t="shared" ref="Y1011:Y1012" si="200">T1011/R1011</f>
      </c>
      <c r="Z1011" s="111">
        <f t="shared" ref="Z1011:Z1012" si="636">W1011/F1011</f>
      </c>
      <c r="AA1011" s="111">
        <f>W1011/(F1011+COUNT(W999:W1010)*500)</f>
      </c>
      <c r="AB1011" s="105">
        <f>SUM(AB999:AB1010)</f>
      </c>
      <c r="AC1011" s="105">
        <f>SUM(AC999:AC1010)</f>
      </c>
      <c r="AD1011" s="109">
        <f t="shared" ref="AD1011:AD1012" si="508">AB1011/T1011</f>
      </c>
      <c r="AE1011" s="113">
        <f>(W1011-AC1011)/(F1011+COUNT(W999:W1010)*500)</f>
      </c>
      <c r="AF1011" s="39"/>
    </row>
    <row r="1012">
      <c r="A1012" s="88"/>
      <c r="B1012" s="89" t="s">
        <v>54</v>
      </c>
      <c r="C1012" s="90" t="s">
        <v>55</v>
      </c>
      <c r="D1012" s="91" t="s">
        <v>44</v>
      </c>
      <c r="E1012" s="123">
        <v>195.18</v>
      </c>
      <c r="F1012" s="93">
        <f>E1012+E1013+E1014</f>
      </c>
      <c r="G1012" s="92">
        <v>903</v>
      </c>
      <c r="H1012" s="92">
        <v>16</v>
      </c>
      <c r="I1012" s="94">
        <f t="shared" si="344"/>
      </c>
      <c r="J1012" s="95">
        <f t="shared" si="15"/>
      </c>
      <c r="K1012" s="92">
        <v>3</v>
      </c>
      <c r="L1012" s="95">
        <f t="shared" si="124"/>
      </c>
      <c r="M1012" s="92">
        <v>0</v>
      </c>
      <c r="N1012" s="96">
        <f t="shared" si="562"/>
      </c>
      <c r="O1012" s="92">
        <v>1</v>
      </c>
      <c r="P1012" s="96">
        <f t="shared" si="671"/>
      </c>
      <c r="Q1012" s="97">
        <f>(M1012+M1014+M1013)/(O1012+O1014+O1013)</f>
      </c>
      <c r="R1012" s="92">
        <v>3</v>
      </c>
      <c r="S1012" s="97">
        <f>(O1012+O1014)/(K1012+K1014)</f>
      </c>
      <c r="T1012" s="92">
        <v>2</v>
      </c>
      <c r="U1012" s="98">
        <f t="shared" si="309"/>
      </c>
      <c r="V1012" s="99">
        <f t="shared" si="418"/>
      </c>
      <c r="W1012" s="92">
        <v>3475.2000000000007</v>
      </c>
      <c r="X1012" s="99">
        <f t="shared" si="89"/>
      </c>
      <c r="Y1012" s="97">
        <f t="shared" si="200"/>
      </c>
      <c r="Z1012" s="99">
        <f t="shared" si="636"/>
      </c>
      <c r="AA1012" s="99">
        <f>W1012/(F1012+500)</f>
      </c>
      <c r="AB1012" s="92">
        <v>0</v>
      </c>
      <c r="AC1012" s="92">
        <v>0</v>
      </c>
      <c r="AD1012" s="97">
        <f t="shared" si="508"/>
      </c>
      <c r="AE1012" s="99">
        <f>(W1012-AC1012)/(F1012+500)</f>
      </c>
      <c r="AF1012" s="39" t="s">
        <v>45</v>
      </c>
    </row>
    <row r="1013">
      <c r="A1013" s="88"/>
      <c r="B1013" s="89"/>
      <c r="C1013" s="90"/>
      <c r="D1013" s="91" t="s">
        <v>46</v>
      </c>
      <c r="E1013" s="92">
        <v>2222.81</v>
      </c>
      <c r="F1013" s="93"/>
      <c r="G1013" s="92">
        <v>9320</v>
      </c>
      <c r="H1013" s="92">
        <v>395</v>
      </c>
      <c r="I1013" s="94">
        <f t="shared" si="344"/>
      </c>
      <c r="J1013" s="95">
        <f t="shared" si="15"/>
      </c>
      <c r="K1013" s="92">
        <v>23</v>
      </c>
      <c r="L1013" s="95">
        <f t="shared" si="124"/>
      </c>
      <c r="M1013" s="92">
        <v>2</v>
      </c>
      <c r="N1013" s="96">
        <f t="shared" si="562"/>
      </c>
      <c r="O1013" s="92">
        <v>2</v>
      </c>
      <c r="P1013" s="96">
        <f t="shared" si="671"/>
      </c>
      <c r="Q1013" s="97"/>
      <c r="R1013" s="92"/>
      <c r="S1013" s="97"/>
      <c r="T1013" s="92"/>
      <c r="U1013" s="98"/>
      <c r="V1013" s="99"/>
      <c r="W1013" s="92"/>
      <c r="X1013" s="99"/>
      <c r="Y1013" s="97"/>
      <c r="Z1013" s="99"/>
      <c r="AA1013" s="99"/>
      <c r="AB1013" s="92"/>
      <c r="AC1013" s="92"/>
      <c r="AD1013" s="97"/>
      <c r="AE1013" s="99"/>
      <c r="AF1013" s="43" t="s">
        <v>91</v>
      </c>
    </row>
    <row r="1014">
      <c r="A1014" s="88"/>
      <c r="B1014" s="89"/>
      <c r="C1014" s="90"/>
      <c r="D1014" s="91" t="s">
        <v>48</v>
      </c>
      <c r="E1014" s="92">
        <v>204.14</v>
      </c>
      <c r="F1014" s="93"/>
      <c r="G1014" s="92">
        <v>1271</v>
      </c>
      <c r="H1014" s="92">
        <v>17</v>
      </c>
      <c r="I1014" s="94">
        <f t="shared" si="344"/>
      </c>
      <c r="J1014" s="95">
        <f t="shared" si="15"/>
      </c>
      <c r="K1014" s="92">
        <v>2</v>
      </c>
      <c r="L1014" s="95">
        <f t="shared" si="124"/>
      </c>
      <c r="M1014" s="92">
        <v>0</v>
      </c>
      <c r="N1014" s="96">
        <f t="shared" si="562"/>
      </c>
      <c r="O1014" s="92">
        <v>0</v>
      </c>
      <c r="P1014" s="96">
        <f t="shared" si="671"/>
      </c>
      <c r="Q1014" s="97"/>
      <c r="R1014" s="92"/>
      <c r="S1014" s="97"/>
      <c r="T1014" s="92"/>
      <c r="U1014" s="98"/>
      <c r="V1014" s="99"/>
      <c r="W1014" s="92"/>
      <c r="X1014" s="99"/>
      <c r="Y1014" s="97"/>
      <c r="Z1014" s="99"/>
      <c r="AA1014" s="99"/>
      <c r="AB1014" s="92"/>
      <c r="AC1014" s="92"/>
      <c r="AD1014" s="97"/>
      <c r="AE1014" s="99"/>
      <c r="AF1014" s="39"/>
    </row>
    <row r="1015">
      <c r="A1015" s="88"/>
      <c r="B1015" s="89" t="s">
        <v>56</v>
      </c>
      <c r="C1015" s="90" t="s">
        <v>55</v>
      </c>
      <c r="D1015" s="91" t="s">
        <v>44</v>
      </c>
      <c r="E1015" s="102">
        <v>222.3</v>
      </c>
      <c r="F1015" s="93">
        <f>E1015+E1016+E1017</f>
      </c>
      <c r="G1015" s="92">
        <v>1090</v>
      </c>
      <c r="H1015" s="92">
        <v>18</v>
      </c>
      <c r="I1015" s="94">
        <f t="shared" si="344"/>
      </c>
      <c r="J1015" s="95">
        <f t="shared" si="15"/>
      </c>
      <c r="K1015" s="92">
        <v>1</v>
      </c>
      <c r="L1015" s="95">
        <f t="shared" si="124"/>
      </c>
      <c r="M1015" s="92">
        <v>0</v>
      </c>
      <c r="N1015" s="96">
        <f t="shared" si="562"/>
      </c>
      <c r="O1015" s="92">
        <v>0</v>
      </c>
      <c r="P1015" s="96">
        <f t="shared" si="671"/>
      </c>
      <c r="Q1015" s="97">
        <f>(M1015+M1017+M1016)/(O1015+O1017+O1016)</f>
      </c>
      <c r="R1015" s="92">
        <v>5</v>
      </c>
      <c r="S1015" s="97">
        <f>(O1015+O1017)/(K1015+K1017)</f>
      </c>
      <c r="T1015" s="92">
        <v>1</v>
      </c>
      <c r="U1015" s="98">
        <f>F1015/T1015</f>
      </c>
      <c r="V1015" s="99">
        <f>(F1015+4*500)/T1015</f>
      </c>
      <c r="W1015" s="92">
        <v>919.2000000000007</v>
      </c>
      <c r="X1015" s="99">
        <f>W1015/T1015</f>
      </c>
      <c r="Y1015" s="97">
        <f>T1015/R1015</f>
      </c>
      <c r="Z1015" s="99">
        <f>W1015/F1015</f>
      </c>
      <c r="AA1015" s="99">
        <f>W1015/(F1015+500)</f>
      </c>
      <c r="AB1015" s="92">
        <v>0</v>
      </c>
      <c r="AC1015" s="92">
        <v>0</v>
      </c>
      <c r="AD1015" s="97">
        <f>AB1015/T1015</f>
      </c>
      <c r="AE1015" s="99">
        <f>(W1015-AC1015)/(F1015+500)</f>
      </c>
      <c r="AF1015" s="39" t="s">
        <v>45</v>
      </c>
    </row>
    <row r="1016">
      <c r="A1016" s="88"/>
      <c r="B1016" s="89"/>
      <c r="C1016" s="90"/>
      <c r="D1016" s="91" t="s">
        <v>46</v>
      </c>
      <c r="E1016" s="103">
        <v>2442.22</v>
      </c>
      <c r="F1016" s="93"/>
      <c r="G1016" s="92">
        <v>8257</v>
      </c>
      <c r="H1016" s="92">
        <v>244</v>
      </c>
      <c r="I1016" s="94">
        <f t="shared" si="344"/>
      </c>
      <c r="J1016" s="95">
        <f t="shared" si="15"/>
      </c>
      <c r="K1016" s="92">
        <v>23</v>
      </c>
      <c r="L1016" s="95">
        <f t="shared" si="124"/>
      </c>
      <c r="M1016" s="92">
        <v>2</v>
      </c>
      <c r="N1016" s="96">
        <f t="shared" si="562"/>
      </c>
      <c r="O1016" s="92">
        <v>4</v>
      </c>
      <c r="P1016" s="96">
        <f t="shared" si="671"/>
      </c>
      <c r="Q1016" s="97"/>
      <c r="R1016" s="92"/>
      <c r="S1016" s="97"/>
      <c r="T1016" s="92"/>
      <c r="U1016" s="98"/>
      <c r="V1016" s="99"/>
      <c r="W1016" s="92"/>
      <c r="X1016" s="99"/>
      <c r="Y1016" s="97"/>
      <c r="Z1016" s="99"/>
      <c r="AA1016" s="99"/>
      <c r="AB1016" s="92"/>
      <c r="AC1016" s="92"/>
      <c r="AD1016" s="97"/>
      <c r="AE1016" s="99"/>
      <c r="AF1016" s="43" t="s">
        <v>91</v>
      </c>
    </row>
    <row r="1017">
      <c r="A1017" s="88"/>
      <c r="B1017" s="89"/>
      <c r="C1017" s="90"/>
      <c r="D1017" s="91" t="s">
        <v>48</v>
      </c>
      <c r="E1017" s="92">
        <v>385.25</v>
      </c>
      <c r="F1017" s="93"/>
      <c r="G1017" s="92">
        <v>1030</v>
      </c>
      <c r="H1017" s="92">
        <v>15</v>
      </c>
      <c r="I1017" s="94">
        <f t="shared" si="344"/>
      </c>
      <c r="J1017" s="95">
        <f t="shared" si="15"/>
      </c>
      <c r="K1017" s="92">
        <v>3</v>
      </c>
      <c r="L1017" s="95">
        <f t="shared" si="124"/>
      </c>
      <c r="M1017" s="92">
        <v>0</v>
      </c>
      <c r="N1017" s="96">
        <f t="shared" si="562"/>
      </c>
      <c r="O1017" s="92">
        <v>0</v>
      </c>
      <c r="P1017" s="96">
        <f t="shared" si="671"/>
      </c>
      <c r="Q1017" s="97"/>
      <c r="R1017" s="92"/>
      <c r="S1017" s="97"/>
      <c r="T1017" s="92"/>
      <c r="U1017" s="98"/>
      <c r="V1017" s="99"/>
      <c r="W1017" s="92"/>
      <c r="X1017" s="99"/>
      <c r="Y1017" s="97"/>
      <c r="Z1017" s="99"/>
      <c r="AA1017" s="99"/>
      <c r="AB1017" s="92"/>
      <c r="AC1017" s="92"/>
      <c r="AD1017" s="97"/>
      <c r="AE1017" s="99"/>
      <c r="AF1017" s="39"/>
    </row>
    <row r="1018">
      <c r="A1018" s="88"/>
      <c r="B1018" s="89" t="s">
        <v>57</v>
      </c>
      <c r="C1018" s="90" t="s">
        <v>55</v>
      </c>
      <c r="D1018" s="91" t="s">
        <v>44</v>
      </c>
      <c r="E1018" s="102">
        <v>226.99</v>
      </c>
      <c r="F1018" s="93">
        <f>E1018+E1019+E1020</f>
      </c>
      <c r="G1018" s="92">
        <v>1147</v>
      </c>
      <c r="H1018" s="92">
        <v>21</v>
      </c>
      <c r="I1018" s="94">
        <f t="shared" si="344"/>
      </c>
      <c r="J1018" s="95">
        <f t="shared" si="15"/>
      </c>
      <c r="K1018" s="92">
        <v>4</v>
      </c>
      <c r="L1018" s="95">
        <f t="shared" si="124"/>
      </c>
      <c r="M1018" s="92">
        <v>1</v>
      </c>
      <c r="N1018" s="96">
        <f t="shared" si="562"/>
      </c>
      <c r="O1018" s="92">
        <v>2</v>
      </c>
      <c r="P1018" s="96">
        <f t="shared" si="671"/>
      </c>
      <c r="Q1018" s="97">
        <f>(M1018+M1020+M1019)/(O1018+O1020+O1019)</f>
      </c>
      <c r="R1018" s="92">
        <v>9</v>
      </c>
      <c r="S1018" s="97">
        <f>(O1018+O1020)/(K1018+K1020)</f>
      </c>
      <c r="T1018" s="92">
        <v>3</v>
      </c>
      <c r="U1018" s="98">
        <f>F1018/T1018</f>
      </c>
      <c r="V1018" s="99">
        <f>(F1018+4*500)/T1018</f>
      </c>
      <c r="W1018" s="92">
        <v>4214.399999999998</v>
      </c>
      <c r="X1018" s="99">
        <f>W1018/T1018</f>
      </c>
      <c r="Y1018" s="97">
        <f>T1018/R1018</f>
      </c>
      <c r="Z1018" s="99">
        <f>W1018/F1018</f>
      </c>
      <c r="AA1018" s="99">
        <f>W1018/(F1018+500)</f>
      </c>
      <c r="AB1018" s="92">
        <v>2</v>
      </c>
      <c r="AC1018" s="92">
        <v>2491.2</v>
      </c>
      <c r="AD1018" s="97">
        <f>AB1018/T1018</f>
      </c>
      <c r="AE1018" s="99">
        <f>(W1018-AC1018)/(F1018+500)</f>
      </c>
      <c r="AF1018" s="39" t="s">
        <v>45</v>
      </c>
    </row>
    <row r="1019">
      <c r="A1019" s="88"/>
      <c r="B1019" s="89"/>
      <c r="C1019" s="90"/>
      <c r="D1019" s="91" t="s">
        <v>46</v>
      </c>
      <c r="E1019" s="103">
        <v>1986.18</v>
      </c>
      <c r="F1019" s="93"/>
      <c r="G1019" s="92">
        <v>6254</v>
      </c>
      <c r="H1019" s="92">
        <v>169</v>
      </c>
      <c r="I1019" s="94">
        <f t="shared" si="344"/>
      </c>
      <c r="J1019" s="95">
        <f t="shared" si="15"/>
      </c>
      <c r="K1019" s="92">
        <v>33</v>
      </c>
      <c r="L1019" s="95">
        <f t="shared" si="124"/>
      </c>
      <c r="M1019" s="92">
        <v>2</v>
      </c>
      <c r="N1019" s="96">
        <f t="shared" si="562"/>
      </c>
      <c r="O1019" s="92">
        <v>2</v>
      </c>
      <c r="P1019" s="96">
        <f t="shared" si="671"/>
      </c>
      <c r="Q1019" s="97"/>
      <c r="R1019" s="92"/>
      <c r="S1019" s="97"/>
      <c r="T1019" s="92"/>
      <c r="U1019" s="98"/>
      <c r="V1019" s="99"/>
      <c r="W1019" s="92"/>
      <c r="X1019" s="99"/>
      <c r="Y1019" s="97"/>
      <c r="Z1019" s="99"/>
      <c r="AA1019" s="99"/>
      <c r="AB1019" s="92"/>
      <c r="AC1019" s="92"/>
      <c r="AD1019" s="97"/>
      <c r="AE1019" s="99"/>
      <c r="AF1019" s="43" t="s">
        <v>91</v>
      </c>
    </row>
    <row r="1020">
      <c r="A1020" s="88"/>
      <c r="B1020" s="89"/>
      <c r="C1020" s="90"/>
      <c r="D1020" s="91" t="s">
        <v>48</v>
      </c>
      <c r="E1020" s="92">
        <v>284.56</v>
      </c>
      <c r="F1020" s="93"/>
      <c r="G1020" s="92">
        <v>915</v>
      </c>
      <c r="H1020" s="92">
        <v>11</v>
      </c>
      <c r="I1020" s="94">
        <f t="shared" si="344"/>
      </c>
      <c r="J1020" s="95">
        <f t="shared" si="15"/>
      </c>
      <c r="K1020" s="92">
        <v>2</v>
      </c>
      <c r="L1020" s="95">
        <f t="shared" si="124"/>
      </c>
      <c r="M1020" s="92">
        <v>0</v>
      </c>
      <c r="N1020" s="96">
        <f t="shared" si="562"/>
      </c>
      <c r="O1020" s="92">
        <v>0</v>
      </c>
      <c r="P1020" s="96">
        <f t="shared" si="671"/>
      </c>
      <c r="Q1020" s="97"/>
      <c r="R1020" s="92"/>
      <c r="S1020" s="97"/>
      <c r="T1020" s="92"/>
      <c r="U1020" s="98"/>
      <c r="V1020" s="99"/>
      <c r="W1020" s="92"/>
      <c r="X1020" s="99"/>
      <c r="Y1020" s="97"/>
      <c r="Z1020" s="99"/>
      <c r="AA1020" s="99"/>
      <c r="AB1020" s="92"/>
      <c r="AC1020" s="92"/>
      <c r="AD1020" s="97"/>
      <c r="AE1020" s="99"/>
      <c r="AF1020" s="39"/>
    </row>
    <row r="1021">
      <c r="A1021" s="88"/>
      <c r="B1021" s="89" t="s">
        <v>58</v>
      </c>
      <c r="C1021" s="90" t="s">
        <v>55</v>
      </c>
      <c r="D1021" s="91" t="s">
        <v>44</v>
      </c>
      <c r="E1021" s="102">
        <v>567.39</v>
      </c>
      <c r="F1021" s="93">
        <f>E1021+E1022+E1023</f>
      </c>
      <c r="G1021" s="92">
        <v>2692</v>
      </c>
      <c r="H1021" s="92">
        <v>41</v>
      </c>
      <c r="I1021" s="94">
        <f t="shared" si="344"/>
      </c>
      <c r="J1021" s="95">
        <f t="shared" si="15"/>
      </c>
      <c r="K1021" s="92">
        <v>4</v>
      </c>
      <c r="L1021" s="95">
        <f t="shared" si="124"/>
      </c>
      <c r="M1021" s="92">
        <v>0</v>
      </c>
      <c r="N1021" s="96">
        <f t="shared" si="562"/>
      </c>
      <c r="O1021" s="92">
        <v>0</v>
      </c>
      <c r="P1021" s="96">
        <f t="shared" si="671"/>
      </c>
      <c r="Q1021" s="97">
        <f>(M1021+M1023+M1022)/(O1021+O1023+O1022)</f>
      </c>
      <c r="R1021" s="92">
        <v>9</v>
      </c>
      <c r="S1021" s="97">
        <f>(O1021+O1023)/(K1021+K1023)</f>
      </c>
      <c r="T1021" s="92">
        <v>4</v>
      </c>
      <c r="U1021" s="98">
        <f>F1021/T1021</f>
      </c>
      <c r="V1021" s="99">
        <f>(F1021+4*500)/T1021</f>
      </c>
      <c r="W1021" s="92">
        <v>4637.799999999999</v>
      </c>
      <c r="X1021" s="99">
        <f>W1021/T1021</f>
      </c>
      <c r="Y1021" s="97">
        <f>T1021/R1021</f>
      </c>
      <c r="Z1021" s="99">
        <f>W1021/F1021</f>
      </c>
      <c r="AA1021" s="99">
        <f>W1021/(F1021+500)</f>
      </c>
      <c r="AB1021" s="92">
        <v>2</v>
      </c>
      <c r="AC1021" s="92">
        <v>2287</v>
      </c>
      <c r="AD1021" s="97">
        <f>AB1021/T1021</f>
      </c>
      <c r="AE1021" s="99">
        <f>(W1021-AC1021)/(F1021+500)</f>
      </c>
      <c r="AF1021" s="39" t="s">
        <v>45</v>
      </c>
    </row>
    <row r="1022">
      <c r="A1022" s="88"/>
      <c r="B1022" s="89"/>
      <c r="C1022" s="90"/>
      <c r="D1022" s="91" t="s">
        <v>46</v>
      </c>
      <c r="E1022" s="103">
        <v>3758.57</v>
      </c>
      <c r="F1022" s="93"/>
      <c r="G1022" s="92">
        <v>6679</v>
      </c>
      <c r="H1022" s="92">
        <v>182</v>
      </c>
      <c r="I1022" s="94">
        <f t="shared" si="344"/>
      </c>
      <c r="J1022" s="95">
        <f t="shared" si="15"/>
      </c>
      <c r="K1022" s="92">
        <v>28</v>
      </c>
      <c r="L1022" s="95">
        <f t="shared" si="124"/>
      </c>
      <c r="M1022" s="92">
        <v>1</v>
      </c>
      <c r="N1022" s="96">
        <f t="shared" si="562"/>
      </c>
      <c r="O1022" s="92">
        <v>4</v>
      </c>
      <c r="P1022" s="96">
        <f t="shared" si="671"/>
      </c>
      <c r="Q1022" s="97"/>
      <c r="R1022" s="92"/>
      <c r="S1022" s="97"/>
      <c r="T1022" s="92"/>
      <c r="U1022" s="98"/>
      <c r="V1022" s="99"/>
      <c r="W1022" s="92"/>
      <c r="X1022" s="99"/>
      <c r="Y1022" s="97"/>
      <c r="Z1022" s="99"/>
      <c r="AA1022" s="99"/>
      <c r="AB1022" s="92"/>
      <c r="AC1022" s="92"/>
      <c r="AD1022" s="97"/>
      <c r="AE1022" s="99"/>
      <c r="AF1022" s="43" t="s">
        <v>91</v>
      </c>
    </row>
    <row r="1023">
      <c r="A1023" s="88"/>
      <c r="B1023" s="89"/>
      <c r="C1023" s="90"/>
      <c r="D1023" s="91" t="s">
        <v>48</v>
      </c>
      <c r="E1023" s="92">
        <v>56.91</v>
      </c>
      <c r="F1023" s="93"/>
      <c r="G1023" s="92">
        <v>559</v>
      </c>
      <c r="H1023" s="92">
        <v>11</v>
      </c>
      <c r="I1023" s="94">
        <f t="shared" si="344"/>
      </c>
      <c r="J1023" s="95">
        <f t="shared" si="15"/>
      </c>
      <c r="K1023" s="92">
        <v>0</v>
      </c>
      <c r="L1023" s="95">
        <f t="shared" si="124"/>
      </c>
      <c r="M1023" s="92">
        <v>0</v>
      </c>
      <c r="N1023" s="96">
        <f t="shared" si="562"/>
      </c>
      <c r="O1023" s="92">
        <v>0</v>
      </c>
      <c r="P1023" s="96">
        <f t="shared" si="671"/>
      </c>
      <c r="Q1023" s="97"/>
      <c r="R1023" s="92"/>
      <c r="S1023" s="97"/>
      <c r="T1023" s="92"/>
      <c r="U1023" s="98"/>
      <c r="V1023" s="99"/>
      <c r="W1023" s="92"/>
      <c r="X1023" s="99"/>
      <c r="Y1023" s="97"/>
      <c r="Z1023" s="99"/>
      <c r="AA1023" s="99"/>
      <c r="AB1023" s="92"/>
      <c r="AC1023" s="92"/>
      <c r="AD1023" s="97"/>
      <c r="AE1023" s="99"/>
      <c r="AF1023" s="39"/>
    </row>
    <row r="1024">
      <c r="A1024" s="88"/>
      <c r="B1024" s="104" t="s">
        <v>53</v>
      </c>
      <c r="C1024" s="104"/>
      <c r="D1024" s="104"/>
      <c r="E1024" s="105">
        <f>SUM(E1012:E1023)</f>
      </c>
      <c r="F1024" s="105">
        <f>SUM(F1012:F1023)</f>
      </c>
      <c r="G1024" s="105">
        <f>SUM(G1012:G1023)</f>
      </c>
      <c r="H1024" s="105">
        <f>SUM(H1012:H1023)</f>
      </c>
      <c r="I1024" s="106">
        <f t="shared" si="344"/>
      </c>
      <c r="J1024" s="107">
        <f t="shared" si="15"/>
      </c>
      <c r="K1024" s="105">
        <f>SUM(K1012:K1023)</f>
      </c>
      <c r="L1024" s="107">
        <f t="shared" si="124"/>
      </c>
      <c r="M1024" s="105">
        <f>SUM(M1012:M1023)</f>
      </c>
      <c r="N1024" s="108">
        <f t="shared" si="562"/>
      </c>
      <c r="O1024" s="105">
        <f>SUM(O1012:O1023)</f>
      </c>
      <c r="P1024" s="108">
        <f t="shared" si="671"/>
      </c>
      <c r="Q1024" s="109">
        <f>M1024/O1024</f>
      </c>
      <c r="R1024" s="105">
        <f>SUM(R1012:R1023)</f>
      </c>
      <c r="S1024" s="109">
        <f>(O1024+O1024)/(K1024+K1024)</f>
      </c>
      <c r="T1024" s="105">
        <f>SUM(T1012:T1023)</f>
      </c>
      <c r="U1024" s="110">
        <f t="shared" ref="U1024:U1025" si="310">F1024/T1024</f>
      </c>
      <c r="V1024" s="111">
        <f t="shared" ref="V1024:V1025" si="419">(F1024+4*500)/T1024</f>
      </c>
      <c r="W1024" s="105">
        <f>SUM(W1012:W1023)</f>
      </c>
      <c r="X1024" s="112">
        <f t="shared" ref="X1024:X1025" si="90">W1024/T1024</f>
      </c>
      <c r="Y1024" s="109">
        <f t="shared" ref="Y1024:Y1025" si="201">T1024/R1024</f>
      </c>
      <c r="Z1024" s="111">
        <f t="shared" ref="Z1024:Z1025" si="637">W1024/F1024</f>
      </c>
      <c r="AA1024" s="111">
        <f>W1024/(F1024+COUNT(W1012:W1023)*500)</f>
      </c>
      <c r="AB1024" s="105">
        <f>SUM(AB1012:AB1023)</f>
      </c>
      <c r="AC1024" s="105">
        <f>SUM(AC1012:AC1023)</f>
      </c>
      <c r="AD1024" s="109">
        <f t="shared" ref="AD1024:AD1025" si="509">AB1024/T1024</f>
      </c>
      <c r="AE1024" s="113">
        <f>(W1024-AC1024)/(F1024+COUNT(W1012:W1023)*500)</f>
      </c>
      <c r="AF1024" s="39"/>
    </row>
    <row r="1025">
      <c r="A1025" s="88"/>
      <c r="B1025" s="89" t="s">
        <v>59</v>
      </c>
      <c r="C1025" s="90" t="s">
        <v>60</v>
      </c>
      <c r="D1025" s="91" t="s">
        <v>44</v>
      </c>
      <c r="E1025" s="123">
        <v>278.5</v>
      </c>
      <c r="F1025" s="93">
        <f>E1025+E1026+E1027</f>
      </c>
      <c r="G1025" s="92">
        <v>1154</v>
      </c>
      <c r="H1025" s="92">
        <v>17</v>
      </c>
      <c r="I1025" s="94">
        <f t="shared" si="344"/>
      </c>
      <c r="J1025" s="95">
        <f t="shared" si="15"/>
      </c>
      <c r="K1025" s="92">
        <v>3</v>
      </c>
      <c r="L1025" s="95">
        <f t="shared" si="124"/>
      </c>
      <c r="M1025" s="92">
        <v>2</v>
      </c>
      <c r="N1025" s="96">
        <f t="shared" si="562"/>
      </c>
      <c r="O1025" s="92">
        <v>1</v>
      </c>
      <c r="P1025" s="96">
        <f t="shared" si="671"/>
      </c>
      <c r="Q1025" s="97">
        <f>(M1025+M1027+M1026)/(O1025+O1027+O1026)</f>
      </c>
      <c r="R1025" s="92">
        <v>7</v>
      </c>
      <c r="S1025" s="97">
        <f>(O1025+O1027)/(K1025+K1027)</f>
      </c>
      <c r="T1025" s="92">
        <v>4</v>
      </c>
      <c r="U1025" s="98">
        <f t="shared" si="310"/>
      </c>
      <c r="V1025" s="99">
        <f t="shared" si="419"/>
      </c>
      <c r="W1025" s="92">
        <v>3353.4000000000015</v>
      </c>
      <c r="X1025" s="99">
        <f t="shared" si="90"/>
      </c>
      <c r="Y1025" s="97">
        <f t="shared" si="201"/>
      </c>
      <c r="Z1025" s="99">
        <f t="shared" si="637"/>
      </c>
      <c r="AA1025" s="99">
        <f>W1025/(F1025+500)</f>
      </c>
      <c r="AB1025" s="92">
        <v>1</v>
      </c>
      <c r="AC1025" s="92">
        <v>345</v>
      </c>
      <c r="AD1025" s="97">
        <f t="shared" si="509"/>
      </c>
      <c r="AE1025" s="99">
        <f>(W1025-AC1025)/(F1025+500)</f>
      </c>
      <c r="AF1025" s="39" t="s">
        <v>45</v>
      </c>
    </row>
    <row r="1026">
      <c r="A1026" s="88"/>
      <c r="B1026" s="89"/>
      <c r="C1026" s="90"/>
      <c r="D1026" s="91" t="s">
        <v>46</v>
      </c>
      <c r="E1026" s="92">
        <v>3559.92</v>
      </c>
      <c r="F1026" s="93"/>
      <c r="G1026" s="92">
        <v>6287</v>
      </c>
      <c r="H1026" s="92">
        <v>167</v>
      </c>
      <c r="I1026" s="94">
        <f t="shared" si="344"/>
      </c>
      <c r="J1026" s="95">
        <f t="shared" si="15"/>
      </c>
      <c r="K1026" s="92">
        <v>33</v>
      </c>
      <c r="L1026" s="95">
        <f t="shared" si="124"/>
      </c>
      <c r="M1026" s="92">
        <v>2</v>
      </c>
      <c r="N1026" s="96">
        <f t="shared" si="562"/>
      </c>
      <c r="O1026" s="92">
        <v>3</v>
      </c>
      <c r="P1026" s="96">
        <f t="shared" si="671"/>
      </c>
      <c r="Q1026" s="97"/>
      <c r="R1026" s="92"/>
      <c r="S1026" s="97"/>
      <c r="T1026" s="92"/>
      <c r="U1026" s="98"/>
      <c r="V1026" s="99"/>
      <c r="W1026" s="92"/>
      <c r="X1026" s="99"/>
      <c r="Y1026" s="97"/>
      <c r="Z1026" s="99"/>
      <c r="AA1026" s="99"/>
      <c r="AB1026" s="92"/>
      <c r="AC1026" s="92"/>
      <c r="AD1026" s="97"/>
      <c r="AE1026" s="99"/>
      <c r="AF1026" s="43" t="s">
        <v>91</v>
      </c>
    </row>
    <row r="1027">
      <c r="A1027" s="88"/>
      <c r="B1027" s="89"/>
      <c r="C1027" s="90"/>
      <c r="D1027" s="91" t="s">
        <v>48</v>
      </c>
      <c r="E1027" s="92">
        <v>55.59</v>
      </c>
      <c r="F1027" s="93"/>
      <c r="G1027" s="92">
        <v>329</v>
      </c>
      <c r="H1027" s="92">
        <v>12</v>
      </c>
      <c r="I1027" s="94">
        <f t="shared" si="344"/>
      </c>
      <c r="J1027" s="95">
        <f t="shared" si="15"/>
      </c>
      <c r="K1027" s="92">
        <v>3</v>
      </c>
      <c r="L1027" s="95">
        <f t="shared" si="124"/>
      </c>
      <c r="M1027" s="92">
        <v>0</v>
      </c>
      <c r="N1027" s="96">
        <f t="shared" si="562"/>
      </c>
      <c r="O1027" s="92">
        <v>0</v>
      </c>
      <c r="P1027" s="96">
        <f t="shared" si="671"/>
      </c>
      <c r="Q1027" s="97"/>
      <c r="R1027" s="92"/>
      <c r="S1027" s="97"/>
      <c r="T1027" s="92"/>
      <c r="U1027" s="98"/>
      <c r="V1027" s="99"/>
      <c r="W1027" s="92"/>
      <c r="X1027" s="99"/>
      <c r="Y1027" s="97"/>
      <c r="Z1027" s="99"/>
      <c r="AA1027" s="99"/>
      <c r="AB1027" s="92"/>
      <c r="AC1027" s="92"/>
      <c r="AD1027" s="97"/>
      <c r="AE1027" s="99"/>
      <c r="AF1027" s="39"/>
    </row>
    <row r="1028">
      <c r="A1028" s="88"/>
      <c r="B1028" s="89" t="s">
        <v>61</v>
      </c>
      <c r="C1028" s="90" t="s">
        <v>60</v>
      </c>
      <c r="D1028" s="91" t="s">
        <v>44</v>
      </c>
      <c r="E1028" s="102">
        <v>825.05</v>
      </c>
      <c r="F1028" s="93">
        <f>E1028+E1029+E1030</f>
      </c>
      <c r="G1028" s="92">
        <v>3850</v>
      </c>
      <c r="H1028" s="92">
        <v>46</v>
      </c>
      <c r="I1028" s="94">
        <f t="shared" si="344"/>
      </c>
      <c r="J1028" s="95">
        <f t="shared" si="15"/>
      </c>
      <c r="K1028" s="92">
        <v>11</v>
      </c>
      <c r="L1028" s="95">
        <f t="shared" si="124"/>
      </c>
      <c r="M1028" s="92">
        <v>0</v>
      </c>
      <c r="N1028" s="96">
        <f t="shared" si="562"/>
      </c>
      <c r="O1028" s="92">
        <v>1</v>
      </c>
      <c r="P1028" s="96">
        <f t="shared" si="671"/>
      </c>
      <c r="Q1028" s="97">
        <f>(M1028+M1030+M1029)/(O1028+O1030+O1029)</f>
      </c>
      <c r="R1028" s="92">
        <v>7</v>
      </c>
      <c r="S1028" s="97">
        <f>(O1028+O1030)/(K1028+K1030)</f>
      </c>
      <c r="T1028" s="92">
        <v>1</v>
      </c>
      <c r="U1028" s="98">
        <f>F1028/T1028</f>
      </c>
      <c r="V1028" s="99">
        <f>(F1028+4*500)/T1028</f>
      </c>
      <c r="W1028" s="92">
        <v>2467.2</v>
      </c>
      <c r="X1028" s="99">
        <f>W1028/T1028</f>
      </c>
      <c r="Y1028" s="97">
        <f>T1028/R1028</f>
      </c>
      <c r="Z1028" s="99">
        <f>W1028/F1028</f>
      </c>
      <c r="AA1028" s="99">
        <f>W1028/(F1028+500)</f>
      </c>
      <c r="AB1028" s="92">
        <v>0</v>
      </c>
      <c r="AC1028" s="92">
        <v>0</v>
      </c>
      <c r="AD1028" s="97">
        <f>AB1028/T1028</f>
      </c>
      <c r="AE1028" s="99">
        <f>(W1028-AC1028)/(F1028+500)</f>
      </c>
      <c r="AF1028" s="39" t="s">
        <v>45</v>
      </c>
    </row>
    <row r="1029">
      <c r="A1029" s="88"/>
      <c r="B1029" s="89"/>
      <c r="C1029" s="90"/>
      <c r="D1029" s="91" t="s">
        <v>46</v>
      </c>
      <c r="E1029" s="103">
        <v>4570.63</v>
      </c>
      <c r="F1029" s="93"/>
      <c r="G1029" s="92">
        <v>8303</v>
      </c>
      <c r="H1029" s="92">
        <v>288</v>
      </c>
      <c r="I1029" s="94">
        <f t="shared" si="344"/>
      </c>
      <c r="J1029" s="95">
        <f t="shared" si="15"/>
      </c>
      <c r="K1029" s="92">
        <v>27</v>
      </c>
      <c r="L1029" s="95">
        <f t="shared" si="124"/>
      </c>
      <c r="M1029" s="92">
        <v>0</v>
      </c>
      <c r="N1029" s="96">
        <f t="shared" si="562"/>
      </c>
      <c r="O1029" s="92">
        <v>2</v>
      </c>
      <c r="P1029" s="96">
        <f t="shared" si="671"/>
      </c>
      <c r="Q1029" s="97"/>
      <c r="R1029" s="92"/>
      <c r="S1029" s="97"/>
      <c r="T1029" s="92"/>
      <c r="U1029" s="98"/>
      <c r="V1029" s="99"/>
      <c r="W1029" s="92"/>
      <c r="X1029" s="99"/>
      <c r="Y1029" s="97"/>
      <c r="Z1029" s="99"/>
      <c r="AA1029" s="99"/>
      <c r="AB1029" s="92"/>
      <c r="AC1029" s="92"/>
      <c r="AD1029" s="97"/>
      <c r="AE1029" s="99"/>
      <c r="AF1029" s="43" t="s">
        <v>91</v>
      </c>
    </row>
    <row r="1030">
      <c r="A1030" s="88"/>
      <c r="B1030" s="89"/>
      <c r="C1030" s="90"/>
      <c r="D1030" s="91" t="s">
        <v>48</v>
      </c>
      <c r="E1030" s="92">
        <v>72.38</v>
      </c>
      <c r="F1030" s="93"/>
      <c r="G1030" s="92">
        <v>232</v>
      </c>
      <c r="H1030" s="92">
        <v>4</v>
      </c>
      <c r="I1030" s="94">
        <f t="shared" si="344"/>
      </c>
      <c r="J1030" s="95">
        <f t="shared" si="15"/>
      </c>
      <c r="K1030" s="92">
        <v>1</v>
      </c>
      <c r="L1030" s="95">
        <f t="shared" si="124"/>
      </c>
      <c r="M1030" s="92">
        <v>0</v>
      </c>
      <c r="N1030" s="96">
        <f t="shared" si="562"/>
      </c>
      <c r="O1030" s="92">
        <v>0</v>
      </c>
      <c r="P1030" s="96">
        <f t="shared" si="671"/>
      </c>
      <c r="Q1030" s="97"/>
      <c r="R1030" s="92"/>
      <c r="S1030" s="97"/>
      <c r="T1030" s="92"/>
      <c r="U1030" s="98"/>
      <c r="V1030" s="99"/>
      <c r="W1030" s="92"/>
      <c r="X1030" s="99"/>
      <c r="Y1030" s="97"/>
      <c r="Z1030" s="99"/>
      <c r="AA1030" s="99"/>
      <c r="AB1030" s="92"/>
      <c r="AC1030" s="92"/>
      <c r="AD1030" s="97"/>
      <c r="AE1030" s="99"/>
      <c r="AF1030" s="39"/>
    </row>
    <row r="1031">
      <c r="A1031" s="88"/>
      <c r="B1031" s="89" t="s">
        <v>62</v>
      </c>
      <c r="C1031" s="90" t="s">
        <v>60</v>
      </c>
      <c r="D1031" s="91" t="s">
        <v>44</v>
      </c>
      <c r="E1031" s="102">
        <v>1055.49</v>
      </c>
      <c r="F1031" s="93">
        <f>E1031+E1032+E1033</f>
      </c>
      <c r="G1031" s="92">
        <v>6202</v>
      </c>
      <c r="H1031" s="92">
        <v>55</v>
      </c>
      <c r="I1031" s="94">
        <f t="shared" si="344"/>
      </c>
      <c r="J1031" s="95">
        <f t="shared" si="15"/>
      </c>
      <c r="K1031" s="92">
        <v>14</v>
      </c>
      <c r="L1031" s="95">
        <f t="shared" si="124"/>
      </c>
      <c r="M1031" s="92">
        <v>0</v>
      </c>
      <c r="N1031" s="96">
        <f t="shared" si="562"/>
      </c>
      <c r="O1031" s="92">
        <v>2</v>
      </c>
      <c r="P1031" s="96">
        <f t="shared" si="671"/>
      </c>
      <c r="Q1031" s="97">
        <f>(M1031+M1033+M1032)/(O1031+O1033+O1032)</f>
      </c>
      <c r="R1031" s="92">
        <v>5</v>
      </c>
      <c r="S1031" s="97">
        <f>(O1031+O1033)/(K1031+K1033)</f>
      </c>
      <c r="T1031" s="92">
        <v>0</v>
      </c>
      <c r="U1031" s="98">
        <f>F1031/T1031</f>
      </c>
      <c r="V1031" s="99">
        <f>(F1031+4*500)/T1031</f>
      </c>
      <c r="W1031" s="92">
        <v>0</v>
      </c>
      <c r="X1031" s="99">
        <f>W1031/T1031</f>
      </c>
      <c r="Y1031" s="97">
        <f>T1031/R1031</f>
      </c>
      <c r="Z1031" s="99">
        <f>W1031/F1031</f>
      </c>
      <c r="AA1031" s="99">
        <f>W1031/(F1031+500)</f>
      </c>
      <c r="AB1031" s="92">
        <v>0</v>
      </c>
      <c r="AC1031" s="92">
        <v>0</v>
      </c>
      <c r="AD1031" s="97">
        <f>AB1031/T1031</f>
      </c>
      <c r="AE1031" s="99">
        <f>(W1031-AC1031)/(F1031+500)</f>
      </c>
      <c r="AF1031" s="39" t="s">
        <v>65</v>
      </c>
    </row>
    <row r="1032">
      <c r="A1032" s="88"/>
      <c r="B1032" s="89"/>
      <c r="C1032" s="90"/>
      <c r="D1032" s="91" t="s">
        <v>46</v>
      </c>
      <c r="E1032" s="103">
        <v>3363.71</v>
      </c>
      <c r="F1032" s="93"/>
      <c r="G1032" s="92">
        <v>7488</v>
      </c>
      <c r="H1032" s="92">
        <v>289</v>
      </c>
      <c r="I1032" s="94">
        <f t="shared" si="344"/>
      </c>
      <c r="J1032" s="95">
        <f t="shared" si="15"/>
      </c>
      <c r="K1032" s="92">
        <v>30</v>
      </c>
      <c r="L1032" s="95">
        <f t="shared" si="124"/>
      </c>
      <c r="M1032" s="92">
        <v>0</v>
      </c>
      <c r="N1032" s="96">
        <f t="shared" si="562"/>
      </c>
      <c r="O1032" s="92">
        <v>2</v>
      </c>
      <c r="P1032" s="96">
        <f t="shared" si="671"/>
      </c>
      <c r="Q1032" s="97"/>
      <c r="R1032" s="92"/>
      <c r="S1032" s="97"/>
      <c r="T1032" s="92"/>
      <c r="U1032" s="98"/>
      <c r="V1032" s="99"/>
      <c r="W1032" s="92"/>
      <c r="X1032" s="99"/>
      <c r="Y1032" s="97"/>
      <c r="Z1032" s="99"/>
      <c r="AA1032" s="99"/>
      <c r="AB1032" s="92"/>
      <c r="AC1032" s="92"/>
      <c r="AD1032" s="97"/>
      <c r="AE1032" s="99"/>
      <c r="AF1032" s="43" t="s">
        <v>47</v>
      </c>
    </row>
    <row r="1033">
      <c r="A1033" s="88"/>
      <c r="B1033" s="89"/>
      <c r="C1033" s="90"/>
      <c r="D1033" s="91" t="s">
        <v>48</v>
      </c>
      <c r="E1033" s="92">
        <v>7.63</v>
      </c>
      <c r="F1033" s="93"/>
      <c r="G1033" s="92">
        <v>149</v>
      </c>
      <c r="H1033" s="92">
        <v>0</v>
      </c>
      <c r="I1033" s="94">
        <f t="shared" si="344"/>
      </c>
      <c r="J1033" s="95">
        <f t="shared" si="15"/>
      </c>
      <c r="K1033" s="92">
        <v>0</v>
      </c>
      <c r="L1033" s="95">
        <f t="shared" si="124"/>
      </c>
      <c r="M1033" s="92">
        <v>0</v>
      </c>
      <c r="N1033" s="96">
        <f t="shared" si="562"/>
      </c>
      <c r="O1033" s="92">
        <v>0</v>
      </c>
      <c r="P1033" s="96">
        <f t="shared" si="671"/>
      </c>
      <c r="Q1033" s="97"/>
      <c r="R1033" s="92"/>
      <c r="S1033" s="97"/>
      <c r="T1033" s="92"/>
      <c r="U1033" s="98"/>
      <c r="V1033" s="99"/>
      <c r="W1033" s="92"/>
      <c r="X1033" s="99"/>
      <c r="Y1033" s="97"/>
      <c r="Z1033" s="99"/>
      <c r="AA1033" s="99"/>
      <c r="AB1033" s="92"/>
      <c r="AC1033" s="92"/>
      <c r="AD1033" s="97"/>
      <c r="AE1033" s="99"/>
      <c r="AF1033" s="39"/>
    </row>
    <row r="1034">
      <c r="A1034" s="88"/>
      <c r="B1034" s="89" t="s">
        <v>64</v>
      </c>
      <c r="C1034" s="90" t="s">
        <v>60</v>
      </c>
      <c r="D1034" s="91" t="s">
        <v>44</v>
      </c>
      <c r="E1034" s="102">
        <v>475.87</v>
      </c>
      <c r="F1034" s="93">
        <f>E1034+E1035+E1036</f>
      </c>
      <c r="G1034" s="92">
        <v>2542</v>
      </c>
      <c r="H1034" s="92">
        <v>43</v>
      </c>
      <c r="I1034" s="94">
        <f t="shared" si="344"/>
      </c>
      <c r="J1034" s="95">
        <f t="shared" si="15"/>
      </c>
      <c r="K1034" s="92">
        <v>2</v>
      </c>
      <c r="L1034" s="95">
        <f t="shared" si="124"/>
      </c>
      <c r="M1034" s="92">
        <v>0</v>
      </c>
      <c r="N1034" s="96">
        <f t="shared" si="562"/>
      </c>
      <c r="O1034" s="92">
        <v>0</v>
      </c>
      <c r="P1034" s="96">
        <f t="shared" si="671"/>
      </c>
      <c r="Q1034" s="97">
        <f>(M1034+M1036+M1035)/(O1034+O1036+O1035)</f>
      </c>
      <c r="R1034" s="92">
        <v>3</v>
      </c>
      <c r="S1034" s="97">
        <f>(O1034+O1036)/(K1034+K1036)</f>
      </c>
      <c r="T1034" s="92">
        <v>0</v>
      </c>
      <c r="U1034" s="98">
        <f>F1034/T1034</f>
      </c>
      <c r="V1034" s="99">
        <f>(F1034+4*500)/T1034</f>
      </c>
      <c r="W1034" s="92">
        <v>0</v>
      </c>
      <c r="X1034" s="99">
        <f>W1034/T1034</f>
      </c>
      <c r="Y1034" s="97">
        <f>T1034/R1034</f>
      </c>
      <c r="Z1034" s="99">
        <f>W1034/F1034</f>
      </c>
      <c r="AA1034" s="99">
        <f>W1034/(F1034+500)</f>
      </c>
      <c r="AB1034" s="92">
        <v>0</v>
      </c>
      <c r="AC1034" s="92">
        <v>0</v>
      </c>
      <c r="AD1034" s="97">
        <f>AB1034/T1034</f>
      </c>
      <c r="AE1034" s="99">
        <f>(W1034-AC1034)/(F1034+500)</f>
      </c>
      <c r="AF1034" s="39" t="s">
        <v>65</v>
      </c>
    </row>
    <row r="1035">
      <c r="A1035" s="88"/>
      <c r="B1035" s="89"/>
      <c r="C1035" s="90"/>
      <c r="D1035" s="91" t="s">
        <v>46</v>
      </c>
      <c r="E1035" s="103">
        <v>587.07</v>
      </c>
      <c r="F1035" s="93"/>
      <c r="G1035" s="92">
        <v>2926</v>
      </c>
      <c r="H1035" s="92">
        <v>93</v>
      </c>
      <c r="I1035" s="94">
        <f t="shared" si="344"/>
      </c>
      <c r="J1035" s="95">
        <f t="shared" si="15"/>
      </c>
      <c r="K1035" s="92">
        <v>4</v>
      </c>
      <c r="L1035" s="95">
        <f t="shared" si="124"/>
      </c>
      <c r="M1035" s="92">
        <v>0</v>
      </c>
      <c r="N1035" s="96">
        <f t="shared" si="562"/>
      </c>
      <c r="O1035" s="92">
        <v>2</v>
      </c>
      <c r="P1035" s="96">
        <f t="shared" si="671"/>
      </c>
      <c r="Q1035" s="97"/>
      <c r="R1035" s="92"/>
      <c r="S1035" s="97"/>
      <c r="T1035" s="92"/>
      <c r="U1035" s="98"/>
      <c r="V1035" s="99"/>
      <c r="W1035" s="92"/>
      <c r="X1035" s="99"/>
      <c r="Y1035" s="97"/>
      <c r="Z1035" s="99"/>
      <c r="AA1035" s="99"/>
      <c r="AB1035" s="92"/>
      <c r="AC1035" s="92"/>
      <c r="AD1035" s="97"/>
      <c r="AE1035" s="99"/>
      <c r="AF1035" s="43" t="s">
        <v>47</v>
      </c>
    </row>
    <row r="1036">
      <c r="A1036" s="88"/>
      <c r="B1036" s="89"/>
      <c r="C1036" s="90"/>
      <c r="D1036" s="91" t="s">
        <v>48</v>
      </c>
      <c r="E1036" s="92">
        <v>36.27</v>
      </c>
      <c r="F1036" s="93"/>
      <c r="G1036" s="92">
        <v>66</v>
      </c>
      <c r="H1036" s="92">
        <v>1</v>
      </c>
      <c r="I1036" s="94">
        <f t="shared" si="344"/>
      </c>
      <c r="J1036" s="95">
        <f t="shared" si="15"/>
      </c>
      <c r="K1036" s="92">
        <v>1</v>
      </c>
      <c r="L1036" s="95">
        <f t="shared" si="124"/>
      </c>
      <c r="M1036" s="92">
        <v>0</v>
      </c>
      <c r="N1036" s="96">
        <f t="shared" si="562"/>
      </c>
      <c r="O1036" s="92">
        <v>0</v>
      </c>
      <c r="P1036" s="96">
        <f t="shared" si="671"/>
      </c>
      <c r="Q1036" s="97"/>
      <c r="R1036" s="92"/>
      <c r="S1036" s="97"/>
      <c r="T1036" s="92"/>
      <c r="U1036" s="98"/>
      <c r="V1036" s="99"/>
      <c r="W1036" s="92"/>
      <c r="X1036" s="99"/>
      <c r="Y1036" s="97"/>
      <c r="Z1036" s="99"/>
      <c r="AA1036" s="99"/>
      <c r="AB1036" s="92"/>
      <c r="AC1036" s="92"/>
      <c r="AD1036" s="97"/>
      <c r="AE1036" s="99"/>
      <c r="AF1036" s="39"/>
    </row>
    <row r="1037">
      <c r="A1037" s="88"/>
      <c r="B1037" s="104" t="s">
        <v>53</v>
      </c>
      <c r="C1037" s="104"/>
      <c r="D1037" s="104"/>
      <c r="E1037" s="105">
        <f>SUM(E1025:E1036)</f>
      </c>
      <c r="F1037" s="105">
        <f>SUM(F1025:F1036)</f>
      </c>
      <c r="G1037" s="105">
        <f>SUM(G1025:G1036)</f>
      </c>
      <c r="H1037" s="105">
        <f>SUM(H1025:H1036)</f>
      </c>
      <c r="I1037" s="106">
        <f t="shared" si="344"/>
      </c>
      <c r="J1037" s="107">
        <f t="shared" si="15"/>
      </c>
      <c r="K1037" s="105">
        <f>SUM(K1025:K1036)</f>
      </c>
      <c r="L1037" s="107">
        <f t="shared" si="124"/>
      </c>
      <c r="M1037" s="105">
        <f>SUM(M1025:M1036)</f>
      </c>
      <c r="N1037" s="108">
        <f t="shared" si="562"/>
      </c>
      <c r="O1037" s="105">
        <f>SUM(O1025:O1036)</f>
      </c>
      <c r="P1037" s="108">
        <f t="shared" si="671"/>
      </c>
      <c r="Q1037" s="109">
        <f>M1037/O1037</f>
      </c>
      <c r="R1037" s="105">
        <f>SUM(R1025:R1036)</f>
      </c>
      <c r="S1037" s="109">
        <f>(O1037+O1037)/(K1037+K1037)</f>
      </c>
      <c r="T1037" s="105">
        <f>SUM(T1025:T1036)</f>
      </c>
      <c r="U1037" s="110">
        <f t="shared" ref="U1037:U1038" si="311">F1037/T1037</f>
      </c>
      <c r="V1037" s="111">
        <f t="shared" ref="V1037:V1038" si="420">(F1037+4*500)/T1037</f>
      </c>
      <c r="W1037" s="105">
        <f>SUM(W1025:W1036)</f>
      </c>
      <c r="X1037" s="112">
        <f t="shared" ref="X1037:X1038" si="91">W1037/T1037</f>
      </c>
      <c r="Y1037" s="109">
        <f t="shared" ref="Y1037:Y1038" si="202">T1037/R1037</f>
      </c>
      <c r="Z1037" s="111">
        <f t="shared" ref="Z1037:Z1038" si="638">W1037/F1037</f>
      </c>
      <c r="AA1037" s="111">
        <f>W1037/(F1037+COUNT(W1025:W1036)*500)</f>
      </c>
      <c r="AB1037" s="105">
        <f>SUM(AB1025:AB1036)</f>
      </c>
      <c r="AC1037" s="105">
        <f>SUM(AC1025:AC1036)</f>
      </c>
      <c r="AD1037" s="109">
        <f t="shared" ref="AD1037:AD1038" si="510">AB1037/T1037</f>
      </c>
      <c r="AE1037" s="113">
        <f>(W1037-AC1037)/(F1037+COUNT(W1025:W1036)*500)</f>
      </c>
      <c r="AF1037" s="39"/>
    </row>
    <row r="1038">
      <c r="A1038" s="88"/>
      <c r="B1038" s="89" t="s">
        <v>67</v>
      </c>
      <c r="C1038" s="90" t="s">
        <v>84</v>
      </c>
      <c r="D1038" s="91" t="s">
        <v>44</v>
      </c>
      <c r="E1038" s="123">
        <v>173.77</v>
      </c>
      <c r="F1038" s="93">
        <f>E1038+E1039+E1040</f>
      </c>
      <c r="G1038" s="92">
        <v>1263</v>
      </c>
      <c r="H1038" s="92">
        <v>17</v>
      </c>
      <c r="I1038" s="94">
        <f t="shared" si="344"/>
      </c>
      <c r="J1038" s="95">
        <f t="shared" si="15"/>
      </c>
      <c r="K1038" s="92">
        <v>6</v>
      </c>
      <c r="L1038" s="95">
        <f t="shared" si="124"/>
      </c>
      <c r="M1038" s="92">
        <v>0</v>
      </c>
      <c r="N1038" s="96">
        <f t="shared" si="562"/>
      </c>
      <c r="O1038" s="92">
        <v>0</v>
      </c>
      <c r="P1038" s="96">
        <f t="shared" si="671"/>
      </c>
      <c r="Q1038" s="97">
        <f>(M1038+M1040+M1039)/(O1038+O1040+O1039)</f>
      </c>
      <c r="R1038" s="92">
        <v>0</v>
      </c>
      <c r="S1038" s="97">
        <f>(O1038+O1040)/(K1038+K1040)</f>
      </c>
      <c r="T1038" s="92">
        <v>0</v>
      </c>
      <c r="U1038" s="98">
        <f t="shared" si="311"/>
      </c>
      <c r="V1038" s="99">
        <f t="shared" si="420"/>
      </c>
      <c r="W1038" s="92">
        <v>0</v>
      </c>
      <c r="X1038" s="99">
        <f t="shared" si="91"/>
      </c>
      <c r="Y1038" s="97">
        <f t="shared" si="202"/>
      </c>
      <c r="Z1038" s="99">
        <f t="shared" si="638"/>
      </c>
      <c r="AA1038" s="99">
        <f>W1038/(F1038+500)</f>
      </c>
      <c r="AB1038" s="92">
        <v>0</v>
      </c>
      <c r="AC1038" s="92">
        <v>0</v>
      </c>
      <c r="AD1038" s="97">
        <f t="shared" si="510"/>
      </c>
      <c r="AE1038" s="99">
        <f>(W1038-AC1038)/(F1038+500)</f>
      </c>
      <c r="AF1038" s="39" t="s">
        <v>65</v>
      </c>
    </row>
    <row r="1039">
      <c r="A1039" s="88"/>
      <c r="B1039" s="89"/>
      <c r="C1039" s="90"/>
      <c r="D1039" s="91" t="s">
        <v>46</v>
      </c>
      <c r="E1039" s="92">
        <v>674.47</v>
      </c>
      <c r="F1039" s="93"/>
      <c r="G1039" s="92">
        <v>1809</v>
      </c>
      <c r="H1039" s="92">
        <v>52</v>
      </c>
      <c r="I1039" s="94">
        <f t="shared" si="344"/>
      </c>
      <c r="J1039" s="95">
        <f t="shared" si="15"/>
      </c>
      <c r="K1039" s="92">
        <v>4</v>
      </c>
      <c r="L1039" s="95">
        <f t="shared" si="124"/>
      </c>
      <c r="M1039" s="92">
        <v>0</v>
      </c>
      <c r="N1039" s="96">
        <f t="shared" si="562"/>
      </c>
      <c r="O1039" s="92">
        <v>0</v>
      </c>
      <c r="P1039" s="96">
        <f t="shared" si="671"/>
      </c>
      <c r="Q1039" s="97"/>
      <c r="R1039" s="92"/>
      <c r="S1039" s="97"/>
      <c r="T1039" s="92"/>
      <c r="U1039" s="98"/>
      <c r="V1039" s="99"/>
      <c r="W1039" s="92"/>
      <c r="X1039" s="99"/>
      <c r="Y1039" s="97"/>
      <c r="Z1039" s="99"/>
      <c r="AA1039" s="99"/>
      <c r="AB1039" s="92"/>
      <c r="AC1039" s="92"/>
      <c r="AD1039" s="97"/>
      <c r="AE1039" s="99"/>
      <c r="AF1039" s="43" t="s">
        <v>47</v>
      </c>
    </row>
    <row r="1040">
      <c r="A1040" s="88"/>
      <c r="B1040" s="89"/>
      <c r="C1040" s="90"/>
      <c r="D1040" s="91" t="s">
        <v>48</v>
      </c>
      <c r="E1040" s="92">
        <v>8.44</v>
      </c>
      <c r="F1040" s="93"/>
      <c r="G1040" s="92">
        <v>85</v>
      </c>
      <c r="H1040" s="92">
        <v>2</v>
      </c>
      <c r="I1040" s="94">
        <f t="shared" si="344"/>
      </c>
      <c r="J1040" s="95">
        <f t="shared" si="15"/>
      </c>
      <c r="K1040" s="92">
        <v>0</v>
      </c>
      <c r="L1040" s="95">
        <f t="shared" si="124"/>
      </c>
      <c r="M1040" s="92">
        <v>0</v>
      </c>
      <c r="N1040" s="96">
        <f t="shared" si="562"/>
      </c>
      <c r="O1040" s="92">
        <v>0</v>
      </c>
      <c r="P1040" s="96">
        <f t="shared" si="671"/>
      </c>
      <c r="Q1040" s="97"/>
      <c r="R1040" s="92"/>
      <c r="S1040" s="97"/>
      <c r="T1040" s="92"/>
      <c r="U1040" s="98"/>
      <c r="V1040" s="99"/>
      <c r="W1040" s="92"/>
      <c r="X1040" s="99"/>
      <c r="Y1040" s="97"/>
      <c r="Z1040" s="99"/>
      <c r="AA1040" s="99"/>
      <c r="AB1040" s="92"/>
      <c r="AC1040" s="92"/>
      <c r="AD1040" s="97"/>
      <c r="AE1040" s="99"/>
      <c r="AF1040" s="39"/>
    </row>
    <row r="1041">
      <c r="A1041" s="88"/>
      <c r="B1041" s="89" t="s">
        <v>69</v>
      </c>
      <c r="C1041" s="90" t="s">
        <v>84</v>
      </c>
      <c r="D1041" s="91" t="s">
        <v>44</v>
      </c>
      <c r="E1041" s="102">
        <v>139</v>
      </c>
      <c r="F1041" s="93">
        <f>E1041+E1042+E1043</f>
      </c>
      <c r="G1041" s="92">
        <v>1455</v>
      </c>
      <c r="H1041" s="92">
        <v>19</v>
      </c>
      <c r="I1041" s="94">
        <f t="shared" si="344"/>
      </c>
      <c r="J1041" s="95">
        <f t="shared" si="15"/>
      </c>
      <c r="K1041" s="92">
        <v>2</v>
      </c>
      <c r="L1041" s="95">
        <f t="shared" si="124"/>
      </c>
      <c r="M1041" s="92">
        <v>0</v>
      </c>
      <c r="N1041" s="96">
        <f t="shared" si="562"/>
      </c>
      <c r="O1041" s="92">
        <v>0</v>
      </c>
      <c r="P1041" s="96">
        <f t="shared" si="671"/>
      </c>
      <c r="Q1041" s="97">
        <f>(M1041+M1043+M1042)/(O1041+O1043+O1042)</f>
      </c>
      <c r="R1041" s="92">
        <v>0</v>
      </c>
      <c r="S1041" s="97">
        <f>(O1041+O1043)/(K1041+K1043)</f>
      </c>
      <c r="T1041" s="92">
        <v>0</v>
      </c>
      <c r="U1041" s="98">
        <f>F1041/T1041</f>
      </c>
      <c r="V1041" s="99">
        <f>(F1041+4*500)/T1041</f>
      </c>
      <c r="W1041" s="92">
        <v>0</v>
      </c>
      <c r="X1041" s="99">
        <f>W1041/T1041</f>
      </c>
      <c r="Y1041" s="97">
        <f>T1041/R1041</f>
      </c>
      <c r="Z1041" s="99">
        <f>W1041/F1041</f>
      </c>
      <c r="AA1041" s="99">
        <f>W1041/(F1041+500)</f>
      </c>
      <c r="AB1041" s="92">
        <v>0</v>
      </c>
      <c r="AC1041" s="92">
        <v>0</v>
      </c>
      <c r="AD1041" s="97">
        <f>AB1041/T1041</f>
      </c>
      <c r="AE1041" s="99">
        <f>(W1041-AC1041)/(F1041+500)</f>
      </c>
      <c r="AF1041" s="39" t="s">
        <v>65</v>
      </c>
    </row>
    <row r="1042">
      <c r="A1042" s="88"/>
      <c r="B1042" s="89"/>
      <c r="C1042" s="90"/>
      <c r="D1042" s="91" t="s">
        <v>46</v>
      </c>
      <c r="E1042" s="103">
        <v>284.76</v>
      </c>
      <c r="F1042" s="93"/>
      <c r="G1042" s="92">
        <v>2136</v>
      </c>
      <c r="H1042" s="92">
        <v>97</v>
      </c>
      <c r="I1042" s="94">
        <f t="shared" si="344"/>
      </c>
      <c r="J1042" s="95">
        <f t="shared" si="15"/>
      </c>
      <c r="K1042" s="92">
        <v>3</v>
      </c>
      <c r="L1042" s="95">
        <f t="shared" si="124"/>
      </c>
      <c r="M1042" s="92">
        <v>0</v>
      </c>
      <c r="N1042" s="96">
        <f t="shared" si="562"/>
      </c>
      <c r="O1042" s="92">
        <v>0</v>
      </c>
      <c r="P1042" s="96">
        <f t="shared" si="671"/>
      </c>
      <c r="Q1042" s="97"/>
      <c r="R1042" s="92"/>
      <c r="S1042" s="97"/>
      <c r="T1042" s="92"/>
      <c r="U1042" s="98"/>
      <c r="V1042" s="99"/>
      <c r="W1042" s="92"/>
      <c r="X1042" s="99"/>
      <c r="Y1042" s="97"/>
      <c r="Z1042" s="99"/>
      <c r="AA1042" s="99"/>
      <c r="AB1042" s="92"/>
      <c r="AC1042" s="92"/>
      <c r="AD1042" s="97"/>
      <c r="AE1042" s="99"/>
      <c r="AF1042" s="43" t="s">
        <v>47</v>
      </c>
    </row>
    <row r="1043">
      <c r="A1043" s="88"/>
      <c r="B1043" s="89"/>
      <c r="C1043" s="90"/>
      <c r="D1043" s="91" t="s">
        <v>48</v>
      </c>
      <c r="E1043" s="92">
        <v>90.97</v>
      </c>
      <c r="F1043" s="93"/>
      <c r="G1043" s="92">
        <v>71</v>
      </c>
      <c r="H1043" s="92">
        <v>1</v>
      </c>
      <c r="I1043" s="94">
        <f t="shared" si="344"/>
      </c>
      <c r="J1043" s="95">
        <f t="shared" si="15"/>
      </c>
      <c r="K1043" s="92">
        <v>0</v>
      </c>
      <c r="L1043" s="95">
        <f t="shared" si="124"/>
      </c>
      <c r="M1043" s="92">
        <v>0</v>
      </c>
      <c r="N1043" s="96">
        <f t="shared" si="562"/>
      </c>
      <c r="O1043" s="92">
        <v>0</v>
      </c>
      <c r="P1043" s="96">
        <f t="shared" si="671"/>
      </c>
      <c r="Q1043" s="97"/>
      <c r="R1043" s="92"/>
      <c r="S1043" s="97"/>
      <c r="T1043" s="92"/>
      <c r="U1043" s="98"/>
      <c r="V1043" s="99"/>
      <c r="W1043" s="92"/>
      <c r="X1043" s="99"/>
      <c r="Y1043" s="97"/>
      <c r="Z1043" s="99"/>
      <c r="AA1043" s="99"/>
      <c r="AB1043" s="92"/>
      <c r="AC1043" s="92"/>
      <c r="AD1043" s="97"/>
      <c r="AE1043" s="99"/>
      <c r="AF1043" s="39"/>
    </row>
    <row r="1044">
      <c r="A1044" s="88"/>
      <c r="B1044" s="89" t="s">
        <v>70</v>
      </c>
      <c r="C1044" s="90" t="s">
        <v>84</v>
      </c>
      <c r="D1044" s="91" t="s">
        <v>44</v>
      </c>
      <c r="E1044" s="102">
        <v>600.51</v>
      </c>
      <c r="F1044" s="93">
        <f>E1044+E1045+E1046</f>
      </c>
      <c r="G1044" s="92">
        <v>2460</v>
      </c>
      <c r="H1044" s="92">
        <v>30</v>
      </c>
      <c r="I1044" s="94">
        <f t="shared" si="344"/>
      </c>
      <c r="J1044" s="95">
        <f t="shared" si="15"/>
      </c>
      <c r="K1044" s="92">
        <v>4</v>
      </c>
      <c r="L1044" s="95">
        <f t="shared" si="124"/>
      </c>
      <c r="M1044" s="92">
        <v>1</v>
      </c>
      <c r="N1044" s="96">
        <f t="shared" si="562"/>
      </c>
      <c r="O1044" s="92">
        <v>2</v>
      </c>
      <c r="P1044" s="96">
        <f t="shared" si="671"/>
      </c>
      <c r="Q1044" s="97">
        <f>(M1044+M1046+M1045)/(O1044+O1046+O1045)</f>
      </c>
      <c r="R1044" s="92">
        <v>3</v>
      </c>
      <c r="S1044" s="97">
        <f>(O1044+O1046)/(K1044+K1046)</f>
      </c>
      <c r="T1044" s="92">
        <v>1</v>
      </c>
      <c r="U1044" s="98">
        <f>F1044/T1044</f>
      </c>
      <c r="V1044" s="99">
        <f>(F1044+4*500)/T1044</f>
      </c>
      <c r="W1044" s="92">
        <v>620.4</v>
      </c>
      <c r="X1044" s="99">
        <f>W1044/T1044</f>
      </c>
      <c r="Y1044" s="97">
        <f>T1044/R1044</f>
      </c>
      <c r="Z1044" s="99">
        <f>W1044/F1044</f>
      </c>
      <c r="AA1044" s="99">
        <f>W1044/(F1044+500)</f>
      </c>
      <c r="AB1044" s="92">
        <v>0</v>
      </c>
      <c r="AC1044" s="92">
        <v>0</v>
      </c>
      <c r="AD1044" s="97">
        <f>AB1044/T1044</f>
      </c>
      <c r="AE1044" s="99">
        <f>(W1044-AC1044)/(F1044+500)</f>
      </c>
      <c r="AF1044" s="39" t="s">
        <v>65</v>
      </c>
    </row>
    <row r="1045">
      <c r="A1045" s="88"/>
      <c r="B1045" s="89"/>
      <c r="C1045" s="90"/>
      <c r="D1045" s="91" t="s">
        <v>46</v>
      </c>
      <c r="E1045" s="103">
        <v>407.51</v>
      </c>
      <c r="F1045" s="93"/>
      <c r="G1045" s="92">
        <v>2801</v>
      </c>
      <c r="H1045" s="92">
        <v>96</v>
      </c>
      <c r="I1045" s="94">
        <f t="shared" si="344"/>
      </c>
      <c r="J1045" s="95">
        <f t="shared" si="15"/>
      </c>
      <c r="K1045" s="92">
        <v>4</v>
      </c>
      <c r="L1045" s="95">
        <f t="shared" si="124"/>
      </c>
      <c r="M1045" s="92">
        <v>0</v>
      </c>
      <c r="N1045" s="96">
        <f t="shared" si="562"/>
      </c>
      <c r="O1045" s="92">
        <v>0</v>
      </c>
      <c r="P1045" s="96">
        <f t="shared" si="671"/>
      </c>
      <c r="Q1045" s="97"/>
      <c r="R1045" s="92"/>
      <c r="S1045" s="97"/>
      <c r="T1045" s="92"/>
      <c r="U1045" s="98"/>
      <c r="V1045" s="99"/>
      <c r="W1045" s="92"/>
      <c r="X1045" s="99"/>
      <c r="Y1045" s="97"/>
      <c r="Z1045" s="99"/>
      <c r="AA1045" s="99"/>
      <c r="AB1045" s="92"/>
      <c r="AC1045" s="92"/>
      <c r="AD1045" s="97"/>
      <c r="AE1045" s="99"/>
      <c r="AF1045" s="43" t="s">
        <v>47</v>
      </c>
    </row>
    <row r="1046">
      <c r="A1046" s="88"/>
      <c r="B1046" s="89"/>
      <c r="C1046" s="90"/>
      <c r="D1046" s="91" t="s">
        <v>48</v>
      </c>
      <c r="E1046" s="92">
        <v>11.23</v>
      </c>
      <c r="F1046" s="93"/>
      <c r="G1046" s="92">
        <v>65</v>
      </c>
      <c r="H1046" s="92">
        <v>5</v>
      </c>
      <c r="I1046" s="94">
        <f t="shared" si="344"/>
      </c>
      <c r="J1046" s="95">
        <f t="shared" si="15"/>
      </c>
      <c r="K1046" s="92">
        <v>1</v>
      </c>
      <c r="L1046" s="95">
        <f t="shared" si="124"/>
      </c>
      <c r="M1046" s="92">
        <v>0</v>
      </c>
      <c r="N1046" s="96">
        <f t="shared" si="562"/>
      </c>
      <c r="O1046" s="92">
        <v>0</v>
      </c>
      <c r="P1046" s="96">
        <f t="shared" si="671"/>
      </c>
      <c r="Q1046" s="97"/>
      <c r="R1046" s="92"/>
      <c r="S1046" s="97"/>
      <c r="T1046" s="92"/>
      <c r="U1046" s="98"/>
      <c r="V1046" s="99"/>
      <c r="W1046" s="92"/>
      <c r="X1046" s="99"/>
      <c r="Y1046" s="97"/>
      <c r="Z1046" s="99"/>
      <c r="AA1046" s="99"/>
      <c r="AB1046" s="92"/>
      <c r="AC1046" s="92"/>
      <c r="AD1046" s="97"/>
      <c r="AE1046" s="99"/>
      <c r="AF1046" s="39"/>
    </row>
    <row r="1047">
      <c r="A1047" s="88"/>
      <c r="B1047" s="89" t="s">
        <v>71</v>
      </c>
      <c r="C1047" s="90" t="s">
        <v>84</v>
      </c>
      <c r="D1047" s="91" t="s">
        <v>44</v>
      </c>
      <c r="E1047" s="136">
        <v>1182.92</v>
      </c>
      <c r="F1047" s="93">
        <f>E1047+E1048+E1049</f>
      </c>
      <c r="G1047" s="92">
        <v>7555</v>
      </c>
      <c r="H1047" s="92">
        <v>88</v>
      </c>
      <c r="I1047" s="94">
        <f t="shared" si="344"/>
      </c>
      <c r="J1047" s="95">
        <f t="shared" si="15"/>
      </c>
      <c r="K1047" s="92">
        <v>22</v>
      </c>
      <c r="L1047" s="95">
        <f t="shared" si="124"/>
      </c>
      <c r="M1047" s="92">
        <v>1</v>
      </c>
      <c r="N1047" s="96">
        <f t="shared" si="562"/>
      </c>
      <c r="O1047" s="92">
        <v>4</v>
      </c>
      <c r="P1047" s="96">
        <f t="shared" si="671"/>
      </c>
      <c r="Q1047" s="97">
        <f>(M1047+M1049+M1048)/(O1047+O1049+O1048)</f>
      </c>
      <c r="R1047" s="92">
        <v>6</v>
      </c>
      <c r="S1047" s="97">
        <f>(O1047+O1049)/(K1047+K1049)</f>
      </c>
      <c r="T1047" s="92">
        <v>1</v>
      </c>
      <c r="U1047" s="98">
        <f>F1047/T1047</f>
      </c>
      <c r="V1047" s="99">
        <f>(F1047+4*500)/T1047</f>
      </c>
      <c r="W1047" s="92">
        <v>1669.2</v>
      </c>
      <c r="X1047" s="99">
        <f>W1047/T1047</f>
      </c>
      <c r="Y1047" s="97">
        <f>T1047/R1047</f>
      </c>
      <c r="Z1047" s="99">
        <f>W1047/F1047</f>
      </c>
      <c r="AA1047" s="99">
        <f>W1047/(F1047+500)</f>
      </c>
      <c r="AB1047" s="92">
        <v>0</v>
      </c>
      <c r="AC1047" s="92">
        <v>0</v>
      </c>
      <c r="AD1047" s="97">
        <f>AB1047/T1047</f>
      </c>
      <c r="AE1047" s="99">
        <f>(W1047-AC1047)/(F1047+500)</f>
      </c>
      <c r="AF1047" s="39" t="s">
        <v>65</v>
      </c>
    </row>
    <row r="1048">
      <c r="A1048" s="88"/>
      <c r="B1048" s="89"/>
      <c r="C1048" s="90"/>
      <c r="D1048" s="91" t="s">
        <v>46</v>
      </c>
      <c r="E1048" s="137">
        <v>377.91</v>
      </c>
      <c r="F1048" s="93"/>
      <c r="G1048" s="92">
        <v>3264</v>
      </c>
      <c r="H1048" s="92">
        <v>118</v>
      </c>
      <c r="I1048" s="94">
        <f t="shared" si="344"/>
      </c>
      <c r="J1048" s="95">
        <f t="shared" si="15"/>
      </c>
      <c r="K1048" s="92">
        <v>8</v>
      </c>
      <c r="L1048" s="95">
        <f t="shared" si="124"/>
      </c>
      <c r="M1048" s="92">
        <v>0</v>
      </c>
      <c r="N1048" s="96">
        <f t="shared" si="562"/>
      </c>
      <c r="O1048" s="92">
        <v>0</v>
      </c>
      <c r="P1048" s="96">
        <f t="shared" si="671"/>
      </c>
      <c r="Q1048" s="97"/>
      <c r="R1048" s="92"/>
      <c r="S1048" s="97"/>
      <c r="T1048" s="92"/>
      <c r="U1048" s="98"/>
      <c r="V1048" s="99"/>
      <c r="W1048" s="92"/>
      <c r="X1048" s="99"/>
      <c r="Y1048" s="97"/>
      <c r="Z1048" s="99"/>
      <c r="AA1048" s="99"/>
      <c r="AB1048" s="92"/>
      <c r="AC1048" s="92"/>
      <c r="AD1048" s="97"/>
      <c r="AE1048" s="99"/>
      <c r="AF1048" s="43" t="s">
        <v>47</v>
      </c>
    </row>
    <row r="1049">
      <c r="A1049" s="88"/>
      <c r="B1049" s="89"/>
      <c r="C1049" s="90"/>
      <c r="D1049" s="91" t="s">
        <v>48</v>
      </c>
      <c r="E1049" s="92">
        <v>57.55</v>
      </c>
      <c r="F1049" s="93"/>
      <c r="G1049" s="92">
        <v>70</v>
      </c>
      <c r="H1049" s="92">
        <v>8</v>
      </c>
      <c r="I1049" s="94">
        <f t="shared" si="344"/>
      </c>
      <c r="J1049" s="95">
        <f t="shared" si="15"/>
      </c>
      <c r="K1049" s="92">
        <v>2</v>
      </c>
      <c r="L1049" s="95">
        <f t="shared" si="124"/>
      </c>
      <c r="M1049" s="92">
        <v>0</v>
      </c>
      <c r="N1049" s="96">
        <f t="shared" si="562"/>
      </c>
      <c r="O1049" s="92">
        <v>0</v>
      </c>
      <c r="P1049" s="96">
        <f t="shared" si="671"/>
      </c>
      <c r="Q1049" s="97"/>
      <c r="R1049" s="92"/>
      <c r="S1049" s="97"/>
      <c r="T1049" s="92"/>
      <c r="U1049" s="98"/>
      <c r="V1049" s="99"/>
      <c r="W1049" s="92"/>
      <c r="X1049" s="99"/>
      <c r="Y1049" s="97"/>
      <c r="Z1049" s="99"/>
      <c r="AA1049" s="99"/>
      <c r="AB1049" s="92"/>
      <c r="AC1049" s="92"/>
      <c r="AD1049" s="97"/>
      <c r="AE1049" s="99"/>
      <c r="AF1049" s="39"/>
    </row>
    <row r="1050">
      <c r="A1050" s="88"/>
      <c r="B1050" s="104" t="s">
        <v>53</v>
      </c>
      <c r="C1050" s="104"/>
      <c r="D1050" s="104"/>
      <c r="E1050" s="105">
        <f>SUM(E1038:E1049)</f>
      </c>
      <c r="F1050" s="105">
        <f>SUM(F1038:F1049)</f>
      </c>
      <c r="G1050" s="105">
        <f>SUM(G1038:G1049)</f>
      </c>
      <c r="H1050" s="105">
        <f>SUM(H1038:H1049)</f>
      </c>
      <c r="I1050" s="106">
        <f t="shared" si="344"/>
      </c>
      <c r="J1050" s="107">
        <f t="shared" si="15"/>
      </c>
      <c r="K1050" s="105">
        <f>SUM(K1038:K1049)</f>
      </c>
      <c r="L1050" s="107">
        <f t="shared" si="124"/>
      </c>
      <c r="M1050" s="105">
        <f>SUM(M1038:M1049)</f>
      </c>
      <c r="N1050" s="108">
        <f t="shared" si="562"/>
      </c>
      <c r="O1050" s="105">
        <f>SUM(O1038:O1049)</f>
      </c>
      <c r="P1050" s="108">
        <f t="shared" si="671"/>
      </c>
      <c r="Q1050" s="109">
        <f>M1050/O1050</f>
      </c>
      <c r="R1050" s="105">
        <f>SUM(R1038:R1049)</f>
      </c>
      <c r="S1050" s="109">
        <f>(O1050+O1050)/(K1050+K1050)</f>
      </c>
      <c r="T1050" s="105">
        <f>SUM(T1038:T1049)</f>
      </c>
      <c r="U1050" s="110">
        <f t="shared" ref="U1050:U1051" si="312">F1050/T1050</f>
      </c>
      <c r="V1050" s="111">
        <f t="shared" ref="V1050:V1051" si="421">(F1050+4*500)/T1050</f>
      </c>
      <c r="W1050" s="105">
        <f>SUM(W1038:W1049)</f>
      </c>
      <c r="X1050" s="112">
        <f t="shared" ref="X1050:X1051" si="92">W1050/T1050</f>
      </c>
      <c r="Y1050" s="109">
        <f t="shared" ref="Y1050:Y1051" si="203">T1050/R1050</f>
      </c>
      <c r="Z1050" s="111">
        <f t="shared" ref="Z1050:Z1051" si="639">W1050/F1050</f>
      </c>
      <c r="AA1050" s="111">
        <f>W1050/(F1050+COUNT(W1038:W1049)*500)</f>
      </c>
      <c r="AB1050" s="105">
        <f>SUM(AB1038:AB1049)</f>
      </c>
      <c r="AC1050" s="105">
        <f>SUM(AC1038:AC1049)</f>
      </c>
      <c r="AD1050" s="109">
        <f t="shared" ref="AD1050:AD1051" si="511">AB1050/T1050</f>
      </c>
      <c r="AE1050" s="113">
        <f>(W1050-AC1050)/(F1050+COUNT(W1038:W1049)*500)</f>
      </c>
      <c r="AF1050" s="39"/>
    </row>
    <row r="1051">
      <c r="A1051" s="88"/>
      <c r="B1051" s="89" t="s">
        <v>72</v>
      </c>
      <c r="C1051" s="90" t="s">
        <v>73</v>
      </c>
      <c r="D1051" s="91" t="s">
        <v>44</v>
      </c>
      <c r="E1051" s="123">
        <v>806.37</v>
      </c>
      <c r="F1051" s="93">
        <f>E1051+E1052+E1053</f>
      </c>
      <c r="G1051" s="92">
        <v>5954</v>
      </c>
      <c r="H1051" s="92">
        <v>94</v>
      </c>
      <c r="I1051" s="94">
        <f t="shared" si="344"/>
      </c>
      <c r="J1051" s="95">
        <f t="shared" si="15"/>
      </c>
      <c r="K1051" s="92">
        <v>19</v>
      </c>
      <c r="L1051" s="95">
        <f t="shared" si="124"/>
      </c>
      <c r="M1051" s="92">
        <v>0</v>
      </c>
      <c r="N1051" s="96">
        <f t="shared" si="562"/>
      </c>
      <c r="O1051" s="92">
        <v>1</v>
      </c>
      <c r="P1051" s="96">
        <f t="shared" si="671"/>
      </c>
      <c r="Q1051" s="97">
        <f>(M1051+M1053+M1052)/(O1051+O1053+O1052)</f>
      </c>
      <c r="R1051" s="92">
        <v>7</v>
      </c>
      <c r="S1051" s="97">
        <f>(O1051+O1053)/(K1051+K1053)</f>
      </c>
      <c r="T1051" s="92">
        <v>2</v>
      </c>
      <c r="U1051" s="98">
        <f t="shared" si="312"/>
      </c>
      <c r="V1051" s="99">
        <f t="shared" si="421"/>
      </c>
      <c r="W1051" s="92">
        <v>2133.2</v>
      </c>
      <c r="X1051" s="99">
        <f t="shared" si="92"/>
      </c>
      <c r="Y1051" s="97">
        <f t="shared" si="203"/>
      </c>
      <c r="Z1051" s="99">
        <f t="shared" si="639"/>
      </c>
      <c r="AA1051" s="99">
        <f>W1051/(F1051+500)</f>
      </c>
      <c r="AB1051" s="92">
        <v>1</v>
      </c>
      <c r="AC1051" s="92">
        <v>410</v>
      </c>
      <c r="AD1051" s="97">
        <f t="shared" si="511"/>
      </c>
      <c r="AE1051" s="99">
        <f>(W1051-AC1051)/(F1051+500)</f>
      </c>
      <c r="AF1051" s="39" t="s">
        <v>65</v>
      </c>
    </row>
    <row r="1052">
      <c r="A1052" s="88"/>
      <c r="B1052" s="89"/>
      <c r="C1052" s="90"/>
      <c r="D1052" s="91" t="s">
        <v>46</v>
      </c>
      <c r="E1052" s="92">
        <v>657.95</v>
      </c>
      <c r="F1052" s="93"/>
      <c r="G1052" s="92">
        <v>4672</v>
      </c>
      <c r="H1052" s="92">
        <v>138</v>
      </c>
      <c r="I1052" s="94">
        <f t="shared" si="344"/>
      </c>
      <c r="J1052" s="95">
        <f t="shared" si="15"/>
      </c>
      <c r="K1052" s="92">
        <v>12</v>
      </c>
      <c r="L1052" s="95">
        <f t="shared" si="124"/>
      </c>
      <c r="M1052" s="92">
        <v>1</v>
      </c>
      <c r="N1052" s="96">
        <f t="shared" si="562"/>
      </c>
      <c r="O1052" s="92">
        <v>2</v>
      </c>
      <c r="P1052" s="96">
        <f t="shared" si="671"/>
      </c>
      <c r="Q1052" s="97"/>
      <c r="R1052" s="92"/>
      <c r="S1052" s="97"/>
      <c r="T1052" s="92"/>
      <c r="U1052" s="98"/>
      <c r="V1052" s="99"/>
      <c r="W1052" s="92"/>
      <c r="X1052" s="99"/>
      <c r="Y1052" s="97"/>
      <c r="Z1052" s="99"/>
      <c r="AA1052" s="99"/>
      <c r="AB1052" s="92"/>
      <c r="AC1052" s="92"/>
      <c r="AD1052" s="97"/>
      <c r="AE1052" s="99"/>
      <c r="AF1052" s="43" t="s">
        <v>47</v>
      </c>
    </row>
    <row r="1053">
      <c r="A1053" s="88"/>
      <c r="B1053" s="89"/>
      <c r="C1053" s="90"/>
      <c r="D1053" s="91" t="s">
        <v>48</v>
      </c>
      <c r="E1053" s="92">
        <v>348.48</v>
      </c>
      <c r="F1053" s="93"/>
      <c r="G1053" s="92">
        <v>614</v>
      </c>
      <c r="H1053" s="92">
        <v>11</v>
      </c>
      <c r="I1053" s="94">
        <f t="shared" si="344"/>
      </c>
      <c r="J1053" s="95">
        <f t="shared" si="15"/>
      </c>
      <c r="K1053" s="92">
        <v>3</v>
      </c>
      <c r="L1053" s="95">
        <f t="shared" si="124"/>
      </c>
      <c r="M1053" s="92">
        <v>0</v>
      </c>
      <c r="N1053" s="96">
        <f t="shared" si="562"/>
      </c>
      <c r="O1053" s="92">
        <v>1</v>
      </c>
      <c r="P1053" s="96">
        <f t="shared" si="671"/>
      </c>
      <c r="Q1053" s="97"/>
      <c r="R1053" s="92"/>
      <c r="S1053" s="97"/>
      <c r="T1053" s="92"/>
      <c r="U1053" s="98"/>
      <c r="V1053" s="99"/>
      <c r="W1053" s="92"/>
      <c r="X1053" s="99"/>
      <c r="Y1053" s="97"/>
      <c r="Z1053" s="99"/>
      <c r="AA1053" s="99"/>
      <c r="AB1053" s="92"/>
      <c r="AC1053" s="92"/>
      <c r="AD1053" s="97"/>
      <c r="AE1053" s="99"/>
      <c r="AF1053" s="39"/>
    </row>
    <row r="1054">
      <c r="A1054" s="88"/>
      <c r="B1054" s="89" t="s">
        <v>74</v>
      </c>
      <c r="C1054" s="90" t="s">
        <v>73</v>
      </c>
      <c r="D1054" s="91" t="s">
        <v>44</v>
      </c>
      <c r="E1054" s="102">
        <v>544.43</v>
      </c>
      <c r="F1054" s="93">
        <f>E1054+E1055+E1056</f>
      </c>
      <c r="G1054" s="92">
        <v>4542</v>
      </c>
      <c r="H1054" s="92">
        <v>117</v>
      </c>
      <c r="I1054" s="94">
        <f t="shared" si="344"/>
      </c>
      <c r="J1054" s="95">
        <f t="shared" si="15"/>
      </c>
      <c r="K1054" s="92">
        <v>5</v>
      </c>
      <c r="L1054" s="95">
        <f t="shared" si="124"/>
      </c>
      <c r="M1054" s="92">
        <v>0</v>
      </c>
      <c r="N1054" s="96">
        <f t="shared" si="562"/>
      </c>
      <c r="O1054" s="92">
        <v>0</v>
      </c>
      <c r="P1054" s="96">
        <f t="shared" si="671"/>
      </c>
      <c r="Q1054" s="97">
        <f>(M1054+M1056+M1055)/(O1054+O1056+O1055)</f>
      </c>
      <c r="R1054" s="92">
        <v>2</v>
      </c>
      <c r="S1054" s="97">
        <f>(O1054+O1056)/(K1054+K1056)</f>
      </c>
      <c r="T1054" s="92">
        <v>0</v>
      </c>
      <c r="U1054" s="98">
        <f>F1054/T1054</f>
      </c>
      <c r="V1054" s="99">
        <f>(F1054+4*500)/T1054</f>
      </c>
      <c r="W1054" s="92">
        <v>0</v>
      </c>
      <c r="X1054" s="99">
        <f>W1054/T1054</f>
      </c>
      <c r="Y1054" s="97">
        <f>T1054/R1054</f>
      </c>
      <c r="Z1054" s="99">
        <f>W1054/F1054</f>
      </c>
      <c r="AA1054" s="99">
        <f>W1054/(F1054+500)</f>
      </c>
      <c r="AB1054" s="92">
        <v>0</v>
      </c>
      <c r="AC1054" s="92">
        <v>0</v>
      </c>
      <c r="AD1054" s="97">
        <f>AB1054/T1054</f>
      </c>
      <c r="AE1054" s="99">
        <f>(W1054-AC1054)/(F1054+500)</f>
      </c>
      <c r="AF1054" s="39" t="s">
        <v>65</v>
      </c>
    </row>
    <row r="1055">
      <c r="A1055" s="88"/>
      <c r="B1055" s="89"/>
      <c r="C1055" s="90"/>
      <c r="D1055" s="91" t="s">
        <v>46</v>
      </c>
      <c r="E1055" s="103">
        <v>660.74</v>
      </c>
      <c r="F1055" s="93"/>
      <c r="G1055" s="92">
        <v>3854</v>
      </c>
      <c r="H1055" s="92">
        <v>133</v>
      </c>
      <c r="I1055" s="94">
        <f t="shared" si="344"/>
      </c>
      <c r="J1055" s="95">
        <f t="shared" si="15"/>
      </c>
      <c r="K1055" s="92">
        <v>11</v>
      </c>
      <c r="L1055" s="95">
        <f t="shared" si="124"/>
      </c>
      <c r="M1055" s="92">
        <v>0</v>
      </c>
      <c r="N1055" s="96">
        <f t="shared" si="562"/>
      </c>
      <c r="O1055" s="92">
        <v>0</v>
      </c>
      <c r="P1055" s="96">
        <f t="shared" si="671"/>
      </c>
      <c r="Q1055" s="97"/>
      <c r="R1055" s="92"/>
      <c r="S1055" s="97"/>
      <c r="T1055" s="92"/>
      <c r="U1055" s="98"/>
      <c r="V1055" s="99"/>
      <c r="W1055" s="92"/>
      <c r="X1055" s="99"/>
      <c r="Y1055" s="97"/>
      <c r="Z1055" s="99"/>
      <c r="AA1055" s="99"/>
      <c r="AB1055" s="92"/>
      <c r="AC1055" s="92"/>
      <c r="AD1055" s="97"/>
      <c r="AE1055" s="99"/>
      <c r="AF1055" s="43" t="s">
        <v>47</v>
      </c>
    </row>
    <row r="1056">
      <c r="A1056" s="88"/>
      <c r="B1056" s="89"/>
      <c r="C1056" s="90"/>
      <c r="D1056" s="91" t="s">
        <v>48</v>
      </c>
      <c r="E1056" s="92">
        <v>156.25</v>
      </c>
      <c r="F1056" s="93"/>
      <c r="G1056" s="92">
        <v>1620</v>
      </c>
      <c r="H1056" s="92">
        <v>4</v>
      </c>
      <c r="I1056" s="94">
        <f t="shared" si="344"/>
      </c>
      <c r="J1056" s="95">
        <f t="shared" si="15"/>
      </c>
      <c r="K1056" s="92">
        <v>1</v>
      </c>
      <c r="L1056" s="95">
        <f t="shared" si="124"/>
      </c>
      <c r="M1056" s="92">
        <v>0</v>
      </c>
      <c r="N1056" s="96">
        <f t="shared" si="562"/>
      </c>
      <c r="O1056" s="92">
        <v>0</v>
      </c>
      <c r="P1056" s="96">
        <f t="shared" si="671"/>
      </c>
      <c r="Q1056" s="97"/>
      <c r="R1056" s="92"/>
      <c r="S1056" s="97"/>
      <c r="T1056" s="92"/>
      <c r="U1056" s="98"/>
      <c r="V1056" s="99"/>
      <c r="W1056" s="92"/>
      <c r="X1056" s="99"/>
      <c r="Y1056" s="97"/>
      <c r="Z1056" s="99"/>
      <c r="AA1056" s="99"/>
      <c r="AB1056" s="92"/>
      <c r="AC1056" s="92"/>
      <c r="AD1056" s="97"/>
      <c r="AE1056" s="99"/>
      <c r="AF1056" s="39"/>
    </row>
    <row r="1057">
      <c r="A1057" s="88"/>
      <c r="B1057" s="89" t="s">
        <v>75</v>
      </c>
      <c r="C1057" s="90" t="s">
        <v>73</v>
      </c>
      <c r="D1057" s="91" t="s">
        <v>44</v>
      </c>
      <c r="E1057" s="102">
        <v>536.37</v>
      </c>
      <c r="F1057" s="93">
        <f>E1057+E1058+E1059</f>
      </c>
      <c r="G1057" s="92">
        <v>4142</v>
      </c>
      <c r="H1057" s="92">
        <v>120</v>
      </c>
      <c r="I1057" s="94">
        <f t="shared" si="344"/>
      </c>
      <c r="J1057" s="95">
        <f t="shared" si="15"/>
      </c>
      <c r="K1057" s="92">
        <v>6</v>
      </c>
      <c r="L1057" s="95">
        <f t="shared" si="124"/>
      </c>
      <c r="M1057" s="92">
        <v>0</v>
      </c>
      <c r="N1057" s="96">
        <f t="shared" si="562"/>
      </c>
      <c r="O1057" s="92">
        <v>1</v>
      </c>
      <c r="P1057" s="96">
        <f t="shared" si="671"/>
      </c>
      <c r="Q1057" s="97">
        <f>(M1057+M1059+M1058)/(O1057+O1059+O1058)</f>
      </c>
      <c r="R1057" s="92">
        <v>3</v>
      </c>
      <c r="S1057" s="97">
        <f>(O1057+O1059)/(K1057+K1059)</f>
      </c>
      <c r="T1057" s="92">
        <v>0</v>
      </c>
      <c r="U1057" s="98">
        <f>F1057/T1057</f>
      </c>
      <c r="V1057" s="99">
        <f>(F1057+4*500)/T1057</f>
      </c>
      <c r="W1057" s="92">
        <v>0</v>
      </c>
      <c r="X1057" s="99">
        <f>W1057/T1057</f>
      </c>
      <c r="Y1057" s="97">
        <f>T1057/R1057</f>
      </c>
      <c r="Z1057" s="99">
        <f>W1057/F1057</f>
      </c>
      <c r="AA1057" s="99">
        <f>W1057/(F1057+500)</f>
      </c>
      <c r="AB1057" s="92">
        <v>0</v>
      </c>
      <c r="AC1057" s="92">
        <v>0</v>
      </c>
      <c r="AD1057" s="97">
        <f>AB1057/T1057</f>
      </c>
      <c r="AE1057" s="99">
        <f>(W1057-AC1057)/(F1057+500)</f>
      </c>
      <c r="AF1057" s="39" t="s">
        <v>65</v>
      </c>
    </row>
    <row r="1058">
      <c r="A1058" s="88"/>
      <c r="B1058" s="89"/>
      <c r="C1058" s="90"/>
      <c r="D1058" s="91" t="s">
        <v>46</v>
      </c>
      <c r="E1058" s="103">
        <v>553.81</v>
      </c>
      <c r="F1058" s="93"/>
      <c r="G1058" s="92">
        <v>3875</v>
      </c>
      <c r="H1058" s="92">
        <v>154</v>
      </c>
      <c r="I1058" s="94">
        <f t="shared" si="344"/>
      </c>
      <c r="J1058" s="95">
        <f t="shared" si="15"/>
      </c>
      <c r="K1058" s="92">
        <v>7</v>
      </c>
      <c r="L1058" s="95">
        <f t="shared" si="124"/>
      </c>
      <c r="M1058" s="92">
        <v>0</v>
      </c>
      <c r="N1058" s="96">
        <f t="shared" si="562"/>
      </c>
      <c r="O1058" s="92">
        <v>0</v>
      </c>
      <c r="P1058" s="96">
        <f t="shared" si="671"/>
      </c>
      <c r="Q1058" s="97"/>
      <c r="R1058" s="92"/>
      <c r="S1058" s="97"/>
      <c r="T1058" s="92"/>
      <c r="U1058" s="98"/>
      <c r="V1058" s="99"/>
      <c r="W1058" s="92"/>
      <c r="X1058" s="99"/>
      <c r="Y1058" s="97"/>
      <c r="Z1058" s="99"/>
      <c r="AA1058" s="99"/>
      <c r="AB1058" s="92"/>
      <c r="AC1058" s="92"/>
      <c r="AD1058" s="97"/>
      <c r="AE1058" s="99"/>
      <c r="AF1058" s="43" t="s">
        <v>47</v>
      </c>
    </row>
    <row r="1059">
      <c r="A1059" s="88"/>
      <c r="B1059" s="89"/>
      <c r="C1059" s="90"/>
      <c r="D1059" s="91" t="s">
        <v>48</v>
      </c>
      <c r="E1059" s="92">
        <v>279.79</v>
      </c>
      <c r="F1059" s="93"/>
      <c r="G1059" s="92">
        <v>3030</v>
      </c>
      <c r="H1059" s="92">
        <v>12</v>
      </c>
      <c r="I1059" s="94">
        <f t="shared" si="344"/>
      </c>
      <c r="J1059" s="95">
        <f t="shared" si="15"/>
      </c>
      <c r="K1059" s="92">
        <v>3</v>
      </c>
      <c r="L1059" s="95">
        <f t="shared" si="124"/>
      </c>
      <c r="M1059" s="92">
        <v>0</v>
      </c>
      <c r="N1059" s="96">
        <f t="shared" si="562"/>
      </c>
      <c r="O1059" s="92">
        <v>0</v>
      </c>
      <c r="P1059" s="96">
        <f t="shared" si="671"/>
      </c>
      <c r="Q1059" s="97"/>
      <c r="R1059" s="92"/>
      <c r="S1059" s="97"/>
      <c r="T1059" s="92"/>
      <c r="U1059" s="98"/>
      <c r="V1059" s="99"/>
      <c r="W1059" s="92"/>
      <c r="X1059" s="99"/>
      <c r="Y1059" s="97"/>
      <c r="Z1059" s="99"/>
      <c r="AA1059" s="99"/>
      <c r="AB1059" s="92"/>
      <c r="AC1059" s="92"/>
      <c r="AD1059" s="97"/>
      <c r="AE1059" s="99"/>
      <c r="AF1059" s="39"/>
    </row>
    <row r="1060">
      <c r="A1060" s="88"/>
      <c r="B1060" s="89" t="s">
        <v>76</v>
      </c>
      <c r="C1060" s="90" t="s">
        <v>73</v>
      </c>
      <c r="D1060" s="91" t="s">
        <v>44</v>
      </c>
      <c r="E1060" s="102">
        <v>231.66</v>
      </c>
      <c r="F1060" s="93">
        <f>E1060+E1061+E1062</f>
      </c>
      <c r="G1060" s="92">
        <v>1633</v>
      </c>
      <c r="H1060" s="92">
        <v>58</v>
      </c>
      <c r="I1060" s="94">
        <f t="shared" si="344"/>
      </c>
      <c r="J1060" s="95">
        <f t="shared" si="15"/>
      </c>
      <c r="K1060" s="92">
        <v>3</v>
      </c>
      <c r="L1060" s="95">
        <f t="shared" si="124"/>
      </c>
      <c r="M1060" s="92">
        <v>0</v>
      </c>
      <c r="N1060" s="96">
        <f t="shared" si="562"/>
      </c>
      <c r="O1060" s="92">
        <v>0</v>
      </c>
      <c r="P1060" s="96">
        <f t="shared" si="671"/>
      </c>
      <c r="Q1060" s="97">
        <f>(M1060+M1062+M1061)/(O1060+O1062+O1061)</f>
      </c>
      <c r="R1060" s="92">
        <v>2</v>
      </c>
      <c r="S1060" s="97">
        <f>(O1060+O1062)/(K1060+K1062)</f>
      </c>
      <c r="T1060" s="92">
        <v>2</v>
      </c>
      <c r="U1060" s="98">
        <f>F1060/T1060</f>
      </c>
      <c r="V1060" s="99">
        <f>(F1060+4*500)/T1060</f>
      </c>
      <c r="W1060" s="92">
        <v>2670</v>
      </c>
      <c r="X1060" s="99">
        <f>W1060/T1060</f>
      </c>
      <c r="Y1060" s="97">
        <f>T1060/R1060</f>
      </c>
      <c r="Z1060" s="99">
        <f>W1060/F1060</f>
      </c>
      <c r="AA1060" s="99">
        <f>W1060/(F1060+500)</f>
      </c>
      <c r="AB1060" s="92">
        <v>1</v>
      </c>
      <c r="AC1060" s="92">
        <v>598.8</v>
      </c>
      <c r="AD1060" s="97">
        <f>AB1060/T1060</f>
      </c>
      <c r="AE1060" s="99">
        <f>(W1060-AC1060)/(F1060+500)</f>
      </c>
      <c r="AF1060" s="39" t="s">
        <v>65</v>
      </c>
    </row>
    <row r="1061">
      <c r="A1061" s="88"/>
      <c r="B1061" s="89"/>
      <c r="C1061" s="90"/>
      <c r="D1061" s="91" t="s">
        <v>46</v>
      </c>
      <c r="E1061" s="103">
        <v>96.78</v>
      </c>
      <c r="F1061" s="93"/>
      <c r="G1061" s="92">
        <v>1144</v>
      </c>
      <c r="H1061" s="92">
        <v>50</v>
      </c>
      <c r="I1061" s="94">
        <f t="shared" si="344"/>
      </c>
      <c r="J1061" s="95">
        <f t="shared" si="15"/>
      </c>
      <c r="K1061" s="92">
        <v>0</v>
      </c>
      <c r="L1061" s="95">
        <f t="shared" si="124"/>
      </c>
      <c r="M1061" s="92">
        <v>0</v>
      </c>
      <c r="N1061" s="96">
        <f t="shared" si="562"/>
      </c>
      <c r="O1061" s="92">
        <v>0</v>
      </c>
      <c r="P1061" s="96">
        <f t="shared" si="671"/>
      </c>
      <c r="Q1061" s="97"/>
      <c r="R1061" s="92"/>
      <c r="S1061" s="97"/>
      <c r="T1061" s="92"/>
      <c r="U1061" s="98"/>
      <c r="V1061" s="99"/>
      <c r="W1061" s="92"/>
      <c r="X1061" s="99"/>
      <c r="Y1061" s="97"/>
      <c r="Z1061" s="99"/>
      <c r="AA1061" s="99"/>
      <c r="AB1061" s="92"/>
      <c r="AC1061" s="92"/>
      <c r="AD1061" s="97"/>
      <c r="AE1061" s="99"/>
      <c r="AF1061" s="43" t="s">
        <v>47</v>
      </c>
    </row>
    <row r="1062">
      <c r="A1062" s="88"/>
      <c r="B1062" s="89"/>
      <c r="C1062" s="90"/>
      <c r="D1062" s="91" t="s">
        <v>48</v>
      </c>
      <c r="E1062" s="92">
        <v>749.98</v>
      </c>
      <c r="F1062" s="93"/>
      <c r="G1062" s="92">
        <v>4940</v>
      </c>
      <c r="H1062" s="92">
        <v>106</v>
      </c>
      <c r="I1062" s="94">
        <f t="shared" si="344"/>
      </c>
      <c r="J1062" s="95">
        <f t="shared" si="15"/>
      </c>
      <c r="K1062" s="92">
        <v>7</v>
      </c>
      <c r="L1062" s="95">
        <f t="shared" si="124"/>
      </c>
      <c r="M1062" s="92">
        <v>1</v>
      </c>
      <c r="N1062" s="96">
        <f t="shared" si="562"/>
      </c>
      <c r="O1062" s="92">
        <v>3</v>
      </c>
      <c r="P1062" s="96">
        <f t="shared" si="671"/>
      </c>
      <c r="Q1062" s="97"/>
      <c r="R1062" s="92"/>
      <c r="S1062" s="97"/>
      <c r="T1062" s="92"/>
      <c r="U1062" s="98"/>
      <c r="V1062" s="99"/>
      <c r="W1062" s="92"/>
      <c r="X1062" s="99"/>
      <c r="Y1062" s="97"/>
      <c r="Z1062" s="99"/>
      <c r="AA1062" s="99"/>
      <c r="AB1062" s="92"/>
      <c r="AC1062" s="92"/>
      <c r="AD1062" s="97"/>
      <c r="AE1062" s="99"/>
      <c r="AF1062" s="39"/>
    </row>
    <row r="1063">
      <c r="A1063" s="88"/>
      <c r="B1063" s="104" t="s">
        <v>53</v>
      </c>
      <c r="C1063" s="104"/>
      <c r="D1063" s="104"/>
      <c r="E1063" s="105">
        <f>SUM(E1051:E1062)</f>
      </c>
      <c r="F1063" s="105">
        <f>SUM(F1051:F1062)</f>
      </c>
      <c r="G1063" s="105">
        <f>SUM(G1051:G1062)</f>
      </c>
      <c r="H1063" s="105">
        <f>SUM(H1051:H1062)</f>
      </c>
      <c r="I1063" s="106">
        <f t="shared" si="344"/>
      </c>
      <c r="J1063" s="107">
        <f t="shared" si="15"/>
      </c>
      <c r="K1063" s="105">
        <f>SUM(K1051:K1062)</f>
      </c>
      <c r="L1063" s="107">
        <f t="shared" si="124"/>
      </c>
      <c r="M1063" s="105">
        <f>SUM(M1051:M1062)</f>
      </c>
      <c r="N1063" s="108">
        <f t="shared" si="562"/>
      </c>
      <c r="O1063" s="105">
        <f>SUM(O1051:O1062)</f>
      </c>
      <c r="P1063" s="108">
        <f t="shared" si="671"/>
      </c>
      <c r="Q1063" s="109">
        <f t="shared" ref="Q1063:Q1064" si="543">M1063/O1063</f>
      </c>
      <c r="R1063" s="105">
        <f>SUM(R1051:R1062)</f>
      </c>
      <c r="S1063" s="109">
        <f t="shared" ref="S1063:S1064" si="235">(O1063+O1063)/(K1063+K1063)</f>
      </c>
      <c r="T1063" s="105">
        <f>SUM(T1051:T1062)</f>
      </c>
      <c r="U1063" s="110">
        <f t="shared" ref="U1063:U1064" si="313">F1063/T1063</f>
      </c>
      <c r="V1063" s="111">
        <f t="shared" ref="V1063:V1064" si="422">(F1063+4*500)/T1063</f>
      </c>
      <c r="W1063" s="105">
        <f>SUM(W1051:W1062)</f>
      </c>
      <c r="X1063" s="112">
        <f t="shared" ref="X1063:X1064" si="93">W1063/T1063</f>
      </c>
      <c r="Y1063" s="109">
        <f t="shared" ref="Y1063:Y1064" si="204">T1063/R1063</f>
      </c>
      <c r="Z1063" s="111">
        <f t="shared" ref="Z1063:Z1064" si="640">W1063/F1063</f>
      </c>
      <c r="AA1063" s="111">
        <f>W1063/(F1063+COUNT(W1051:W1062)*500)</f>
      </c>
      <c r="AB1063" s="105">
        <f>SUM(AB1051:AB1062)</f>
      </c>
      <c r="AC1063" s="105">
        <f>SUM(AC1051:AC1062)</f>
      </c>
      <c r="AD1063" s="109">
        <f t="shared" ref="AD1063:AD1064" si="512">AB1063/T1063</f>
      </c>
      <c r="AE1063" s="113">
        <f>(W1063-AC1063)/(F1063+COUNT(W1051:W1062)*500)</f>
      </c>
      <c r="AF1063" s="99"/>
    </row>
    <row r="1064">
      <c r="A1064" s="88"/>
      <c r="B1064" s="125" t="s">
        <v>77</v>
      </c>
      <c r="C1064" s="125"/>
      <c r="D1064" s="125"/>
      <c r="E1064" s="126">
        <f>E1024+E1063+E1011+E1050+E1037</f>
      </c>
      <c r="F1064" s="126">
        <f>F1024+F1063+F1011+F1050+F1037</f>
      </c>
      <c r="G1064" s="126">
        <f>G1024+G1063+G1011+G1050+G1037</f>
      </c>
      <c r="H1064" s="126">
        <f>H1024+H1063+H1011+H1050+H1037</f>
      </c>
      <c r="I1064" s="127">
        <f t="shared" si="344"/>
      </c>
      <c r="J1064" s="128">
        <f t="shared" si="15"/>
      </c>
      <c r="K1064" s="126">
        <f>K1024+K1063+K1011+K1050+K1037</f>
      </c>
      <c r="L1064" s="128">
        <f t="shared" si="124"/>
      </c>
      <c r="M1064" s="126">
        <f>M1024+M1063+M1011+M1050+M1037</f>
      </c>
      <c r="N1064" s="129">
        <f t="shared" si="562"/>
      </c>
      <c r="O1064" s="126">
        <f>O1024+O1063+O1011+O1050+O1037</f>
      </c>
      <c r="P1064" s="130">
        <f t="shared" si="671"/>
      </c>
      <c r="Q1064" s="131">
        <f t="shared" si="543"/>
      </c>
      <c r="R1064" s="126">
        <f>R1024+R1063+R1011+R1050+R1037</f>
      </c>
      <c r="S1064" s="131">
        <f t="shared" si="235"/>
      </c>
      <c r="T1064" s="126">
        <f>T1024+T1063+T1011+T1050+T1037</f>
      </c>
      <c r="U1064" s="132">
        <f t="shared" si="313"/>
      </c>
      <c r="V1064" s="126">
        <f t="shared" si="422"/>
      </c>
      <c r="W1064" s="126">
        <f>W1024+W1063+W1011+W1050+W1037</f>
      </c>
      <c r="X1064" s="126">
        <f t="shared" si="93"/>
      </c>
      <c r="Y1064" s="131">
        <f t="shared" si="204"/>
      </c>
      <c r="Z1064" s="126">
        <f t="shared" si="640"/>
      </c>
      <c r="AA1064" s="126">
        <f>W1064/(F1064+COUNT(W999:W1010,W1012:W1023,W1025:W1036,W1038:W1049,W1051:W1062)*500)</f>
      </c>
      <c r="AB1064" s="126">
        <f>AB1024+AB1063+AB1011+AB1050+AB1037</f>
      </c>
      <c r="AC1064" s="126">
        <f>AC1024+AC1063+AC1011+AC1050+AC1037</f>
      </c>
      <c r="AD1064" s="131">
        <f t="shared" si="512"/>
      </c>
      <c r="AE1064" s="126">
        <f>(W1064-AC1064)/(F1064+COUNT(W999:W1010,W1012:W1023,W1025:W1036,W1038:W1049,W1051:W1062)*500)</f>
      </c>
      <c r="AF1064" s="133"/>
    </row>
    <row r="1065">
      <c r="A1065" s="122" t="s">
        <v>93</v>
      </c>
      <c r="B1065" s="80" t="s">
        <v>10</v>
      </c>
      <c r="C1065" s="80" t="s">
        <v>11</v>
      </c>
      <c r="D1065" s="80" t="s">
        <v>12</v>
      </c>
      <c r="E1065" s="80" t="s">
        <v>13</v>
      </c>
      <c r="F1065" s="80" t="s">
        <v>14</v>
      </c>
      <c r="G1065" s="80" t="s">
        <v>15</v>
      </c>
      <c r="H1065" s="80" t="s">
        <v>16</v>
      </c>
      <c r="I1065" s="81" t="s">
        <v>17</v>
      </c>
      <c r="J1065" s="82" t="s">
        <v>18</v>
      </c>
      <c r="K1065" s="80" t="s">
        <v>19</v>
      </c>
      <c r="L1065" s="82" t="s">
        <v>20</v>
      </c>
      <c r="M1065" s="80" t="s">
        <v>21</v>
      </c>
      <c r="N1065" s="83" t="s">
        <v>22</v>
      </c>
      <c r="O1065" s="80" t="s">
        <v>23</v>
      </c>
      <c r="P1065" s="83" t="s">
        <v>24</v>
      </c>
      <c r="Q1065" s="81" t="s">
        <v>25</v>
      </c>
      <c r="R1065" s="84" t="s">
        <v>26</v>
      </c>
      <c r="S1065" s="85" t="s">
        <v>27</v>
      </c>
      <c r="T1065" s="84" t="s">
        <v>28</v>
      </c>
      <c r="U1065" s="86" t="s">
        <v>29</v>
      </c>
      <c r="V1065" s="87" t="s">
        <v>30</v>
      </c>
      <c r="W1065" s="87" t="s">
        <v>31</v>
      </c>
      <c r="X1065" s="87" t="s">
        <v>32</v>
      </c>
      <c r="Y1065" s="85" t="s">
        <v>33</v>
      </c>
      <c r="Z1065" s="87" t="s">
        <v>34</v>
      </c>
      <c r="AA1065" s="87" t="s">
        <v>35</v>
      </c>
      <c r="AB1065" s="87" t="s">
        <v>36</v>
      </c>
      <c r="AC1065" s="84" t="s">
        <v>37</v>
      </c>
      <c r="AD1065" s="85" t="s">
        <v>38</v>
      </c>
      <c r="AE1065" s="87" t="s">
        <v>39</v>
      </c>
      <c r="AF1065" s="87" t="s">
        <v>40</v>
      </c>
    </row>
    <row r="1066">
      <c r="A1066" s="88" t="s">
        <v>101</v>
      </c>
      <c r="B1066" s="89" t="s">
        <v>42</v>
      </c>
      <c r="C1066" s="90" t="s">
        <v>98</v>
      </c>
      <c r="D1066" s="91" t="s">
        <v>44</v>
      </c>
      <c r="E1066" s="92">
        <v>154.08</v>
      </c>
      <c r="F1066" s="93">
        <f>E1066+E1067+E1068</f>
      </c>
      <c r="G1066" s="92">
        <v>1312</v>
      </c>
      <c r="H1066" s="92">
        <v>101</v>
      </c>
      <c r="I1066" s="94">
        <f t="shared" ref="I1066:I1131" si="345">H1066/G1066</f>
      </c>
      <c r="J1066" s="95">
        <f t="shared" ref="J1066:J1131" si="16">(E1066/G1066)*1000</f>
      </c>
      <c r="K1066" s="92">
        <v>1</v>
      </c>
      <c r="L1066" s="95">
        <f t="shared" ref="L1066:L1131" si="125">E1066/K1066</f>
      </c>
      <c r="M1066" s="92">
        <v>0</v>
      </c>
      <c r="N1066" s="96">
        <f t="shared" ref="N1066:N1131" si="563">E1066/M1066</f>
      </c>
      <c r="O1066" s="92">
        <v>0</v>
      </c>
      <c r="P1066" s="96">
        <f t="shared" ref="P1066:P1131" si="672">E1066/O1066</f>
      </c>
      <c r="Q1066" s="97">
        <f>(M1066+M1068+M1067)/(O1066+O1068+O1067)</f>
      </c>
      <c r="R1066" s="92">
        <v>1</v>
      </c>
      <c r="S1066" s="97">
        <f>(O1066+O1068)/(K1066+K1068)</f>
      </c>
      <c r="T1066" s="92">
        <v>1</v>
      </c>
      <c r="U1066" s="98">
        <f>F1066/T1066</f>
      </c>
      <c r="V1066" s="99">
        <f>(F1066+4*500)/T1066</f>
      </c>
      <c r="W1066" s="92">
        <v>2071.2</v>
      </c>
      <c r="X1066" s="99">
        <f>W1066/T1066</f>
      </c>
      <c r="Y1066" s="97">
        <f>T1066/R1066</f>
      </c>
      <c r="Z1066" s="99">
        <f>W1066/F1066</f>
      </c>
      <c r="AA1066" s="99">
        <f>W1066/(F1066+500)</f>
      </c>
      <c r="AB1066" s="92">
        <v>0</v>
      </c>
      <c r="AC1066" s="92">
        <v>0</v>
      </c>
      <c r="AD1066" s="97">
        <f>AB1066/T1066</f>
      </c>
      <c r="AE1066" s="99">
        <f>(W1066-AC1066)/(F1066+500)</f>
      </c>
      <c r="AF1066" s="39" t="s">
        <v>45</v>
      </c>
    </row>
    <row r="1067">
      <c r="A1067" s="88"/>
      <c r="B1067" s="89"/>
      <c r="C1067" s="90"/>
      <c r="D1067" s="91" t="s">
        <v>46</v>
      </c>
      <c r="E1067" s="92">
        <v>124.84</v>
      </c>
      <c r="F1067" s="93"/>
      <c r="G1067" s="92">
        <v>1078</v>
      </c>
      <c r="H1067" s="92">
        <v>103</v>
      </c>
      <c r="I1067" s="94">
        <f t="shared" si="345"/>
      </c>
      <c r="J1067" s="95">
        <f t="shared" si="16"/>
      </c>
      <c r="K1067" s="92">
        <v>6</v>
      </c>
      <c r="L1067" s="95">
        <f t="shared" si="125"/>
      </c>
      <c r="M1067" s="92">
        <v>0</v>
      </c>
      <c r="N1067" s="96">
        <f t="shared" si="563"/>
      </c>
      <c r="O1067" s="92">
        <v>0</v>
      </c>
      <c r="P1067" s="96">
        <f t="shared" si="672"/>
      </c>
      <c r="Q1067" s="97"/>
      <c r="R1067" s="92"/>
      <c r="S1067" s="97"/>
      <c r="T1067" s="92"/>
      <c r="U1067" s="98"/>
      <c r="V1067" s="99"/>
      <c r="W1067" s="92"/>
      <c r="X1067" s="99"/>
      <c r="Y1067" s="97"/>
      <c r="Z1067" s="99"/>
      <c r="AA1067" s="99"/>
      <c r="AB1067" s="92"/>
      <c r="AC1067" s="92"/>
      <c r="AD1067" s="97"/>
      <c r="AE1067" s="99"/>
      <c r="AF1067" s="43" t="s">
        <v>102</v>
      </c>
    </row>
    <row r="1068">
      <c r="A1068" s="88"/>
      <c r="B1068" s="89"/>
      <c r="C1068" s="90"/>
      <c r="D1068" s="91" t="s">
        <v>48</v>
      </c>
      <c r="E1068" s="92">
        <v>556.13</v>
      </c>
      <c r="F1068" s="93"/>
      <c r="G1068" s="92">
        <v>4541</v>
      </c>
      <c r="H1068" s="92">
        <v>45</v>
      </c>
      <c r="I1068" s="94">
        <f t="shared" si="345"/>
      </c>
      <c r="J1068" s="95">
        <f t="shared" si="16"/>
      </c>
      <c r="K1068" s="92">
        <v>10</v>
      </c>
      <c r="L1068" s="95">
        <f t="shared" si="125"/>
      </c>
      <c r="M1068" s="92">
        <v>1</v>
      </c>
      <c r="N1068" s="96">
        <f t="shared" si="563"/>
      </c>
      <c r="O1068" s="92">
        <v>1</v>
      </c>
      <c r="P1068" s="96">
        <f t="shared" si="672"/>
      </c>
      <c r="Q1068" s="97"/>
      <c r="R1068" s="92"/>
      <c r="S1068" s="97"/>
      <c r="T1068" s="92"/>
      <c r="U1068" s="98"/>
      <c r="V1068" s="99"/>
      <c r="W1068" s="92"/>
      <c r="X1068" s="99"/>
      <c r="Y1068" s="97"/>
      <c r="Z1068" s="99"/>
      <c r="AA1068" s="99"/>
      <c r="AB1068" s="92"/>
      <c r="AC1068" s="92"/>
      <c r="AD1068" s="97"/>
      <c r="AE1068" s="99"/>
      <c r="AF1068" s="39"/>
    </row>
    <row r="1069">
      <c r="A1069" s="88"/>
      <c r="B1069" s="89" t="s">
        <v>49</v>
      </c>
      <c r="C1069" s="90" t="s">
        <v>98</v>
      </c>
      <c r="D1069" s="91" t="s">
        <v>44</v>
      </c>
      <c r="E1069" s="102">
        <v>276.91</v>
      </c>
      <c r="F1069" s="93">
        <f>E1069+E1070+E1071</f>
      </c>
      <c r="G1069" s="92">
        <v>1535</v>
      </c>
      <c r="H1069" s="92">
        <v>56</v>
      </c>
      <c r="I1069" s="94">
        <f t="shared" si="345"/>
      </c>
      <c r="J1069" s="95">
        <f t="shared" si="16"/>
      </c>
      <c r="K1069" s="92">
        <v>3</v>
      </c>
      <c r="L1069" s="95">
        <f t="shared" si="125"/>
      </c>
      <c r="M1069" s="92">
        <v>0</v>
      </c>
      <c r="N1069" s="96">
        <f t="shared" si="563"/>
      </c>
      <c r="O1069" s="92">
        <v>0</v>
      </c>
      <c r="P1069" s="96">
        <f t="shared" si="672"/>
      </c>
      <c r="Q1069" s="97">
        <f>(M1069+M1071+M1070)/(O1069+O1071+O1070)</f>
      </c>
      <c r="R1069" s="92">
        <v>4</v>
      </c>
      <c r="S1069" s="97">
        <f>(O1069+O1071)/(K1069+K1071)</f>
      </c>
      <c r="T1069" s="92">
        <v>0</v>
      </c>
      <c r="U1069" s="98">
        <f>F1069/T1069</f>
      </c>
      <c r="V1069" s="99">
        <f>(F1069+4*500)/T1069</f>
      </c>
      <c r="W1069" s="92">
        <v>0</v>
      </c>
      <c r="X1069" s="99">
        <f>W1069/T1069</f>
      </c>
      <c r="Y1069" s="97">
        <f>T1069/R1069</f>
      </c>
      <c r="Z1069" s="99">
        <f>W1069/F1069</f>
      </c>
      <c r="AA1069" s="99">
        <f>W1069/(F1069+500)</f>
      </c>
      <c r="AB1069" s="92">
        <v>0</v>
      </c>
      <c r="AC1069" s="92">
        <v>0</v>
      </c>
      <c r="AD1069" s="97">
        <f>AB1069/T1069</f>
      </c>
      <c r="AE1069" s="99">
        <f>(W1069-AC1069)/(F1069+500)</f>
      </c>
      <c r="AF1069" s="39" t="s">
        <v>45</v>
      </c>
    </row>
    <row r="1070">
      <c r="A1070" s="88"/>
      <c r="B1070" s="89"/>
      <c r="C1070" s="90"/>
      <c r="D1070" s="91" t="s">
        <v>46</v>
      </c>
      <c r="E1070" s="103">
        <v>316.85</v>
      </c>
      <c r="F1070" s="93"/>
      <c r="G1070" s="92">
        <v>1705</v>
      </c>
      <c r="H1070" s="92">
        <v>98</v>
      </c>
      <c r="I1070" s="94">
        <f t="shared" si="345"/>
      </c>
      <c r="J1070" s="95">
        <f t="shared" si="16"/>
      </c>
      <c r="K1070" s="92">
        <v>6</v>
      </c>
      <c r="L1070" s="95">
        <f t="shared" si="125"/>
      </c>
      <c r="M1070" s="92">
        <v>0</v>
      </c>
      <c r="N1070" s="96">
        <f t="shared" si="563"/>
      </c>
      <c r="O1070" s="92">
        <v>0</v>
      </c>
      <c r="P1070" s="96">
        <f t="shared" si="672"/>
      </c>
      <c r="Q1070" s="97"/>
      <c r="R1070" s="92"/>
      <c r="S1070" s="97"/>
      <c r="T1070" s="92"/>
      <c r="U1070" s="98"/>
      <c r="V1070" s="99"/>
      <c r="W1070" s="92"/>
      <c r="X1070" s="99"/>
      <c r="Y1070" s="97"/>
      <c r="Z1070" s="99"/>
      <c r="AA1070" s="99"/>
      <c r="AB1070" s="92"/>
      <c r="AC1070" s="92"/>
      <c r="AD1070" s="97"/>
      <c r="AE1070" s="99"/>
      <c r="AF1070" s="43" t="s">
        <v>102</v>
      </c>
    </row>
    <row r="1071">
      <c r="A1071" s="88"/>
      <c r="B1071" s="89"/>
      <c r="C1071" s="90"/>
      <c r="D1071" s="91" t="s">
        <v>48</v>
      </c>
      <c r="E1071" s="92">
        <v>1127.6</v>
      </c>
      <c r="F1071" s="93"/>
      <c r="G1071" s="92">
        <v>11191</v>
      </c>
      <c r="H1071" s="92">
        <v>60</v>
      </c>
      <c r="I1071" s="94">
        <f t="shared" si="345"/>
      </c>
      <c r="J1071" s="95">
        <f t="shared" si="16"/>
      </c>
      <c r="K1071" s="92">
        <v>23</v>
      </c>
      <c r="L1071" s="95">
        <f t="shared" si="125"/>
      </c>
      <c r="M1071" s="92">
        <v>0</v>
      </c>
      <c r="N1071" s="96">
        <f t="shared" si="563"/>
      </c>
      <c r="O1071" s="92">
        <v>4</v>
      </c>
      <c r="P1071" s="96">
        <f t="shared" si="672"/>
      </c>
      <c r="Q1071" s="97"/>
      <c r="R1071" s="92"/>
      <c r="S1071" s="97"/>
      <c r="T1071" s="92"/>
      <c r="U1071" s="98"/>
      <c r="V1071" s="99"/>
      <c r="W1071" s="92"/>
      <c r="X1071" s="99"/>
      <c r="Y1071" s="97"/>
      <c r="Z1071" s="99"/>
      <c r="AA1071" s="99"/>
      <c r="AB1071" s="92"/>
      <c r="AC1071" s="92"/>
      <c r="AD1071" s="97"/>
      <c r="AE1071" s="99"/>
      <c r="AF1071" s="39"/>
    </row>
    <row r="1072">
      <c r="A1072" s="88"/>
      <c r="B1072" s="89" t="s">
        <v>51</v>
      </c>
      <c r="C1072" s="90" t="s">
        <v>98</v>
      </c>
      <c r="D1072" s="91" t="s">
        <v>44</v>
      </c>
      <c r="E1072" s="102">
        <v>201.16</v>
      </c>
      <c r="F1072" s="93">
        <f>E1072+E1073+E1074</f>
      </c>
      <c r="G1072" s="92">
        <v>1467</v>
      </c>
      <c r="H1072" s="92">
        <v>38</v>
      </c>
      <c r="I1072" s="94">
        <f t="shared" si="345"/>
      </c>
      <c r="J1072" s="95">
        <f t="shared" si="16"/>
      </c>
      <c r="K1072" s="92">
        <v>2</v>
      </c>
      <c r="L1072" s="95">
        <f t="shared" si="125"/>
      </c>
      <c r="M1072" s="92">
        <v>0</v>
      </c>
      <c r="N1072" s="96">
        <f t="shared" si="563"/>
      </c>
      <c r="O1072" s="92">
        <v>0</v>
      </c>
      <c r="P1072" s="96">
        <f t="shared" si="672"/>
      </c>
      <c r="Q1072" s="97">
        <f>(M1072+M1074+M1073)/(O1072+O1074+O1073)</f>
      </c>
      <c r="R1072" s="92">
        <v>3</v>
      </c>
      <c r="S1072" s="97">
        <f>(O1072+O1074)/(K1072+K1074)</f>
      </c>
      <c r="T1072" s="92">
        <v>0</v>
      </c>
      <c r="U1072" s="98">
        <f>F1072/T1072</f>
      </c>
      <c r="V1072" s="99">
        <f>(F1072+4*500)/T1072</f>
      </c>
      <c r="W1072" s="92">
        <v>0</v>
      </c>
      <c r="X1072" s="99">
        <f>W1072/T1072</f>
      </c>
      <c r="Y1072" s="97">
        <f>T1072/R1072</f>
      </c>
      <c r="Z1072" s="99">
        <f>W1072/F1072</f>
      </c>
      <c r="AA1072" s="99">
        <f>W1072/(F1072+500)</f>
      </c>
      <c r="AB1072" s="92">
        <v>0</v>
      </c>
      <c r="AC1072" s="92">
        <v>0</v>
      </c>
      <c r="AD1072" s="97">
        <f>AB1072/T1072</f>
      </c>
      <c r="AE1072" s="99">
        <f>(W1072-AC1072)/(F1072+500)</f>
      </c>
      <c r="AF1072" s="39" t="s">
        <v>45</v>
      </c>
    </row>
    <row r="1073">
      <c r="A1073" s="88"/>
      <c r="B1073" s="89"/>
      <c r="C1073" s="90"/>
      <c r="D1073" s="91" t="s">
        <v>46</v>
      </c>
      <c r="E1073" s="103">
        <v>389.65</v>
      </c>
      <c r="F1073" s="93"/>
      <c r="G1073" s="92">
        <v>2182</v>
      </c>
      <c r="H1073" s="92">
        <v>144</v>
      </c>
      <c r="I1073" s="94">
        <f t="shared" si="345"/>
      </c>
      <c r="J1073" s="95">
        <f t="shared" si="16"/>
      </c>
      <c r="K1073" s="92">
        <v>3</v>
      </c>
      <c r="L1073" s="95">
        <f t="shared" si="125"/>
      </c>
      <c r="M1073" s="92">
        <v>0</v>
      </c>
      <c r="N1073" s="96">
        <f t="shared" si="563"/>
      </c>
      <c r="O1073" s="92">
        <v>0</v>
      </c>
      <c r="P1073" s="96">
        <f t="shared" si="672"/>
      </c>
      <c r="Q1073" s="97"/>
      <c r="R1073" s="92"/>
      <c r="S1073" s="97"/>
      <c r="T1073" s="92"/>
      <c r="U1073" s="98"/>
      <c r="V1073" s="99"/>
      <c r="W1073" s="92"/>
      <c r="X1073" s="99"/>
      <c r="Y1073" s="97"/>
      <c r="Z1073" s="99"/>
      <c r="AA1073" s="99"/>
      <c r="AB1073" s="92"/>
      <c r="AC1073" s="92"/>
      <c r="AD1073" s="97"/>
      <c r="AE1073" s="99"/>
      <c r="AF1073" s="43" t="s">
        <v>102</v>
      </c>
    </row>
    <row r="1074">
      <c r="A1074" s="88"/>
      <c r="B1074" s="89"/>
      <c r="C1074" s="90"/>
      <c r="D1074" s="91" t="s">
        <v>48</v>
      </c>
      <c r="E1074" s="92">
        <v>327.74</v>
      </c>
      <c r="F1074" s="93"/>
      <c r="G1074" s="92">
        <v>3806</v>
      </c>
      <c r="H1074" s="92">
        <v>20</v>
      </c>
      <c r="I1074" s="94">
        <f t="shared" si="345"/>
      </c>
      <c r="J1074" s="95">
        <f t="shared" si="16"/>
      </c>
      <c r="K1074" s="92">
        <v>11</v>
      </c>
      <c r="L1074" s="95">
        <f t="shared" si="125"/>
      </c>
      <c r="M1074" s="92">
        <v>0</v>
      </c>
      <c r="N1074" s="96">
        <f t="shared" si="563"/>
      </c>
      <c r="O1074" s="92">
        <v>3</v>
      </c>
      <c r="P1074" s="96">
        <f t="shared" si="672"/>
      </c>
      <c r="Q1074" s="97"/>
      <c r="R1074" s="92"/>
      <c r="S1074" s="97"/>
      <c r="T1074" s="92"/>
      <c r="U1074" s="98"/>
      <c r="V1074" s="99"/>
      <c r="W1074" s="92"/>
      <c r="X1074" s="99"/>
      <c r="Y1074" s="97"/>
      <c r="Z1074" s="99"/>
      <c r="AA1074" s="99"/>
      <c r="AB1074" s="92"/>
      <c r="AC1074" s="92"/>
      <c r="AD1074" s="97"/>
      <c r="AE1074" s="99"/>
      <c r="AF1074" s="39"/>
    </row>
    <row r="1075">
      <c r="A1075" s="88"/>
      <c r="B1075" s="89" t="s">
        <v>52</v>
      </c>
      <c r="C1075" s="90" t="s">
        <v>98</v>
      </c>
      <c r="D1075" s="91" t="s">
        <v>44</v>
      </c>
      <c r="E1075" s="102">
        <v>306.29</v>
      </c>
      <c r="F1075" s="93">
        <f>E1075+E1076+E1077</f>
      </c>
      <c r="G1075" s="92">
        <v>1161</v>
      </c>
      <c r="H1075" s="92">
        <v>31</v>
      </c>
      <c r="I1075" s="94">
        <f t="shared" si="345"/>
      </c>
      <c r="J1075" s="95">
        <f t="shared" si="16"/>
      </c>
      <c r="K1075" s="92">
        <v>8</v>
      </c>
      <c r="L1075" s="95">
        <f t="shared" si="125"/>
      </c>
      <c r="M1075" s="92">
        <v>0</v>
      </c>
      <c r="N1075" s="96">
        <f t="shared" si="563"/>
      </c>
      <c r="O1075" s="92">
        <v>1</v>
      </c>
      <c r="P1075" s="96">
        <f t="shared" si="672"/>
      </c>
      <c r="Q1075" s="97">
        <f>(M1075+M1077+M1076)/(O1075+O1077+O1076)</f>
      </c>
      <c r="R1075" s="92">
        <v>7</v>
      </c>
      <c r="S1075" s="97">
        <f>(O1075+O1077)/(K1075+K1077)</f>
      </c>
      <c r="T1075" s="92">
        <v>2</v>
      </c>
      <c r="U1075" s="98">
        <f>F1075/T1075</f>
      </c>
      <c r="V1075" s="99">
        <f>(F1075+4*500)/T1075</f>
      </c>
      <c r="W1075" s="92">
        <v>3194.4000000000005</v>
      </c>
      <c r="X1075" s="99">
        <f>W1075/T1075</f>
      </c>
      <c r="Y1075" s="97">
        <f>T1075/R1075</f>
      </c>
      <c r="Z1075" s="99">
        <f>W1075/F1075</f>
      </c>
      <c r="AA1075" s="99">
        <f>W1075/(F1075+500)</f>
      </c>
      <c r="AB1075" s="92">
        <v>1</v>
      </c>
      <c r="AC1075" s="92">
        <v>1471.2</v>
      </c>
      <c r="AD1075" s="97">
        <f>AB1075/T1075</f>
      </c>
      <c r="AE1075" s="99">
        <f>(W1075-AC1075)/(F1075+500)</f>
      </c>
      <c r="AF1075" s="39" t="s">
        <v>45</v>
      </c>
    </row>
    <row r="1076">
      <c r="A1076" s="88"/>
      <c r="B1076" s="89"/>
      <c r="C1076" s="90"/>
      <c r="D1076" s="91" t="s">
        <v>46</v>
      </c>
      <c r="E1076" s="103">
        <v>715.61</v>
      </c>
      <c r="F1076" s="93"/>
      <c r="G1076" s="92">
        <v>2317</v>
      </c>
      <c r="H1076" s="92">
        <v>113</v>
      </c>
      <c r="I1076" s="94">
        <f t="shared" si="345"/>
      </c>
      <c r="J1076" s="95">
        <f t="shared" si="16"/>
      </c>
      <c r="K1076" s="92">
        <v>17</v>
      </c>
      <c r="L1076" s="95">
        <f t="shared" si="125"/>
      </c>
      <c r="M1076" s="92">
        <v>1</v>
      </c>
      <c r="N1076" s="96">
        <f t="shared" si="563"/>
      </c>
      <c r="O1076" s="92">
        <v>2</v>
      </c>
      <c r="P1076" s="96">
        <f t="shared" si="672"/>
      </c>
      <c r="Q1076" s="97"/>
      <c r="R1076" s="92"/>
      <c r="S1076" s="97"/>
      <c r="T1076" s="92"/>
      <c r="U1076" s="98"/>
      <c r="V1076" s="99"/>
      <c r="W1076" s="92"/>
      <c r="X1076" s="99"/>
      <c r="Y1076" s="97"/>
      <c r="Z1076" s="99"/>
      <c r="AA1076" s="99"/>
      <c r="AB1076" s="92"/>
      <c r="AC1076" s="92"/>
      <c r="AD1076" s="97"/>
      <c r="AE1076" s="99"/>
      <c r="AF1076" s="43" t="s">
        <v>102</v>
      </c>
    </row>
    <row r="1077">
      <c r="A1077" s="88"/>
      <c r="B1077" s="89"/>
      <c r="C1077" s="90"/>
      <c r="D1077" s="91" t="s">
        <v>48</v>
      </c>
      <c r="E1077" s="92">
        <v>94.15</v>
      </c>
      <c r="F1077" s="93"/>
      <c r="G1077" s="92">
        <v>890</v>
      </c>
      <c r="H1077" s="92">
        <v>4</v>
      </c>
      <c r="I1077" s="94">
        <f t="shared" si="345"/>
      </c>
      <c r="J1077" s="95">
        <f t="shared" si="16"/>
      </c>
      <c r="K1077" s="92">
        <v>3</v>
      </c>
      <c r="L1077" s="95">
        <f t="shared" si="125"/>
      </c>
      <c r="M1077" s="92">
        <v>0</v>
      </c>
      <c r="N1077" s="96">
        <f t="shared" si="563"/>
      </c>
      <c r="O1077" s="92">
        <v>0</v>
      </c>
      <c r="P1077" s="96">
        <f t="shared" si="672"/>
      </c>
      <c r="Q1077" s="97"/>
      <c r="R1077" s="92"/>
      <c r="S1077" s="97"/>
      <c r="T1077" s="92"/>
      <c r="U1077" s="98"/>
      <c r="V1077" s="99"/>
      <c r="W1077" s="92"/>
      <c r="X1077" s="99"/>
      <c r="Y1077" s="97"/>
      <c r="Z1077" s="99"/>
      <c r="AA1077" s="99"/>
      <c r="AB1077" s="92"/>
      <c r="AC1077" s="92"/>
      <c r="AD1077" s="97"/>
      <c r="AE1077" s="99"/>
      <c r="AF1077" s="39"/>
    </row>
    <row r="1078">
      <c r="A1078" s="88"/>
      <c r="B1078" s="104" t="s">
        <v>53</v>
      </c>
      <c r="C1078" s="104"/>
      <c r="D1078" s="104"/>
      <c r="E1078" s="105">
        <f>SUM(E1066:E1077)</f>
      </c>
      <c r="F1078" s="105">
        <f>SUM(F1066:F1077)</f>
      </c>
      <c r="G1078" s="105">
        <f>SUM(G1066:G1077)</f>
      </c>
      <c r="H1078" s="105">
        <f>SUM(H1066:H1077)</f>
      </c>
      <c r="I1078" s="106">
        <f t="shared" si="345"/>
      </c>
      <c r="J1078" s="107">
        <f t="shared" si="16"/>
      </c>
      <c r="K1078" s="105">
        <f>SUM(K1066:K1077)</f>
      </c>
      <c r="L1078" s="107">
        <f t="shared" si="125"/>
      </c>
      <c r="M1078" s="105">
        <f>SUM(M1066:M1077)</f>
      </c>
      <c r="N1078" s="108">
        <f t="shared" si="563"/>
      </c>
      <c r="O1078" s="105">
        <f>SUM(O1066:O1077)</f>
      </c>
      <c r="P1078" s="108">
        <f t="shared" si="672"/>
      </c>
      <c r="Q1078" s="109">
        <f>M1078/O1078</f>
      </c>
      <c r="R1078" s="105">
        <f>SUM(R1066:R1077)</f>
      </c>
      <c r="S1078" s="109">
        <f>(O1078+O1078)/(K1078+K1078)</f>
      </c>
      <c r="T1078" s="105">
        <f>SUM(T1066:T1077)</f>
      </c>
      <c r="U1078" s="110">
        <f t="shared" ref="U1078:U1079" si="314">F1078/T1078</f>
      </c>
      <c r="V1078" s="111">
        <f t="shared" ref="V1078:V1079" si="423">(F1078+4*500)/T1078</f>
      </c>
      <c r="W1078" s="105">
        <f>SUM(W1066:W1077)</f>
      </c>
      <c r="X1078" s="112">
        <f t="shared" ref="X1078:X1079" si="94">W1078/T1078</f>
      </c>
      <c r="Y1078" s="109">
        <f t="shared" ref="Y1078:Y1079" si="205">T1078/R1078</f>
      </c>
      <c r="Z1078" s="111">
        <f t="shared" ref="Z1078:Z1079" si="641">W1078/F1078</f>
      </c>
      <c r="AA1078" s="111">
        <f>W1078/(F1078+COUNT(W1066:W1077)*500)</f>
      </c>
      <c r="AB1078" s="105">
        <f>SUM(AB1066:AB1077)</f>
      </c>
      <c r="AC1078" s="105">
        <f>SUM(AC1066:AC1077)</f>
      </c>
      <c r="AD1078" s="109">
        <f t="shared" ref="AD1078:AD1079" si="513">AB1078/T1078</f>
      </c>
      <c r="AE1078" s="113">
        <f>(W1078-AC1078)/(F1078+COUNT(W1066:W1077)*500)</f>
      </c>
      <c r="AF1078" s="39"/>
    </row>
    <row r="1079">
      <c r="A1079" s="88"/>
      <c r="B1079" s="89" t="s">
        <v>54</v>
      </c>
      <c r="C1079" s="90" t="s">
        <v>55</v>
      </c>
      <c r="D1079" s="91" t="s">
        <v>44</v>
      </c>
      <c r="E1079" s="92">
        <v>261.72</v>
      </c>
      <c r="F1079" s="93">
        <f>E1079+E1080+E1081</f>
      </c>
      <c r="G1079" s="92">
        <v>1160</v>
      </c>
      <c r="H1079" s="92">
        <v>40</v>
      </c>
      <c r="I1079" s="94">
        <f t="shared" si="345"/>
      </c>
      <c r="J1079" s="95">
        <f t="shared" si="16"/>
      </c>
      <c r="K1079" s="92">
        <v>4</v>
      </c>
      <c r="L1079" s="95">
        <f t="shared" si="125"/>
      </c>
      <c r="M1079" s="92">
        <v>0</v>
      </c>
      <c r="N1079" s="96">
        <f t="shared" si="563"/>
      </c>
      <c r="O1079" s="92">
        <v>0</v>
      </c>
      <c r="P1079" s="96">
        <f t="shared" si="672"/>
      </c>
      <c r="Q1079" s="97">
        <f>(M1079+M1081+M1080)/(O1079+O1081+O1080)</f>
      </c>
      <c r="R1079" s="92">
        <v>2</v>
      </c>
      <c r="S1079" s="97">
        <f>(O1079+O1081)/(K1079+K1081)</f>
      </c>
      <c r="T1079" s="92">
        <v>1</v>
      </c>
      <c r="U1079" s="98">
        <f t="shared" si="314"/>
      </c>
      <c r="V1079" s="99">
        <f t="shared" si="423"/>
      </c>
      <c r="W1079" s="92">
        <v>2467.2</v>
      </c>
      <c r="X1079" s="99">
        <f t="shared" si="94"/>
      </c>
      <c r="Y1079" s="97">
        <f t="shared" si="205"/>
      </c>
      <c r="Z1079" s="99">
        <f t="shared" si="641"/>
      </c>
      <c r="AA1079" s="99">
        <f>W1079/(F1079+500)</f>
      </c>
      <c r="AB1079" s="92">
        <v>0</v>
      </c>
      <c r="AC1079" s="92">
        <v>0</v>
      </c>
      <c r="AD1079" s="97">
        <f t="shared" si="513"/>
      </c>
      <c r="AE1079" s="99">
        <f>(W1079-AC1079)/(F1079+500)</f>
      </c>
      <c r="AF1079" s="39" t="s">
        <v>45</v>
      </c>
    </row>
    <row r="1080">
      <c r="A1080" s="88"/>
      <c r="B1080" s="89"/>
      <c r="C1080" s="90"/>
      <c r="D1080" s="91" t="s">
        <v>46</v>
      </c>
      <c r="E1080" s="92">
        <v>989.59</v>
      </c>
      <c r="F1080" s="93"/>
      <c r="G1080" s="92">
        <v>2102</v>
      </c>
      <c r="H1080" s="92">
        <v>82</v>
      </c>
      <c r="I1080" s="94">
        <f t="shared" si="345"/>
      </c>
      <c r="J1080" s="95">
        <f t="shared" si="16"/>
      </c>
      <c r="K1080" s="92">
        <v>9</v>
      </c>
      <c r="L1080" s="95">
        <f t="shared" si="125"/>
      </c>
      <c r="M1080" s="92">
        <v>0</v>
      </c>
      <c r="N1080" s="96">
        <f t="shared" si="563"/>
      </c>
      <c r="O1080" s="92">
        <v>1</v>
      </c>
      <c r="P1080" s="96">
        <f t="shared" si="672"/>
      </c>
      <c r="Q1080" s="97"/>
      <c r="R1080" s="92"/>
      <c r="S1080" s="97"/>
      <c r="T1080" s="92"/>
      <c r="U1080" s="98"/>
      <c r="V1080" s="99"/>
      <c r="W1080" s="92"/>
      <c r="X1080" s="99"/>
      <c r="Y1080" s="97"/>
      <c r="Z1080" s="99"/>
      <c r="AA1080" s="99"/>
      <c r="AB1080" s="92"/>
      <c r="AC1080" s="92"/>
      <c r="AD1080" s="97"/>
      <c r="AE1080" s="99"/>
      <c r="AF1080" s="43" t="s">
        <v>102</v>
      </c>
    </row>
    <row r="1081">
      <c r="A1081" s="88"/>
      <c r="B1081" s="89"/>
      <c r="C1081" s="90"/>
      <c r="D1081" s="91" t="s">
        <v>48</v>
      </c>
      <c r="E1081" s="92">
        <v>334.18</v>
      </c>
      <c r="F1081" s="93"/>
      <c r="G1081" s="92">
        <v>745</v>
      </c>
      <c r="H1081" s="92">
        <v>8</v>
      </c>
      <c r="I1081" s="94">
        <f t="shared" si="345"/>
      </c>
      <c r="J1081" s="95">
        <f t="shared" si="16"/>
      </c>
      <c r="K1081" s="92">
        <v>2</v>
      </c>
      <c r="L1081" s="95">
        <f t="shared" si="125"/>
      </c>
      <c r="M1081" s="92">
        <v>0</v>
      </c>
      <c r="N1081" s="96">
        <f t="shared" si="563"/>
      </c>
      <c r="O1081" s="92">
        <v>1</v>
      </c>
      <c r="P1081" s="96">
        <f t="shared" si="672"/>
      </c>
      <c r="Q1081" s="97"/>
      <c r="R1081" s="92"/>
      <c r="S1081" s="97"/>
      <c r="T1081" s="92"/>
      <c r="U1081" s="98"/>
      <c r="V1081" s="99"/>
      <c r="W1081" s="92"/>
      <c r="X1081" s="99"/>
      <c r="Y1081" s="97"/>
      <c r="Z1081" s="99"/>
      <c r="AA1081" s="99"/>
      <c r="AB1081" s="92"/>
      <c r="AC1081" s="92"/>
      <c r="AD1081" s="97"/>
      <c r="AE1081" s="99"/>
      <c r="AF1081" s="39"/>
    </row>
    <row r="1082">
      <c r="A1082" s="88"/>
      <c r="B1082" s="89" t="s">
        <v>56</v>
      </c>
      <c r="C1082" s="90" t="s">
        <v>55</v>
      </c>
      <c r="D1082" s="91" t="s">
        <v>44</v>
      </c>
      <c r="E1082" s="102">
        <v>504.38</v>
      </c>
      <c r="F1082" s="93">
        <f>E1082+E1083+E1084</f>
      </c>
      <c r="G1082" s="92">
        <v>1699</v>
      </c>
      <c r="H1082" s="92">
        <v>24</v>
      </c>
      <c r="I1082" s="94">
        <f t="shared" si="345"/>
      </c>
      <c r="J1082" s="95">
        <f t="shared" si="16"/>
      </c>
      <c r="K1082" s="92">
        <v>2</v>
      </c>
      <c r="L1082" s="95">
        <f t="shared" si="125"/>
      </c>
      <c r="M1082" s="92">
        <v>1</v>
      </c>
      <c r="N1082" s="96">
        <f t="shared" si="563"/>
      </c>
      <c r="O1082" s="92">
        <v>1</v>
      </c>
      <c r="P1082" s="96">
        <f t="shared" si="672"/>
      </c>
      <c r="Q1082" s="97">
        <f>(M1082+M1084+M1083)/(O1082+O1084+O1083)</f>
      </c>
      <c r="R1082" s="92">
        <v>1</v>
      </c>
      <c r="S1082" s="97">
        <f>(O1082+O1084)/(K1082+K1084)</f>
      </c>
      <c r="T1082" s="92">
        <v>1</v>
      </c>
      <c r="U1082" s="98">
        <f>F1082/T1082</f>
      </c>
      <c r="V1082" s="99">
        <f>(F1082+4*500)/T1082</f>
      </c>
      <c r="W1082" s="92">
        <v>2147.999999999999</v>
      </c>
      <c r="X1082" s="99">
        <f>W1082/T1082</f>
      </c>
      <c r="Y1082" s="97">
        <f>T1082/R1082</f>
      </c>
      <c r="Z1082" s="99">
        <f>W1082/F1082</f>
      </c>
      <c r="AA1082" s="99">
        <f>W1082/(F1082+500)</f>
      </c>
      <c r="AB1082" s="92">
        <v>0</v>
      </c>
      <c r="AC1082" s="92">
        <v>0</v>
      </c>
      <c r="AD1082" s="97">
        <f>AB1082/T1082</f>
      </c>
      <c r="AE1082" s="99">
        <f>(W1082-AC1082)/(F1082+500)</f>
      </c>
      <c r="AF1082" s="39" t="s">
        <v>45</v>
      </c>
    </row>
    <row r="1083">
      <c r="A1083" s="88"/>
      <c r="B1083" s="89"/>
      <c r="C1083" s="90"/>
      <c r="D1083" s="91" t="s">
        <v>46</v>
      </c>
      <c r="E1083" s="103">
        <v>911.45</v>
      </c>
      <c r="F1083" s="93"/>
      <c r="G1083" s="92">
        <v>2254</v>
      </c>
      <c r="H1083" s="92">
        <v>95</v>
      </c>
      <c r="I1083" s="94">
        <f t="shared" si="345"/>
      </c>
      <c r="J1083" s="95">
        <f t="shared" si="16"/>
      </c>
      <c r="K1083" s="92">
        <v>12</v>
      </c>
      <c r="L1083" s="95">
        <f t="shared" si="125"/>
      </c>
      <c r="M1083" s="92">
        <v>0</v>
      </c>
      <c r="N1083" s="96">
        <f t="shared" si="563"/>
      </c>
      <c r="O1083" s="92">
        <v>0</v>
      </c>
      <c r="P1083" s="96">
        <f t="shared" si="672"/>
      </c>
      <c r="Q1083" s="97"/>
      <c r="R1083" s="92"/>
      <c r="S1083" s="97"/>
      <c r="T1083" s="92"/>
      <c r="U1083" s="98"/>
      <c r="V1083" s="99"/>
      <c r="W1083" s="92"/>
      <c r="X1083" s="99"/>
      <c r="Y1083" s="97"/>
      <c r="Z1083" s="99"/>
      <c r="AA1083" s="99"/>
      <c r="AB1083" s="92"/>
      <c r="AC1083" s="92"/>
      <c r="AD1083" s="97"/>
      <c r="AE1083" s="99"/>
      <c r="AF1083" s="43" t="s">
        <v>102</v>
      </c>
    </row>
    <row r="1084">
      <c r="A1084" s="88"/>
      <c r="B1084" s="89"/>
      <c r="C1084" s="90"/>
      <c r="D1084" s="91" t="s">
        <v>48</v>
      </c>
      <c r="E1084" s="92">
        <v>30.85</v>
      </c>
      <c r="F1084" s="93"/>
      <c r="G1084" s="92">
        <v>207</v>
      </c>
      <c r="H1084" s="92">
        <v>2</v>
      </c>
      <c r="I1084" s="94">
        <f t="shared" si="345"/>
      </c>
      <c r="J1084" s="95">
        <f t="shared" si="16"/>
      </c>
      <c r="K1084" s="92">
        <v>1</v>
      </c>
      <c r="L1084" s="95">
        <f t="shared" si="125"/>
      </c>
      <c r="M1084" s="92">
        <v>0</v>
      </c>
      <c r="N1084" s="96">
        <f t="shared" si="563"/>
      </c>
      <c r="O1084" s="92">
        <v>0</v>
      </c>
      <c r="P1084" s="96">
        <f t="shared" si="672"/>
      </c>
      <c r="Q1084" s="97"/>
      <c r="R1084" s="92"/>
      <c r="S1084" s="97"/>
      <c r="T1084" s="92"/>
      <c r="U1084" s="98"/>
      <c r="V1084" s="99"/>
      <c r="W1084" s="92"/>
      <c r="X1084" s="99"/>
      <c r="Y1084" s="97"/>
      <c r="Z1084" s="99"/>
      <c r="AA1084" s="99"/>
      <c r="AB1084" s="92"/>
      <c r="AC1084" s="92"/>
      <c r="AD1084" s="97"/>
      <c r="AE1084" s="99"/>
      <c r="AF1084" s="39"/>
    </row>
    <row r="1085">
      <c r="A1085" s="88"/>
      <c r="B1085" s="89" t="s">
        <v>57</v>
      </c>
      <c r="C1085" s="90" t="s">
        <v>55</v>
      </c>
      <c r="D1085" s="91" t="s">
        <v>44</v>
      </c>
      <c r="E1085" s="102">
        <v>218.09</v>
      </c>
      <c r="F1085" s="93">
        <f>E1085+E1086+E1087</f>
      </c>
      <c r="G1085" s="92">
        <v>1474</v>
      </c>
      <c r="H1085" s="92">
        <v>16</v>
      </c>
      <c r="I1085" s="94">
        <f t="shared" si="345"/>
      </c>
      <c r="J1085" s="95">
        <f t="shared" si="16"/>
      </c>
      <c r="K1085" s="92">
        <v>1</v>
      </c>
      <c r="L1085" s="95">
        <f t="shared" si="125"/>
      </c>
      <c r="M1085" s="92">
        <v>0</v>
      </c>
      <c r="N1085" s="96">
        <f t="shared" si="563"/>
      </c>
      <c r="O1085" s="92">
        <v>0</v>
      </c>
      <c r="P1085" s="96">
        <f t="shared" si="672"/>
      </c>
      <c r="Q1085" s="97">
        <f>(M1085+M1087+M1086)/(O1085+O1087+O1086)</f>
      </c>
      <c r="R1085" s="92">
        <v>3</v>
      </c>
      <c r="S1085" s="97">
        <f>(O1085+O1087)/(K1085+K1087)</f>
      </c>
      <c r="T1085" s="92">
        <v>0</v>
      </c>
      <c r="U1085" s="98">
        <f>F1085/T1085</f>
      </c>
      <c r="V1085" s="99">
        <f>(F1085+4*500)/T1085</f>
      </c>
      <c r="W1085" s="92">
        <v>0</v>
      </c>
      <c r="X1085" s="99">
        <f>W1085/T1085</f>
      </c>
      <c r="Y1085" s="97">
        <f>T1085/R1085</f>
      </c>
      <c r="Z1085" s="99">
        <f>W1085/F1085</f>
      </c>
      <c r="AA1085" s="99">
        <f>W1085/(F1085+500)</f>
      </c>
      <c r="AB1085" s="92">
        <v>0</v>
      </c>
      <c r="AC1085" s="92">
        <v>0</v>
      </c>
      <c r="AD1085" s="97">
        <f>AB1085/T1085</f>
      </c>
      <c r="AE1085" s="99">
        <f>(W1085-AC1085)/(F1085+500)</f>
      </c>
      <c r="AF1085" s="39" t="s">
        <v>45</v>
      </c>
    </row>
    <row r="1086">
      <c r="A1086" s="88"/>
      <c r="B1086" s="89"/>
      <c r="C1086" s="90"/>
      <c r="D1086" s="91" t="s">
        <v>46</v>
      </c>
      <c r="E1086" s="103">
        <v>908.8</v>
      </c>
      <c r="F1086" s="93"/>
      <c r="G1086" s="92">
        <v>2498</v>
      </c>
      <c r="H1086" s="92">
        <v>145</v>
      </c>
      <c r="I1086" s="94">
        <f t="shared" si="345"/>
      </c>
      <c r="J1086" s="95">
        <f t="shared" si="16"/>
      </c>
      <c r="K1086" s="92">
        <v>11</v>
      </c>
      <c r="L1086" s="95">
        <f t="shared" si="125"/>
      </c>
      <c r="M1086" s="92">
        <v>0</v>
      </c>
      <c r="N1086" s="96">
        <f t="shared" si="563"/>
      </c>
      <c r="O1086" s="92">
        <v>3</v>
      </c>
      <c r="P1086" s="96">
        <f t="shared" si="672"/>
      </c>
      <c r="Q1086" s="97"/>
      <c r="R1086" s="92"/>
      <c r="S1086" s="97"/>
      <c r="T1086" s="92"/>
      <c r="U1086" s="98"/>
      <c r="V1086" s="99"/>
      <c r="W1086" s="92"/>
      <c r="X1086" s="99"/>
      <c r="Y1086" s="97"/>
      <c r="Z1086" s="99"/>
      <c r="AA1086" s="99"/>
      <c r="AB1086" s="92"/>
      <c r="AC1086" s="92"/>
      <c r="AD1086" s="97"/>
      <c r="AE1086" s="99"/>
      <c r="AF1086" s="43" t="s">
        <v>102</v>
      </c>
    </row>
    <row r="1087">
      <c r="A1087" s="88"/>
      <c r="B1087" s="89"/>
      <c r="C1087" s="90"/>
      <c r="D1087" s="91" t="s">
        <v>48</v>
      </c>
      <c r="E1087" s="92">
        <v>2.25</v>
      </c>
      <c r="F1087" s="93"/>
      <c r="G1087" s="92">
        <v>73</v>
      </c>
      <c r="H1087" s="92">
        <v>2</v>
      </c>
      <c r="I1087" s="94">
        <f t="shared" si="345"/>
      </c>
      <c r="J1087" s="95">
        <f t="shared" si="16"/>
      </c>
      <c r="K1087" s="92">
        <v>0</v>
      </c>
      <c r="L1087" s="95">
        <f t="shared" si="125"/>
      </c>
      <c r="M1087" s="92">
        <v>0</v>
      </c>
      <c r="N1087" s="96">
        <f t="shared" si="563"/>
      </c>
      <c r="O1087" s="92">
        <v>0</v>
      </c>
      <c r="P1087" s="96">
        <f t="shared" si="672"/>
      </c>
      <c r="Q1087" s="97"/>
      <c r="R1087" s="92"/>
      <c r="S1087" s="97"/>
      <c r="T1087" s="92"/>
      <c r="U1087" s="98"/>
      <c r="V1087" s="99"/>
      <c r="W1087" s="92"/>
      <c r="X1087" s="99"/>
      <c r="Y1087" s="97"/>
      <c r="Z1087" s="99"/>
      <c r="AA1087" s="99"/>
      <c r="AB1087" s="92"/>
      <c r="AC1087" s="92"/>
      <c r="AD1087" s="97"/>
      <c r="AE1087" s="99"/>
      <c r="AF1087" s="39"/>
    </row>
    <row r="1088">
      <c r="A1088" s="88"/>
      <c r="B1088" s="89" t="s">
        <v>58</v>
      </c>
      <c r="C1088" s="90" t="s">
        <v>55</v>
      </c>
      <c r="D1088" s="91" t="s">
        <v>44</v>
      </c>
      <c r="E1088" s="102">
        <v>60.82</v>
      </c>
      <c r="F1088" s="93">
        <f>E1088+E1089+E1090</f>
      </c>
      <c r="G1088" s="92">
        <v>714</v>
      </c>
      <c r="H1088" s="92">
        <v>10</v>
      </c>
      <c r="I1088" s="94">
        <f t="shared" si="345"/>
      </c>
      <c r="J1088" s="95">
        <f t="shared" si="16"/>
      </c>
      <c r="K1088" s="92">
        <v>1</v>
      </c>
      <c r="L1088" s="95">
        <f t="shared" si="125"/>
      </c>
      <c r="M1088" s="92">
        <v>0</v>
      </c>
      <c r="N1088" s="96">
        <f t="shared" si="563"/>
      </c>
      <c r="O1088" s="92">
        <v>0</v>
      </c>
      <c r="P1088" s="96">
        <f t="shared" si="672"/>
      </c>
      <c r="Q1088" s="97">
        <f>(M1088+M1090+M1089)/(O1088+O1090+O1089)</f>
      </c>
      <c r="R1088" s="92">
        <v>2</v>
      </c>
      <c r="S1088" s="97">
        <f>(O1088+O1090)/(K1088+K1090)</f>
      </c>
      <c r="T1088" s="92">
        <v>3</v>
      </c>
      <c r="U1088" s="98">
        <f>F1088/T1088</f>
      </c>
      <c r="V1088" s="99">
        <f>(F1088+4*500)/T1088</f>
      </c>
      <c r="W1088" s="92">
        <v>6261.6</v>
      </c>
      <c r="X1088" s="99">
        <f>W1088/T1088</f>
      </c>
      <c r="Y1088" s="97">
        <f>T1088/R1088</f>
      </c>
      <c r="Z1088" s="99">
        <f>W1088/F1088</f>
      </c>
      <c r="AA1088" s="99">
        <f>W1088/(F1088+500)</f>
      </c>
      <c r="AB1088" s="92">
        <v>0</v>
      </c>
      <c r="AC1088" s="92">
        <v>0</v>
      </c>
      <c r="AD1088" s="97">
        <f>AB1088/T1088</f>
      </c>
      <c r="AE1088" s="99">
        <f>(W1088-AC1088)/(F1088+500)</f>
      </c>
      <c r="AF1088" s="39" t="s">
        <v>45</v>
      </c>
    </row>
    <row r="1089">
      <c r="A1089" s="88"/>
      <c r="B1089" s="89"/>
      <c r="C1089" s="90"/>
      <c r="D1089" s="91" t="s">
        <v>46</v>
      </c>
      <c r="E1089" s="103">
        <v>533.22</v>
      </c>
      <c r="F1089" s="93"/>
      <c r="G1089" s="92">
        <v>3347</v>
      </c>
      <c r="H1089" s="92">
        <v>156</v>
      </c>
      <c r="I1089" s="94">
        <f t="shared" si="345"/>
      </c>
      <c r="J1089" s="95">
        <f t="shared" si="16"/>
      </c>
      <c r="K1089" s="92">
        <v>9</v>
      </c>
      <c r="L1089" s="95">
        <f t="shared" si="125"/>
      </c>
      <c r="M1089" s="92">
        <v>3</v>
      </c>
      <c r="N1089" s="96">
        <f t="shared" si="563"/>
      </c>
      <c r="O1089" s="92">
        <v>3</v>
      </c>
      <c r="P1089" s="96">
        <f t="shared" si="672"/>
      </c>
      <c r="Q1089" s="97"/>
      <c r="R1089" s="92"/>
      <c r="S1089" s="97"/>
      <c r="T1089" s="92"/>
      <c r="U1089" s="98"/>
      <c r="V1089" s="99"/>
      <c r="W1089" s="92"/>
      <c r="X1089" s="99"/>
      <c r="Y1089" s="97"/>
      <c r="Z1089" s="99"/>
      <c r="AA1089" s="99"/>
      <c r="AB1089" s="92"/>
      <c r="AC1089" s="92"/>
      <c r="AD1089" s="97"/>
      <c r="AE1089" s="99"/>
      <c r="AF1089" s="43" t="s">
        <v>102</v>
      </c>
    </row>
    <row r="1090">
      <c r="A1090" s="88"/>
      <c r="B1090" s="89"/>
      <c r="C1090" s="90"/>
      <c r="D1090" s="91" t="s">
        <v>48</v>
      </c>
      <c r="E1090" s="92">
        <v>25.42</v>
      </c>
      <c r="F1090" s="93"/>
      <c r="G1090" s="92">
        <v>78</v>
      </c>
      <c r="H1090" s="92">
        <v>5</v>
      </c>
      <c r="I1090" s="94">
        <f t="shared" si="345"/>
      </c>
      <c r="J1090" s="95">
        <f t="shared" si="16"/>
      </c>
      <c r="K1090" s="92">
        <v>1</v>
      </c>
      <c r="L1090" s="95">
        <f t="shared" si="125"/>
      </c>
      <c r="M1090" s="92">
        <v>0</v>
      </c>
      <c r="N1090" s="96">
        <f t="shared" si="563"/>
      </c>
      <c r="O1090" s="92">
        <v>0</v>
      </c>
      <c r="P1090" s="96">
        <f t="shared" si="672"/>
      </c>
      <c r="Q1090" s="97"/>
      <c r="R1090" s="92"/>
      <c r="S1090" s="97"/>
      <c r="T1090" s="92"/>
      <c r="U1090" s="98"/>
      <c r="V1090" s="99"/>
      <c r="W1090" s="92"/>
      <c r="X1090" s="99"/>
      <c r="Y1090" s="97"/>
      <c r="Z1090" s="99"/>
      <c r="AA1090" s="99"/>
      <c r="AB1090" s="92"/>
      <c r="AC1090" s="92"/>
      <c r="AD1090" s="97"/>
      <c r="AE1090" s="99"/>
      <c r="AF1090" s="39"/>
    </row>
    <row r="1091">
      <c r="A1091" s="88"/>
      <c r="B1091" s="104" t="s">
        <v>53</v>
      </c>
      <c r="C1091" s="104"/>
      <c r="D1091" s="104"/>
      <c r="E1091" s="105">
        <f>SUM(E1079:E1090)</f>
      </c>
      <c r="F1091" s="105">
        <f>SUM(F1079:F1090)</f>
      </c>
      <c r="G1091" s="105">
        <f>SUM(G1079:G1090)</f>
      </c>
      <c r="H1091" s="105">
        <f>SUM(H1079:H1090)</f>
      </c>
      <c r="I1091" s="106">
        <f t="shared" si="345"/>
      </c>
      <c r="J1091" s="107">
        <f t="shared" si="16"/>
      </c>
      <c r="K1091" s="105">
        <f>SUM(K1079:K1090)</f>
      </c>
      <c r="L1091" s="107">
        <f t="shared" si="125"/>
      </c>
      <c r="M1091" s="105">
        <f>SUM(M1079:M1090)</f>
      </c>
      <c r="N1091" s="108">
        <f t="shared" si="563"/>
      </c>
      <c r="O1091" s="105">
        <f>SUM(O1079:O1090)</f>
      </c>
      <c r="P1091" s="108">
        <f t="shared" si="672"/>
      </c>
      <c r="Q1091" s="109">
        <f>M1091/O1091</f>
      </c>
      <c r="R1091" s="105">
        <f>SUM(R1079:R1090)</f>
      </c>
      <c r="S1091" s="109">
        <f>(O1091+O1091)/(K1091+K1091)</f>
      </c>
      <c r="T1091" s="105">
        <f>SUM(T1079:T1090)</f>
      </c>
      <c r="U1091" s="110">
        <f t="shared" ref="U1091:U1092" si="315">F1091/T1091</f>
      </c>
      <c r="V1091" s="111">
        <f t="shared" ref="V1091:V1092" si="424">(F1091+4*500)/T1091</f>
      </c>
      <c r="W1091" s="105">
        <f>SUM(W1079:W1090)</f>
      </c>
      <c r="X1091" s="112">
        <f t="shared" ref="X1091:X1092" si="95">W1091/T1091</f>
      </c>
      <c r="Y1091" s="109">
        <f t="shared" ref="Y1091:Y1092" si="206">T1091/R1091</f>
      </c>
      <c r="Z1091" s="111">
        <f t="shared" ref="Z1091:Z1092" si="642">W1091/F1091</f>
      </c>
      <c r="AA1091" s="111">
        <f>W1091/(F1091+COUNT(W1079:W1090)*500)</f>
      </c>
      <c r="AB1091" s="105">
        <f>SUM(AB1079:AB1090)</f>
      </c>
      <c r="AC1091" s="105">
        <f>SUM(AC1079:AC1090)</f>
      </c>
      <c r="AD1091" s="109">
        <f t="shared" ref="AD1091:AD1092" si="514">AB1091/T1091</f>
      </c>
      <c r="AE1091" s="113">
        <f>(W1091-AC1091)/(F1091+COUNT(W1079:W1090)*500)</f>
      </c>
      <c r="AF1091" s="39"/>
    </row>
    <row r="1092">
      <c r="A1092" s="88"/>
      <c r="B1092" s="89" t="s">
        <v>59</v>
      </c>
      <c r="C1092" s="90" t="s">
        <v>43</v>
      </c>
      <c r="D1092" s="91" t="s">
        <v>44</v>
      </c>
      <c r="E1092" s="92">
        <v>44.07</v>
      </c>
      <c r="F1092" s="93">
        <f>E1092+E1093+E1094</f>
      </c>
      <c r="G1092" s="92">
        <v>553</v>
      </c>
      <c r="H1092" s="92">
        <v>8</v>
      </c>
      <c r="I1092" s="94">
        <f t="shared" si="345"/>
      </c>
      <c r="J1092" s="95">
        <f t="shared" si="16"/>
      </c>
      <c r="K1092" s="92">
        <v>0</v>
      </c>
      <c r="L1092" s="95">
        <f t="shared" si="125"/>
      </c>
      <c r="M1092" s="92">
        <v>0</v>
      </c>
      <c r="N1092" s="96">
        <f t="shared" si="563"/>
      </c>
      <c r="O1092" s="92">
        <v>0</v>
      </c>
      <c r="P1092" s="96">
        <f t="shared" si="672"/>
      </c>
      <c r="Q1092" s="97">
        <f>(M1092+M1094+M1093)/(O1092+O1094+O1093)</f>
      </c>
      <c r="R1092" s="92">
        <v>1</v>
      </c>
      <c r="S1092" s="97">
        <f>(O1092+O1094)/(K1092+K1094)</f>
      </c>
      <c r="T1092" s="92">
        <v>1</v>
      </c>
      <c r="U1092" s="98">
        <f t="shared" si="315"/>
      </c>
      <c r="V1092" s="99">
        <f t="shared" si="424"/>
      </c>
      <c r="W1092" s="92">
        <v>2467.199999999999</v>
      </c>
      <c r="X1092" s="99">
        <f t="shared" si="95"/>
      </c>
      <c r="Y1092" s="97">
        <f t="shared" si="206"/>
      </c>
      <c r="Z1092" s="99">
        <f t="shared" si="642"/>
      </c>
      <c r="AA1092" s="99">
        <f>W1092/(F1092+500)</f>
      </c>
      <c r="AB1092" s="92">
        <v>0</v>
      </c>
      <c r="AC1092" s="92">
        <v>0</v>
      </c>
      <c r="AD1092" s="97">
        <f t="shared" si="514"/>
      </c>
      <c r="AE1092" s="99">
        <f>(W1092-AC1092)/(F1092+500)</f>
      </c>
      <c r="AF1092" s="39" t="s">
        <v>45</v>
      </c>
    </row>
    <row r="1093">
      <c r="A1093" s="88"/>
      <c r="B1093" s="89"/>
      <c r="C1093" s="90"/>
      <c r="D1093" s="91" t="s">
        <v>46</v>
      </c>
      <c r="E1093" s="92">
        <v>910.92</v>
      </c>
      <c r="F1093" s="93"/>
      <c r="G1093" s="92">
        <v>5809</v>
      </c>
      <c r="H1093" s="92">
        <v>273</v>
      </c>
      <c r="I1093" s="94">
        <f t="shared" si="345"/>
      </c>
      <c r="J1093" s="95">
        <f t="shared" si="16"/>
      </c>
      <c r="K1093" s="92">
        <v>14</v>
      </c>
      <c r="L1093" s="95">
        <f t="shared" si="125"/>
      </c>
      <c r="M1093" s="92">
        <v>1</v>
      </c>
      <c r="N1093" s="96">
        <f t="shared" si="563"/>
      </c>
      <c r="O1093" s="92">
        <v>1</v>
      </c>
      <c r="P1093" s="96">
        <f t="shared" si="672"/>
      </c>
      <c r="Q1093" s="97"/>
      <c r="R1093" s="92"/>
      <c r="S1093" s="97"/>
      <c r="T1093" s="92"/>
      <c r="U1093" s="98"/>
      <c r="V1093" s="99"/>
      <c r="W1093" s="92"/>
      <c r="X1093" s="99"/>
      <c r="Y1093" s="97"/>
      <c r="Z1093" s="99"/>
      <c r="AA1093" s="99"/>
      <c r="AB1093" s="92"/>
      <c r="AC1093" s="92"/>
      <c r="AD1093" s="97"/>
      <c r="AE1093" s="99"/>
      <c r="AF1093" s="43" t="s">
        <v>102</v>
      </c>
    </row>
    <row r="1094">
      <c r="A1094" s="88"/>
      <c r="B1094" s="89"/>
      <c r="C1094" s="90"/>
      <c r="D1094" s="91" t="s">
        <v>48</v>
      </c>
      <c r="E1094" s="92">
        <v>30.84</v>
      </c>
      <c r="F1094" s="93"/>
      <c r="G1094" s="92">
        <v>80</v>
      </c>
      <c r="H1094" s="92">
        <v>3</v>
      </c>
      <c r="I1094" s="94">
        <f t="shared" si="345"/>
      </c>
      <c r="J1094" s="95">
        <f t="shared" si="16"/>
      </c>
      <c r="K1094" s="92">
        <v>1</v>
      </c>
      <c r="L1094" s="95">
        <f t="shared" si="125"/>
      </c>
      <c r="M1094" s="92">
        <v>0</v>
      </c>
      <c r="N1094" s="96">
        <f t="shared" si="563"/>
      </c>
      <c r="O1094" s="92">
        <v>0</v>
      </c>
      <c r="P1094" s="96">
        <f t="shared" si="672"/>
      </c>
      <c r="Q1094" s="97"/>
      <c r="R1094" s="92"/>
      <c r="S1094" s="97"/>
      <c r="T1094" s="92"/>
      <c r="U1094" s="98"/>
      <c r="V1094" s="99"/>
      <c r="W1094" s="92"/>
      <c r="X1094" s="99"/>
      <c r="Y1094" s="97"/>
      <c r="Z1094" s="99"/>
      <c r="AA1094" s="99"/>
      <c r="AB1094" s="92"/>
      <c r="AC1094" s="92"/>
      <c r="AD1094" s="97"/>
      <c r="AE1094" s="99"/>
      <c r="AF1094" s="39"/>
    </row>
    <row r="1095">
      <c r="A1095" s="88"/>
      <c r="B1095" s="89" t="s">
        <v>61</v>
      </c>
      <c r="C1095" s="90" t="s">
        <v>43</v>
      </c>
      <c r="D1095" s="91" t="s">
        <v>44</v>
      </c>
      <c r="E1095" s="102">
        <v>74.89</v>
      </c>
      <c r="F1095" s="93">
        <f>E1095+E1096+E1097</f>
      </c>
      <c r="G1095" s="92">
        <v>750</v>
      </c>
      <c r="H1095" s="92">
        <v>10</v>
      </c>
      <c r="I1095" s="94">
        <f t="shared" si="345"/>
      </c>
      <c r="J1095" s="95">
        <f t="shared" si="16"/>
      </c>
      <c r="K1095" s="92">
        <v>0</v>
      </c>
      <c r="L1095" s="95">
        <f t="shared" si="125"/>
      </c>
      <c r="M1095" s="92">
        <v>0</v>
      </c>
      <c r="N1095" s="96">
        <f t="shared" si="563"/>
      </c>
      <c r="O1095" s="92">
        <v>0</v>
      </c>
      <c r="P1095" s="96">
        <f t="shared" si="672"/>
      </c>
      <c r="Q1095" s="97">
        <f>(M1095+M1097+M1096)/(O1095+O1097+O1096)</f>
      </c>
      <c r="R1095" s="92">
        <v>5</v>
      </c>
      <c r="S1095" s="97">
        <f>(O1095+O1097)/(K1095+K1097)</f>
      </c>
      <c r="T1095" s="92">
        <v>2</v>
      </c>
      <c r="U1095" s="98">
        <f>F1095/T1095</f>
      </c>
      <c r="V1095" s="99">
        <f>(F1095+4*500)/T1095</f>
      </c>
      <c r="W1095" s="92">
        <v>1179.6000000000022</v>
      </c>
      <c r="X1095" s="99">
        <f>W1095/T1095</f>
      </c>
      <c r="Y1095" s="97">
        <f>T1095/R1095</f>
      </c>
      <c r="Z1095" s="99">
        <f>W1095/F1095</f>
      </c>
      <c r="AA1095" s="99">
        <f>W1095/(F1095+500)</f>
      </c>
      <c r="AB1095" s="92">
        <v>1</v>
      </c>
      <c r="AC1095" s="92">
        <v>699</v>
      </c>
      <c r="AD1095" s="97">
        <f>AB1095/T1095</f>
      </c>
      <c r="AE1095" s="99">
        <f>(W1095-AC1095)/(F1095+500)</f>
      </c>
      <c r="AF1095" s="39" t="s">
        <v>45</v>
      </c>
    </row>
    <row r="1096">
      <c r="A1096" s="88"/>
      <c r="B1096" s="89"/>
      <c r="C1096" s="90"/>
      <c r="D1096" s="91" t="s">
        <v>46</v>
      </c>
      <c r="E1096" s="103">
        <v>955.95</v>
      </c>
      <c r="F1096" s="93"/>
      <c r="G1096" s="92">
        <v>6401</v>
      </c>
      <c r="H1096" s="92">
        <v>303</v>
      </c>
      <c r="I1096" s="94">
        <f t="shared" si="345"/>
      </c>
      <c r="J1096" s="95">
        <f t="shared" si="16"/>
      </c>
      <c r="K1096" s="92">
        <v>16</v>
      </c>
      <c r="L1096" s="95">
        <f t="shared" si="125"/>
      </c>
      <c r="M1096" s="92">
        <v>2</v>
      </c>
      <c r="N1096" s="96">
        <f t="shared" si="563"/>
      </c>
      <c r="O1096" s="92">
        <v>1</v>
      </c>
      <c r="P1096" s="96">
        <f t="shared" si="672"/>
      </c>
      <c r="Q1096" s="97"/>
      <c r="R1096" s="92"/>
      <c r="S1096" s="97"/>
      <c r="T1096" s="92"/>
      <c r="U1096" s="98"/>
      <c r="V1096" s="99"/>
      <c r="W1096" s="92"/>
      <c r="X1096" s="99"/>
      <c r="Y1096" s="97"/>
      <c r="Z1096" s="99"/>
      <c r="AA1096" s="99"/>
      <c r="AB1096" s="92"/>
      <c r="AC1096" s="92"/>
      <c r="AD1096" s="97"/>
      <c r="AE1096" s="99"/>
      <c r="AF1096" s="43" t="s">
        <v>102</v>
      </c>
    </row>
    <row r="1097">
      <c r="A1097" s="88"/>
      <c r="B1097" s="89"/>
      <c r="C1097" s="90"/>
      <c r="D1097" s="91" t="s">
        <v>48</v>
      </c>
      <c r="E1097" s="92">
        <v>4.38</v>
      </c>
      <c r="F1097" s="93"/>
      <c r="G1097" s="92">
        <v>63</v>
      </c>
      <c r="H1097" s="92">
        <v>1</v>
      </c>
      <c r="I1097" s="94">
        <f t="shared" si="345"/>
      </c>
      <c r="J1097" s="95">
        <f t="shared" si="16"/>
      </c>
      <c r="K1097" s="92">
        <v>0</v>
      </c>
      <c r="L1097" s="95">
        <f t="shared" si="125"/>
      </c>
      <c r="M1097" s="92">
        <v>0</v>
      </c>
      <c r="N1097" s="96">
        <f t="shared" si="563"/>
      </c>
      <c r="O1097" s="92">
        <v>0</v>
      </c>
      <c r="P1097" s="96">
        <f t="shared" si="672"/>
      </c>
      <c r="Q1097" s="97"/>
      <c r="R1097" s="92"/>
      <c r="S1097" s="97"/>
      <c r="T1097" s="92"/>
      <c r="U1097" s="98"/>
      <c r="V1097" s="99"/>
      <c r="W1097" s="92"/>
      <c r="X1097" s="99"/>
      <c r="Y1097" s="97"/>
      <c r="Z1097" s="99"/>
      <c r="AA1097" s="99"/>
      <c r="AB1097" s="92"/>
      <c r="AC1097" s="92"/>
      <c r="AD1097" s="97"/>
      <c r="AE1097" s="99"/>
      <c r="AF1097" s="39"/>
    </row>
    <row r="1098">
      <c r="A1098" s="88"/>
      <c r="B1098" s="89" t="s">
        <v>62</v>
      </c>
      <c r="C1098" s="90" t="s">
        <v>43</v>
      </c>
      <c r="D1098" s="91" t="s">
        <v>44</v>
      </c>
      <c r="E1098" s="102">
        <v>199.97</v>
      </c>
      <c r="F1098" s="93">
        <f>E1098+E1099+E1100</f>
      </c>
      <c r="G1098" s="92">
        <v>1054</v>
      </c>
      <c r="H1098" s="92">
        <v>17</v>
      </c>
      <c r="I1098" s="94">
        <f t="shared" si="345"/>
      </c>
      <c r="J1098" s="95">
        <f t="shared" si="16"/>
      </c>
      <c r="K1098" s="92">
        <v>2</v>
      </c>
      <c r="L1098" s="95">
        <f t="shared" si="125"/>
      </c>
      <c r="M1098" s="92">
        <v>0</v>
      </c>
      <c r="N1098" s="96">
        <f t="shared" si="563"/>
      </c>
      <c r="O1098" s="92">
        <v>0</v>
      </c>
      <c r="P1098" s="96">
        <f t="shared" si="672"/>
      </c>
      <c r="Q1098" s="97">
        <f>(M1098+M1100+M1099)/(O1098+O1100+O1099)</f>
      </c>
      <c r="R1098" s="92">
        <v>1</v>
      </c>
      <c r="S1098" s="97">
        <f>(O1098+O1100)/(K1098+K1100)</f>
      </c>
      <c r="T1098" s="92">
        <v>1</v>
      </c>
      <c r="U1098" s="98">
        <f>F1098/T1098</f>
      </c>
      <c r="V1098" s="99">
        <f>(F1098+4*500)/T1098</f>
      </c>
      <c r="W1098" s="92">
        <v>1404</v>
      </c>
      <c r="X1098" s="99">
        <f>W1098/T1098</f>
      </c>
      <c r="Y1098" s="97">
        <f>T1098/R1098</f>
      </c>
      <c r="Z1098" s="99">
        <f>W1098/F1098</f>
      </c>
      <c r="AA1098" s="99">
        <f>W1098/(F1098+500)</f>
      </c>
      <c r="AB1098" s="92">
        <v>1</v>
      </c>
      <c r="AC1098" s="92">
        <v>1416.6</v>
      </c>
      <c r="AD1098" s="97">
        <f>AB1098/T1098</f>
      </c>
      <c r="AE1098" s="99">
        <f>(W1098-AC1098)/(F1098+500)</f>
      </c>
      <c r="AF1098" s="39" t="s">
        <v>65</v>
      </c>
    </row>
    <row r="1099">
      <c r="A1099" s="88"/>
      <c r="B1099" s="89"/>
      <c r="C1099" s="90"/>
      <c r="D1099" s="91" t="s">
        <v>46</v>
      </c>
      <c r="E1099" s="103">
        <v>1204.02</v>
      </c>
      <c r="F1099" s="93"/>
      <c r="G1099" s="92">
        <v>7147</v>
      </c>
      <c r="H1099" s="92">
        <v>327</v>
      </c>
      <c r="I1099" s="94">
        <f t="shared" si="345"/>
      </c>
      <c r="J1099" s="95">
        <f t="shared" si="16"/>
      </c>
      <c r="K1099" s="92">
        <v>15</v>
      </c>
      <c r="L1099" s="95">
        <f t="shared" si="125"/>
      </c>
      <c r="M1099" s="92">
        <v>1</v>
      </c>
      <c r="N1099" s="96">
        <f t="shared" si="563"/>
      </c>
      <c r="O1099" s="92">
        <v>1</v>
      </c>
      <c r="P1099" s="96">
        <f t="shared" si="672"/>
      </c>
      <c r="Q1099" s="97"/>
      <c r="R1099" s="92"/>
      <c r="S1099" s="97"/>
      <c r="T1099" s="92"/>
      <c r="U1099" s="98"/>
      <c r="V1099" s="99"/>
      <c r="W1099" s="92"/>
      <c r="X1099" s="99"/>
      <c r="Y1099" s="97"/>
      <c r="Z1099" s="99"/>
      <c r="AA1099" s="99"/>
      <c r="AB1099" s="92"/>
      <c r="AC1099" s="92"/>
      <c r="AD1099" s="97"/>
      <c r="AE1099" s="99"/>
      <c r="AF1099" s="43" t="s">
        <v>47</v>
      </c>
    </row>
    <row r="1100">
      <c r="A1100" s="88"/>
      <c r="B1100" s="89"/>
      <c r="C1100" s="90"/>
      <c r="D1100" s="91" t="s">
        <v>48</v>
      </c>
      <c r="E1100" s="92">
        <v>12.61</v>
      </c>
      <c r="F1100" s="93"/>
      <c r="G1100" s="92">
        <v>52</v>
      </c>
      <c r="H1100" s="92">
        <v>1</v>
      </c>
      <c r="I1100" s="94">
        <f t="shared" si="345"/>
      </c>
      <c r="J1100" s="95">
        <f t="shared" si="16"/>
      </c>
      <c r="K1100" s="92">
        <v>1</v>
      </c>
      <c r="L1100" s="95">
        <f t="shared" si="125"/>
      </c>
      <c r="M1100" s="92">
        <v>0</v>
      </c>
      <c r="N1100" s="96">
        <f t="shared" si="563"/>
      </c>
      <c r="O1100" s="92">
        <v>0</v>
      </c>
      <c r="P1100" s="96">
        <f t="shared" si="672"/>
      </c>
      <c r="Q1100" s="97"/>
      <c r="R1100" s="92"/>
      <c r="S1100" s="97"/>
      <c r="T1100" s="92"/>
      <c r="U1100" s="98"/>
      <c r="V1100" s="99"/>
      <c r="W1100" s="92"/>
      <c r="X1100" s="99"/>
      <c r="Y1100" s="97"/>
      <c r="Z1100" s="99"/>
      <c r="AA1100" s="99"/>
      <c r="AB1100" s="92"/>
      <c r="AC1100" s="92"/>
      <c r="AD1100" s="97"/>
      <c r="AE1100" s="99"/>
      <c r="AF1100" s="39"/>
    </row>
    <row r="1101">
      <c r="A1101" s="88"/>
      <c r="B1101" s="89" t="s">
        <v>64</v>
      </c>
      <c r="C1101" s="90" t="s">
        <v>43</v>
      </c>
      <c r="D1101" s="91" t="s">
        <v>44</v>
      </c>
      <c r="E1101" s="102">
        <v>381.86</v>
      </c>
      <c r="F1101" s="93">
        <f>E1101+E1102+E1103</f>
      </c>
      <c r="G1101" s="92">
        <v>2414</v>
      </c>
      <c r="H1101" s="92">
        <v>38</v>
      </c>
      <c r="I1101" s="94">
        <f t="shared" si="345"/>
      </c>
      <c r="J1101" s="95">
        <f t="shared" si="16"/>
      </c>
      <c r="K1101" s="92">
        <v>4</v>
      </c>
      <c r="L1101" s="95">
        <f t="shared" si="125"/>
      </c>
      <c r="M1101" s="92">
        <v>0</v>
      </c>
      <c r="N1101" s="96">
        <f t="shared" si="563"/>
      </c>
      <c r="O1101" s="92">
        <v>0</v>
      </c>
      <c r="P1101" s="96">
        <f t="shared" si="672"/>
      </c>
      <c r="Q1101" s="97">
        <f>(M1101+M1103+M1102)/(O1101+O1103+O1102)</f>
      </c>
      <c r="R1101" s="92">
        <v>2</v>
      </c>
      <c r="S1101" s="97">
        <f>(O1101+O1103)/(K1101+K1103)</f>
      </c>
      <c r="T1101" s="92">
        <v>0</v>
      </c>
      <c r="U1101" s="98">
        <f>F1101/T1101</f>
      </c>
      <c r="V1101" s="99">
        <f>(F1101+4*500)/T1101</f>
      </c>
      <c r="W1101" s="92">
        <v>0</v>
      </c>
      <c r="X1101" s="99">
        <f>W1101/T1101</f>
      </c>
      <c r="Y1101" s="97">
        <f>T1101/R1101</f>
      </c>
      <c r="Z1101" s="99">
        <f>W1101/F1101</f>
      </c>
      <c r="AA1101" s="99">
        <f>W1101/(F1101+500)</f>
      </c>
      <c r="AB1101" s="92">
        <v>0</v>
      </c>
      <c r="AC1101" s="92">
        <v>0</v>
      </c>
      <c r="AD1101" s="97">
        <f>AB1101/T1101</f>
      </c>
      <c r="AE1101" s="99">
        <f>(W1101-AC1101)/(F1101+500)</f>
      </c>
      <c r="AF1101" s="39" t="s">
        <v>65</v>
      </c>
    </row>
    <row r="1102">
      <c r="A1102" s="88"/>
      <c r="B1102" s="89"/>
      <c r="C1102" s="90"/>
      <c r="D1102" s="91" t="s">
        <v>46</v>
      </c>
      <c r="E1102" s="103">
        <v>1077.58</v>
      </c>
      <c r="F1102" s="93"/>
      <c r="G1102" s="92">
        <v>6862</v>
      </c>
      <c r="H1102" s="92">
        <v>334</v>
      </c>
      <c r="I1102" s="94">
        <f t="shared" si="345"/>
      </c>
      <c r="J1102" s="95">
        <f t="shared" si="16"/>
      </c>
      <c r="K1102" s="92">
        <v>17</v>
      </c>
      <c r="L1102" s="95">
        <f t="shared" si="125"/>
      </c>
      <c r="M1102" s="92">
        <v>0</v>
      </c>
      <c r="N1102" s="96">
        <f t="shared" si="563"/>
      </c>
      <c r="O1102" s="92">
        <v>1</v>
      </c>
      <c r="P1102" s="96">
        <f t="shared" si="672"/>
      </c>
      <c r="Q1102" s="97"/>
      <c r="R1102" s="92"/>
      <c r="S1102" s="97"/>
      <c r="T1102" s="92"/>
      <c r="U1102" s="98"/>
      <c r="V1102" s="99"/>
      <c r="W1102" s="92"/>
      <c r="X1102" s="99"/>
      <c r="Y1102" s="97"/>
      <c r="Z1102" s="99"/>
      <c r="AA1102" s="99"/>
      <c r="AB1102" s="92"/>
      <c r="AC1102" s="92"/>
      <c r="AD1102" s="97"/>
      <c r="AE1102" s="99"/>
      <c r="AF1102" s="43" t="s">
        <v>47</v>
      </c>
    </row>
    <row r="1103">
      <c r="A1103" s="88"/>
      <c r="B1103" s="89"/>
      <c r="C1103" s="90"/>
      <c r="D1103" s="91" t="s">
        <v>48</v>
      </c>
      <c r="E1103" s="92">
        <v>38.66</v>
      </c>
      <c r="F1103" s="93"/>
      <c r="G1103" s="92">
        <v>47</v>
      </c>
      <c r="H1103" s="92">
        <v>1</v>
      </c>
      <c r="I1103" s="94">
        <f t="shared" si="345"/>
      </c>
      <c r="J1103" s="95">
        <f t="shared" si="16"/>
      </c>
      <c r="K1103" s="92">
        <v>1</v>
      </c>
      <c r="L1103" s="95">
        <f t="shared" si="125"/>
      </c>
      <c r="M1103" s="92">
        <v>0</v>
      </c>
      <c r="N1103" s="96">
        <f t="shared" si="563"/>
      </c>
      <c r="O1103" s="92">
        <v>0</v>
      </c>
      <c r="P1103" s="96">
        <f t="shared" si="672"/>
      </c>
      <c r="Q1103" s="97"/>
      <c r="R1103" s="92"/>
      <c r="S1103" s="97"/>
      <c r="T1103" s="92"/>
      <c r="U1103" s="98"/>
      <c r="V1103" s="99"/>
      <c r="W1103" s="92"/>
      <c r="X1103" s="99"/>
      <c r="Y1103" s="97"/>
      <c r="Z1103" s="99"/>
      <c r="AA1103" s="99"/>
      <c r="AB1103" s="92"/>
      <c r="AC1103" s="92"/>
      <c r="AD1103" s="97"/>
      <c r="AE1103" s="99"/>
      <c r="AF1103" s="39"/>
    </row>
    <row r="1104">
      <c r="A1104" s="88"/>
      <c r="B1104" s="104" t="s">
        <v>53</v>
      </c>
      <c r="C1104" s="104"/>
      <c r="D1104" s="104"/>
      <c r="E1104" s="105">
        <f>SUM(E1092:E1103)</f>
      </c>
      <c r="F1104" s="105">
        <f>SUM(F1092:F1103)</f>
      </c>
      <c r="G1104" s="105">
        <f>SUM(G1092:G1103)</f>
      </c>
      <c r="H1104" s="105">
        <f>SUM(H1092:H1103)</f>
      </c>
      <c r="I1104" s="106">
        <f t="shared" si="345"/>
      </c>
      <c r="J1104" s="107">
        <f t="shared" si="16"/>
      </c>
      <c r="K1104" s="105">
        <f>SUM(K1092:K1103)</f>
      </c>
      <c r="L1104" s="107">
        <f t="shared" si="125"/>
      </c>
      <c r="M1104" s="105">
        <f>SUM(M1092:M1103)</f>
      </c>
      <c r="N1104" s="108">
        <f t="shared" si="563"/>
      </c>
      <c r="O1104" s="105">
        <f>SUM(O1092:O1103)</f>
      </c>
      <c r="P1104" s="108">
        <f t="shared" si="672"/>
      </c>
      <c r="Q1104" s="109">
        <f>M1104/O1104</f>
      </c>
      <c r="R1104" s="105">
        <f>SUM(R1092:R1103)</f>
      </c>
      <c r="S1104" s="109">
        <f>(O1104+O1104)/(K1104+K1104)</f>
      </c>
      <c r="T1104" s="105">
        <f>SUM(T1092:T1103)</f>
      </c>
      <c r="U1104" s="110">
        <f t="shared" ref="U1104:U1105" si="316">F1104/T1104</f>
      </c>
      <c r="V1104" s="111">
        <f t="shared" ref="V1104:V1105" si="425">(F1104+4*500)/T1104</f>
      </c>
      <c r="W1104" s="105">
        <f>SUM(W1092:W1103)</f>
      </c>
      <c r="X1104" s="112">
        <f t="shared" ref="X1104:X1105" si="96">W1104/T1104</f>
      </c>
      <c r="Y1104" s="109">
        <f t="shared" ref="Y1104:Y1105" si="207">T1104/R1104</f>
      </c>
      <c r="Z1104" s="111">
        <f t="shared" ref="Z1104:Z1105" si="643">W1104/F1104</f>
      </c>
      <c r="AA1104" s="111">
        <f>W1104/(F1104+COUNT(W1092:W1103)*500)</f>
      </c>
      <c r="AB1104" s="105">
        <f>SUM(AB1092:AB1103)</f>
      </c>
      <c r="AC1104" s="105">
        <f>SUM(AC1092:AC1103)</f>
      </c>
      <c r="AD1104" s="109">
        <f t="shared" ref="AD1104:AD1105" si="515">AB1104/T1104</f>
      </c>
      <c r="AE1104" s="113">
        <f>(W1104-AC1104)/(F1104+COUNT(W1092:W1103)*500)</f>
      </c>
      <c r="AF1104" s="39"/>
    </row>
    <row r="1105">
      <c r="A1105" s="88"/>
      <c r="B1105" s="89" t="s">
        <v>67</v>
      </c>
      <c r="C1105" s="90" t="s">
        <v>60</v>
      </c>
      <c r="D1105" s="91" t="s">
        <v>44</v>
      </c>
      <c r="E1105" s="92">
        <v>239.7</v>
      </c>
      <c r="F1105" s="93">
        <f>E1105+E1106+E1107</f>
      </c>
      <c r="G1105" s="92">
        <v>2271</v>
      </c>
      <c r="H1105" s="92">
        <v>17</v>
      </c>
      <c r="I1105" s="94">
        <f t="shared" si="345"/>
      </c>
      <c r="J1105" s="95">
        <f t="shared" si="16"/>
      </c>
      <c r="K1105" s="92">
        <v>2</v>
      </c>
      <c r="L1105" s="95">
        <f t="shared" si="125"/>
      </c>
      <c r="M1105" s="92">
        <v>0</v>
      </c>
      <c r="N1105" s="96">
        <f t="shared" si="563"/>
      </c>
      <c r="O1105" s="92">
        <v>0</v>
      </c>
      <c r="P1105" s="96">
        <f t="shared" si="672"/>
      </c>
      <c r="Q1105" s="97">
        <f>(M1105+M1107+M1106)/(O1105+O1107+O1106)</f>
      </c>
      <c r="R1105" s="92">
        <v>3</v>
      </c>
      <c r="S1105" s="97">
        <f>(O1105+O1107)/(K1105+K1107)</f>
      </c>
      <c r="T1105" s="92">
        <v>0</v>
      </c>
      <c r="U1105" s="98">
        <f t="shared" si="316"/>
      </c>
      <c r="V1105" s="99">
        <f t="shared" si="425"/>
      </c>
      <c r="W1105" s="92">
        <v>0</v>
      </c>
      <c r="X1105" s="99">
        <f t="shared" si="96"/>
      </c>
      <c r="Y1105" s="97">
        <f t="shared" si="207"/>
      </c>
      <c r="Z1105" s="99">
        <f t="shared" si="643"/>
      </c>
      <c r="AA1105" s="99">
        <f>W1105/(F1105+500)</f>
      </c>
      <c r="AB1105" s="92">
        <v>0</v>
      </c>
      <c r="AC1105" s="92">
        <v>0</v>
      </c>
      <c r="AD1105" s="97">
        <f t="shared" si="515"/>
      </c>
      <c r="AE1105" s="99">
        <f>(W1105-AC1105)/(F1105+500)</f>
      </c>
      <c r="AF1105" s="39" t="s">
        <v>65</v>
      </c>
    </row>
    <row r="1106">
      <c r="A1106" s="88"/>
      <c r="B1106" s="89"/>
      <c r="C1106" s="90"/>
      <c r="D1106" s="91" t="s">
        <v>46</v>
      </c>
      <c r="E1106" s="92">
        <v>1055.44</v>
      </c>
      <c r="F1106" s="93"/>
      <c r="G1106" s="92">
        <v>7931</v>
      </c>
      <c r="H1106" s="92">
        <v>414</v>
      </c>
      <c r="I1106" s="94">
        <f t="shared" si="345"/>
      </c>
      <c r="J1106" s="95">
        <f t="shared" si="16"/>
      </c>
      <c r="K1106" s="92">
        <v>15</v>
      </c>
      <c r="L1106" s="95">
        <f t="shared" si="125"/>
      </c>
      <c r="M1106" s="92">
        <v>0</v>
      </c>
      <c r="N1106" s="96">
        <f t="shared" si="563"/>
      </c>
      <c r="O1106" s="92">
        <v>1</v>
      </c>
      <c r="P1106" s="96">
        <f t="shared" si="672"/>
      </c>
      <c r="Q1106" s="97"/>
      <c r="R1106" s="92"/>
      <c r="S1106" s="97"/>
      <c r="T1106" s="92"/>
      <c r="U1106" s="98"/>
      <c r="V1106" s="99"/>
      <c r="W1106" s="92"/>
      <c r="X1106" s="99"/>
      <c r="Y1106" s="97"/>
      <c r="Z1106" s="99"/>
      <c r="AA1106" s="99"/>
      <c r="AB1106" s="92"/>
      <c r="AC1106" s="92"/>
      <c r="AD1106" s="97"/>
      <c r="AE1106" s="99"/>
      <c r="AF1106" s="43" t="s">
        <v>47</v>
      </c>
    </row>
    <row r="1107">
      <c r="A1107" s="88"/>
      <c r="B1107" s="89"/>
      <c r="C1107" s="90"/>
      <c r="D1107" s="91" t="s">
        <v>48</v>
      </c>
      <c r="E1107" s="92">
        <v>22.31</v>
      </c>
      <c r="F1107" s="93"/>
      <c r="G1107" s="92">
        <v>29</v>
      </c>
      <c r="H1107" s="92">
        <v>1</v>
      </c>
      <c r="I1107" s="94">
        <f t="shared" si="345"/>
      </c>
      <c r="J1107" s="95">
        <f t="shared" si="16"/>
      </c>
      <c r="K1107" s="92">
        <v>0</v>
      </c>
      <c r="L1107" s="95">
        <f t="shared" si="125"/>
      </c>
      <c r="M1107" s="92">
        <v>0</v>
      </c>
      <c r="N1107" s="96">
        <f t="shared" si="563"/>
      </c>
      <c r="O1107" s="92">
        <v>0</v>
      </c>
      <c r="P1107" s="96">
        <f t="shared" si="672"/>
      </c>
      <c r="Q1107" s="97"/>
      <c r="R1107" s="92"/>
      <c r="S1107" s="97"/>
      <c r="T1107" s="92"/>
      <c r="U1107" s="98"/>
      <c r="V1107" s="99"/>
      <c r="W1107" s="92"/>
      <c r="X1107" s="99"/>
      <c r="Y1107" s="97"/>
      <c r="Z1107" s="99"/>
      <c r="AA1107" s="99"/>
      <c r="AB1107" s="92"/>
      <c r="AC1107" s="92"/>
      <c r="AD1107" s="97"/>
      <c r="AE1107" s="99"/>
      <c r="AF1107" s="39"/>
    </row>
    <row r="1108">
      <c r="A1108" s="88"/>
      <c r="B1108" s="89" t="s">
        <v>69</v>
      </c>
      <c r="C1108" s="90" t="s">
        <v>60</v>
      </c>
      <c r="D1108" s="91" t="s">
        <v>44</v>
      </c>
      <c r="E1108" s="102">
        <v>476.27</v>
      </c>
      <c r="F1108" s="93">
        <f>E1108+E1109+E1110</f>
      </c>
      <c r="G1108" s="92">
        <v>1984</v>
      </c>
      <c r="H1108" s="92">
        <v>28</v>
      </c>
      <c r="I1108" s="94">
        <f t="shared" si="345"/>
      </c>
      <c r="J1108" s="95">
        <f t="shared" si="16"/>
      </c>
      <c r="K1108" s="92">
        <v>11</v>
      </c>
      <c r="L1108" s="95">
        <f t="shared" si="125"/>
      </c>
      <c r="M1108" s="92">
        <v>0</v>
      </c>
      <c r="N1108" s="96">
        <f t="shared" si="563"/>
      </c>
      <c r="O1108" s="92">
        <v>0</v>
      </c>
      <c r="P1108" s="96">
        <f t="shared" si="672"/>
      </c>
      <c r="Q1108" s="97">
        <f>(M1108+M1110+M1109)/(O1108+O1110+O1109)</f>
      </c>
      <c r="R1108" s="92">
        <v>5</v>
      </c>
      <c r="S1108" s="97">
        <f>(O1108+O1110)/(K1108+K1110)</f>
      </c>
      <c r="T1108" s="92">
        <v>4</v>
      </c>
      <c r="U1108" s="98">
        <f>F1108/T1108</f>
      </c>
      <c r="V1108" s="99">
        <f>(F1108+4*500)/T1108</f>
      </c>
      <c r="W1108" s="92">
        <v>5596.8</v>
      </c>
      <c r="X1108" s="99">
        <f>W1108/T1108</f>
      </c>
      <c r="Y1108" s="97">
        <f>T1108/R1108</f>
      </c>
      <c r="Z1108" s="99">
        <f>W1108/F1108</f>
      </c>
      <c r="AA1108" s="99">
        <f>W1108/(F1108+500)</f>
      </c>
      <c r="AB1108" s="92">
        <v>1</v>
      </c>
      <c r="AC1108" s="92">
        <v>1034.4</v>
      </c>
      <c r="AD1108" s="97">
        <f>AB1108/T1108</f>
      </c>
      <c r="AE1108" s="99">
        <f>(W1108-AC1108)/(F1108+500)</f>
      </c>
      <c r="AF1108" s="39" t="s">
        <v>65</v>
      </c>
    </row>
    <row r="1109">
      <c r="A1109" s="88"/>
      <c r="B1109" s="89"/>
      <c r="C1109" s="90"/>
      <c r="D1109" s="91" t="s">
        <v>46</v>
      </c>
      <c r="E1109" s="103">
        <v>1412.1</v>
      </c>
      <c r="F1109" s="93"/>
      <c r="G1109" s="92">
        <v>9080</v>
      </c>
      <c r="H1109" s="92">
        <v>468</v>
      </c>
      <c r="I1109" s="94">
        <f t="shared" si="345"/>
      </c>
      <c r="J1109" s="95">
        <f t="shared" si="16"/>
      </c>
      <c r="K1109" s="92">
        <v>28</v>
      </c>
      <c r="L1109" s="95">
        <f t="shared" si="125"/>
      </c>
      <c r="M1109" s="92">
        <v>3</v>
      </c>
      <c r="N1109" s="96">
        <f t="shared" si="563"/>
      </c>
      <c r="O1109" s="92">
        <v>4</v>
      </c>
      <c r="P1109" s="96">
        <f t="shared" si="672"/>
      </c>
      <c r="Q1109" s="97"/>
      <c r="R1109" s="92"/>
      <c r="S1109" s="97"/>
      <c r="T1109" s="92"/>
      <c r="U1109" s="98"/>
      <c r="V1109" s="99"/>
      <c r="W1109" s="92"/>
      <c r="X1109" s="99"/>
      <c r="Y1109" s="97"/>
      <c r="Z1109" s="99"/>
      <c r="AA1109" s="99"/>
      <c r="AB1109" s="92"/>
      <c r="AC1109" s="92"/>
      <c r="AD1109" s="97"/>
      <c r="AE1109" s="99"/>
      <c r="AF1109" s="43" t="s">
        <v>47</v>
      </c>
    </row>
    <row r="1110">
      <c r="A1110" s="88"/>
      <c r="B1110" s="89"/>
      <c r="C1110" s="90"/>
      <c r="D1110" s="91" t="s">
        <v>48</v>
      </c>
      <c r="E1110" s="92">
        <v>114.79</v>
      </c>
      <c r="F1110" s="93"/>
      <c r="G1110" s="92">
        <v>710</v>
      </c>
      <c r="H1110" s="92">
        <v>4</v>
      </c>
      <c r="I1110" s="94">
        <f t="shared" si="345"/>
      </c>
      <c r="J1110" s="95">
        <f t="shared" si="16"/>
      </c>
      <c r="K1110" s="92">
        <v>1</v>
      </c>
      <c r="L1110" s="95">
        <f t="shared" si="125"/>
      </c>
      <c r="M1110" s="92">
        <v>1</v>
      </c>
      <c r="N1110" s="96">
        <f t="shared" si="563"/>
      </c>
      <c r="O1110" s="92">
        <v>0</v>
      </c>
      <c r="P1110" s="96">
        <f t="shared" si="672"/>
      </c>
      <c r="Q1110" s="97"/>
      <c r="R1110" s="92"/>
      <c r="S1110" s="97"/>
      <c r="T1110" s="92"/>
      <c r="U1110" s="98"/>
      <c r="V1110" s="99"/>
      <c r="W1110" s="92"/>
      <c r="X1110" s="99"/>
      <c r="Y1110" s="97"/>
      <c r="Z1110" s="99"/>
      <c r="AA1110" s="99"/>
      <c r="AB1110" s="92"/>
      <c r="AC1110" s="92"/>
      <c r="AD1110" s="97"/>
      <c r="AE1110" s="99"/>
      <c r="AF1110" s="39"/>
    </row>
    <row r="1111">
      <c r="A1111" s="88"/>
      <c r="B1111" s="89" t="s">
        <v>70</v>
      </c>
      <c r="C1111" s="90" t="s">
        <v>60</v>
      </c>
      <c r="D1111" s="91" t="s">
        <v>44</v>
      </c>
      <c r="E1111" s="102">
        <v>374.66</v>
      </c>
      <c r="F1111" s="93">
        <f>E1111+E1112+E1113</f>
      </c>
      <c r="G1111" s="92">
        <v>2058</v>
      </c>
      <c r="H1111" s="92">
        <v>29</v>
      </c>
      <c r="I1111" s="94">
        <f t="shared" si="345"/>
      </c>
      <c r="J1111" s="95">
        <f t="shared" si="16"/>
      </c>
      <c r="K1111" s="92">
        <v>4</v>
      </c>
      <c r="L1111" s="95">
        <f t="shared" si="125"/>
      </c>
      <c r="M1111" s="92">
        <v>1</v>
      </c>
      <c r="N1111" s="96">
        <f t="shared" si="563"/>
      </c>
      <c r="O1111" s="92">
        <v>1</v>
      </c>
      <c r="P1111" s="96">
        <f t="shared" si="672"/>
      </c>
      <c r="Q1111" s="97">
        <f>(M1111+M1113+M1112)/(O1111+O1113+O1112)</f>
      </c>
      <c r="R1111" s="92">
        <v>10</v>
      </c>
      <c r="S1111" s="97">
        <f>(O1111+O1113)/(K1111+K1113)</f>
      </c>
      <c r="T1111" s="92">
        <v>4</v>
      </c>
      <c r="U1111" s="98">
        <f>F1111/T1111</f>
      </c>
      <c r="V1111" s="99">
        <f>(F1111+4*500)/T1111</f>
      </c>
      <c r="W1111" s="92">
        <v>3800.4</v>
      </c>
      <c r="X1111" s="99">
        <f>W1111/T1111</f>
      </c>
      <c r="Y1111" s="97">
        <f>T1111/R1111</f>
      </c>
      <c r="Z1111" s="99">
        <f>W1111/F1111</f>
      </c>
      <c r="AA1111" s="99">
        <f>W1111/(F1111+500)</f>
      </c>
      <c r="AB1111" s="92">
        <v>3</v>
      </c>
      <c r="AC1111" s="92">
        <v>2077.2</v>
      </c>
      <c r="AD1111" s="97">
        <f>AB1111/T1111</f>
      </c>
      <c r="AE1111" s="99">
        <f>(W1111-AC1111)/(F1111+500)</f>
      </c>
      <c r="AF1111" s="39" t="s">
        <v>65</v>
      </c>
    </row>
    <row r="1112">
      <c r="A1112" s="88"/>
      <c r="B1112" s="89"/>
      <c r="C1112" s="90"/>
      <c r="D1112" s="91" t="s">
        <v>46</v>
      </c>
      <c r="E1112" s="103">
        <v>1995.02</v>
      </c>
      <c r="F1112" s="93"/>
      <c r="G1112" s="92">
        <v>14417</v>
      </c>
      <c r="H1112" s="92">
        <v>821</v>
      </c>
      <c r="I1112" s="94">
        <f t="shared" si="345"/>
      </c>
      <c r="J1112" s="95">
        <f t="shared" si="16"/>
      </c>
      <c r="K1112" s="92">
        <v>42</v>
      </c>
      <c r="L1112" s="95">
        <f t="shared" si="125"/>
      </c>
      <c r="M1112" s="92">
        <v>2</v>
      </c>
      <c r="N1112" s="96">
        <f t="shared" si="563"/>
      </c>
      <c r="O1112" s="92">
        <v>3</v>
      </c>
      <c r="P1112" s="96">
        <f t="shared" si="672"/>
      </c>
      <c r="Q1112" s="97"/>
      <c r="R1112" s="92"/>
      <c r="S1112" s="97"/>
      <c r="T1112" s="92"/>
      <c r="U1112" s="98"/>
      <c r="V1112" s="99"/>
      <c r="W1112" s="92"/>
      <c r="X1112" s="99"/>
      <c r="Y1112" s="97"/>
      <c r="Z1112" s="99"/>
      <c r="AA1112" s="99"/>
      <c r="AB1112" s="92"/>
      <c r="AC1112" s="92"/>
      <c r="AD1112" s="97"/>
      <c r="AE1112" s="99"/>
      <c r="AF1112" s="43" t="s">
        <v>47</v>
      </c>
    </row>
    <row r="1113">
      <c r="A1113" s="88"/>
      <c r="B1113" s="89"/>
      <c r="C1113" s="90"/>
      <c r="D1113" s="91" t="s">
        <v>48</v>
      </c>
      <c r="E1113" s="92">
        <v>895.04</v>
      </c>
      <c r="F1113" s="93"/>
      <c r="G1113" s="92">
        <v>10447</v>
      </c>
      <c r="H1113" s="92">
        <v>33</v>
      </c>
      <c r="I1113" s="94">
        <f t="shared" si="345"/>
      </c>
      <c r="J1113" s="95">
        <f t="shared" si="16"/>
      </c>
      <c r="K1113" s="92">
        <v>18</v>
      </c>
      <c r="L1113" s="95">
        <f t="shared" si="125"/>
      </c>
      <c r="M1113" s="92">
        <v>0</v>
      </c>
      <c r="N1113" s="96">
        <f t="shared" si="563"/>
      </c>
      <c r="O1113" s="92">
        <v>1</v>
      </c>
      <c r="P1113" s="96">
        <f t="shared" si="672"/>
      </c>
      <c r="Q1113" s="97"/>
      <c r="R1113" s="92"/>
      <c r="S1113" s="97"/>
      <c r="T1113" s="92"/>
      <c r="U1113" s="98"/>
      <c r="V1113" s="99"/>
      <c r="W1113" s="92"/>
      <c r="X1113" s="99"/>
      <c r="Y1113" s="97"/>
      <c r="Z1113" s="99"/>
      <c r="AA1113" s="99"/>
      <c r="AB1113" s="92"/>
      <c r="AC1113" s="92"/>
      <c r="AD1113" s="97"/>
      <c r="AE1113" s="99"/>
      <c r="AF1113" s="39"/>
    </row>
    <row r="1114">
      <c r="A1114" s="88"/>
      <c r="B1114" s="89" t="s">
        <v>71</v>
      </c>
      <c r="C1114" s="90" t="s">
        <v>60</v>
      </c>
      <c r="D1114" s="91" t="s">
        <v>44</v>
      </c>
      <c r="E1114" s="102">
        <v>428.82</v>
      </c>
      <c r="F1114" s="93">
        <f>E1114+E1115+E1116</f>
      </c>
      <c r="G1114" s="92">
        <v>2571</v>
      </c>
      <c r="H1114" s="92">
        <v>42</v>
      </c>
      <c r="I1114" s="94">
        <f t="shared" si="345"/>
      </c>
      <c r="J1114" s="95">
        <f t="shared" si="16"/>
      </c>
      <c r="K1114" s="92">
        <v>5</v>
      </c>
      <c r="L1114" s="95">
        <f t="shared" si="125"/>
      </c>
      <c r="M1114" s="92">
        <v>0</v>
      </c>
      <c r="N1114" s="96">
        <f t="shared" si="563"/>
      </c>
      <c r="O1114" s="92">
        <v>0</v>
      </c>
      <c r="P1114" s="96">
        <f t="shared" si="672"/>
      </c>
      <c r="Q1114" s="97">
        <f>(M1114+M1116+M1115)/(O1114+O1116+O1115)</f>
      </c>
      <c r="R1114" s="92">
        <v>14</v>
      </c>
      <c r="S1114" s="97">
        <f>(O1114+O1116)/(K1114+K1116)</f>
      </c>
      <c r="T1114" s="92">
        <v>3</v>
      </c>
      <c r="U1114" s="98">
        <f>F1114/T1114</f>
      </c>
      <c r="V1114" s="99">
        <f>(F1114+4*500)/T1114</f>
      </c>
      <c r="W1114" s="92">
        <v>4610.4</v>
      </c>
      <c r="X1114" s="99">
        <f>W1114/T1114</f>
      </c>
      <c r="Y1114" s="97">
        <f>T1114/R1114</f>
      </c>
      <c r="Z1114" s="99">
        <f>W1114/F1114</f>
      </c>
      <c r="AA1114" s="99">
        <f>W1114/(F1114+500)</f>
      </c>
      <c r="AB1114" s="92">
        <v>3</v>
      </c>
      <c r="AC1114" s="92">
        <v>4610.4</v>
      </c>
      <c r="AD1114" s="97">
        <f>AB1114/T1114</f>
      </c>
      <c r="AE1114" s="99">
        <f>(W1114-AC1114)/(F1114+500)</f>
      </c>
      <c r="AF1114" s="39" t="s">
        <v>65</v>
      </c>
    </row>
    <row r="1115">
      <c r="A1115" s="88"/>
      <c r="B1115" s="89"/>
      <c r="C1115" s="90"/>
      <c r="D1115" s="91" t="s">
        <v>46</v>
      </c>
      <c r="E1115" s="103">
        <v>2411.79</v>
      </c>
      <c r="F1115" s="93"/>
      <c r="G1115" s="92">
        <v>21339</v>
      </c>
      <c r="H1115" s="92">
        <v>1201</v>
      </c>
      <c r="I1115" s="94">
        <f t="shared" si="345"/>
      </c>
      <c r="J1115" s="95">
        <f t="shared" si="16"/>
      </c>
      <c r="K1115" s="92">
        <v>72</v>
      </c>
      <c r="L1115" s="95">
        <f t="shared" si="125"/>
      </c>
      <c r="M1115" s="92">
        <v>2</v>
      </c>
      <c r="N1115" s="96">
        <f t="shared" si="563"/>
      </c>
      <c r="O1115" s="92">
        <v>7</v>
      </c>
      <c r="P1115" s="96">
        <f t="shared" si="672"/>
      </c>
      <c r="Q1115" s="97"/>
      <c r="R1115" s="92"/>
      <c r="S1115" s="97"/>
      <c r="T1115" s="92"/>
      <c r="U1115" s="98"/>
      <c r="V1115" s="99"/>
      <c r="W1115" s="92"/>
      <c r="X1115" s="99"/>
      <c r="Y1115" s="97"/>
      <c r="Z1115" s="99"/>
      <c r="AA1115" s="99"/>
      <c r="AB1115" s="92"/>
      <c r="AC1115" s="92"/>
      <c r="AD1115" s="97"/>
      <c r="AE1115" s="99"/>
      <c r="AF1115" s="43" t="s">
        <v>47</v>
      </c>
    </row>
    <row r="1116">
      <c r="A1116" s="88"/>
      <c r="B1116" s="89"/>
      <c r="C1116" s="90"/>
      <c r="D1116" s="91" t="s">
        <v>48</v>
      </c>
      <c r="E1116" s="92">
        <v>265.56</v>
      </c>
      <c r="F1116" s="93"/>
      <c r="G1116" s="92">
        <v>4523</v>
      </c>
      <c r="H1116" s="92">
        <v>15</v>
      </c>
      <c r="I1116" s="94">
        <f t="shared" si="345"/>
      </c>
      <c r="J1116" s="95">
        <f t="shared" si="16"/>
      </c>
      <c r="K1116" s="92">
        <v>8</v>
      </c>
      <c r="L1116" s="95">
        <f t="shared" si="125"/>
      </c>
      <c r="M1116" s="92">
        <v>0</v>
      </c>
      <c r="N1116" s="96">
        <f t="shared" si="563"/>
      </c>
      <c r="O1116" s="92">
        <v>0</v>
      </c>
      <c r="P1116" s="96">
        <f t="shared" si="672"/>
      </c>
      <c r="Q1116" s="97"/>
      <c r="R1116" s="92"/>
      <c r="S1116" s="97"/>
      <c r="T1116" s="92"/>
      <c r="U1116" s="98"/>
      <c r="V1116" s="99"/>
      <c r="W1116" s="92"/>
      <c r="X1116" s="99"/>
      <c r="Y1116" s="97"/>
      <c r="Z1116" s="99"/>
      <c r="AA1116" s="99"/>
      <c r="AB1116" s="92"/>
      <c r="AC1116" s="92"/>
      <c r="AD1116" s="97"/>
      <c r="AE1116" s="99"/>
      <c r="AF1116" s="39"/>
    </row>
    <row r="1117">
      <c r="A1117" s="88"/>
      <c r="B1117" s="104" t="s">
        <v>53</v>
      </c>
      <c r="C1117" s="104"/>
      <c r="D1117" s="104"/>
      <c r="E1117" s="105">
        <f>SUM(E1105:E1116)</f>
      </c>
      <c r="F1117" s="105">
        <f>SUM(F1105:F1116)</f>
      </c>
      <c r="G1117" s="105">
        <f>SUM(G1105:G1116)</f>
      </c>
      <c r="H1117" s="105">
        <f>SUM(H1105:H1116)</f>
      </c>
      <c r="I1117" s="106">
        <f t="shared" si="345"/>
      </c>
      <c r="J1117" s="107">
        <f t="shared" si="16"/>
      </c>
      <c r="K1117" s="105">
        <f>SUM(K1105:K1116)</f>
      </c>
      <c r="L1117" s="107">
        <f t="shared" si="125"/>
      </c>
      <c r="M1117" s="105">
        <f>SUM(M1105:M1116)</f>
      </c>
      <c r="N1117" s="108">
        <f t="shared" si="563"/>
      </c>
      <c r="O1117" s="105">
        <f>SUM(O1105:O1116)</f>
      </c>
      <c r="P1117" s="108">
        <f t="shared" si="672"/>
      </c>
      <c r="Q1117" s="109">
        <f>M1117/O1117</f>
      </c>
      <c r="R1117" s="105">
        <f>SUM(R1105:R1116)</f>
      </c>
      <c r="S1117" s="109">
        <f>(O1117+O1117)/(K1117+K1117)</f>
      </c>
      <c r="T1117" s="105">
        <f>SUM(T1105:T1116)</f>
      </c>
      <c r="U1117" s="110">
        <f t="shared" ref="U1117:U1118" si="317">F1117/T1117</f>
      </c>
      <c r="V1117" s="111">
        <f t="shared" ref="V1117:V1118" si="426">(F1117+4*500)/T1117</f>
      </c>
      <c r="W1117" s="105">
        <f>SUM(W1105:W1116)</f>
      </c>
      <c r="X1117" s="112">
        <f t="shared" ref="X1117:X1118" si="97">W1117/T1117</f>
      </c>
      <c r="Y1117" s="109">
        <f t="shared" ref="Y1117:Y1118" si="208">T1117/R1117</f>
      </c>
      <c r="Z1117" s="111">
        <f t="shared" ref="Z1117:Z1118" si="644">W1117/F1117</f>
      </c>
      <c r="AA1117" s="111">
        <f>W1117/(F1117+COUNT(W1105:W1116)*500)</f>
      </c>
      <c r="AB1117" s="105">
        <f>SUM(AB1105:AB1116)</f>
      </c>
      <c r="AC1117" s="105">
        <f>SUM(AC1105:AC1116)</f>
      </c>
      <c r="AD1117" s="109">
        <f t="shared" ref="AD1117:AD1118" si="516">AB1117/T1117</f>
      </c>
      <c r="AE1117" s="113">
        <f>(W1117-AC1117)/(F1117+COUNT(W1105:W1116)*500)</f>
      </c>
      <c r="AF1117" s="39"/>
    </row>
    <row r="1118">
      <c r="A1118" s="88"/>
      <c r="B1118" s="89" t="s">
        <v>72</v>
      </c>
      <c r="C1118" s="90" t="s">
        <v>73</v>
      </c>
      <c r="D1118" s="91" t="s">
        <v>44</v>
      </c>
      <c r="E1118" s="92">
        <v>715.99</v>
      </c>
      <c r="F1118" s="93">
        <f>E1118+E1119+E1120</f>
      </c>
      <c r="G1118" s="92">
        <v>4590</v>
      </c>
      <c r="H1118" s="92">
        <v>69</v>
      </c>
      <c r="I1118" s="94">
        <f t="shared" si="345"/>
      </c>
      <c r="J1118" s="95">
        <f t="shared" si="16"/>
      </c>
      <c r="K1118" s="92">
        <v>9</v>
      </c>
      <c r="L1118" s="95">
        <f t="shared" si="125"/>
      </c>
      <c r="M1118" s="92">
        <v>1</v>
      </c>
      <c r="N1118" s="96">
        <f t="shared" si="563"/>
      </c>
      <c r="O1118" s="92">
        <v>1</v>
      </c>
      <c r="P1118" s="96">
        <f t="shared" si="672"/>
      </c>
      <c r="Q1118" s="97">
        <f>(M1118+M1120+M1119)/(O1118+O1120+O1119)</f>
      </c>
      <c r="R1118" s="92">
        <v>11</v>
      </c>
      <c r="S1118" s="97">
        <f>(O1118+O1120)/(K1118+K1120)</f>
      </c>
      <c r="T1118" s="92">
        <v>8</v>
      </c>
      <c r="U1118" s="98">
        <f t="shared" si="317"/>
      </c>
      <c r="V1118" s="99">
        <f t="shared" si="426"/>
      </c>
      <c r="W1118" s="92">
        <v>5971.2</v>
      </c>
      <c r="X1118" s="99">
        <f t="shared" si="97"/>
      </c>
      <c r="Y1118" s="97">
        <f t="shared" si="208"/>
      </c>
      <c r="Z1118" s="99">
        <f t="shared" si="644"/>
      </c>
      <c r="AA1118" s="99">
        <f>W1118/(F1118+500)</f>
      </c>
      <c r="AB1118" s="92">
        <v>2</v>
      </c>
      <c r="AC1118" s="92">
        <v>711.6</v>
      </c>
      <c r="AD1118" s="97">
        <f t="shared" si="516"/>
      </c>
      <c r="AE1118" s="99">
        <f>(W1118-AC1118)/(F1118+500)</f>
      </c>
      <c r="AF1118" s="39" t="s">
        <v>65</v>
      </c>
    </row>
    <row r="1119">
      <c r="A1119" s="88"/>
      <c r="B1119" s="89"/>
      <c r="C1119" s="90"/>
      <c r="D1119" s="91" t="s">
        <v>46</v>
      </c>
      <c r="E1119" s="92">
        <v>2720.27</v>
      </c>
      <c r="F1119" s="93"/>
      <c r="G1119" s="92">
        <v>25044</v>
      </c>
      <c r="H1119" s="92">
        <v>1327</v>
      </c>
      <c r="I1119" s="94">
        <f t="shared" si="345"/>
      </c>
      <c r="J1119" s="95">
        <f t="shared" si="16"/>
      </c>
      <c r="K1119" s="92">
        <v>56</v>
      </c>
      <c r="L1119" s="95">
        <f t="shared" si="125"/>
      </c>
      <c r="M1119" s="92">
        <v>0</v>
      </c>
      <c r="N1119" s="96">
        <f t="shared" si="563"/>
      </c>
      <c r="O1119" s="92">
        <v>3</v>
      </c>
      <c r="P1119" s="96">
        <f t="shared" si="672"/>
      </c>
      <c r="Q1119" s="97"/>
      <c r="R1119" s="92"/>
      <c r="S1119" s="97"/>
      <c r="T1119" s="92"/>
      <c r="U1119" s="98"/>
      <c r="V1119" s="99"/>
      <c r="W1119" s="92"/>
      <c r="X1119" s="99"/>
      <c r="Y1119" s="97"/>
      <c r="Z1119" s="99"/>
      <c r="AA1119" s="99"/>
      <c r="AB1119" s="92"/>
      <c r="AC1119" s="92"/>
      <c r="AD1119" s="97"/>
      <c r="AE1119" s="99"/>
      <c r="AF1119" s="43" t="s">
        <v>47</v>
      </c>
    </row>
    <row r="1120">
      <c r="A1120" s="88"/>
      <c r="B1120" s="89"/>
      <c r="C1120" s="90"/>
      <c r="D1120" s="91" t="s">
        <v>48</v>
      </c>
      <c r="E1120" s="92">
        <v>143.99</v>
      </c>
      <c r="F1120" s="93"/>
      <c r="G1120" s="92">
        <v>1298</v>
      </c>
      <c r="H1120" s="92">
        <v>8</v>
      </c>
      <c r="I1120" s="94">
        <f t="shared" si="345"/>
      </c>
      <c r="J1120" s="95">
        <f t="shared" si="16"/>
      </c>
      <c r="K1120" s="92">
        <v>3</v>
      </c>
      <c r="L1120" s="95">
        <f t="shared" si="125"/>
      </c>
      <c r="M1120" s="92">
        <v>1</v>
      </c>
      <c r="N1120" s="96">
        <f t="shared" si="563"/>
      </c>
      <c r="O1120" s="92">
        <v>1</v>
      </c>
      <c r="P1120" s="96">
        <f t="shared" si="672"/>
      </c>
      <c r="Q1120" s="97"/>
      <c r="R1120" s="92"/>
      <c r="S1120" s="97"/>
      <c r="T1120" s="92"/>
      <c r="U1120" s="98"/>
      <c r="V1120" s="99"/>
      <c r="W1120" s="92"/>
      <c r="X1120" s="99"/>
      <c r="Y1120" s="97"/>
      <c r="Z1120" s="99"/>
      <c r="AA1120" s="99"/>
      <c r="AB1120" s="92"/>
      <c r="AC1120" s="92"/>
      <c r="AD1120" s="97"/>
      <c r="AE1120" s="99"/>
      <c r="AF1120" s="39"/>
    </row>
    <row r="1121">
      <c r="A1121" s="88"/>
      <c r="B1121" s="89" t="s">
        <v>74</v>
      </c>
      <c r="C1121" s="90" t="s">
        <v>73</v>
      </c>
      <c r="D1121" s="91" t="s">
        <v>44</v>
      </c>
      <c r="E1121" s="102">
        <v>897.29</v>
      </c>
      <c r="F1121" s="93">
        <f>E1121+E1122+E1123</f>
      </c>
      <c r="G1121" s="92">
        <v>8490</v>
      </c>
      <c r="H1121" s="92">
        <v>115</v>
      </c>
      <c r="I1121" s="94">
        <f t="shared" si="345"/>
      </c>
      <c r="J1121" s="95">
        <f t="shared" si="16"/>
      </c>
      <c r="K1121" s="92">
        <v>13</v>
      </c>
      <c r="L1121" s="95">
        <f t="shared" si="125"/>
      </c>
      <c r="M1121" s="92">
        <v>1</v>
      </c>
      <c r="N1121" s="96">
        <f t="shared" si="563"/>
      </c>
      <c r="O1121" s="92">
        <v>1</v>
      </c>
      <c r="P1121" s="96">
        <f t="shared" si="672"/>
      </c>
      <c r="Q1121" s="97">
        <f>(M1121+M1123+M1122)/(O1121+O1123+O1122)</f>
      </c>
      <c r="R1121" s="92">
        <v>4</v>
      </c>
      <c r="S1121" s="97">
        <f>(O1121+O1123)/(K1121+K1123)</f>
      </c>
      <c r="T1121" s="92">
        <v>3</v>
      </c>
      <c r="U1121" s="98">
        <f>F1121/T1121</f>
      </c>
      <c r="V1121" s="99">
        <f>(F1121+4*500)/T1121</f>
      </c>
      <c r="W1121" s="92">
        <v>4723.2</v>
      </c>
      <c r="X1121" s="99">
        <f>W1121/T1121</f>
      </c>
      <c r="Y1121" s="97">
        <f>T1121/R1121</f>
      </c>
      <c r="Z1121" s="99">
        <f>W1121/F1121</f>
      </c>
      <c r="AA1121" s="99">
        <f>W1121/(F1121+500)</f>
      </c>
      <c r="AB1121" s="92">
        <v>0</v>
      </c>
      <c r="AC1121" s="92">
        <v>0</v>
      </c>
      <c r="AD1121" s="97">
        <f>AB1121/T1121</f>
      </c>
      <c r="AE1121" s="99">
        <f>(W1121-AC1121)/(F1121+500)</f>
      </c>
      <c r="AF1121" s="39" t="s">
        <v>65</v>
      </c>
    </row>
    <row r="1122">
      <c r="A1122" s="88"/>
      <c r="B1122" s="89"/>
      <c r="C1122" s="90"/>
      <c r="D1122" s="91" t="s">
        <v>46</v>
      </c>
      <c r="E1122" s="103">
        <v>1500.31</v>
      </c>
      <c r="F1122" s="93"/>
      <c r="G1122" s="92">
        <v>16317</v>
      </c>
      <c r="H1122" s="92">
        <v>849</v>
      </c>
      <c r="I1122" s="94">
        <f t="shared" si="345"/>
      </c>
      <c r="J1122" s="95">
        <f t="shared" si="16"/>
      </c>
      <c r="K1122" s="92">
        <v>25</v>
      </c>
      <c r="L1122" s="95">
        <f t="shared" si="125"/>
      </c>
      <c r="M1122" s="92">
        <v>2</v>
      </c>
      <c r="N1122" s="96">
        <f t="shared" si="563"/>
      </c>
      <c r="O1122" s="92">
        <v>2</v>
      </c>
      <c r="P1122" s="96">
        <f t="shared" si="672"/>
      </c>
      <c r="Q1122" s="97"/>
      <c r="R1122" s="92"/>
      <c r="S1122" s="97"/>
      <c r="T1122" s="92"/>
      <c r="U1122" s="98"/>
      <c r="V1122" s="99"/>
      <c r="W1122" s="92"/>
      <c r="X1122" s="99"/>
      <c r="Y1122" s="97"/>
      <c r="Z1122" s="99"/>
      <c r="AA1122" s="99"/>
      <c r="AB1122" s="92"/>
      <c r="AC1122" s="92"/>
      <c r="AD1122" s="97"/>
      <c r="AE1122" s="99"/>
      <c r="AF1122" s="43" t="s">
        <v>47</v>
      </c>
    </row>
    <row r="1123">
      <c r="A1123" s="88"/>
      <c r="B1123" s="89"/>
      <c r="C1123" s="90"/>
      <c r="D1123" s="91" t="s">
        <v>48</v>
      </c>
      <c r="E1123" s="92">
        <v>725.35</v>
      </c>
      <c r="F1123" s="93"/>
      <c r="G1123" s="92">
        <v>1594</v>
      </c>
      <c r="H1123" s="92">
        <v>32</v>
      </c>
      <c r="I1123" s="94">
        <f t="shared" si="345"/>
      </c>
      <c r="J1123" s="95">
        <f t="shared" si="16"/>
      </c>
      <c r="K1123" s="92">
        <v>7</v>
      </c>
      <c r="L1123" s="95">
        <f t="shared" si="125"/>
      </c>
      <c r="M1123" s="92">
        <v>0</v>
      </c>
      <c r="N1123" s="96">
        <f t="shared" si="563"/>
      </c>
      <c r="O1123" s="92">
        <v>0</v>
      </c>
      <c r="P1123" s="96">
        <f t="shared" si="672"/>
      </c>
      <c r="Q1123" s="97"/>
      <c r="R1123" s="92"/>
      <c r="S1123" s="97"/>
      <c r="T1123" s="92"/>
      <c r="U1123" s="98"/>
      <c r="V1123" s="99"/>
      <c r="W1123" s="92"/>
      <c r="X1123" s="99"/>
      <c r="Y1123" s="97"/>
      <c r="Z1123" s="99"/>
      <c r="AA1123" s="99"/>
      <c r="AB1123" s="92"/>
      <c r="AC1123" s="92"/>
      <c r="AD1123" s="97"/>
      <c r="AE1123" s="99"/>
      <c r="AF1123" s="39"/>
    </row>
    <row r="1124">
      <c r="A1124" s="88"/>
      <c r="B1124" s="89" t="s">
        <v>75</v>
      </c>
      <c r="C1124" s="90" t="s">
        <v>73</v>
      </c>
      <c r="D1124" s="91" t="s">
        <v>44</v>
      </c>
      <c r="E1124" s="102">
        <v>827.91</v>
      </c>
      <c r="F1124" s="93">
        <f>E1124+E1125+E1126</f>
      </c>
      <c r="G1124" s="92">
        <v>9167</v>
      </c>
      <c r="H1124" s="92">
        <v>165</v>
      </c>
      <c r="I1124" s="94">
        <f t="shared" si="345"/>
      </c>
      <c r="J1124" s="95">
        <f t="shared" si="16"/>
      </c>
      <c r="K1124" s="92">
        <v>16</v>
      </c>
      <c r="L1124" s="95">
        <f t="shared" si="125"/>
      </c>
      <c r="M1124" s="92">
        <v>1</v>
      </c>
      <c r="N1124" s="96">
        <f t="shared" si="563"/>
      </c>
      <c r="O1124" s="92">
        <v>4</v>
      </c>
      <c r="P1124" s="96">
        <f t="shared" si="672"/>
      </c>
      <c r="Q1124" s="97">
        <f>(M1124+M1126+M1125)/(O1124+O1126+O1125)</f>
      </c>
      <c r="R1124" s="92">
        <v>12</v>
      </c>
      <c r="S1124" s="97">
        <f>(O1124+O1126)/(K1124+K1126)</f>
      </c>
      <c r="T1124" s="92">
        <v>4</v>
      </c>
      <c r="U1124" s="98">
        <f>F1124/T1124</f>
      </c>
      <c r="V1124" s="99">
        <f>(F1124+4*500)/T1124</f>
      </c>
      <c r="W1124" s="92">
        <v>2673.6</v>
      </c>
      <c r="X1124" s="99">
        <f>W1124/T1124</f>
      </c>
      <c r="Y1124" s="97">
        <f>T1124/R1124</f>
      </c>
      <c r="Z1124" s="99">
        <f>W1124/F1124</f>
      </c>
      <c r="AA1124" s="99">
        <f>W1124/(F1124+500)</f>
      </c>
      <c r="AB1124" s="92">
        <v>2</v>
      </c>
      <c r="AC1124" s="92">
        <v>1232.4</v>
      </c>
      <c r="AD1124" s="97">
        <f>AB1124/T1124</f>
      </c>
      <c r="AE1124" s="99">
        <f>(W1124-AC1124)/(F1124+500)</f>
      </c>
      <c r="AF1124" s="39" t="s">
        <v>65</v>
      </c>
    </row>
    <row r="1125">
      <c r="A1125" s="88"/>
      <c r="B1125" s="89"/>
      <c r="C1125" s="90"/>
      <c r="D1125" s="91" t="s">
        <v>46</v>
      </c>
      <c r="E1125" s="103">
        <v>1378.97</v>
      </c>
      <c r="F1125" s="93"/>
      <c r="G1125" s="92">
        <v>13029</v>
      </c>
      <c r="H1125" s="92">
        <v>667</v>
      </c>
      <c r="I1125" s="94">
        <f t="shared" si="345"/>
      </c>
      <c r="J1125" s="95">
        <f t="shared" si="16"/>
      </c>
      <c r="K1125" s="92">
        <v>40</v>
      </c>
      <c r="L1125" s="95">
        <f t="shared" si="125"/>
      </c>
      <c r="M1125" s="92">
        <v>1</v>
      </c>
      <c r="N1125" s="96">
        <f t="shared" si="563"/>
      </c>
      <c r="O1125" s="92">
        <v>5</v>
      </c>
      <c r="P1125" s="96">
        <f t="shared" si="672"/>
      </c>
      <c r="Q1125" s="97"/>
      <c r="R1125" s="92"/>
      <c r="S1125" s="97"/>
      <c r="T1125" s="92"/>
      <c r="U1125" s="98"/>
      <c r="V1125" s="99"/>
      <c r="W1125" s="92"/>
      <c r="X1125" s="99"/>
      <c r="Y1125" s="97"/>
      <c r="Z1125" s="99"/>
      <c r="AA1125" s="99"/>
      <c r="AB1125" s="92"/>
      <c r="AC1125" s="92"/>
      <c r="AD1125" s="97"/>
      <c r="AE1125" s="99"/>
      <c r="AF1125" s="43" t="s">
        <v>47</v>
      </c>
    </row>
    <row r="1126">
      <c r="A1126" s="88"/>
      <c r="B1126" s="89"/>
      <c r="C1126" s="90"/>
      <c r="D1126" s="91" t="s">
        <v>48</v>
      </c>
      <c r="E1126" s="92">
        <v>234.08</v>
      </c>
      <c r="F1126" s="93"/>
      <c r="G1126" s="92">
        <v>3193</v>
      </c>
      <c r="H1126" s="92">
        <v>8</v>
      </c>
      <c r="I1126" s="94">
        <f t="shared" si="345"/>
      </c>
      <c r="J1126" s="95">
        <f t="shared" si="16"/>
      </c>
      <c r="K1126" s="92">
        <v>2</v>
      </c>
      <c r="L1126" s="95">
        <f t="shared" si="125"/>
      </c>
      <c r="M1126" s="92">
        <v>1</v>
      </c>
      <c r="N1126" s="96">
        <f t="shared" si="563"/>
      </c>
      <c r="O1126" s="92">
        <v>1</v>
      </c>
      <c r="P1126" s="96">
        <f t="shared" si="672"/>
      </c>
      <c r="Q1126" s="97"/>
      <c r="R1126" s="92"/>
      <c r="S1126" s="97"/>
      <c r="T1126" s="92"/>
      <c r="U1126" s="98"/>
      <c r="V1126" s="99"/>
      <c r="W1126" s="92"/>
      <c r="X1126" s="99"/>
      <c r="Y1126" s="97"/>
      <c r="Z1126" s="99"/>
      <c r="AA1126" s="99"/>
      <c r="AB1126" s="92"/>
      <c r="AC1126" s="92"/>
      <c r="AD1126" s="97"/>
      <c r="AE1126" s="99"/>
      <c r="AF1126" s="39"/>
    </row>
    <row r="1127">
      <c r="A1127" s="88"/>
      <c r="B1127" s="89" t="s">
        <v>76</v>
      </c>
      <c r="C1127" s="90" t="s">
        <v>73</v>
      </c>
      <c r="D1127" s="91" t="s">
        <v>44</v>
      </c>
      <c r="E1127" s="102">
        <v>405.06</v>
      </c>
      <c r="F1127" s="93">
        <f>E1127+E1128+E1129</f>
      </c>
      <c r="G1127" s="92">
        <v>4875</v>
      </c>
      <c r="H1127" s="92">
        <v>140</v>
      </c>
      <c r="I1127" s="94">
        <f t="shared" si="345"/>
      </c>
      <c r="J1127" s="95">
        <f t="shared" si="16"/>
      </c>
      <c r="K1127" s="92">
        <v>4</v>
      </c>
      <c r="L1127" s="95">
        <f t="shared" si="125"/>
      </c>
      <c r="M1127" s="92">
        <v>0</v>
      </c>
      <c r="N1127" s="96">
        <f t="shared" si="563"/>
      </c>
      <c r="O1127" s="92">
        <v>0</v>
      </c>
      <c r="P1127" s="96">
        <f t="shared" si="672"/>
      </c>
      <c r="Q1127" s="97">
        <f>(M1127+M1129+M1128)/(O1127+O1129+O1128)</f>
      </c>
      <c r="R1127" s="92">
        <v>5</v>
      </c>
      <c r="S1127" s="97">
        <f>(O1127+O1129)/(K1127+K1129)</f>
      </c>
      <c r="T1127" s="92">
        <v>4</v>
      </c>
      <c r="U1127" s="98">
        <f>F1127/T1127</f>
      </c>
      <c r="V1127" s="99">
        <f>(F1127+4*500)/T1127</f>
      </c>
      <c r="W1127" s="92">
        <v>7694.4</v>
      </c>
      <c r="X1127" s="99">
        <f>W1127/T1127</f>
      </c>
      <c r="Y1127" s="97">
        <f>T1127/R1127</f>
      </c>
      <c r="Z1127" s="99">
        <f>W1127/F1127</f>
      </c>
      <c r="AA1127" s="99">
        <f>W1127/(F1127+500)</f>
      </c>
      <c r="AB1127" s="92">
        <v>0</v>
      </c>
      <c r="AC1127" s="92">
        <v>0</v>
      </c>
      <c r="AD1127" s="97">
        <f>AB1127/T1127</f>
      </c>
      <c r="AE1127" s="99">
        <f>(W1127-AC1127)/(F1127+500)</f>
      </c>
      <c r="AF1127" s="39" t="s">
        <v>65</v>
      </c>
    </row>
    <row r="1128">
      <c r="A1128" s="88"/>
      <c r="B1128" s="89"/>
      <c r="C1128" s="90"/>
      <c r="D1128" s="91" t="s">
        <v>46</v>
      </c>
      <c r="E1128" s="103">
        <v>428.25</v>
      </c>
      <c r="F1128" s="93"/>
      <c r="G1128" s="92">
        <v>4084</v>
      </c>
      <c r="H1128" s="92">
        <v>159</v>
      </c>
      <c r="I1128" s="94">
        <f t="shared" si="345"/>
      </c>
      <c r="J1128" s="95">
        <f t="shared" si="16"/>
      </c>
      <c r="K1128" s="92">
        <v>14</v>
      </c>
      <c r="L1128" s="95">
        <f t="shared" si="125"/>
      </c>
      <c r="M1128" s="92">
        <v>3</v>
      </c>
      <c r="N1128" s="96">
        <f t="shared" si="563"/>
      </c>
      <c r="O1128" s="92">
        <v>2</v>
      </c>
      <c r="P1128" s="96">
        <f t="shared" si="672"/>
      </c>
      <c r="Q1128" s="97"/>
      <c r="R1128" s="92"/>
      <c r="S1128" s="97"/>
      <c r="T1128" s="92"/>
      <c r="U1128" s="98"/>
      <c r="V1128" s="99"/>
      <c r="W1128" s="92"/>
      <c r="X1128" s="99"/>
      <c r="Y1128" s="97"/>
      <c r="Z1128" s="99"/>
      <c r="AA1128" s="99"/>
      <c r="AB1128" s="92"/>
      <c r="AC1128" s="92"/>
      <c r="AD1128" s="97"/>
      <c r="AE1128" s="99"/>
      <c r="AF1128" s="43" t="s">
        <v>47</v>
      </c>
    </row>
    <row r="1129">
      <c r="A1129" s="88"/>
      <c r="B1129" s="89"/>
      <c r="C1129" s="90"/>
      <c r="D1129" s="91" t="s">
        <v>48</v>
      </c>
      <c r="E1129" s="92">
        <v>483.92</v>
      </c>
      <c r="F1129" s="93"/>
      <c r="G1129" s="92">
        <v>5610</v>
      </c>
      <c r="H1129" s="92">
        <v>49</v>
      </c>
      <c r="I1129" s="94">
        <f t="shared" si="345"/>
      </c>
      <c r="J1129" s="95">
        <f t="shared" si="16"/>
      </c>
      <c r="K1129" s="92">
        <v>7</v>
      </c>
      <c r="L1129" s="95">
        <f t="shared" si="125"/>
      </c>
      <c r="M1129" s="92">
        <v>1</v>
      </c>
      <c r="N1129" s="96">
        <f t="shared" si="563"/>
      </c>
      <c r="O1129" s="92">
        <v>1</v>
      </c>
      <c r="P1129" s="96">
        <f t="shared" si="672"/>
      </c>
      <c r="Q1129" s="97"/>
      <c r="R1129" s="92"/>
      <c r="S1129" s="97"/>
      <c r="T1129" s="92"/>
      <c r="U1129" s="98"/>
      <c r="V1129" s="99"/>
      <c r="W1129" s="92"/>
      <c r="X1129" s="99"/>
      <c r="Y1129" s="97"/>
      <c r="Z1129" s="99"/>
      <c r="AA1129" s="99"/>
      <c r="AB1129" s="92"/>
      <c r="AC1129" s="92"/>
      <c r="AD1129" s="97"/>
      <c r="AE1129" s="99"/>
      <c r="AF1129" s="39"/>
    </row>
    <row r="1130">
      <c r="A1130" s="88"/>
      <c r="B1130" s="104" t="s">
        <v>53</v>
      </c>
      <c r="C1130" s="104"/>
      <c r="D1130" s="104"/>
      <c r="E1130" s="105">
        <f>SUM(E1118:E1129)</f>
      </c>
      <c r="F1130" s="105">
        <f>SUM(F1118:F1129)</f>
      </c>
      <c r="G1130" s="105">
        <f>SUM(G1118:G1129)</f>
      </c>
      <c r="H1130" s="105">
        <f>SUM(H1118:H1129)</f>
      </c>
      <c r="I1130" s="106">
        <f t="shared" si="345"/>
      </c>
      <c r="J1130" s="107">
        <f t="shared" si="16"/>
      </c>
      <c r="K1130" s="105">
        <f>SUM(K1118:K1129)</f>
      </c>
      <c r="L1130" s="107">
        <f t="shared" si="125"/>
      </c>
      <c r="M1130" s="105">
        <f>SUM(M1118:M1129)</f>
      </c>
      <c r="N1130" s="108">
        <f t="shared" si="563"/>
      </c>
      <c r="O1130" s="105">
        <f>SUM(O1118:O1129)</f>
      </c>
      <c r="P1130" s="108">
        <f t="shared" si="672"/>
      </c>
      <c r="Q1130" s="109">
        <f t="shared" ref="Q1130:Q1131" si="544">M1130/O1130</f>
      </c>
      <c r="R1130" s="105">
        <f>SUM(R1118:R1129)</f>
      </c>
      <c r="S1130" s="109">
        <f t="shared" ref="S1130:S1131" si="236">(O1130+O1130)/(K1130+K1130)</f>
      </c>
      <c r="T1130" s="105">
        <f>SUM(T1118:T1129)</f>
      </c>
      <c r="U1130" s="110">
        <f t="shared" ref="U1130:U1131" si="318">F1130/T1130</f>
      </c>
      <c r="V1130" s="111">
        <f t="shared" ref="V1130:V1131" si="427">(F1130+4*500)/T1130</f>
      </c>
      <c r="W1130" s="105">
        <f>SUM(W1118:W1129)</f>
      </c>
      <c r="X1130" s="112">
        <f t="shared" ref="X1130:X1131" si="98">W1130/T1130</f>
      </c>
      <c r="Y1130" s="109">
        <f t="shared" ref="Y1130:Y1131" si="209">T1130/R1130</f>
      </c>
      <c r="Z1130" s="111">
        <f t="shared" ref="Z1130:Z1131" si="645">W1130/F1130</f>
      </c>
      <c r="AA1130" s="111">
        <f>W1130/(F1130+COUNT(W1118:W1129)*500)</f>
      </c>
      <c r="AB1130" s="105">
        <f>SUM(AB1118:AB1129)</f>
      </c>
      <c r="AC1130" s="105">
        <f>SUM(AC1118:AC1129)</f>
      </c>
      <c r="AD1130" s="109">
        <f t="shared" ref="AD1130:AD1131" si="517">AB1130/T1130</f>
      </c>
      <c r="AE1130" s="113">
        <f>(W1130-AC1130)/(F1130+COUNT(W1118:W1129)*500)</f>
      </c>
      <c r="AF1130" s="99"/>
    </row>
    <row r="1131">
      <c r="A1131" s="88"/>
      <c r="B1131" s="125" t="s">
        <v>77</v>
      </c>
      <c r="C1131" s="125"/>
      <c r="D1131" s="125"/>
      <c r="E1131" s="126">
        <f>E1091+E1130+E1078+E1117+E1104</f>
      </c>
      <c r="F1131" s="126">
        <f>F1091+F1130+F1078+F1117+F1104</f>
      </c>
      <c r="G1131" s="126">
        <f>G1091+G1130+G1078+G1117+G1104</f>
      </c>
      <c r="H1131" s="126">
        <f>H1091+H1130+H1078+H1117+H1104</f>
      </c>
      <c r="I1131" s="127">
        <f t="shared" si="345"/>
      </c>
      <c r="J1131" s="128">
        <f t="shared" si="16"/>
      </c>
      <c r="K1131" s="126">
        <f>K1091+K1130+K1078+K1117+K1104</f>
      </c>
      <c r="L1131" s="128">
        <f t="shared" si="125"/>
      </c>
      <c r="M1131" s="126">
        <f>M1091+M1130+M1078+M1117+M1104</f>
      </c>
      <c r="N1131" s="129">
        <f t="shared" si="563"/>
      </c>
      <c r="O1131" s="126">
        <f>O1091+O1130+O1078+O1117+O1104</f>
      </c>
      <c r="P1131" s="130">
        <f t="shared" si="672"/>
      </c>
      <c r="Q1131" s="131">
        <f t="shared" si="544"/>
      </c>
      <c r="R1131" s="126">
        <f>R1091+R1130+R1078+R1117+R1104</f>
      </c>
      <c r="S1131" s="131">
        <f t="shared" si="236"/>
      </c>
      <c r="T1131" s="126">
        <f>T1091+T1130+T1078+T1117+T1104</f>
      </c>
      <c r="U1131" s="132">
        <f t="shared" si="318"/>
      </c>
      <c r="V1131" s="126">
        <f t="shared" si="427"/>
      </c>
      <c r="W1131" s="126">
        <f>W1091+W1130+W1078+W1117+W1104</f>
      </c>
      <c r="X1131" s="126">
        <f t="shared" si="98"/>
      </c>
      <c r="Y1131" s="131">
        <f t="shared" si="209"/>
      </c>
      <c r="Z1131" s="126">
        <f t="shared" si="645"/>
      </c>
      <c r="AA1131" s="126">
        <f>W1131/(F1131+COUNT(W1066:W1077,W1079:W1090,W1092:W1103,W1105:W1116,W1118:W1129)*500)</f>
      </c>
      <c r="AB1131" s="126">
        <f>AB1091+AB1130+AB1078+AB1117+AB1104</f>
      </c>
      <c r="AC1131" s="126">
        <f>AC1091+AC1130+AC1078+AC1117+AC1104</f>
      </c>
      <c r="AD1131" s="131">
        <f t="shared" si="517"/>
      </c>
      <c r="AE1131" s="126">
        <f>(W1131-AC1131)/(F1131+COUNT(W1066:W1077,W1079:W1090,W1092:W1103,W1105:W1116,W1118:W1129)*500)</f>
      </c>
      <c r="AF1131" s="133"/>
    </row>
    <row r="1132">
      <c r="A1132" s="122" t="s">
        <v>93</v>
      </c>
      <c r="B1132" s="80" t="s">
        <v>10</v>
      </c>
      <c r="C1132" s="80" t="s">
        <v>11</v>
      </c>
      <c r="D1132" s="80" t="s">
        <v>12</v>
      </c>
      <c r="E1132" s="80" t="s">
        <v>13</v>
      </c>
      <c r="F1132" s="80" t="s">
        <v>14</v>
      </c>
      <c r="G1132" s="80" t="s">
        <v>15</v>
      </c>
      <c r="H1132" s="80" t="s">
        <v>16</v>
      </c>
      <c r="I1132" s="81" t="s">
        <v>17</v>
      </c>
      <c r="J1132" s="82" t="s">
        <v>18</v>
      </c>
      <c r="K1132" s="80" t="s">
        <v>19</v>
      </c>
      <c r="L1132" s="82" t="s">
        <v>20</v>
      </c>
      <c r="M1132" s="80" t="s">
        <v>21</v>
      </c>
      <c r="N1132" s="83" t="s">
        <v>22</v>
      </c>
      <c r="O1132" s="80" t="s">
        <v>23</v>
      </c>
      <c r="P1132" s="83" t="s">
        <v>24</v>
      </c>
      <c r="Q1132" s="81" t="s">
        <v>25</v>
      </c>
      <c r="R1132" s="84" t="s">
        <v>26</v>
      </c>
      <c r="S1132" s="85" t="s">
        <v>27</v>
      </c>
      <c r="T1132" s="84" t="s">
        <v>28</v>
      </c>
      <c r="U1132" s="86" t="s">
        <v>29</v>
      </c>
      <c r="V1132" s="87" t="s">
        <v>30</v>
      </c>
      <c r="W1132" s="87" t="s">
        <v>31</v>
      </c>
      <c r="X1132" s="87" t="s">
        <v>32</v>
      </c>
      <c r="Y1132" s="85" t="s">
        <v>33</v>
      </c>
      <c r="Z1132" s="87" t="s">
        <v>34</v>
      </c>
      <c r="AA1132" s="87" t="s">
        <v>35</v>
      </c>
      <c r="AB1132" s="87" t="s">
        <v>36</v>
      </c>
      <c r="AC1132" s="84" t="s">
        <v>37</v>
      </c>
      <c r="AD1132" s="85" t="s">
        <v>38</v>
      </c>
      <c r="AE1132" s="87" t="s">
        <v>39</v>
      </c>
      <c r="AF1132" s="87" t="s">
        <v>40</v>
      </c>
    </row>
    <row r="1133">
      <c r="A1133" s="88" t="s">
        <v>103</v>
      </c>
      <c r="B1133" s="89" t="s">
        <v>42</v>
      </c>
      <c r="C1133" s="90" t="s">
        <v>98</v>
      </c>
      <c r="D1133" s="91" t="s">
        <v>44</v>
      </c>
      <c r="E1133" s="123">
        <v>399.47</v>
      </c>
      <c r="F1133" s="93">
        <f>E1133+E1134+E1135</f>
      </c>
      <c r="G1133" s="92">
        <v>2987</v>
      </c>
      <c r="H1133" s="92">
        <v>201</v>
      </c>
      <c r="I1133" s="94">
        <f t="shared" ref="I1133:I1198" si="346">H1133/G1133</f>
      </c>
      <c r="J1133" s="95">
        <f t="shared" ref="J1133:J1198" si="17">(E1133/G1133)*1000</f>
      </c>
      <c r="K1133" s="92">
        <v>7</v>
      </c>
      <c r="L1133" s="95">
        <f t="shared" ref="L1133:L1136" si="126">E1133/K1133</f>
      </c>
      <c r="M1133" s="92">
        <v>0</v>
      </c>
      <c r="N1133" s="96">
        <f t="shared" ref="N1133:N1198" si="564">E1133/M1133</f>
      </c>
      <c r="O1133" s="92">
        <v>1</v>
      </c>
      <c r="P1133" s="96">
        <f t="shared" ref="P1133:P1198" si="673">E1133/O1133</f>
      </c>
      <c r="Q1133" s="97">
        <f>(M1133+M1135+M1134)/(O1133+O1135+O1134)</f>
      </c>
      <c r="R1133" s="92">
        <v>6</v>
      </c>
      <c r="S1133" s="97">
        <f>(O1133+O1135)/(K1133+K1135)</f>
      </c>
      <c r="T1133" s="92">
        <v>2</v>
      </c>
      <c r="U1133" s="98">
        <f>F1133/T1133</f>
      </c>
      <c r="V1133" s="99">
        <f>(F1133+4*500)/T1133</f>
      </c>
      <c r="W1133" s="92">
        <v>3000</v>
      </c>
      <c r="X1133" s="99">
        <f>W1133/T1133</f>
      </c>
      <c r="Y1133" s="97">
        <f>T1133/R1133</f>
      </c>
      <c r="Z1133" s="99">
        <f>W1133/F1133</f>
      </c>
      <c r="AA1133" s="99">
        <f>W1133/(F1133+500)</f>
      </c>
      <c r="AB1133" s="92">
        <v>0</v>
      </c>
      <c r="AC1133" s="92">
        <v>0</v>
      </c>
      <c r="AD1133" s="97">
        <f>AB1133/T1133</f>
      </c>
      <c r="AE1133" s="99">
        <f>(W1133-AC1133)/(F1133+500)</f>
      </c>
      <c r="AF1133" s="39" t="s">
        <v>45</v>
      </c>
    </row>
    <row r="1134">
      <c r="A1134" s="88"/>
      <c r="B1134" s="89"/>
      <c r="C1134" s="90"/>
      <c r="D1134" s="91" t="s">
        <v>46</v>
      </c>
      <c r="E1134" s="92">
        <v>622.07</v>
      </c>
      <c r="F1134" s="93"/>
      <c r="G1134" s="92">
        <v>4399</v>
      </c>
      <c r="H1134" s="92">
        <v>226</v>
      </c>
      <c r="I1134" s="94">
        <f t="shared" si="346"/>
      </c>
      <c r="J1134" s="95">
        <f t="shared" si="17"/>
      </c>
      <c r="K1134" s="92">
        <v>18</v>
      </c>
      <c r="L1134" s="95">
        <f t="shared" si="126"/>
      </c>
      <c r="M1134" s="92">
        <v>1</v>
      </c>
      <c r="N1134" s="96">
        <f t="shared" si="564"/>
      </c>
      <c r="O1134" s="92">
        <v>3</v>
      </c>
      <c r="P1134" s="96">
        <f t="shared" si="673"/>
      </c>
      <c r="Q1134" s="97"/>
      <c r="R1134" s="92"/>
      <c r="S1134" s="97"/>
      <c r="T1134" s="92"/>
      <c r="U1134" s="98"/>
      <c r="V1134" s="99"/>
      <c r="W1134" s="92"/>
      <c r="X1134" s="99"/>
      <c r="Y1134" s="97"/>
      <c r="Z1134" s="99"/>
      <c r="AA1134" s="99"/>
      <c r="AB1134" s="92"/>
      <c r="AC1134" s="92"/>
      <c r="AD1134" s="97"/>
      <c r="AE1134" s="99"/>
      <c r="AF1134" s="43" t="s">
        <v>104</v>
      </c>
    </row>
    <row r="1135">
      <c r="A1135" s="88"/>
      <c r="B1135" s="89"/>
      <c r="C1135" s="90"/>
      <c r="D1135" s="91" t="s">
        <v>48</v>
      </c>
      <c r="E1135" s="92">
        <v>91.14</v>
      </c>
      <c r="F1135" s="93"/>
      <c r="G1135" s="92">
        <v>305</v>
      </c>
      <c r="H1135" s="92">
        <v>17</v>
      </c>
      <c r="I1135" s="94">
        <f t="shared" si="346"/>
      </c>
      <c r="J1135" s="95">
        <f t="shared" si="17"/>
      </c>
      <c r="K1135" s="92">
        <v>3</v>
      </c>
      <c r="L1135" s="95">
        <f t="shared" si="126"/>
      </c>
      <c r="M1135" s="92">
        <v>0</v>
      </c>
      <c r="N1135" s="96">
        <f t="shared" si="564"/>
      </c>
      <c r="O1135" s="92">
        <v>0</v>
      </c>
      <c r="P1135" s="96">
        <f t="shared" si="673"/>
      </c>
      <c r="Q1135" s="97"/>
      <c r="R1135" s="92"/>
      <c r="S1135" s="97"/>
      <c r="T1135" s="92"/>
      <c r="U1135" s="98"/>
      <c r="V1135" s="99"/>
      <c r="W1135" s="92"/>
      <c r="X1135" s="99"/>
      <c r="Y1135" s="97"/>
      <c r="Z1135" s="99"/>
      <c r="AA1135" s="99"/>
      <c r="AB1135" s="92"/>
      <c r="AC1135" s="92"/>
      <c r="AD1135" s="97"/>
      <c r="AE1135" s="99"/>
      <c r="AF1135" s="39"/>
    </row>
    <row r="1136">
      <c r="A1136" s="88"/>
      <c r="B1136" s="89" t="s">
        <v>49</v>
      </c>
      <c r="C1136" s="90" t="s">
        <v>98</v>
      </c>
      <c r="D1136" s="91" t="s">
        <v>44</v>
      </c>
      <c r="E1136" s="102">
        <v>890.22</v>
      </c>
      <c r="F1136" s="93">
        <f>E1136+E1137+E1138</f>
      </c>
      <c r="G1136" s="92">
        <v>5354</v>
      </c>
      <c r="H1136" s="92">
        <v>357</v>
      </c>
      <c r="I1136" s="94">
        <f t="shared" si="346"/>
      </c>
      <c r="J1136" s="95">
        <f t="shared" si="17"/>
      </c>
      <c r="K1136" s="92">
        <v>14</v>
      </c>
      <c r="L1136" s="95">
        <f t="shared" si="126"/>
      </c>
      <c r="M1136" s="92">
        <v>0</v>
      </c>
      <c r="N1136" s="96">
        <f t="shared" si="564"/>
      </c>
      <c r="O1136" s="92">
        <v>2</v>
      </c>
      <c r="P1136" s="96">
        <f t="shared" si="673"/>
      </c>
      <c r="Q1136" s="97">
        <f>(M1136+M1138+M1137)/(O1136+O1138+O1137)</f>
      </c>
      <c r="R1136" s="92">
        <v>7</v>
      </c>
      <c r="S1136" s="97">
        <f>(O1136+O1138)/(K1136+K1138)</f>
      </c>
      <c r="T1136" s="92">
        <v>0</v>
      </c>
      <c r="U1136" s="98">
        <f>F1136/T1136</f>
      </c>
      <c r="V1136" s="99">
        <f>(F1136+4*500)/T1136</f>
      </c>
      <c r="W1136" s="92">
        <v>0</v>
      </c>
      <c r="X1136" s="99">
        <f>W1136/T1136</f>
      </c>
      <c r="Y1136" s="97">
        <f>T1136/R1136</f>
      </c>
      <c r="Z1136" s="99">
        <f>W1136/F1136</f>
      </c>
      <c r="AA1136" s="99">
        <f>W1136/(F1136+500)</f>
      </c>
      <c r="AB1136" s="92">
        <v>0</v>
      </c>
      <c r="AC1136" s="92">
        <v>0</v>
      </c>
      <c r="AD1136" s="97">
        <f>AB1136/T1136</f>
      </c>
      <c r="AE1136" s="99">
        <f>(W1136-AC1136)/(F1136+500)</f>
      </c>
      <c r="AF1136" s="39" t="s">
        <v>45</v>
      </c>
    </row>
    <row r="1137">
      <c r="A1137" s="88"/>
      <c r="B1137" s="89"/>
      <c r="C1137" s="90"/>
      <c r="D1137" s="91" t="s">
        <v>46</v>
      </c>
      <c r="E1137" s="103">
        <v>904.57</v>
      </c>
      <c r="F1137" s="93"/>
      <c r="G1137" s="92">
        <v>4668</v>
      </c>
      <c r="H1137" s="92">
        <v>186</v>
      </c>
      <c r="I1137" s="94">
        <f t="shared" si="346"/>
      </c>
      <c r="J1137" s="95">
        <f t="shared" si="17"/>
      </c>
      <c r="K1137" s="92">
        <v>18</v>
      </c>
      <c r="L1137" s="138">
        <v>1</v>
      </c>
      <c r="M1137" s="92">
        <v>1</v>
      </c>
      <c r="N1137" s="96">
        <f t="shared" si="564"/>
      </c>
      <c r="O1137" s="92">
        <v>3</v>
      </c>
      <c r="P1137" s="96">
        <f t="shared" si="673"/>
      </c>
      <c r="Q1137" s="97"/>
      <c r="R1137" s="92"/>
      <c r="S1137" s="97"/>
      <c r="T1137" s="92"/>
      <c r="U1137" s="98"/>
      <c r="V1137" s="99"/>
      <c r="W1137" s="92"/>
      <c r="X1137" s="99"/>
      <c r="Y1137" s="97"/>
      <c r="Z1137" s="99"/>
      <c r="AA1137" s="99"/>
      <c r="AB1137" s="92"/>
      <c r="AC1137" s="92"/>
      <c r="AD1137" s="97"/>
      <c r="AE1137" s="99"/>
      <c r="AF1137" s="43" t="s">
        <v>104</v>
      </c>
    </row>
    <row r="1138">
      <c r="A1138" s="88"/>
      <c r="B1138" s="89"/>
      <c r="C1138" s="90"/>
      <c r="D1138" s="91" t="s">
        <v>48</v>
      </c>
      <c r="E1138" s="92">
        <v>234.81</v>
      </c>
      <c r="F1138" s="93"/>
      <c r="G1138" s="92">
        <v>685</v>
      </c>
      <c r="H1138" s="92">
        <v>27</v>
      </c>
      <c r="I1138" s="94">
        <f t="shared" si="346"/>
      </c>
      <c r="J1138" s="95">
        <f t="shared" si="17"/>
      </c>
      <c r="K1138" s="92">
        <v>4</v>
      </c>
      <c r="L1138" s="95">
        <f t="shared" ref="L1138:L1198" si="127">E1138/K1138</f>
      </c>
      <c r="M1138" s="92">
        <v>0</v>
      </c>
      <c r="N1138" s="96">
        <f t="shared" si="564"/>
      </c>
      <c r="O1138" s="92">
        <v>0</v>
      </c>
      <c r="P1138" s="96">
        <f t="shared" si="673"/>
      </c>
      <c r="Q1138" s="97"/>
      <c r="R1138" s="92"/>
      <c r="S1138" s="97"/>
      <c r="T1138" s="92"/>
      <c r="U1138" s="98"/>
      <c r="V1138" s="99"/>
      <c r="W1138" s="92"/>
      <c r="X1138" s="99"/>
      <c r="Y1138" s="97"/>
      <c r="Z1138" s="99"/>
      <c r="AA1138" s="99"/>
      <c r="AB1138" s="92"/>
      <c r="AC1138" s="92"/>
      <c r="AD1138" s="97"/>
      <c r="AE1138" s="99"/>
      <c r="AF1138" s="39"/>
    </row>
    <row r="1139">
      <c r="A1139" s="88"/>
      <c r="B1139" s="89" t="s">
        <v>51</v>
      </c>
      <c r="C1139" s="90" t="s">
        <v>98</v>
      </c>
      <c r="D1139" s="91" t="s">
        <v>44</v>
      </c>
      <c r="E1139" s="102">
        <v>726.28</v>
      </c>
      <c r="F1139" s="93">
        <f>E1139+E1140+E1141</f>
      </c>
      <c r="G1139" s="92">
        <v>5819</v>
      </c>
      <c r="H1139" s="92">
        <v>288</v>
      </c>
      <c r="I1139" s="94">
        <f t="shared" si="346"/>
      </c>
      <c r="J1139" s="95">
        <f t="shared" si="17"/>
      </c>
      <c r="K1139" s="92">
        <v>7</v>
      </c>
      <c r="L1139" s="95">
        <f t="shared" si="127"/>
      </c>
      <c r="M1139" s="92">
        <v>1</v>
      </c>
      <c r="N1139" s="96">
        <f t="shared" si="564"/>
      </c>
      <c r="O1139" s="92">
        <v>2</v>
      </c>
      <c r="P1139" s="96">
        <f t="shared" si="673"/>
      </c>
      <c r="Q1139" s="97">
        <f>(M1139+M1141+M1140)/(O1139+O1141+O1140)</f>
      </c>
      <c r="R1139" s="92">
        <v>7</v>
      </c>
      <c r="S1139" s="97">
        <f>(O1139+O1141)/(K1139+K1141)</f>
      </c>
      <c r="T1139" s="92">
        <v>4</v>
      </c>
      <c r="U1139" s="98">
        <f>F1139/T1139</f>
      </c>
      <c r="V1139" s="99">
        <f>(F1139+4*500)/T1139</f>
      </c>
      <c r="W1139" s="92">
        <v>4490.4</v>
      </c>
      <c r="X1139" s="99">
        <f>W1139/T1139</f>
      </c>
      <c r="Y1139" s="97">
        <f>T1139/R1139</f>
      </c>
      <c r="Z1139" s="99">
        <f>W1139/F1139</f>
      </c>
      <c r="AA1139" s="99">
        <f>W1139/(F1139+500)</f>
      </c>
      <c r="AB1139" s="92">
        <v>2</v>
      </c>
      <c r="AC1139" s="92">
        <v>2023.2</v>
      </c>
      <c r="AD1139" s="97">
        <f>AB1139/T1139</f>
      </c>
      <c r="AE1139" s="99">
        <f>(W1139-AC1139)/(F1139+500)</f>
      </c>
      <c r="AF1139" s="39" t="s">
        <v>45</v>
      </c>
    </row>
    <row r="1140">
      <c r="A1140" s="88"/>
      <c r="B1140" s="89"/>
      <c r="C1140" s="90"/>
      <c r="D1140" s="91" t="s">
        <v>46</v>
      </c>
      <c r="E1140" s="103">
        <v>1376.9</v>
      </c>
      <c r="F1140" s="93"/>
      <c r="G1140" s="92">
        <v>5179</v>
      </c>
      <c r="H1140" s="92">
        <v>234</v>
      </c>
      <c r="I1140" s="94">
        <f t="shared" si="346"/>
      </c>
      <c r="J1140" s="95">
        <f t="shared" si="17"/>
      </c>
      <c r="K1140" s="92">
        <v>26</v>
      </c>
      <c r="L1140" s="95">
        <f t="shared" si="127"/>
      </c>
      <c r="M1140" s="92">
        <v>2</v>
      </c>
      <c r="N1140" s="96">
        <f t="shared" si="564"/>
      </c>
      <c r="O1140" s="92">
        <v>2</v>
      </c>
      <c r="P1140" s="96">
        <f t="shared" si="673"/>
      </c>
      <c r="Q1140" s="97"/>
      <c r="R1140" s="92"/>
      <c r="S1140" s="97"/>
      <c r="T1140" s="92"/>
      <c r="U1140" s="98"/>
      <c r="V1140" s="99"/>
      <c r="W1140" s="92"/>
      <c r="X1140" s="99"/>
      <c r="Y1140" s="97"/>
      <c r="Z1140" s="99"/>
      <c r="AA1140" s="99"/>
      <c r="AB1140" s="92">
        <v>2</v>
      </c>
      <c r="AC1140" s="92">
        <v>2023.2</v>
      </c>
      <c r="AD1140" s="97"/>
      <c r="AE1140" s="99"/>
      <c r="AF1140" s="43" t="s">
        <v>104</v>
      </c>
    </row>
    <row r="1141">
      <c r="A1141" s="88"/>
      <c r="B1141" s="89"/>
      <c r="C1141" s="90"/>
      <c r="D1141" s="91" t="s">
        <v>48</v>
      </c>
      <c r="E1141" s="92">
        <v>413.98</v>
      </c>
      <c r="F1141" s="93"/>
      <c r="G1141" s="92">
        <v>572</v>
      </c>
      <c r="H1141" s="92">
        <v>13</v>
      </c>
      <c r="I1141" s="94">
        <f t="shared" si="346"/>
      </c>
      <c r="J1141" s="95">
        <f t="shared" si="17"/>
      </c>
      <c r="K1141" s="92">
        <v>1</v>
      </c>
      <c r="L1141" s="95">
        <f t="shared" si="127"/>
      </c>
      <c r="M1141" s="92">
        <v>0</v>
      </c>
      <c r="N1141" s="96">
        <f t="shared" si="564"/>
      </c>
      <c r="O1141" s="92">
        <v>0</v>
      </c>
      <c r="P1141" s="96">
        <f t="shared" si="673"/>
      </c>
      <c r="Q1141" s="97"/>
      <c r="R1141" s="92"/>
      <c r="S1141" s="97"/>
      <c r="T1141" s="92"/>
      <c r="U1141" s="98"/>
      <c r="V1141" s="99"/>
      <c r="W1141" s="92"/>
      <c r="X1141" s="99"/>
      <c r="Y1141" s="97"/>
      <c r="Z1141" s="99"/>
      <c r="AA1141" s="99"/>
      <c r="AB1141" s="92">
        <v>2</v>
      </c>
      <c r="AC1141" s="92">
        <v>2023.2</v>
      </c>
      <c r="AD1141" s="97"/>
      <c r="AE1141" s="99"/>
      <c r="AF1141" s="39"/>
    </row>
    <row r="1142">
      <c r="A1142" s="88"/>
      <c r="B1142" s="89" t="s">
        <v>52</v>
      </c>
      <c r="C1142" s="90" t="s">
        <v>98</v>
      </c>
      <c r="D1142" s="91" t="s">
        <v>44</v>
      </c>
      <c r="E1142" s="102">
        <v>1342.11</v>
      </c>
      <c r="F1142" s="93">
        <f>E1142+E1143+E1144</f>
      </c>
      <c r="G1142" s="92">
        <v>12545</v>
      </c>
      <c r="H1142" s="92">
        <v>210</v>
      </c>
      <c r="I1142" s="94">
        <f t="shared" si="346"/>
      </c>
      <c r="J1142" s="95">
        <f t="shared" si="17"/>
      </c>
      <c r="K1142" s="92">
        <v>25</v>
      </c>
      <c r="L1142" s="95">
        <f t="shared" si="127"/>
      </c>
      <c r="M1142" s="92">
        <v>3</v>
      </c>
      <c r="N1142" s="96">
        <f t="shared" si="564"/>
      </c>
      <c r="O1142" s="92">
        <v>4</v>
      </c>
      <c r="P1142" s="96">
        <f t="shared" si="673"/>
      </c>
      <c r="Q1142" s="97">
        <f>(M1142+M1144+M1143)/(O1142+O1144+O1143)</f>
      </c>
      <c r="R1142" s="92">
        <v>10</v>
      </c>
      <c r="S1142" s="97">
        <f>(O1142+O1144)/(K1142+K1144)</f>
      </c>
      <c r="T1142" s="92">
        <v>4</v>
      </c>
      <c r="U1142" s="98">
        <f>F1142/T1142</f>
      </c>
      <c r="V1142" s="99">
        <f>(F1142+4*500)/T1142</f>
      </c>
      <c r="W1142" s="92">
        <v>7077.6</v>
      </c>
      <c r="X1142" s="99">
        <f>W1142/T1142</f>
      </c>
      <c r="Y1142" s="97">
        <f>T1142/R1142</f>
      </c>
      <c r="Z1142" s="99">
        <f>W1142/F1142</f>
      </c>
      <c r="AA1142" s="99">
        <f>W1142/(F1142+500)</f>
      </c>
      <c r="AB1142" s="92">
        <v>2</v>
      </c>
      <c r="AC1142" s="92">
        <v>2539.2000000000007</v>
      </c>
      <c r="AD1142" s="97">
        <f>AB1142/T1142</f>
      </c>
      <c r="AE1142" s="99">
        <f>(W1142-AC1142)/(F1142+500)</f>
      </c>
      <c r="AF1142" s="39" t="s">
        <v>45</v>
      </c>
    </row>
    <row r="1143">
      <c r="A1143" s="88"/>
      <c r="B1143" s="89"/>
      <c r="C1143" s="90"/>
      <c r="D1143" s="91" t="s">
        <v>46</v>
      </c>
      <c r="E1143" s="103">
        <v>1436.26</v>
      </c>
      <c r="F1143" s="93"/>
      <c r="G1143" s="92">
        <v>8973</v>
      </c>
      <c r="H1143" s="92">
        <v>430</v>
      </c>
      <c r="I1143" s="94">
        <f t="shared" si="346"/>
      </c>
      <c r="J1143" s="95">
        <f t="shared" si="17"/>
      </c>
      <c r="K1143" s="92">
        <v>30</v>
      </c>
      <c r="L1143" s="95">
        <f t="shared" si="127"/>
      </c>
      <c r="M1143" s="92">
        <v>1</v>
      </c>
      <c r="N1143" s="96">
        <f t="shared" si="564"/>
      </c>
      <c r="O1143" s="92">
        <v>4</v>
      </c>
      <c r="P1143" s="96">
        <f t="shared" si="673"/>
      </c>
      <c r="Q1143" s="97"/>
      <c r="R1143" s="92"/>
      <c r="S1143" s="97"/>
      <c r="T1143" s="92"/>
      <c r="U1143" s="98"/>
      <c r="V1143" s="99"/>
      <c r="W1143" s="92"/>
      <c r="X1143" s="99"/>
      <c r="Y1143" s="97"/>
      <c r="Z1143" s="99"/>
      <c r="AA1143" s="99"/>
      <c r="AB1143" s="92">
        <v>2</v>
      </c>
      <c r="AC1143" s="92">
        <v>2539.2000000000007</v>
      </c>
      <c r="AD1143" s="97"/>
      <c r="AE1143" s="99"/>
      <c r="AF1143" s="43" t="s">
        <v>104</v>
      </c>
    </row>
    <row r="1144">
      <c r="A1144" s="88"/>
      <c r="B1144" s="89"/>
      <c r="C1144" s="90"/>
      <c r="D1144" s="91" t="s">
        <v>48</v>
      </c>
      <c r="E1144" s="92">
        <v>225.39</v>
      </c>
      <c r="F1144" s="93"/>
      <c r="G1144" s="92">
        <v>142</v>
      </c>
      <c r="H1144" s="92">
        <v>7</v>
      </c>
      <c r="I1144" s="94">
        <f t="shared" si="346"/>
      </c>
      <c r="J1144" s="95">
        <f t="shared" si="17"/>
      </c>
      <c r="K1144" s="92">
        <v>0</v>
      </c>
      <c r="L1144" s="95">
        <f t="shared" si="127"/>
      </c>
      <c r="M1144" s="92">
        <v>0</v>
      </c>
      <c r="N1144" s="96">
        <f t="shared" si="564"/>
      </c>
      <c r="O1144" s="92">
        <v>0</v>
      </c>
      <c r="P1144" s="96">
        <f t="shared" si="673"/>
      </c>
      <c r="Q1144" s="97"/>
      <c r="R1144" s="92"/>
      <c r="S1144" s="97"/>
      <c r="T1144" s="92"/>
      <c r="U1144" s="98"/>
      <c r="V1144" s="99"/>
      <c r="W1144" s="92"/>
      <c r="X1144" s="99"/>
      <c r="Y1144" s="97"/>
      <c r="Z1144" s="99"/>
      <c r="AA1144" s="99"/>
      <c r="AB1144" s="92">
        <v>2</v>
      </c>
      <c r="AC1144" s="92">
        <v>2539.2000000000007</v>
      </c>
      <c r="AD1144" s="97"/>
      <c r="AE1144" s="99"/>
      <c r="AF1144" s="39"/>
    </row>
    <row r="1145">
      <c r="A1145" s="88"/>
      <c r="B1145" s="104" t="s">
        <v>53</v>
      </c>
      <c r="C1145" s="104"/>
      <c r="D1145" s="104"/>
      <c r="E1145" s="105">
        <f>SUM(E1133:E1144)</f>
      </c>
      <c r="F1145" s="105">
        <f>SUM(F1133:F1144)</f>
      </c>
      <c r="G1145" s="105">
        <f>SUM(G1133:G1144)</f>
      </c>
      <c r="H1145" s="105">
        <f>SUM(H1133:H1144)</f>
      </c>
      <c r="I1145" s="106">
        <f t="shared" si="346"/>
      </c>
      <c r="J1145" s="107">
        <f t="shared" si="17"/>
      </c>
      <c r="K1145" s="105">
        <f>SUM(K1133:K1144)</f>
      </c>
      <c r="L1145" s="107">
        <f t="shared" si="127"/>
      </c>
      <c r="M1145" s="105">
        <f>SUM(M1133:M1144)</f>
      </c>
      <c r="N1145" s="108">
        <f t="shared" si="564"/>
      </c>
      <c r="O1145" s="105">
        <f>SUM(O1133:O1144)</f>
      </c>
      <c r="P1145" s="108">
        <f t="shared" si="673"/>
      </c>
      <c r="Q1145" s="109">
        <f>M1145/O1145</f>
      </c>
      <c r="R1145" s="105">
        <f>SUM(R1133:R1144)</f>
      </c>
      <c r="S1145" s="109">
        <f>(O1145+O1145)/(K1145+K1145)</f>
      </c>
      <c r="T1145" s="105">
        <f>SUM(T1133:T1144)</f>
      </c>
      <c r="U1145" s="110">
        <f t="shared" ref="U1145:U1146" si="319">F1145/T1145</f>
      </c>
      <c r="V1145" s="111">
        <f t="shared" ref="V1145:V1146" si="428">(F1145+4*500)/T1145</f>
      </c>
      <c r="W1145" s="105">
        <f>SUM(W1133:W1144)</f>
      </c>
      <c r="X1145" s="112">
        <f t="shared" ref="X1145:X1146" si="99">W1145/T1145</f>
      </c>
      <c r="Y1145" s="109">
        <f t="shared" ref="Y1145:Y1146" si="210">T1145/R1145</f>
      </c>
      <c r="Z1145" s="111">
        <f t="shared" ref="Z1145:Z1146" si="646">W1145/F1145</f>
      </c>
      <c r="AA1145" s="111">
        <f>W1145/(F1145+COUNT(W1133:W1144)*500)</f>
      </c>
      <c r="AB1145" s="105">
        <f>AB1133+AB1136+AB1139+AB1142</f>
      </c>
      <c r="AC1145" s="105">
        <f>AC1133+AC1136+AC1139+AC1142</f>
      </c>
      <c r="AD1145" s="109">
        <f t="shared" ref="AD1145:AD1146" si="518">AB1145/T1145</f>
      </c>
      <c r="AE1145" s="113">
        <f>(W1145-AC1145)/(F1145+COUNT(W1133:W1144)*500)</f>
      </c>
      <c r="AF1145" s="39"/>
    </row>
    <row r="1146">
      <c r="A1146" s="88"/>
      <c r="B1146" s="89" t="s">
        <v>54</v>
      </c>
      <c r="C1146" s="90" t="s">
        <v>55</v>
      </c>
      <c r="D1146" s="91" t="s">
        <v>44</v>
      </c>
      <c r="E1146" s="123">
        <v>1312.85</v>
      </c>
      <c r="F1146" s="93">
        <f>E1146+E1147+E1148</f>
      </c>
      <c r="G1146" s="92">
        <v>8018</v>
      </c>
      <c r="H1146" s="92">
        <v>88</v>
      </c>
      <c r="I1146" s="94">
        <f t="shared" si="346"/>
      </c>
      <c r="J1146" s="95">
        <f t="shared" si="17"/>
      </c>
      <c r="K1146" s="92">
        <v>13</v>
      </c>
      <c r="L1146" s="95">
        <f t="shared" si="127"/>
      </c>
      <c r="M1146" s="92">
        <v>0</v>
      </c>
      <c r="N1146" s="96">
        <f t="shared" si="564"/>
      </c>
      <c r="O1146" s="92">
        <v>2</v>
      </c>
      <c r="P1146" s="96">
        <f t="shared" si="673"/>
      </c>
      <c r="Q1146" s="97">
        <f>(M1146+M1148+M1147)/(O1146+O1148+O1147)</f>
      </c>
      <c r="R1146" s="92">
        <v>8</v>
      </c>
      <c r="S1146" s="97">
        <f>(O1146+O1148)/(K1146+K1148)</f>
      </c>
      <c r="T1146" s="92">
        <v>0</v>
      </c>
      <c r="U1146" s="98">
        <f t="shared" si="319"/>
      </c>
      <c r="V1146" s="99">
        <f t="shared" si="428"/>
      </c>
      <c r="W1146" s="92">
        <v>0</v>
      </c>
      <c r="X1146" s="99">
        <f t="shared" si="99"/>
      </c>
      <c r="Y1146" s="97">
        <f t="shared" si="210"/>
      </c>
      <c r="Z1146" s="99">
        <f t="shared" si="646"/>
      </c>
      <c r="AA1146" s="99">
        <f>W1146/(F1146+500)</f>
      </c>
      <c r="AB1146" s="92">
        <v>0</v>
      </c>
      <c r="AC1146" s="92">
        <v>0</v>
      </c>
      <c r="AD1146" s="97">
        <f t="shared" si="518"/>
      </c>
      <c r="AE1146" s="99">
        <f>(W1146-AC1146)/(F1146+500)</f>
      </c>
      <c r="AF1146" s="39" t="s">
        <v>45</v>
      </c>
    </row>
    <row r="1147">
      <c r="A1147" s="88"/>
      <c r="B1147" s="89"/>
      <c r="C1147" s="90"/>
      <c r="D1147" s="91" t="s">
        <v>46</v>
      </c>
      <c r="E1147" s="92">
        <v>2877.01</v>
      </c>
      <c r="F1147" s="93"/>
      <c r="G1147" s="92">
        <v>11392</v>
      </c>
      <c r="H1147" s="92">
        <v>604</v>
      </c>
      <c r="I1147" s="94">
        <f t="shared" si="346"/>
      </c>
      <c r="J1147" s="95">
        <f t="shared" si="17"/>
      </c>
      <c r="K1147" s="92">
        <v>35</v>
      </c>
      <c r="L1147" s="95">
        <f t="shared" si="127"/>
      </c>
      <c r="M1147" s="92">
        <v>0</v>
      </c>
      <c r="N1147" s="96">
        <f t="shared" si="564"/>
      </c>
      <c r="O1147" s="92">
        <v>6</v>
      </c>
      <c r="P1147" s="96">
        <f t="shared" si="673"/>
      </c>
      <c r="Q1147" s="97"/>
      <c r="R1147" s="92"/>
      <c r="S1147" s="97"/>
      <c r="T1147" s="92"/>
      <c r="U1147" s="98"/>
      <c r="V1147" s="99"/>
      <c r="W1147" s="92"/>
      <c r="X1147" s="99"/>
      <c r="Y1147" s="97"/>
      <c r="Z1147" s="99"/>
      <c r="AA1147" s="99"/>
      <c r="AB1147" s="92"/>
      <c r="AC1147" s="92"/>
      <c r="AD1147" s="97"/>
      <c r="AE1147" s="99"/>
      <c r="AF1147" s="43" t="s">
        <v>104</v>
      </c>
    </row>
    <row r="1148">
      <c r="A1148" s="88"/>
      <c r="B1148" s="89"/>
      <c r="C1148" s="90"/>
      <c r="D1148" s="91" t="s">
        <v>48</v>
      </c>
      <c r="E1148" s="92">
        <v>20.38</v>
      </c>
      <c r="F1148" s="93"/>
      <c r="G1148" s="92">
        <v>84</v>
      </c>
      <c r="H1148" s="92">
        <v>0</v>
      </c>
      <c r="I1148" s="94">
        <f t="shared" si="346"/>
      </c>
      <c r="J1148" s="95">
        <f t="shared" si="17"/>
      </c>
      <c r="K1148" s="92">
        <v>0</v>
      </c>
      <c r="L1148" s="95">
        <f t="shared" si="127"/>
      </c>
      <c r="M1148" s="92">
        <v>0</v>
      </c>
      <c r="N1148" s="96">
        <f t="shared" si="564"/>
      </c>
      <c r="O1148" s="92">
        <v>0</v>
      </c>
      <c r="P1148" s="96">
        <f t="shared" si="673"/>
      </c>
      <c r="Q1148" s="97"/>
      <c r="R1148" s="92"/>
      <c r="S1148" s="97"/>
      <c r="T1148" s="92"/>
      <c r="U1148" s="98"/>
      <c r="V1148" s="99"/>
      <c r="W1148" s="92"/>
      <c r="X1148" s="99"/>
      <c r="Y1148" s="97"/>
      <c r="Z1148" s="99"/>
      <c r="AA1148" s="99"/>
      <c r="AB1148" s="92"/>
      <c r="AC1148" s="92"/>
      <c r="AD1148" s="97"/>
      <c r="AE1148" s="99"/>
      <c r="AF1148" s="39"/>
    </row>
    <row r="1149">
      <c r="A1149" s="88"/>
      <c r="B1149" s="89" t="s">
        <v>56</v>
      </c>
      <c r="C1149" s="90" t="s">
        <v>55</v>
      </c>
      <c r="D1149" s="91" t="s">
        <v>44</v>
      </c>
      <c r="E1149" s="102">
        <v>936.53</v>
      </c>
      <c r="F1149" s="93">
        <f>E1149+E1150+E1151</f>
      </c>
      <c r="G1149" s="92">
        <v>4664</v>
      </c>
      <c r="H1149" s="92">
        <v>59</v>
      </c>
      <c r="I1149" s="94">
        <f t="shared" si="346"/>
      </c>
      <c r="J1149" s="95">
        <f t="shared" si="17"/>
      </c>
      <c r="K1149" s="92">
        <v>10</v>
      </c>
      <c r="L1149" s="95">
        <f t="shared" si="127"/>
      </c>
      <c r="M1149" s="92">
        <v>1</v>
      </c>
      <c r="N1149" s="96">
        <f t="shared" si="564"/>
      </c>
      <c r="O1149" s="92">
        <v>2</v>
      </c>
      <c r="P1149" s="96">
        <f t="shared" si="673"/>
      </c>
      <c r="Q1149" s="97">
        <f>(M1149+M1151+M1150)/(O1149+O1151+O1150)</f>
      </c>
      <c r="R1149" s="92">
        <v>6</v>
      </c>
      <c r="S1149" s="97">
        <f>(O1149+O1151)/(K1149+K1151)</f>
      </c>
      <c r="T1149" s="92">
        <v>4</v>
      </c>
      <c r="U1149" s="98">
        <f>F1149/T1149</f>
      </c>
      <c r="V1149" s="99">
        <f>(F1149+4*500)/T1149</f>
      </c>
      <c r="W1149" s="92">
        <v>6730.799999999999</v>
      </c>
      <c r="X1149" s="99">
        <f>W1149/T1149</f>
      </c>
      <c r="Y1149" s="97">
        <f>T1149/R1149</f>
      </c>
      <c r="Z1149" s="99">
        <f>W1149/F1149</f>
      </c>
      <c r="AA1149" s="99">
        <f>W1149/(F1149+500)</f>
      </c>
      <c r="AB1149" s="92">
        <v>2</v>
      </c>
      <c r="AC1149" s="92">
        <v>4142.4</v>
      </c>
      <c r="AD1149" s="97">
        <f>AB1149/T1149</f>
      </c>
      <c r="AE1149" s="99">
        <f>(W1149-AC1149)/(F1149+500)</f>
      </c>
      <c r="AF1149" s="39" t="s">
        <v>45</v>
      </c>
    </row>
    <row r="1150">
      <c r="A1150" s="88"/>
      <c r="B1150" s="89"/>
      <c r="C1150" s="90"/>
      <c r="D1150" s="91" t="s">
        <v>46</v>
      </c>
      <c r="E1150" s="103">
        <v>2153.59</v>
      </c>
      <c r="F1150" s="93"/>
      <c r="G1150" s="92">
        <v>14592</v>
      </c>
      <c r="H1150" s="92">
        <v>733</v>
      </c>
      <c r="I1150" s="94">
        <f t="shared" si="346"/>
      </c>
      <c r="J1150" s="95">
        <f t="shared" si="17"/>
      </c>
      <c r="K1150" s="92">
        <v>43</v>
      </c>
      <c r="L1150" s="95">
        <f t="shared" si="127"/>
      </c>
      <c r="M1150" s="92">
        <v>2</v>
      </c>
      <c r="N1150" s="96">
        <f t="shared" si="564"/>
      </c>
      <c r="O1150" s="92">
        <v>4</v>
      </c>
      <c r="P1150" s="96">
        <f t="shared" si="673"/>
      </c>
      <c r="Q1150" s="97"/>
      <c r="R1150" s="92"/>
      <c r="S1150" s="97"/>
      <c r="T1150" s="92"/>
      <c r="U1150" s="98"/>
      <c r="V1150" s="99"/>
      <c r="W1150" s="92"/>
      <c r="X1150" s="99"/>
      <c r="Y1150" s="97"/>
      <c r="Z1150" s="99"/>
      <c r="AA1150" s="99"/>
      <c r="AB1150" s="92">
        <v>2</v>
      </c>
      <c r="AC1150" s="92">
        <v>4142.4</v>
      </c>
      <c r="AD1150" s="97"/>
      <c r="AE1150" s="99"/>
      <c r="AF1150" s="43" t="s">
        <v>104</v>
      </c>
    </row>
    <row r="1151">
      <c r="A1151" s="88"/>
      <c r="B1151" s="89"/>
      <c r="C1151" s="90"/>
      <c r="D1151" s="91" t="s">
        <v>48</v>
      </c>
      <c r="E1151" s="92">
        <v>7.82</v>
      </c>
      <c r="F1151" s="93"/>
      <c r="G1151" s="92">
        <v>72</v>
      </c>
      <c r="H1151" s="92">
        <v>2</v>
      </c>
      <c r="I1151" s="94">
        <f t="shared" si="346"/>
      </c>
      <c r="J1151" s="95">
        <f t="shared" si="17"/>
      </c>
      <c r="K1151" s="92">
        <v>0</v>
      </c>
      <c r="L1151" s="95">
        <f t="shared" si="127"/>
      </c>
      <c r="M1151" s="92">
        <v>0</v>
      </c>
      <c r="N1151" s="96">
        <f t="shared" si="564"/>
      </c>
      <c r="O1151" s="92">
        <v>0</v>
      </c>
      <c r="P1151" s="96">
        <f t="shared" si="673"/>
      </c>
      <c r="Q1151" s="97"/>
      <c r="R1151" s="92"/>
      <c r="S1151" s="97"/>
      <c r="T1151" s="92"/>
      <c r="U1151" s="98"/>
      <c r="V1151" s="99"/>
      <c r="W1151" s="92"/>
      <c r="X1151" s="99"/>
      <c r="Y1151" s="97"/>
      <c r="Z1151" s="99"/>
      <c r="AA1151" s="99"/>
      <c r="AB1151" s="92">
        <v>2</v>
      </c>
      <c r="AC1151" s="92">
        <v>4142.4</v>
      </c>
      <c r="AD1151" s="97"/>
      <c r="AE1151" s="99"/>
      <c r="AF1151" s="39"/>
    </row>
    <row r="1152">
      <c r="A1152" s="88"/>
      <c r="B1152" s="89" t="s">
        <v>57</v>
      </c>
      <c r="C1152" s="90" t="s">
        <v>55</v>
      </c>
      <c r="D1152" s="91" t="s">
        <v>44</v>
      </c>
      <c r="E1152" s="102">
        <v>759.08</v>
      </c>
      <c r="F1152" s="93">
        <f>E1152+E1153+E1154</f>
      </c>
      <c r="G1152" s="92">
        <v>4456</v>
      </c>
      <c r="H1152" s="92">
        <v>60</v>
      </c>
      <c r="I1152" s="94">
        <f t="shared" si="346"/>
      </c>
      <c r="J1152" s="95">
        <f t="shared" si="17"/>
      </c>
      <c r="K1152" s="92">
        <v>6</v>
      </c>
      <c r="L1152" s="95">
        <f t="shared" si="127"/>
      </c>
      <c r="M1152" s="92">
        <v>1</v>
      </c>
      <c r="N1152" s="96">
        <f t="shared" si="564"/>
      </c>
      <c r="O1152" s="92">
        <v>1</v>
      </c>
      <c r="P1152" s="96">
        <f t="shared" si="673"/>
      </c>
      <c r="Q1152" s="97">
        <f>(M1152+M1154+M1153)/(O1152+O1154+O1153)</f>
      </c>
      <c r="R1152" s="92">
        <v>13</v>
      </c>
      <c r="S1152" s="97">
        <f>(O1152+O1154)/(K1152+K1154)</f>
      </c>
      <c r="T1152" s="92">
        <v>6</v>
      </c>
      <c r="U1152" s="98">
        <f>F1152/T1152</f>
      </c>
      <c r="V1152" s="99">
        <f>(F1152+4*500)/T1152</f>
      </c>
      <c r="W1152" s="92">
        <v>10922.400000000001</v>
      </c>
      <c r="X1152" s="99">
        <f>W1152/T1152</f>
      </c>
      <c r="Y1152" s="97">
        <f>T1152/R1152</f>
      </c>
      <c r="Z1152" s="99">
        <f>W1152/F1152</f>
      </c>
      <c r="AA1152" s="99">
        <f>W1152/(F1152+500)</f>
      </c>
      <c r="AB1152" s="92">
        <v>4</v>
      </c>
      <c r="AC1152" s="92">
        <v>5680.799999999999</v>
      </c>
      <c r="AD1152" s="97">
        <f>AB1152/T1152</f>
      </c>
      <c r="AE1152" s="99">
        <f>(W1152-AC1152)/(F1152+500)</f>
      </c>
      <c r="AF1152" s="39" t="s">
        <v>45</v>
      </c>
    </row>
    <row r="1153">
      <c r="A1153" s="88"/>
      <c r="B1153" s="89"/>
      <c r="C1153" s="90"/>
      <c r="D1153" s="91" t="s">
        <v>46</v>
      </c>
      <c r="E1153" s="103">
        <v>2360.18</v>
      </c>
      <c r="F1153" s="93"/>
      <c r="G1153" s="92">
        <v>17530</v>
      </c>
      <c r="H1153" s="92">
        <v>826</v>
      </c>
      <c r="I1153" s="94">
        <f t="shared" si="346"/>
      </c>
      <c r="J1153" s="95">
        <f t="shared" si="17"/>
      </c>
      <c r="K1153" s="92">
        <v>36</v>
      </c>
      <c r="L1153" s="95">
        <f t="shared" si="127"/>
      </c>
      <c r="M1153" s="92">
        <v>2</v>
      </c>
      <c r="N1153" s="96">
        <f t="shared" si="564"/>
      </c>
      <c r="O1153" s="92">
        <v>4</v>
      </c>
      <c r="P1153" s="96">
        <f t="shared" si="673"/>
      </c>
      <c r="Q1153" s="97"/>
      <c r="R1153" s="92"/>
      <c r="S1153" s="97"/>
      <c r="T1153" s="92"/>
      <c r="U1153" s="98"/>
      <c r="V1153" s="99"/>
      <c r="W1153" s="92"/>
      <c r="X1153" s="99"/>
      <c r="Y1153" s="97"/>
      <c r="Z1153" s="99"/>
      <c r="AA1153" s="99"/>
      <c r="AB1153" s="92">
        <v>2</v>
      </c>
      <c r="AC1153" s="92"/>
      <c r="AD1153" s="97"/>
      <c r="AE1153" s="99"/>
      <c r="AF1153" s="43" t="s">
        <v>104</v>
      </c>
    </row>
    <row r="1154">
      <c r="A1154" s="88"/>
      <c r="B1154" s="89"/>
      <c r="C1154" s="90"/>
      <c r="D1154" s="91" t="s">
        <v>48</v>
      </c>
      <c r="E1154" s="92">
        <v>11.14</v>
      </c>
      <c r="F1154" s="93"/>
      <c r="G1154" s="92">
        <v>82</v>
      </c>
      <c r="H1154" s="92">
        <v>1</v>
      </c>
      <c r="I1154" s="94">
        <f t="shared" si="346"/>
      </c>
      <c r="J1154" s="95">
        <f t="shared" si="17"/>
      </c>
      <c r="K1154" s="92">
        <v>0</v>
      </c>
      <c r="L1154" s="95">
        <f t="shared" si="127"/>
      </c>
      <c r="M1154" s="92">
        <v>0</v>
      </c>
      <c r="N1154" s="96">
        <f t="shared" si="564"/>
      </c>
      <c r="O1154" s="92">
        <v>0</v>
      </c>
      <c r="P1154" s="96">
        <f t="shared" si="673"/>
      </c>
      <c r="Q1154" s="97"/>
      <c r="R1154" s="92"/>
      <c r="S1154" s="97"/>
      <c r="T1154" s="92"/>
      <c r="U1154" s="98"/>
      <c r="V1154" s="99"/>
      <c r="W1154" s="92"/>
      <c r="X1154" s="99"/>
      <c r="Y1154" s="97"/>
      <c r="Z1154" s="99"/>
      <c r="AA1154" s="99"/>
      <c r="AB1154" s="92">
        <v>2</v>
      </c>
      <c r="AC1154" s="92"/>
      <c r="AD1154" s="97"/>
      <c r="AE1154" s="99"/>
      <c r="AF1154" s="39"/>
    </row>
    <row r="1155">
      <c r="A1155" s="88"/>
      <c r="B1155" s="89" t="s">
        <v>58</v>
      </c>
      <c r="C1155" s="90" t="s">
        <v>55</v>
      </c>
      <c r="D1155" s="91" t="s">
        <v>44</v>
      </c>
      <c r="E1155" s="102">
        <v>732.07</v>
      </c>
      <c r="F1155" s="93">
        <f>E1155+E1156+E1157</f>
      </c>
      <c r="G1155" s="92">
        <v>5521</v>
      </c>
      <c r="H1155" s="92">
        <v>79</v>
      </c>
      <c r="I1155" s="94">
        <f t="shared" si="346"/>
      </c>
      <c r="J1155" s="95">
        <f t="shared" si="17"/>
      </c>
      <c r="K1155" s="92">
        <v>9</v>
      </c>
      <c r="L1155" s="95">
        <f t="shared" si="127"/>
      </c>
      <c r="M1155" s="92">
        <v>1</v>
      </c>
      <c r="N1155" s="96">
        <f t="shared" si="564"/>
      </c>
      <c r="O1155" s="92">
        <v>1</v>
      </c>
      <c r="P1155" s="96">
        <f t="shared" si="673"/>
      </c>
      <c r="Q1155" s="97">
        <f>(M1155+M1157+M1156)/(O1155+O1157+O1156)</f>
      </c>
      <c r="R1155" s="92">
        <v>11</v>
      </c>
      <c r="S1155" s="97">
        <f>(O1155+O1157)/(K1155+K1157)</f>
      </c>
      <c r="T1155" s="92">
        <v>9</v>
      </c>
      <c r="U1155" s="98">
        <f>F1155/T1155</f>
      </c>
      <c r="V1155" s="99">
        <f>(F1155+4*500)/T1155</f>
      </c>
      <c r="W1155" s="92">
        <v>10031.999999999996</v>
      </c>
      <c r="X1155" s="99">
        <f>W1155/T1155</f>
      </c>
      <c r="Y1155" s="97">
        <f>T1155/R1155</f>
      </c>
      <c r="Z1155" s="99">
        <f>W1155/F1155</f>
      </c>
      <c r="AA1155" s="99">
        <f>W1155/(F1155+500)</f>
      </c>
      <c r="AB1155" s="92">
        <v>0</v>
      </c>
      <c r="AC1155" s="92">
        <v>0</v>
      </c>
      <c r="AD1155" s="97">
        <f>AB1155/T1155</f>
      </c>
      <c r="AE1155" s="99">
        <f>(W1155-AC1155)/(F1155+500)</f>
      </c>
      <c r="AF1155" s="39" t="s">
        <v>45</v>
      </c>
    </row>
    <row r="1156">
      <c r="A1156" s="88"/>
      <c r="B1156" s="89"/>
      <c r="C1156" s="90"/>
      <c r="D1156" s="91" t="s">
        <v>46</v>
      </c>
      <c r="E1156" s="103">
        <v>3607.11</v>
      </c>
      <c r="F1156" s="93"/>
      <c r="G1156" s="92">
        <v>24361</v>
      </c>
      <c r="H1156" s="92">
        <v>1221</v>
      </c>
      <c r="I1156" s="94">
        <f t="shared" si="346"/>
      </c>
      <c r="J1156" s="95">
        <f t="shared" si="17"/>
      </c>
      <c r="K1156" s="92">
        <v>70</v>
      </c>
      <c r="L1156" s="95">
        <f t="shared" si="127"/>
      </c>
      <c r="M1156" s="92">
        <v>5</v>
      </c>
      <c r="N1156" s="96">
        <f t="shared" si="564"/>
      </c>
      <c r="O1156" s="92">
        <v>6</v>
      </c>
      <c r="P1156" s="96">
        <f t="shared" si="673"/>
      </c>
      <c r="Q1156" s="97"/>
      <c r="R1156" s="92"/>
      <c r="S1156" s="97"/>
      <c r="T1156" s="92"/>
      <c r="U1156" s="98"/>
      <c r="V1156" s="99"/>
      <c r="W1156" s="92"/>
      <c r="X1156" s="99"/>
      <c r="Y1156" s="97"/>
      <c r="Z1156" s="99"/>
      <c r="AA1156" s="99"/>
      <c r="AB1156" s="92"/>
      <c r="AC1156" s="92"/>
      <c r="AD1156" s="97"/>
      <c r="AE1156" s="99"/>
      <c r="AF1156" s="43" t="s">
        <v>104</v>
      </c>
    </row>
    <row r="1157">
      <c r="A1157" s="88"/>
      <c r="B1157" s="89"/>
      <c r="C1157" s="90"/>
      <c r="D1157" s="91" t="s">
        <v>48</v>
      </c>
      <c r="E1157" s="92">
        <v>123.04</v>
      </c>
      <c r="F1157" s="93"/>
      <c r="G1157" s="92">
        <v>96</v>
      </c>
      <c r="H1157" s="92">
        <v>1</v>
      </c>
      <c r="I1157" s="94">
        <f t="shared" si="346"/>
      </c>
      <c r="J1157" s="95">
        <f t="shared" si="17"/>
      </c>
      <c r="K1157" s="92">
        <v>0</v>
      </c>
      <c r="L1157" s="95">
        <f t="shared" si="127"/>
      </c>
      <c r="M1157" s="92">
        <v>0</v>
      </c>
      <c r="N1157" s="96">
        <f t="shared" si="564"/>
      </c>
      <c r="O1157" s="92">
        <v>0</v>
      </c>
      <c r="P1157" s="96">
        <f t="shared" si="673"/>
      </c>
      <c r="Q1157" s="97"/>
      <c r="R1157" s="92"/>
      <c r="S1157" s="97"/>
      <c r="T1157" s="92"/>
      <c r="U1157" s="98"/>
      <c r="V1157" s="99"/>
      <c r="W1157" s="92"/>
      <c r="X1157" s="99"/>
      <c r="Y1157" s="97"/>
      <c r="Z1157" s="99"/>
      <c r="AA1157" s="99"/>
      <c r="AB1157" s="92"/>
      <c r="AC1157" s="92"/>
      <c r="AD1157" s="97"/>
      <c r="AE1157" s="99"/>
      <c r="AF1157" s="39"/>
    </row>
    <row r="1158">
      <c r="A1158" s="88"/>
      <c r="B1158" s="104" t="s">
        <v>53</v>
      </c>
      <c r="C1158" s="104"/>
      <c r="D1158" s="104"/>
      <c r="E1158" s="105">
        <f>SUM(E1146:E1157)</f>
      </c>
      <c r="F1158" s="105">
        <f>SUM(F1146:F1157)</f>
      </c>
      <c r="G1158" s="105">
        <f>SUM(G1146:G1157)</f>
      </c>
      <c r="H1158" s="105">
        <f>SUM(H1146:H1157)</f>
      </c>
      <c r="I1158" s="106">
        <f t="shared" si="346"/>
      </c>
      <c r="J1158" s="107">
        <f t="shared" si="17"/>
      </c>
      <c r="K1158" s="105">
        <f>SUM(K1146:K1157)</f>
      </c>
      <c r="L1158" s="107">
        <f t="shared" si="127"/>
      </c>
      <c r="M1158" s="105">
        <f>SUM(M1146:M1157)</f>
      </c>
      <c r="N1158" s="108">
        <f t="shared" si="564"/>
      </c>
      <c r="O1158" s="105">
        <f>SUM(O1146:O1157)</f>
      </c>
      <c r="P1158" s="108">
        <f t="shared" si="673"/>
      </c>
      <c r="Q1158" s="109">
        <f>M1158/O1158</f>
      </c>
      <c r="R1158" s="105">
        <f>SUM(R1146:R1157)</f>
      </c>
      <c r="S1158" s="109">
        <f>(O1158+O1158)/(K1158+K1158)</f>
      </c>
      <c r="T1158" s="105">
        <f>SUM(T1146:T1157)</f>
      </c>
      <c r="U1158" s="110">
        <f t="shared" ref="U1158:U1159" si="320">F1158/T1158</f>
      </c>
      <c r="V1158" s="111">
        <f t="shared" ref="V1158:V1159" si="429">(F1158+4*500)/T1158</f>
      </c>
      <c r="W1158" s="45">
        <f>W1146+W1149+W1152+W1155</f>
      </c>
      <c r="X1158" s="112">
        <f t="shared" ref="X1158:X1159" si="100">W1158/T1158</f>
      </c>
      <c r="Y1158" s="109">
        <f t="shared" ref="Y1158:Y1159" si="211">T1158/R1158</f>
      </c>
      <c r="Z1158" s="111">
        <f t="shared" ref="Z1158:Z1159" si="647">W1158/F1158</f>
      </c>
      <c r="AA1158" s="111">
        <f>W1158/(F1158+COUNT(W1146:W1157)*500)</f>
      </c>
      <c r="AB1158" s="105">
        <f>AB1146+AB1149+AB1152+AB1155</f>
      </c>
      <c r="AC1158" s="105">
        <f>AC1146+AC1149+AC1152+AC1155</f>
      </c>
      <c r="AD1158" s="109">
        <f t="shared" ref="AD1158:AD1159" si="519">AB1158/T1158</f>
      </c>
      <c r="AE1158" s="113">
        <f>(W1158-AC1158)/(F1158+COUNT(W1146:W1157)*500)</f>
      </c>
      <c r="AF1158" s="39"/>
    </row>
    <row r="1159">
      <c r="A1159" s="88"/>
      <c r="B1159" s="89" t="s">
        <v>59</v>
      </c>
      <c r="C1159" s="90" t="s">
        <v>43</v>
      </c>
      <c r="D1159" s="91" t="s">
        <v>44</v>
      </c>
      <c r="E1159" s="123">
        <v>1251.17</v>
      </c>
      <c r="F1159" s="93">
        <f>E1159+E1160+E1161</f>
      </c>
      <c r="G1159" s="92">
        <v>7648</v>
      </c>
      <c r="H1159" s="92">
        <v>102</v>
      </c>
      <c r="I1159" s="94">
        <f t="shared" si="346"/>
      </c>
      <c r="J1159" s="95">
        <f t="shared" si="17"/>
      </c>
      <c r="K1159" s="92">
        <v>12</v>
      </c>
      <c r="L1159" s="95">
        <f t="shared" si="127"/>
      </c>
      <c r="M1159" s="92">
        <v>0</v>
      </c>
      <c r="N1159" s="96">
        <f t="shared" si="564"/>
      </c>
      <c r="O1159" s="92">
        <v>1</v>
      </c>
      <c r="P1159" s="96">
        <f t="shared" si="673"/>
      </c>
      <c r="Q1159" s="97">
        <f>(M1159+M1161+M1160)/(O1159+O1161+O1160)</f>
      </c>
      <c r="R1159" s="92">
        <v>6</v>
      </c>
      <c r="S1159" s="97">
        <f>(O1159+O1161)/(K1159+K1161)</f>
      </c>
      <c r="T1159" s="92">
        <v>1</v>
      </c>
      <c r="U1159" s="98">
        <f t="shared" si="320"/>
      </c>
      <c r="V1159" s="99">
        <f t="shared" si="429"/>
      </c>
      <c r="W1159" s="92">
        <v>2467.2000000000007</v>
      </c>
      <c r="X1159" s="99">
        <f t="shared" si="100"/>
      </c>
      <c r="Y1159" s="97">
        <f t="shared" si="211"/>
      </c>
      <c r="Z1159" s="99">
        <f t="shared" si="647"/>
      </c>
      <c r="AA1159" s="99">
        <f>W1159/(F1159+500)</f>
      </c>
      <c r="AB1159" s="92">
        <v>1</v>
      </c>
      <c r="AC1159" s="92">
        <v>2467.2000000000007</v>
      </c>
      <c r="AD1159" s="97">
        <f t="shared" si="519"/>
      </c>
      <c r="AE1159" s="99">
        <f>(W1159-AC1159)/(F1159+500)</f>
      </c>
      <c r="AF1159" s="39" t="s">
        <v>45</v>
      </c>
    </row>
    <row r="1160">
      <c r="A1160" s="88"/>
      <c r="B1160" s="89"/>
      <c r="C1160" s="90"/>
      <c r="D1160" s="91" t="s">
        <v>46</v>
      </c>
      <c r="E1160" s="92">
        <v>2906.59</v>
      </c>
      <c r="F1160" s="93"/>
      <c r="G1160" s="92">
        <v>23026</v>
      </c>
      <c r="H1160" s="92">
        <v>1032</v>
      </c>
      <c r="I1160" s="94">
        <f t="shared" si="346"/>
      </c>
      <c r="J1160" s="95">
        <f t="shared" si="17"/>
      </c>
      <c r="K1160" s="92">
        <v>44</v>
      </c>
      <c r="L1160" s="95">
        <f t="shared" si="127"/>
      </c>
      <c r="M1160" s="92">
        <v>1</v>
      </c>
      <c r="N1160" s="96">
        <f t="shared" si="564"/>
      </c>
      <c r="O1160" s="92">
        <v>6</v>
      </c>
      <c r="P1160" s="96">
        <f t="shared" si="673"/>
      </c>
      <c r="Q1160" s="97"/>
      <c r="R1160" s="92"/>
      <c r="S1160" s="97"/>
      <c r="T1160" s="92"/>
      <c r="U1160" s="98"/>
      <c r="V1160" s="99"/>
      <c r="W1160" s="92">
        <v>2467.2000000000007</v>
      </c>
      <c r="X1160" s="99"/>
      <c r="Y1160" s="97"/>
      <c r="Z1160" s="99"/>
      <c r="AA1160" s="99"/>
      <c r="AB1160" s="92">
        <v>1</v>
      </c>
      <c r="AC1160" s="92">
        <v>2467.2000000000007</v>
      </c>
      <c r="AD1160" s="97"/>
      <c r="AE1160" s="99"/>
      <c r="AF1160" s="43" t="s">
        <v>104</v>
      </c>
    </row>
    <row r="1161">
      <c r="A1161" s="88"/>
      <c r="B1161" s="89"/>
      <c r="C1161" s="90"/>
      <c r="D1161" s="91" t="s">
        <v>48</v>
      </c>
      <c r="E1161" s="92">
        <v>24.3</v>
      </c>
      <c r="F1161" s="93"/>
      <c r="G1161" s="92">
        <v>86</v>
      </c>
      <c r="H1161" s="92">
        <v>4</v>
      </c>
      <c r="I1161" s="94">
        <f t="shared" si="346"/>
      </c>
      <c r="J1161" s="95">
        <f t="shared" si="17"/>
      </c>
      <c r="K1161" s="92">
        <v>0</v>
      </c>
      <c r="L1161" s="95">
        <f t="shared" si="127"/>
      </c>
      <c r="M1161" s="92">
        <v>0</v>
      </c>
      <c r="N1161" s="96">
        <f t="shared" si="564"/>
      </c>
      <c r="O1161" s="92">
        <v>0</v>
      </c>
      <c r="P1161" s="96">
        <f t="shared" si="673"/>
      </c>
      <c r="Q1161" s="97"/>
      <c r="R1161" s="92"/>
      <c r="S1161" s="97"/>
      <c r="T1161" s="92"/>
      <c r="U1161" s="98"/>
      <c r="V1161" s="99"/>
      <c r="W1161" s="92">
        <v>2467.2000000000007</v>
      </c>
      <c r="X1161" s="99"/>
      <c r="Y1161" s="97"/>
      <c r="Z1161" s="99"/>
      <c r="AA1161" s="99"/>
      <c r="AB1161" s="92">
        <v>1</v>
      </c>
      <c r="AC1161" s="92">
        <v>2467.2000000000007</v>
      </c>
      <c r="AD1161" s="97"/>
      <c r="AE1161" s="99"/>
      <c r="AF1161" s="39"/>
    </row>
    <row r="1162">
      <c r="A1162" s="88"/>
      <c r="B1162" s="89" t="s">
        <v>61</v>
      </c>
      <c r="C1162" s="90" t="s">
        <v>43</v>
      </c>
      <c r="D1162" s="91" t="s">
        <v>44</v>
      </c>
      <c r="E1162" s="102">
        <v>899.22</v>
      </c>
      <c r="F1162" s="93">
        <f>E1162+E1163+E1164</f>
      </c>
      <c r="G1162" s="92">
        <v>5513</v>
      </c>
      <c r="H1162" s="92">
        <v>76</v>
      </c>
      <c r="I1162" s="94">
        <f t="shared" si="346"/>
      </c>
      <c r="J1162" s="95">
        <f t="shared" si="17"/>
      </c>
      <c r="K1162" s="92">
        <v>6</v>
      </c>
      <c r="L1162" s="95">
        <f t="shared" si="127"/>
      </c>
      <c r="M1162" s="92">
        <v>1</v>
      </c>
      <c r="N1162" s="96">
        <f t="shared" si="564"/>
      </c>
      <c r="O1162" s="92">
        <v>2</v>
      </c>
      <c r="P1162" s="96">
        <f t="shared" si="673"/>
      </c>
      <c r="Q1162" s="97">
        <f>(M1162+M1164+M1163)/(O1162+O1164+O1163)</f>
      </c>
      <c r="R1162" s="92">
        <v>9</v>
      </c>
      <c r="S1162" s="97">
        <f>(O1162+O1164)/(K1162+K1164)</f>
      </c>
      <c r="T1162" s="92">
        <v>2</v>
      </c>
      <c r="U1162" s="98">
        <f>F1162/T1162</f>
      </c>
      <c r="V1162" s="99">
        <f>(F1162+4*500)/T1162</f>
      </c>
      <c r="W1162" s="92">
        <v>2143.2000000000044</v>
      </c>
      <c r="X1162" s="99">
        <f>W1162/T1162</f>
      </c>
      <c r="Y1162" s="97">
        <f>T1162/R1162</f>
      </c>
      <c r="Z1162" s="99">
        <f>W1162/F1162</f>
      </c>
      <c r="AA1162" s="99">
        <f>W1162/(F1162+500)</f>
      </c>
      <c r="AB1162" s="92">
        <v>0</v>
      </c>
      <c r="AC1162" s="92">
        <v>0</v>
      </c>
      <c r="AD1162" s="97">
        <f>AB1162/T1162</f>
      </c>
      <c r="AE1162" s="99">
        <f>(W1162-AC1162)/(F1162+500)</f>
      </c>
      <c r="AF1162" s="39" t="s">
        <v>45</v>
      </c>
    </row>
    <row r="1163">
      <c r="A1163" s="88"/>
      <c r="B1163" s="89"/>
      <c r="C1163" s="90"/>
      <c r="D1163" s="91" t="s">
        <v>46</v>
      </c>
      <c r="E1163" s="103">
        <v>2323.61</v>
      </c>
      <c r="F1163" s="93"/>
      <c r="G1163" s="92">
        <v>15245</v>
      </c>
      <c r="H1163" s="92">
        <v>617</v>
      </c>
      <c r="I1163" s="94">
        <f t="shared" si="346"/>
      </c>
      <c r="J1163" s="95">
        <f t="shared" si="17"/>
      </c>
      <c r="K1163" s="92">
        <v>36</v>
      </c>
      <c r="L1163" s="95">
        <f t="shared" si="127"/>
      </c>
      <c r="M1163" s="92">
        <v>0</v>
      </c>
      <c r="N1163" s="96">
        <f t="shared" si="564"/>
      </c>
      <c r="O1163" s="92">
        <v>2</v>
      </c>
      <c r="P1163" s="96">
        <f t="shared" si="673"/>
      </c>
      <c r="Q1163" s="97"/>
      <c r="R1163" s="92"/>
      <c r="S1163" s="97"/>
      <c r="T1163" s="92"/>
      <c r="U1163" s="98"/>
      <c r="V1163" s="99"/>
      <c r="W1163" s="92"/>
      <c r="X1163" s="99"/>
      <c r="Y1163" s="97"/>
      <c r="Z1163" s="99"/>
      <c r="AA1163" s="99"/>
      <c r="AB1163" s="92"/>
      <c r="AC1163" s="92"/>
      <c r="AD1163" s="97"/>
      <c r="AE1163" s="99"/>
      <c r="AF1163" s="43" t="s">
        <v>104</v>
      </c>
    </row>
    <row r="1164">
      <c r="A1164" s="88"/>
      <c r="B1164" s="89"/>
      <c r="C1164" s="90"/>
      <c r="D1164" s="91" t="s">
        <v>48</v>
      </c>
      <c r="E1164" s="92">
        <v>235.94</v>
      </c>
      <c r="F1164" s="93"/>
      <c r="G1164" s="92">
        <v>105</v>
      </c>
      <c r="H1164" s="92">
        <v>6</v>
      </c>
      <c r="I1164" s="94">
        <f t="shared" si="346"/>
      </c>
      <c r="J1164" s="95">
        <f t="shared" si="17"/>
      </c>
      <c r="K1164" s="92">
        <v>1</v>
      </c>
      <c r="L1164" s="95">
        <f t="shared" si="127"/>
      </c>
      <c r="M1164" s="92">
        <v>0</v>
      </c>
      <c r="N1164" s="96">
        <f t="shared" si="564"/>
      </c>
      <c r="O1164" s="92">
        <v>0</v>
      </c>
      <c r="P1164" s="96">
        <f t="shared" si="673"/>
      </c>
      <c r="Q1164" s="97"/>
      <c r="R1164" s="92"/>
      <c r="S1164" s="97"/>
      <c r="T1164" s="92"/>
      <c r="U1164" s="98"/>
      <c r="V1164" s="99"/>
      <c r="W1164" s="92"/>
      <c r="X1164" s="99"/>
      <c r="Y1164" s="97"/>
      <c r="Z1164" s="99"/>
      <c r="AA1164" s="99"/>
      <c r="AB1164" s="92"/>
      <c r="AC1164" s="92"/>
      <c r="AD1164" s="97"/>
      <c r="AE1164" s="99"/>
      <c r="AF1164" s="39"/>
    </row>
    <row r="1165">
      <c r="A1165" s="88"/>
      <c r="B1165" s="89" t="s">
        <v>62</v>
      </c>
      <c r="C1165" s="90" t="s">
        <v>43</v>
      </c>
      <c r="D1165" s="91" t="s">
        <v>44</v>
      </c>
      <c r="E1165" s="102">
        <v>1008.37</v>
      </c>
      <c r="F1165" s="93">
        <f>E1165+E1166+E1167</f>
      </c>
      <c r="G1165" s="92">
        <v>5408</v>
      </c>
      <c r="H1165" s="92">
        <v>89</v>
      </c>
      <c r="I1165" s="94">
        <f t="shared" si="346"/>
      </c>
      <c r="J1165" s="95">
        <f t="shared" si="17"/>
      </c>
      <c r="K1165" s="92">
        <v>12</v>
      </c>
      <c r="L1165" s="95">
        <f t="shared" si="127"/>
      </c>
      <c r="M1165" s="92">
        <v>0</v>
      </c>
      <c r="N1165" s="96">
        <f t="shared" si="564"/>
      </c>
      <c r="O1165" s="92">
        <v>2</v>
      </c>
      <c r="P1165" s="96">
        <f t="shared" si="673"/>
      </c>
      <c r="Q1165" s="97">
        <f>(M1165+M1167+M1166)/(O1165+O1167+O1166)</f>
      </c>
      <c r="R1165" s="92">
        <v>5</v>
      </c>
      <c r="S1165" s="97">
        <f>(O1165+O1167)/(K1165+K1167)</f>
      </c>
      <c r="T1165" s="92">
        <v>1</v>
      </c>
      <c r="U1165" s="98">
        <f>F1165/T1165</f>
      </c>
      <c r="V1165" s="99">
        <f>(F1165+4*500)/T1165</f>
      </c>
      <c r="W1165" s="92">
        <v>118.79999999999563</v>
      </c>
      <c r="X1165" s="99">
        <f>W1165/T1165</f>
      </c>
      <c r="Y1165" s="97">
        <f>T1165/R1165</f>
      </c>
      <c r="Z1165" s="99">
        <f>W1165/F1165</f>
      </c>
      <c r="AA1165" s="99">
        <f>W1165/(F1165+500)</f>
      </c>
      <c r="AB1165" s="92">
        <v>0</v>
      </c>
      <c r="AC1165" s="92">
        <v>0</v>
      </c>
      <c r="AD1165" s="97">
        <f>AB1165/T1165</f>
      </c>
      <c r="AE1165" s="99">
        <f>(W1165-AC1165)/(F1165+500)</f>
      </c>
      <c r="AF1165" s="39" t="s">
        <v>65</v>
      </c>
    </row>
    <row r="1166">
      <c r="A1166" s="88"/>
      <c r="B1166" s="89"/>
      <c r="C1166" s="90"/>
      <c r="D1166" s="91" t="s">
        <v>46</v>
      </c>
      <c r="E1166" s="103">
        <v>1599.18</v>
      </c>
      <c r="F1166" s="93"/>
      <c r="G1166" s="92">
        <v>9535</v>
      </c>
      <c r="H1166" s="92">
        <v>270</v>
      </c>
      <c r="I1166" s="94">
        <f t="shared" si="346"/>
      </c>
      <c r="J1166" s="95">
        <f t="shared" si="17"/>
      </c>
      <c r="K1166" s="92">
        <v>24</v>
      </c>
      <c r="L1166" s="95">
        <f t="shared" si="127"/>
      </c>
      <c r="M1166" s="92">
        <v>0</v>
      </c>
      <c r="N1166" s="96">
        <f t="shared" si="564"/>
      </c>
      <c r="O1166" s="92">
        <v>2</v>
      </c>
      <c r="P1166" s="96">
        <f t="shared" si="673"/>
      </c>
      <c r="Q1166" s="97"/>
      <c r="R1166" s="92"/>
      <c r="S1166" s="97"/>
      <c r="T1166" s="92"/>
      <c r="U1166" s="98"/>
      <c r="V1166" s="99"/>
      <c r="W1166" s="92"/>
      <c r="X1166" s="99"/>
      <c r="Y1166" s="97"/>
      <c r="Z1166" s="99"/>
      <c r="AA1166" s="99"/>
      <c r="AB1166" s="92"/>
      <c r="AC1166" s="92"/>
      <c r="AD1166" s="97"/>
      <c r="AE1166" s="99"/>
      <c r="AF1166" s="43" t="s">
        <v>105</v>
      </c>
    </row>
    <row r="1167">
      <c r="A1167" s="88"/>
      <c r="B1167" s="89"/>
      <c r="C1167" s="90"/>
      <c r="D1167" s="91" t="s">
        <v>48</v>
      </c>
      <c r="E1167" s="92">
        <v>252.62</v>
      </c>
      <c r="F1167" s="93"/>
      <c r="G1167" s="92">
        <v>355</v>
      </c>
      <c r="H1167" s="92">
        <v>10</v>
      </c>
      <c r="I1167" s="94">
        <f t="shared" si="346"/>
      </c>
      <c r="J1167" s="95">
        <f t="shared" si="17"/>
      </c>
      <c r="K1167" s="92">
        <v>2</v>
      </c>
      <c r="L1167" s="95">
        <f t="shared" si="127"/>
      </c>
      <c r="M1167" s="92">
        <v>0</v>
      </c>
      <c r="N1167" s="96">
        <f t="shared" si="564"/>
      </c>
      <c r="O1167" s="92">
        <v>0</v>
      </c>
      <c r="P1167" s="96">
        <f t="shared" si="673"/>
      </c>
      <c r="Q1167" s="97"/>
      <c r="R1167" s="92"/>
      <c r="S1167" s="97"/>
      <c r="T1167" s="92"/>
      <c r="U1167" s="98"/>
      <c r="V1167" s="99"/>
      <c r="W1167" s="92"/>
      <c r="X1167" s="99"/>
      <c r="Y1167" s="97"/>
      <c r="Z1167" s="99"/>
      <c r="AA1167" s="99"/>
      <c r="AB1167" s="92"/>
      <c r="AC1167" s="92"/>
      <c r="AD1167" s="97"/>
      <c r="AE1167" s="99"/>
      <c r="AF1167" s="39"/>
    </row>
    <row r="1168">
      <c r="A1168" s="88"/>
      <c r="B1168" s="89" t="s">
        <v>64</v>
      </c>
      <c r="C1168" s="90" t="s">
        <v>43</v>
      </c>
      <c r="D1168" s="91" t="s">
        <v>44</v>
      </c>
      <c r="E1168" s="102">
        <v>299.91</v>
      </c>
      <c r="F1168" s="93">
        <f>E1168+E1169+E1170</f>
      </c>
      <c r="G1168" s="92">
        <v>2336</v>
      </c>
      <c r="H1168" s="92">
        <v>32</v>
      </c>
      <c r="I1168" s="94">
        <f t="shared" si="346"/>
      </c>
      <c r="J1168" s="95">
        <f t="shared" si="17"/>
      </c>
      <c r="K1168" s="92">
        <v>1</v>
      </c>
      <c r="L1168" s="95">
        <f t="shared" si="127"/>
      </c>
      <c r="M1168" s="92">
        <v>1</v>
      </c>
      <c r="N1168" s="96">
        <f t="shared" si="564"/>
      </c>
      <c r="O1168" s="92">
        <v>1</v>
      </c>
      <c r="P1168" s="96">
        <f t="shared" si="673"/>
      </c>
      <c r="Q1168" s="97">
        <f>(M1168+M1170+M1169)/(O1168+O1170+O1169)</f>
      </c>
      <c r="R1168" s="92">
        <v>3</v>
      </c>
      <c r="S1168" s="97">
        <f>(O1168+O1170)/(K1168+K1170)</f>
      </c>
      <c r="T1168" s="92">
        <v>2</v>
      </c>
      <c r="U1168" s="98">
        <f>F1168/T1168</f>
      </c>
      <c r="V1168" s="99">
        <f>(F1168+4*500)/T1168</f>
      </c>
      <c r="W1168" s="92">
        <v>2947.2000000000044</v>
      </c>
      <c r="X1168" s="99">
        <f>W1168/T1168</f>
      </c>
      <c r="Y1168" s="97">
        <f>T1168/R1168</f>
      </c>
      <c r="Z1168" s="99">
        <f>W1168/F1168</f>
      </c>
      <c r="AA1168" s="99">
        <f>W1168/(F1168+500)</f>
      </c>
      <c r="AB1168" s="92">
        <v>0</v>
      </c>
      <c r="AC1168" s="92">
        <v>0</v>
      </c>
      <c r="AD1168" s="97">
        <f>AB1168/T1168</f>
      </c>
      <c r="AE1168" s="99">
        <f>(W1168-AC1168)/(F1168+500)</f>
      </c>
      <c r="AF1168" s="39" t="s">
        <v>65</v>
      </c>
    </row>
    <row r="1169">
      <c r="A1169" s="88"/>
      <c r="B1169" s="89"/>
      <c r="C1169" s="90"/>
      <c r="D1169" s="91" t="s">
        <v>46</v>
      </c>
      <c r="E1169" s="103">
        <v>695.35</v>
      </c>
      <c r="F1169" s="93"/>
      <c r="G1169" s="92">
        <v>4575</v>
      </c>
      <c r="H1169" s="92">
        <v>106</v>
      </c>
      <c r="I1169" s="94">
        <f t="shared" si="346"/>
      </c>
      <c r="J1169" s="95">
        <f t="shared" si="17"/>
      </c>
      <c r="K1169" s="92">
        <v>9</v>
      </c>
      <c r="L1169" s="95">
        <f t="shared" si="127"/>
      </c>
      <c r="M1169" s="92">
        <v>1</v>
      </c>
      <c r="N1169" s="96">
        <f t="shared" si="564"/>
      </c>
      <c r="O1169" s="92">
        <v>1</v>
      </c>
      <c r="P1169" s="96">
        <f t="shared" si="673"/>
      </c>
      <c r="Q1169" s="97"/>
      <c r="R1169" s="92"/>
      <c r="S1169" s="97"/>
      <c r="T1169" s="92"/>
      <c r="U1169" s="98"/>
      <c r="V1169" s="99"/>
      <c r="W1169" s="92"/>
      <c r="X1169" s="99"/>
      <c r="Y1169" s="97"/>
      <c r="Z1169" s="99"/>
      <c r="AA1169" s="99"/>
      <c r="AB1169" s="92"/>
      <c r="AC1169" s="92"/>
      <c r="AD1169" s="97"/>
      <c r="AE1169" s="99"/>
      <c r="AF1169" s="43" t="s">
        <v>105</v>
      </c>
    </row>
    <row r="1170">
      <c r="A1170" s="88"/>
      <c r="B1170" s="89"/>
      <c r="C1170" s="90"/>
      <c r="D1170" s="91" t="s">
        <v>48</v>
      </c>
      <c r="E1170" s="92">
        <v>273.15</v>
      </c>
      <c r="F1170" s="93"/>
      <c r="G1170" s="92">
        <v>710</v>
      </c>
      <c r="H1170" s="92">
        <v>20</v>
      </c>
      <c r="I1170" s="94">
        <f t="shared" si="346"/>
      </c>
      <c r="J1170" s="95">
        <f t="shared" si="17"/>
      </c>
      <c r="K1170" s="92">
        <v>3</v>
      </c>
      <c r="L1170" s="95">
        <f t="shared" si="127"/>
      </c>
      <c r="M1170" s="92">
        <v>0</v>
      </c>
      <c r="N1170" s="96">
        <f t="shared" si="564"/>
      </c>
      <c r="O1170" s="92">
        <v>0</v>
      </c>
      <c r="P1170" s="96">
        <f t="shared" si="673"/>
      </c>
      <c r="Q1170" s="97"/>
      <c r="R1170" s="92"/>
      <c r="S1170" s="97"/>
      <c r="T1170" s="92"/>
      <c r="U1170" s="98"/>
      <c r="V1170" s="99"/>
      <c r="W1170" s="92"/>
      <c r="X1170" s="99"/>
      <c r="Y1170" s="97"/>
      <c r="Z1170" s="99"/>
      <c r="AA1170" s="99"/>
      <c r="AB1170" s="92"/>
      <c r="AC1170" s="92"/>
      <c r="AD1170" s="97"/>
      <c r="AE1170" s="99"/>
      <c r="AF1170" s="39"/>
    </row>
    <row r="1171">
      <c r="A1171" s="88"/>
      <c r="B1171" s="104" t="s">
        <v>53</v>
      </c>
      <c r="C1171" s="104"/>
      <c r="D1171" s="104"/>
      <c r="E1171" s="105">
        <f>SUM(E1159:E1170)</f>
      </c>
      <c r="F1171" s="105">
        <f>SUM(F1159:F1170)</f>
      </c>
      <c r="G1171" s="105">
        <f>SUM(G1159:G1170)</f>
      </c>
      <c r="H1171" s="105">
        <f>SUM(H1159:H1170)</f>
      </c>
      <c r="I1171" s="106">
        <f t="shared" si="346"/>
      </c>
      <c r="J1171" s="107">
        <f t="shared" si="17"/>
      </c>
      <c r="K1171" s="105">
        <f>SUM(K1159:K1170)</f>
      </c>
      <c r="L1171" s="107">
        <f t="shared" si="127"/>
      </c>
      <c r="M1171" s="105">
        <f>SUM(M1159:M1170)</f>
      </c>
      <c r="N1171" s="108">
        <f t="shared" si="564"/>
      </c>
      <c r="O1171" s="105">
        <f>SUM(O1159:O1170)</f>
      </c>
      <c r="P1171" s="108">
        <f t="shared" si="673"/>
      </c>
      <c r="Q1171" s="109">
        <f>M1171/O1171</f>
      </c>
      <c r="R1171" s="105">
        <f>SUM(R1159:R1170)</f>
      </c>
      <c r="S1171" s="109">
        <f>(O1171+O1171)/(K1171+K1171)</f>
      </c>
      <c r="T1171" s="105">
        <f>SUM(T1159:T1170)</f>
      </c>
      <c r="U1171" s="110">
        <f t="shared" ref="U1171:U1172" si="321">F1171/T1171</f>
      </c>
      <c r="V1171" s="111">
        <f t="shared" ref="V1171:V1172" si="430">(F1171+4*500)/T1171</f>
      </c>
      <c r="W1171" s="105">
        <f>W1159+W1162+W1165+W1168</f>
      </c>
      <c r="X1171" s="112">
        <f t="shared" ref="X1171:X1172" si="101">W1171/T1171</f>
      </c>
      <c r="Y1171" s="109">
        <f t="shared" ref="Y1171:Y1172" si="212">T1171/R1171</f>
      </c>
      <c r="Z1171" s="111">
        <f t="shared" ref="Z1171:Z1172" si="648">W1171/F1171</f>
      </c>
      <c r="AA1171" s="111">
        <f>W1171/(F1171+COUNT(W1159:W1170)*500)</f>
      </c>
      <c r="AB1171" s="105">
        <f>AB1159+AB1162+AB1165+AB1168</f>
      </c>
      <c r="AC1171" s="105">
        <f>AC1159+AC1162+AC1165+AC1168</f>
      </c>
      <c r="AD1171" s="109">
        <f t="shared" ref="AD1171:AD1172" si="520">AB1171/T1171</f>
      </c>
      <c r="AE1171" s="113">
        <f>(W1171-AC1171)/(F1171+COUNT(W1159:W1170)*500)</f>
      </c>
      <c r="AF1171" s="39"/>
    </row>
    <row r="1172">
      <c r="A1172" s="88"/>
      <c r="B1172" s="89" t="s">
        <v>67</v>
      </c>
      <c r="C1172" s="90" t="s">
        <v>60</v>
      </c>
      <c r="D1172" s="91" t="s">
        <v>44</v>
      </c>
      <c r="E1172" s="123">
        <v>390.99</v>
      </c>
      <c r="F1172" s="93">
        <f>E1172+E1173+E1174</f>
      </c>
      <c r="G1172" s="92">
        <v>3198</v>
      </c>
      <c r="H1172" s="92">
        <v>46</v>
      </c>
      <c r="I1172" s="94">
        <f t="shared" si="346"/>
      </c>
      <c r="J1172" s="95">
        <f t="shared" si="17"/>
      </c>
      <c r="K1172" s="92">
        <v>7</v>
      </c>
      <c r="L1172" s="95">
        <f t="shared" si="127"/>
      </c>
      <c r="M1172" s="92">
        <v>0</v>
      </c>
      <c r="N1172" s="96">
        <f t="shared" si="564"/>
      </c>
      <c r="O1172" s="92">
        <v>0</v>
      </c>
      <c r="P1172" s="96">
        <f t="shared" si="673"/>
      </c>
      <c r="Q1172" s="97">
        <f>(M1172+M1174+M1173)/(O1172+O1174+O1173)</f>
      </c>
      <c r="R1172" s="92">
        <v>2</v>
      </c>
      <c r="S1172" s="97">
        <f>(O1172+O1174)/(K1172+K1174)</f>
      </c>
      <c r="T1172" s="92">
        <v>0</v>
      </c>
      <c r="U1172" s="98">
        <f t="shared" si="321"/>
      </c>
      <c r="V1172" s="99">
        <f t="shared" si="430"/>
      </c>
      <c r="W1172" s="92">
        <v>0</v>
      </c>
      <c r="X1172" s="99">
        <f t="shared" si="101"/>
      </c>
      <c r="Y1172" s="97">
        <f t="shared" si="212"/>
      </c>
      <c r="Z1172" s="99">
        <f t="shared" si="648"/>
      </c>
      <c r="AA1172" s="99">
        <f>W1172/(F1172+500)</f>
      </c>
      <c r="AB1172" s="92">
        <v>0</v>
      </c>
      <c r="AC1172" s="92">
        <v>0</v>
      </c>
      <c r="AD1172" s="97">
        <f t="shared" si="520"/>
      </c>
      <c r="AE1172" s="99">
        <f>(W1172-AC1172)/(F1172+500)</f>
      </c>
      <c r="AF1172" s="39" t="s">
        <v>65</v>
      </c>
    </row>
    <row r="1173">
      <c r="A1173" s="88"/>
      <c r="B1173" s="89"/>
      <c r="C1173" s="90"/>
      <c r="D1173" s="91" t="s">
        <v>46</v>
      </c>
      <c r="E1173" s="92">
        <v>1119.94</v>
      </c>
      <c r="F1173" s="93"/>
      <c r="G1173" s="92">
        <v>8860</v>
      </c>
      <c r="H1173" s="92">
        <v>219</v>
      </c>
      <c r="I1173" s="94">
        <f t="shared" si="346"/>
      </c>
      <c r="J1173" s="95">
        <f t="shared" si="17"/>
      </c>
      <c r="K1173" s="92">
        <v>22</v>
      </c>
      <c r="L1173" s="95">
        <f t="shared" si="127"/>
      </c>
      <c r="M1173" s="92">
        <v>0</v>
      </c>
      <c r="N1173" s="96">
        <f t="shared" si="564"/>
      </c>
      <c r="O1173" s="92">
        <v>1</v>
      </c>
      <c r="P1173" s="96">
        <f t="shared" si="673"/>
      </c>
      <c r="Q1173" s="97"/>
      <c r="R1173" s="92"/>
      <c r="S1173" s="97"/>
      <c r="T1173" s="92"/>
      <c r="U1173" s="98"/>
      <c r="V1173" s="99"/>
      <c r="W1173" s="92"/>
      <c r="X1173" s="99"/>
      <c r="Y1173" s="97"/>
      <c r="Z1173" s="99"/>
      <c r="AA1173" s="99"/>
      <c r="AB1173" s="92"/>
      <c r="AC1173" s="92"/>
      <c r="AD1173" s="97"/>
      <c r="AE1173" s="99"/>
      <c r="AF1173" s="43" t="s">
        <v>105</v>
      </c>
    </row>
    <row r="1174">
      <c r="A1174" s="88"/>
      <c r="B1174" s="89"/>
      <c r="C1174" s="90"/>
      <c r="D1174" s="91" t="s">
        <v>48</v>
      </c>
      <c r="E1174" s="92">
        <v>179.23</v>
      </c>
      <c r="F1174" s="93"/>
      <c r="G1174" s="92">
        <v>365</v>
      </c>
      <c r="H1174" s="92">
        <v>15</v>
      </c>
      <c r="I1174" s="94">
        <f t="shared" si="346"/>
      </c>
      <c r="J1174" s="95">
        <f t="shared" si="17"/>
      </c>
      <c r="K1174" s="92">
        <v>1</v>
      </c>
      <c r="L1174" s="95">
        <f t="shared" si="127"/>
      </c>
      <c r="M1174" s="92">
        <v>0</v>
      </c>
      <c r="N1174" s="96">
        <f t="shared" si="564"/>
      </c>
      <c r="O1174" s="92">
        <v>0</v>
      </c>
      <c r="P1174" s="96">
        <f t="shared" si="673"/>
      </c>
      <c r="Q1174" s="97"/>
      <c r="R1174" s="92"/>
      <c r="S1174" s="97"/>
      <c r="T1174" s="92"/>
      <c r="U1174" s="98"/>
      <c r="V1174" s="99"/>
      <c r="W1174" s="92"/>
      <c r="X1174" s="99"/>
      <c r="Y1174" s="97"/>
      <c r="Z1174" s="99"/>
      <c r="AA1174" s="99"/>
      <c r="AB1174" s="92"/>
      <c r="AC1174" s="92"/>
      <c r="AD1174" s="97"/>
      <c r="AE1174" s="99"/>
      <c r="AF1174" s="39"/>
    </row>
    <row r="1175">
      <c r="A1175" s="88"/>
      <c r="B1175" s="89" t="s">
        <v>69</v>
      </c>
      <c r="C1175" s="90" t="s">
        <v>60</v>
      </c>
      <c r="D1175" s="91" t="s">
        <v>44</v>
      </c>
      <c r="E1175" s="102">
        <v>733.43</v>
      </c>
      <c r="F1175" s="93">
        <f>E1175+E1176+E1177</f>
      </c>
      <c r="G1175" s="92">
        <v>6650</v>
      </c>
      <c r="H1175" s="92">
        <v>106</v>
      </c>
      <c r="I1175" s="94">
        <f t="shared" si="346"/>
      </c>
      <c r="J1175" s="95">
        <f t="shared" si="17"/>
      </c>
      <c r="K1175" s="92">
        <v>10</v>
      </c>
      <c r="L1175" s="95">
        <f t="shared" si="127"/>
      </c>
      <c r="M1175" s="92">
        <v>0</v>
      </c>
      <c r="N1175" s="96">
        <f t="shared" si="564"/>
      </c>
      <c r="O1175" s="92">
        <v>0</v>
      </c>
      <c r="P1175" s="96">
        <f t="shared" si="673"/>
      </c>
      <c r="Q1175" s="97">
        <f>(M1175+M1177+M1176)/(O1175+O1177+O1176)</f>
      </c>
      <c r="R1175" s="92">
        <v>8</v>
      </c>
      <c r="S1175" s="97">
        <f>(O1175+O1177)/(K1175+K1177)</f>
      </c>
      <c r="T1175" s="92">
        <v>2</v>
      </c>
      <c r="U1175" s="98">
        <f>F1175/T1175</f>
      </c>
      <c r="V1175" s="99">
        <f>(F1175+4*500)/T1175</f>
      </c>
      <c r="W1175" s="92">
        <v>2935.199999999997</v>
      </c>
      <c r="X1175" s="99">
        <f>W1175/T1175</f>
      </c>
      <c r="Y1175" s="97">
        <f>T1175/R1175</f>
      </c>
      <c r="Z1175" s="99">
        <f>W1175/F1175</f>
      </c>
      <c r="AA1175" s="99">
        <f>W1175/(F1175+500)</f>
      </c>
      <c r="AB1175" s="92">
        <v>1</v>
      </c>
      <c r="AC1175" s="92">
        <v>2148</v>
      </c>
      <c r="AD1175" s="97">
        <f>AB1175/T1175</f>
      </c>
      <c r="AE1175" s="99">
        <f>(W1175-AC1175)/(F1175+500)</f>
      </c>
      <c r="AF1175" s="39" t="s">
        <v>65</v>
      </c>
    </row>
    <row r="1176">
      <c r="A1176" s="88"/>
      <c r="B1176" s="89"/>
      <c r="C1176" s="90"/>
      <c r="D1176" s="91" t="s">
        <v>46</v>
      </c>
      <c r="E1176" s="103">
        <v>1437.85</v>
      </c>
      <c r="F1176" s="93"/>
      <c r="G1176" s="92">
        <v>8018</v>
      </c>
      <c r="H1176" s="92">
        <v>238</v>
      </c>
      <c r="I1176" s="94">
        <f t="shared" si="346"/>
      </c>
      <c r="J1176" s="95">
        <f t="shared" si="17"/>
      </c>
      <c r="K1176" s="92">
        <v>28</v>
      </c>
      <c r="L1176" s="95">
        <f t="shared" si="127"/>
      </c>
      <c r="M1176" s="92">
        <v>2</v>
      </c>
      <c r="N1176" s="96">
        <f t="shared" si="564"/>
      </c>
      <c r="O1176" s="92">
        <v>5</v>
      </c>
      <c r="P1176" s="96">
        <f t="shared" si="673"/>
      </c>
      <c r="Q1176" s="97"/>
      <c r="R1176" s="92"/>
      <c r="S1176" s="97"/>
      <c r="T1176" s="92"/>
      <c r="U1176" s="98"/>
      <c r="V1176" s="99"/>
      <c r="W1176" s="92"/>
      <c r="X1176" s="99"/>
      <c r="Y1176" s="97"/>
      <c r="Z1176" s="99"/>
      <c r="AA1176" s="99"/>
      <c r="AB1176" s="92"/>
      <c r="AC1176" s="92"/>
      <c r="AD1176" s="97"/>
      <c r="AE1176" s="99"/>
      <c r="AF1176" s="43" t="s">
        <v>105</v>
      </c>
    </row>
    <row r="1177">
      <c r="A1177" s="88"/>
      <c r="B1177" s="89"/>
      <c r="C1177" s="90"/>
      <c r="D1177" s="91" t="s">
        <v>48</v>
      </c>
      <c r="E1177" s="92">
        <v>156.93</v>
      </c>
      <c r="F1177" s="93"/>
      <c r="G1177" s="92">
        <v>341</v>
      </c>
      <c r="H1177" s="92">
        <v>14</v>
      </c>
      <c r="I1177" s="94">
        <f t="shared" si="346"/>
      </c>
      <c r="J1177" s="95">
        <f t="shared" si="17"/>
      </c>
      <c r="K1177" s="92">
        <v>4</v>
      </c>
      <c r="L1177" s="95">
        <f t="shared" si="127"/>
      </c>
      <c r="M1177" s="92">
        <v>0</v>
      </c>
      <c r="N1177" s="96">
        <f t="shared" si="564"/>
      </c>
      <c r="O1177" s="92">
        <v>0</v>
      </c>
      <c r="P1177" s="96">
        <f t="shared" si="673"/>
      </c>
      <c r="Q1177" s="97"/>
      <c r="R1177" s="92"/>
      <c r="S1177" s="97"/>
      <c r="T1177" s="92"/>
      <c r="U1177" s="98"/>
      <c r="V1177" s="99"/>
      <c r="W1177" s="92"/>
      <c r="X1177" s="99"/>
      <c r="Y1177" s="97"/>
      <c r="Z1177" s="99"/>
      <c r="AA1177" s="99"/>
      <c r="AB1177" s="92"/>
      <c r="AC1177" s="92"/>
      <c r="AD1177" s="97"/>
      <c r="AE1177" s="99"/>
      <c r="AF1177" s="39"/>
    </row>
    <row r="1178">
      <c r="A1178" s="88"/>
      <c r="B1178" s="89" t="s">
        <v>70</v>
      </c>
      <c r="C1178" s="90" t="s">
        <v>60</v>
      </c>
      <c r="D1178" s="91" t="s">
        <v>44</v>
      </c>
      <c r="E1178" s="102">
        <v>703.01</v>
      </c>
      <c r="F1178" s="93">
        <f>E1178+E1179+E1180</f>
      </c>
      <c r="G1178" s="92">
        <v>6571</v>
      </c>
      <c r="H1178" s="92">
        <v>95</v>
      </c>
      <c r="I1178" s="94">
        <f t="shared" si="346"/>
      </c>
      <c r="J1178" s="95">
        <f t="shared" si="17"/>
      </c>
      <c r="K1178" s="92">
        <v>11</v>
      </c>
      <c r="L1178" s="95">
        <f t="shared" si="127"/>
      </c>
      <c r="M1178" s="92">
        <v>1</v>
      </c>
      <c r="N1178" s="96">
        <f t="shared" si="564"/>
      </c>
      <c r="O1178" s="92">
        <v>2</v>
      </c>
      <c r="P1178" s="96">
        <f t="shared" si="673"/>
      </c>
      <c r="Q1178" s="97">
        <f>(M1178+M1180+M1179)/(O1178+O1180+O1179)</f>
      </c>
      <c r="R1178" s="92">
        <v>8</v>
      </c>
      <c r="S1178" s="97">
        <f>(O1178+O1180)/(K1178+K1180)</f>
      </c>
      <c r="T1178" s="92">
        <v>1</v>
      </c>
      <c r="U1178" s="98">
        <f>F1178/T1178</f>
      </c>
      <c r="V1178" s="99">
        <f>(F1178+4*500)/T1178</f>
      </c>
      <c r="W1178" s="92">
        <v>787.1999999999971</v>
      </c>
      <c r="X1178" s="99">
        <f>W1178/T1178</f>
      </c>
      <c r="Y1178" s="97">
        <f>T1178/R1178</f>
      </c>
      <c r="Z1178" s="99">
        <f>W1178/F1178</f>
      </c>
      <c r="AA1178" s="99">
        <f>W1178/(F1178+500)</f>
      </c>
      <c r="AB1178" s="92">
        <v>1</v>
      </c>
      <c r="AC1178" s="92">
        <v>787.2000000000007</v>
      </c>
      <c r="AD1178" s="97">
        <f>AB1178/T1178</f>
      </c>
      <c r="AE1178" s="99">
        <f>(W1178-AC1178)/(F1178+500)</f>
      </c>
      <c r="AF1178" s="39" t="s">
        <v>65</v>
      </c>
    </row>
    <row r="1179">
      <c r="A1179" s="88"/>
      <c r="B1179" s="89"/>
      <c r="C1179" s="90"/>
      <c r="D1179" s="91" t="s">
        <v>46</v>
      </c>
      <c r="E1179" s="103">
        <v>1717.58</v>
      </c>
      <c r="F1179" s="93"/>
      <c r="G1179" s="92">
        <v>10448</v>
      </c>
      <c r="H1179" s="92">
        <v>314</v>
      </c>
      <c r="I1179" s="94">
        <f t="shared" si="346"/>
      </c>
      <c r="J1179" s="95">
        <f t="shared" si="17"/>
      </c>
      <c r="K1179" s="92">
        <v>36</v>
      </c>
      <c r="L1179" s="95">
        <f t="shared" si="127"/>
      </c>
      <c r="M1179" s="92">
        <v>0</v>
      </c>
      <c r="N1179" s="96">
        <f t="shared" si="564"/>
      </c>
      <c r="O1179" s="92">
        <v>4</v>
      </c>
      <c r="P1179" s="96">
        <f t="shared" si="673"/>
      </c>
      <c r="Q1179" s="97"/>
      <c r="R1179" s="92"/>
      <c r="S1179" s="97"/>
      <c r="T1179" s="92"/>
      <c r="U1179" s="98"/>
      <c r="V1179" s="99"/>
      <c r="W1179" s="92"/>
      <c r="X1179" s="99"/>
      <c r="Y1179" s="97"/>
      <c r="Z1179" s="99"/>
      <c r="AA1179" s="99"/>
      <c r="AB1179" s="92"/>
      <c r="AC1179" s="92"/>
      <c r="AD1179" s="97"/>
      <c r="AE1179" s="99"/>
      <c r="AF1179" s="43" t="s">
        <v>105</v>
      </c>
    </row>
    <row r="1180">
      <c r="A1180" s="88"/>
      <c r="B1180" s="89"/>
      <c r="C1180" s="90"/>
      <c r="D1180" s="91" t="s">
        <v>48</v>
      </c>
      <c r="E1180" s="92">
        <v>281.97</v>
      </c>
      <c r="F1180" s="93"/>
      <c r="G1180" s="92">
        <v>338</v>
      </c>
      <c r="H1180" s="92">
        <v>12</v>
      </c>
      <c r="I1180" s="94">
        <f t="shared" si="346"/>
      </c>
      <c r="J1180" s="95">
        <f t="shared" si="17"/>
      </c>
      <c r="K1180" s="92">
        <v>3</v>
      </c>
      <c r="L1180" s="95">
        <f t="shared" si="127"/>
      </c>
      <c r="M1180" s="92">
        <v>0</v>
      </c>
      <c r="N1180" s="96">
        <f t="shared" si="564"/>
      </c>
      <c r="O1180" s="92">
        <v>1</v>
      </c>
      <c r="P1180" s="96">
        <f t="shared" si="673"/>
      </c>
      <c r="Q1180" s="97"/>
      <c r="R1180" s="92"/>
      <c r="S1180" s="97"/>
      <c r="T1180" s="92"/>
      <c r="U1180" s="98"/>
      <c r="V1180" s="99"/>
      <c r="W1180" s="92"/>
      <c r="X1180" s="99"/>
      <c r="Y1180" s="97"/>
      <c r="Z1180" s="99"/>
      <c r="AA1180" s="99"/>
      <c r="AB1180" s="92"/>
      <c r="AC1180" s="92"/>
      <c r="AD1180" s="97"/>
      <c r="AE1180" s="99"/>
      <c r="AF1180" s="39"/>
    </row>
    <row r="1181">
      <c r="A1181" s="88"/>
      <c r="B1181" s="89" t="s">
        <v>71</v>
      </c>
      <c r="C1181" s="90" t="s">
        <v>60</v>
      </c>
      <c r="D1181" s="91" t="s">
        <v>44</v>
      </c>
      <c r="E1181" s="102">
        <v>855.12</v>
      </c>
      <c r="F1181" s="93">
        <f>E1181+E1182+E1183</f>
      </c>
      <c r="G1181" s="92">
        <v>8234</v>
      </c>
      <c r="H1181" s="92">
        <v>105</v>
      </c>
      <c r="I1181" s="94">
        <f t="shared" si="346"/>
      </c>
      <c r="J1181" s="95">
        <f t="shared" si="17"/>
      </c>
      <c r="K1181" s="92">
        <v>12</v>
      </c>
      <c r="L1181" s="95">
        <f t="shared" si="127"/>
      </c>
      <c r="M1181" s="92">
        <v>1</v>
      </c>
      <c r="N1181" s="96">
        <f t="shared" si="564"/>
      </c>
      <c r="O1181" s="92">
        <v>3</v>
      </c>
      <c r="P1181" s="96">
        <f t="shared" si="673"/>
      </c>
      <c r="Q1181" s="97">
        <f>(M1181+M1183+M1182)/(O1181+O1183+O1182)</f>
      </c>
      <c r="R1181" s="92">
        <v>9</v>
      </c>
      <c r="S1181" s="97">
        <f>(O1181+O1183)/(K1181+K1183)</f>
      </c>
      <c r="T1181" s="92">
        <v>2</v>
      </c>
      <c r="U1181" s="98">
        <f>F1181/T1181</f>
      </c>
      <c r="V1181" s="99">
        <f>(F1181+4*500)/T1181</f>
      </c>
      <c r="W1181" s="92">
        <v>2510.4000000000015</v>
      </c>
      <c r="X1181" s="99">
        <f>W1181/T1181</f>
      </c>
      <c r="Y1181" s="97">
        <f>T1181/R1181</f>
      </c>
      <c r="Z1181" s="99">
        <f>W1181/F1181</f>
      </c>
      <c r="AA1181" s="99">
        <f>W1181/(F1181+500)</f>
      </c>
      <c r="AB1181" s="92">
        <v>0</v>
      </c>
      <c r="AC1181" s="92">
        <v>0</v>
      </c>
      <c r="AD1181" s="97">
        <f>AB1181/T1181</f>
      </c>
      <c r="AE1181" s="99">
        <f>(W1181-AC1181)/(F1181+500)</f>
      </c>
      <c r="AF1181" s="39" t="s">
        <v>65</v>
      </c>
    </row>
    <row r="1182">
      <c r="A1182" s="88"/>
      <c r="B1182" s="89"/>
      <c r="C1182" s="90"/>
      <c r="D1182" s="91" t="s">
        <v>46</v>
      </c>
      <c r="E1182" s="103">
        <v>1850.37</v>
      </c>
      <c r="F1182" s="93"/>
      <c r="G1182" s="92">
        <v>12317</v>
      </c>
      <c r="H1182" s="92">
        <v>356</v>
      </c>
      <c r="I1182" s="94">
        <f t="shared" si="346"/>
      </c>
      <c r="J1182" s="95">
        <f t="shared" si="17"/>
      </c>
      <c r="K1182" s="92">
        <v>38</v>
      </c>
      <c r="L1182" s="95">
        <f t="shared" si="127"/>
      </c>
      <c r="M1182" s="92">
        <v>0</v>
      </c>
      <c r="N1182" s="96">
        <f t="shared" si="564"/>
      </c>
      <c r="O1182" s="92">
        <v>1</v>
      </c>
      <c r="P1182" s="96">
        <f t="shared" si="673"/>
      </c>
      <c r="Q1182" s="97"/>
      <c r="R1182" s="92"/>
      <c r="S1182" s="97"/>
      <c r="T1182" s="92"/>
      <c r="U1182" s="98"/>
      <c r="V1182" s="99"/>
      <c r="W1182" s="92"/>
      <c r="X1182" s="99"/>
      <c r="Y1182" s="97"/>
      <c r="Z1182" s="99"/>
      <c r="AA1182" s="99"/>
      <c r="AB1182" s="92"/>
      <c r="AC1182" s="92"/>
      <c r="AD1182" s="97"/>
      <c r="AE1182" s="99"/>
      <c r="AF1182" s="43" t="s">
        <v>105</v>
      </c>
    </row>
    <row r="1183">
      <c r="A1183" s="88"/>
      <c r="B1183" s="89"/>
      <c r="C1183" s="90"/>
      <c r="D1183" s="91" t="s">
        <v>48</v>
      </c>
      <c r="E1183" s="92">
        <v>114.68</v>
      </c>
      <c r="F1183" s="93"/>
      <c r="G1183" s="92">
        <v>411</v>
      </c>
      <c r="H1183" s="92">
        <v>4</v>
      </c>
      <c r="I1183" s="94">
        <f t="shared" si="346"/>
      </c>
      <c r="J1183" s="95">
        <f t="shared" si="17"/>
      </c>
      <c r="K1183" s="92">
        <v>1</v>
      </c>
      <c r="L1183" s="95">
        <f t="shared" si="127"/>
      </c>
      <c r="M1183" s="92">
        <v>0</v>
      </c>
      <c r="N1183" s="96">
        <f t="shared" si="564"/>
      </c>
      <c r="O1183" s="92">
        <v>0</v>
      </c>
      <c r="P1183" s="96">
        <f t="shared" si="673"/>
      </c>
      <c r="Q1183" s="97"/>
      <c r="R1183" s="92"/>
      <c r="S1183" s="97"/>
      <c r="T1183" s="92"/>
      <c r="U1183" s="98"/>
      <c r="V1183" s="99"/>
      <c r="W1183" s="92"/>
      <c r="X1183" s="99"/>
      <c r="Y1183" s="97"/>
      <c r="Z1183" s="99"/>
      <c r="AA1183" s="99"/>
      <c r="AB1183" s="92"/>
      <c r="AC1183" s="92"/>
      <c r="AD1183" s="97"/>
      <c r="AE1183" s="99"/>
      <c r="AF1183" s="39"/>
    </row>
    <row r="1184">
      <c r="A1184" s="88"/>
      <c r="B1184" s="104" t="s">
        <v>53</v>
      </c>
      <c r="C1184" s="104"/>
      <c r="D1184" s="104"/>
      <c r="E1184" s="105">
        <f>SUM(E1172:E1183)</f>
      </c>
      <c r="F1184" s="105">
        <f>SUM(F1172:F1183)</f>
      </c>
      <c r="G1184" s="105">
        <f>SUM(G1172:G1183)</f>
      </c>
      <c r="H1184" s="105">
        <f>SUM(H1172:H1183)</f>
      </c>
      <c r="I1184" s="106">
        <f t="shared" si="346"/>
      </c>
      <c r="J1184" s="107">
        <f t="shared" si="17"/>
      </c>
      <c r="K1184" s="105">
        <f>SUM(K1172:K1183)</f>
      </c>
      <c r="L1184" s="107">
        <f t="shared" si="127"/>
      </c>
      <c r="M1184" s="105">
        <f>SUM(M1172:M1183)</f>
      </c>
      <c r="N1184" s="108">
        <f t="shared" si="564"/>
      </c>
      <c r="O1184" s="105">
        <f>SUM(O1172:O1183)</f>
      </c>
      <c r="P1184" s="108">
        <f t="shared" si="673"/>
      </c>
      <c r="Q1184" s="109">
        <f>M1184/O1184</f>
      </c>
      <c r="R1184" s="105">
        <f>SUM(R1172:R1183)</f>
      </c>
      <c r="S1184" s="109">
        <f>(O1184+O1184)/(K1184+K1184)</f>
      </c>
      <c r="T1184" s="105">
        <f>SUM(T1172:T1183)</f>
      </c>
      <c r="U1184" s="110">
        <f t="shared" ref="U1184:U1185" si="322">F1184/T1184</f>
      </c>
      <c r="V1184" s="111">
        <f t="shared" ref="V1184:V1185" si="431">(F1184+4*500)/T1184</f>
      </c>
      <c r="W1184" s="45">
        <f>W1172+W1175+W1178+W1181</f>
      </c>
      <c r="X1184" s="112">
        <f t="shared" ref="X1184:X1185" si="102">W1184/T1184</f>
      </c>
      <c r="Y1184" s="109">
        <f t="shared" ref="Y1184:Y1185" si="213">T1184/R1184</f>
      </c>
      <c r="Z1184" s="111">
        <f t="shared" ref="Z1184:Z1185" si="649">W1184/F1184</f>
      </c>
      <c r="AA1184" s="111">
        <f>W1184/(F1184+COUNT(W1172:W1183)*500)</f>
      </c>
      <c r="AB1184" s="105">
        <f>AB1172+AB1175+AB1178+AB1181</f>
      </c>
      <c r="AC1184" s="105">
        <f>AC1172+AC1175+AC1178+AC1181</f>
      </c>
      <c r="AD1184" s="109">
        <f t="shared" ref="AD1184:AD1185" si="521">AB1184/T1184</f>
      </c>
      <c r="AE1184" s="113">
        <f>(W1184-AC1184)/(F1184+COUNT(W1172:W1183)*500)</f>
      </c>
      <c r="AF1184" s="39"/>
    </row>
    <row r="1185">
      <c r="A1185" s="88"/>
      <c r="B1185" s="89" t="s">
        <v>72</v>
      </c>
      <c r="C1185" s="90" t="s">
        <v>73</v>
      </c>
      <c r="D1185" s="91" t="s">
        <v>44</v>
      </c>
      <c r="E1185" s="102">
        <v>564.5</v>
      </c>
      <c r="F1185" s="93">
        <f>E1185+E1186+E1187</f>
      </c>
      <c r="G1185" s="92">
        <v>8872</v>
      </c>
      <c r="H1185" s="92">
        <v>116</v>
      </c>
      <c r="I1185" s="94">
        <f t="shared" si="346"/>
      </c>
      <c r="J1185" s="95">
        <f t="shared" si="17"/>
      </c>
      <c r="K1185" s="92">
        <v>10</v>
      </c>
      <c r="L1185" s="95">
        <f t="shared" si="127"/>
      </c>
      <c r="M1185" s="92">
        <v>1</v>
      </c>
      <c r="N1185" s="96">
        <f t="shared" si="564"/>
      </c>
      <c r="O1185" s="92">
        <v>2</v>
      </c>
      <c r="P1185" s="96">
        <f t="shared" si="673"/>
      </c>
      <c r="Q1185" s="97">
        <f>(M1185+M1187+M1186)/(O1185+O1187+O1186)</f>
      </c>
      <c r="R1185" s="92">
        <v>5</v>
      </c>
      <c r="S1185" s="97">
        <f>(O1185+O1187)/(K1185+K1187)</f>
      </c>
      <c r="T1185" s="92">
        <v>1</v>
      </c>
      <c r="U1185" s="98">
        <f t="shared" si="322"/>
      </c>
      <c r="V1185" s="99">
        <f t="shared" si="431"/>
      </c>
      <c r="W1185" s="92">
        <v>1771.2000000000044</v>
      </c>
      <c r="X1185" s="99">
        <f t="shared" si="102"/>
      </c>
      <c r="Y1185" s="97">
        <f t="shared" si="213"/>
      </c>
      <c r="Z1185" s="99">
        <f t="shared" si="649"/>
      </c>
      <c r="AA1185" s="99">
        <f>W1185/(F1185+500)</f>
      </c>
      <c r="AB1185" s="92">
        <v>0</v>
      </c>
      <c r="AC1185" s="92">
        <v>0</v>
      </c>
      <c r="AD1185" s="97">
        <f t="shared" si="521"/>
      </c>
      <c r="AE1185" s="99">
        <f>(W1185-AC1185)/(F1185+500)</f>
      </c>
      <c r="AF1185" s="39" t="s">
        <v>65</v>
      </c>
    </row>
    <row r="1186">
      <c r="A1186" s="88"/>
      <c r="B1186" s="89"/>
      <c r="C1186" s="90"/>
      <c r="D1186" s="91" t="s">
        <v>46</v>
      </c>
      <c r="E1186" s="92">
        <v>2004.76</v>
      </c>
      <c r="F1186" s="93"/>
      <c r="G1186" s="92">
        <v>12542</v>
      </c>
      <c r="H1186" s="92">
        <v>383</v>
      </c>
      <c r="I1186" s="94">
        <f t="shared" si="346"/>
      </c>
      <c r="J1186" s="95">
        <f t="shared" si="17"/>
      </c>
      <c r="K1186" s="92">
        <v>38</v>
      </c>
      <c r="L1186" s="95">
        <f t="shared" si="127"/>
      </c>
      <c r="M1186" s="92">
        <v>1</v>
      </c>
      <c r="N1186" s="96">
        <f t="shared" si="564"/>
      </c>
      <c r="O1186" s="92">
        <v>4</v>
      </c>
      <c r="P1186" s="96">
        <f t="shared" si="673"/>
      </c>
      <c r="Q1186" s="97"/>
      <c r="R1186" s="92"/>
      <c r="S1186" s="97"/>
      <c r="T1186" s="92"/>
      <c r="U1186" s="98"/>
      <c r="V1186" s="99"/>
      <c r="W1186" s="92"/>
      <c r="X1186" s="99"/>
      <c r="Y1186" s="97"/>
      <c r="Z1186" s="99"/>
      <c r="AA1186" s="99"/>
      <c r="AB1186" s="92"/>
      <c r="AC1186" s="92"/>
      <c r="AD1186" s="97"/>
      <c r="AE1186" s="99"/>
      <c r="AF1186" s="43" t="s">
        <v>105</v>
      </c>
    </row>
    <row r="1187">
      <c r="A1187" s="88"/>
      <c r="B1187" s="89"/>
      <c r="C1187" s="90"/>
      <c r="D1187" s="91" t="s">
        <v>48</v>
      </c>
      <c r="E1187" s="92">
        <v>127.82</v>
      </c>
      <c r="F1187" s="93"/>
      <c r="G1187" s="92">
        <v>427</v>
      </c>
      <c r="H1187" s="92">
        <v>10</v>
      </c>
      <c r="I1187" s="94">
        <f t="shared" si="346"/>
      </c>
      <c r="J1187" s="95">
        <f t="shared" si="17"/>
      </c>
      <c r="K1187" s="92">
        <v>2</v>
      </c>
      <c r="L1187" s="95">
        <f t="shared" si="127"/>
      </c>
      <c r="M1187" s="92">
        <v>0</v>
      </c>
      <c r="N1187" s="96">
        <f t="shared" si="564"/>
      </c>
      <c r="O1187" s="92">
        <v>0</v>
      </c>
      <c r="P1187" s="96">
        <f t="shared" si="673"/>
      </c>
      <c r="Q1187" s="97"/>
      <c r="R1187" s="92"/>
      <c r="S1187" s="97"/>
      <c r="T1187" s="92"/>
      <c r="U1187" s="98"/>
      <c r="V1187" s="99"/>
      <c r="W1187" s="92"/>
      <c r="X1187" s="99"/>
      <c r="Y1187" s="97"/>
      <c r="Z1187" s="99"/>
      <c r="AA1187" s="99"/>
      <c r="AB1187" s="92"/>
      <c r="AC1187" s="92"/>
      <c r="AD1187" s="97"/>
      <c r="AE1187" s="99"/>
      <c r="AF1187" s="39"/>
    </row>
    <row r="1188">
      <c r="A1188" s="88"/>
      <c r="B1188" s="89" t="s">
        <v>74</v>
      </c>
      <c r="C1188" s="90" t="s">
        <v>73</v>
      </c>
      <c r="D1188" s="91" t="s">
        <v>44</v>
      </c>
      <c r="E1188" s="102">
        <v>659.31</v>
      </c>
      <c r="F1188" s="93">
        <f>E1188+E1189+E1190</f>
      </c>
      <c r="G1188" s="92">
        <v>10135</v>
      </c>
      <c r="H1188" s="92">
        <v>172</v>
      </c>
      <c r="I1188" s="94">
        <f t="shared" si="346"/>
      </c>
      <c r="J1188" s="95">
        <f t="shared" si="17"/>
      </c>
      <c r="K1188" s="92">
        <v>7</v>
      </c>
      <c r="L1188" s="95">
        <f t="shared" si="127"/>
      </c>
      <c r="M1188" s="92">
        <v>0</v>
      </c>
      <c r="N1188" s="96">
        <f t="shared" si="564"/>
      </c>
      <c r="O1188" s="92">
        <v>0</v>
      </c>
      <c r="P1188" s="96">
        <f t="shared" si="673"/>
      </c>
      <c r="Q1188" s="97">
        <f>(M1188+M1190+M1189)/(O1188+O1190+O1189)</f>
      </c>
      <c r="R1188" s="92">
        <v>3</v>
      </c>
      <c r="S1188" s="97">
        <f>(O1188+O1190)/(K1188+K1190)</f>
      </c>
      <c r="T1188" s="92">
        <v>1</v>
      </c>
      <c r="U1188" s="98">
        <f>F1188/T1188</f>
      </c>
      <c r="V1188" s="99">
        <f>(F1188+4*500)/T1188</f>
      </c>
      <c r="W1188" s="92">
        <v>642.9999999999927</v>
      </c>
      <c r="X1188" s="99">
        <f>W1188/T1188</f>
      </c>
      <c r="Y1188" s="97">
        <f>T1188/R1188</f>
      </c>
      <c r="Z1188" s="99">
        <f>W1188/F1188</f>
      </c>
      <c r="AA1188" s="99">
        <f>W1188/(F1188+500)</f>
      </c>
      <c r="AB1188" s="92">
        <v>0</v>
      </c>
      <c r="AC1188" s="92">
        <v>0</v>
      </c>
      <c r="AD1188" s="97">
        <f>AB1188/T1188</f>
      </c>
      <c r="AE1188" s="99">
        <f>(W1188-AC1188)/(F1188+500)</f>
      </c>
      <c r="AF1188" s="39" t="s">
        <v>65</v>
      </c>
    </row>
    <row r="1189">
      <c r="A1189" s="88"/>
      <c r="B1189" s="89"/>
      <c r="C1189" s="90"/>
      <c r="D1189" s="91" t="s">
        <v>46</v>
      </c>
      <c r="E1189" s="103">
        <v>2146.42</v>
      </c>
      <c r="F1189" s="93"/>
      <c r="G1189" s="92">
        <v>17769</v>
      </c>
      <c r="H1189" s="92">
        <v>521</v>
      </c>
      <c r="I1189" s="94">
        <f t="shared" si="346"/>
      </c>
      <c r="J1189" s="95">
        <f t="shared" si="17"/>
      </c>
      <c r="K1189" s="92">
        <v>45</v>
      </c>
      <c r="L1189" s="95">
        <f t="shared" si="127"/>
      </c>
      <c r="M1189" s="92">
        <v>1</v>
      </c>
      <c r="N1189" s="96">
        <f t="shared" si="564"/>
      </c>
      <c r="O1189" s="92">
        <v>1</v>
      </c>
      <c r="P1189" s="96">
        <f t="shared" si="673"/>
      </c>
      <c r="Q1189" s="97"/>
      <c r="R1189" s="92"/>
      <c r="S1189" s="97"/>
      <c r="T1189" s="92"/>
      <c r="U1189" s="98"/>
      <c r="V1189" s="99"/>
      <c r="W1189" s="92"/>
      <c r="X1189" s="99"/>
      <c r="Y1189" s="97"/>
      <c r="Z1189" s="99"/>
      <c r="AA1189" s="99"/>
      <c r="AB1189" s="92"/>
      <c r="AC1189" s="92"/>
      <c r="AD1189" s="97"/>
      <c r="AE1189" s="99"/>
      <c r="AF1189" s="43" t="s">
        <v>105</v>
      </c>
    </row>
    <row r="1190">
      <c r="A1190" s="88"/>
      <c r="B1190" s="89"/>
      <c r="C1190" s="90"/>
      <c r="D1190" s="91" t="s">
        <v>48</v>
      </c>
      <c r="E1190" s="92">
        <v>21.7</v>
      </c>
      <c r="F1190" s="93"/>
      <c r="G1190" s="92">
        <v>173</v>
      </c>
      <c r="H1190" s="92">
        <v>5</v>
      </c>
      <c r="I1190" s="94">
        <f t="shared" si="346"/>
      </c>
      <c r="J1190" s="95">
        <f t="shared" si="17"/>
      </c>
      <c r="K1190" s="92">
        <v>2</v>
      </c>
      <c r="L1190" s="95">
        <f t="shared" si="127"/>
      </c>
      <c r="M1190" s="92">
        <v>0</v>
      </c>
      <c r="N1190" s="96">
        <f t="shared" si="564"/>
      </c>
      <c r="O1190" s="92">
        <v>0</v>
      </c>
      <c r="P1190" s="96">
        <f t="shared" si="673"/>
      </c>
      <c r="Q1190" s="97"/>
      <c r="R1190" s="92"/>
      <c r="S1190" s="97"/>
      <c r="T1190" s="92"/>
      <c r="U1190" s="98"/>
      <c r="V1190" s="99"/>
      <c r="W1190" s="92"/>
      <c r="X1190" s="99"/>
      <c r="Y1190" s="97"/>
      <c r="Z1190" s="99"/>
      <c r="AA1190" s="99"/>
      <c r="AB1190" s="92"/>
      <c r="AC1190" s="92"/>
      <c r="AD1190" s="97"/>
      <c r="AE1190" s="99"/>
      <c r="AF1190" s="39"/>
    </row>
    <row r="1191">
      <c r="A1191" s="88"/>
      <c r="B1191" s="89" t="s">
        <v>75</v>
      </c>
      <c r="C1191" s="90" t="s">
        <v>73</v>
      </c>
      <c r="D1191" s="91" t="s">
        <v>44</v>
      </c>
      <c r="E1191" s="102">
        <v>518.9</v>
      </c>
      <c r="F1191" s="93">
        <f>E1191+E1192+E1193</f>
      </c>
      <c r="G1191" s="92">
        <v>6392</v>
      </c>
      <c r="H1191" s="92">
        <v>96</v>
      </c>
      <c r="I1191" s="94">
        <f t="shared" si="346"/>
      </c>
      <c r="J1191" s="95">
        <f t="shared" si="17"/>
      </c>
      <c r="K1191" s="92">
        <v>10</v>
      </c>
      <c r="L1191" s="95">
        <f t="shared" si="127"/>
      </c>
      <c r="M1191" s="92">
        <v>0</v>
      </c>
      <c r="N1191" s="96">
        <f t="shared" si="564"/>
      </c>
      <c r="O1191" s="92">
        <v>0</v>
      </c>
      <c r="P1191" s="96">
        <f t="shared" si="673"/>
      </c>
      <c r="Q1191" s="97">
        <f>(M1191+M1193+M1192)/(O1191+O1193+O1192)</f>
      </c>
      <c r="R1191" s="92">
        <v>5</v>
      </c>
      <c r="S1191" s="97">
        <f>(O1191+O1193)/(K1191+K1193)</f>
      </c>
      <c r="T1191" s="92">
        <v>2</v>
      </c>
      <c r="U1191" s="98">
        <f>F1191/T1191</f>
      </c>
      <c r="V1191" s="99">
        <f>(F1191+4*500)/T1191</f>
      </c>
      <c r="W1191" s="92">
        <v>975.6000000000058</v>
      </c>
      <c r="X1191" s="99">
        <f>W1191/T1191</f>
      </c>
      <c r="Y1191" s="97">
        <f>T1191/R1191</f>
      </c>
      <c r="Z1191" s="99">
        <f>W1191/F1191</f>
      </c>
      <c r="AA1191" s="99">
        <f>W1191/(F1191+500)</f>
      </c>
      <c r="AB1191" s="92">
        <v>0</v>
      </c>
      <c r="AC1191" s="92">
        <v>0</v>
      </c>
      <c r="AD1191" s="97">
        <f>AB1191/T1191</f>
      </c>
      <c r="AE1191" s="99">
        <f>(W1191-AC1191)/(F1191+500)</f>
      </c>
      <c r="AF1191" s="39" t="s">
        <v>65</v>
      </c>
    </row>
    <row r="1192">
      <c r="A1192" s="88"/>
      <c r="B1192" s="89"/>
      <c r="C1192" s="90"/>
      <c r="D1192" s="91" t="s">
        <v>46</v>
      </c>
      <c r="E1192" s="103">
        <v>1190.44</v>
      </c>
      <c r="F1192" s="93"/>
      <c r="G1192" s="92">
        <v>12414</v>
      </c>
      <c r="H1192" s="92">
        <v>511</v>
      </c>
      <c r="I1192" s="94">
        <f t="shared" si="346"/>
      </c>
      <c r="J1192" s="95">
        <f t="shared" si="17"/>
      </c>
      <c r="K1192" s="92">
        <v>37</v>
      </c>
      <c r="L1192" s="95">
        <f t="shared" si="127"/>
      </c>
      <c r="M1192" s="92">
        <v>0</v>
      </c>
      <c r="N1192" s="96">
        <f t="shared" si="564"/>
      </c>
      <c r="O1192" s="92">
        <v>3</v>
      </c>
      <c r="P1192" s="96">
        <f t="shared" si="673"/>
      </c>
      <c r="Q1192" s="97"/>
      <c r="R1192" s="92"/>
      <c r="S1192" s="97"/>
      <c r="T1192" s="92"/>
      <c r="U1192" s="98"/>
      <c r="V1192" s="99"/>
      <c r="W1192" s="92"/>
      <c r="X1192" s="99"/>
      <c r="Y1192" s="97"/>
      <c r="Z1192" s="99"/>
      <c r="AA1192" s="99"/>
      <c r="AB1192" s="92"/>
      <c r="AC1192" s="92"/>
      <c r="AD1192" s="97"/>
      <c r="AE1192" s="99"/>
      <c r="AF1192" s="43" t="s">
        <v>105</v>
      </c>
    </row>
    <row r="1193">
      <c r="A1193" s="88"/>
      <c r="B1193" s="89"/>
      <c r="C1193" s="90"/>
      <c r="D1193" s="91" t="s">
        <v>48</v>
      </c>
      <c r="E1193" s="92">
        <v>29.36</v>
      </c>
      <c r="F1193" s="93"/>
      <c r="G1193" s="92">
        <v>254</v>
      </c>
      <c r="H1193" s="92">
        <v>11</v>
      </c>
      <c r="I1193" s="94">
        <f t="shared" si="346"/>
      </c>
      <c r="J1193" s="95">
        <f t="shared" si="17"/>
      </c>
      <c r="K1193" s="92">
        <v>0</v>
      </c>
      <c r="L1193" s="95">
        <f t="shared" si="127"/>
      </c>
      <c r="M1193" s="92">
        <v>0</v>
      </c>
      <c r="N1193" s="96">
        <f t="shared" si="564"/>
      </c>
      <c r="O1193" s="92">
        <v>0</v>
      </c>
      <c r="P1193" s="96">
        <f t="shared" si="673"/>
      </c>
      <c r="Q1193" s="97"/>
      <c r="R1193" s="92"/>
      <c r="S1193" s="97"/>
      <c r="T1193" s="92"/>
      <c r="U1193" s="98"/>
      <c r="V1193" s="99"/>
      <c r="W1193" s="92"/>
      <c r="X1193" s="99"/>
      <c r="Y1193" s="97"/>
      <c r="Z1193" s="99"/>
      <c r="AA1193" s="99"/>
      <c r="AB1193" s="92"/>
      <c r="AC1193" s="92"/>
      <c r="AD1193" s="97"/>
      <c r="AE1193" s="99"/>
      <c r="AF1193" s="39"/>
    </row>
    <row r="1194">
      <c r="A1194" s="88"/>
      <c r="B1194" s="89" t="s">
        <v>76</v>
      </c>
      <c r="C1194" s="90" t="s">
        <v>73</v>
      </c>
      <c r="D1194" s="91" t="s">
        <v>44</v>
      </c>
      <c r="E1194" s="102">
        <v>193.58</v>
      </c>
      <c r="F1194" s="93">
        <f>E1194+E1195+E1196</f>
      </c>
      <c r="G1194" s="92">
        <v>2317</v>
      </c>
      <c r="H1194" s="92">
        <v>21</v>
      </c>
      <c r="I1194" s="94">
        <f t="shared" si="346"/>
      </c>
      <c r="J1194" s="95">
        <f t="shared" si="17"/>
      </c>
      <c r="K1194" s="92">
        <v>5</v>
      </c>
      <c r="L1194" s="95">
        <f t="shared" si="127"/>
      </c>
      <c r="M1194" s="92">
        <v>0</v>
      </c>
      <c r="N1194" s="96">
        <f t="shared" si="564"/>
      </c>
      <c r="O1194" s="92">
        <v>0</v>
      </c>
      <c r="P1194" s="96">
        <f t="shared" si="673"/>
      </c>
      <c r="Q1194" s="97">
        <f>(M1194+M1196+M1195)/(O1194+O1196+O1195)</f>
      </c>
      <c r="R1194" s="92">
        <v>3</v>
      </c>
      <c r="S1194" s="97">
        <f>(O1194+O1196)/(K1194+K1196)</f>
      </c>
      <c r="T1194" s="92">
        <v>1</v>
      </c>
      <c r="U1194" s="98">
        <f>F1194/T1194</f>
      </c>
      <c r="V1194" s="99">
        <f>(F1194+4*500)/T1194</f>
      </c>
      <c r="W1194" s="92">
        <v>1723.2000000000044</v>
      </c>
      <c r="X1194" s="99">
        <f>W1194/T1194</f>
      </c>
      <c r="Y1194" s="97">
        <f>T1194/R1194</f>
      </c>
      <c r="Z1194" s="99">
        <f>W1194/F1194</f>
      </c>
      <c r="AA1194" s="99">
        <f>W1194/(F1194+500)</f>
      </c>
      <c r="AB1194" s="92">
        <v>0</v>
      </c>
      <c r="AC1194" s="92">
        <v>0</v>
      </c>
      <c r="AD1194" s="97">
        <f>AB1194/T1194</f>
      </c>
      <c r="AE1194" s="99">
        <f>(W1194-AC1194)/(F1194+500)</f>
      </c>
      <c r="AF1194" s="39" t="s">
        <v>65</v>
      </c>
    </row>
    <row r="1195">
      <c r="A1195" s="88"/>
      <c r="B1195" s="89"/>
      <c r="C1195" s="90"/>
      <c r="D1195" s="91" t="s">
        <v>46</v>
      </c>
      <c r="E1195" s="103">
        <v>424.64</v>
      </c>
      <c r="F1195" s="93"/>
      <c r="G1195" s="92">
        <v>4576</v>
      </c>
      <c r="H1195" s="92">
        <v>295</v>
      </c>
      <c r="I1195" s="94">
        <f t="shared" si="346"/>
      </c>
      <c r="J1195" s="95">
        <f t="shared" si="17"/>
      </c>
      <c r="K1195" s="92">
        <v>12</v>
      </c>
      <c r="L1195" s="95">
        <f t="shared" si="127"/>
      </c>
      <c r="M1195" s="92">
        <v>1</v>
      </c>
      <c r="N1195" s="96">
        <f t="shared" si="564"/>
      </c>
      <c r="O1195" s="92">
        <v>2</v>
      </c>
      <c r="P1195" s="96">
        <f t="shared" si="673"/>
      </c>
      <c r="Q1195" s="97"/>
      <c r="R1195" s="92"/>
      <c r="S1195" s="97"/>
      <c r="T1195" s="92"/>
      <c r="U1195" s="98"/>
      <c r="V1195" s="99"/>
      <c r="W1195" s="92"/>
      <c r="X1195" s="99"/>
      <c r="Y1195" s="97"/>
      <c r="Z1195" s="99"/>
      <c r="AA1195" s="99"/>
      <c r="AB1195" s="92"/>
      <c r="AC1195" s="92"/>
      <c r="AD1195" s="97"/>
      <c r="AE1195" s="99"/>
      <c r="AF1195" s="43" t="s">
        <v>105</v>
      </c>
    </row>
    <row r="1196">
      <c r="A1196" s="88"/>
      <c r="B1196" s="89"/>
      <c r="C1196" s="90"/>
      <c r="D1196" s="91" t="s">
        <v>48</v>
      </c>
      <c r="E1196" s="92">
        <v>232.38</v>
      </c>
      <c r="F1196" s="93"/>
      <c r="G1196" s="92">
        <v>1117</v>
      </c>
      <c r="H1196" s="92">
        <v>52</v>
      </c>
      <c r="I1196" s="94">
        <f t="shared" si="346"/>
      </c>
      <c r="J1196" s="95">
        <f t="shared" si="17"/>
      </c>
      <c r="K1196" s="92">
        <v>1</v>
      </c>
      <c r="L1196" s="95">
        <f t="shared" si="127"/>
      </c>
      <c r="M1196" s="92">
        <v>0</v>
      </c>
      <c r="N1196" s="96">
        <f t="shared" si="564"/>
      </c>
      <c r="O1196" s="92">
        <v>0</v>
      </c>
      <c r="P1196" s="96">
        <f t="shared" si="673"/>
      </c>
      <c r="Q1196" s="97"/>
      <c r="R1196" s="92"/>
      <c r="S1196" s="97"/>
      <c r="T1196" s="92"/>
      <c r="U1196" s="98"/>
      <c r="V1196" s="99"/>
      <c r="W1196" s="92"/>
      <c r="X1196" s="99"/>
      <c r="Y1196" s="97"/>
      <c r="Z1196" s="99"/>
      <c r="AA1196" s="99"/>
      <c r="AB1196" s="92"/>
      <c r="AC1196" s="92"/>
      <c r="AD1196" s="97"/>
      <c r="AE1196" s="99"/>
      <c r="AF1196" s="39"/>
    </row>
    <row r="1197">
      <c r="A1197" s="88"/>
      <c r="B1197" s="104" t="s">
        <v>53</v>
      </c>
      <c r="C1197" s="104"/>
      <c r="D1197" s="104"/>
      <c r="E1197" s="105">
        <f>SUM(E1185:E1196)</f>
      </c>
      <c r="F1197" s="105">
        <f>SUM(F1185:F1196)</f>
      </c>
      <c r="G1197" s="105">
        <f>SUM(G1185:G1196)</f>
      </c>
      <c r="H1197" s="105">
        <f>SUM(H1185:H1196)</f>
      </c>
      <c r="I1197" s="106">
        <f t="shared" si="346"/>
      </c>
      <c r="J1197" s="107">
        <f t="shared" si="17"/>
      </c>
      <c r="K1197" s="105">
        <f>SUM(K1185:K1196)</f>
      </c>
      <c r="L1197" s="107">
        <f t="shared" si="127"/>
      </c>
      <c r="M1197" s="105">
        <f>SUM(M1185:M1196)</f>
      </c>
      <c r="N1197" s="108">
        <f t="shared" si="564"/>
      </c>
      <c r="O1197" s="105">
        <f>SUM(O1185:O1196)</f>
      </c>
      <c r="P1197" s="108">
        <f t="shared" si="673"/>
      </c>
      <c r="Q1197" s="109">
        <f t="shared" ref="Q1197:Q1198" si="545">M1197/O1197</f>
      </c>
      <c r="R1197" s="105">
        <f>SUM(R1185:R1196)</f>
      </c>
      <c r="S1197" s="109">
        <f t="shared" ref="S1197:S1198" si="237">(O1197+O1197)/(K1197+K1197)</f>
      </c>
      <c r="T1197" s="105">
        <f>SUM(T1185:T1196)</f>
      </c>
      <c r="U1197" s="110">
        <f t="shared" ref="U1197:U1198" si="323">F1197/T1197</f>
      </c>
      <c r="V1197" s="111">
        <f t="shared" ref="V1197:V1198" si="432">(F1197+4*500)/T1197</f>
      </c>
      <c r="W1197" s="45">
        <f>W1185+W1188+W1191+W1194</f>
      </c>
      <c r="X1197" s="112">
        <f t="shared" ref="X1197:X1198" si="103">W1197/T1197</f>
      </c>
      <c r="Y1197" s="109">
        <f t="shared" ref="Y1197:Y1198" si="214">T1197/R1197</f>
      </c>
      <c r="Z1197" s="111">
        <f t="shared" ref="Z1197:Z1198" si="650">W1197/F1197</f>
      </c>
      <c r="AA1197" s="111">
        <f>W1197/(F1197+COUNT(W1185:W1196)*500)</f>
      </c>
      <c r="AB1197" s="105">
        <f>AB1185+AB1188+AB1191+AB1194</f>
      </c>
      <c r="AC1197" s="105">
        <f>AC1185+AC1188+AC1191+AC1194</f>
      </c>
      <c r="AD1197" s="109">
        <f t="shared" ref="AD1197:AD1198" si="522">AB1197/T1197</f>
      </c>
      <c r="AE1197" s="113">
        <f>(W1197-AC1197)/(F1197+COUNT(W1185:W1196)*500)</f>
      </c>
      <c r="AF1197" s="99"/>
    </row>
    <row r="1198">
      <c r="A1198" s="124"/>
      <c r="B1198" s="125" t="s">
        <v>77</v>
      </c>
      <c r="C1198" s="125"/>
      <c r="D1198" s="125"/>
      <c r="E1198" s="126">
        <f>E1158+E1197+E1145+E1184+E1171</f>
      </c>
      <c r="F1198" s="126">
        <f>F1158+F1197+F1145+F1184+F1171</f>
      </c>
      <c r="G1198" s="126">
        <f>G1158+G1197+G1145+G1184+G1171</f>
      </c>
      <c r="H1198" s="126">
        <f>H1158+H1197+H1145+H1184+H1171</f>
      </c>
      <c r="I1198" s="127">
        <f t="shared" si="346"/>
      </c>
      <c r="J1198" s="128">
        <f t="shared" si="17"/>
      </c>
      <c r="K1198" s="126">
        <f>K1158+K1197+K1145+K1184+K1171</f>
      </c>
      <c r="L1198" s="128">
        <f t="shared" si="127"/>
      </c>
      <c r="M1198" s="126">
        <f>M1158+M1197+M1145+M1184+M1171</f>
      </c>
      <c r="N1198" s="129">
        <f t="shared" si="564"/>
      </c>
      <c r="O1198" s="126">
        <f>O1158+O1197+O1145+O1184+O1171</f>
      </c>
      <c r="P1198" s="130">
        <f t="shared" si="673"/>
      </c>
      <c r="Q1198" s="131">
        <f t="shared" si="545"/>
      </c>
      <c r="R1198" s="126">
        <f>R1158+R1197+R1145+R1184+R1171</f>
      </c>
      <c r="S1198" s="131">
        <f t="shared" si="237"/>
      </c>
      <c r="T1198" s="139">
        <f>T1158+T1197+T1145+T1184+T1171</f>
      </c>
      <c r="U1198" s="132">
        <f t="shared" si="323"/>
      </c>
      <c r="V1198" s="126">
        <f t="shared" si="432"/>
      </c>
      <c r="W1198" s="126">
        <f>W1158+W1197+W1145+W1184+W1171</f>
      </c>
      <c r="X1198" s="126">
        <f t="shared" si="103"/>
      </c>
      <c r="Y1198" s="131">
        <f t="shared" si="214"/>
      </c>
      <c r="Z1198" s="126">
        <f t="shared" si="650"/>
      </c>
      <c r="AA1198" s="126">
        <f>W1198/(F1198+COUNT(W1133:W1144,W1146:W1157,W1159:W1170,W1172:W1183,W1185:W1196)*500)</f>
      </c>
      <c r="AB1198" s="126">
        <f>AB1158+AB1197+AB1145+AB1184+AB1171</f>
      </c>
      <c r="AC1198" s="126">
        <f>AC1158+AC1197+AC1145+AC1184+AC1171</f>
      </c>
      <c r="AD1198" s="131">
        <f t="shared" si="522"/>
      </c>
      <c r="AE1198" s="126">
        <f>(W1198-AC1198)/(F1198+COUNT(W1133:W1144,W1146:W1157,W1159:W1170,W1172:W1183,W1185:W1196)*500)</f>
      </c>
      <c r="AF1198" s="133"/>
    </row>
    <row r="1199">
      <c r="A1199" s="122" t="s">
        <v>93</v>
      </c>
      <c r="B1199" s="80" t="s">
        <v>10</v>
      </c>
      <c r="C1199" s="80" t="s">
        <v>11</v>
      </c>
      <c r="D1199" s="80" t="s">
        <v>12</v>
      </c>
      <c r="E1199" s="80" t="s">
        <v>13</v>
      </c>
      <c r="F1199" s="80" t="s">
        <v>14</v>
      </c>
      <c r="G1199" s="80" t="s">
        <v>15</v>
      </c>
      <c r="H1199" s="80" t="s">
        <v>16</v>
      </c>
      <c r="I1199" s="81" t="s">
        <v>17</v>
      </c>
      <c r="J1199" s="82" t="s">
        <v>18</v>
      </c>
      <c r="K1199" s="80" t="s">
        <v>19</v>
      </c>
      <c r="L1199" s="82" t="s">
        <v>20</v>
      </c>
      <c r="M1199" s="80" t="s">
        <v>21</v>
      </c>
      <c r="N1199" s="83" t="s">
        <v>22</v>
      </c>
      <c r="O1199" s="80" t="s">
        <v>23</v>
      </c>
      <c r="P1199" s="83" t="s">
        <v>24</v>
      </c>
      <c r="Q1199" s="81" t="s">
        <v>25</v>
      </c>
      <c r="R1199" s="84" t="s">
        <v>26</v>
      </c>
      <c r="S1199" s="85" t="s">
        <v>27</v>
      </c>
      <c r="T1199" s="84" t="s">
        <v>28</v>
      </c>
      <c r="U1199" s="86" t="s">
        <v>29</v>
      </c>
      <c r="V1199" s="87" t="s">
        <v>30</v>
      </c>
      <c r="W1199" s="87" t="s">
        <v>31</v>
      </c>
      <c r="X1199" s="87" t="s">
        <v>32</v>
      </c>
      <c r="Y1199" s="85" t="s">
        <v>33</v>
      </c>
      <c r="Z1199" s="87" t="s">
        <v>34</v>
      </c>
      <c r="AA1199" s="87" t="s">
        <v>35</v>
      </c>
      <c r="AB1199" s="87" t="s">
        <v>36</v>
      </c>
      <c r="AC1199" s="84" t="s">
        <v>37</v>
      </c>
      <c r="AD1199" s="85" t="s">
        <v>38</v>
      </c>
      <c r="AE1199" s="87" t="s">
        <v>39</v>
      </c>
      <c r="AF1199" s="87" t="s">
        <v>40</v>
      </c>
    </row>
    <row r="1200">
      <c r="A1200" s="88" t="s">
        <v>106</v>
      </c>
      <c r="B1200" s="89" t="s">
        <v>42</v>
      </c>
      <c r="C1200" s="90" t="s">
        <v>98</v>
      </c>
      <c r="D1200" s="91" t="s">
        <v>44</v>
      </c>
      <c r="E1200" s="123">
        <v>255.2</v>
      </c>
      <c r="F1200" s="93">
        <f>E1200+E1201+E1202</f>
      </c>
      <c r="G1200" s="92">
        <v>1997</v>
      </c>
      <c r="H1200" s="92">
        <v>19</v>
      </c>
      <c r="I1200" s="94">
        <f t="shared" ref="I1200:I1265" si="347">H1200/G1200</f>
      </c>
      <c r="J1200" s="95">
        <f t="shared" ref="J1200:J1265" si="18">(E1200/G1200)*1000</f>
      </c>
      <c r="K1200" s="92">
        <v>5</v>
      </c>
      <c r="L1200" s="95">
        <f t="shared" ref="L1200:L1203" si="128">E1200/K1200</f>
      </c>
      <c r="M1200" s="92">
        <v>0</v>
      </c>
      <c r="N1200" s="96">
        <f t="shared" ref="N1200:N1265" si="565">E1200/M1200</f>
      </c>
      <c r="O1200" s="92">
        <v>1</v>
      </c>
      <c r="P1200" s="96">
        <f t="shared" ref="P1200:P1265" si="674">E1200/O1200</f>
      </c>
      <c r="Q1200" s="97">
        <f>(M1200+M1202+M1201)/(O1200+O1202+O1201)</f>
      </c>
      <c r="R1200" s="92">
        <v>5</v>
      </c>
      <c r="S1200" s="97">
        <f>(O1200+O1202)/(K1200+K1202)</f>
      </c>
      <c r="T1200" s="92">
        <v>2</v>
      </c>
      <c r="U1200" s="98">
        <f>F1200/T1200</f>
      </c>
      <c r="V1200" s="99">
        <f>(F1200+4*500)/T1200</f>
      </c>
      <c r="W1200" s="92">
        <v>4219.2</v>
      </c>
      <c r="X1200" s="99">
        <f>W1200/T1200</f>
      </c>
      <c r="Y1200" s="97">
        <f>T1200/R1200</f>
      </c>
      <c r="Z1200" s="99">
        <f>W1200/F1200</f>
      </c>
      <c r="AA1200" s="99">
        <f>W1200/(F1200+500)</f>
      </c>
      <c r="AB1200" s="92">
        <v>1</v>
      </c>
      <c r="AC1200" s="92">
        <v>1752</v>
      </c>
      <c r="AD1200" s="97">
        <f>AB1200/T1200</f>
      </c>
      <c r="AE1200" s="99">
        <f>(W1200-AC1200)/(F1200+500)</f>
      </c>
      <c r="AF1200" s="39" t="s">
        <v>45</v>
      </c>
    </row>
    <row r="1201">
      <c r="A1201" s="88"/>
      <c r="B1201" s="89"/>
      <c r="C1201" s="90"/>
      <c r="D1201" s="91" t="s">
        <v>46</v>
      </c>
      <c r="E1201" s="92">
        <v>1157.75</v>
      </c>
      <c r="F1201" s="93"/>
      <c r="G1201" s="92">
        <v>9389</v>
      </c>
      <c r="H1201" s="92">
        <v>896</v>
      </c>
      <c r="I1201" s="94">
        <f t="shared" si="347"/>
      </c>
      <c r="J1201" s="95">
        <f t="shared" si="18"/>
      </c>
      <c r="K1201" s="92">
        <v>34</v>
      </c>
      <c r="L1201" s="95">
        <f t="shared" si="128"/>
      </c>
      <c r="M1201" s="92">
        <v>1</v>
      </c>
      <c r="N1201" s="96">
        <f t="shared" si="565"/>
      </c>
      <c r="O1201" s="92">
        <v>3</v>
      </c>
      <c r="P1201" s="96">
        <f t="shared" si="674"/>
      </c>
      <c r="Q1201" s="97"/>
      <c r="R1201" s="92"/>
      <c r="S1201" s="97"/>
      <c r="T1201" s="92"/>
      <c r="U1201" s="98"/>
      <c r="V1201" s="99"/>
      <c r="W1201" s="92"/>
      <c r="X1201" s="99"/>
      <c r="Y1201" s="97"/>
      <c r="Z1201" s="99"/>
      <c r="AA1201" s="99"/>
      <c r="AB1201" s="92"/>
      <c r="AC1201" s="92"/>
      <c r="AD1201" s="97"/>
      <c r="AE1201" s="99"/>
      <c r="AF1201" s="43" t="s">
        <v>104</v>
      </c>
    </row>
    <row r="1202">
      <c r="A1202" s="88"/>
      <c r="B1202" s="89"/>
      <c r="C1202" s="90"/>
      <c r="D1202" s="91" t="s">
        <v>48</v>
      </c>
      <c r="E1202" s="92">
        <v>126.82</v>
      </c>
      <c r="F1202" s="93"/>
      <c r="G1202" s="92">
        <v>715</v>
      </c>
      <c r="H1202" s="92">
        <v>11</v>
      </c>
      <c r="I1202" s="94">
        <f t="shared" si="347"/>
      </c>
      <c r="J1202" s="95">
        <f t="shared" si="18"/>
      </c>
      <c r="K1202" s="92">
        <v>0</v>
      </c>
      <c r="L1202" s="95">
        <f t="shared" si="128"/>
      </c>
      <c r="M1202" s="92">
        <v>0</v>
      </c>
      <c r="N1202" s="96">
        <f t="shared" si="565"/>
      </c>
      <c r="O1202" s="92">
        <v>0</v>
      </c>
      <c r="P1202" s="96">
        <f t="shared" si="674"/>
      </c>
      <c r="Q1202" s="97"/>
      <c r="R1202" s="92"/>
      <c r="S1202" s="97"/>
      <c r="T1202" s="92"/>
      <c r="U1202" s="98"/>
      <c r="V1202" s="99"/>
      <c r="W1202" s="92"/>
      <c r="X1202" s="99"/>
      <c r="Y1202" s="97"/>
      <c r="Z1202" s="99"/>
      <c r="AA1202" s="99"/>
      <c r="AB1202" s="92"/>
      <c r="AC1202" s="92"/>
      <c r="AD1202" s="97"/>
      <c r="AE1202" s="99"/>
      <c r="AF1202" s="39"/>
    </row>
    <row r="1203">
      <c r="A1203" s="88"/>
      <c r="B1203" s="89" t="s">
        <v>49</v>
      </c>
      <c r="C1203" s="90" t="s">
        <v>98</v>
      </c>
      <c r="D1203" s="91" t="s">
        <v>44</v>
      </c>
      <c r="E1203" s="102">
        <v>298.98</v>
      </c>
      <c r="F1203" s="93">
        <f>E1203+E1204+E1205</f>
      </c>
      <c r="G1203" s="92">
        <v>2514</v>
      </c>
      <c r="H1203" s="92">
        <v>30</v>
      </c>
      <c r="I1203" s="94">
        <f t="shared" si="347"/>
      </c>
      <c r="J1203" s="95">
        <f t="shared" si="18"/>
      </c>
      <c r="K1203" s="92">
        <v>6</v>
      </c>
      <c r="L1203" s="95">
        <f t="shared" si="128"/>
      </c>
      <c r="M1203" s="92">
        <v>0</v>
      </c>
      <c r="N1203" s="96">
        <f t="shared" si="565"/>
      </c>
      <c r="O1203" s="92">
        <v>0</v>
      </c>
      <c r="P1203" s="96">
        <f t="shared" si="674"/>
      </c>
      <c r="Q1203" s="97">
        <f>(M1203+M1205+M1204)/(O1203+O1205+O1204)</f>
      </c>
      <c r="R1203" s="92">
        <v>4</v>
      </c>
      <c r="S1203" s="97">
        <f>(O1203+O1205)/(K1203+K1205)</f>
      </c>
      <c r="T1203" s="92">
        <v>2</v>
      </c>
      <c r="U1203" s="98">
        <f>F1203/T1203</f>
      </c>
      <c r="V1203" s="99">
        <f>(F1203+4*500)/T1203</f>
      </c>
      <c r="W1203" s="92">
        <v>564.6000000000004</v>
      </c>
      <c r="X1203" s="99">
        <f>W1203/T1203</f>
      </c>
      <c r="Y1203" s="97">
        <f>T1203/R1203</f>
      </c>
      <c r="Z1203" s="99">
        <f>W1203/F1203</f>
      </c>
      <c r="AA1203" s="99">
        <f>W1203/(F1203+500)</f>
      </c>
      <c r="AB1203" s="92">
        <v>0</v>
      </c>
      <c r="AC1203" s="92">
        <v>0</v>
      </c>
      <c r="AD1203" s="97">
        <f>AB1203/T1203</f>
      </c>
      <c r="AE1203" s="99">
        <f>(W1203-AC1203)/(F1203+500)</f>
      </c>
      <c r="AF1203" s="39" t="s">
        <v>45</v>
      </c>
    </row>
    <row r="1204">
      <c r="A1204" s="88"/>
      <c r="B1204" s="89"/>
      <c r="C1204" s="90"/>
      <c r="D1204" s="91" t="s">
        <v>46</v>
      </c>
      <c r="E1204" s="103">
        <v>1408.87</v>
      </c>
      <c r="F1204" s="93"/>
      <c r="G1204" s="92">
        <v>13745</v>
      </c>
      <c r="H1204" s="92">
        <v>1042</v>
      </c>
      <c r="I1204" s="94">
        <f t="shared" si="347"/>
      </c>
      <c r="J1204" s="95">
        <f t="shared" si="18"/>
      </c>
      <c r="K1204" s="92">
        <v>46</v>
      </c>
      <c r="L1204" s="138">
        <v>1</v>
      </c>
      <c r="M1204" s="92">
        <v>1</v>
      </c>
      <c r="N1204" s="96">
        <f t="shared" si="565"/>
      </c>
      <c r="O1204" s="92">
        <v>4</v>
      </c>
      <c r="P1204" s="96">
        <f t="shared" si="674"/>
      </c>
      <c r="Q1204" s="97"/>
      <c r="R1204" s="92"/>
      <c r="S1204" s="97"/>
      <c r="T1204" s="92"/>
      <c r="U1204" s="98"/>
      <c r="V1204" s="99"/>
      <c r="W1204" s="92"/>
      <c r="X1204" s="99"/>
      <c r="Y1204" s="97"/>
      <c r="Z1204" s="99"/>
      <c r="AA1204" s="99"/>
      <c r="AB1204" s="92"/>
      <c r="AC1204" s="92"/>
      <c r="AD1204" s="97"/>
      <c r="AE1204" s="99"/>
      <c r="AF1204" s="43" t="s">
        <v>104</v>
      </c>
    </row>
    <row r="1205">
      <c r="A1205" s="88"/>
      <c r="B1205" s="89"/>
      <c r="C1205" s="90"/>
      <c r="D1205" s="91" t="s">
        <v>48</v>
      </c>
      <c r="E1205" s="92">
        <v>244.92</v>
      </c>
      <c r="F1205" s="93"/>
      <c r="G1205" s="92">
        <v>555</v>
      </c>
      <c r="H1205" s="92">
        <v>11</v>
      </c>
      <c r="I1205" s="94">
        <f t="shared" si="347"/>
      </c>
      <c r="J1205" s="95">
        <f t="shared" si="18"/>
      </c>
      <c r="K1205" s="92">
        <v>2</v>
      </c>
      <c r="L1205" s="95">
        <f t="shared" ref="L1205:L1265" si="129">E1205/K1205</f>
      </c>
      <c r="M1205" s="92">
        <v>0</v>
      </c>
      <c r="N1205" s="96">
        <f t="shared" si="565"/>
      </c>
      <c r="O1205" s="92">
        <v>2</v>
      </c>
      <c r="P1205" s="96">
        <f t="shared" si="674"/>
      </c>
      <c r="Q1205" s="97"/>
      <c r="R1205" s="92"/>
      <c r="S1205" s="97"/>
      <c r="T1205" s="92"/>
      <c r="U1205" s="98"/>
      <c r="V1205" s="99"/>
      <c r="W1205" s="92"/>
      <c r="X1205" s="99"/>
      <c r="Y1205" s="97"/>
      <c r="Z1205" s="99"/>
      <c r="AA1205" s="99"/>
      <c r="AB1205" s="92"/>
      <c r="AC1205" s="92"/>
      <c r="AD1205" s="97"/>
      <c r="AE1205" s="99"/>
      <c r="AF1205" s="39"/>
    </row>
    <row r="1206">
      <c r="A1206" s="88"/>
      <c r="B1206" s="89" t="s">
        <v>51</v>
      </c>
      <c r="C1206" s="90" t="s">
        <v>98</v>
      </c>
      <c r="D1206" s="91" t="s">
        <v>44</v>
      </c>
      <c r="E1206" s="102">
        <v>346.56</v>
      </c>
      <c r="F1206" s="93">
        <f>E1206+E1207+E1208</f>
      </c>
      <c r="G1206" s="92">
        <v>2416</v>
      </c>
      <c r="H1206" s="92">
        <v>20</v>
      </c>
      <c r="I1206" s="94">
        <f t="shared" si="347"/>
      </c>
      <c r="J1206" s="95">
        <f t="shared" si="18"/>
      </c>
      <c r="K1206" s="92">
        <v>3</v>
      </c>
      <c r="L1206" s="95">
        <f t="shared" si="129"/>
      </c>
      <c r="M1206" s="92">
        <v>0</v>
      </c>
      <c r="N1206" s="96">
        <f t="shared" si="565"/>
      </c>
      <c r="O1206" s="92">
        <v>0</v>
      </c>
      <c r="P1206" s="96">
        <f t="shared" si="674"/>
      </c>
      <c r="Q1206" s="97">
        <f>(M1206+M1208+M1207)/(O1206+O1208+O1207)</f>
      </c>
      <c r="R1206" s="92">
        <v>1</v>
      </c>
      <c r="S1206" s="97">
        <f>(O1206+O1208)/(K1206+K1208)</f>
      </c>
      <c r="T1206" s="92">
        <v>0</v>
      </c>
      <c r="U1206" s="98">
        <f>F1206/T1206</f>
      </c>
      <c r="V1206" s="99">
        <f>(F1206+4*500)/T1206</f>
      </c>
      <c r="W1206" s="92">
        <v>0</v>
      </c>
      <c r="X1206" s="99">
        <f>W1206/T1206</f>
      </c>
      <c r="Y1206" s="97">
        <f>T1206/R1206</f>
      </c>
      <c r="Z1206" s="99">
        <f>W1206/F1206</f>
      </c>
      <c r="AA1206" s="99">
        <f>W1206/(F1206+500)</f>
      </c>
      <c r="AB1206" s="92">
        <v>0</v>
      </c>
      <c r="AC1206" s="92">
        <v>0</v>
      </c>
      <c r="AD1206" s="97">
        <f>AB1206/T1206</f>
      </c>
      <c r="AE1206" s="99">
        <f>(W1206-AC1206)/(F1206+500)</f>
      </c>
      <c r="AF1206" s="39" t="s">
        <v>45</v>
      </c>
    </row>
    <row r="1207">
      <c r="A1207" s="88"/>
      <c r="B1207" s="89"/>
      <c r="C1207" s="90"/>
      <c r="D1207" s="91" t="s">
        <v>46</v>
      </c>
      <c r="E1207" s="103">
        <v>1128.33</v>
      </c>
      <c r="F1207" s="93"/>
      <c r="G1207" s="92">
        <v>8731</v>
      </c>
      <c r="H1207" s="92">
        <v>493</v>
      </c>
      <c r="I1207" s="94">
        <f t="shared" si="347"/>
      </c>
      <c r="J1207" s="95">
        <f t="shared" si="18"/>
      </c>
      <c r="K1207" s="92">
        <v>28</v>
      </c>
      <c r="L1207" s="95">
        <f t="shared" si="129"/>
      </c>
      <c r="M1207" s="92">
        <v>0</v>
      </c>
      <c r="N1207" s="96">
        <f t="shared" si="565"/>
      </c>
      <c r="O1207" s="92">
        <v>1</v>
      </c>
      <c r="P1207" s="96">
        <f t="shared" si="674"/>
      </c>
      <c r="Q1207" s="97"/>
      <c r="R1207" s="92"/>
      <c r="S1207" s="97"/>
      <c r="T1207" s="92"/>
      <c r="U1207" s="98"/>
      <c r="V1207" s="99"/>
      <c r="W1207" s="92"/>
      <c r="X1207" s="99"/>
      <c r="Y1207" s="97"/>
      <c r="Z1207" s="99"/>
      <c r="AA1207" s="99"/>
      <c r="AB1207" s="92"/>
      <c r="AC1207" s="92"/>
      <c r="AD1207" s="97"/>
      <c r="AE1207" s="99"/>
      <c r="AF1207" s="43" t="s">
        <v>104</v>
      </c>
    </row>
    <row r="1208">
      <c r="A1208" s="88"/>
      <c r="B1208" s="89"/>
      <c r="C1208" s="90"/>
      <c r="D1208" s="91" t="s">
        <v>48</v>
      </c>
      <c r="E1208" s="92">
        <v>111.65</v>
      </c>
      <c r="F1208" s="93"/>
      <c r="G1208" s="92">
        <v>499</v>
      </c>
      <c r="H1208" s="92">
        <v>11</v>
      </c>
      <c r="I1208" s="94">
        <f t="shared" si="347"/>
      </c>
      <c r="J1208" s="95">
        <f t="shared" si="18"/>
      </c>
      <c r="K1208" s="92">
        <v>0</v>
      </c>
      <c r="L1208" s="95">
        <f t="shared" si="129"/>
      </c>
      <c r="M1208" s="92">
        <v>0</v>
      </c>
      <c r="N1208" s="96">
        <f t="shared" si="565"/>
      </c>
      <c r="O1208" s="92">
        <v>0</v>
      </c>
      <c r="P1208" s="96">
        <f t="shared" si="674"/>
      </c>
      <c r="Q1208" s="97"/>
      <c r="R1208" s="92"/>
      <c r="S1208" s="97"/>
      <c r="T1208" s="92"/>
      <c r="U1208" s="98"/>
      <c r="V1208" s="99"/>
      <c r="W1208" s="92"/>
      <c r="X1208" s="99"/>
      <c r="Y1208" s="97"/>
      <c r="Z1208" s="99"/>
      <c r="AA1208" s="99"/>
      <c r="AB1208" s="92"/>
      <c r="AC1208" s="92"/>
      <c r="AD1208" s="97"/>
      <c r="AE1208" s="99"/>
      <c r="AF1208" s="39"/>
    </row>
    <row r="1209">
      <c r="A1209" s="88"/>
      <c r="B1209" s="89" t="s">
        <v>52</v>
      </c>
      <c r="C1209" s="90" t="s">
        <v>98</v>
      </c>
      <c r="D1209" s="91" t="s">
        <v>44</v>
      </c>
      <c r="E1209" s="102">
        <v>416.85</v>
      </c>
      <c r="F1209" s="93">
        <f>E1209+E1210+E1211</f>
      </c>
      <c r="G1209" s="92">
        <v>3701</v>
      </c>
      <c r="H1209" s="92">
        <v>22</v>
      </c>
      <c r="I1209" s="94">
        <f t="shared" si="347"/>
      </c>
      <c r="J1209" s="95">
        <f t="shared" si="18"/>
      </c>
      <c r="K1209" s="92">
        <v>4</v>
      </c>
      <c r="L1209" s="95">
        <f t="shared" si="129"/>
      </c>
      <c r="M1209" s="92">
        <v>0</v>
      </c>
      <c r="N1209" s="96">
        <f t="shared" si="565"/>
      </c>
      <c r="O1209" s="92">
        <v>0</v>
      </c>
      <c r="P1209" s="96">
        <f t="shared" si="674"/>
      </c>
      <c r="Q1209" s="97">
        <f>(M1209+M1211+M1210)/(O1209+O1211+O1210)</f>
      </c>
      <c r="R1209" s="92">
        <v>3</v>
      </c>
      <c r="S1209" s="97">
        <f>(O1209+O1211)/(K1209+K1211)</f>
      </c>
      <c r="T1209" s="92">
        <v>2</v>
      </c>
      <c r="U1209" s="98">
        <f>F1209/T1209</f>
      </c>
      <c r="V1209" s="99">
        <f>(F1209+4*500)/T1209</f>
      </c>
      <c r="W1209" s="92">
        <v>975.5999999999995</v>
      </c>
      <c r="X1209" s="99">
        <f>W1209/T1209</f>
      </c>
      <c r="Y1209" s="97">
        <f>T1209/R1209</f>
      </c>
      <c r="Z1209" s="99">
        <f>W1209/F1209</f>
      </c>
      <c r="AA1209" s="99">
        <f>W1209/(F1209+500)</f>
      </c>
      <c r="AB1209" s="92">
        <v>1</v>
      </c>
      <c r="AC1209" s="92">
        <v>176.4000000000001</v>
      </c>
      <c r="AD1209" s="97">
        <f>AB1209/T1209</f>
      </c>
      <c r="AE1209" s="99">
        <f>(W1209-AC1209)/(F1209+500)</f>
      </c>
      <c r="AF1209" s="39" t="s">
        <v>45</v>
      </c>
    </row>
    <row r="1210">
      <c r="A1210" s="88"/>
      <c r="B1210" s="89"/>
      <c r="C1210" s="90"/>
      <c r="D1210" s="91" t="s">
        <v>46</v>
      </c>
      <c r="E1210" s="103">
        <v>1009.73</v>
      </c>
      <c r="F1210" s="93"/>
      <c r="G1210" s="92">
        <v>6202</v>
      </c>
      <c r="H1210" s="92">
        <v>310</v>
      </c>
      <c r="I1210" s="94">
        <f t="shared" si="347"/>
      </c>
      <c r="J1210" s="95">
        <f t="shared" si="18"/>
      </c>
      <c r="K1210" s="92">
        <v>32</v>
      </c>
      <c r="L1210" s="95">
        <f t="shared" si="129"/>
      </c>
      <c r="M1210" s="92">
        <v>1</v>
      </c>
      <c r="N1210" s="96">
        <f t="shared" si="565"/>
      </c>
      <c r="O1210" s="92">
        <v>5</v>
      </c>
      <c r="P1210" s="96">
        <f t="shared" si="674"/>
      </c>
      <c r="Q1210" s="97"/>
      <c r="R1210" s="92"/>
      <c r="S1210" s="97"/>
      <c r="T1210" s="92"/>
      <c r="U1210" s="98"/>
      <c r="V1210" s="99"/>
      <c r="W1210" s="92"/>
      <c r="X1210" s="99"/>
      <c r="Y1210" s="97"/>
      <c r="Z1210" s="99"/>
      <c r="AA1210" s="99"/>
      <c r="AB1210" s="92">
        <v>1</v>
      </c>
      <c r="AC1210" s="92">
        <v>176.4000000000001</v>
      </c>
      <c r="AD1210" s="97"/>
      <c r="AE1210" s="99"/>
      <c r="AF1210" s="43" t="s">
        <v>104</v>
      </c>
    </row>
    <row r="1211">
      <c r="A1211" s="88"/>
      <c r="B1211" s="89"/>
      <c r="C1211" s="90"/>
      <c r="D1211" s="91" t="s">
        <v>48</v>
      </c>
      <c r="E1211" s="92">
        <v>186.38</v>
      </c>
      <c r="F1211" s="93"/>
      <c r="G1211" s="92">
        <v>767</v>
      </c>
      <c r="H1211" s="92">
        <v>8</v>
      </c>
      <c r="I1211" s="94">
        <f t="shared" si="347"/>
      </c>
      <c r="J1211" s="95">
        <f t="shared" si="18"/>
      </c>
      <c r="K1211" s="92">
        <v>4</v>
      </c>
      <c r="L1211" s="95">
        <f t="shared" si="129"/>
      </c>
      <c r="M1211" s="92">
        <v>0</v>
      </c>
      <c r="N1211" s="96">
        <f t="shared" si="565"/>
      </c>
      <c r="O1211" s="92">
        <v>0</v>
      </c>
      <c r="P1211" s="96">
        <f t="shared" si="674"/>
      </c>
      <c r="Q1211" s="97"/>
      <c r="R1211" s="92"/>
      <c r="S1211" s="97"/>
      <c r="T1211" s="92"/>
      <c r="U1211" s="98"/>
      <c r="V1211" s="99"/>
      <c r="W1211" s="92"/>
      <c r="X1211" s="99"/>
      <c r="Y1211" s="97"/>
      <c r="Z1211" s="99"/>
      <c r="AA1211" s="99"/>
      <c r="AB1211" s="92">
        <v>1</v>
      </c>
      <c r="AC1211" s="92">
        <v>176.4000000000001</v>
      </c>
      <c r="AD1211" s="97"/>
      <c r="AE1211" s="99"/>
      <c r="AF1211" s="39"/>
    </row>
    <row r="1212">
      <c r="A1212" s="88"/>
      <c r="B1212" s="104" t="s">
        <v>53</v>
      </c>
      <c r="C1212" s="104"/>
      <c r="D1212" s="104"/>
      <c r="E1212" s="105">
        <f>SUM(E1200:E1211)</f>
      </c>
      <c r="F1212" s="105">
        <f>SUM(F1200:F1211)</f>
      </c>
      <c r="G1212" s="105">
        <f>SUM(G1200:G1211)</f>
      </c>
      <c r="H1212" s="105">
        <f>SUM(H1200:H1211)</f>
      </c>
      <c r="I1212" s="106">
        <f t="shared" si="347"/>
      </c>
      <c r="J1212" s="107">
        <f t="shared" si="18"/>
      </c>
      <c r="K1212" s="105">
        <f>SUM(K1200:K1211)</f>
      </c>
      <c r="L1212" s="107">
        <f t="shared" si="129"/>
      </c>
      <c r="M1212" s="105">
        <f>SUM(M1200:M1211)</f>
      </c>
      <c r="N1212" s="108">
        <f t="shared" si="565"/>
      </c>
      <c r="O1212" s="105">
        <f>SUM(O1200:O1211)</f>
      </c>
      <c r="P1212" s="108">
        <f t="shared" si="674"/>
      </c>
      <c r="Q1212" s="109">
        <f>M1212/O1212</f>
      </c>
      <c r="R1212" s="105">
        <f>SUM(R1200:R1211)</f>
      </c>
      <c r="S1212" s="109">
        <f>(O1212+O1212)/(K1212+K1212)</f>
      </c>
      <c r="T1212" s="105">
        <f>SUM(T1200:T1211)</f>
      </c>
      <c r="U1212" s="110">
        <f t="shared" ref="U1212:U1213" si="324">F1212/T1212</f>
      </c>
      <c r="V1212" s="111">
        <f t="shared" ref="V1212:V1213" si="433">(F1212+4*500)/T1212</f>
      </c>
      <c r="W1212" s="105">
        <f>SUM(W1200:W1211)</f>
      </c>
      <c r="X1212" s="112">
        <f t="shared" ref="X1212:X1213" si="104">W1212/T1212</f>
      </c>
      <c r="Y1212" s="109">
        <f t="shared" ref="Y1212:Y1213" si="215">T1212/R1212</f>
      </c>
      <c r="Z1212" s="111">
        <f t="shared" ref="Z1212:Z1213" si="651">W1212/F1212</f>
      </c>
      <c r="AA1212" s="111">
        <f>W1212/(F1212+COUNT(W1200:W1211)*500)</f>
      </c>
      <c r="AB1212" s="105">
        <f>AB1200+AB1203+AB1206+AB1209</f>
      </c>
      <c r="AC1212" s="105">
        <f>AC1200+AC1203+AC1206+AC1209</f>
      </c>
      <c r="AD1212" s="109">
        <f t="shared" ref="AD1212:AD1213" si="523">AB1212/T1212</f>
      </c>
      <c r="AE1212" s="113">
        <f>(W1212-AC1212)/(F1212+COUNT(W1200:W1211)*500)</f>
      </c>
      <c r="AF1212" s="39"/>
    </row>
    <row r="1213">
      <c r="A1213" s="88"/>
      <c r="B1213" s="89" t="s">
        <v>54</v>
      </c>
      <c r="C1213" s="90" t="s">
        <v>55</v>
      </c>
      <c r="D1213" s="91" t="s">
        <v>44</v>
      </c>
      <c r="E1213" s="123">
        <v>399.3</v>
      </c>
      <c r="F1213" s="93">
        <f>E1213+E1214+E1215</f>
      </c>
      <c r="G1213" s="92">
        <v>3706</v>
      </c>
      <c r="H1213" s="92">
        <v>21</v>
      </c>
      <c r="I1213" s="94">
        <f t="shared" si="347"/>
      </c>
      <c r="J1213" s="95">
        <f t="shared" si="18"/>
      </c>
      <c r="K1213" s="92">
        <v>6</v>
      </c>
      <c r="L1213" s="95">
        <f t="shared" si="129"/>
      </c>
      <c r="M1213" s="92">
        <v>0</v>
      </c>
      <c r="N1213" s="96">
        <f t="shared" si="565"/>
      </c>
      <c r="O1213" s="92">
        <v>1</v>
      </c>
      <c r="P1213" s="96">
        <f t="shared" si="674"/>
      </c>
      <c r="Q1213" s="97">
        <f>(M1213+M1215+M1214)/(O1213+O1215+O1214)</f>
      </c>
      <c r="R1213" s="92">
        <v>9</v>
      </c>
      <c r="S1213" s="97">
        <f>(O1213+O1215)/(K1213+K1215)</f>
      </c>
      <c r="T1213" s="92">
        <v>4</v>
      </c>
      <c r="U1213" s="98">
        <f t="shared" si="324"/>
      </c>
      <c r="V1213" s="99">
        <f t="shared" si="433"/>
      </c>
      <c r="W1213" s="92">
        <v>8438.4</v>
      </c>
      <c r="X1213" s="99">
        <f t="shared" si="104"/>
      </c>
      <c r="Y1213" s="97">
        <f t="shared" si="215"/>
      </c>
      <c r="Z1213" s="99">
        <f t="shared" si="651"/>
      </c>
      <c r="AA1213" s="99">
        <f>W1213/(F1213+500)</f>
      </c>
      <c r="AB1213" s="92">
        <v>1</v>
      </c>
      <c r="AC1213" s="92">
        <v>2467.2000000000003</v>
      </c>
      <c r="AD1213" s="97">
        <f t="shared" si="523"/>
      </c>
      <c r="AE1213" s="99">
        <f>(W1213-AC1213)/(F1213+500)</f>
      </c>
      <c r="AF1213" s="39" t="s">
        <v>45</v>
      </c>
    </row>
    <row r="1214">
      <c r="A1214" s="88"/>
      <c r="B1214" s="89"/>
      <c r="C1214" s="90"/>
      <c r="D1214" s="91" t="s">
        <v>46</v>
      </c>
      <c r="E1214" s="92">
        <v>2156.86</v>
      </c>
      <c r="F1214" s="93"/>
      <c r="G1214" s="92">
        <v>13620</v>
      </c>
      <c r="H1214" s="92">
        <v>711</v>
      </c>
      <c r="I1214" s="94">
        <f t="shared" si="347"/>
      </c>
      <c r="J1214" s="95">
        <f t="shared" si="18"/>
      </c>
      <c r="K1214" s="92">
        <v>45</v>
      </c>
      <c r="L1214" s="95">
        <f t="shared" si="129"/>
      </c>
      <c r="M1214" s="92">
        <v>4</v>
      </c>
      <c r="N1214" s="96">
        <f t="shared" si="565"/>
      </c>
      <c r="O1214" s="92">
        <v>9</v>
      </c>
      <c r="P1214" s="96">
        <f t="shared" si="674"/>
      </c>
      <c r="Q1214" s="97"/>
      <c r="R1214" s="92"/>
      <c r="S1214" s="97"/>
      <c r="T1214" s="92"/>
      <c r="U1214" s="98"/>
      <c r="V1214" s="99"/>
      <c r="W1214" s="92"/>
      <c r="X1214" s="99"/>
      <c r="Y1214" s="97"/>
      <c r="Z1214" s="99"/>
      <c r="AA1214" s="99"/>
      <c r="AB1214" s="92">
        <v>1</v>
      </c>
      <c r="AC1214" s="92">
        <v>2467.2000000000003</v>
      </c>
      <c r="AD1214" s="97"/>
      <c r="AE1214" s="99"/>
      <c r="AF1214" s="43" t="s">
        <v>104</v>
      </c>
    </row>
    <row r="1215">
      <c r="A1215" s="88"/>
      <c r="B1215" s="89"/>
      <c r="C1215" s="90"/>
      <c r="D1215" s="91" t="s">
        <v>48</v>
      </c>
      <c r="E1215" s="92">
        <v>335.21</v>
      </c>
      <c r="F1215" s="93"/>
      <c r="G1215" s="92">
        <v>321</v>
      </c>
      <c r="H1215" s="92">
        <v>9</v>
      </c>
      <c r="I1215" s="94">
        <f t="shared" si="347"/>
      </c>
      <c r="J1215" s="95">
        <f t="shared" si="18"/>
      </c>
      <c r="K1215" s="92">
        <v>3</v>
      </c>
      <c r="L1215" s="95">
        <f t="shared" si="129"/>
      </c>
      <c r="M1215" s="92">
        <v>0</v>
      </c>
      <c r="N1215" s="96">
        <f t="shared" si="565"/>
      </c>
      <c r="O1215" s="92">
        <v>0</v>
      </c>
      <c r="P1215" s="96">
        <f t="shared" si="674"/>
      </c>
      <c r="Q1215" s="97"/>
      <c r="R1215" s="92"/>
      <c r="S1215" s="97"/>
      <c r="T1215" s="92"/>
      <c r="U1215" s="98"/>
      <c r="V1215" s="99"/>
      <c r="W1215" s="92"/>
      <c r="X1215" s="99"/>
      <c r="Y1215" s="97"/>
      <c r="Z1215" s="99"/>
      <c r="AA1215" s="99"/>
      <c r="AB1215" s="92">
        <v>1</v>
      </c>
      <c r="AC1215" s="92">
        <v>2467.2000000000003</v>
      </c>
      <c r="AD1215" s="97"/>
      <c r="AE1215" s="99"/>
      <c r="AF1215" s="39"/>
    </row>
    <row r="1216">
      <c r="A1216" s="88"/>
      <c r="B1216" s="89" t="s">
        <v>56</v>
      </c>
      <c r="C1216" s="90" t="s">
        <v>55</v>
      </c>
      <c r="D1216" s="91" t="s">
        <v>44</v>
      </c>
      <c r="E1216" s="102">
        <v>220.26</v>
      </c>
      <c r="F1216" s="93">
        <f>E1216+E1217+E1218</f>
      </c>
      <c r="G1216" s="92">
        <v>1547</v>
      </c>
      <c r="H1216" s="92">
        <v>17</v>
      </c>
      <c r="I1216" s="94">
        <f t="shared" si="347"/>
      </c>
      <c r="J1216" s="95">
        <f t="shared" si="18"/>
      </c>
      <c r="K1216" s="92">
        <v>2</v>
      </c>
      <c r="L1216" s="95">
        <f t="shared" si="129"/>
      </c>
      <c r="M1216" s="92">
        <v>0</v>
      </c>
      <c r="N1216" s="96">
        <f t="shared" si="565"/>
      </c>
      <c r="O1216" s="92">
        <v>0</v>
      </c>
      <c r="P1216" s="96">
        <f t="shared" si="674"/>
      </c>
      <c r="Q1216" s="97">
        <f>(M1216+M1218+M1217)/(O1216+O1218+O1217)</f>
      </c>
      <c r="R1216" s="92">
        <v>13</v>
      </c>
      <c r="S1216" s="97">
        <f>(O1216+O1218)/(K1216+K1218)</f>
      </c>
      <c r="T1216" s="92">
        <v>6</v>
      </c>
      <c r="U1216" s="98">
        <f>F1216/T1216</f>
      </c>
      <c r="V1216" s="99">
        <f>(F1216+4*500)/T1216</f>
      </c>
      <c r="W1216" s="92">
        <v>9096</v>
      </c>
      <c r="X1216" s="99">
        <f>W1216/T1216</f>
      </c>
      <c r="Y1216" s="97">
        <f>T1216/R1216</f>
      </c>
      <c r="Z1216" s="99">
        <f>W1216/F1216</f>
      </c>
      <c r="AA1216" s="99">
        <f>W1216/(F1216+500)</f>
      </c>
      <c r="AB1216" s="92">
        <v>5</v>
      </c>
      <c r="AC1216" s="92">
        <v>8675.999999999998</v>
      </c>
      <c r="AD1216" s="97">
        <f>AB1216/T1216</f>
      </c>
      <c r="AE1216" s="99">
        <f>(W1216-AC1216)/(F1216+500)</f>
      </c>
      <c r="AF1216" s="39" t="s">
        <v>45</v>
      </c>
    </row>
    <row r="1217">
      <c r="A1217" s="88"/>
      <c r="B1217" s="89"/>
      <c r="C1217" s="90"/>
      <c r="D1217" s="91" t="s">
        <v>46</v>
      </c>
      <c r="E1217" s="103">
        <v>3415.45</v>
      </c>
      <c r="F1217" s="93"/>
      <c r="G1217" s="92">
        <v>18730</v>
      </c>
      <c r="H1217" s="92">
        <v>1004</v>
      </c>
      <c r="I1217" s="94">
        <f t="shared" si="347"/>
      </c>
      <c r="J1217" s="95">
        <f t="shared" si="18"/>
      </c>
      <c r="K1217" s="92">
        <v>56</v>
      </c>
      <c r="L1217" s="95">
        <f t="shared" si="129"/>
      </c>
      <c r="M1217" s="92">
        <v>3</v>
      </c>
      <c r="N1217" s="96">
        <f t="shared" si="565"/>
      </c>
      <c r="O1217" s="92">
        <v>6</v>
      </c>
      <c r="P1217" s="96">
        <f t="shared" si="674"/>
      </c>
      <c r="Q1217" s="97"/>
      <c r="R1217" s="92"/>
      <c r="S1217" s="97"/>
      <c r="T1217" s="92"/>
      <c r="U1217" s="98"/>
      <c r="V1217" s="99"/>
      <c r="W1217" s="92"/>
      <c r="X1217" s="99"/>
      <c r="Y1217" s="97"/>
      <c r="Z1217" s="99"/>
      <c r="AA1217" s="99"/>
      <c r="AB1217" s="92">
        <v>5</v>
      </c>
      <c r="AC1217" s="92">
        <v>8675.999999999998</v>
      </c>
      <c r="AD1217" s="97"/>
      <c r="AE1217" s="99"/>
      <c r="AF1217" s="43" t="s">
        <v>104</v>
      </c>
    </row>
    <row r="1218">
      <c r="A1218" s="88"/>
      <c r="B1218" s="89"/>
      <c r="C1218" s="90"/>
      <c r="D1218" s="91" t="s">
        <v>48</v>
      </c>
      <c r="E1218" s="92">
        <v>37.76</v>
      </c>
      <c r="F1218" s="93"/>
      <c r="G1218" s="92">
        <v>314</v>
      </c>
      <c r="H1218" s="92">
        <v>6</v>
      </c>
      <c r="I1218" s="94">
        <f t="shared" si="347"/>
      </c>
      <c r="J1218" s="95">
        <f t="shared" si="18"/>
      </c>
      <c r="K1218" s="92">
        <v>1</v>
      </c>
      <c r="L1218" s="95">
        <f t="shared" si="129"/>
      </c>
      <c r="M1218" s="92">
        <v>0</v>
      </c>
      <c r="N1218" s="96">
        <f t="shared" si="565"/>
      </c>
      <c r="O1218" s="92">
        <v>2</v>
      </c>
      <c r="P1218" s="96">
        <f t="shared" si="674"/>
      </c>
      <c r="Q1218" s="97"/>
      <c r="R1218" s="92"/>
      <c r="S1218" s="97"/>
      <c r="T1218" s="92"/>
      <c r="U1218" s="98"/>
      <c r="V1218" s="99"/>
      <c r="W1218" s="92"/>
      <c r="X1218" s="99"/>
      <c r="Y1218" s="97"/>
      <c r="Z1218" s="99"/>
      <c r="AA1218" s="99"/>
      <c r="AB1218" s="92">
        <v>5</v>
      </c>
      <c r="AC1218" s="92">
        <v>8675.999999999998</v>
      </c>
      <c r="AD1218" s="97"/>
      <c r="AE1218" s="99"/>
      <c r="AF1218" s="39"/>
    </row>
    <row r="1219">
      <c r="A1219" s="88"/>
      <c r="B1219" s="89" t="s">
        <v>57</v>
      </c>
      <c r="C1219" s="90" t="s">
        <v>55</v>
      </c>
      <c r="D1219" s="91" t="s">
        <v>44</v>
      </c>
      <c r="E1219" s="102">
        <v>254.74</v>
      </c>
      <c r="F1219" s="93">
        <f>E1219+E1220+E1221</f>
      </c>
      <c r="G1219" s="92">
        <v>2672</v>
      </c>
      <c r="H1219" s="92">
        <v>19</v>
      </c>
      <c r="I1219" s="94">
        <f t="shared" si="347"/>
      </c>
      <c r="J1219" s="95">
        <f t="shared" si="18"/>
      </c>
      <c r="K1219" s="92">
        <v>4</v>
      </c>
      <c r="L1219" s="95">
        <f t="shared" si="129"/>
      </c>
      <c r="M1219" s="92">
        <v>0</v>
      </c>
      <c r="N1219" s="96">
        <f t="shared" si="565"/>
      </c>
      <c r="O1219" s="92">
        <v>0</v>
      </c>
      <c r="P1219" s="96">
        <f t="shared" si="674"/>
      </c>
      <c r="Q1219" s="97">
        <f>(M1219+M1221+M1220)/(O1219+O1221+O1220)</f>
      </c>
      <c r="R1219" s="92">
        <v>7</v>
      </c>
      <c r="S1219" s="97">
        <f>(O1219+O1221)/(K1219+K1221)</f>
      </c>
      <c r="T1219" s="92">
        <v>3</v>
      </c>
      <c r="U1219" s="98">
        <f>F1219/T1219</f>
      </c>
      <c r="V1219" s="99">
        <f>(F1219+4*500)/T1219</f>
      </c>
      <c r="W1219" s="92">
        <v>4177.199999999997</v>
      </c>
      <c r="X1219" s="99">
        <f>W1219/T1219</f>
      </c>
      <c r="Y1219" s="97">
        <f>T1219/R1219</f>
      </c>
      <c r="Z1219" s="99">
        <f>W1219/F1219</f>
      </c>
      <c r="AA1219" s="99">
        <f>W1219/(F1219+500)</f>
      </c>
      <c r="AB1219" s="92">
        <v>3</v>
      </c>
      <c r="AC1219" s="92">
        <v>4177.500000000002</v>
      </c>
      <c r="AD1219" s="97">
        <f>AB1219/T1219</f>
      </c>
      <c r="AE1219" s="99">
        <f>(W1219-AC1219)/(F1219+500)</f>
      </c>
      <c r="AF1219" s="39" t="s">
        <v>45</v>
      </c>
    </row>
    <row r="1220">
      <c r="A1220" s="88"/>
      <c r="B1220" s="89"/>
      <c r="C1220" s="90"/>
      <c r="D1220" s="91" t="s">
        <v>46</v>
      </c>
      <c r="E1220" s="103">
        <v>2414.48</v>
      </c>
      <c r="F1220" s="93"/>
      <c r="G1220" s="92">
        <v>17522</v>
      </c>
      <c r="H1220" s="92">
        <v>895</v>
      </c>
      <c r="I1220" s="94">
        <f t="shared" si="347"/>
      </c>
      <c r="J1220" s="95">
        <f t="shared" si="18"/>
      </c>
      <c r="K1220" s="92">
        <v>52</v>
      </c>
      <c r="L1220" s="95">
        <f t="shared" si="129"/>
      </c>
      <c r="M1220" s="92">
        <v>3</v>
      </c>
      <c r="N1220" s="96">
        <f t="shared" si="565"/>
      </c>
      <c r="O1220" s="92">
        <v>7</v>
      </c>
      <c r="P1220" s="96">
        <f t="shared" si="674"/>
      </c>
      <c r="Q1220" s="97"/>
      <c r="R1220" s="92"/>
      <c r="S1220" s="97"/>
      <c r="T1220" s="92"/>
      <c r="U1220" s="98"/>
      <c r="V1220" s="99"/>
      <c r="W1220" s="92"/>
      <c r="X1220" s="99"/>
      <c r="Y1220" s="97"/>
      <c r="Z1220" s="99"/>
      <c r="AA1220" s="99"/>
      <c r="AB1220" s="92">
        <v>3</v>
      </c>
      <c r="AC1220" s="92">
        <v>4177.500000000002</v>
      </c>
      <c r="AD1220" s="97"/>
      <c r="AE1220" s="99"/>
      <c r="AF1220" s="43" t="s">
        <v>104</v>
      </c>
    </row>
    <row r="1221">
      <c r="A1221" s="88"/>
      <c r="B1221" s="89"/>
      <c r="C1221" s="90"/>
      <c r="D1221" s="91" t="s">
        <v>48</v>
      </c>
      <c r="E1221" s="92">
        <v>131.37</v>
      </c>
      <c r="F1221" s="93"/>
      <c r="G1221" s="92">
        <v>775</v>
      </c>
      <c r="H1221" s="92">
        <v>13</v>
      </c>
      <c r="I1221" s="94">
        <f t="shared" si="347"/>
      </c>
      <c r="J1221" s="95">
        <f t="shared" si="18"/>
      </c>
      <c r="K1221" s="92">
        <v>2</v>
      </c>
      <c r="L1221" s="95">
        <f t="shared" si="129"/>
      </c>
      <c r="M1221" s="92">
        <v>0</v>
      </c>
      <c r="N1221" s="96">
        <f t="shared" si="565"/>
      </c>
      <c r="O1221" s="92">
        <v>0</v>
      </c>
      <c r="P1221" s="96">
        <f t="shared" si="674"/>
      </c>
      <c r="Q1221" s="97"/>
      <c r="R1221" s="92"/>
      <c r="S1221" s="97"/>
      <c r="T1221" s="92"/>
      <c r="U1221" s="98"/>
      <c r="V1221" s="99"/>
      <c r="W1221" s="92"/>
      <c r="X1221" s="99"/>
      <c r="Y1221" s="97"/>
      <c r="Z1221" s="99"/>
      <c r="AA1221" s="99"/>
      <c r="AB1221" s="92">
        <v>3</v>
      </c>
      <c r="AC1221" s="92">
        <v>4177.500000000002</v>
      </c>
      <c r="AD1221" s="97"/>
      <c r="AE1221" s="99"/>
      <c r="AF1221" s="39"/>
    </row>
    <row r="1222">
      <c r="A1222" s="88"/>
      <c r="B1222" s="89" t="s">
        <v>58</v>
      </c>
      <c r="C1222" s="90" t="s">
        <v>55</v>
      </c>
      <c r="D1222" s="91" t="s">
        <v>44</v>
      </c>
      <c r="E1222" s="102">
        <v>267.63</v>
      </c>
      <c r="F1222" s="93">
        <f>E1222+E1223+E1224</f>
      </c>
      <c r="G1222" s="92">
        <v>1468</v>
      </c>
      <c r="H1222" s="92">
        <v>15</v>
      </c>
      <c r="I1222" s="94">
        <f t="shared" si="347"/>
      </c>
      <c r="J1222" s="95">
        <f t="shared" si="18"/>
      </c>
      <c r="K1222" s="92">
        <v>2</v>
      </c>
      <c r="L1222" s="95">
        <f t="shared" si="129"/>
      </c>
      <c r="M1222" s="92">
        <v>0</v>
      </c>
      <c r="N1222" s="96">
        <f t="shared" si="565"/>
      </c>
      <c r="O1222" s="92">
        <v>0</v>
      </c>
      <c r="P1222" s="96">
        <f t="shared" si="674"/>
      </c>
      <c r="Q1222" s="97">
        <f>(M1222+M1224+M1223)/(O1222+O1224+O1223)</f>
      </c>
      <c r="R1222" s="92">
        <v>11</v>
      </c>
      <c r="S1222" s="97">
        <f>(O1222+O1224)/(K1222+K1224)</f>
      </c>
      <c r="T1222" s="92">
        <v>4</v>
      </c>
      <c r="U1222" s="98">
        <f>F1222/T1222</f>
      </c>
      <c r="V1222" s="99">
        <f>(F1222+4*500)/T1222</f>
      </c>
      <c r="W1222" s="92">
        <v>7023.8399999999965</v>
      </c>
      <c r="X1222" s="99">
        <f>W1222/T1222</f>
      </c>
      <c r="Y1222" s="97">
        <f>T1222/R1222</f>
      </c>
      <c r="Z1222" s="99">
        <f>W1222/F1222</f>
      </c>
      <c r="AA1222" s="99">
        <f>W1222/(F1222+500)</f>
      </c>
      <c r="AB1222" s="92">
        <v>1</v>
      </c>
      <c r="AC1222" s="92">
        <v>1477.14</v>
      </c>
      <c r="AD1222" s="97">
        <f>AB1222/T1222</f>
      </c>
      <c r="AE1222" s="99">
        <f>(W1222-AC1222)/(F1222+500)</f>
      </c>
      <c r="AF1222" s="39" t="s">
        <v>45</v>
      </c>
    </row>
    <row r="1223">
      <c r="A1223" s="88"/>
      <c r="B1223" s="89"/>
      <c r="C1223" s="90"/>
      <c r="D1223" s="91" t="s">
        <v>46</v>
      </c>
      <c r="E1223" s="103">
        <v>3268.72</v>
      </c>
      <c r="F1223" s="93"/>
      <c r="G1223" s="92">
        <v>20599</v>
      </c>
      <c r="H1223" s="92">
        <v>1135</v>
      </c>
      <c r="I1223" s="94">
        <f t="shared" si="347"/>
      </c>
      <c r="J1223" s="95">
        <f t="shared" si="18"/>
      </c>
      <c r="K1223" s="92">
        <v>58</v>
      </c>
      <c r="L1223" s="95">
        <f t="shared" si="129"/>
      </c>
      <c r="M1223" s="92">
        <v>2</v>
      </c>
      <c r="N1223" s="96">
        <f t="shared" si="565"/>
      </c>
      <c r="O1223" s="92">
        <v>4</v>
      </c>
      <c r="P1223" s="96">
        <f t="shared" si="674"/>
      </c>
      <c r="Q1223" s="97"/>
      <c r="R1223" s="92"/>
      <c r="S1223" s="97"/>
      <c r="T1223" s="92"/>
      <c r="U1223" s="98"/>
      <c r="V1223" s="99"/>
      <c r="W1223" s="92"/>
      <c r="X1223" s="99"/>
      <c r="Y1223" s="97"/>
      <c r="Z1223" s="99"/>
      <c r="AA1223" s="99"/>
      <c r="AB1223" s="92"/>
      <c r="AC1223" s="92"/>
      <c r="AD1223" s="97"/>
      <c r="AE1223" s="99"/>
      <c r="AF1223" s="43" t="s">
        <v>104</v>
      </c>
    </row>
    <row r="1224">
      <c r="A1224" s="88"/>
      <c r="B1224" s="89"/>
      <c r="C1224" s="90"/>
      <c r="D1224" s="91" t="s">
        <v>48</v>
      </c>
      <c r="E1224" s="92">
        <v>156.64</v>
      </c>
      <c r="F1224" s="93"/>
      <c r="G1224" s="92">
        <v>2401</v>
      </c>
      <c r="H1224" s="92">
        <v>60</v>
      </c>
      <c r="I1224" s="94">
        <f t="shared" si="347"/>
      </c>
      <c r="J1224" s="95">
        <f t="shared" si="18"/>
      </c>
      <c r="K1224" s="92">
        <v>4</v>
      </c>
      <c r="L1224" s="95">
        <f t="shared" si="129"/>
      </c>
      <c r="M1224" s="92">
        <v>0</v>
      </c>
      <c r="N1224" s="96">
        <f t="shared" si="565"/>
      </c>
      <c r="O1224" s="92">
        <v>0</v>
      </c>
      <c r="P1224" s="96">
        <f t="shared" si="674"/>
      </c>
      <c r="Q1224" s="97"/>
      <c r="R1224" s="92"/>
      <c r="S1224" s="97"/>
      <c r="T1224" s="92"/>
      <c r="U1224" s="98"/>
      <c r="V1224" s="99"/>
      <c r="W1224" s="92"/>
      <c r="X1224" s="99"/>
      <c r="Y1224" s="97"/>
      <c r="Z1224" s="99"/>
      <c r="AA1224" s="99"/>
      <c r="AB1224" s="92"/>
      <c r="AC1224" s="92"/>
      <c r="AD1224" s="97"/>
      <c r="AE1224" s="99"/>
      <c r="AF1224" s="39"/>
    </row>
    <row r="1225">
      <c r="A1225" s="88"/>
      <c r="B1225" s="104" t="s">
        <v>53</v>
      </c>
      <c r="C1225" s="104"/>
      <c r="D1225" s="104"/>
      <c r="E1225" s="105">
        <f>SUM(E1213:E1224)</f>
      </c>
      <c r="F1225" s="105">
        <f>SUM(F1213:F1224)</f>
      </c>
      <c r="G1225" s="105">
        <f>SUM(G1213:G1224)</f>
      </c>
      <c r="H1225" s="105">
        <f>SUM(H1213:H1224)</f>
      </c>
      <c r="I1225" s="106">
        <f t="shared" si="347"/>
      </c>
      <c r="J1225" s="107">
        <f t="shared" si="18"/>
      </c>
      <c r="K1225" s="105">
        <f>SUM(K1213:K1224)</f>
      </c>
      <c r="L1225" s="107">
        <f t="shared" si="129"/>
      </c>
      <c r="M1225" s="105">
        <f>SUM(M1213:M1224)</f>
      </c>
      <c r="N1225" s="108">
        <f t="shared" si="565"/>
      </c>
      <c r="O1225" s="105">
        <f>SUM(O1213:O1224)</f>
      </c>
      <c r="P1225" s="108">
        <f t="shared" si="674"/>
      </c>
      <c r="Q1225" s="109">
        <f>M1225/O1225</f>
      </c>
      <c r="R1225" s="105">
        <f>SUM(R1213:R1224)</f>
      </c>
      <c r="S1225" s="109">
        <f>(O1225+O1225)/(K1225+K1225)</f>
      </c>
      <c r="T1225" s="105">
        <f>SUM(T1213:T1224)</f>
      </c>
      <c r="U1225" s="110">
        <f t="shared" ref="U1225:U1226" si="325">F1225/T1225</f>
      </c>
      <c r="V1225" s="111">
        <f t="shared" ref="V1225:V1226" si="434">(F1225+4*500)/T1225</f>
      </c>
      <c r="W1225" s="45">
        <f>W1213+W1216+W1219+W1222</f>
      </c>
      <c r="X1225" s="112">
        <f t="shared" ref="X1225:X1226" si="105">W1225/T1225</f>
      </c>
      <c r="Y1225" s="109">
        <f t="shared" ref="Y1225:Y1226" si="216">T1225/R1225</f>
      </c>
      <c r="Z1225" s="111">
        <f t="shared" ref="Z1225:Z1226" si="652">W1225/F1225</f>
      </c>
      <c r="AA1225" s="111">
        <f>W1225/(F1225+COUNT(W1213:W1224)*500)</f>
      </c>
      <c r="AB1225" s="105">
        <f>AB1213+AB1216+AB1219+AB1222</f>
      </c>
      <c r="AC1225" s="105">
        <f>AC1213+AC1216+AC1219+AC1222</f>
      </c>
      <c r="AD1225" s="109">
        <f t="shared" ref="AD1225:AD1226" si="524">AB1225/T1225</f>
      </c>
      <c r="AE1225" s="113">
        <f>(W1225-AC1225)/(F1225+COUNT(W1213:W1224)*500)</f>
      </c>
      <c r="AF1225" s="39"/>
    </row>
    <row r="1226">
      <c r="A1226" s="88"/>
      <c r="B1226" s="89" t="s">
        <v>59</v>
      </c>
      <c r="C1226" s="90" t="s">
        <v>84</v>
      </c>
      <c r="D1226" s="91" t="s">
        <v>44</v>
      </c>
      <c r="E1226" s="123">
        <v>130.66</v>
      </c>
      <c r="F1226" s="93">
        <f>E1226+E1227+E1228</f>
      </c>
      <c r="G1226" s="92">
        <v>653</v>
      </c>
      <c r="H1226" s="92">
        <v>15</v>
      </c>
      <c r="I1226" s="94">
        <f t="shared" si="347"/>
      </c>
      <c r="J1226" s="95">
        <f t="shared" si="18"/>
      </c>
      <c r="K1226" s="92">
        <v>3</v>
      </c>
      <c r="L1226" s="95">
        <f t="shared" si="129"/>
      </c>
      <c r="M1226" s="92">
        <v>0</v>
      </c>
      <c r="N1226" s="96">
        <f t="shared" si="565"/>
      </c>
      <c r="O1226" s="92">
        <v>0</v>
      </c>
      <c r="P1226" s="96">
        <f t="shared" si="674"/>
      </c>
      <c r="Q1226" s="97">
        <f>(M1226+M1228+M1227)/(O1226+O1228+O1227)</f>
      </c>
      <c r="R1226" s="92">
        <v>9</v>
      </c>
      <c r="S1226" s="97">
        <f>(O1226+O1228)/(K1226+K1228)</f>
      </c>
      <c r="T1226" s="92">
        <v>5</v>
      </c>
      <c r="U1226" s="98">
        <f t="shared" si="325"/>
      </c>
      <c r="V1226" s="99">
        <f t="shared" si="434"/>
      </c>
      <c r="W1226" s="92">
        <v>8023.200000000004</v>
      </c>
      <c r="X1226" s="99">
        <f t="shared" si="105"/>
      </c>
      <c r="Y1226" s="97">
        <f t="shared" si="216"/>
      </c>
      <c r="Z1226" s="99">
        <f t="shared" si="652"/>
      </c>
      <c r="AA1226" s="99">
        <f>W1226/(F1226+500)</f>
      </c>
      <c r="AB1226" s="92">
        <v>0</v>
      </c>
      <c r="AC1226" s="92">
        <v>0</v>
      </c>
      <c r="AD1226" s="97">
        <f t="shared" si="524"/>
      </c>
      <c r="AE1226" s="99">
        <f>(W1226-AC1226)/(F1226+500)</f>
      </c>
      <c r="AF1226" s="39" t="s">
        <v>45</v>
      </c>
    </row>
    <row r="1227">
      <c r="A1227" s="88"/>
      <c r="B1227" s="89"/>
      <c r="C1227" s="90"/>
      <c r="D1227" s="91" t="s">
        <v>46</v>
      </c>
      <c r="E1227" s="92">
        <v>2952.79</v>
      </c>
      <c r="F1227" s="93"/>
      <c r="G1227" s="92">
        <v>20228</v>
      </c>
      <c r="H1227" s="92">
        <v>1051</v>
      </c>
      <c r="I1227" s="94">
        <f t="shared" si="347"/>
      </c>
      <c r="J1227" s="95">
        <f t="shared" si="18"/>
      </c>
      <c r="K1227" s="92">
        <v>52</v>
      </c>
      <c r="L1227" s="95">
        <f t="shared" si="129"/>
      </c>
      <c r="M1227" s="92">
        <v>4</v>
      </c>
      <c r="N1227" s="96">
        <f t="shared" si="565"/>
      </c>
      <c r="O1227" s="92">
        <v>6</v>
      </c>
      <c r="P1227" s="96">
        <f t="shared" si="674"/>
      </c>
      <c r="Q1227" s="97"/>
      <c r="R1227" s="92"/>
      <c r="S1227" s="97"/>
      <c r="T1227" s="92"/>
      <c r="U1227" s="98"/>
      <c r="V1227" s="99"/>
      <c r="W1227" s="92"/>
      <c r="X1227" s="99"/>
      <c r="Y1227" s="97"/>
      <c r="Z1227" s="99"/>
      <c r="AA1227" s="99"/>
      <c r="AB1227" s="92"/>
      <c r="AC1227" s="92"/>
      <c r="AD1227" s="97"/>
      <c r="AE1227" s="99"/>
      <c r="AF1227" s="43" t="s">
        <v>104</v>
      </c>
    </row>
    <row r="1228">
      <c r="A1228" s="88"/>
      <c r="B1228" s="89"/>
      <c r="C1228" s="90"/>
      <c r="D1228" s="91" t="s">
        <v>48</v>
      </c>
      <c r="E1228" s="92">
        <v>164.39</v>
      </c>
      <c r="F1228" s="93"/>
      <c r="G1228" s="92">
        <v>946</v>
      </c>
      <c r="H1228" s="92">
        <v>6</v>
      </c>
      <c r="I1228" s="94">
        <f t="shared" si="347"/>
      </c>
      <c r="J1228" s="95">
        <f t="shared" si="18"/>
      </c>
      <c r="K1228" s="92">
        <v>1</v>
      </c>
      <c r="L1228" s="95">
        <f t="shared" si="129"/>
      </c>
      <c r="M1228" s="92">
        <v>0</v>
      </c>
      <c r="N1228" s="96">
        <f t="shared" si="565"/>
      </c>
      <c r="O1228" s="92">
        <v>0</v>
      </c>
      <c r="P1228" s="96">
        <f t="shared" si="674"/>
      </c>
      <c r="Q1228" s="97"/>
      <c r="R1228" s="92"/>
      <c r="S1228" s="97"/>
      <c r="T1228" s="92"/>
      <c r="U1228" s="98"/>
      <c r="V1228" s="99"/>
      <c r="W1228" s="92"/>
      <c r="X1228" s="99"/>
      <c r="Y1228" s="97"/>
      <c r="Z1228" s="99"/>
      <c r="AA1228" s="99"/>
      <c r="AB1228" s="92"/>
      <c r="AC1228" s="92"/>
      <c r="AD1228" s="97"/>
      <c r="AE1228" s="99"/>
      <c r="AF1228" s="39"/>
    </row>
    <row r="1229">
      <c r="A1229" s="88"/>
      <c r="B1229" s="89" t="s">
        <v>61</v>
      </c>
      <c r="C1229" s="90" t="s">
        <v>84</v>
      </c>
      <c r="D1229" s="91" t="s">
        <v>44</v>
      </c>
      <c r="E1229" s="102"/>
      <c r="F1229" s="93">
        <f>E1229+E1230+E1231</f>
      </c>
      <c r="G1229" s="92"/>
      <c r="H1229" s="92"/>
      <c r="I1229" s="94">
        <f t="shared" si="347"/>
      </c>
      <c r="J1229" s="95">
        <f t="shared" si="18"/>
      </c>
      <c r="K1229" s="92"/>
      <c r="L1229" s="95">
        <f t="shared" si="129"/>
      </c>
      <c r="M1229" s="92"/>
      <c r="N1229" s="96">
        <f t="shared" si="565"/>
      </c>
      <c r="O1229" s="92"/>
      <c r="P1229" s="96">
        <f t="shared" si="674"/>
      </c>
      <c r="Q1229" s="97">
        <f>(M1229+M1231+M1230)/(O1229+O1231+O1230)</f>
      </c>
      <c r="R1229" s="92"/>
      <c r="S1229" s="97">
        <f>(O1229+O1231)/(K1229+K1231)</f>
      </c>
      <c r="T1229" s="92"/>
      <c r="U1229" s="98">
        <f>F1229/T1229</f>
      </c>
      <c r="V1229" s="99">
        <f>(F1229+4*500)/T1229</f>
      </c>
      <c r="W1229" s="92"/>
      <c r="X1229" s="99">
        <f>W1229/T1229</f>
      </c>
      <c r="Y1229" s="97">
        <f>T1229/R1229</f>
      </c>
      <c r="Z1229" s="99">
        <f>W1229/F1229</f>
      </c>
      <c r="AA1229" s="99">
        <f>W1229/(F1229+500)</f>
      </c>
      <c r="AB1229" s="92"/>
      <c r="AC1229" s="92"/>
      <c r="AD1229" s="97">
        <f>AB1229/T1229</f>
      </c>
      <c r="AE1229" s="99">
        <f>(W1229-AC1229)/(F1229+500)</f>
      </c>
      <c r="AF1229" s="39" t="s">
        <v>45</v>
      </c>
    </row>
    <row r="1230">
      <c r="A1230" s="88"/>
      <c r="B1230" s="89"/>
      <c r="C1230" s="90"/>
      <c r="D1230" s="91" t="s">
        <v>46</v>
      </c>
      <c r="E1230" s="103"/>
      <c r="F1230" s="93"/>
      <c r="G1230" s="92"/>
      <c r="H1230" s="92"/>
      <c r="I1230" s="94">
        <f t="shared" si="347"/>
      </c>
      <c r="J1230" s="95">
        <f t="shared" si="18"/>
      </c>
      <c r="K1230" s="92"/>
      <c r="L1230" s="95">
        <f t="shared" si="129"/>
      </c>
      <c r="M1230" s="92"/>
      <c r="N1230" s="96">
        <f t="shared" si="565"/>
      </c>
      <c r="O1230" s="92"/>
      <c r="P1230" s="96">
        <f t="shared" si="674"/>
      </c>
      <c r="Q1230" s="97"/>
      <c r="R1230" s="92"/>
      <c r="S1230" s="97"/>
      <c r="T1230" s="92"/>
      <c r="U1230" s="98"/>
      <c r="V1230" s="99"/>
      <c r="W1230" s="92"/>
      <c r="X1230" s="99"/>
      <c r="Y1230" s="97"/>
      <c r="Z1230" s="99"/>
      <c r="AA1230" s="99"/>
      <c r="AB1230" s="92"/>
      <c r="AC1230" s="92"/>
      <c r="AD1230" s="97"/>
      <c r="AE1230" s="99"/>
      <c r="AF1230" s="43" t="s">
        <v>104</v>
      </c>
    </row>
    <row r="1231">
      <c r="A1231" s="88"/>
      <c r="B1231" s="89"/>
      <c r="C1231" s="90"/>
      <c r="D1231" s="91" t="s">
        <v>48</v>
      </c>
      <c r="E1231" s="92"/>
      <c r="F1231" s="93"/>
      <c r="G1231" s="92"/>
      <c r="H1231" s="92"/>
      <c r="I1231" s="94">
        <f t="shared" si="347"/>
      </c>
      <c r="J1231" s="95">
        <f t="shared" si="18"/>
      </c>
      <c r="K1231" s="92"/>
      <c r="L1231" s="95">
        <f t="shared" si="129"/>
      </c>
      <c r="M1231" s="92"/>
      <c r="N1231" s="96">
        <f t="shared" si="565"/>
      </c>
      <c r="O1231" s="92"/>
      <c r="P1231" s="96">
        <f t="shared" si="674"/>
      </c>
      <c r="Q1231" s="97"/>
      <c r="R1231" s="92"/>
      <c r="S1231" s="97"/>
      <c r="T1231" s="92"/>
      <c r="U1231" s="98"/>
      <c r="V1231" s="99"/>
      <c r="W1231" s="92"/>
      <c r="X1231" s="99"/>
      <c r="Y1231" s="97"/>
      <c r="Z1231" s="99"/>
      <c r="AA1231" s="99"/>
      <c r="AB1231" s="92"/>
      <c r="AC1231" s="92"/>
      <c r="AD1231" s="97"/>
      <c r="AE1231" s="99"/>
      <c r="AF1231" s="39"/>
    </row>
    <row r="1232">
      <c r="A1232" s="88"/>
      <c r="B1232" s="89" t="s">
        <v>62</v>
      </c>
      <c r="C1232" s="90" t="s">
        <v>84</v>
      </c>
      <c r="D1232" s="91" t="s">
        <v>44</v>
      </c>
      <c r="E1232" s="102"/>
      <c r="F1232" s="93">
        <f>E1232+E1233+E1234</f>
      </c>
      <c r="G1232" s="92"/>
      <c r="H1232" s="92"/>
      <c r="I1232" s="94">
        <f t="shared" si="347"/>
      </c>
      <c r="J1232" s="95">
        <f t="shared" si="18"/>
      </c>
      <c r="K1232" s="92"/>
      <c r="L1232" s="95">
        <f t="shared" si="129"/>
      </c>
      <c r="M1232" s="92"/>
      <c r="N1232" s="96">
        <f t="shared" si="565"/>
      </c>
      <c r="O1232" s="92"/>
      <c r="P1232" s="96">
        <f t="shared" si="674"/>
      </c>
      <c r="Q1232" s="97">
        <f>(M1232+M1234+M1233)/(O1232+O1234+O1233)</f>
      </c>
      <c r="R1232" s="92"/>
      <c r="S1232" s="97">
        <f>(O1232+O1234)/(K1232+K1234)</f>
      </c>
      <c r="T1232" s="92"/>
      <c r="U1232" s="98">
        <f>F1232/T1232</f>
      </c>
      <c r="V1232" s="99">
        <f>(F1232+4*500)/T1232</f>
      </c>
      <c r="W1232" s="92"/>
      <c r="X1232" s="99">
        <f>W1232/T1232</f>
      </c>
      <c r="Y1232" s="97">
        <f>T1232/R1232</f>
      </c>
      <c r="Z1232" s="99">
        <f>W1232/F1232</f>
      </c>
      <c r="AA1232" s="99">
        <f>W1232/(F1232+500)</f>
      </c>
      <c r="AB1232" s="92"/>
      <c r="AC1232" s="92"/>
      <c r="AD1232" s="97">
        <f>AB1232/T1232</f>
      </c>
      <c r="AE1232" s="99">
        <f>(W1232-AC1232)/(F1232+500)</f>
      </c>
      <c r="AF1232" s="39" t="s">
        <v>65</v>
      </c>
    </row>
    <row r="1233">
      <c r="A1233" s="88"/>
      <c r="B1233" s="89"/>
      <c r="C1233" s="90"/>
      <c r="D1233" s="91" t="s">
        <v>46</v>
      </c>
      <c r="E1233" s="103"/>
      <c r="F1233" s="93"/>
      <c r="G1233" s="92"/>
      <c r="H1233" s="92"/>
      <c r="I1233" s="94">
        <f t="shared" si="347"/>
      </c>
      <c r="J1233" s="95">
        <f t="shared" si="18"/>
      </c>
      <c r="K1233" s="92"/>
      <c r="L1233" s="95">
        <f t="shared" si="129"/>
      </c>
      <c r="M1233" s="92"/>
      <c r="N1233" s="96">
        <f t="shared" si="565"/>
      </c>
      <c r="O1233" s="92"/>
      <c r="P1233" s="96">
        <f t="shared" si="674"/>
      </c>
      <c r="Q1233" s="97"/>
      <c r="R1233" s="92"/>
      <c r="S1233" s="97"/>
      <c r="T1233" s="92"/>
      <c r="U1233" s="98"/>
      <c r="V1233" s="99"/>
      <c r="W1233" s="92"/>
      <c r="X1233" s="99"/>
      <c r="Y1233" s="97"/>
      <c r="Z1233" s="99"/>
      <c r="AA1233" s="99"/>
      <c r="AB1233" s="92"/>
      <c r="AC1233" s="92"/>
      <c r="AD1233" s="97"/>
      <c r="AE1233" s="99"/>
      <c r="AF1233" s="43" t="s">
        <v>105</v>
      </c>
    </row>
    <row r="1234">
      <c r="A1234" s="88"/>
      <c r="B1234" s="89"/>
      <c r="C1234" s="90"/>
      <c r="D1234" s="91" t="s">
        <v>48</v>
      </c>
      <c r="E1234" s="92"/>
      <c r="F1234" s="93"/>
      <c r="G1234" s="92"/>
      <c r="H1234" s="92"/>
      <c r="I1234" s="94">
        <f t="shared" si="347"/>
      </c>
      <c r="J1234" s="95">
        <f t="shared" si="18"/>
      </c>
      <c r="K1234" s="92"/>
      <c r="L1234" s="95">
        <f t="shared" si="129"/>
      </c>
      <c r="M1234" s="92"/>
      <c r="N1234" s="96">
        <f t="shared" si="565"/>
      </c>
      <c r="O1234" s="92"/>
      <c r="P1234" s="96">
        <f t="shared" si="674"/>
      </c>
      <c r="Q1234" s="97"/>
      <c r="R1234" s="92"/>
      <c r="S1234" s="97"/>
      <c r="T1234" s="92"/>
      <c r="U1234" s="98"/>
      <c r="V1234" s="99"/>
      <c r="W1234" s="92"/>
      <c r="X1234" s="99"/>
      <c r="Y1234" s="97"/>
      <c r="Z1234" s="99"/>
      <c r="AA1234" s="99"/>
      <c r="AB1234" s="92"/>
      <c r="AC1234" s="92"/>
      <c r="AD1234" s="97"/>
      <c r="AE1234" s="99"/>
      <c r="AF1234" s="39"/>
    </row>
    <row r="1235">
      <c r="A1235" s="88"/>
      <c r="B1235" s="89" t="s">
        <v>64</v>
      </c>
      <c r="C1235" s="90" t="s">
        <v>84</v>
      </c>
      <c r="D1235" s="91" t="s">
        <v>44</v>
      </c>
      <c r="E1235" s="102"/>
      <c r="F1235" s="93">
        <f>E1235+E1236+E1237</f>
      </c>
      <c r="G1235" s="92"/>
      <c r="H1235" s="92"/>
      <c r="I1235" s="94">
        <f t="shared" si="347"/>
      </c>
      <c r="J1235" s="95">
        <f t="shared" si="18"/>
      </c>
      <c r="K1235" s="92"/>
      <c r="L1235" s="95">
        <f t="shared" si="129"/>
      </c>
      <c r="M1235" s="92"/>
      <c r="N1235" s="96">
        <f t="shared" si="565"/>
      </c>
      <c r="O1235" s="92"/>
      <c r="P1235" s="96">
        <f t="shared" si="674"/>
      </c>
      <c r="Q1235" s="97">
        <f>(M1235+M1237+M1236)/(O1235+O1237+O1236)</f>
      </c>
      <c r="R1235" s="92"/>
      <c r="S1235" s="97">
        <f>(O1235+O1237)/(K1235+K1237)</f>
      </c>
      <c r="T1235" s="92"/>
      <c r="U1235" s="98">
        <f>F1235/T1235</f>
      </c>
      <c r="V1235" s="99">
        <f>(F1235+4*500)/T1235</f>
      </c>
      <c r="W1235" s="92"/>
      <c r="X1235" s="99">
        <f>W1235/T1235</f>
      </c>
      <c r="Y1235" s="97">
        <f>T1235/R1235</f>
      </c>
      <c r="Z1235" s="99">
        <f>W1235/F1235</f>
      </c>
      <c r="AA1235" s="99">
        <f>W1235/(F1235+500)</f>
      </c>
      <c r="AB1235" s="92"/>
      <c r="AC1235" s="92"/>
      <c r="AD1235" s="97">
        <f>AB1235/T1235</f>
      </c>
      <c r="AE1235" s="99">
        <f>(W1235-AC1235)/(F1235+500)</f>
      </c>
      <c r="AF1235" s="39" t="s">
        <v>65</v>
      </c>
    </row>
    <row r="1236">
      <c r="A1236" s="88"/>
      <c r="B1236" s="89"/>
      <c r="C1236" s="90"/>
      <c r="D1236" s="91" t="s">
        <v>46</v>
      </c>
      <c r="E1236" s="103"/>
      <c r="F1236" s="93"/>
      <c r="G1236" s="92"/>
      <c r="H1236" s="92"/>
      <c r="I1236" s="94">
        <f t="shared" si="347"/>
      </c>
      <c r="J1236" s="95">
        <f t="shared" si="18"/>
      </c>
      <c r="K1236" s="92"/>
      <c r="L1236" s="95">
        <f t="shared" si="129"/>
      </c>
      <c r="M1236" s="92"/>
      <c r="N1236" s="96">
        <f t="shared" si="565"/>
      </c>
      <c r="O1236" s="92"/>
      <c r="P1236" s="96">
        <f t="shared" si="674"/>
      </c>
      <c r="Q1236" s="97"/>
      <c r="R1236" s="92"/>
      <c r="S1236" s="97"/>
      <c r="T1236" s="92"/>
      <c r="U1236" s="98"/>
      <c r="V1236" s="99"/>
      <c r="W1236" s="92"/>
      <c r="X1236" s="99"/>
      <c r="Y1236" s="97"/>
      <c r="Z1236" s="99"/>
      <c r="AA1236" s="99"/>
      <c r="AB1236" s="92"/>
      <c r="AC1236" s="92"/>
      <c r="AD1236" s="97"/>
      <c r="AE1236" s="99"/>
      <c r="AF1236" s="43" t="s">
        <v>105</v>
      </c>
    </row>
    <row r="1237">
      <c r="A1237" s="88"/>
      <c r="B1237" s="89"/>
      <c r="C1237" s="90"/>
      <c r="D1237" s="91" t="s">
        <v>48</v>
      </c>
      <c r="E1237" s="92"/>
      <c r="F1237" s="93"/>
      <c r="G1237" s="92"/>
      <c r="H1237" s="92"/>
      <c r="I1237" s="94">
        <f t="shared" si="347"/>
      </c>
      <c r="J1237" s="95">
        <f t="shared" si="18"/>
      </c>
      <c r="K1237" s="92"/>
      <c r="L1237" s="95">
        <f t="shared" si="129"/>
      </c>
      <c r="M1237" s="92"/>
      <c r="N1237" s="96">
        <f t="shared" si="565"/>
      </c>
      <c r="O1237" s="92"/>
      <c r="P1237" s="96">
        <f t="shared" si="674"/>
      </c>
      <c r="Q1237" s="97"/>
      <c r="R1237" s="92"/>
      <c r="S1237" s="97"/>
      <c r="T1237" s="92"/>
      <c r="U1237" s="98"/>
      <c r="V1237" s="99"/>
      <c r="W1237" s="92"/>
      <c r="X1237" s="99"/>
      <c r="Y1237" s="97"/>
      <c r="Z1237" s="99"/>
      <c r="AA1237" s="99"/>
      <c r="AB1237" s="92"/>
      <c r="AC1237" s="92"/>
      <c r="AD1237" s="97"/>
      <c r="AE1237" s="99"/>
      <c r="AF1237" s="39"/>
    </row>
    <row r="1238">
      <c r="A1238" s="88"/>
      <c r="B1238" s="104" t="s">
        <v>53</v>
      </c>
      <c r="C1238" s="104"/>
      <c r="D1238" s="104"/>
      <c r="E1238" s="105">
        <f>SUM(E1226:E1237)</f>
      </c>
      <c r="F1238" s="105">
        <f>SUM(F1226:F1237)</f>
      </c>
      <c r="G1238" s="105">
        <f>SUM(G1226:G1237)</f>
      </c>
      <c r="H1238" s="105">
        <f>SUM(H1226:H1237)</f>
      </c>
      <c r="I1238" s="106">
        <f t="shared" si="347"/>
      </c>
      <c r="J1238" s="107">
        <f t="shared" si="18"/>
      </c>
      <c r="K1238" s="105">
        <f>SUM(K1226:K1237)</f>
      </c>
      <c r="L1238" s="107">
        <f t="shared" si="129"/>
      </c>
      <c r="M1238" s="105">
        <f>SUM(M1226:M1237)</f>
      </c>
      <c r="N1238" s="108">
        <f t="shared" si="565"/>
      </c>
      <c r="O1238" s="105">
        <f>SUM(O1226:O1237)</f>
      </c>
      <c r="P1238" s="108">
        <f t="shared" si="674"/>
      </c>
      <c r="Q1238" s="109">
        <f>M1238/O1238</f>
      </c>
      <c r="R1238" s="105">
        <f>SUM(R1226:R1237)</f>
      </c>
      <c r="S1238" s="109">
        <f>(O1238+O1238)/(K1238+K1238)</f>
      </c>
      <c r="T1238" s="105">
        <f>SUM(T1226:T1237)</f>
      </c>
      <c r="U1238" s="110">
        <f t="shared" ref="U1238:U1239" si="326">F1238/T1238</f>
      </c>
      <c r="V1238" s="111">
        <f t="shared" ref="V1238:V1239" si="435">(F1238+4*500)/T1238</f>
      </c>
      <c r="W1238" s="105">
        <f>W1226+W1229+W1232+W1235</f>
      </c>
      <c r="X1238" s="112">
        <f t="shared" ref="X1238:X1239" si="106">W1238/T1238</f>
      </c>
      <c r="Y1238" s="109">
        <f t="shared" ref="Y1238:Y1239" si="217">T1238/R1238</f>
      </c>
      <c r="Z1238" s="111">
        <f t="shared" ref="Z1238:Z1239" si="653">W1238/F1238</f>
      </c>
      <c r="AA1238" s="111">
        <f>W1238/(F1238+COUNT(W1226:W1237)*500)</f>
      </c>
      <c r="AB1238" s="105">
        <f>AB1226+AB1229+AB1232+AB1235</f>
      </c>
      <c r="AC1238" s="105">
        <f>AC1226+AC1229+AC1232+AC1235</f>
      </c>
      <c r="AD1238" s="109">
        <f t="shared" ref="AD1238:AD1239" si="525">AB1238/T1238</f>
      </c>
      <c r="AE1238" s="113">
        <f>(W1238-AC1238)/(F1238+COUNT(W1226:W1237)*500)</f>
      </c>
      <c r="AF1238" s="39"/>
    </row>
    <row r="1239">
      <c r="A1239" s="88"/>
      <c r="B1239" s="89" t="s">
        <v>67</v>
      </c>
      <c r="C1239" s="90" t="s">
        <v>60</v>
      </c>
      <c r="D1239" s="91" t="s">
        <v>44</v>
      </c>
      <c r="E1239" s="123"/>
      <c r="F1239" s="93">
        <f>E1239+E1240+E1241</f>
      </c>
      <c r="G1239" s="92"/>
      <c r="H1239" s="92"/>
      <c r="I1239" s="94">
        <f t="shared" si="347"/>
      </c>
      <c r="J1239" s="95">
        <f t="shared" si="18"/>
      </c>
      <c r="K1239" s="92"/>
      <c r="L1239" s="95">
        <f t="shared" si="129"/>
      </c>
      <c r="M1239" s="92"/>
      <c r="N1239" s="96">
        <f t="shared" si="565"/>
      </c>
      <c r="O1239" s="92"/>
      <c r="P1239" s="96">
        <f t="shared" si="674"/>
      </c>
      <c r="Q1239" s="97">
        <f>(M1239+M1241+M1240)/(O1239+O1241+O1240)</f>
      </c>
      <c r="R1239" s="92"/>
      <c r="S1239" s="97">
        <f>(O1239+O1241)/(K1239+K1241)</f>
      </c>
      <c r="T1239" s="92"/>
      <c r="U1239" s="98">
        <f t="shared" si="326"/>
      </c>
      <c r="V1239" s="99">
        <f t="shared" si="435"/>
      </c>
      <c r="W1239" s="92"/>
      <c r="X1239" s="99">
        <f t="shared" si="106"/>
      </c>
      <c r="Y1239" s="97">
        <f t="shared" si="217"/>
      </c>
      <c r="Z1239" s="99">
        <f t="shared" si="653"/>
      </c>
      <c r="AA1239" s="99">
        <f>W1239/(F1239+500)</f>
      </c>
      <c r="AB1239" s="92"/>
      <c r="AC1239" s="92"/>
      <c r="AD1239" s="97">
        <f t="shared" si="525"/>
      </c>
      <c r="AE1239" s="99">
        <f>(W1239-AC1239)/(F1239+500)</f>
      </c>
      <c r="AF1239" s="39" t="s">
        <v>65</v>
      </c>
    </row>
    <row r="1240">
      <c r="A1240" s="88"/>
      <c r="B1240" s="89"/>
      <c r="C1240" s="90"/>
      <c r="D1240" s="91" t="s">
        <v>46</v>
      </c>
      <c r="E1240" s="92"/>
      <c r="F1240" s="93"/>
      <c r="G1240" s="92"/>
      <c r="H1240" s="92"/>
      <c r="I1240" s="94">
        <f t="shared" si="347"/>
      </c>
      <c r="J1240" s="95">
        <f t="shared" si="18"/>
      </c>
      <c r="K1240" s="92"/>
      <c r="L1240" s="95">
        <f t="shared" si="129"/>
      </c>
      <c r="M1240" s="92"/>
      <c r="N1240" s="96">
        <f t="shared" si="565"/>
      </c>
      <c r="O1240" s="92"/>
      <c r="P1240" s="96">
        <f t="shared" si="674"/>
      </c>
      <c r="Q1240" s="97"/>
      <c r="R1240" s="92"/>
      <c r="S1240" s="97"/>
      <c r="T1240" s="92"/>
      <c r="U1240" s="98"/>
      <c r="V1240" s="99"/>
      <c r="W1240" s="92"/>
      <c r="X1240" s="99"/>
      <c r="Y1240" s="97"/>
      <c r="Z1240" s="99"/>
      <c r="AA1240" s="99"/>
      <c r="AB1240" s="92"/>
      <c r="AC1240" s="92"/>
      <c r="AD1240" s="97"/>
      <c r="AE1240" s="99"/>
      <c r="AF1240" s="43" t="s">
        <v>105</v>
      </c>
    </row>
    <row r="1241">
      <c r="A1241" s="88"/>
      <c r="B1241" s="89"/>
      <c r="C1241" s="90"/>
      <c r="D1241" s="91" t="s">
        <v>48</v>
      </c>
      <c r="E1241" s="92"/>
      <c r="F1241" s="93"/>
      <c r="G1241" s="92"/>
      <c r="H1241" s="92"/>
      <c r="I1241" s="94">
        <f t="shared" si="347"/>
      </c>
      <c r="J1241" s="95">
        <f t="shared" si="18"/>
      </c>
      <c r="K1241" s="92"/>
      <c r="L1241" s="95">
        <f t="shared" si="129"/>
      </c>
      <c r="M1241" s="92"/>
      <c r="N1241" s="96">
        <f t="shared" si="565"/>
      </c>
      <c r="O1241" s="92"/>
      <c r="P1241" s="96">
        <f t="shared" si="674"/>
      </c>
      <c r="Q1241" s="97"/>
      <c r="R1241" s="92"/>
      <c r="S1241" s="97"/>
      <c r="T1241" s="92"/>
      <c r="U1241" s="98"/>
      <c r="V1241" s="99"/>
      <c r="W1241" s="92"/>
      <c r="X1241" s="99"/>
      <c r="Y1241" s="97"/>
      <c r="Z1241" s="99"/>
      <c r="AA1241" s="99"/>
      <c r="AB1241" s="92"/>
      <c r="AC1241" s="92"/>
      <c r="AD1241" s="97"/>
      <c r="AE1241" s="99"/>
      <c r="AF1241" s="39"/>
    </row>
    <row r="1242">
      <c r="A1242" s="88"/>
      <c r="B1242" s="89" t="s">
        <v>69</v>
      </c>
      <c r="C1242" s="90" t="s">
        <v>60</v>
      </c>
      <c r="D1242" s="91" t="s">
        <v>44</v>
      </c>
      <c r="E1242" s="102"/>
      <c r="F1242" s="93">
        <f>E1242+E1243+E1244</f>
      </c>
      <c r="G1242" s="92"/>
      <c r="H1242" s="92"/>
      <c r="I1242" s="94">
        <f t="shared" si="347"/>
      </c>
      <c r="J1242" s="95">
        <f t="shared" si="18"/>
      </c>
      <c r="K1242" s="92"/>
      <c r="L1242" s="95">
        <f t="shared" si="129"/>
      </c>
      <c r="M1242" s="92"/>
      <c r="N1242" s="96">
        <f t="shared" si="565"/>
      </c>
      <c r="O1242" s="92"/>
      <c r="P1242" s="96">
        <f t="shared" si="674"/>
      </c>
      <c r="Q1242" s="97">
        <f>(M1242+M1244+M1243)/(O1242+O1244+O1243)</f>
      </c>
      <c r="R1242" s="92"/>
      <c r="S1242" s="97">
        <f>(O1242+O1244)/(K1242+K1244)</f>
      </c>
      <c r="T1242" s="92"/>
      <c r="U1242" s="98">
        <f>F1242/T1242</f>
      </c>
      <c r="V1242" s="99">
        <f>(F1242+4*500)/T1242</f>
      </c>
      <c r="W1242" s="92"/>
      <c r="X1242" s="99">
        <f>W1242/T1242</f>
      </c>
      <c r="Y1242" s="97">
        <f>T1242/R1242</f>
      </c>
      <c r="Z1242" s="99">
        <f>W1242/F1242</f>
      </c>
      <c r="AA1242" s="99">
        <f>W1242/(F1242+500)</f>
      </c>
      <c r="AB1242" s="92"/>
      <c r="AC1242" s="92"/>
      <c r="AD1242" s="97">
        <f>AB1242/T1242</f>
      </c>
      <c r="AE1242" s="99">
        <f>(W1242-AC1242)/(F1242+500)</f>
      </c>
      <c r="AF1242" s="39" t="s">
        <v>65</v>
      </c>
    </row>
    <row r="1243">
      <c r="A1243" s="88"/>
      <c r="B1243" s="89"/>
      <c r="C1243" s="90"/>
      <c r="D1243" s="91" t="s">
        <v>46</v>
      </c>
      <c r="E1243" s="103"/>
      <c r="F1243" s="93"/>
      <c r="G1243" s="92"/>
      <c r="H1243" s="92"/>
      <c r="I1243" s="94">
        <f t="shared" si="347"/>
      </c>
      <c r="J1243" s="95">
        <f t="shared" si="18"/>
      </c>
      <c r="K1243" s="92"/>
      <c r="L1243" s="95">
        <f t="shared" si="129"/>
      </c>
      <c r="M1243" s="92"/>
      <c r="N1243" s="96">
        <f t="shared" si="565"/>
      </c>
      <c r="O1243" s="92"/>
      <c r="P1243" s="96">
        <f t="shared" si="674"/>
      </c>
      <c r="Q1243" s="97"/>
      <c r="R1243" s="92"/>
      <c r="S1243" s="97"/>
      <c r="T1243" s="92"/>
      <c r="U1243" s="98"/>
      <c r="V1243" s="99"/>
      <c r="W1243" s="92"/>
      <c r="X1243" s="99"/>
      <c r="Y1243" s="97"/>
      <c r="Z1243" s="99"/>
      <c r="AA1243" s="99"/>
      <c r="AB1243" s="92"/>
      <c r="AC1243" s="92"/>
      <c r="AD1243" s="97"/>
      <c r="AE1243" s="99"/>
      <c r="AF1243" s="43" t="s">
        <v>105</v>
      </c>
    </row>
    <row r="1244">
      <c r="A1244" s="88"/>
      <c r="B1244" s="89"/>
      <c r="C1244" s="90"/>
      <c r="D1244" s="91" t="s">
        <v>48</v>
      </c>
      <c r="E1244" s="92"/>
      <c r="F1244" s="93"/>
      <c r="G1244" s="92"/>
      <c r="H1244" s="92"/>
      <c r="I1244" s="94">
        <f t="shared" si="347"/>
      </c>
      <c r="J1244" s="95">
        <f t="shared" si="18"/>
      </c>
      <c r="K1244" s="92"/>
      <c r="L1244" s="95">
        <f t="shared" si="129"/>
      </c>
      <c r="M1244" s="92"/>
      <c r="N1244" s="96">
        <f t="shared" si="565"/>
      </c>
      <c r="O1244" s="92"/>
      <c r="P1244" s="96">
        <f t="shared" si="674"/>
      </c>
      <c r="Q1244" s="97"/>
      <c r="R1244" s="92"/>
      <c r="S1244" s="97"/>
      <c r="T1244" s="92"/>
      <c r="U1244" s="98"/>
      <c r="V1244" s="99"/>
      <c r="W1244" s="92"/>
      <c r="X1244" s="99"/>
      <c r="Y1244" s="97"/>
      <c r="Z1244" s="99"/>
      <c r="AA1244" s="99"/>
      <c r="AB1244" s="92"/>
      <c r="AC1244" s="92"/>
      <c r="AD1244" s="97"/>
      <c r="AE1244" s="99"/>
      <c r="AF1244" s="39"/>
    </row>
    <row r="1245">
      <c r="A1245" s="88"/>
      <c r="B1245" s="89" t="s">
        <v>70</v>
      </c>
      <c r="C1245" s="90" t="s">
        <v>60</v>
      </c>
      <c r="D1245" s="91" t="s">
        <v>44</v>
      </c>
      <c r="E1245" s="102"/>
      <c r="F1245" s="93">
        <f>E1245+E1246+E1247</f>
      </c>
      <c r="G1245" s="92"/>
      <c r="H1245" s="92"/>
      <c r="I1245" s="94">
        <f t="shared" si="347"/>
      </c>
      <c r="J1245" s="95">
        <f t="shared" si="18"/>
      </c>
      <c r="K1245" s="92"/>
      <c r="L1245" s="95">
        <f t="shared" si="129"/>
      </c>
      <c r="M1245" s="92"/>
      <c r="N1245" s="96">
        <f t="shared" si="565"/>
      </c>
      <c r="O1245" s="92"/>
      <c r="P1245" s="96">
        <f t="shared" si="674"/>
      </c>
      <c r="Q1245" s="97">
        <f>(M1245+M1247+M1246)/(O1245+O1247+O1246)</f>
      </c>
      <c r="R1245" s="92"/>
      <c r="S1245" s="97">
        <f>(O1245+O1247)/(K1245+K1247)</f>
      </c>
      <c r="T1245" s="92"/>
      <c r="U1245" s="98">
        <f>F1245/T1245</f>
      </c>
      <c r="V1245" s="99">
        <f>(F1245+4*500)/T1245</f>
      </c>
      <c r="W1245" s="92"/>
      <c r="X1245" s="99">
        <f>W1245/T1245</f>
      </c>
      <c r="Y1245" s="97">
        <f>T1245/R1245</f>
      </c>
      <c r="Z1245" s="99">
        <f>W1245/F1245</f>
      </c>
      <c r="AA1245" s="99">
        <f>W1245/(F1245+500)</f>
      </c>
      <c r="AB1245" s="92"/>
      <c r="AC1245" s="92"/>
      <c r="AD1245" s="97">
        <f>AB1245/T1245</f>
      </c>
      <c r="AE1245" s="99">
        <f>(W1245-AC1245)/(F1245+500)</f>
      </c>
      <c r="AF1245" s="39" t="s">
        <v>65</v>
      </c>
    </row>
    <row r="1246">
      <c r="A1246" s="88"/>
      <c r="B1246" s="89"/>
      <c r="C1246" s="90"/>
      <c r="D1246" s="91" t="s">
        <v>46</v>
      </c>
      <c r="E1246" s="103"/>
      <c r="F1246" s="93"/>
      <c r="G1246" s="92"/>
      <c r="H1246" s="92"/>
      <c r="I1246" s="94">
        <f t="shared" si="347"/>
      </c>
      <c r="J1246" s="95">
        <f t="shared" si="18"/>
      </c>
      <c r="K1246" s="92"/>
      <c r="L1246" s="95">
        <f t="shared" si="129"/>
      </c>
      <c r="M1246" s="92"/>
      <c r="N1246" s="96">
        <f t="shared" si="565"/>
      </c>
      <c r="O1246" s="92"/>
      <c r="P1246" s="96">
        <f t="shared" si="674"/>
      </c>
      <c r="Q1246" s="97"/>
      <c r="R1246" s="92"/>
      <c r="S1246" s="97"/>
      <c r="T1246" s="92"/>
      <c r="U1246" s="98"/>
      <c r="V1246" s="99"/>
      <c r="W1246" s="92"/>
      <c r="X1246" s="99"/>
      <c r="Y1246" s="97"/>
      <c r="Z1246" s="99"/>
      <c r="AA1246" s="99"/>
      <c r="AB1246" s="92"/>
      <c r="AC1246" s="92"/>
      <c r="AD1246" s="97"/>
      <c r="AE1246" s="99"/>
      <c r="AF1246" s="43" t="s">
        <v>105</v>
      </c>
    </row>
    <row r="1247">
      <c r="A1247" s="88"/>
      <c r="B1247" s="89"/>
      <c r="C1247" s="90"/>
      <c r="D1247" s="91" t="s">
        <v>48</v>
      </c>
      <c r="E1247" s="92"/>
      <c r="F1247" s="93"/>
      <c r="G1247" s="92"/>
      <c r="H1247" s="92"/>
      <c r="I1247" s="94">
        <f t="shared" si="347"/>
      </c>
      <c r="J1247" s="95">
        <f t="shared" si="18"/>
      </c>
      <c r="K1247" s="92"/>
      <c r="L1247" s="95">
        <f t="shared" si="129"/>
      </c>
      <c r="M1247" s="92"/>
      <c r="N1247" s="96">
        <f t="shared" si="565"/>
      </c>
      <c r="O1247" s="92"/>
      <c r="P1247" s="96">
        <f t="shared" si="674"/>
      </c>
      <c r="Q1247" s="97"/>
      <c r="R1247" s="92"/>
      <c r="S1247" s="97"/>
      <c r="T1247" s="92"/>
      <c r="U1247" s="98"/>
      <c r="V1247" s="99"/>
      <c r="W1247" s="92"/>
      <c r="X1247" s="99"/>
      <c r="Y1247" s="97"/>
      <c r="Z1247" s="99"/>
      <c r="AA1247" s="99"/>
      <c r="AB1247" s="92"/>
      <c r="AC1247" s="92"/>
      <c r="AD1247" s="97"/>
      <c r="AE1247" s="99"/>
      <c r="AF1247" s="39"/>
    </row>
    <row r="1248">
      <c r="A1248" s="88"/>
      <c r="B1248" s="89" t="s">
        <v>71</v>
      </c>
      <c r="C1248" s="90" t="s">
        <v>60</v>
      </c>
      <c r="D1248" s="91" t="s">
        <v>44</v>
      </c>
      <c r="E1248" s="102"/>
      <c r="F1248" s="93">
        <f>E1248+E1249+E1250</f>
      </c>
      <c r="G1248" s="92"/>
      <c r="H1248" s="92"/>
      <c r="I1248" s="94">
        <f t="shared" si="347"/>
      </c>
      <c r="J1248" s="95">
        <f t="shared" si="18"/>
      </c>
      <c r="K1248" s="92"/>
      <c r="L1248" s="95">
        <f t="shared" si="129"/>
      </c>
      <c r="M1248" s="92"/>
      <c r="N1248" s="96">
        <f t="shared" si="565"/>
      </c>
      <c r="O1248" s="92"/>
      <c r="P1248" s="96">
        <f t="shared" si="674"/>
      </c>
      <c r="Q1248" s="97">
        <f>(M1248+M1250+M1249)/(O1248+O1250+O1249)</f>
      </c>
      <c r="R1248" s="92"/>
      <c r="S1248" s="97">
        <f>(O1248+O1250)/(K1248+K1250)</f>
      </c>
      <c r="T1248" s="92"/>
      <c r="U1248" s="98">
        <f>F1248/T1248</f>
      </c>
      <c r="V1248" s="99">
        <f>(F1248+4*500)/T1248</f>
      </c>
      <c r="W1248" s="92"/>
      <c r="X1248" s="99">
        <f>W1248/T1248</f>
      </c>
      <c r="Y1248" s="97">
        <f>T1248/R1248</f>
      </c>
      <c r="Z1248" s="99">
        <f>W1248/F1248</f>
      </c>
      <c r="AA1248" s="99">
        <f>W1248/(F1248+500)</f>
      </c>
      <c r="AB1248" s="92"/>
      <c r="AC1248" s="92"/>
      <c r="AD1248" s="97">
        <f>AB1248/T1248</f>
      </c>
      <c r="AE1248" s="99">
        <f>(W1248-AC1248)/(F1248+500)</f>
      </c>
      <c r="AF1248" s="39" t="s">
        <v>65</v>
      </c>
    </row>
    <row r="1249">
      <c r="A1249" s="88"/>
      <c r="B1249" s="89"/>
      <c r="C1249" s="90"/>
      <c r="D1249" s="91" t="s">
        <v>46</v>
      </c>
      <c r="E1249" s="103"/>
      <c r="F1249" s="93"/>
      <c r="G1249" s="92"/>
      <c r="H1249" s="92"/>
      <c r="I1249" s="94">
        <f t="shared" si="347"/>
      </c>
      <c r="J1249" s="95">
        <f t="shared" si="18"/>
      </c>
      <c r="K1249" s="92"/>
      <c r="L1249" s="95">
        <f t="shared" si="129"/>
      </c>
      <c r="M1249" s="92"/>
      <c r="N1249" s="96">
        <f t="shared" si="565"/>
      </c>
      <c r="O1249" s="92"/>
      <c r="P1249" s="96">
        <f t="shared" si="674"/>
      </c>
      <c r="Q1249" s="97"/>
      <c r="R1249" s="92"/>
      <c r="S1249" s="97"/>
      <c r="T1249" s="92"/>
      <c r="U1249" s="98"/>
      <c r="V1249" s="99"/>
      <c r="W1249" s="92"/>
      <c r="X1249" s="99"/>
      <c r="Y1249" s="97"/>
      <c r="Z1249" s="99"/>
      <c r="AA1249" s="99"/>
      <c r="AB1249" s="92"/>
      <c r="AC1249" s="92"/>
      <c r="AD1249" s="97"/>
      <c r="AE1249" s="99"/>
      <c r="AF1249" s="43" t="s">
        <v>105</v>
      </c>
    </row>
    <row r="1250">
      <c r="A1250" s="88"/>
      <c r="B1250" s="89"/>
      <c r="C1250" s="90"/>
      <c r="D1250" s="91" t="s">
        <v>48</v>
      </c>
      <c r="E1250" s="92"/>
      <c r="F1250" s="93"/>
      <c r="G1250" s="92"/>
      <c r="H1250" s="92"/>
      <c r="I1250" s="94">
        <f t="shared" si="347"/>
      </c>
      <c r="J1250" s="95">
        <f t="shared" si="18"/>
      </c>
      <c r="K1250" s="92"/>
      <c r="L1250" s="95">
        <f t="shared" si="129"/>
      </c>
      <c r="M1250" s="92"/>
      <c r="N1250" s="96">
        <f t="shared" si="565"/>
      </c>
      <c r="O1250" s="92"/>
      <c r="P1250" s="96">
        <f t="shared" si="674"/>
      </c>
      <c r="Q1250" s="97"/>
      <c r="R1250" s="92"/>
      <c r="S1250" s="97"/>
      <c r="T1250" s="92"/>
      <c r="U1250" s="98"/>
      <c r="V1250" s="99"/>
      <c r="W1250" s="92"/>
      <c r="X1250" s="99"/>
      <c r="Y1250" s="97"/>
      <c r="Z1250" s="99"/>
      <c r="AA1250" s="99"/>
      <c r="AB1250" s="92"/>
      <c r="AC1250" s="92"/>
      <c r="AD1250" s="97"/>
      <c r="AE1250" s="99"/>
      <c r="AF1250" s="39"/>
    </row>
    <row r="1251">
      <c r="A1251" s="88"/>
      <c r="B1251" s="104" t="s">
        <v>53</v>
      </c>
      <c r="C1251" s="104"/>
      <c r="D1251" s="104"/>
      <c r="E1251" s="105">
        <f>SUM(E1239:E1250)</f>
      </c>
      <c r="F1251" s="105">
        <f>SUM(F1239:F1250)</f>
      </c>
      <c r="G1251" s="105">
        <f>SUM(G1239:G1250)</f>
      </c>
      <c r="H1251" s="105">
        <f>SUM(H1239:H1250)</f>
      </c>
      <c r="I1251" s="106">
        <f t="shared" si="347"/>
      </c>
      <c r="J1251" s="107">
        <f t="shared" si="18"/>
      </c>
      <c r="K1251" s="105">
        <f>SUM(K1239:K1250)</f>
      </c>
      <c r="L1251" s="107">
        <f t="shared" si="129"/>
      </c>
      <c r="M1251" s="105">
        <f>SUM(M1239:M1250)</f>
      </c>
      <c r="N1251" s="108">
        <f t="shared" si="565"/>
      </c>
      <c r="O1251" s="105">
        <f>SUM(O1239:O1250)</f>
      </c>
      <c r="P1251" s="108">
        <f t="shared" si="674"/>
      </c>
      <c r="Q1251" s="109">
        <f>M1251/O1251</f>
      </c>
      <c r="R1251" s="105">
        <f>SUM(R1239:R1250)</f>
      </c>
      <c r="S1251" s="109">
        <f>(O1251+O1251)/(K1251+K1251)</f>
      </c>
      <c r="T1251" s="105">
        <f>SUM(T1239:T1250)</f>
      </c>
      <c r="U1251" s="110">
        <f t="shared" ref="U1251:U1252" si="327">F1251/T1251</f>
      </c>
      <c r="V1251" s="111">
        <f t="shared" ref="V1251:V1252" si="436">(F1251+4*500)/T1251</f>
      </c>
      <c r="W1251" s="45">
        <f>W1239+W1242+W1245+W1248</f>
      </c>
      <c r="X1251" s="112">
        <f t="shared" ref="X1251:X1252" si="107">W1251/T1251</f>
      </c>
      <c r="Y1251" s="109">
        <f t="shared" ref="Y1251:Y1252" si="218">T1251/R1251</f>
      </c>
      <c r="Z1251" s="111">
        <f t="shared" ref="Z1251:Z1252" si="654">W1251/F1251</f>
      </c>
      <c r="AA1251" s="111">
        <f>W1251/(F1251+COUNT(W1239:W1250)*500)</f>
      </c>
      <c r="AB1251" s="105">
        <f>AB1239+AB1242+AB1245+AB1248</f>
      </c>
      <c r="AC1251" s="105">
        <f>AC1239+AC1242+AC1245+AC1248</f>
      </c>
      <c r="AD1251" s="109">
        <f t="shared" ref="AD1251:AD1252" si="526">AB1251/T1251</f>
      </c>
      <c r="AE1251" s="113">
        <f>(W1251-AC1251)/(F1251+COUNT(W1239:W1250)*500)</f>
      </c>
      <c r="AF1251" s="39"/>
    </row>
    <row r="1252">
      <c r="A1252" s="88"/>
      <c r="B1252" s="89" t="s">
        <v>72</v>
      </c>
      <c r="C1252" s="90" t="s">
        <v>73</v>
      </c>
      <c r="D1252" s="91" t="s">
        <v>44</v>
      </c>
      <c r="E1252" s="102"/>
      <c r="F1252" s="93">
        <f>E1252+E1253+E1254</f>
      </c>
      <c r="G1252" s="92"/>
      <c r="H1252" s="92"/>
      <c r="I1252" s="94">
        <f t="shared" si="347"/>
      </c>
      <c r="J1252" s="95">
        <f t="shared" si="18"/>
      </c>
      <c r="K1252" s="92"/>
      <c r="L1252" s="95">
        <f t="shared" si="129"/>
      </c>
      <c r="M1252" s="92"/>
      <c r="N1252" s="96">
        <f t="shared" si="565"/>
      </c>
      <c r="O1252" s="92"/>
      <c r="P1252" s="96">
        <f t="shared" si="674"/>
      </c>
      <c r="Q1252" s="97">
        <f>(M1252+M1254+M1253)/(O1252+O1254+O1253)</f>
      </c>
      <c r="R1252" s="92"/>
      <c r="S1252" s="97">
        <f>(O1252+O1254)/(K1252+K1254)</f>
      </c>
      <c r="T1252" s="92"/>
      <c r="U1252" s="98">
        <f t="shared" si="327"/>
      </c>
      <c r="V1252" s="99">
        <f t="shared" si="436"/>
      </c>
      <c r="W1252" s="92"/>
      <c r="X1252" s="99">
        <f t="shared" si="107"/>
      </c>
      <c r="Y1252" s="97">
        <f t="shared" si="218"/>
      </c>
      <c r="Z1252" s="99">
        <f t="shared" si="654"/>
      </c>
      <c r="AA1252" s="99">
        <f>W1252/(F1252+500)</f>
      </c>
      <c r="AB1252" s="92"/>
      <c r="AC1252" s="92"/>
      <c r="AD1252" s="97">
        <f t="shared" si="526"/>
      </c>
      <c r="AE1252" s="99">
        <f>(W1252-AC1252)/(F1252+500)</f>
      </c>
      <c r="AF1252" s="39" t="s">
        <v>65</v>
      </c>
    </row>
    <row r="1253">
      <c r="A1253" s="88"/>
      <c r="B1253" s="89"/>
      <c r="C1253" s="90"/>
      <c r="D1253" s="91" t="s">
        <v>46</v>
      </c>
      <c r="E1253" s="92"/>
      <c r="F1253" s="93"/>
      <c r="G1253" s="92"/>
      <c r="H1253" s="92"/>
      <c r="I1253" s="94">
        <f t="shared" si="347"/>
      </c>
      <c r="J1253" s="95">
        <f t="shared" si="18"/>
      </c>
      <c r="K1253" s="92"/>
      <c r="L1253" s="95">
        <f t="shared" si="129"/>
      </c>
      <c r="M1253" s="92"/>
      <c r="N1253" s="96">
        <f t="shared" si="565"/>
      </c>
      <c r="O1253" s="92"/>
      <c r="P1253" s="96">
        <f t="shared" si="674"/>
      </c>
      <c r="Q1253" s="97"/>
      <c r="R1253" s="92"/>
      <c r="S1253" s="97"/>
      <c r="T1253" s="92"/>
      <c r="U1253" s="98"/>
      <c r="V1253" s="99"/>
      <c r="W1253" s="92"/>
      <c r="X1253" s="99"/>
      <c r="Y1253" s="97"/>
      <c r="Z1253" s="99"/>
      <c r="AA1253" s="99"/>
      <c r="AB1253" s="92"/>
      <c r="AC1253" s="92"/>
      <c r="AD1253" s="97"/>
      <c r="AE1253" s="99"/>
      <c r="AF1253" s="43" t="s">
        <v>105</v>
      </c>
    </row>
    <row r="1254">
      <c r="A1254" s="88"/>
      <c r="B1254" s="89"/>
      <c r="C1254" s="90"/>
      <c r="D1254" s="91" t="s">
        <v>48</v>
      </c>
      <c r="E1254" s="92"/>
      <c r="F1254" s="93"/>
      <c r="G1254" s="92"/>
      <c r="H1254" s="92"/>
      <c r="I1254" s="94">
        <f t="shared" si="347"/>
      </c>
      <c r="J1254" s="95">
        <f t="shared" si="18"/>
      </c>
      <c r="K1254" s="92"/>
      <c r="L1254" s="95">
        <f t="shared" si="129"/>
      </c>
      <c r="M1254" s="92"/>
      <c r="N1254" s="96">
        <f t="shared" si="565"/>
      </c>
      <c r="O1254" s="92"/>
      <c r="P1254" s="96">
        <f t="shared" si="674"/>
      </c>
      <c r="Q1254" s="97"/>
      <c r="R1254" s="92"/>
      <c r="S1254" s="97"/>
      <c r="T1254" s="92"/>
      <c r="U1254" s="98"/>
      <c r="V1254" s="99"/>
      <c r="W1254" s="92"/>
      <c r="X1254" s="99"/>
      <c r="Y1254" s="97"/>
      <c r="Z1254" s="99"/>
      <c r="AA1254" s="99"/>
      <c r="AB1254" s="92"/>
      <c r="AC1254" s="92"/>
      <c r="AD1254" s="97"/>
      <c r="AE1254" s="99"/>
      <c r="AF1254" s="39"/>
    </row>
    <row r="1255">
      <c r="A1255" s="88"/>
      <c r="B1255" s="89" t="s">
        <v>74</v>
      </c>
      <c r="C1255" s="90" t="s">
        <v>73</v>
      </c>
      <c r="D1255" s="91" t="s">
        <v>44</v>
      </c>
      <c r="E1255" s="102"/>
      <c r="F1255" s="93">
        <f>E1255+E1256+E1257</f>
      </c>
      <c r="G1255" s="92"/>
      <c r="H1255" s="92"/>
      <c r="I1255" s="94">
        <f t="shared" si="347"/>
      </c>
      <c r="J1255" s="95">
        <f t="shared" si="18"/>
      </c>
      <c r="K1255" s="92"/>
      <c r="L1255" s="95">
        <f t="shared" si="129"/>
      </c>
      <c r="M1255" s="92"/>
      <c r="N1255" s="96">
        <f t="shared" si="565"/>
      </c>
      <c r="O1255" s="92"/>
      <c r="P1255" s="96">
        <f t="shared" si="674"/>
      </c>
      <c r="Q1255" s="97">
        <f>(M1255+M1257+M1256)/(O1255+O1257+O1256)</f>
      </c>
      <c r="R1255" s="92"/>
      <c r="S1255" s="97">
        <f>(O1255+O1257)/(K1255+K1257)</f>
      </c>
      <c r="T1255" s="92"/>
      <c r="U1255" s="98">
        <f>F1255/T1255</f>
      </c>
      <c r="V1255" s="99">
        <f>(F1255+4*500)/T1255</f>
      </c>
      <c r="W1255" s="92"/>
      <c r="X1255" s="99">
        <f>W1255/T1255</f>
      </c>
      <c r="Y1255" s="97">
        <f>T1255/R1255</f>
      </c>
      <c r="Z1255" s="99">
        <f>W1255/F1255</f>
      </c>
      <c r="AA1255" s="99">
        <f>W1255/(F1255+500)</f>
      </c>
      <c r="AB1255" s="92"/>
      <c r="AC1255" s="92"/>
      <c r="AD1255" s="97">
        <f>AB1255/T1255</f>
      </c>
      <c r="AE1255" s="99">
        <f>(W1255-AC1255)/(F1255+500)</f>
      </c>
      <c r="AF1255" s="39" t="s">
        <v>65</v>
      </c>
    </row>
    <row r="1256">
      <c r="A1256" s="88"/>
      <c r="B1256" s="89"/>
      <c r="C1256" s="90"/>
      <c r="D1256" s="91" t="s">
        <v>46</v>
      </c>
      <c r="E1256" s="103"/>
      <c r="F1256" s="93"/>
      <c r="G1256" s="92"/>
      <c r="H1256" s="92"/>
      <c r="I1256" s="94">
        <f t="shared" si="347"/>
      </c>
      <c r="J1256" s="95">
        <f t="shared" si="18"/>
      </c>
      <c r="K1256" s="92"/>
      <c r="L1256" s="95">
        <f t="shared" si="129"/>
      </c>
      <c r="M1256" s="92"/>
      <c r="N1256" s="96">
        <f t="shared" si="565"/>
      </c>
      <c r="O1256" s="92"/>
      <c r="P1256" s="96">
        <f t="shared" si="674"/>
      </c>
      <c r="Q1256" s="97"/>
      <c r="R1256" s="92"/>
      <c r="S1256" s="97"/>
      <c r="T1256" s="92"/>
      <c r="U1256" s="98"/>
      <c r="V1256" s="99"/>
      <c r="W1256" s="92"/>
      <c r="X1256" s="99"/>
      <c r="Y1256" s="97"/>
      <c r="Z1256" s="99"/>
      <c r="AA1256" s="99"/>
      <c r="AB1256" s="92"/>
      <c r="AC1256" s="92"/>
      <c r="AD1256" s="97"/>
      <c r="AE1256" s="99"/>
      <c r="AF1256" s="43" t="s">
        <v>105</v>
      </c>
    </row>
    <row r="1257">
      <c r="A1257" s="88"/>
      <c r="B1257" s="89"/>
      <c r="C1257" s="90"/>
      <c r="D1257" s="91" t="s">
        <v>48</v>
      </c>
      <c r="E1257" s="92"/>
      <c r="F1257" s="93"/>
      <c r="G1257" s="92"/>
      <c r="H1257" s="92"/>
      <c r="I1257" s="94">
        <f t="shared" si="347"/>
      </c>
      <c r="J1257" s="95">
        <f t="shared" si="18"/>
      </c>
      <c r="K1257" s="92"/>
      <c r="L1257" s="95">
        <f t="shared" si="129"/>
      </c>
      <c r="M1257" s="92"/>
      <c r="N1257" s="96">
        <f t="shared" si="565"/>
      </c>
      <c r="O1257" s="92"/>
      <c r="P1257" s="96">
        <f t="shared" si="674"/>
      </c>
      <c r="Q1257" s="97"/>
      <c r="R1257" s="92"/>
      <c r="S1257" s="97"/>
      <c r="T1257" s="92"/>
      <c r="U1257" s="98"/>
      <c r="V1257" s="99"/>
      <c r="W1257" s="92"/>
      <c r="X1257" s="99"/>
      <c r="Y1257" s="97"/>
      <c r="Z1257" s="99"/>
      <c r="AA1257" s="99"/>
      <c r="AB1257" s="92"/>
      <c r="AC1257" s="92"/>
      <c r="AD1257" s="97"/>
      <c r="AE1257" s="99"/>
      <c r="AF1257" s="39"/>
    </row>
    <row r="1258">
      <c r="A1258" s="88"/>
      <c r="B1258" s="89" t="s">
        <v>75</v>
      </c>
      <c r="C1258" s="90" t="s">
        <v>73</v>
      </c>
      <c r="D1258" s="91" t="s">
        <v>44</v>
      </c>
      <c r="E1258" s="102"/>
      <c r="F1258" s="93">
        <f>E1258+E1259+E1260</f>
      </c>
      <c r="G1258" s="92"/>
      <c r="H1258" s="92"/>
      <c r="I1258" s="94">
        <f t="shared" si="347"/>
      </c>
      <c r="J1258" s="95">
        <f t="shared" si="18"/>
      </c>
      <c r="K1258" s="92"/>
      <c r="L1258" s="95">
        <f t="shared" si="129"/>
      </c>
      <c r="M1258" s="92"/>
      <c r="N1258" s="96">
        <f t="shared" si="565"/>
      </c>
      <c r="O1258" s="92"/>
      <c r="P1258" s="96">
        <f t="shared" si="674"/>
      </c>
      <c r="Q1258" s="97">
        <f>(M1258+M1260+M1259)/(O1258+O1260+O1259)</f>
      </c>
      <c r="R1258" s="92"/>
      <c r="S1258" s="97">
        <f>(O1258+O1260)/(K1258+K1260)</f>
      </c>
      <c r="T1258" s="92"/>
      <c r="U1258" s="98">
        <f>F1258/T1258</f>
      </c>
      <c r="V1258" s="99">
        <f>(F1258+4*500)/T1258</f>
      </c>
      <c r="W1258" s="92"/>
      <c r="X1258" s="99">
        <f>W1258/T1258</f>
      </c>
      <c r="Y1258" s="97">
        <f>T1258/R1258</f>
      </c>
      <c r="Z1258" s="99">
        <f>W1258/F1258</f>
      </c>
      <c r="AA1258" s="99">
        <f>W1258/(F1258+500)</f>
      </c>
      <c r="AB1258" s="92"/>
      <c r="AC1258" s="92"/>
      <c r="AD1258" s="97">
        <f>AB1258/T1258</f>
      </c>
      <c r="AE1258" s="99">
        <f>(W1258-AC1258)/(F1258+500)</f>
      </c>
      <c r="AF1258" s="39" t="s">
        <v>65</v>
      </c>
    </row>
    <row r="1259">
      <c r="A1259" s="88"/>
      <c r="B1259" s="89"/>
      <c r="C1259" s="90"/>
      <c r="D1259" s="91" t="s">
        <v>46</v>
      </c>
      <c r="E1259" s="103"/>
      <c r="F1259" s="93"/>
      <c r="G1259" s="92"/>
      <c r="H1259" s="92"/>
      <c r="I1259" s="94">
        <f t="shared" si="347"/>
      </c>
      <c r="J1259" s="95">
        <f t="shared" si="18"/>
      </c>
      <c r="K1259" s="92"/>
      <c r="L1259" s="95">
        <f t="shared" si="129"/>
      </c>
      <c r="M1259" s="92"/>
      <c r="N1259" s="96">
        <f t="shared" si="565"/>
      </c>
      <c r="O1259" s="92"/>
      <c r="P1259" s="96">
        <f t="shared" si="674"/>
      </c>
      <c r="Q1259" s="97"/>
      <c r="R1259" s="92"/>
      <c r="S1259" s="97"/>
      <c r="T1259" s="92"/>
      <c r="U1259" s="98"/>
      <c r="V1259" s="99"/>
      <c r="W1259" s="92"/>
      <c r="X1259" s="99"/>
      <c r="Y1259" s="97"/>
      <c r="Z1259" s="99"/>
      <c r="AA1259" s="99"/>
      <c r="AB1259" s="92"/>
      <c r="AC1259" s="92"/>
      <c r="AD1259" s="97"/>
      <c r="AE1259" s="99"/>
      <c r="AF1259" s="43" t="s">
        <v>105</v>
      </c>
    </row>
    <row r="1260">
      <c r="A1260" s="88"/>
      <c r="B1260" s="89"/>
      <c r="C1260" s="90"/>
      <c r="D1260" s="91" t="s">
        <v>48</v>
      </c>
      <c r="E1260" s="92"/>
      <c r="F1260" s="93"/>
      <c r="G1260" s="92"/>
      <c r="H1260" s="92"/>
      <c r="I1260" s="94">
        <f t="shared" si="347"/>
      </c>
      <c r="J1260" s="95">
        <f t="shared" si="18"/>
      </c>
      <c r="K1260" s="92"/>
      <c r="L1260" s="95">
        <f t="shared" si="129"/>
      </c>
      <c r="M1260" s="92"/>
      <c r="N1260" s="96">
        <f t="shared" si="565"/>
      </c>
      <c r="O1260" s="92"/>
      <c r="P1260" s="96">
        <f t="shared" si="674"/>
      </c>
      <c r="Q1260" s="97"/>
      <c r="R1260" s="92"/>
      <c r="S1260" s="97"/>
      <c r="T1260" s="92"/>
      <c r="U1260" s="98"/>
      <c r="V1260" s="99"/>
      <c r="W1260" s="92"/>
      <c r="X1260" s="99"/>
      <c r="Y1260" s="97"/>
      <c r="Z1260" s="99"/>
      <c r="AA1260" s="99"/>
      <c r="AB1260" s="92"/>
      <c r="AC1260" s="92"/>
      <c r="AD1260" s="97"/>
      <c r="AE1260" s="99"/>
      <c r="AF1260" s="39"/>
    </row>
    <row r="1261">
      <c r="A1261" s="88"/>
      <c r="B1261" s="89" t="s">
        <v>76</v>
      </c>
      <c r="C1261" s="90" t="s">
        <v>73</v>
      </c>
      <c r="D1261" s="91" t="s">
        <v>44</v>
      </c>
      <c r="E1261" s="102"/>
      <c r="F1261" s="93">
        <f>E1261+E1262+E1263</f>
      </c>
      <c r="G1261" s="92"/>
      <c r="H1261" s="92"/>
      <c r="I1261" s="94">
        <f t="shared" si="347"/>
      </c>
      <c r="J1261" s="95">
        <f t="shared" si="18"/>
      </c>
      <c r="K1261" s="92"/>
      <c r="L1261" s="95">
        <f t="shared" si="129"/>
      </c>
      <c r="M1261" s="92"/>
      <c r="N1261" s="96">
        <f t="shared" si="565"/>
      </c>
      <c r="O1261" s="92"/>
      <c r="P1261" s="96">
        <f t="shared" si="674"/>
      </c>
      <c r="Q1261" s="97">
        <f>(M1261+M1263+M1262)/(O1261+O1263+O1262)</f>
      </c>
      <c r="R1261" s="92"/>
      <c r="S1261" s="97">
        <f>(O1261+O1263)/(K1261+K1263)</f>
      </c>
      <c r="T1261" s="92"/>
      <c r="U1261" s="98">
        <f>F1261/T1261</f>
      </c>
      <c r="V1261" s="99">
        <f>(F1261+4*500)/T1261</f>
      </c>
      <c r="W1261" s="92"/>
      <c r="X1261" s="99">
        <f>W1261/T1261</f>
      </c>
      <c r="Y1261" s="97">
        <f>T1261/R1261</f>
      </c>
      <c r="Z1261" s="99">
        <f>W1261/F1261</f>
      </c>
      <c r="AA1261" s="99">
        <f>W1261/(F1261+500)</f>
      </c>
      <c r="AB1261" s="92"/>
      <c r="AC1261" s="92"/>
      <c r="AD1261" s="97">
        <f>AB1261/T1261</f>
      </c>
      <c r="AE1261" s="99">
        <f>(W1261-AC1261)/(F1261+500)</f>
      </c>
      <c r="AF1261" s="39" t="s">
        <v>65</v>
      </c>
    </row>
    <row r="1262">
      <c r="A1262" s="88"/>
      <c r="B1262" s="89"/>
      <c r="C1262" s="90"/>
      <c r="D1262" s="91" t="s">
        <v>46</v>
      </c>
      <c r="E1262" s="103"/>
      <c r="F1262" s="93"/>
      <c r="G1262" s="92"/>
      <c r="H1262" s="92"/>
      <c r="I1262" s="94">
        <f t="shared" si="347"/>
      </c>
      <c r="J1262" s="95">
        <f t="shared" si="18"/>
      </c>
      <c r="K1262" s="92"/>
      <c r="L1262" s="95">
        <f t="shared" si="129"/>
      </c>
      <c r="M1262" s="92"/>
      <c r="N1262" s="96">
        <f t="shared" si="565"/>
      </c>
      <c r="O1262" s="92"/>
      <c r="P1262" s="96">
        <f t="shared" si="674"/>
      </c>
      <c r="Q1262" s="97"/>
      <c r="R1262" s="92"/>
      <c r="S1262" s="97"/>
      <c r="T1262" s="92"/>
      <c r="U1262" s="98"/>
      <c r="V1262" s="99"/>
      <c r="W1262" s="92"/>
      <c r="X1262" s="99"/>
      <c r="Y1262" s="97"/>
      <c r="Z1262" s="99"/>
      <c r="AA1262" s="99"/>
      <c r="AB1262" s="92"/>
      <c r="AC1262" s="92"/>
      <c r="AD1262" s="97"/>
      <c r="AE1262" s="99"/>
      <c r="AF1262" s="43" t="s">
        <v>105</v>
      </c>
    </row>
    <row r="1263">
      <c r="A1263" s="88"/>
      <c r="B1263" s="89"/>
      <c r="C1263" s="90"/>
      <c r="D1263" s="91" t="s">
        <v>48</v>
      </c>
      <c r="E1263" s="92"/>
      <c r="F1263" s="93"/>
      <c r="G1263" s="92"/>
      <c r="H1263" s="92"/>
      <c r="I1263" s="94">
        <f t="shared" si="347"/>
      </c>
      <c r="J1263" s="95">
        <f t="shared" si="18"/>
      </c>
      <c r="K1263" s="92"/>
      <c r="L1263" s="95">
        <f t="shared" si="129"/>
      </c>
      <c r="M1263" s="92"/>
      <c r="N1263" s="96">
        <f t="shared" si="565"/>
      </c>
      <c r="O1263" s="92"/>
      <c r="P1263" s="96">
        <f t="shared" si="674"/>
      </c>
      <c r="Q1263" s="97"/>
      <c r="R1263" s="92"/>
      <c r="S1263" s="97"/>
      <c r="T1263" s="92"/>
      <c r="U1263" s="98"/>
      <c r="V1263" s="99"/>
      <c r="W1263" s="92"/>
      <c r="X1263" s="99"/>
      <c r="Y1263" s="97"/>
      <c r="Z1263" s="99"/>
      <c r="AA1263" s="99"/>
      <c r="AB1263" s="92"/>
      <c r="AC1263" s="92"/>
      <c r="AD1263" s="97"/>
      <c r="AE1263" s="99"/>
      <c r="AF1263" s="39"/>
    </row>
    <row r="1264">
      <c r="A1264" s="88"/>
      <c r="B1264" s="104" t="s">
        <v>53</v>
      </c>
      <c r="C1264" s="104"/>
      <c r="D1264" s="104"/>
      <c r="E1264" s="105">
        <f>SUM(E1252:E1263)</f>
      </c>
      <c r="F1264" s="105">
        <f>SUM(F1252:F1263)</f>
      </c>
      <c r="G1264" s="105">
        <f>SUM(G1252:G1263)</f>
      </c>
      <c r="H1264" s="105">
        <f>SUM(H1252:H1263)</f>
      </c>
      <c r="I1264" s="106">
        <f t="shared" si="347"/>
      </c>
      <c r="J1264" s="107">
        <f t="shared" si="18"/>
      </c>
      <c r="K1264" s="105">
        <f>SUM(K1252:K1263)</f>
      </c>
      <c r="L1264" s="107">
        <f t="shared" si="129"/>
      </c>
      <c r="M1264" s="105">
        <f>SUM(M1252:M1263)</f>
      </c>
      <c r="N1264" s="108">
        <f t="shared" si="565"/>
      </c>
      <c r="O1264" s="105">
        <f>SUM(O1252:O1263)</f>
      </c>
      <c r="P1264" s="108">
        <f t="shared" si="674"/>
      </c>
      <c r="Q1264" s="109">
        <f t="shared" ref="Q1264:Q1265" si="546">M1264/O1264</f>
      </c>
      <c r="R1264" s="105">
        <f>SUM(R1252:R1263)</f>
      </c>
      <c r="S1264" s="109">
        <f t="shared" ref="S1264:S1265" si="238">(O1264+O1264)/(K1264+K1264)</f>
      </c>
      <c r="T1264" s="105">
        <f>SUM(T1252:T1263)</f>
      </c>
      <c r="U1264" s="110">
        <f t="shared" ref="U1264:U1265" si="328">F1264/T1264</f>
      </c>
      <c r="V1264" s="111">
        <f t="shared" ref="V1264:V1265" si="437">(F1264+4*500)/T1264</f>
      </c>
      <c r="W1264" s="45">
        <f>W1252+W1255+W1258+W1261</f>
      </c>
      <c r="X1264" s="112">
        <f t="shared" ref="X1264:X1265" si="108">W1264/T1264</f>
      </c>
      <c r="Y1264" s="109">
        <f t="shared" ref="Y1264:Y1265" si="219">T1264/R1264</f>
      </c>
      <c r="Z1264" s="111">
        <f t="shared" ref="Z1264:Z1265" si="655">W1264/F1264</f>
      </c>
      <c r="AA1264" s="111">
        <f>W1264/(F1264+COUNT(W1252:W1263)*500)</f>
      </c>
      <c r="AB1264" s="105">
        <f>AB1252+AB1255+AB1258+AB1261</f>
      </c>
      <c r="AC1264" s="105">
        <f>AC1252+AC1255+AC1258+AC1261</f>
      </c>
      <c r="AD1264" s="109">
        <f t="shared" ref="AD1264:AD1265" si="527">AB1264/T1264</f>
      </c>
      <c r="AE1264" s="113">
        <f>(W1264-AC1264)/(F1264+COUNT(W1252:W1263)*500)</f>
      </c>
      <c r="AF1264" s="99"/>
    </row>
    <row r="1265">
      <c r="A1265" s="88"/>
      <c r="B1265" s="125" t="s">
        <v>77</v>
      </c>
      <c r="C1265" s="125"/>
      <c r="D1265" s="125"/>
      <c r="E1265" s="126">
        <f>E1225+E1264+E1212+E1251+E1238</f>
      </c>
      <c r="F1265" s="126">
        <f>F1225+F1264+F1212+F1251+F1238</f>
      </c>
      <c r="G1265" s="126">
        <f>G1225+G1264+G1212+G1251+G1238</f>
      </c>
      <c r="H1265" s="126">
        <f>H1225+H1264+H1212+H1251+H1238</f>
      </c>
      <c r="I1265" s="127">
        <f t="shared" si="347"/>
      </c>
      <c r="J1265" s="128">
        <f t="shared" si="18"/>
      </c>
      <c r="K1265" s="126">
        <f>K1225+K1264+K1212+K1251+K1238</f>
      </c>
      <c r="L1265" s="128">
        <f t="shared" si="129"/>
      </c>
      <c r="M1265" s="126">
        <f>M1225+M1264+M1212+M1251+M1238</f>
      </c>
      <c r="N1265" s="129">
        <f t="shared" si="565"/>
      </c>
      <c r="O1265" s="126">
        <f>O1225+O1264+O1212+O1251+O1238</f>
      </c>
      <c r="P1265" s="130">
        <f t="shared" si="674"/>
      </c>
      <c r="Q1265" s="131">
        <f t="shared" si="546"/>
      </c>
      <c r="R1265" s="126">
        <f>R1225+R1264+R1212+R1251+R1238</f>
      </c>
      <c r="S1265" s="131">
        <f t="shared" si="238"/>
      </c>
      <c r="T1265" s="139">
        <f>T1225+T1264+T1212+T1251+T1238</f>
      </c>
      <c r="U1265" s="132">
        <f t="shared" si="328"/>
      </c>
      <c r="V1265" s="126">
        <f t="shared" si="437"/>
      </c>
      <c r="W1265" s="126">
        <f>W1225+W1264+W1212+W1251+W1238</f>
      </c>
      <c r="X1265" s="126">
        <f t="shared" si="108"/>
      </c>
      <c r="Y1265" s="131">
        <f t="shared" si="219"/>
      </c>
      <c r="Z1265" s="126">
        <f t="shared" si="655"/>
      </c>
      <c r="AA1265" s="126">
        <f>W1265/(F1265+COUNT(W1200:W1211,W1213:W1224,W1226:W1237,W1239:W1250,W1252:W1263)*500)</f>
      </c>
      <c r="AB1265" s="126">
        <f>AB1225+AB1264+AB1212+AB1251+AB1238</f>
      </c>
      <c r="AC1265" s="126">
        <f>AC1225+AC1264+AC1212+AC1251+AC1238</f>
      </c>
      <c r="AD1265" s="131">
        <f t="shared" si="527"/>
      </c>
      <c r="AE1265" s="126">
        <f>(W1265-AC1265)/(F1265+COUNT(W1200:W1211,W1213:W1224,W1226:W1237,W1239:W1250,W1252:W1263)*500)</f>
      </c>
      <c r="AF1265" s="133"/>
    </row>
    <row r="1266">
      <c r="A1266" s="140"/>
      <c r="B1266" s="141"/>
      <c r="C1266" s="141"/>
      <c r="D1266" s="141"/>
      <c r="E1266" s="142"/>
      <c r="F1266" s="142"/>
      <c r="G1266" s="142"/>
      <c r="H1266" s="142"/>
      <c r="I1266" s="143"/>
      <c r="J1266" s="144"/>
      <c r="K1266" s="142"/>
      <c r="L1266" s="144"/>
      <c r="M1266" s="142"/>
      <c r="N1266" s="145"/>
      <c r="O1266" s="142"/>
      <c r="P1266" s="146"/>
      <c r="Q1266" s="147"/>
      <c r="R1266" s="142"/>
      <c r="S1266" s="147"/>
      <c r="T1266" s="142">
        <f>T1267-T1265</f>
      </c>
      <c r="U1266" s="148"/>
      <c r="V1266" s="142"/>
      <c r="W1266" s="142">
        <f>W1267-W1265</f>
      </c>
      <c r="X1266" s="142"/>
      <c r="Y1266" s="147"/>
      <c r="Z1266" s="142"/>
      <c r="AA1266" s="142"/>
      <c r="AB1266" s="142">
        <f>AB1267-AB1265</f>
      </c>
      <c r="AC1266" s="142">
        <f>AC1267-AC1265</f>
      </c>
      <c r="AD1266" s="147"/>
      <c r="AE1266" s="142"/>
      <c r="AF1266" s="142"/>
    </row>
    <row r="1267">
      <c r="A1267" s="140"/>
      <c r="B1267" s="141"/>
      <c r="C1267" s="141"/>
      <c r="D1267" s="141"/>
      <c r="E1267" s="142"/>
      <c r="F1267" s="142"/>
      <c r="G1267" s="142"/>
      <c r="H1267" s="142"/>
      <c r="I1267" s="143"/>
      <c r="J1267" s="144"/>
      <c r="K1267" s="142"/>
      <c r="L1267" s="144"/>
      <c r="M1267" s="142"/>
      <c r="N1267" s="145"/>
      <c r="O1267" s="142"/>
      <c r="P1267" s="146"/>
      <c r="Q1267" s="147"/>
      <c r="R1267" s="142"/>
      <c r="S1267" s="147"/>
      <c r="T1267" s="149">
        <v>27</v>
      </c>
      <c r="U1267" s="148"/>
      <c r="V1267" s="142"/>
      <c r="W1267" s="149">
        <v>42518.04</v>
      </c>
      <c r="X1267" s="142"/>
      <c r="Y1267" s="147"/>
      <c r="Z1267" s="142"/>
      <c r="AA1267" s="142"/>
      <c r="AB1267" s="149">
        <v>12</v>
      </c>
      <c r="AC1267" s="142">
        <v>18726.24</v>
      </c>
      <c r="AD1267" s="147"/>
      <c r="AE1267" s="142"/>
      <c r="AF1267" s="142"/>
    </row>
    <row r="1268">
      <c r="A1268" s="140"/>
      <c r="B1268" s="141"/>
      <c r="C1268" s="141"/>
      <c r="D1268" s="141"/>
      <c r="E1268" s="142"/>
      <c r="F1268" s="142"/>
      <c r="G1268" s="142"/>
      <c r="H1268" s="142"/>
      <c r="I1268" s="143"/>
      <c r="J1268" s="144"/>
      <c r="K1268" s="142"/>
      <c r="L1268" s="144"/>
      <c r="M1268" s="142"/>
      <c r="N1268" s="145"/>
      <c r="O1268" s="142"/>
      <c r="P1268" s="146"/>
      <c r="Q1268" s="147"/>
      <c r="R1268" s="142"/>
      <c r="S1268" s="147"/>
      <c r="T1268" s="142"/>
      <c r="U1268" s="148"/>
      <c r="V1268" s="142"/>
      <c r="W1268" s="142"/>
      <c r="X1268" s="142"/>
      <c r="Y1268" s="147"/>
      <c r="Z1268" s="142"/>
      <c r="AA1268" s="142"/>
      <c r="AB1268" s="142"/>
      <c r="AC1268" s="142"/>
      <c r="AD1268" s="147"/>
      <c r="AE1268" s="142"/>
      <c r="AF1268" s="142"/>
    </row>
    <row r="1269">
      <c r="A1269" s="140"/>
      <c r="B1269" s="141"/>
      <c r="C1269" s="141"/>
      <c r="D1269" s="141"/>
      <c r="E1269" s="142"/>
      <c r="F1269" s="142"/>
      <c r="G1269" s="142"/>
      <c r="H1269" s="142"/>
      <c r="I1269" s="143"/>
      <c r="J1269" s="144"/>
      <c r="K1269" s="142"/>
      <c r="L1269" s="144"/>
      <c r="M1269" s="142"/>
      <c r="N1269" s="145"/>
      <c r="O1269" s="142"/>
      <c r="P1269" s="146"/>
      <c r="Q1269" s="147"/>
      <c r="R1269" s="142"/>
      <c r="S1269" s="147"/>
      <c r="T1269" s="142"/>
      <c r="U1269" s="148"/>
      <c r="V1269" s="142"/>
      <c r="W1269" s="142"/>
      <c r="X1269" s="142"/>
      <c r="Y1269" s="147"/>
      <c r="Z1269" s="142"/>
      <c r="AA1269" s="142"/>
      <c r="AB1269" s="142"/>
      <c r="AC1269" s="142"/>
      <c r="AD1269" s="147"/>
      <c r="AE1269" s="142"/>
      <c r="AF1269" s="142"/>
    </row>
    <row r="1270">
      <c r="A1270" s="140"/>
      <c r="B1270" s="141"/>
      <c r="C1270" s="141"/>
      <c r="D1270" s="141"/>
      <c r="E1270" s="142"/>
      <c r="F1270" s="142"/>
      <c r="G1270" s="142"/>
      <c r="H1270" s="142"/>
      <c r="I1270" s="143"/>
      <c r="J1270" s="144"/>
      <c r="K1270" s="142"/>
      <c r="L1270" s="144"/>
      <c r="M1270" s="142"/>
      <c r="N1270" s="145"/>
      <c r="O1270" s="142"/>
      <c r="P1270" s="146"/>
      <c r="Q1270" s="147"/>
      <c r="R1270" s="142"/>
      <c r="S1270" s="147"/>
      <c r="T1270" s="142"/>
      <c r="U1270" s="148"/>
      <c r="V1270" s="142"/>
      <c r="W1270" s="142"/>
      <c r="X1270" s="142"/>
      <c r="Y1270" s="147"/>
      <c r="Z1270" s="142"/>
      <c r="AA1270" s="142"/>
      <c r="AB1270" s="142"/>
      <c r="AC1270" s="142"/>
      <c r="AD1270" s="147"/>
      <c r="AE1270" s="142"/>
      <c r="AF1270" s="142"/>
    </row>
    <row r="1271">
      <c r="A1271" s="140"/>
      <c r="B1271" s="141"/>
      <c r="C1271" s="141"/>
      <c r="D1271" s="141"/>
      <c r="E1271" s="142"/>
      <c r="F1271" s="142"/>
      <c r="G1271" s="142"/>
      <c r="H1271" s="142"/>
      <c r="I1271" s="143"/>
      <c r="J1271" s="144"/>
      <c r="K1271" s="142"/>
      <c r="L1271" s="144"/>
      <c r="M1271" s="142"/>
      <c r="N1271" s="145"/>
      <c r="O1271" s="142"/>
      <c r="P1271" s="146"/>
      <c r="Q1271" s="147"/>
      <c r="R1271" s="142"/>
      <c r="S1271" s="147"/>
      <c r="T1271" s="142"/>
      <c r="U1271" s="148"/>
      <c r="V1271" s="142"/>
      <c r="W1271" s="142"/>
      <c r="X1271" s="142"/>
      <c r="Y1271" s="147"/>
      <c r="Z1271" s="142"/>
      <c r="AA1271" s="142"/>
      <c r="AB1271" s="142"/>
      <c r="AC1271" s="142"/>
      <c r="AD1271" s="147"/>
      <c r="AE1271" s="142"/>
      <c r="AF1271" s="142"/>
    </row>
    <row r="1272">
      <c r="A1272" s="140"/>
      <c r="B1272" s="141"/>
      <c r="C1272" s="141"/>
      <c r="D1272" s="141"/>
      <c r="E1272" s="142"/>
      <c r="F1272" s="142"/>
      <c r="G1272" s="142"/>
      <c r="H1272" s="142"/>
      <c r="I1272" s="143"/>
      <c r="J1272" s="144"/>
      <c r="K1272" s="142"/>
      <c r="L1272" s="144"/>
      <c r="M1272" s="142"/>
      <c r="N1272" s="145"/>
      <c r="O1272" s="142"/>
      <c r="P1272" s="146"/>
      <c r="Q1272" s="147"/>
      <c r="R1272" s="142"/>
      <c r="S1272" s="147"/>
      <c r="T1272" s="142"/>
      <c r="U1272" s="148"/>
      <c r="V1272" s="142"/>
      <c r="W1272" s="142"/>
      <c r="X1272" s="142"/>
      <c r="Y1272" s="147"/>
      <c r="Z1272" s="142"/>
      <c r="AA1272" s="142"/>
      <c r="AB1272" s="142"/>
      <c r="AC1272" s="142"/>
      <c r="AD1272" s="147"/>
      <c r="AE1272" s="142"/>
      <c r="AF1272" s="142"/>
    </row>
    <row r="1273">
      <c r="A1273" s="140"/>
      <c r="B1273" s="141"/>
      <c r="C1273" s="141"/>
      <c r="D1273" s="141"/>
      <c r="E1273" s="142"/>
      <c r="F1273" s="142"/>
      <c r="G1273" s="142"/>
      <c r="H1273" s="142"/>
      <c r="I1273" s="143"/>
      <c r="J1273" s="144"/>
      <c r="K1273" s="142"/>
      <c r="L1273" s="144"/>
      <c r="M1273" s="142"/>
      <c r="N1273" s="145"/>
      <c r="O1273" s="142"/>
      <c r="P1273" s="146"/>
      <c r="Q1273" s="147"/>
      <c r="R1273" s="142"/>
      <c r="S1273" s="147"/>
      <c r="T1273" s="142"/>
      <c r="U1273" s="148"/>
      <c r="V1273" s="142"/>
      <c r="W1273" s="142"/>
      <c r="X1273" s="142"/>
      <c r="Y1273" s="147"/>
      <c r="Z1273" s="142"/>
      <c r="AA1273" s="142"/>
      <c r="AB1273" s="142"/>
      <c r="AC1273" s="142"/>
      <c r="AD1273" s="147"/>
      <c r="AE1273" s="142"/>
      <c r="AF1273" s="142"/>
    </row>
    <row r="1274">
      <c r="A1274" s="140"/>
      <c r="B1274" s="141"/>
      <c r="C1274" s="141"/>
      <c r="D1274" s="141"/>
      <c r="E1274" s="142"/>
      <c r="F1274" s="142"/>
      <c r="G1274" s="142"/>
      <c r="H1274" s="142"/>
      <c r="I1274" s="143"/>
      <c r="J1274" s="144"/>
      <c r="K1274" s="142"/>
      <c r="L1274" s="144"/>
      <c r="M1274" s="142"/>
      <c r="N1274" s="145"/>
      <c r="O1274" s="142"/>
      <c r="P1274" s="146"/>
      <c r="Q1274" s="147"/>
      <c r="R1274" s="142"/>
      <c r="S1274" s="147"/>
      <c r="T1274" s="142"/>
      <c r="U1274" s="148"/>
      <c r="V1274" s="142"/>
      <c r="W1274" s="142"/>
      <c r="X1274" s="142"/>
      <c r="Y1274" s="147"/>
      <c r="Z1274" s="142"/>
      <c r="AA1274" s="142"/>
      <c r="AB1274" s="142"/>
      <c r="AC1274" s="142"/>
      <c r="AD1274" s="147"/>
      <c r="AE1274" s="142"/>
      <c r="AF1274" s="142"/>
    </row>
    <row r="1275">
      <c r="A1275" s="140"/>
      <c r="B1275" s="141"/>
      <c r="C1275" s="141"/>
      <c r="D1275" s="141"/>
      <c r="E1275" s="142"/>
      <c r="F1275" s="142"/>
      <c r="G1275" s="142"/>
      <c r="H1275" s="142"/>
      <c r="I1275" s="143"/>
      <c r="J1275" s="144"/>
      <c r="K1275" s="142"/>
      <c r="L1275" s="144"/>
      <c r="M1275" s="142"/>
      <c r="N1275" s="145"/>
      <c r="O1275" s="142"/>
      <c r="P1275" s="146"/>
      <c r="Q1275" s="147"/>
      <c r="R1275" s="142"/>
      <c r="S1275" s="147"/>
      <c r="T1275" s="142"/>
      <c r="U1275" s="148"/>
      <c r="V1275" s="142"/>
      <c r="W1275" s="142"/>
      <c r="X1275" s="142"/>
      <c r="Y1275" s="147"/>
      <c r="Z1275" s="142"/>
      <c r="AA1275" s="142"/>
      <c r="AB1275" s="142"/>
      <c r="AC1275" s="142"/>
      <c r="AD1275" s="147"/>
      <c r="AE1275" s="142"/>
      <c r="AF1275" s="142"/>
    </row>
    <row r="1276">
      <c r="A1276" s="140"/>
      <c r="B1276" s="141"/>
      <c r="C1276" s="141"/>
      <c r="D1276" s="141"/>
      <c r="E1276" s="142"/>
      <c r="F1276" s="142"/>
      <c r="G1276" s="142"/>
      <c r="H1276" s="142"/>
      <c r="I1276" s="143"/>
      <c r="J1276" s="144"/>
      <c r="K1276" s="142"/>
      <c r="L1276" s="144"/>
      <c r="M1276" s="142"/>
      <c r="N1276" s="145"/>
      <c r="O1276" s="142"/>
      <c r="P1276" s="146"/>
      <c r="Q1276" s="147"/>
      <c r="R1276" s="142"/>
      <c r="S1276" s="147"/>
      <c r="T1276" s="142"/>
      <c r="U1276" s="148"/>
      <c r="V1276" s="142"/>
      <c r="W1276" s="142"/>
      <c r="X1276" s="142"/>
      <c r="Y1276" s="147"/>
      <c r="Z1276" s="142"/>
      <c r="AA1276" s="142"/>
      <c r="AB1276" s="142"/>
      <c r="AC1276" s="142"/>
      <c r="AD1276" s="147"/>
      <c r="AE1276" s="142"/>
      <c r="AF1276" s="142"/>
    </row>
    <row r="1277">
      <c r="A1277" s="140"/>
      <c r="B1277" s="141"/>
      <c r="C1277" s="141"/>
      <c r="D1277" s="141"/>
      <c r="E1277" s="142"/>
      <c r="F1277" s="142"/>
      <c r="G1277" s="142"/>
      <c r="H1277" s="142"/>
      <c r="I1277" s="143"/>
      <c r="J1277" s="144"/>
      <c r="K1277" s="142"/>
      <c r="L1277" s="144"/>
      <c r="M1277" s="142"/>
      <c r="N1277" s="145"/>
      <c r="O1277" s="142"/>
      <c r="P1277" s="146"/>
      <c r="Q1277" s="147"/>
      <c r="R1277" s="142"/>
      <c r="S1277" s="147"/>
      <c r="T1277" s="142"/>
      <c r="U1277" s="148"/>
      <c r="V1277" s="142"/>
      <c r="W1277" s="142"/>
      <c r="X1277" s="142"/>
      <c r="Y1277" s="147"/>
      <c r="Z1277" s="142"/>
      <c r="AA1277" s="142"/>
      <c r="AB1277" s="142"/>
      <c r="AC1277" s="142"/>
      <c r="AD1277" s="147"/>
      <c r="AE1277" s="142"/>
      <c r="AF1277" s="142"/>
    </row>
    <row r="1278">
      <c r="A1278" s="140"/>
      <c r="B1278" s="141"/>
      <c r="C1278" s="141"/>
      <c r="D1278" s="141"/>
      <c r="E1278" s="142"/>
      <c r="F1278" s="142"/>
      <c r="G1278" s="142"/>
      <c r="H1278" s="142"/>
      <c r="I1278" s="143"/>
      <c r="J1278" s="144"/>
      <c r="K1278" s="142"/>
      <c r="L1278" s="144"/>
      <c r="M1278" s="142"/>
      <c r="N1278" s="145"/>
      <c r="O1278" s="142"/>
      <c r="P1278" s="146"/>
      <c r="Q1278" s="147"/>
      <c r="R1278" s="142"/>
      <c r="S1278" s="147"/>
      <c r="T1278" s="142"/>
      <c r="U1278" s="148"/>
      <c r="V1278" s="142"/>
      <c r="W1278" s="142"/>
      <c r="X1278" s="142"/>
      <c r="Y1278" s="147"/>
      <c r="Z1278" s="142"/>
      <c r="AA1278" s="142"/>
      <c r="AB1278" s="142"/>
      <c r="AC1278" s="142"/>
      <c r="AD1278" s="147"/>
      <c r="AE1278" s="142"/>
      <c r="AF1278" s="142"/>
    </row>
    <row r="1279">
      <c r="A1279" s="140"/>
      <c r="B1279" s="141"/>
      <c r="C1279" s="141"/>
      <c r="D1279" s="141"/>
      <c r="E1279" s="142"/>
      <c r="F1279" s="142"/>
      <c r="G1279" s="142"/>
      <c r="H1279" s="142"/>
      <c r="I1279" s="143"/>
      <c r="J1279" s="144"/>
      <c r="K1279" s="142"/>
      <c r="L1279" s="144"/>
      <c r="M1279" s="142"/>
      <c r="N1279" s="145"/>
      <c r="O1279" s="142"/>
      <c r="P1279" s="146"/>
      <c r="Q1279" s="147"/>
      <c r="R1279" s="142"/>
      <c r="S1279" s="147"/>
      <c r="T1279" s="142"/>
      <c r="U1279" s="148"/>
      <c r="V1279" s="142"/>
      <c r="W1279" s="142"/>
      <c r="X1279" s="142"/>
      <c r="Y1279" s="147"/>
      <c r="Z1279" s="142"/>
      <c r="AA1279" s="142"/>
      <c r="AB1279" s="142"/>
      <c r="AC1279" s="142"/>
      <c r="AD1279" s="147"/>
      <c r="AE1279" s="142"/>
      <c r="AF1279" s="142"/>
    </row>
    <row r="1280">
      <c r="A1280" s="140"/>
      <c r="B1280" s="141"/>
      <c r="C1280" s="141"/>
      <c r="D1280" s="141"/>
      <c r="E1280" s="142"/>
      <c r="F1280" s="142"/>
      <c r="G1280" s="142"/>
      <c r="H1280" s="142"/>
      <c r="I1280" s="143"/>
      <c r="J1280" s="144"/>
      <c r="K1280" s="142"/>
      <c r="L1280" s="144"/>
      <c r="M1280" s="142"/>
      <c r="N1280" s="145"/>
      <c r="O1280" s="142"/>
      <c r="P1280" s="146"/>
      <c r="Q1280" s="147"/>
      <c r="R1280" s="142"/>
      <c r="S1280" s="147"/>
      <c r="T1280" s="142"/>
      <c r="U1280" s="148"/>
      <c r="V1280" s="142"/>
      <c r="W1280" s="142"/>
      <c r="X1280" s="142"/>
      <c r="Y1280" s="147"/>
      <c r="Z1280" s="142"/>
      <c r="AA1280" s="142"/>
      <c r="AB1280" s="142"/>
      <c r="AC1280" s="142"/>
      <c r="AD1280" s="147"/>
      <c r="AE1280" s="142"/>
      <c r="AF1280" s="142"/>
    </row>
    <row r="1281">
      <c r="A1281" s="140"/>
      <c r="B1281" s="141"/>
      <c r="C1281" s="141"/>
      <c r="D1281" s="141"/>
      <c r="E1281" s="142"/>
      <c r="F1281" s="142"/>
      <c r="G1281" s="142"/>
      <c r="H1281" s="142"/>
      <c r="I1281" s="143"/>
      <c r="J1281" s="144"/>
      <c r="K1281" s="142"/>
      <c r="L1281" s="144"/>
      <c r="M1281" s="142"/>
      <c r="N1281" s="145"/>
      <c r="O1281" s="142"/>
      <c r="P1281" s="146"/>
      <c r="Q1281" s="147"/>
      <c r="R1281" s="142"/>
      <c r="S1281" s="147"/>
      <c r="T1281" s="142"/>
      <c r="U1281" s="148"/>
      <c r="V1281" s="142"/>
      <c r="W1281" s="142"/>
      <c r="X1281" s="142"/>
      <c r="Y1281" s="147"/>
      <c r="Z1281" s="142"/>
      <c r="AA1281" s="142"/>
      <c r="AB1281" s="142"/>
      <c r="AC1281" s="142"/>
      <c r="AD1281" s="147"/>
      <c r="AE1281" s="142"/>
      <c r="AF1281" s="142"/>
    </row>
    <row r="1282">
      <c r="A1282" s="140"/>
      <c r="B1282" s="141"/>
      <c r="C1282" s="141"/>
      <c r="D1282" s="141"/>
      <c r="E1282" s="142"/>
      <c r="F1282" s="142"/>
      <c r="G1282" s="142"/>
      <c r="H1282" s="142"/>
      <c r="I1282" s="143"/>
      <c r="J1282" s="144"/>
      <c r="K1282" s="142"/>
      <c r="L1282" s="144"/>
      <c r="M1282" s="142"/>
      <c r="N1282" s="145"/>
      <c r="O1282" s="142"/>
      <c r="P1282" s="146"/>
      <c r="Q1282" s="147"/>
      <c r="R1282" s="142"/>
      <c r="S1282" s="147"/>
      <c r="T1282" s="142"/>
      <c r="U1282" s="148"/>
      <c r="V1282" s="142"/>
      <c r="W1282" s="142"/>
      <c r="X1282" s="142"/>
      <c r="Y1282" s="147"/>
      <c r="Z1282" s="142"/>
      <c r="AA1282" s="142"/>
      <c r="AB1282" s="142"/>
      <c r="AC1282" s="142"/>
      <c r="AD1282" s="147"/>
      <c r="AE1282" s="142"/>
      <c r="AF1282" s="142"/>
    </row>
    <row r="1283">
      <c r="A1283" s="140"/>
      <c r="B1283" s="141"/>
      <c r="C1283" s="141"/>
      <c r="D1283" s="141"/>
      <c r="E1283" s="142"/>
      <c r="F1283" s="142"/>
      <c r="G1283" s="142"/>
      <c r="H1283" s="142"/>
      <c r="I1283" s="143"/>
      <c r="J1283" s="144"/>
      <c r="K1283" s="142"/>
      <c r="L1283" s="144"/>
      <c r="M1283" s="142"/>
      <c r="N1283" s="145"/>
      <c r="O1283" s="142"/>
      <c r="P1283" s="146"/>
      <c r="Q1283" s="147"/>
      <c r="R1283" s="142"/>
      <c r="S1283" s="147"/>
      <c r="T1283" s="142"/>
      <c r="U1283" s="148"/>
      <c r="V1283" s="142"/>
      <c r="W1283" s="142"/>
      <c r="X1283" s="142"/>
      <c r="Y1283" s="147"/>
      <c r="Z1283" s="142"/>
      <c r="AA1283" s="142"/>
      <c r="AB1283" s="142"/>
      <c r="AC1283" s="142"/>
      <c r="AD1283" s="147"/>
      <c r="AE1283" s="142"/>
      <c r="AF1283" s="142"/>
    </row>
    <row r="1284">
      <c r="A1284" s="140"/>
      <c r="B1284" s="141"/>
      <c r="C1284" s="141"/>
      <c r="D1284" s="141"/>
      <c r="E1284" s="142"/>
      <c r="F1284" s="142"/>
      <c r="G1284" s="142"/>
      <c r="H1284" s="142"/>
      <c r="I1284" s="143"/>
      <c r="J1284" s="144"/>
      <c r="K1284" s="142"/>
      <c r="L1284" s="144"/>
      <c r="M1284" s="142"/>
      <c r="N1284" s="145"/>
      <c r="O1284" s="142"/>
      <c r="P1284" s="146"/>
      <c r="Q1284" s="147"/>
      <c r="R1284" s="142"/>
      <c r="S1284" s="147"/>
      <c r="T1284" s="142"/>
      <c r="U1284" s="148"/>
      <c r="V1284" s="142"/>
      <c r="W1284" s="142"/>
      <c r="X1284" s="142"/>
      <c r="Y1284" s="147"/>
      <c r="Z1284" s="142"/>
      <c r="AA1284" s="142"/>
      <c r="AB1284" s="142"/>
      <c r="AC1284" s="142"/>
      <c r="AD1284" s="147"/>
      <c r="AE1284" s="142"/>
      <c r="AF1284" s="142"/>
    </row>
    <row r="1285">
      <c r="A1285" s="140"/>
      <c r="B1285" s="141"/>
      <c r="C1285" s="141"/>
      <c r="D1285" s="141"/>
      <c r="E1285" s="142"/>
      <c r="F1285" s="142"/>
      <c r="G1285" s="142"/>
      <c r="H1285" s="142"/>
      <c r="I1285" s="143"/>
      <c r="J1285" s="144"/>
      <c r="K1285" s="142"/>
      <c r="L1285" s="144"/>
      <c r="M1285" s="142"/>
      <c r="N1285" s="145"/>
      <c r="O1285" s="142"/>
      <c r="P1285" s="146"/>
      <c r="Q1285" s="147"/>
      <c r="R1285" s="142"/>
      <c r="S1285" s="147"/>
      <c r="T1285" s="142"/>
      <c r="U1285" s="148"/>
      <c r="V1285" s="142"/>
      <c r="W1285" s="142"/>
      <c r="X1285" s="142"/>
      <c r="Y1285" s="147"/>
      <c r="Z1285" s="142"/>
      <c r="AA1285" s="142"/>
      <c r="AB1285" s="142"/>
      <c r="AC1285" s="142"/>
      <c r="AD1285" s="147"/>
      <c r="AE1285" s="142"/>
      <c r="AF1285" s="142"/>
    </row>
    <row r="1286">
      <c r="A1286" s="140"/>
      <c r="B1286" s="141"/>
      <c r="C1286" s="141"/>
      <c r="D1286" s="141"/>
      <c r="E1286" s="142"/>
      <c r="F1286" s="142"/>
      <c r="G1286" s="142"/>
      <c r="H1286" s="142"/>
      <c r="I1286" s="143"/>
      <c r="J1286" s="144"/>
      <c r="K1286" s="142"/>
      <c r="L1286" s="144"/>
      <c r="M1286" s="142"/>
      <c r="N1286" s="145"/>
      <c r="O1286" s="142"/>
      <c r="P1286" s="146"/>
      <c r="Q1286" s="147"/>
      <c r="R1286" s="142"/>
      <c r="S1286" s="147"/>
      <c r="T1286" s="142"/>
      <c r="U1286" s="148"/>
      <c r="V1286" s="142"/>
      <c r="W1286" s="142"/>
      <c r="X1286" s="142"/>
      <c r="Y1286" s="147"/>
      <c r="Z1286" s="142"/>
      <c r="AA1286" s="142"/>
      <c r="AB1286" s="142"/>
      <c r="AC1286" s="142"/>
      <c r="AD1286" s="147"/>
      <c r="AE1286" s="142"/>
      <c r="AF1286" s="142"/>
    </row>
    <row r="1287">
      <c r="A1287" s="140"/>
      <c r="B1287" s="141"/>
      <c r="C1287" s="141"/>
      <c r="D1287" s="141"/>
      <c r="E1287" s="142"/>
      <c r="F1287" s="142"/>
      <c r="G1287" s="142"/>
      <c r="H1287" s="142"/>
      <c r="I1287" s="143"/>
      <c r="J1287" s="144"/>
      <c r="K1287" s="142"/>
      <c r="L1287" s="144"/>
      <c r="M1287" s="142"/>
      <c r="N1287" s="145"/>
      <c r="O1287" s="142"/>
      <c r="P1287" s="146"/>
      <c r="Q1287" s="147"/>
      <c r="R1287" s="142"/>
      <c r="S1287" s="147"/>
      <c r="T1287" s="142"/>
      <c r="U1287" s="148"/>
      <c r="V1287" s="142"/>
      <c r="W1287" s="142"/>
      <c r="X1287" s="142"/>
      <c r="Y1287" s="147"/>
      <c r="Z1287" s="142"/>
      <c r="AA1287" s="142"/>
      <c r="AB1287" s="142"/>
      <c r="AC1287" s="142"/>
      <c r="AD1287" s="147"/>
      <c r="AE1287" s="142"/>
      <c r="AF1287" s="142"/>
    </row>
    <row r="1288">
      <c r="A1288" s="140"/>
      <c r="B1288" s="141"/>
      <c r="C1288" s="141"/>
      <c r="D1288" s="141"/>
      <c r="E1288" s="142"/>
      <c r="F1288" s="142"/>
      <c r="G1288" s="142"/>
      <c r="H1288" s="142"/>
      <c r="I1288" s="143"/>
      <c r="J1288" s="144"/>
      <c r="K1288" s="142"/>
      <c r="L1288" s="144"/>
      <c r="M1288" s="142"/>
      <c r="N1288" s="145"/>
      <c r="O1288" s="142"/>
      <c r="P1288" s="146"/>
      <c r="Q1288" s="147"/>
      <c r="R1288" s="142"/>
      <c r="S1288" s="147"/>
      <c r="T1288" s="142"/>
      <c r="U1288" s="148"/>
      <c r="V1288" s="142"/>
      <c r="W1288" s="142"/>
      <c r="X1288" s="142"/>
      <c r="Y1288" s="147"/>
      <c r="Z1288" s="142"/>
      <c r="AA1288" s="142"/>
      <c r="AB1288" s="142"/>
      <c r="AC1288" s="142"/>
      <c r="AD1288" s="147"/>
      <c r="AE1288" s="142"/>
      <c r="AF1288" s="142"/>
    </row>
    <row r="1289">
      <c r="A1289" s="140"/>
      <c r="B1289" s="141"/>
      <c r="C1289" s="141"/>
      <c r="D1289" s="141"/>
      <c r="E1289" s="142"/>
      <c r="F1289" s="142"/>
      <c r="G1289" s="142"/>
      <c r="H1289" s="142"/>
      <c r="I1289" s="143"/>
      <c r="J1289" s="144"/>
      <c r="K1289" s="142"/>
      <c r="L1289" s="144"/>
      <c r="M1289" s="142"/>
      <c r="N1289" s="145"/>
      <c r="O1289" s="142"/>
      <c r="P1289" s="146"/>
      <c r="Q1289" s="147"/>
      <c r="R1289" s="142"/>
      <c r="S1289" s="147"/>
      <c r="T1289" s="142"/>
      <c r="U1289" s="148"/>
      <c r="V1289" s="142"/>
      <c r="W1289" s="142"/>
      <c r="X1289" s="142"/>
      <c r="Y1289" s="147"/>
      <c r="Z1289" s="142"/>
      <c r="AA1289" s="142"/>
      <c r="AB1289" s="142"/>
      <c r="AC1289" s="142"/>
      <c r="AD1289" s="147"/>
      <c r="AE1289" s="142"/>
      <c r="AF1289" s="142"/>
    </row>
    <row r="1290">
      <c r="A1290" s="140"/>
      <c r="B1290" s="141"/>
      <c r="C1290" s="141"/>
      <c r="D1290" s="141"/>
      <c r="E1290" s="142"/>
      <c r="F1290" s="142"/>
      <c r="G1290" s="142"/>
      <c r="H1290" s="142"/>
      <c r="I1290" s="143"/>
      <c r="J1290" s="144"/>
      <c r="K1290" s="142"/>
      <c r="L1290" s="144"/>
      <c r="M1290" s="142"/>
      <c r="N1290" s="145"/>
      <c r="O1290" s="142"/>
      <c r="P1290" s="146"/>
      <c r="Q1290" s="147"/>
      <c r="R1290" s="142"/>
      <c r="S1290" s="147"/>
      <c r="T1290" s="142"/>
      <c r="U1290" s="148"/>
      <c r="V1290" s="142"/>
      <c r="W1290" s="142"/>
      <c r="X1290" s="142"/>
      <c r="Y1290" s="147"/>
      <c r="Z1290" s="142"/>
      <c r="AA1290" s="142"/>
      <c r="AB1290" s="142"/>
      <c r="AC1290" s="142"/>
      <c r="AD1290" s="147"/>
      <c r="AE1290" s="142"/>
      <c r="AF1290" s="142"/>
    </row>
    <row r="1291">
      <c r="A1291" s="140"/>
      <c r="B1291" s="141"/>
      <c r="C1291" s="141"/>
      <c r="D1291" s="141"/>
      <c r="E1291" s="142"/>
      <c r="F1291" s="142"/>
      <c r="G1291" s="142"/>
      <c r="H1291" s="142"/>
      <c r="I1291" s="143"/>
      <c r="J1291" s="144"/>
      <c r="K1291" s="142"/>
      <c r="L1291" s="144"/>
      <c r="M1291" s="142"/>
      <c r="N1291" s="145"/>
      <c r="O1291" s="142"/>
      <c r="P1291" s="146"/>
      <c r="Q1291" s="147"/>
      <c r="R1291" s="142"/>
      <c r="S1291" s="147"/>
      <c r="T1291" s="142"/>
      <c r="U1291" s="148"/>
      <c r="V1291" s="142"/>
      <c r="W1291" s="142"/>
      <c r="X1291" s="142"/>
      <c r="Y1291" s="147"/>
      <c r="Z1291" s="142"/>
      <c r="AA1291" s="142"/>
      <c r="AB1291" s="142"/>
      <c r="AC1291" s="142"/>
      <c r="AD1291" s="147"/>
      <c r="AE1291" s="142"/>
      <c r="AF1291" s="142"/>
    </row>
    <row r="1292">
      <c r="A1292" s="140"/>
      <c r="B1292" s="141"/>
      <c r="C1292" s="141"/>
      <c r="D1292" s="141"/>
      <c r="E1292" s="142"/>
      <c r="F1292" s="142"/>
      <c r="G1292" s="142"/>
      <c r="H1292" s="142"/>
      <c r="I1292" s="143"/>
      <c r="J1292" s="144"/>
      <c r="K1292" s="142"/>
      <c r="L1292" s="144"/>
      <c r="M1292" s="142"/>
      <c r="N1292" s="145"/>
      <c r="O1292" s="142"/>
      <c r="P1292" s="146"/>
      <c r="Q1292" s="147"/>
      <c r="R1292" s="142"/>
      <c r="S1292" s="147"/>
      <c r="T1292" s="142"/>
      <c r="U1292" s="148"/>
      <c r="V1292" s="142"/>
      <c r="W1292" s="142"/>
      <c r="X1292" s="142"/>
      <c r="Y1292" s="147"/>
      <c r="Z1292" s="142"/>
      <c r="AA1292" s="142"/>
      <c r="AB1292" s="142"/>
      <c r="AC1292" s="142"/>
      <c r="AD1292" s="147"/>
      <c r="AE1292" s="142"/>
      <c r="AF1292" s="142"/>
    </row>
    <row r="1293">
      <c r="A1293" s="140"/>
      <c r="B1293" s="141"/>
      <c r="C1293" s="141"/>
      <c r="D1293" s="141"/>
      <c r="E1293" s="142"/>
      <c r="F1293" s="142"/>
      <c r="G1293" s="142"/>
      <c r="H1293" s="142"/>
      <c r="I1293" s="143"/>
      <c r="J1293" s="144"/>
      <c r="K1293" s="142"/>
      <c r="L1293" s="144"/>
      <c r="M1293" s="142"/>
      <c r="N1293" s="145"/>
      <c r="O1293" s="142"/>
      <c r="P1293" s="146"/>
      <c r="Q1293" s="147"/>
      <c r="R1293" s="142"/>
      <c r="S1293" s="147"/>
      <c r="T1293" s="142"/>
      <c r="U1293" s="148"/>
      <c r="V1293" s="142"/>
      <c r="W1293" s="142"/>
      <c r="X1293" s="142"/>
      <c r="Y1293" s="147"/>
      <c r="Z1293" s="142"/>
      <c r="AA1293" s="142"/>
      <c r="AB1293" s="142"/>
      <c r="AC1293" s="142"/>
      <c r="AD1293" s="147"/>
      <c r="AE1293" s="142"/>
      <c r="AF1293" s="142"/>
    </row>
    <row r="1294">
      <c r="A1294" s="140"/>
      <c r="B1294" s="141"/>
      <c r="C1294" s="141"/>
      <c r="D1294" s="141"/>
      <c r="E1294" s="142"/>
      <c r="F1294" s="142"/>
      <c r="G1294" s="142"/>
      <c r="H1294" s="142"/>
      <c r="I1294" s="143"/>
      <c r="J1294" s="144"/>
      <c r="K1294" s="142"/>
      <c r="L1294" s="144"/>
      <c r="M1294" s="142"/>
      <c r="N1294" s="145"/>
      <c r="O1294" s="142"/>
      <c r="P1294" s="146"/>
      <c r="Q1294" s="147"/>
      <c r="R1294" s="142"/>
      <c r="S1294" s="147"/>
      <c r="T1294" s="142"/>
      <c r="U1294" s="148"/>
      <c r="V1294" s="142"/>
      <c r="W1294" s="142"/>
      <c r="X1294" s="142"/>
      <c r="Y1294" s="147"/>
      <c r="Z1294" s="142"/>
      <c r="AA1294" s="142"/>
      <c r="AB1294" s="142"/>
      <c r="AC1294" s="142"/>
      <c r="AD1294" s="147"/>
      <c r="AE1294" s="142"/>
      <c r="AF1294" s="142"/>
    </row>
    <row r="1295">
      <c r="A1295" s="140"/>
      <c r="B1295" s="141"/>
      <c r="C1295" s="141"/>
      <c r="D1295" s="141"/>
      <c r="E1295" s="142"/>
      <c r="F1295" s="142"/>
      <c r="G1295" s="142"/>
      <c r="H1295" s="142"/>
      <c r="I1295" s="143"/>
      <c r="J1295" s="144"/>
      <c r="K1295" s="142"/>
      <c r="L1295" s="144"/>
      <c r="M1295" s="142"/>
      <c r="N1295" s="145"/>
      <c r="O1295" s="142"/>
      <c r="P1295" s="146"/>
      <c r="Q1295" s="147"/>
      <c r="R1295" s="142"/>
      <c r="S1295" s="147"/>
      <c r="T1295" s="142"/>
      <c r="U1295" s="148"/>
      <c r="V1295" s="142"/>
      <c r="W1295" s="142"/>
      <c r="X1295" s="142"/>
      <c r="Y1295" s="147"/>
      <c r="Z1295" s="142"/>
      <c r="AA1295" s="142"/>
      <c r="AB1295" s="142"/>
      <c r="AC1295" s="142"/>
      <c r="AD1295" s="147"/>
      <c r="AE1295" s="142"/>
      <c r="AF1295" s="142"/>
    </row>
    <row r="1296">
      <c r="A1296" s="140"/>
      <c r="B1296" s="141"/>
      <c r="C1296" s="141"/>
      <c r="D1296" s="141"/>
      <c r="E1296" s="142"/>
      <c r="F1296" s="142"/>
      <c r="G1296" s="142"/>
      <c r="H1296" s="142"/>
      <c r="I1296" s="143"/>
      <c r="J1296" s="144"/>
      <c r="K1296" s="142"/>
      <c r="L1296" s="144"/>
      <c r="M1296" s="142"/>
      <c r="N1296" s="145"/>
      <c r="O1296" s="142"/>
      <c r="P1296" s="146"/>
      <c r="Q1296" s="147"/>
      <c r="R1296" s="142"/>
      <c r="S1296" s="147"/>
      <c r="T1296" s="142"/>
      <c r="U1296" s="148"/>
      <c r="V1296" s="142"/>
      <c r="W1296" s="142"/>
      <c r="X1296" s="142"/>
      <c r="Y1296" s="147"/>
      <c r="Z1296" s="142"/>
      <c r="AA1296" s="142"/>
      <c r="AB1296" s="142"/>
      <c r="AC1296" s="142"/>
      <c r="AD1296" s="147"/>
      <c r="AE1296" s="142"/>
      <c r="AF1296" s="142"/>
    </row>
    <row r="1297">
      <c r="A1297" s="140"/>
      <c r="B1297" s="141"/>
      <c r="C1297" s="141"/>
      <c r="D1297" s="141"/>
      <c r="E1297" s="142"/>
      <c r="F1297" s="142"/>
      <c r="G1297" s="142"/>
      <c r="H1297" s="142"/>
      <c r="I1297" s="143"/>
      <c r="J1297" s="144"/>
      <c r="K1297" s="142"/>
      <c r="L1297" s="144"/>
      <c r="M1297" s="142"/>
      <c r="N1297" s="145"/>
      <c r="O1297" s="142"/>
      <c r="P1297" s="146"/>
      <c r="Q1297" s="147"/>
      <c r="R1297" s="142"/>
      <c r="S1297" s="147"/>
      <c r="T1297" s="142"/>
      <c r="U1297" s="148"/>
      <c r="V1297" s="142"/>
      <c r="W1297" s="142"/>
      <c r="X1297" s="142"/>
      <c r="Y1297" s="147"/>
      <c r="Z1297" s="142"/>
      <c r="AA1297" s="142"/>
      <c r="AB1297" s="142"/>
      <c r="AC1297" s="142"/>
      <c r="AD1297" s="147"/>
      <c r="AE1297" s="142"/>
      <c r="AF1297" s="142"/>
    </row>
    <row r="1298">
      <c r="A1298" s="140"/>
      <c r="B1298" s="141"/>
      <c r="C1298" s="141"/>
      <c r="D1298" s="141"/>
      <c r="E1298" s="142"/>
      <c r="F1298" s="142"/>
      <c r="G1298" s="142"/>
      <c r="H1298" s="142"/>
      <c r="I1298" s="143"/>
      <c r="J1298" s="144"/>
      <c r="K1298" s="142"/>
      <c r="L1298" s="144"/>
      <c r="M1298" s="142"/>
      <c r="N1298" s="145"/>
      <c r="O1298" s="142"/>
      <c r="P1298" s="146"/>
      <c r="Q1298" s="147"/>
      <c r="R1298" s="142"/>
      <c r="S1298" s="147"/>
      <c r="T1298" s="142"/>
      <c r="U1298" s="148"/>
      <c r="V1298" s="142"/>
      <c r="W1298" s="142"/>
      <c r="X1298" s="142"/>
      <c r="Y1298" s="147"/>
      <c r="Z1298" s="142"/>
      <c r="AA1298" s="142"/>
      <c r="AB1298" s="142"/>
      <c r="AC1298" s="142"/>
      <c r="AD1298" s="147"/>
      <c r="AE1298" s="142"/>
      <c r="AF1298" s="142"/>
    </row>
    <row r="1299">
      <c r="A1299" s="140"/>
      <c r="B1299" s="141"/>
      <c r="C1299" s="141"/>
      <c r="D1299" s="141"/>
      <c r="E1299" s="142"/>
      <c r="F1299" s="142"/>
      <c r="G1299" s="142"/>
      <c r="H1299" s="142"/>
      <c r="I1299" s="143"/>
      <c r="J1299" s="144"/>
      <c r="K1299" s="142"/>
      <c r="L1299" s="144"/>
      <c r="M1299" s="142"/>
      <c r="N1299" s="145"/>
      <c r="O1299" s="142"/>
      <c r="P1299" s="146"/>
      <c r="Q1299" s="147"/>
      <c r="R1299" s="142"/>
      <c r="S1299" s="147"/>
      <c r="T1299" s="142"/>
      <c r="U1299" s="148"/>
      <c r="V1299" s="142"/>
      <c r="W1299" s="142"/>
      <c r="X1299" s="142"/>
      <c r="Y1299" s="147"/>
      <c r="Z1299" s="142"/>
      <c r="AA1299" s="142"/>
      <c r="AB1299" s="142"/>
      <c r="AC1299" s="142"/>
      <c r="AD1299" s="147"/>
      <c r="AE1299" s="142"/>
      <c r="AF1299" s="142"/>
    </row>
    <row r="1300">
      <c r="A1300" s="140"/>
      <c r="B1300" s="141"/>
      <c r="C1300" s="141"/>
      <c r="D1300" s="141"/>
      <c r="E1300" s="142"/>
      <c r="F1300" s="142"/>
      <c r="G1300" s="142"/>
      <c r="H1300" s="142"/>
      <c r="I1300" s="143"/>
      <c r="J1300" s="144"/>
      <c r="K1300" s="142"/>
      <c r="L1300" s="144"/>
      <c r="M1300" s="142"/>
      <c r="N1300" s="145"/>
      <c r="O1300" s="142"/>
      <c r="P1300" s="146"/>
      <c r="Q1300" s="147"/>
      <c r="R1300" s="142"/>
      <c r="S1300" s="147"/>
      <c r="T1300" s="142"/>
      <c r="U1300" s="148"/>
      <c r="V1300" s="142"/>
      <c r="W1300" s="142"/>
      <c r="X1300" s="142"/>
      <c r="Y1300" s="147"/>
      <c r="Z1300" s="142"/>
      <c r="AA1300" s="142"/>
      <c r="AB1300" s="142"/>
      <c r="AC1300" s="142"/>
      <c r="AD1300" s="147"/>
      <c r="AE1300" s="142"/>
      <c r="AF1300" s="142"/>
    </row>
    <row r="1301">
      <c r="A1301" s="140"/>
      <c r="B1301" s="141"/>
      <c r="C1301" s="141"/>
      <c r="D1301" s="141"/>
      <c r="E1301" s="142"/>
      <c r="F1301" s="142"/>
      <c r="G1301" s="142"/>
      <c r="H1301" s="142"/>
      <c r="I1301" s="143"/>
      <c r="J1301" s="144"/>
      <c r="K1301" s="142"/>
      <c r="L1301" s="144"/>
      <c r="M1301" s="142"/>
      <c r="N1301" s="145"/>
      <c r="O1301" s="142"/>
      <c r="P1301" s="146"/>
      <c r="Q1301" s="147"/>
      <c r="R1301" s="142"/>
      <c r="S1301" s="147"/>
      <c r="T1301" s="142"/>
      <c r="U1301" s="148"/>
      <c r="V1301" s="142"/>
      <c r="W1301" s="142"/>
      <c r="X1301" s="142"/>
      <c r="Y1301" s="147"/>
      <c r="Z1301" s="142"/>
      <c r="AA1301" s="142"/>
      <c r="AB1301" s="142"/>
      <c r="AC1301" s="142"/>
      <c r="AD1301" s="147"/>
      <c r="AE1301" s="142"/>
      <c r="AF1301" s="142"/>
    </row>
    <row r="1302">
      <c r="A1302" s="140"/>
      <c r="B1302" s="141"/>
      <c r="C1302" s="141"/>
      <c r="D1302" s="141"/>
      <c r="E1302" s="142"/>
      <c r="F1302" s="142"/>
      <c r="G1302" s="142"/>
      <c r="H1302" s="142"/>
      <c r="I1302" s="143"/>
      <c r="J1302" s="144"/>
      <c r="K1302" s="142"/>
      <c r="L1302" s="144"/>
      <c r="M1302" s="142"/>
      <c r="N1302" s="145"/>
      <c r="O1302" s="142"/>
      <c r="P1302" s="146"/>
      <c r="Q1302" s="147"/>
      <c r="R1302" s="142"/>
      <c r="S1302" s="147"/>
      <c r="T1302" s="142"/>
      <c r="U1302" s="148"/>
      <c r="V1302" s="142"/>
      <c r="W1302" s="142"/>
      <c r="X1302" s="142"/>
      <c r="Y1302" s="147"/>
      <c r="Z1302" s="142"/>
      <c r="AA1302" s="142"/>
      <c r="AB1302" s="142"/>
      <c r="AC1302" s="142"/>
      <c r="AD1302" s="147"/>
      <c r="AE1302" s="142"/>
      <c r="AF1302" s="142"/>
    </row>
    <row r="1303">
      <c r="A1303" s="140"/>
      <c r="B1303" s="141"/>
      <c r="C1303" s="141"/>
      <c r="D1303" s="141"/>
      <c r="E1303" s="142"/>
      <c r="F1303" s="142"/>
      <c r="G1303" s="142"/>
      <c r="H1303" s="142"/>
      <c r="I1303" s="143"/>
      <c r="J1303" s="144"/>
      <c r="K1303" s="142"/>
      <c r="L1303" s="144"/>
      <c r="M1303" s="142"/>
      <c r="N1303" s="145"/>
      <c r="O1303" s="142"/>
      <c r="P1303" s="146"/>
      <c r="Q1303" s="147"/>
      <c r="R1303" s="142"/>
      <c r="S1303" s="147"/>
      <c r="T1303" s="142"/>
      <c r="U1303" s="148"/>
      <c r="V1303" s="142"/>
      <c r="W1303" s="142"/>
      <c r="X1303" s="142"/>
      <c r="Y1303" s="147"/>
      <c r="Z1303" s="142"/>
      <c r="AA1303" s="142"/>
      <c r="AB1303" s="142"/>
      <c r="AC1303" s="142"/>
      <c r="AD1303" s="147"/>
      <c r="AE1303" s="142"/>
      <c r="AF1303" s="142"/>
    </row>
    <row r="1304">
      <c r="A1304" s="140"/>
      <c r="B1304" s="141"/>
      <c r="C1304" s="141"/>
      <c r="D1304" s="141"/>
      <c r="E1304" s="142"/>
      <c r="F1304" s="142"/>
      <c r="G1304" s="142"/>
      <c r="H1304" s="142"/>
      <c r="I1304" s="143"/>
      <c r="J1304" s="144"/>
      <c r="K1304" s="142"/>
      <c r="L1304" s="144"/>
      <c r="M1304" s="142"/>
      <c r="N1304" s="145"/>
      <c r="O1304" s="142"/>
      <c r="P1304" s="146"/>
      <c r="Q1304" s="147"/>
      <c r="R1304" s="142"/>
      <c r="S1304" s="147"/>
      <c r="T1304" s="142"/>
      <c r="U1304" s="148"/>
      <c r="V1304" s="142"/>
      <c r="W1304" s="142"/>
      <c r="X1304" s="142"/>
      <c r="Y1304" s="147"/>
      <c r="Z1304" s="142"/>
      <c r="AA1304" s="142"/>
      <c r="AB1304" s="142"/>
      <c r="AC1304" s="142"/>
      <c r="AD1304" s="147"/>
      <c r="AE1304" s="142"/>
      <c r="AF1304" s="142"/>
    </row>
    <row r="1305">
      <c r="A1305" s="140"/>
      <c r="B1305" s="141"/>
      <c r="C1305" s="141"/>
      <c r="D1305" s="141"/>
      <c r="E1305" s="142"/>
      <c r="F1305" s="142"/>
      <c r="G1305" s="142"/>
      <c r="H1305" s="142"/>
      <c r="I1305" s="143"/>
      <c r="J1305" s="144"/>
      <c r="K1305" s="142"/>
      <c r="L1305" s="144"/>
      <c r="M1305" s="142"/>
      <c r="N1305" s="145"/>
      <c r="O1305" s="142"/>
      <c r="P1305" s="146"/>
      <c r="Q1305" s="147"/>
      <c r="R1305" s="142"/>
      <c r="S1305" s="147"/>
      <c r="T1305" s="142"/>
      <c r="U1305" s="148"/>
      <c r="V1305" s="142"/>
      <c r="W1305" s="142"/>
      <c r="X1305" s="142"/>
      <c r="Y1305" s="147"/>
      <c r="Z1305" s="142"/>
      <c r="AA1305" s="142"/>
      <c r="AB1305" s="142"/>
      <c r="AC1305" s="142"/>
      <c r="AD1305" s="147"/>
      <c r="AE1305" s="142"/>
      <c r="AF1305" s="142"/>
    </row>
    <row r="1306">
      <c r="A1306" s="140"/>
      <c r="B1306" s="141"/>
      <c r="C1306" s="141"/>
      <c r="D1306" s="141"/>
      <c r="E1306" s="142"/>
      <c r="F1306" s="142"/>
      <c r="G1306" s="142"/>
      <c r="H1306" s="142"/>
      <c r="I1306" s="143"/>
      <c r="J1306" s="144"/>
      <c r="K1306" s="142"/>
      <c r="L1306" s="144"/>
      <c r="M1306" s="142"/>
      <c r="N1306" s="145"/>
      <c r="O1306" s="142"/>
      <c r="P1306" s="146"/>
      <c r="Q1306" s="147"/>
      <c r="R1306" s="142"/>
      <c r="S1306" s="147"/>
      <c r="T1306" s="142"/>
      <c r="U1306" s="148"/>
      <c r="V1306" s="142"/>
      <c r="W1306" s="142"/>
      <c r="X1306" s="142"/>
      <c r="Y1306" s="147"/>
      <c r="Z1306" s="142"/>
      <c r="AA1306" s="142"/>
      <c r="AB1306" s="142"/>
      <c r="AC1306" s="142"/>
      <c r="AD1306" s="147"/>
      <c r="AE1306" s="142"/>
      <c r="AF1306" s="142"/>
    </row>
    <row r="1307">
      <c r="A1307" s="140"/>
      <c r="B1307" s="141"/>
      <c r="C1307" s="141"/>
      <c r="D1307" s="141"/>
      <c r="E1307" s="142"/>
      <c r="F1307" s="142"/>
      <c r="G1307" s="142"/>
      <c r="H1307" s="142"/>
      <c r="I1307" s="143"/>
      <c r="J1307" s="144"/>
      <c r="K1307" s="142"/>
      <c r="L1307" s="144"/>
      <c r="M1307" s="142"/>
      <c r="N1307" s="145"/>
      <c r="O1307" s="142"/>
      <c r="P1307" s="146"/>
      <c r="Q1307" s="147"/>
      <c r="R1307" s="142"/>
      <c r="S1307" s="147"/>
      <c r="T1307" s="142"/>
      <c r="U1307" s="148"/>
      <c r="V1307" s="142"/>
      <c r="W1307" s="142"/>
      <c r="X1307" s="142"/>
      <c r="Y1307" s="147"/>
      <c r="Z1307" s="142"/>
      <c r="AA1307" s="142"/>
      <c r="AB1307" s="142"/>
      <c r="AC1307" s="142"/>
      <c r="AD1307" s="147"/>
      <c r="AE1307" s="142"/>
      <c r="AF1307" s="142"/>
    </row>
    <row r="1308">
      <c r="A1308" s="140"/>
      <c r="B1308" s="141"/>
      <c r="C1308" s="141"/>
      <c r="D1308" s="141"/>
      <c r="E1308" s="142"/>
      <c r="F1308" s="142"/>
      <c r="G1308" s="142"/>
      <c r="H1308" s="142"/>
      <c r="I1308" s="143"/>
      <c r="J1308" s="144"/>
      <c r="K1308" s="142"/>
      <c r="L1308" s="144"/>
      <c r="M1308" s="142"/>
      <c r="N1308" s="145"/>
      <c r="O1308" s="142"/>
      <c r="P1308" s="146"/>
      <c r="Q1308" s="147"/>
      <c r="R1308" s="142"/>
      <c r="S1308" s="147"/>
      <c r="T1308" s="142"/>
      <c r="U1308" s="148"/>
      <c r="V1308" s="142"/>
      <c r="W1308" s="142"/>
      <c r="X1308" s="142"/>
      <c r="Y1308" s="147"/>
      <c r="Z1308" s="142"/>
      <c r="AA1308" s="142"/>
      <c r="AB1308" s="142"/>
      <c r="AC1308" s="142"/>
      <c r="AD1308" s="147"/>
      <c r="AE1308" s="142"/>
      <c r="AF1308" s="142"/>
    </row>
    <row r="1309">
      <c r="A1309" s="140"/>
      <c r="B1309" s="141"/>
      <c r="C1309" s="141"/>
      <c r="D1309" s="141"/>
      <c r="E1309" s="142"/>
      <c r="F1309" s="142"/>
      <c r="G1309" s="142"/>
      <c r="H1309" s="142"/>
      <c r="I1309" s="143"/>
      <c r="J1309" s="144"/>
      <c r="K1309" s="142"/>
      <c r="L1309" s="144"/>
      <c r="M1309" s="142"/>
      <c r="N1309" s="145"/>
      <c r="O1309" s="142"/>
      <c r="P1309" s="146"/>
      <c r="Q1309" s="147"/>
      <c r="R1309" s="142"/>
      <c r="S1309" s="147"/>
      <c r="T1309" s="142"/>
      <c r="U1309" s="148"/>
      <c r="V1309" s="142"/>
      <c r="W1309" s="142"/>
      <c r="X1309" s="142"/>
      <c r="Y1309" s="147"/>
      <c r="Z1309" s="142"/>
      <c r="AA1309" s="142"/>
      <c r="AB1309" s="142"/>
      <c r="AC1309" s="142"/>
      <c r="AD1309" s="147"/>
      <c r="AE1309" s="142"/>
      <c r="AF1309" s="142"/>
    </row>
    <row r="1310">
      <c r="A1310" s="140"/>
      <c r="B1310" s="141"/>
      <c r="C1310" s="141"/>
      <c r="D1310" s="141"/>
      <c r="E1310" s="142"/>
      <c r="F1310" s="142"/>
      <c r="G1310" s="142"/>
      <c r="H1310" s="142"/>
      <c r="I1310" s="143"/>
      <c r="J1310" s="144"/>
      <c r="K1310" s="142"/>
      <c r="L1310" s="144"/>
      <c r="M1310" s="142"/>
      <c r="N1310" s="145"/>
      <c r="O1310" s="142"/>
      <c r="P1310" s="146"/>
      <c r="Q1310" s="147"/>
      <c r="R1310" s="142"/>
      <c r="S1310" s="147"/>
      <c r="T1310" s="142"/>
      <c r="U1310" s="148"/>
      <c r="V1310" s="142"/>
      <c r="W1310" s="142"/>
      <c r="X1310" s="142"/>
      <c r="Y1310" s="147"/>
      <c r="Z1310" s="142"/>
      <c r="AA1310" s="142"/>
      <c r="AB1310" s="142"/>
      <c r="AC1310" s="142"/>
      <c r="AD1310" s="147"/>
      <c r="AE1310" s="142"/>
      <c r="AF1310" s="142"/>
    </row>
    <row r="1311">
      <c r="A1311" s="140"/>
      <c r="B1311" s="141"/>
      <c r="C1311" s="141"/>
      <c r="D1311" s="141"/>
      <c r="E1311" s="142"/>
      <c r="F1311" s="142"/>
      <c r="G1311" s="142"/>
      <c r="H1311" s="142"/>
      <c r="I1311" s="143"/>
      <c r="J1311" s="144"/>
      <c r="K1311" s="142"/>
      <c r="L1311" s="144"/>
      <c r="M1311" s="142"/>
      <c r="N1311" s="145"/>
      <c r="O1311" s="142"/>
      <c r="P1311" s="146"/>
      <c r="Q1311" s="147"/>
      <c r="R1311" s="142"/>
      <c r="S1311" s="147"/>
      <c r="T1311" s="142"/>
      <c r="U1311" s="148"/>
      <c r="V1311" s="142"/>
      <c r="W1311" s="142"/>
      <c r="X1311" s="142"/>
      <c r="Y1311" s="147"/>
      <c r="Z1311" s="142"/>
      <c r="AA1311" s="142"/>
      <c r="AB1311" s="142"/>
      <c r="AC1311" s="142"/>
      <c r="AD1311" s="147"/>
      <c r="AE1311" s="142"/>
      <c r="AF1311" s="142"/>
    </row>
    <row r="1312">
      <c r="A1312" s="140"/>
      <c r="B1312" s="141"/>
      <c r="C1312" s="141"/>
      <c r="D1312" s="141"/>
      <c r="E1312" s="142"/>
      <c r="F1312" s="142"/>
      <c r="G1312" s="142"/>
      <c r="H1312" s="142"/>
      <c r="I1312" s="143"/>
      <c r="J1312" s="144"/>
      <c r="K1312" s="142"/>
      <c r="L1312" s="144"/>
      <c r="M1312" s="142"/>
      <c r="N1312" s="145"/>
      <c r="O1312" s="142"/>
      <c r="P1312" s="146"/>
      <c r="Q1312" s="147"/>
      <c r="R1312" s="142"/>
      <c r="S1312" s="147"/>
      <c r="T1312" s="142"/>
      <c r="U1312" s="148"/>
      <c r="V1312" s="142"/>
      <c r="W1312" s="142"/>
      <c r="X1312" s="142"/>
      <c r="Y1312" s="147"/>
      <c r="Z1312" s="142"/>
      <c r="AA1312" s="142"/>
      <c r="AB1312" s="142"/>
      <c r="AC1312" s="142"/>
      <c r="AD1312" s="147"/>
      <c r="AE1312" s="142"/>
      <c r="AF1312" s="142"/>
    </row>
    <row r="1313">
      <c r="A1313" s="140"/>
      <c r="B1313" s="141"/>
      <c r="C1313" s="141"/>
      <c r="D1313" s="141"/>
      <c r="E1313" s="142"/>
      <c r="F1313" s="142"/>
      <c r="G1313" s="142"/>
      <c r="H1313" s="142"/>
      <c r="I1313" s="143"/>
      <c r="J1313" s="144"/>
      <c r="K1313" s="142"/>
      <c r="L1313" s="144"/>
      <c r="M1313" s="142"/>
      <c r="N1313" s="145"/>
      <c r="O1313" s="142"/>
      <c r="P1313" s="146"/>
      <c r="Q1313" s="147"/>
      <c r="R1313" s="142"/>
      <c r="S1313" s="147"/>
      <c r="T1313" s="142"/>
      <c r="U1313" s="148"/>
      <c r="V1313" s="142"/>
      <c r="W1313" s="142"/>
      <c r="X1313" s="142"/>
      <c r="Y1313" s="147"/>
      <c r="Z1313" s="142"/>
      <c r="AA1313" s="142"/>
      <c r="AB1313" s="142"/>
      <c r="AC1313" s="142"/>
      <c r="AD1313" s="147"/>
      <c r="AE1313" s="142"/>
      <c r="AF1313" s="142"/>
    </row>
    <row r="1314">
      <c r="A1314" s="140"/>
      <c r="B1314" s="141"/>
      <c r="C1314" s="141"/>
      <c r="D1314" s="141"/>
      <c r="E1314" s="142"/>
      <c r="F1314" s="142"/>
      <c r="G1314" s="142"/>
      <c r="H1314" s="142"/>
      <c r="I1314" s="143"/>
      <c r="J1314" s="144"/>
      <c r="K1314" s="142"/>
      <c r="L1314" s="144"/>
      <c r="M1314" s="142"/>
      <c r="N1314" s="145"/>
      <c r="O1314" s="142"/>
      <c r="P1314" s="146"/>
      <c r="Q1314" s="147"/>
      <c r="R1314" s="142"/>
      <c r="S1314" s="147"/>
      <c r="T1314" s="142"/>
      <c r="U1314" s="148"/>
      <c r="V1314" s="142"/>
      <c r="W1314" s="142"/>
      <c r="X1314" s="142"/>
      <c r="Y1314" s="147"/>
      <c r="Z1314" s="142"/>
      <c r="AA1314" s="142"/>
      <c r="AB1314" s="142"/>
      <c r="AC1314" s="142"/>
      <c r="AD1314" s="147"/>
      <c r="AE1314" s="142"/>
      <c r="AF1314" s="142"/>
    </row>
    <row r="1315">
      <c r="A1315" s="140"/>
      <c r="B1315" s="141"/>
      <c r="C1315" s="141"/>
      <c r="D1315" s="141"/>
      <c r="E1315" s="142"/>
      <c r="F1315" s="142"/>
      <c r="G1315" s="142"/>
      <c r="H1315" s="142"/>
      <c r="I1315" s="143"/>
      <c r="J1315" s="144"/>
      <c r="K1315" s="142"/>
      <c r="L1315" s="144"/>
      <c r="M1315" s="142"/>
      <c r="N1315" s="145"/>
      <c r="O1315" s="142"/>
      <c r="P1315" s="146"/>
      <c r="Q1315" s="147"/>
      <c r="R1315" s="142"/>
      <c r="S1315" s="147"/>
      <c r="T1315" s="142"/>
      <c r="U1315" s="148"/>
      <c r="V1315" s="142"/>
      <c r="W1315" s="142"/>
      <c r="X1315" s="142"/>
      <c r="Y1315" s="147"/>
      <c r="Z1315" s="142"/>
      <c r="AA1315" s="142"/>
      <c r="AB1315" s="142"/>
      <c r="AC1315" s="142"/>
      <c r="AD1315" s="147"/>
      <c r="AE1315" s="142"/>
      <c r="AF1315" s="142"/>
    </row>
    <row r="1316">
      <c r="A1316" s="140"/>
      <c r="B1316" s="141"/>
      <c r="C1316" s="141"/>
      <c r="D1316" s="141"/>
      <c r="E1316" s="142"/>
      <c r="F1316" s="142"/>
      <c r="G1316" s="142"/>
      <c r="H1316" s="142"/>
      <c r="I1316" s="143"/>
      <c r="J1316" s="144"/>
      <c r="K1316" s="142"/>
      <c r="L1316" s="144"/>
      <c r="M1316" s="142"/>
      <c r="N1316" s="145"/>
      <c r="O1316" s="142"/>
      <c r="P1316" s="146"/>
      <c r="Q1316" s="147"/>
      <c r="R1316" s="142"/>
      <c r="S1316" s="147"/>
      <c r="T1316" s="142"/>
      <c r="U1316" s="148"/>
      <c r="V1316" s="142"/>
      <c r="W1316" s="142"/>
      <c r="X1316" s="142"/>
      <c r="Y1316" s="147"/>
      <c r="Z1316" s="142"/>
      <c r="AA1316" s="142"/>
      <c r="AB1316" s="142"/>
      <c r="AC1316" s="142"/>
      <c r="AD1316" s="147"/>
      <c r="AE1316" s="142"/>
      <c r="AF1316" s="142"/>
    </row>
    <row r="1317">
      <c r="A1317" s="140"/>
      <c r="B1317" s="141"/>
      <c r="C1317" s="141"/>
      <c r="D1317" s="141"/>
      <c r="E1317" s="142"/>
      <c r="F1317" s="142"/>
      <c r="G1317" s="142"/>
      <c r="H1317" s="142"/>
      <c r="I1317" s="143"/>
      <c r="J1317" s="144"/>
      <c r="K1317" s="142"/>
      <c r="L1317" s="144"/>
      <c r="M1317" s="142"/>
      <c r="N1317" s="145"/>
      <c r="O1317" s="142"/>
      <c r="P1317" s="146"/>
      <c r="Q1317" s="147"/>
      <c r="R1317" s="142"/>
      <c r="S1317" s="147"/>
      <c r="T1317" s="142"/>
      <c r="U1317" s="148"/>
      <c r="V1317" s="142"/>
      <c r="W1317" s="142"/>
      <c r="X1317" s="142"/>
      <c r="Y1317" s="147"/>
      <c r="Z1317" s="142"/>
      <c r="AA1317" s="142"/>
      <c r="AB1317" s="142"/>
      <c r="AC1317" s="142"/>
      <c r="AD1317" s="147"/>
      <c r="AE1317" s="142"/>
      <c r="AF1317" s="142"/>
    </row>
    <row r="1318">
      <c r="A1318" s="140"/>
      <c r="B1318" s="141"/>
      <c r="C1318" s="141"/>
      <c r="D1318" s="141"/>
      <c r="E1318" s="142"/>
      <c r="F1318" s="142"/>
      <c r="G1318" s="142"/>
      <c r="H1318" s="142"/>
      <c r="I1318" s="143"/>
      <c r="J1318" s="144"/>
      <c r="K1318" s="142"/>
      <c r="L1318" s="144"/>
      <c r="M1318" s="142"/>
      <c r="N1318" s="145"/>
      <c r="O1318" s="142"/>
      <c r="P1318" s="146"/>
      <c r="Q1318" s="147"/>
      <c r="R1318" s="142"/>
      <c r="S1318" s="147"/>
      <c r="T1318" s="142"/>
      <c r="U1318" s="148"/>
      <c r="V1318" s="142"/>
      <c r="W1318" s="142"/>
      <c r="X1318" s="142"/>
      <c r="Y1318" s="147"/>
      <c r="Z1318" s="142"/>
      <c r="AA1318" s="142"/>
      <c r="AB1318" s="142"/>
      <c r="AC1318" s="142"/>
      <c r="AD1318" s="147"/>
      <c r="AE1318" s="142"/>
      <c r="AF1318" s="142"/>
    </row>
    <row r="1319">
      <c r="A1319" s="140"/>
      <c r="B1319" s="141"/>
      <c r="C1319" s="141"/>
      <c r="D1319" s="141"/>
      <c r="E1319" s="142"/>
      <c r="F1319" s="142"/>
      <c r="G1319" s="142"/>
      <c r="H1319" s="142"/>
      <c r="I1319" s="143"/>
      <c r="J1319" s="144"/>
      <c r="K1319" s="142"/>
      <c r="L1319" s="144"/>
      <c r="M1319" s="142"/>
      <c r="N1319" s="145"/>
      <c r="O1319" s="142"/>
      <c r="P1319" s="146"/>
      <c r="Q1319" s="147"/>
      <c r="R1319" s="142"/>
      <c r="S1319" s="147"/>
      <c r="T1319" s="142"/>
      <c r="U1319" s="148"/>
      <c r="V1319" s="142"/>
      <c r="W1319" s="142"/>
      <c r="X1319" s="142"/>
      <c r="Y1319" s="147"/>
      <c r="Z1319" s="142"/>
      <c r="AA1319" s="142"/>
      <c r="AB1319" s="142"/>
      <c r="AC1319" s="142"/>
      <c r="AD1319" s="147"/>
      <c r="AE1319" s="142"/>
      <c r="AF1319" s="142"/>
    </row>
    <row r="1320">
      <c r="A1320" s="140"/>
      <c r="B1320" s="141"/>
      <c r="C1320" s="141"/>
      <c r="D1320" s="141"/>
      <c r="E1320" s="142"/>
      <c r="F1320" s="142"/>
      <c r="G1320" s="142"/>
      <c r="H1320" s="142"/>
      <c r="I1320" s="143"/>
      <c r="J1320" s="144"/>
      <c r="K1320" s="142"/>
      <c r="L1320" s="144"/>
      <c r="M1320" s="142"/>
      <c r="N1320" s="145"/>
      <c r="O1320" s="142"/>
      <c r="P1320" s="146"/>
      <c r="Q1320" s="147"/>
      <c r="R1320" s="142"/>
      <c r="S1320" s="147"/>
      <c r="T1320" s="142"/>
      <c r="U1320" s="148"/>
      <c r="V1320" s="142"/>
      <c r="W1320" s="142"/>
      <c r="X1320" s="142"/>
      <c r="Y1320" s="147"/>
      <c r="Z1320" s="142"/>
      <c r="AA1320" s="142"/>
      <c r="AB1320" s="142"/>
      <c r="AC1320" s="142"/>
      <c r="AD1320" s="147"/>
      <c r="AE1320" s="142"/>
      <c r="AF1320" s="142"/>
    </row>
    <row r="1321">
      <c r="A1321" s="140"/>
      <c r="B1321" s="141"/>
      <c r="C1321" s="141"/>
      <c r="D1321" s="141"/>
      <c r="E1321" s="142"/>
      <c r="F1321" s="142"/>
      <c r="G1321" s="142"/>
      <c r="H1321" s="142"/>
      <c r="I1321" s="143"/>
      <c r="J1321" s="144"/>
      <c r="K1321" s="142"/>
      <c r="L1321" s="144"/>
      <c r="M1321" s="142"/>
      <c r="N1321" s="145"/>
      <c r="O1321" s="142"/>
      <c r="P1321" s="146"/>
      <c r="Q1321" s="147"/>
      <c r="R1321" s="142"/>
      <c r="S1321" s="147"/>
      <c r="T1321" s="142"/>
      <c r="U1321" s="148"/>
      <c r="V1321" s="142"/>
      <c r="W1321" s="142"/>
      <c r="X1321" s="142"/>
      <c r="Y1321" s="147"/>
      <c r="Z1321" s="142"/>
      <c r="AA1321" s="142"/>
      <c r="AB1321" s="142"/>
      <c r="AC1321" s="142"/>
      <c r="AD1321" s="147"/>
      <c r="AE1321" s="142"/>
      <c r="AF1321" s="142"/>
    </row>
    <row r="1322">
      <c r="A1322" s="140"/>
      <c r="B1322" s="141"/>
      <c r="C1322" s="141"/>
      <c r="D1322" s="141"/>
      <c r="E1322" s="142"/>
      <c r="F1322" s="142"/>
      <c r="G1322" s="142"/>
      <c r="H1322" s="142"/>
      <c r="I1322" s="143"/>
      <c r="J1322" s="144"/>
      <c r="K1322" s="142"/>
      <c r="L1322" s="144"/>
      <c r="M1322" s="142"/>
      <c r="N1322" s="145"/>
      <c r="O1322" s="142"/>
      <c r="P1322" s="146"/>
      <c r="Q1322" s="147"/>
      <c r="R1322" s="142"/>
      <c r="S1322" s="147"/>
      <c r="T1322" s="142"/>
      <c r="U1322" s="148"/>
      <c r="V1322" s="142"/>
      <c r="W1322" s="142"/>
      <c r="X1322" s="142"/>
      <c r="Y1322" s="147"/>
      <c r="Z1322" s="142"/>
      <c r="AA1322" s="142"/>
      <c r="AB1322" s="142"/>
      <c r="AC1322" s="142"/>
      <c r="AD1322" s="147"/>
      <c r="AE1322" s="142"/>
      <c r="AF1322" s="142"/>
    </row>
    <row r="1323">
      <c r="A1323" s="140"/>
      <c r="B1323" s="141"/>
      <c r="C1323" s="141"/>
      <c r="D1323" s="141"/>
      <c r="E1323" s="142"/>
      <c r="F1323" s="142"/>
      <c r="G1323" s="142"/>
      <c r="H1323" s="142"/>
      <c r="I1323" s="143"/>
      <c r="J1323" s="144"/>
      <c r="K1323" s="142"/>
      <c r="L1323" s="144"/>
      <c r="M1323" s="142"/>
      <c r="N1323" s="145"/>
      <c r="O1323" s="142"/>
      <c r="P1323" s="146"/>
      <c r="Q1323" s="147"/>
      <c r="R1323" s="142"/>
      <c r="S1323" s="147"/>
      <c r="T1323" s="142"/>
      <c r="U1323" s="148"/>
      <c r="V1323" s="142"/>
      <c r="W1323" s="142"/>
      <c r="X1323" s="142"/>
      <c r="Y1323" s="147"/>
      <c r="Z1323" s="142"/>
      <c r="AA1323" s="142"/>
      <c r="AB1323" s="142"/>
      <c r="AC1323" s="142"/>
      <c r="AD1323" s="147"/>
      <c r="AE1323" s="142"/>
      <c r="AF1323" s="142"/>
    </row>
    <row r="1324">
      <c r="A1324" s="140"/>
      <c r="B1324" s="141"/>
      <c r="C1324" s="141"/>
      <c r="D1324" s="141"/>
      <c r="E1324" s="142"/>
      <c r="F1324" s="142"/>
      <c r="G1324" s="142"/>
      <c r="H1324" s="142"/>
      <c r="I1324" s="143"/>
      <c r="J1324" s="144"/>
      <c r="K1324" s="142"/>
      <c r="L1324" s="144"/>
      <c r="M1324" s="142"/>
      <c r="N1324" s="145"/>
      <c r="O1324" s="142"/>
      <c r="P1324" s="146"/>
      <c r="Q1324" s="147"/>
      <c r="R1324" s="142"/>
      <c r="S1324" s="147"/>
      <c r="T1324" s="142"/>
      <c r="U1324" s="148"/>
      <c r="V1324" s="142"/>
      <c r="W1324" s="142"/>
      <c r="X1324" s="142"/>
      <c r="Y1324" s="147"/>
      <c r="Z1324" s="142"/>
      <c r="AA1324" s="142"/>
      <c r="AB1324" s="142"/>
      <c r="AC1324" s="142"/>
      <c r="AD1324" s="147"/>
      <c r="AE1324" s="142"/>
      <c r="AF1324" s="142"/>
    </row>
    <row r="1325">
      <c r="A1325" s="140"/>
      <c r="B1325" s="141"/>
      <c r="C1325" s="141"/>
      <c r="D1325" s="141"/>
      <c r="E1325" s="142"/>
      <c r="F1325" s="142"/>
      <c r="G1325" s="142"/>
      <c r="H1325" s="142"/>
      <c r="I1325" s="143"/>
      <c r="J1325" s="144"/>
      <c r="K1325" s="142"/>
      <c r="L1325" s="144"/>
      <c r="M1325" s="142"/>
      <c r="N1325" s="145"/>
      <c r="O1325" s="142"/>
      <c r="P1325" s="146"/>
      <c r="Q1325" s="147"/>
      <c r="R1325" s="142"/>
      <c r="S1325" s="147"/>
      <c r="T1325" s="142"/>
      <c r="U1325" s="148"/>
      <c r="V1325" s="142"/>
      <c r="W1325" s="142"/>
      <c r="X1325" s="142"/>
      <c r="Y1325" s="147"/>
      <c r="Z1325" s="142"/>
      <c r="AA1325" s="142"/>
      <c r="AB1325" s="142"/>
      <c r="AC1325" s="142"/>
      <c r="AD1325" s="147"/>
      <c r="AE1325" s="142"/>
      <c r="AF1325" s="142"/>
    </row>
    <row r="1326">
      <c r="A1326" s="140"/>
      <c r="B1326" s="141"/>
      <c r="C1326" s="141"/>
      <c r="D1326" s="141"/>
      <c r="E1326" s="142"/>
      <c r="F1326" s="142"/>
      <c r="G1326" s="142"/>
      <c r="H1326" s="142"/>
      <c r="I1326" s="143"/>
      <c r="J1326" s="144"/>
      <c r="K1326" s="142"/>
      <c r="L1326" s="144"/>
      <c r="M1326" s="142"/>
      <c r="N1326" s="145"/>
      <c r="O1326" s="142"/>
      <c r="P1326" s="146"/>
      <c r="Q1326" s="147"/>
      <c r="R1326" s="142"/>
      <c r="S1326" s="147"/>
      <c r="T1326" s="142"/>
      <c r="U1326" s="148"/>
      <c r="V1326" s="142"/>
      <c r="W1326" s="142"/>
      <c r="X1326" s="142"/>
      <c r="Y1326" s="147"/>
      <c r="Z1326" s="142"/>
      <c r="AA1326" s="142"/>
      <c r="AB1326" s="142"/>
      <c r="AC1326" s="142"/>
      <c r="AD1326" s="147"/>
      <c r="AE1326" s="142"/>
      <c r="AF1326" s="142"/>
    </row>
    <row r="1327">
      <c r="A1327" s="140"/>
      <c r="B1327" s="141"/>
      <c r="C1327" s="141"/>
      <c r="D1327" s="141"/>
      <c r="E1327" s="142"/>
      <c r="F1327" s="142"/>
      <c r="G1327" s="142"/>
      <c r="H1327" s="142"/>
      <c r="I1327" s="143"/>
      <c r="J1327" s="144"/>
      <c r="K1327" s="142"/>
      <c r="L1327" s="144"/>
      <c r="M1327" s="142"/>
      <c r="N1327" s="145"/>
      <c r="O1327" s="142"/>
      <c r="P1327" s="146"/>
      <c r="Q1327" s="147"/>
      <c r="R1327" s="142"/>
      <c r="S1327" s="147"/>
      <c r="T1327" s="142"/>
      <c r="U1327" s="148"/>
      <c r="V1327" s="142"/>
      <c r="W1327" s="142"/>
      <c r="X1327" s="142"/>
      <c r="Y1327" s="147"/>
      <c r="Z1327" s="142"/>
      <c r="AA1327" s="142"/>
      <c r="AB1327" s="142"/>
      <c r="AC1327" s="142"/>
      <c r="AD1327" s="147"/>
      <c r="AE1327" s="142"/>
      <c r="AF1327" s="142"/>
    </row>
    <row r="1328">
      <c r="A1328" s="140"/>
      <c r="B1328" s="141"/>
      <c r="C1328" s="141"/>
      <c r="D1328" s="141"/>
      <c r="E1328" s="142"/>
      <c r="F1328" s="142"/>
      <c r="G1328" s="142"/>
      <c r="H1328" s="142"/>
      <c r="I1328" s="143"/>
      <c r="J1328" s="144"/>
      <c r="K1328" s="142"/>
      <c r="L1328" s="144"/>
      <c r="M1328" s="142"/>
      <c r="N1328" s="145"/>
      <c r="O1328" s="142"/>
      <c r="P1328" s="146"/>
      <c r="Q1328" s="147"/>
      <c r="R1328" s="142"/>
      <c r="S1328" s="147"/>
      <c r="T1328" s="142"/>
      <c r="U1328" s="148"/>
      <c r="V1328" s="142"/>
      <c r="W1328" s="142"/>
      <c r="X1328" s="142"/>
      <c r="Y1328" s="147"/>
      <c r="Z1328" s="142"/>
      <c r="AA1328" s="142"/>
      <c r="AB1328" s="142"/>
      <c r="AC1328" s="142"/>
      <c r="AD1328" s="147"/>
      <c r="AE1328" s="142"/>
      <c r="AF1328" s="142"/>
    </row>
    <row r="1329">
      <c r="A1329" s="140"/>
      <c r="B1329" s="141"/>
      <c r="C1329" s="141"/>
      <c r="D1329" s="141"/>
      <c r="E1329" s="142"/>
      <c r="F1329" s="142"/>
      <c r="G1329" s="142"/>
      <c r="H1329" s="142"/>
      <c r="I1329" s="143"/>
      <c r="J1329" s="144"/>
      <c r="K1329" s="142"/>
      <c r="L1329" s="144"/>
      <c r="M1329" s="142"/>
      <c r="N1329" s="145"/>
      <c r="O1329" s="142"/>
      <c r="P1329" s="146"/>
      <c r="Q1329" s="147"/>
      <c r="R1329" s="142"/>
      <c r="S1329" s="147"/>
      <c r="T1329" s="142"/>
      <c r="U1329" s="148"/>
      <c r="V1329" s="142"/>
      <c r="W1329" s="142"/>
      <c r="X1329" s="142"/>
      <c r="Y1329" s="147"/>
      <c r="Z1329" s="142"/>
      <c r="AA1329" s="142"/>
      <c r="AB1329" s="142"/>
      <c r="AC1329" s="142"/>
      <c r="AD1329" s="147"/>
      <c r="AE1329" s="142"/>
      <c r="AF1329" s="142"/>
    </row>
    <row r="1330">
      <c r="A1330" s="140"/>
      <c r="B1330" s="141"/>
      <c r="C1330" s="141"/>
      <c r="D1330" s="141"/>
      <c r="E1330" s="142"/>
      <c r="F1330" s="142"/>
      <c r="G1330" s="142"/>
      <c r="H1330" s="142"/>
      <c r="I1330" s="143"/>
      <c r="J1330" s="144"/>
      <c r="K1330" s="142"/>
      <c r="L1330" s="144"/>
      <c r="M1330" s="142"/>
      <c r="N1330" s="145"/>
      <c r="O1330" s="142"/>
      <c r="P1330" s="146"/>
      <c r="Q1330" s="147"/>
      <c r="R1330" s="142"/>
      <c r="S1330" s="147"/>
      <c r="T1330" s="142"/>
      <c r="U1330" s="148"/>
      <c r="V1330" s="142"/>
      <c r="W1330" s="142"/>
      <c r="X1330" s="142"/>
      <c r="Y1330" s="147"/>
      <c r="Z1330" s="142"/>
      <c r="AA1330" s="142"/>
      <c r="AB1330" s="142"/>
      <c r="AC1330" s="142"/>
      <c r="AD1330" s="147"/>
      <c r="AE1330" s="142"/>
      <c r="AF1330" s="142"/>
    </row>
    <row r="1331">
      <c r="A1331" s="140"/>
      <c r="B1331" s="141"/>
      <c r="C1331" s="141"/>
      <c r="D1331" s="141"/>
      <c r="E1331" s="142"/>
      <c r="F1331" s="142"/>
      <c r="G1331" s="142"/>
      <c r="H1331" s="142"/>
      <c r="I1331" s="143"/>
      <c r="J1331" s="144"/>
      <c r="K1331" s="142"/>
      <c r="L1331" s="144"/>
      <c r="M1331" s="142"/>
      <c r="N1331" s="145"/>
      <c r="O1331" s="142"/>
      <c r="P1331" s="146"/>
      <c r="Q1331" s="147"/>
      <c r="R1331" s="142"/>
      <c r="S1331" s="147"/>
      <c r="T1331" s="142"/>
      <c r="U1331" s="148"/>
      <c r="V1331" s="142"/>
      <c r="W1331" s="142"/>
      <c r="X1331" s="142"/>
      <c r="Y1331" s="147"/>
      <c r="Z1331" s="142"/>
      <c r="AA1331" s="142"/>
      <c r="AB1331" s="142"/>
      <c r="AC1331" s="142"/>
      <c r="AD1331" s="147"/>
      <c r="AE1331" s="142"/>
      <c r="AF1331" s="142"/>
    </row>
    <row r="1332">
      <c r="A1332" s="140"/>
      <c r="B1332" s="141"/>
      <c r="C1332" s="141"/>
      <c r="D1332" s="141"/>
      <c r="E1332" s="142"/>
      <c r="F1332" s="142"/>
      <c r="G1332" s="142"/>
      <c r="H1332" s="142"/>
      <c r="I1332" s="143"/>
      <c r="J1332" s="144"/>
      <c r="K1332" s="142"/>
      <c r="L1332" s="144"/>
      <c r="M1332" s="142"/>
      <c r="N1332" s="145"/>
      <c r="O1332" s="142"/>
      <c r="P1332" s="146"/>
      <c r="Q1332" s="147"/>
      <c r="R1332" s="142"/>
      <c r="S1332" s="147"/>
      <c r="T1332" s="142"/>
      <c r="U1332" s="148"/>
      <c r="V1332" s="142"/>
      <c r="W1332" s="142"/>
      <c r="X1332" s="142"/>
      <c r="Y1332" s="147"/>
      <c r="Z1332" s="142"/>
      <c r="AA1332" s="142"/>
      <c r="AB1332" s="142"/>
      <c r="AC1332" s="142"/>
      <c r="AD1332" s="147"/>
      <c r="AE1332" s="142"/>
      <c r="AF1332" s="142"/>
    </row>
    <row r="1333">
      <c r="A1333" s="140"/>
      <c r="B1333" s="141"/>
      <c r="C1333" s="141"/>
      <c r="D1333" s="141"/>
      <c r="E1333" s="142"/>
      <c r="F1333" s="142"/>
      <c r="G1333" s="142"/>
      <c r="H1333" s="142"/>
      <c r="I1333" s="143"/>
      <c r="J1333" s="144"/>
      <c r="K1333" s="142"/>
      <c r="L1333" s="144"/>
      <c r="M1333" s="142"/>
      <c r="N1333" s="145"/>
      <c r="O1333" s="142"/>
      <c r="P1333" s="146"/>
      <c r="Q1333" s="147"/>
      <c r="R1333" s="142"/>
      <c r="S1333" s="147"/>
      <c r="T1333" s="142"/>
      <c r="U1333" s="148"/>
      <c r="V1333" s="142"/>
      <c r="W1333" s="142"/>
      <c r="X1333" s="142"/>
      <c r="Y1333" s="147"/>
      <c r="Z1333" s="142"/>
      <c r="AA1333" s="142"/>
      <c r="AB1333" s="142"/>
      <c r="AC1333" s="142"/>
      <c r="AD1333" s="147"/>
      <c r="AE1333" s="142"/>
      <c r="AF1333" s="142"/>
    </row>
    <row r="1334">
      <c r="A1334" s="140"/>
      <c r="B1334" s="141"/>
      <c r="C1334" s="141"/>
      <c r="D1334" s="141"/>
      <c r="E1334" s="142"/>
      <c r="F1334" s="142"/>
      <c r="G1334" s="142"/>
      <c r="H1334" s="142"/>
      <c r="I1334" s="143"/>
      <c r="J1334" s="144"/>
      <c r="K1334" s="142"/>
      <c r="L1334" s="144"/>
      <c r="M1334" s="142"/>
      <c r="N1334" s="145"/>
      <c r="O1334" s="142"/>
      <c r="P1334" s="146"/>
      <c r="Q1334" s="147"/>
      <c r="R1334" s="142"/>
      <c r="S1334" s="147"/>
      <c r="T1334" s="142"/>
      <c r="U1334" s="148"/>
      <c r="V1334" s="142"/>
      <c r="W1334" s="142"/>
      <c r="X1334" s="142"/>
      <c r="Y1334" s="147"/>
      <c r="Z1334" s="142"/>
      <c r="AA1334" s="142"/>
      <c r="AB1334" s="142"/>
      <c r="AC1334" s="142"/>
      <c r="AD1334" s="147"/>
      <c r="AE1334" s="142"/>
      <c r="AF1334" s="142"/>
    </row>
    <row r="1335">
      <c r="A1335" s="140"/>
      <c r="B1335" s="141"/>
      <c r="C1335" s="141"/>
      <c r="D1335" s="141"/>
      <c r="E1335" s="142"/>
      <c r="F1335" s="142"/>
      <c r="G1335" s="142"/>
      <c r="H1335" s="142"/>
      <c r="I1335" s="143"/>
      <c r="J1335" s="144"/>
      <c r="K1335" s="142"/>
      <c r="L1335" s="144"/>
      <c r="M1335" s="142"/>
      <c r="N1335" s="145"/>
      <c r="O1335" s="142"/>
      <c r="P1335" s="146"/>
      <c r="Q1335" s="147"/>
      <c r="R1335" s="142"/>
      <c r="S1335" s="147"/>
      <c r="T1335" s="142"/>
      <c r="U1335" s="148"/>
      <c r="V1335" s="142"/>
      <c r="W1335" s="142"/>
      <c r="X1335" s="142"/>
      <c r="Y1335" s="147"/>
      <c r="Z1335" s="142"/>
      <c r="AA1335" s="142"/>
      <c r="AB1335" s="142"/>
      <c r="AC1335" s="142"/>
      <c r="AD1335" s="147"/>
      <c r="AE1335" s="142"/>
      <c r="AF1335" s="142"/>
    </row>
    <row r="1336">
      <c r="A1336" s="140"/>
      <c r="B1336" s="141"/>
      <c r="C1336" s="141"/>
      <c r="D1336" s="141"/>
      <c r="E1336" s="142"/>
      <c r="F1336" s="142"/>
      <c r="G1336" s="142"/>
      <c r="H1336" s="142"/>
      <c r="I1336" s="143"/>
      <c r="J1336" s="144"/>
      <c r="K1336" s="142"/>
      <c r="L1336" s="144"/>
      <c r="M1336" s="142"/>
      <c r="N1336" s="145"/>
      <c r="O1336" s="142"/>
      <c r="P1336" s="146"/>
      <c r="Q1336" s="147"/>
      <c r="R1336" s="142"/>
      <c r="S1336" s="147"/>
      <c r="T1336" s="142"/>
      <c r="U1336" s="148"/>
      <c r="V1336" s="142"/>
      <c r="W1336" s="142"/>
      <c r="X1336" s="142"/>
      <c r="Y1336" s="147"/>
      <c r="Z1336" s="142"/>
      <c r="AA1336" s="142"/>
      <c r="AB1336" s="142"/>
      <c r="AC1336" s="142"/>
      <c r="AD1336" s="147"/>
      <c r="AE1336" s="142"/>
      <c r="AF1336" s="142"/>
    </row>
    <row r="1337">
      <c r="A1337" s="140"/>
      <c r="B1337" s="141"/>
      <c r="C1337" s="141"/>
      <c r="D1337" s="141"/>
      <c r="E1337" s="142"/>
      <c r="F1337" s="142"/>
      <c r="G1337" s="142"/>
      <c r="H1337" s="142"/>
      <c r="I1337" s="143"/>
      <c r="J1337" s="144"/>
      <c r="K1337" s="142"/>
      <c r="L1337" s="144"/>
      <c r="M1337" s="142"/>
      <c r="N1337" s="145"/>
      <c r="O1337" s="142"/>
      <c r="P1337" s="146"/>
      <c r="Q1337" s="147"/>
      <c r="R1337" s="142"/>
      <c r="S1337" s="147"/>
      <c r="T1337" s="142"/>
      <c r="U1337" s="148"/>
      <c r="V1337" s="142"/>
      <c r="W1337" s="142"/>
      <c r="X1337" s="142"/>
      <c r="Y1337" s="147"/>
      <c r="Z1337" s="142"/>
      <c r="AA1337" s="142"/>
      <c r="AB1337" s="142"/>
      <c r="AC1337" s="142"/>
      <c r="AD1337" s="147"/>
      <c r="AE1337" s="142"/>
      <c r="AF1337" s="142"/>
    </row>
    <row r="1338">
      <c r="A1338" s="140"/>
      <c r="B1338" s="141"/>
      <c r="C1338" s="141"/>
      <c r="D1338" s="141"/>
      <c r="E1338" s="142"/>
      <c r="F1338" s="142"/>
      <c r="G1338" s="142"/>
      <c r="H1338" s="142"/>
      <c r="I1338" s="143"/>
      <c r="J1338" s="144"/>
      <c r="K1338" s="142"/>
      <c r="L1338" s="144"/>
      <c r="M1338" s="142"/>
      <c r="N1338" s="145"/>
      <c r="O1338" s="142"/>
      <c r="P1338" s="146"/>
      <c r="Q1338" s="147"/>
      <c r="R1338" s="142"/>
      <c r="S1338" s="147"/>
      <c r="T1338" s="142"/>
      <c r="U1338" s="148"/>
      <c r="V1338" s="142"/>
      <c r="W1338" s="142"/>
      <c r="X1338" s="142"/>
      <c r="Y1338" s="147"/>
      <c r="Z1338" s="142"/>
      <c r="AA1338" s="142"/>
      <c r="AB1338" s="142"/>
      <c r="AC1338" s="142"/>
      <c r="AD1338" s="147"/>
      <c r="AE1338" s="142"/>
      <c r="AF1338" s="142"/>
    </row>
    <row r="1339">
      <c r="A1339" s="140"/>
      <c r="B1339" s="141"/>
      <c r="C1339" s="141"/>
      <c r="D1339" s="141"/>
      <c r="E1339" s="142"/>
      <c r="F1339" s="142"/>
      <c r="G1339" s="142"/>
      <c r="H1339" s="142"/>
      <c r="I1339" s="143"/>
      <c r="J1339" s="144"/>
      <c r="K1339" s="142"/>
      <c r="L1339" s="144"/>
      <c r="M1339" s="142"/>
      <c r="N1339" s="145"/>
      <c r="O1339" s="142"/>
      <c r="P1339" s="146"/>
      <c r="Q1339" s="147"/>
      <c r="R1339" s="142"/>
      <c r="S1339" s="147"/>
      <c r="T1339" s="142"/>
      <c r="U1339" s="148"/>
      <c r="V1339" s="142"/>
      <c r="W1339" s="142"/>
      <c r="X1339" s="142"/>
      <c r="Y1339" s="147"/>
      <c r="Z1339" s="142"/>
      <c r="AA1339" s="142"/>
      <c r="AB1339" s="142"/>
      <c r="AC1339" s="142"/>
      <c r="AD1339" s="147"/>
      <c r="AE1339" s="142"/>
      <c r="AF1339" s="142"/>
    </row>
    <row r="1340">
      <c r="A1340" s="140"/>
      <c r="B1340" s="141"/>
      <c r="C1340" s="141"/>
      <c r="D1340" s="141"/>
      <c r="E1340" s="142"/>
      <c r="F1340" s="142"/>
      <c r="G1340" s="142"/>
      <c r="H1340" s="142"/>
      <c r="I1340" s="143"/>
      <c r="J1340" s="144"/>
      <c r="K1340" s="142"/>
      <c r="L1340" s="144"/>
      <c r="M1340" s="142"/>
      <c r="N1340" s="145"/>
      <c r="O1340" s="142"/>
      <c r="P1340" s="146"/>
      <c r="Q1340" s="147"/>
      <c r="R1340" s="142"/>
      <c r="S1340" s="147"/>
      <c r="T1340" s="142"/>
      <c r="U1340" s="148"/>
      <c r="V1340" s="142"/>
      <c r="W1340" s="142"/>
      <c r="X1340" s="142"/>
      <c r="Y1340" s="147"/>
      <c r="Z1340" s="142"/>
      <c r="AA1340" s="142"/>
      <c r="AB1340" s="142"/>
      <c r="AC1340" s="142"/>
      <c r="AD1340" s="147"/>
      <c r="AE1340" s="142"/>
      <c r="AF1340" s="142"/>
    </row>
    <row r="1341">
      <c r="A1341" s="140"/>
      <c r="B1341" s="141"/>
      <c r="C1341" s="141"/>
      <c r="D1341" s="141"/>
      <c r="E1341" s="142"/>
      <c r="F1341" s="142"/>
      <c r="G1341" s="142"/>
      <c r="H1341" s="142"/>
      <c r="I1341" s="143"/>
      <c r="J1341" s="144"/>
      <c r="K1341" s="142"/>
      <c r="L1341" s="144"/>
      <c r="M1341" s="142"/>
      <c r="N1341" s="145"/>
      <c r="O1341" s="142"/>
      <c r="P1341" s="146"/>
      <c r="Q1341" s="147"/>
      <c r="R1341" s="142"/>
      <c r="S1341" s="147"/>
      <c r="T1341" s="142"/>
      <c r="U1341" s="148"/>
      <c r="V1341" s="142"/>
      <c r="W1341" s="142"/>
      <c r="X1341" s="142"/>
      <c r="Y1341" s="147"/>
      <c r="Z1341" s="142"/>
      <c r="AA1341" s="142"/>
      <c r="AB1341" s="142"/>
      <c r="AC1341" s="142"/>
      <c r="AD1341" s="147"/>
      <c r="AE1341" s="142"/>
      <c r="AF1341" s="142"/>
    </row>
    <row r="1342">
      <c r="A1342" s="140"/>
      <c r="B1342" s="141"/>
      <c r="C1342" s="141"/>
      <c r="D1342" s="141"/>
      <c r="E1342" s="142"/>
      <c r="F1342" s="142"/>
      <c r="G1342" s="142"/>
      <c r="H1342" s="142"/>
      <c r="I1342" s="143"/>
      <c r="J1342" s="144"/>
      <c r="K1342" s="142"/>
      <c r="L1342" s="144"/>
      <c r="M1342" s="142"/>
      <c r="N1342" s="145"/>
      <c r="O1342" s="142"/>
      <c r="P1342" s="146"/>
      <c r="Q1342" s="147"/>
      <c r="R1342" s="142"/>
      <c r="S1342" s="147"/>
      <c r="T1342" s="142"/>
      <c r="U1342" s="148"/>
      <c r="V1342" s="142"/>
      <c r="W1342" s="142"/>
      <c r="X1342" s="142"/>
      <c r="Y1342" s="147"/>
      <c r="Z1342" s="142"/>
      <c r="AA1342" s="142"/>
      <c r="AB1342" s="142"/>
      <c r="AC1342" s="142"/>
      <c r="AD1342" s="147"/>
      <c r="AE1342" s="142"/>
      <c r="AF1342" s="142"/>
    </row>
    <row r="1343">
      <c r="A1343" s="140"/>
      <c r="B1343" s="141"/>
      <c r="C1343" s="141"/>
      <c r="D1343" s="141"/>
      <c r="E1343" s="142"/>
      <c r="F1343" s="142"/>
      <c r="G1343" s="142"/>
      <c r="H1343" s="142"/>
      <c r="I1343" s="143"/>
      <c r="J1343" s="144"/>
      <c r="K1343" s="142"/>
      <c r="L1343" s="144"/>
      <c r="M1343" s="142"/>
      <c r="N1343" s="145"/>
      <c r="O1343" s="142"/>
      <c r="P1343" s="146"/>
      <c r="Q1343" s="147"/>
      <c r="R1343" s="142"/>
      <c r="S1343" s="147"/>
      <c r="T1343" s="142"/>
      <c r="U1343" s="148"/>
      <c r="V1343" s="142"/>
      <c r="W1343" s="142"/>
      <c r="X1343" s="142"/>
      <c r="Y1343" s="147"/>
      <c r="Z1343" s="142"/>
      <c r="AA1343" s="142"/>
      <c r="AB1343" s="142"/>
      <c r="AC1343" s="142"/>
      <c r="AD1343" s="147"/>
      <c r="AE1343" s="142"/>
      <c r="AF1343" s="142"/>
    </row>
    <row r="1344">
      <c r="A1344" s="140"/>
      <c r="B1344" s="141"/>
      <c r="C1344" s="141"/>
      <c r="D1344" s="141"/>
      <c r="E1344" s="142"/>
      <c r="F1344" s="142"/>
      <c r="G1344" s="142"/>
      <c r="H1344" s="142"/>
      <c r="I1344" s="143"/>
      <c r="J1344" s="144"/>
      <c r="K1344" s="142"/>
      <c r="L1344" s="144"/>
      <c r="M1344" s="142"/>
      <c r="N1344" s="145"/>
      <c r="O1344" s="142"/>
      <c r="P1344" s="146"/>
      <c r="Q1344" s="147"/>
      <c r="R1344" s="142"/>
      <c r="S1344" s="147"/>
      <c r="T1344" s="142"/>
      <c r="U1344" s="148"/>
      <c r="V1344" s="142"/>
      <c r="W1344" s="142"/>
      <c r="X1344" s="142"/>
      <c r="Y1344" s="147"/>
      <c r="Z1344" s="142"/>
      <c r="AA1344" s="142"/>
      <c r="AB1344" s="142"/>
      <c r="AC1344" s="142"/>
      <c r="AD1344" s="147"/>
      <c r="AE1344" s="142"/>
      <c r="AF1344" s="142"/>
    </row>
    <row r="1345">
      <c r="A1345" s="140"/>
      <c r="B1345" s="141"/>
      <c r="C1345" s="141"/>
      <c r="D1345" s="141"/>
      <c r="E1345" s="142"/>
      <c r="F1345" s="142"/>
      <c r="G1345" s="142"/>
      <c r="H1345" s="142"/>
      <c r="I1345" s="143"/>
      <c r="J1345" s="144"/>
      <c r="K1345" s="142"/>
      <c r="L1345" s="144"/>
      <c r="M1345" s="142"/>
      <c r="N1345" s="145"/>
      <c r="O1345" s="142"/>
      <c r="P1345" s="146"/>
      <c r="Q1345" s="147"/>
      <c r="R1345" s="142"/>
      <c r="S1345" s="147"/>
      <c r="T1345" s="142"/>
      <c r="U1345" s="148"/>
      <c r="V1345" s="142"/>
      <c r="W1345" s="142"/>
      <c r="X1345" s="142"/>
      <c r="Y1345" s="147"/>
      <c r="Z1345" s="142"/>
      <c r="AA1345" s="142"/>
      <c r="AB1345" s="142"/>
      <c r="AC1345" s="142"/>
      <c r="AD1345" s="147"/>
      <c r="AE1345" s="142"/>
      <c r="AF1345" s="142"/>
    </row>
    <row r="1346">
      <c r="A1346" s="140"/>
      <c r="B1346" s="141"/>
      <c r="C1346" s="141"/>
      <c r="D1346" s="141"/>
      <c r="E1346" s="142"/>
      <c r="F1346" s="142"/>
      <c r="G1346" s="142"/>
      <c r="H1346" s="142"/>
      <c r="I1346" s="143"/>
      <c r="J1346" s="144"/>
      <c r="K1346" s="142"/>
      <c r="L1346" s="144"/>
      <c r="M1346" s="142"/>
      <c r="N1346" s="145"/>
      <c r="O1346" s="142"/>
      <c r="P1346" s="146"/>
      <c r="Q1346" s="147"/>
      <c r="R1346" s="142"/>
      <c r="S1346" s="147"/>
      <c r="T1346" s="142"/>
      <c r="U1346" s="148"/>
      <c r="V1346" s="142"/>
      <c r="W1346" s="142"/>
      <c r="X1346" s="142"/>
      <c r="Y1346" s="147"/>
      <c r="Z1346" s="142"/>
      <c r="AA1346" s="142"/>
      <c r="AB1346" s="142"/>
      <c r="AC1346" s="142"/>
      <c r="AD1346" s="147"/>
      <c r="AE1346" s="142"/>
      <c r="AF1346" s="142"/>
    </row>
    <row r="1347">
      <c r="A1347" s="140"/>
      <c r="B1347" s="141"/>
      <c r="C1347" s="141"/>
      <c r="D1347" s="141"/>
      <c r="E1347" s="142"/>
      <c r="F1347" s="142"/>
      <c r="G1347" s="142"/>
      <c r="H1347" s="142"/>
      <c r="I1347" s="143"/>
      <c r="J1347" s="144"/>
      <c r="K1347" s="142"/>
      <c r="L1347" s="144"/>
      <c r="M1347" s="142"/>
      <c r="N1347" s="145"/>
      <c r="O1347" s="142"/>
      <c r="P1347" s="146"/>
      <c r="Q1347" s="147"/>
      <c r="R1347" s="142"/>
      <c r="S1347" s="147"/>
      <c r="T1347" s="142"/>
      <c r="U1347" s="148"/>
      <c r="V1347" s="142"/>
      <c r="W1347" s="142"/>
      <c r="X1347" s="142"/>
      <c r="Y1347" s="147"/>
      <c r="Z1347" s="142"/>
      <c r="AA1347" s="142"/>
      <c r="AB1347" s="142"/>
      <c r="AC1347" s="142"/>
      <c r="AD1347" s="147"/>
      <c r="AE1347" s="142"/>
      <c r="AF1347" s="142"/>
    </row>
    <row r="1348">
      <c r="A1348" s="140"/>
      <c r="B1348" s="141"/>
      <c r="C1348" s="141"/>
      <c r="D1348" s="141"/>
      <c r="E1348" s="142"/>
      <c r="F1348" s="142"/>
      <c r="G1348" s="142"/>
      <c r="H1348" s="142"/>
      <c r="I1348" s="143"/>
      <c r="J1348" s="144"/>
      <c r="K1348" s="142"/>
      <c r="L1348" s="144"/>
      <c r="M1348" s="142"/>
      <c r="N1348" s="145"/>
      <c r="O1348" s="142"/>
      <c r="P1348" s="146"/>
      <c r="Q1348" s="147"/>
      <c r="R1348" s="142"/>
      <c r="S1348" s="147"/>
      <c r="T1348" s="142"/>
      <c r="U1348" s="148"/>
      <c r="V1348" s="142"/>
      <c r="W1348" s="142"/>
      <c r="X1348" s="142"/>
      <c r="Y1348" s="147"/>
      <c r="Z1348" s="142"/>
      <c r="AA1348" s="142"/>
      <c r="AB1348" s="142"/>
      <c r="AC1348" s="142"/>
      <c r="AD1348" s="147"/>
      <c r="AE1348" s="142"/>
      <c r="AF1348" s="142"/>
    </row>
    <row r="1349">
      <c r="A1349" s="140"/>
      <c r="B1349" s="141"/>
      <c r="C1349" s="141"/>
      <c r="D1349" s="141"/>
      <c r="E1349" s="142"/>
      <c r="F1349" s="142"/>
      <c r="G1349" s="142"/>
      <c r="H1349" s="142"/>
      <c r="I1349" s="143"/>
      <c r="J1349" s="144"/>
      <c r="K1349" s="142"/>
      <c r="L1349" s="144"/>
      <c r="M1349" s="142"/>
      <c r="N1349" s="145"/>
      <c r="O1349" s="142"/>
      <c r="P1349" s="146"/>
      <c r="Q1349" s="147"/>
      <c r="R1349" s="142"/>
      <c r="S1349" s="147"/>
      <c r="T1349" s="142"/>
      <c r="U1349" s="148"/>
      <c r="V1349" s="142"/>
      <c r="W1349" s="142"/>
      <c r="X1349" s="142"/>
      <c r="Y1349" s="147"/>
      <c r="Z1349" s="142"/>
      <c r="AA1349" s="142"/>
      <c r="AB1349" s="142"/>
      <c r="AC1349" s="142"/>
      <c r="AD1349" s="147"/>
      <c r="AE1349" s="142"/>
      <c r="AF1349" s="142"/>
    </row>
    <row r="1350">
      <c r="A1350" s="140"/>
      <c r="B1350" s="141"/>
      <c r="C1350" s="141"/>
      <c r="D1350" s="141"/>
      <c r="E1350" s="142"/>
      <c r="F1350" s="142"/>
      <c r="G1350" s="142"/>
      <c r="H1350" s="142"/>
      <c r="I1350" s="143"/>
      <c r="J1350" s="144"/>
      <c r="K1350" s="142"/>
      <c r="L1350" s="144"/>
      <c r="M1350" s="142"/>
      <c r="N1350" s="145"/>
      <c r="O1350" s="142"/>
      <c r="P1350" s="146"/>
      <c r="Q1350" s="147"/>
      <c r="R1350" s="142"/>
      <c r="S1350" s="147"/>
      <c r="T1350" s="142"/>
      <c r="U1350" s="148"/>
      <c r="V1350" s="142"/>
      <c r="W1350" s="142"/>
      <c r="X1350" s="142"/>
      <c r="Y1350" s="147"/>
      <c r="Z1350" s="142"/>
      <c r="AA1350" s="142"/>
      <c r="AB1350" s="142"/>
      <c r="AC1350" s="142"/>
      <c r="AD1350" s="147"/>
      <c r="AE1350" s="142"/>
      <c r="AF1350" s="142"/>
    </row>
    <row r="1351">
      <c r="A1351" s="140"/>
      <c r="B1351" s="141"/>
      <c r="C1351" s="141"/>
      <c r="D1351" s="141"/>
      <c r="E1351" s="142"/>
      <c r="F1351" s="142"/>
      <c r="G1351" s="142"/>
      <c r="H1351" s="142"/>
      <c r="I1351" s="143"/>
      <c r="J1351" s="144"/>
      <c r="K1351" s="142"/>
      <c r="L1351" s="144"/>
      <c r="M1351" s="142"/>
      <c r="N1351" s="145"/>
      <c r="O1351" s="142"/>
      <c r="P1351" s="146"/>
      <c r="Q1351" s="147"/>
      <c r="R1351" s="142"/>
      <c r="S1351" s="147"/>
      <c r="T1351" s="142"/>
      <c r="U1351" s="148"/>
      <c r="V1351" s="142"/>
      <c r="W1351" s="142"/>
      <c r="X1351" s="142"/>
      <c r="Y1351" s="147"/>
      <c r="Z1351" s="142"/>
      <c r="AA1351" s="142"/>
      <c r="AB1351" s="142"/>
      <c r="AC1351" s="142"/>
      <c r="AD1351" s="147"/>
      <c r="AE1351" s="142"/>
      <c r="AF1351" s="142"/>
    </row>
    <row r="1352">
      <c r="A1352" s="140"/>
      <c r="B1352" s="141"/>
      <c r="C1352" s="141"/>
      <c r="D1352" s="141"/>
      <c r="E1352" s="142"/>
      <c r="F1352" s="142"/>
      <c r="G1352" s="142"/>
      <c r="H1352" s="142"/>
      <c r="I1352" s="143"/>
      <c r="J1352" s="144"/>
      <c r="K1352" s="142"/>
      <c r="L1352" s="144"/>
      <c r="M1352" s="142"/>
      <c r="N1352" s="145"/>
      <c r="O1352" s="142"/>
      <c r="P1352" s="146"/>
      <c r="Q1352" s="147"/>
      <c r="R1352" s="142"/>
      <c r="S1352" s="147"/>
      <c r="T1352" s="142"/>
      <c r="U1352" s="148"/>
      <c r="V1352" s="142"/>
      <c r="W1352" s="142"/>
      <c r="X1352" s="142"/>
      <c r="Y1352" s="147"/>
      <c r="Z1352" s="142"/>
      <c r="AA1352" s="142"/>
      <c r="AB1352" s="142"/>
      <c r="AC1352" s="142"/>
      <c r="AD1352" s="147"/>
      <c r="AE1352" s="142"/>
      <c r="AF1352" s="142"/>
    </row>
    <row r="1353">
      <c r="A1353" s="140"/>
      <c r="B1353" s="141"/>
      <c r="C1353" s="141"/>
      <c r="D1353" s="141"/>
      <c r="E1353" s="142"/>
      <c r="F1353" s="142"/>
      <c r="G1353" s="142"/>
      <c r="H1353" s="142"/>
      <c r="I1353" s="143"/>
      <c r="J1353" s="144"/>
      <c r="K1353" s="142"/>
      <c r="L1353" s="144"/>
      <c r="M1353" s="142"/>
      <c r="N1353" s="145"/>
      <c r="O1353" s="142"/>
      <c r="P1353" s="146"/>
      <c r="Q1353" s="147"/>
      <c r="R1353" s="142"/>
      <c r="S1353" s="147"/>
      <c r="T1353" s="142"/>
      <c r="U1353" s="148"/>
      <c r="V1353" s="142"/>
      <c r="W1353" s="142"/>
      <c r="X1353" s="142"/>
      <c r="Y1353" s="147"/>
      <c r="Z1353" s="142"/>
      <c r="AA1353" s="142"/>
      <c r="AB1353" s="142"/>
      <c r="AC1353" s="142"/>
      <c r="AD1353" s="147"/>
      <c r="AE1353" s="142"/>
      <c r="AF1353" s="142"/>
    </row>
    <row r="1354">
      <c r="A1354" s="140"/>
      <c r="B1354" s="141"/>
      <c r="C1354" s="141"/>
      <c r="D1354" s="141"/>
      <c r="E1354" s="142"/>
      <c r="F1354" s="142"/>
      <c r="G1354" s="142"/>
      <c r="H1354" s="142"/>
      <c r="I1354" s="143"/>
      <c r="J1354" s="144"/>
      <c r="K1354" s="142"/>
      <c r="L1354" s="144"/>
      <c r="M1354" s="142"/>
      <c r="N1354" s="145"/>
      <c r="O1354" s="142"/>
      <c r="P1354" s="146"/>
      <c r="Q1354" s="147"/>
      <c r="R1354" s="142"/>
      <c r="S1354" s="147"/>
      <c r="T1354" s="142"/>
      <c r="U1354" s="148"/>
      <c r="V1354" s="142"/>
      <c r="W1354" s="142"/>
      <c r="X1354" s="142"/>
      <c r="Y1354" s="147"/>
      <c r="Z1354" s="142"/>
      <c r="AA1354" s="142"/>
      <c r="AB1354" s="142"/>
      <c r="AC1354" s="142"/>
      <c r="AD1354" s="147"/>
      <c r="AE1354" s="142"/>
      <c r="AF1354" s="142"/>
    </row>
    <row r="1355">
      <c r="A1355" s="140"/>
      <c r="B1355" s="141"/>
      <c r="C1355" s="141"/>
      <c r="D1355" s="141"/>
      <c r="E1355" s="142"/>
      <c r="F1355" s="142"/>
      <c r="G1355" s="142"/>
      <c r="H1355" s="142"/>
      <c r="I1355" s="143"/>
      <c r="J1355" s="144"/>
      <c r="K1355" s="142"/>
      <c r="L1355" s="144"/>
      <c r="M1355" s="142"/>
      <c r="N1355" s="145"/>
      <c r="O1355" s="142"/>
      <c r="P1355" s="146"/>
      <c r="Q1355" s="147"/>
      <c r="R1355" s="142"/>
      <c r="S1355" s="147"/>
      <c r="T1355" s="142"/>
      <c r="U1355" s="148"/>
      <c r="V1355" s="142"/>
      <c r="W1355" s="142"/>
      <c r="X1355" s="142"/>
      <c r="Y1355" s="147"/>
      <c r="Z1355" s="142"/>
      <c r="AA1355" s="142"/>
      <c r="AB1355" s="142"/>
      <c r="AC1355" s="142"/>
      <c r="AD1355" s="147"/>
      <c r="AE1355" s="142"/>
      <c r="AF1355" s="142"/>
    </row>
    <row r="1356">
      <c r="A1356" s="140"/>
      <c r="B1356" s="141"/>
      <c r="C1356" s="141"/>
      <c r="D1356" s="141"/>
      <c r="E1356" s="142"/>
      <c r="F1356" s="142"/>
      <c r="G1356" s="142"/>
      <c r="H1356" s="142"/>
      <c r="I1356" s="143"/>
      <c r="J1356" s="144"/>
      <c r="K1356" s="142"/>
      <c r="L1356" s="144"/>
      <c r="M1356" s="142"/>
      <c r="N1356" s="145"/>
      <c r="O1356" s="142"/>
      <c r="P1356" s="146"/>
      <c r="Q1356" s="147"/>
      <c r="R1356" s="142"/>
      <c r="S1356" s="147"/>
      <c r="T1356" s="142"/>
      <c r="U1356" s="148"/>
      <c r="V1356" s="142"/>
      <c r="W1356" s="142"/>
      <c r="X1356" s="142"/>
      <c r="Y1356" s="147"/>
      <c r="Z1356" s="142"/>
      <c r="AA1356" s="142"/>
      <c r="AB1356" s="142"/>
      <c r="AC1356" s="142"/>
      <c r="AD1356" s="147"/>
      <c r="AE1356" s="142"/>
      <c r="AF1356" s="142"/>
    </row>
    <row r="1357">
      <c r="A1357" s="140"/>
      <c r="B1357" s="141"/>
      <c r="C1357" s="141"/>
      <c r="D1357" s="141"/>
      <c r="E1357" s="142"/>
      <c r="F1357" s="142"/>
      <c r="G1357" s="142"/>
      <c r="H1357" s="142"/>
      <c r="I1357" s="143"/>
      <c r="J1357" s="144"/>
      <c r="K1357" s="142"/>
      <c r="L1357" s="144"/>
      <c r="M1357" s="142"/>
      <c r="N1357" s="145"/>
      <c r="O1357" s="142"/>
      <c r="P1357" s="146"/>
      <c r="Q1357" s="147"/>
      <c r="R1357" s="142"/>
      <c r="S1357" s="147"/>
      <c r="T1357" s="142"/>
      <c r="U1357" s="148"/>
      <c r="V1357" s="142"/>
      <c r="W1357" s="142"/>
      <c r="X1357" s="142"/>
      <c r="Y1357" s="147"/>
      <c r="Z1357" s="142"/>
      <c r="AA1357" s="142"/>
      <c r="AB1357" s="142"/>
      <c r="AC1357" s="142"/>
      <c r="AD1357" s="147"/>
      <c r="AE1357" s="142"/>
      <c r="AF1357" s="142"/>
    </row>
    <row r="1358">
      <c r="A1358" s="140"/>
      <c r="B1358" s="141"/>
      <c r="C1358" s="141"/>
      <c r="D1358" s="141"/>
      <c r="E1358" s="142"/>
      <c r="F1358" s="142"/>
      <c r="G1358" s="142"/>
      <c r="H1358" s="142"/>
      <c r="I1358" s="143"/>
      <c r="J1358" s="144"/>
      <c r="K1358" s="142"/>
      <c r="L1358" s="144"/>
      <c r="M1358" s="142"/>
      <c r="N1358" s="145"/>
      <c r="O1358" s="142"/>
      <c r="P1358" s="146"/>
      <c r="Q1358" s="147"/>
      <c r="R1358" s="142"/>
      <c r="S1358" s="147"/>
      <c r="T1358" s="142"/>
      <c r="U1358" s="148"/>
      <c r="V1358" s="142"/>
      <c r="W1358" s="142"/>
      <c r="X1358" s="142"/>
      <c r="Y1358" s="147"/>
      <c r="Z1358" s="142"/>
      <c r="AA1358" s="142"/>
      <c r="AB1358" s="142"/>
      <c r="AC1358" s="142"/>
      <c r="AD1358" s="147"/>
      <c r="AE1358" s="142"/>
      <c r="AF1358" s="142"/>
    </row>
    <row r="1359">
      <c r="A1359" s="140"/>
      <c r="B1359" s="141"/>
      <c r="C1359" s="141"/>
      <c r="D1359" s="141"/>
      <c r="E1359" s="142"/>
      <c r="F1359" s="142"/>
      <c r="G1359" s="142"/>
      <c r="H1359" s="142"/>
      <c r="I1359" s="143"/>
      <c r="J1359" s="144"/>
      <c r="K1359" s="142"/>
      <c r="L1359" s="144"/>
      <c r="M1359" s="142"/>
      <c r="N1359" s="145"/>
      <c r="O1359" s="142"/>
      <c r="P1359" s="146"/>
      <c r="Q1359" s="147"/>
      <c r="R1359" s="142"/>
      <c r="S1359" s="147"/>
      <c r="T1359" s="142"/>
      <c r="U1359" s="148"/>
      <c r="V1359" s="142"/>
      <c r="W1359" s="142"/>
      <c r="X1359" s="142"/>
      <c r="Y1359" s="147"/>
      <c r="Z1359" s="142"/>
      <c r="AA1359" s="142"/>
      <c r="AB1359" s="142"/>
      <c r="AC1359" s="142"/>
      <c r="AD1359" s="147"/>
      <c r="AE1359" s="142"/>
      <c r="AF1359" s="142"/>
    </row>
    <row r="1360">
      <c r="A1360" s="140"/>
      <c r="B1360" s="141"/>
      <c r="C1360" s="141"/>
      <c r="D1360" s="141"/>
      <c r="E1360" s="142"/>
      <c r="F1360" s="142"/>
      <c r="G1360" s="142"/>
      <c r="H1360" s="142"/>
      <c r="I1360" s="143"/>
      <c r="J1360" s="144"/>
      <c r="K1360" s="142"/>
      <c r="L1360" s="144"/>
      <c r="M1360" s="142"/>
      <c r="N1360" s="145"/>
      <c r="O1360" s="142"/>
      <c r="P1360" s="146"/>
      <c r="Q1360" s="147"/>
      <c r="R1360" s="142"/>
      <c r="S1360" s="147"/>
      <c r="T1360" s="142"/>
      <c r="U1360" s="148"/>
      <c r="V1360" s="142"/>
      <c r="W1360" s="142"/>
      <c r="X1360" s="142"/>
      <c r="Y1360" s="147"/>
      <c r="Z1360" s="142"/>
      <c r="AA1360" s="142"/>
      <c r="AB1360" s="142"/>
      <c r="AC1360" s="142"/>
      <c r="AD1360" s="147"/>
      <c r="AE1360" s="142"/>
      <c r="AF1360" s="142"/>
    </row>
    <row r="1361">
      <c r="A1361" s="140"/>
      <c r="B1361" s="141"/>
      <c r="C1361" s="141"/>
      <c r="D1361" s="141"/>
      <c r="E1361" s="142"/>
      <c r="F1361" s="142"/>
      <c r="G1361" s="142"/>
      <c r="H1361" s="142"/>
      <c r="I1361" s="143"/>
      <c r="J1361" s="144"/>
      <c r="K1361" s="142"/>
      <c r="L1361" s="144"/>
      <c r="M1361" s="142"/>
      <c r="N1361" s="145"/>
      <c r="O1361" s="142"/>
      <c r="P1361" s="146"/>
      <c r="Q1361" s="147"/>
      <c r="R1361" s="142"/>
      <c r="S1361" s="147"/>
      <c r="T1361" s="142"/>
      <c r="U1361" s="148"/>
      <c r="V1361" s="142"/>
      <c r="W1361" s="142"/>
      <c r="X1361" s="142"/>
      <c r="Y1361" s="147"/>
      <c r="Z1361" s="142"/>
      <c r="AA1361" s="142"/>
      <c r="AB1361" s="142"/>
      <c r="AC1361" s="142"/>
      <c r="AD1361" s="147"/>
      <c r="AE1361" s="142"/>
      <c r="AF1361" s="142"/>
    </row>
    <row r="1362">
      <c r="A1362" s="140"/>
      <c r="B1362" s="141"/>
      <c r="C1362" s="141"/>
      <c r="D1362" s="141"/>
      <c r="E1362" s="142"/>
      <c r="F1362" s="142"/>
      <c r="G1362" s="142"/>
      <c r="H1362" s="142"/>
      <c r="I1362" s="143"/>
      <c r="J1362" s="144"/>
      <c r="K1362" s="142"/>
      <c r="L1362" s="144"/>
      <c r="M1362" s="142"/>
      <c r="N1362" s="145"/>
      <c r="O1362" s="142"/>
      <c r="P1362" s="146"/>
      <c r="Q1362" s="147"/>
      <c r="R1362" s="142"/>
      <c r="S1362" s="147"/>
      <c r="T1362" s="142"/>
      <c r="U1362" s="148"/>
      <c r="V1362" s="142"/>
      <c r="W1362" s="142"/>
      <c r="X1362" s="142"/>
      <c r="Y1362" s="147"/>
      <c r="Z1362" s="142"/>
      <c r="AA1362" s="142"/>
      <c r="AB1362" s="142"/>
      <c r="AC1362" s="142"/>
      <c r="AD1362" s="147"/>
      <c r="AE1362" s="142"/>
      <c r="AF1362" s="142"/>
    </row>
    <row r="1363">
      <c r="A1363" s="140"/>
      <c r="B1363" s="141"/>
      <c r="C1363" s="141"/>
      <c r="D1363" s="141"/>
      <c r="E1363" s="142"/>
      <c r="F1363" s="142"/>
      <c r="G1363" s="142"/>
      <c r="H1363" s="142"/>
      <c r="I1363" s="143"/>
      <c r="J1363" s="144"/>
      <c r="K1363" s="142"/>
      <c r="L1363" s="144"/>
      <c r="M1363" s="142"/>
      <c r="N1363" s="145"/>
      <c r="O1363" s="142"/>
      <c r="P1363" s="146"/>
      <c r="Q1363" s="147"/>
      <c r="R1363" s="142"/>
      <c r="S1363" s="147"/>
      <c r="T1363" s="142"/>
      <c r="U1363" s="148"/>
      <c r="V1363" s="142"/>
      <c r="W1363" s="142"/>
      <c r="X1363" s="142"/>
      <c r="Y1363" s="147"/>
      <c r="Z1363" s="142"/>
      <c r="AA1363" s="142"/>
      <c r="AB1363" s="142"/>
      <c r="AC1363" s="142"/>
      <c r="AD1363" s="147"/>
      <c r="AE1363" s="142"/>
      <c r="AF1363" s="142"/>
    </row>
    <row r="1364">
      <c r="A1364" s="140"/>
      <c r="B1364" s="141"/>
      <c r="C1364" s="141"/>
      <c r="D1364" s="141"/>
      <c r="E1364" s="142"/>
      <c r="F1364" s="142"/>
      <c r="G1364" s="142"/>
      <c r="H1364" s="142"/>
      <c r="I1364" s="143"/>
      <c r="J1364" s="144"/>
      <c r="K1364" s="142"/>
      <c r="L1364" s="144"/>
      <c r="M1364" s="142"/>
      <c r="N1364" s="145"/>
      <c r="O1364" s="142"/>
      <c r="P1364" s="146"/>
      <c r="Q1364" s="147"/>
      <c r="R1364" s="142"/>
      <c r="S1364" s="147"/>
      <c r="T1364" s="142"/>
      <c r="U1364" s="148"/>
      <c r="V1364" s="142"/>
      <c r="W1364" s="142"/>
      <c r="X1364" s="142"/>
      <c r="Y1364" s="147"/>
      <c r="Z1364" s="142"/>
      <c r="AA1364" s="142"/>
      <c r="AB1364" s="142"/>
      <c r="AC1364" s="142"/>
      <c r="AD1364" s="147"/>
      <c r="AE1364" s="142"/>
      <c r="AF1364" s="142"/>
    </row>
    <row r="1365">
      <c r="A1365" s="140"/>
      <c r="B1365" s="141"/>
      <c r="C1365" s="141"/>
      <c r="D1365" s="141"/>
      <c r="E1365" s="142"/>
      <c r="F1365" s="142"/>
      <c r="G1365" s="142"/>
      <c r="H1365" s="142"/>
      <c r="I1365" s="143"/>
      <c r="J1365" s="144"/>
      <c r="K1365" s="142"/>
      <c r="L1365" s="144"/>
      <c r="M1365" s="142"/>
      <c r="N1365" s="145"/>
      <c r="O1365" s="142"/>
      <c r="P1365" s="146"/>
      <c r="Q1365" s="147"/>
      <c r="R1365" s="142"/>
      <c r="S1365" s="147"/>
      <c r="T1365" s="142"/>
      <c r="U1365" s="148"/>
      <c r="V1365" s="142"/>
      <c r="W1365" s="142"/>
      <c r="X1365" s="142"/>
      <c r="Y1365" s="147"/>
      <c r="Z1365" s="142"/>
      <c r="AA1365" s="142"/>
      <c r="AB1365" s="142"/>
      <c r="AC1365" s="142"/>
      <c r="AD1365" s="147"/>
      <c r="AE1365" s="142"/>
      <c r="AF1365" s="142"/>
    </row>
    <row r="1366">
      <c r="A1366" s="140"/>
      <c r="B1366" s="141"/>
      <c r="C1366" s="141"/>
      <c r="D1366" s="141"/>
      <c r="E1366" s="142"/>
      <c r="F1366" s="142"/>
      <c r="G1366" s="142"/>
      <c r="H1366" s="142"/>
      <c r="I1366" s="143"/>
      <c r="J1366" s="144"/>
      <c r="K1366" s="142"/>
      <c r="L1366" s="144"/>
      <c r="M1366" s="142"/>
      <c r="N1366" s="145"/>
      <c r="O1366" s="142"/>
      <c r="P1366" s="146"/>
      <c r="Q1366" s="147"/>
      <c r="R1366" s="142"/>
      <c r="S1366" s="147"/>
      <c r="T1366" s="142"/>
      <c r="U1366" s="148"/>
      <c r="V1366" s="142"/>
      <c r="W1366" s="142"/>
      <c r="X1366" s="142"/>
      <c r="Y1366" s="147"/>
      <c r="Z1366" s="142"/>
      <c r="AA1366" s="142"/>
      <c r="AB1366" s="142"/>
      <c r="AC1366" s="142"/>
      <c r="AD1366" s="147"/>
      <c r="AE1366" s="142"/>
      <c r="AF1366" s="142"/>
    </row>
    <row r="1367">
      <c r="A1367" s="140"/>
      <c r="B1367" s="141"/>
      <c r="C1367" s="141"/>
      <c r="D1367" s="141"/>
      <c r="E1367" s="142"/>
      <c r="F1367" s="142"/>
      <c r="G1367" s="142"/>
      <c r="H1367" s="142"/>
      <c r="I1367" s="143"/>
      <c r="J1367" s="144"/>
      <c r="K1367" s="142"/>
      <c r="L1367" s="144"/>
      <c r="M1367" s="142"/>
      <c r="N1367" s="145"/>
      <c r="O1367" s="142"/>
      <c r="P1367" s="146"/>
      <c r="Q1367" s="147"/>
      <c r="R1367" s="142"/>
      <c r="S1367" s="147"/>
      <c r="T1367" s="142"/>
      <c r="U1367" s="148"/>
      <c r="V1367" s="142"/>
      <c r="W1367" s="142"/>
      <c r="X1367" s="142"/>
      <c r="Y1367" s="147"/>
      <c r="Z1367" s="142"/>
      <c r="AA1367" s="142"/>
      <c r="AB1367" s="142"/>
      <c r="AC1367" s="142"/>
      <c r="AD1367" s="147"/>
      <c r="AE1367" s="142"/>
      <c r="AF1367" s="142"/>
    </row>
    <row r="1368">
      <c r="A1368" s="140"/>
      <c r="B1368" s="141"/>
      <c r="C1368" s="141"/>
      <c r="D1368" s="141"/>
      <c r="E1368" s="142"/>
      <c r="F1368" s="142"/>
      <c r="G1368" s="142"/>
      <c r="H1368" s="142"/>
      <c r="I1368" s="143"/>
      <c r="J1368" s="144"/>
      <c r="K1368" s="142"/>
      <c r="L1368" s="144"/>
      <c r="M1368" s="142"/>
      <c r="N1368" s="145"/>
      <c r="O1368" s="142"/>
      <c r="P1368" s="146"/>
      <c r="Q1368" s="147"/>
      <c r="R1368" s="142"/>
      <c r="S1368" s="147"/>
      <c r="T1368" s="142"/>
      <c r="U1368" s="148"/>
      <c r="V1368" s="142"/>
      <c r="W1368" s="142"/>
      <c r="X1368" s="142"/>
      <c r="Y1368" s="147"/>
      <c r="Z1368" s="142"/>
      <c r="AA1368" s="142"/>
      <c r="AB1368" s="142"/>
      <c r="AC1368" s="142"/>
      <c r="AD1368" s="147"/>
      <c r="AE1368" s="142"/>
      <c r="AF1368" s="142"/>
    </row>
    <row r="1369">
      <c r="A1369" s="140"/>
      <c r="B1369" s="141"/>
      <c r="C1369" s="141"/>
      <c r="D1369" s="141"/>
      <c r="E1369" s="142"/>
      <c r="F1369" s="142"/>
      <c r="G1369" s="142"/>
      <c r="H1369" s="142"/>
      <c r="I1369" s="143"/>
      <c r="J1369" s="144"/>
      <c r="K1369" s="142"/>
      <c r="L1369" s="144"/>
      <c r="M1369" s="142"/>
      <c r="N1369" s="145"/>
      <c r="O1369" s="142"/>
      <c r="P1369" s="146"/>
      <c r="Q1369" s="147"/>
      <c r="R1369" s="142"/>
      <c r="S1369" s="147"/>
      <c r="T1369" s="142"/>
      <c r="U1369" s="148"/>
      <c r="V1369" s="142"/>
      <c r="W1369" s="142"/>
      <c r="X1369" s="142"/>
      <c r="Y1369" s="147"/>
      <c r="Z1369" s="142"/>
      <c r="AA1369" s="142"/>
      <c r="AB1369" s="142"/>
      <c r="AC1369" s="142"/>
      <c r="AD1369" s="147"/>
      <c r="AE1369" s="142"/>
      <c r="AF1369" s="142"/>
    </row>
    <row r="1370">
      <c r="A1370" s="140"/>
      <c r="B1370" s="141"/>
      <c r="C1370" s="141"/>
      <c r="D1370" s="141"/>
      <c r="E1370" s="142"/>
      <c r="F1370" s="142"/>
      <c r="G1370" s="142"/>
      <c r="H1370" s="142"/>
      <c r="I1370" s="143"/>
      <c r="J1370" s="144"/>
      <c r="K1370" s="142"/>
      <c r="L1370" s="144"/>
      <c r="M1370" s="142"/>
      <c r="N1370" s="145"/>
      <c r="O1370" s="142"/>
      <c r="P1370" s="146"/>
      <c r="Q1370" s="147"/>
      <c r="R1370" s="142"/>
      <c r="S1370" s="147"/>
      <c r="T1370" s="142"/>
      <c r="U1370" s="148"/>
      <c r="V1370" s="142"/>
      <c r="W1370" s="142"/>
      <c r="X1370" s="142"/>
      <c r="Y1370" s="147"/>
      <c r="Z1370" s="142"/>
      <c r="AA1370" s="142"/>
      <c r="AB1370" s="142"/>
      <c r="AC1370" s="142"/>
      <c r="AD1370" s="147"/>
      <c r="AE1370" s="142"/>
      <c r="AF1370" s="142"/>
    </row>
    <row r="1371">
      <c r="A1371" s="140"/>
      <c r="B1371" s="141"/>
      <c r="C1371" s="141"/>
      <c r="D1371" s="141"/>
      <c r="E1371" s="142"/>
      <c r="F1371" s="142"/>
      <c r="G1371" s="142"/>
      <c r="H1371" s="142"/>
      <c r="I1371" s="143"/>
      <c r="J1371" s="144"/>
      <c r="K1371" s="142"/>
      <c r="L1371" s="144"/>
      <c r="M1371" s="142"/>
      <c r="N1371" s="145"/>
      <c r="O1371" s="142"/>
      <c r="P1371" s="146"/>
      <c r="Q1371" s="147"/>
      <c r="R1371" s="142"/>
      <c r="S1371" s="147"/>
      <c r="T1371" s="142"/>
      <c r="U1371" s="148"/>
      <c r="V1371" s="142"/>
      <c r="W1371" s="142"/>
      <c r="X1371" s="142"/>
      <c r="Y1371" s="147"/>
      <c r="Z1371" s="142"/>
      <c r="AA1371" s="142"/>
      <c r="AB1371" s="142"/>
      <c r="AC1371" s="142"/>
      <c r="AD1371" s="147"/>
      <c r="AE1371" s="142"/>
      <c r="AF1371" s="142"/>
    </row>
    <row r="1372">
      <c r="A1372" s="140"/>
      <c r="B1372" s="141"/>
      <c r="C1372" s="141"/>
      <c r="D1372" s="141"/>
      <c r="E1372" s="142"/>
      <c r="F1372" s="142"/>
      <c r="G1372" s="142"/>
      <c r="H1372" s="142"/>
      <c r="I1372" s="143"/>
      <c r="J1372" s="144"/>
      <c r="K1372" s="142"/>
      <c r="L1372" s="144"/>
      <c r="M1372" s="142"/>
      <c r="N1372" s="145"/>
      <c r="O1372" s="142"/>
      <c r="P1372" s="146"/>
      <c r="Q1372" s="147"/>
      <c r="R1372" s="142"/>
      <c r="S1372" s="147"/>
      <c r="T1372" s="142"/>
      <c r="U1372" s="148"/>
      <c r="V1372" s="142"/>
      <c r="W1372" s="142"/>
      <c r="X1372" s="142"/>
      <c r="Y1372" s="147"/>
      <c r="Z1372" s="142"/>
      <c r="AA1372" s="142"/>
      <c r="AB1372" s="142"/>
      <c r="AC1372" s="142"/>
      <c r="AD1372" s="147"/>
      <c r="AE1372" s="142"/>
      <c r="AF1372" s="142"/>
    </row>
    <row r="1373">
      <c r="A1373" s="140"/>
      <c r="B1373" s="141"/>
      <c r="C1373" s="141"/>
      <c r="D1373" s="141"/>
      <c r="E1373" s="142"/>
      <c r="F1373" s="142"/>
      <c r="G1373" s="142"/>
      <c r="H1373" s="142"/>
      <c r="I1373" s="143"/>
      <c r="J1373" s="144"/>
      <c r="K1373" s="142"/>
      <c r="L1373" s="144"/>
      <c r="M1373" s="142"/>
      <c r="N1373" s="145"/>
      <c r="O1373" s="142"/>
      <c r="P1373" s="146"/>
      <c r="Q1373" s="147"/>
      <c r="R1373" s="142"/>
      <c r="S1373" s="147"/>
      <c r="T1373" s="142"/>
      <c r="U1373" s="148"/>
      <c r="V1373" s="142"/>
      <c r="W1373" s="142"/>
      <c r="X1373" s="142"/>
      <c r="Y1373" s="147"/>
      <c r="Z1373" s="142"/>
      <c r="AA1373" s="142"/>
      <c r="AB1373" s="142"/>
      <c r="AC1373" s="142"/>
      <c r="AD1373" s="147"/>
      <c r="AE1373" s="142"/>
      <c r="AF1373" s="142"/>
    </row>
    <row r="1374">
      <c r="A1374" s="140"/>
      <c r="B1374" s="141"/>
      <c r="C1374" s="141"/>
      <c r="D1374" s="141"/>
      <c r="E1374" s="142"/>
      <c r="F1374" s="142"/>
      <c r="G1374" s="142"/>
      <c r="H1374" s="142"/>
      <c r="I1374" s="143"/>
      <c r="J1374" s="144"/>
      <c r="K1374" s="142"/>
      <c r="L1374" s="144"/>
      <c r="M1374" s="142"/>
      <c r="N1374" s="145"/>
      <c r="O1374" s="142"/>
      <c r="P1374" s="146"/>
      <c r="Q1374" s="147"/>
      <c r="R1374" s="142"/>
      <c r="S1374" s="147"/>
      <c r="T1374" s="142"/>
      <c r="U1374" s="148"/>
      <c r="V1374" s="142"/>
      <c r="W1374" s="142"/>
      <c r="X1374" s="142"/>
      <c r="Y1374" s="147"/>
      <c r="Z1374" s="142"/>
      <c r="AA1374" s="142"/>
      <c r="AB1374" s="142"/>
      <c r="AC1374" s="142"/>
      <c r="AD1374" s="147"/>
      <c r="AE1374" s="142"/>
      <c r="AF1374" s="142"/>
    </row>
    <row r="1375">
      <c r="A1375" s="140"/>
      <c r="B1375" s="141"/>
      <c r="C1375" s="141"/>
      <c r="D1375" s="141"/>
      <c r="E1375" s="142"/>
      <c r="F1375" s="142"/>
      <c r="G1375" s="142"/>
      <c r="H1375" s="142"/>
      <c r="I1375" s="143"/>
      <c r="J1375" s="144"/>
      <c r="K1375" s="142"/>
      <c r="L1375" s="144"/>
      <c r="M1375" s="142"/>
      <c r="N1375" s="145"/>
      <c r="O1375" s="142"/>
      <c r="P1375" s="146"/>
      <c r="Q1375" s="147"/>
      <c r="R1375" s="142"/>
      <c r="S1375" s="147"/>
      <c r="T1375" s="142"/>
      <c r="U1375" s="148"/>
      <c r="V1375" s="142"/>
      <c r="W1375" s="142"/>
      <c r="X1375" s="142"/>
      <c r="Y1375" s="147"/>
      <c r="Z1375" s="142"/>
      <c r="AA1375" s="142"/>
      <c r="AB1375" s="142"/>
      <c r="AC1375" s="142"/>
      <c r="AD1375" s="147"/>
      <c r="AE1375" s="142"/>
      <c r="AF1375" s="142"/>
    </row>
    <row r="1376">
      <c r="A1376" s="140"/>
      <c r="B1376" s="141"/>
      <c r="C1376" s="141"/>
      <c r="D1376" s="141"/>
      <c r="E1376" s="142"/>
      <c r="F1376" s="142"/>
      <c r="G1376" s="142"/>
      <c r="H1376" s="142"/>
      <c r="I1376" s="143"/>
      <c r="J1376" s="144"/>
      <c r="K1376" s="142"/>
      <c r="L1376" s="144"/>
      <c r="M1376" s="142"/>
      <c r="N1376" s="145"/>
      <c r="O1376" s="142"/>
      <c r="P1376" s="146"/>
      <c r="Q1376" s="147"/>
      <c r="R1376" s="142"/>
      <c r="S1376" s="147"/>
      <c r="T1376" s="142"/>
      <c r="U1376" s="148"/>
      <c r="V1376" s="142"/>
      <c r="W1376" s="142"/>
      <c r="X1376" s="142"/>
      <c r="Y1376" s="147"/>
      <c r="Z1376" s="142"/>
      <c r="AA1376" s="142"/>
      <c r="AB1376" s="142"/>
      <c r="AC1376" s="142"/>
      <c r="AD1376" s="147"/>
      <c r="AE1376" s="142"/>
      <c r="AF1376" s="142"/>
    </row>
    <row r="1377">
      <c r="A1377" s="140"/>
      <c r="B1377" s="141"/>
      <c r="C1377" s="141"/>
      <c r="D1377" s="141"/>
      <c r="E1377" s="142"/>
      <c r="F1377" s="142"/>
      <c r="G1377" s="142"/>
      <c r="H1377" s="142"/>
      <c r="I1377" s="143"/>
      <c r="J1377" s="144"/>
      <c r="K1377" s="142"/>
      <c r="L1377" s="144"/>
      <c r="M1377" s="142"/>
      <c r="N1377" s="145"/>
      <c r="O1377" s="142"/>
      <c r="P1377" s="146"/>
      <c r="Q1377" s="147"/>
      <c r="R1377" s="142"/>
      <c r="S1377" s="147"/>
      <c r="T1377" s="142"/>
      <c r="U1377" s="148"/>
      <c r="V1377" s="142"/>
      <c r="W1377" s="142"/>
      <c r="X1377" s="142"/>
      <c r="Y1377" s="147"/>
      <c r="Z1377" s="142"/>
      <c r="AA1377" s="142"/>
      <c r="AB1377" s="142"/>
      <c r="AC1377" s="142"/>
      <c r="AD1377" s="147"/>
      <c r="AE1377" s="142"/>
      <c r="AF1377" s="142"/>
    </row>
    <row r="1378">
      <c r="A1378" s="140"/>
      <c r="B1378" s="141"/>
      <c r="C1378" s="141"/>
      <c r="D1378" s="141"/>
      <c r="E1378" s="142"/>
      <c r="F1378" s="142"/>
      <c r="G1378" s="142"/>
      <c r="H1378" s="142"/>
      <c r="I1378" s="143"/>
      <c r="J1378" s="144"/>
      <c r="K1378" s="142"/>
      <c r="L1378" s="144"/>
      <c r="M1378" s="142"/>
      <c r="N1378" s="145"/>
      <c r="O1378" s="142"/>
      <c r="P1378" s="146"/>
      <c r="Q1378" s="147"/>
      <c r="R1378" s="142"/>
      <c r="S1378" s="147"/>
      <c r="T1378" s="142"/>
      <c r="U1378" s="148"/>
      <c r="V1378" s="142"/>
      <c r="W1378" s="142"/>
      <c r="X1378" s="142"/>
      <c r="Y1378" s="147"/>
      <c r="Z1378" s="142"/>
      <c r="AA1378" s="142"/>
      <c r="AB1378" s="142"/>
      <c r="AC1378" s="142"/>
      <c r="AD1378" s="147"/>
      <c r="AE1378" s="142"/>
      <c r="AF1378" s="142"/>
    </row>
    <row r="1379">
      <c r="A1379" s="140"/>
      <c r="B1379" s="141"/>
      <c r="C1379" s="141"/>
      <c r="D1379" s="141"/>
      <c r="E1379" s="142"/>
      <c r="F1379" s="142"/>
      <c r="G1379" s="142"/>
      <c r="H1379" s="142"/>
      <c r="I1379" s="143"/>
      <c r="J1379" s="144"/>
      <c r="K1379" s="142"/>
      <c r="L1379" s="144"/>
      <c r="M1379" s="142"/>
      <c r="N1379" s="145"/>
      <c r="O1379" s="142"/>
      <c r="P1379" s="146"/>
      <c r="Q1379" s="147"/>
      <c r="R1379" s="142"/>
      <c r="S1379" s="147"/>
      <c r="T1379" s="142"/>
      <c r="U1379" s="148"/>
      <c r="V1379" s="142"/>
      <c r="W1379" s="142"/>
      <c r="X1379" s="142"/>
      <c r="Y1379" s="147"/>
      <c r="Z1379" s="142"/>
      <c r="AA1379" s="142"/>
      <c r="AB1379" s="142"/>
      <c r="AC1379" s="142"/>
      <c r="AD1379" s="147"/>
      <c r="AE1379" s="142"/>
      <c r="AF1379" s="142"/>
    </row>
    <row r="1380">
      <c r="A1380" s="140"/>
      <c r="B1380" s="141"/>
      <c r="C1380" s="141"/>
      <c r="D1380" s="141"/>
      <c r="E1380" s="142"/>
      <c r="F1380" s="142"/>
      <c r="G1380" s="142"/>
      <c r="H1380" s="142"/>
      <c r="I1380" s="143"/>
      <c r="J1380" s="144"/>
      <c r="K1380" s="142"/>
      <c r="L1380" s="144"/>
      <c r="M1380" s="142"/>
      <c r="N1380" s="145"/>
      <c r="O1380" s="142"/>
      <c r="P1380" s="146"/>
      <c r="Q1380" s="147"/>
      <c r="R1380" s="142"/>
      <c r="S1380" s="147"/>
      <c r="T1380" s="142"/>
      <c r="U1380" s="148"/>
      <c r="V1380" s="142"/>
      <c r="W1380" s="142"/>
      <c r="X1380" s="142"/>
      <c r="Y1380" s="147"/>
      <c r="Z1380" s="142"/>
      <c r="AA1380" s="142"/>
      <c r="AB1380" s="142"/>
      <c r="AC1380" s="142"/>
      <c r="AD1380" s="147"/>
      <c r="AE1380" s="142"/>
      <c r="AF1380" s="142"/>
    </row>
    <row r="1381">
      <c r="A1381" s="140"/>
      <c r="B1381" s="141"/>
      <c r="C1381" s="141"/>
      <c r="D1381" s="141"/>
      <c r="E1381" s="142"/>
      <c r="F1381" s="142"/>
      <c r="G1381" s="142"/>
      <c r="H1381" s="142"/>
      <c r="I1381" s="143"/>
      <c r="J1381" s="144"/>
      <c r="K1381" s="142"/>
      <c r="L1381" s="144"/>
      <c r="M1381" s="142"/>
      <c r="N1381" s="145"/>
      <c r="O1381" s="142"/>
      <c r="P1381" s="146"/>
      <c r="Q1381" s="147"/>
      <c r="R1381" s="142"/>
      <c r="S1381" s="147"/>
      <c r="T1381" s="142"/>
      <c r="U1381" s="148"/>
      <c r="V1381" s="142"/>
      <c r="W1381" s="142"/>
      <c r="X1381" s="142"/>
      <c r="Y1381" s="147"/>
      <c r="Z1381" s="142"/>
      <c r="AA1381" s="142"/>
      <c r="AB1381" s="142"/>
      <c r="AC1381" s="142"/>
      <c r="AD1381" s="147"/>
      <c r="AE1381" s="142"/>
      <c r="AF1381" s="142"/>
    </row>
    <row r="1382">
      <c r="A1382" s="140"/>
      <c r="B1382" s="141"/>
      <c r="C1382" s="141"/>
      <c r="D1382" s="141"/>
      <c r="E1382" s="142"/>
      <c r="F1382" s="142"/>
      <c r="G1382" s="142"/>
      <c r="H1382" s="142"/>
      <c r="I1382" s="143"/>
      <c r="J1382" s="144"/>
      <c r="K1382" s="142"/>
      <c r="L1382" s="144"/>
      <c r="M1382" s="142"/>
      <c r="N1382" s="145"/>
      <c r="O1382" s="142"/>
      <c r="P1382" s="146"/>
      <c r="Q1382" s="147"/>
      <c r="R1382" s="142"/>
      <c r="S1382" s="147"/>
      <c r="T1382" s="142"/>
      <c r="U1382" s="148"/>
      <c r="V1382" s="142"/>
      <c r="W1382" s="142"/>
      <c r="X1382" s="142"/>
      <c r="Y1382" s="147"/>
      <c r="Z1382" s="142"/>
      <c r="AA1382" s="142"/>
      <c r="AB1382" s="142"/>
      <c r="AC1382" s="142"/>
      <c r="AD1382" s="147"/>
      <c r="AE1382" s="142"/>
      <c r="AF1382" s="142"/>
    </row>
    <row r="1383">
      <c r="A1383" s="140"/>
      <c r="B1383" s="141"/>
      <c r="C1383" s="141"/>
      <c r="D1383" s="141"/>
      <c r="E1383" s="142"/>
      <c r="F1383" s="142"/>
      <c r="G1383" s="142"/>
      <c r="H1383" s="142"/>
      <c r="I1383" s="143"/>
      <c r="J1383" s="144"/>
      <c r="K1383" s="142"/>
      <c r="L1383" s="144"/>
      <c r="M1383" s="142"/>
      <c r="N1383" s="145"/>
      <c r="O1383" s="142"/>
      <c r="P1383" s="146"/>
      <c r="Q1383" s="147"/>
      <c r="R1383" s="142"/>
      <c r="S1383" s="147"/>
      <c r="T1383" s="142"/>
      <c r="U1383" s="148"/>
      <c r="V1383" s="142"/>
      <c r="W1383" s="142"/>
      <c r="X1383" s="142"/>
      <c r="Y1383" s="147"/>
      <c r="Z1383" s="142"/>
      <c r="AA1383" s="142"/>
      <c r="AB1383" s="142"/>
      <c r="AC1383" s="142"/>
      <c r="AD1383" s="147"/>
      <c r="AE1383" s="142"/>
      <c r="AF1383" s="142"/>
    </row>
    <row r="1384">
      <c r="A1384" s="140"/>
      <c r="B1384" s="141"/>
      <c r="C1384" s="141"/>
      <c r="D1384" s="141"/>
      <c r="E1384" s="142"/>
      <c r="F1384" s="142"/>
      <c r="G1384" s="142"/>
      <c r="H1384" s="142"/>
      <c r="I1384" s="143"/>
      <c r="J1384" s="144"/>
      <c r="K1384" s="142"/>
      <c r="L1384" s="144"/>
      <c r="M1384" s="142"/>
      <c r="N1384" s="145"/>
      <c r="O1384" s="142"/>
      <c r="P1384" s="146"/>
      <c r="Q1384" s="147"/>
      <c r="R1384" s="142"/>
      <c r="S1384" s="147"/>
      <c r="T1384" s="142"/>
      <c r="U1384" s="148"/>
      <c r="V1384" s="142"/>
      <c r="W1384" s="142"/>
      <c r="X1384" s="142"/>
      <c r="Y1384" s="147"/>
      <c r="Z1384" s="142"/>
      <c r="AA1384" s="142"/>
      <c r="AB1384" s="142"/>
      <c r="AC1384" s="142"/>
      <c r="AD1384" s="147"/>
      <c r="AE1384" s="142"/>
      <c r="AF1384" s="142"/>
    </row>
    <row r="1385">
      <c r="A1385" s="140"/>
      <c r="B1385" s="141"/>
      <c r="C1385" s="141"/>
      <c r="D1385" s="141"/>
      <c r="E1385" s="142"/>
      <c r="F1385" s="142"/>
      <c r="G1385" s="142"/>
      <c r="H1385" s="142"/>
      <c r="I1385" s="143"/>
      <c r="J1385" s="144"/>
      <c r="K1385" s="142"/>
      <c r="L1385" s="144"/>
      <c r="M1385" s="142"/>
      <c r="N1385" s="145"/>
      <c r="O1385" s="142"/>
      <c r="P1385" s="146"/>
      <c r="Q1385" s="147"/>
      <c r="R1385" s="142"/>
      <c r="S1385" s="147"/>
      <c r="T1385" s="142"/>
      <c r="U1385" s="148"/>
      <c r="V1385" s="142"/>
      <c r="W1385" s="142"/>
      <c r="X1385" s="142"/>
      <c r="Y1385" s="147"/>
      <c r="Z1385" s="142"/>
      <c r="AA1385" s="142"/>
      <c r="AB1385" s="142"/>
      <c r="AC1385" s="142"/>
      <c r="AD1385" s="147"/>
      <c r="AE1385" s="142"/>
      <c r="AF1385" s="142"/>
    </row>
    <row r="1386">
      <c r="A1386" s="140"/>
      <c r="B1386" s="141"/>
      <c r="C1386" s="141"/>
      <c r="D1386" s="141"/>
      <c r="E1386" s="142"/>
      <c r="F1386" s="142"/>
      <c r="G1386" s="142"/>
      <c r="H1386" s="142"/>
      <c r="I1386" s="143"/>
      <c r="J1386" s="144"/>
      <c r="K1386" s="142"/>
      <c r="L1386" s="144"/>
      <c r="M1386" s="142"/>
      <c r="N1386" s="145"/>
      <c r="O1386" s="142"/>
      <c r="P1386" s="146"/>
      <c r="Q1386" s="147"/>
      <c r="R1386" s="142"/>
      <c r="S1386" s="147"/>
      <c r="T1386" s="142"/>
      <c r="U1386" s="148"/>
      <c r="V1386" s="142"/>
      <c r="W1386" s="142"/>
      <c r="X1386" s="142"/>
      <c r="Y1386" s="147"/>
      <c r="Z1386" s="142"/>
      <c r="AA1386" s="142"/>
      <c r="AB1386" s="142"/>
      <c r="AC1386" s="142"/>
      <c r="AD1386" s="147"/>
      <c r="AE1386" s="142"/>
      <c r="AF1386" s="142"/>
    </row>
    <row r="1387">
      <c r="A1387" s="140"/>
      <c r="B1387" s="141"/>
      <c r="C1387" s="141"/>
      <c r="D1387" s="141"/>
      <c r="E1387" s="142"/>
      <c r="F1387" s="142"/>
      <c r="G1387" s="142"/>
      <c r="H1387" s="142"/>
      <c r="I1387" s="143"/>
      <c r="J1387" s="144"/>
      <c r="K1387" s="142"/>
      <c r="L1387" s="144"/>
      <c r="M1387" s="142"/>
      <c r="N1387" s="145"/>
      <c r="O1387" s="142"/>
      <c r="P1387" s="146"/>
      <c r="Q1387" s="147"/>
      <c r="R1387" s="142"/>
      <c r="S1387" s="147"/>
      <c r="T1387" s="142"/>
      <c r="U1387" s="148"/>
      <c r="V1387" s="142"/>
      <c r="W1387" s="142"/>
      <c r="X1387" s="142"/>
      <c r="Y1387" s="147"/>
      <c r="Z1387" s="142"/>
      <c r="AA1387" s="142"/>
      <c r="AB1387" s="142"/>
      <c r="AC1387" s="142"/>
      <c r="AD1387" s="147"/>
      <c r="AE1387" s="142"/>
      <c r="AF1387" s="142"/>
    </row>
    <row r="1388">
      <c r="A1388" s="140"/>
      <c r="B1388" s="141"/>
      <c r="C1388" s="141"/>
      <c r="D1388" s="141"/>
      <c r="E1388" s="142"/>
      <c r="F1388" s="142"/>
      <c r="G1388" s="142"/>
      <c r="H1388" s="142"/>
      <c r="I1388" s="143"/>
      <c r="J1388" s="144"/>
      <c r="K1388" s="142"/>
      <c r="L1388" s="144"/>
      <c r="M1388" s="142"/>
      <c r="N1388" s="145"/>
      <c r="O1388" s="142"/>
      <c r="P1388" s="146"/>
      <c r="Q1388" s="147"/>
      <c r="R1388" s="142"/>
      <c r="S1388" s="147"/>
      <c r="T1388" s="142"/>
      <c r="U1388" s="148"/>
      <c r="V1388" s="142"/>
      <c r="W1388" s="142"/>
      <c r="X1388" s="142"/>
      <c r="Y1388" s="147"/>
      <c r="Z1388" s="142"/>
      <c r="AA1388" s="142"/>
      <c r="AB1388" s="142"/>
      <c r="AC1388" s="142"/>
      <c r="AD1388" s="147"/>
      <c r="AE1388" s="142"/>
      <c r="AF1388" s="142"/>
    </row>
    <row r="1389">
      <c r="A1389" s="140"/>
      <c r="B1389" s="141"/>
      <c r="C1389" s="141"/>
      <c r="D1389" s="141"/>
      <c r="E1389" s="142"/>
      <c r="F1389" s="142"/>
      <c r="G1389" s="142"/>
      <c r="H1389" s="142"/>
      <c r="I1389" s="143"/>
      <c r="J1389" s="144"/>
      <c r="K1389" s="142"/>
      <c r="L1389" s="144"/>
      <c r="M1389" s="142"/>
      <c r="N1389" s="145"/>
      <c r="O1389" s="142"/>
      <c r="P1389" s="146"/>
      <c r="Q1389" s="147"/>
      <c r="R1389" s="142"/>
      <c r="S1389" s="147"/>
      <c r="T1389" s="142"/>
      <c r="U1389" s="148"/>
      <c r="V1389" s="142"/>
      <c r="W1389" s="142"/>
      <c r="X1389" s="142"/>
      <c r="Y1389" s="147"/>
      <c r="Z1389" s="142"/>
      <c r="AA1389" s="142"/>
      <c r="AB1389" s="142"/>
      <c r="AC1389" s="142"/>
      <c r="AD1389" s="147"/>
      <c r="AE1389" s="142"/>
      <c r="AF1389" s="142"/>
    </row>
    <row r="1390">
      <c r="A1390" s="140"/>
      <c r="B1390" s="141"/>
      <c r="C1390" s="141"/>
      <c r="D1390" s="141"/>
      <c r="E1390" s="142"/>
      <c r="F1390" s="142"/>
      <c r="G1390" s="142"/>
      <c r="H1390" s="142"/>
      <c r="I1390" s="143"/>
      <c r="J1390" s="144"/>
      <c r="K1390" s="142"/>
      <c r="L1390" s="144"/>
      <c r="M1390" s="142"/>
      <c r="N1390" s="145"/>
      <c r="O1390" s="142"/>
      <c r="P1390" s="146"/>
      <c r="Q1390" s="147"/>
      <c r="R1390" s="142"/>
      <c r="S1390" s="147"/>
      <c r="T1390" s="142"/>
      <c r="U1390" s="148"/>
      <c r="V1390" s="142"/>
      <c r="W1390" s="142"/>
      <c r="X1390" s="142"/>
      <c r="Y1390" s="147"/>
      <c r="Z1390" s="142"/>
      <c r="AA1390" s="142"/>
      <c r="AB1390" s="142"/>
      <c r="AC1390" s="142"/>
      <c r="AD1390" s="147"/>
      <c r="AE1390" s="142"/>
      <c r="AF1390" s="142"/>
    </row>
    <row r="1391">
      <c r="A1391" s="140"/>
      <c r="B1391" s="141"/>
      <c r="C1391" s="141"/>
      <c r="D1391" s="141"/>
      <c r="E1391" s="142"/>
      <c r="F1391" s="142"/>
      <c r="G1391" s="142"/>
      <c r="H1391" s="142"/>
      <c r="I1391" s="143"/>
      <c r="J1391" s="144"/>
      <c r="K1391" s="142"/>
      <c r="L1391" s="144"/>
      <c r="M1391" s="142"/>
      <c r="N1391" s="145"/>
      <c r="O1391" s="142"/>
      <c r="P1391" s="146"/>
      <c r="Q1391" s="147"/>
      <c r="R1391" s="142"/>
      <c r="S1391" s="147"/>
      <c r="T1391" s="142"/>
      <c r="U1391" s="148"/>
      <c r="V1391" s="142"/>
      <c r="W1391" s="142"/>
      <c r="X1391" s="142"/>
      <c r="Y1391" s="147"/>
      <c r="Z1391" s="142"/>
      <c r="AA1391" s="142"/>
      <c r="AB1391" s="142"/>
      <c r="AC1391" s="142"/>
      <c r="AD1391" s="147"/>
      <c r="AE1391" s="142"/>
      <c r="AF1391" s="142"/>
    </row>
    <row r="1392">
      <c r="A1392" s="140"/>
      <c r="B1392" s="141"/>
      <c r="C1392" s="141"/>
      <c r="D1392" s="141"/>
      <c r="E1392" s="142"/>
      <c r="F1392" s="142"/>
      <c r="G1392" s="142"/>
      <c r="H1392" s="142"/>
      <c r="I1392" s="143"/>
      <c r="J1392" s="144"/>
      <c r="K1392" s="142"/>
      <c r="L1392" s="144"/>
      <c r="M1392" s="142"/>
      <c r="N1392" s="145"/>
      <c r="O1392" s="142"/>
      <c r="P1392" s="146"/>
      <c r="Q1392" s="147"/>
      <c r="R1392" s="142"/>
      <c r="S1392" s="147"/>
      <c r="T1392" s="142"/>
      <c r="U1392" s="148"/>
      <c r="V1392" s="142"/>
      <c r="W1392" s="142"/>
      <c r="X1392" s="142"/>
      <c r="Y1392" s="147"/>
      <c r="Z1392" s="142"/>
      <c r="AA1392" s="142"/>
      <c r="AB1392" s="142"/>
      <c r="AC1392" s="142"/>
      <c r="AD1392" s="147"/>
      <c r="AE1392" s="142"/>
      <c r="AF1392" s="142"/>
    </row>
    <row r="1393">
      <c r="A1393" s="140"/>
      <c r="B1393" s="141"/>
      <c r="C1393" s="141"/>
      <c r="D1393" s="141"/>
      <c r="E1393" s="142"/>
      <c r="F1393" s="142"/>
      <c r="G1393" s="142"/>
      <c r="H1393" s="142"/>
      <c r="I1393" s="143"/>
      <c r="J1393" s="144"/>
      <c r="K1393" s="142"/>
      <c r="L1393" s="144"/>
      <c r="M1393" s="142"/>
      <c r="N1393" s="145"/>
      <c r="O1393" s="142"/>
      <c r="P1393" s="146"/>
      <c r="Q1393" s="147"/>
      <c r="R1393" s="142"/>
      <c r="S1393" s="147"/>
      <c r="T1393" s="142"/>
      <c r="U1393" s="148"/>
      <c r="V1393" s="142"/>
      <c r="W1393" s="142"/>
      <c r="X1393" s="142"/>
      <c r="Y1393" s="147"/>
      <c r="Z1393" s="142"/>
      <c r="AA1393" s="142"/>
      <c r="AB1393" s="142"/>
      <c r="AC1393" s="142"/>
      <c r="AD1393" s="147"/>
      <c r="AE1393" s="142"/>
      <c r="AF1393" s="142"/>
    </row>
    <row r="1394">
      <c r="A1394" s="140"/>
      <c r="B1394" s="141"/>
      <c r="C1394" s="141"/>
      <c r="D1394" s="141"/>
      <c r="E1394" s="142"/>
      <c r="F1394" s="142"/>
      <c r="G1394" s="142"/>
      <c r="H1394" s="142"/>
      <c r="I1394" s="143"/>
      <c r="J1394" s="144"/>
      <c r="K1394" s="142"/>
      <c r="L1394" s="144"/>
      <c r="M1394" s="142"/>
      <c r="N1394" s="145"/>
      <c r="O1394" s="142"/>
      <c r="P1394" s="146"/>
      <c r="Q1394" s="147"/>
      <c r="R1394" s="142"/>
      <c r="S1394" s="147"/>
      <c r="T1394" s="142"/>
      <c r="U1394" s="148"/>
      <c r="V1394" s="142"/>
      <c r="W1394" s="142"/>
      <c r="X1394" s="142"/>
      <c r="Y1394" s="147"/>
      <c r="Z1394" s="142"/>
      <c r="AA1394" s="142"/>
      <c r="AB1394" s="142"/>
      <c r="AC1394" s="142"/>
      <c r="AD1394" s="147"/>
      <c r="AE1394" s="142"/>
      <c r="AF1394" s="142"/>
    </row>
    <row r="1395">
      <c r="A1395" s="140"/>
      <c r="B1395" s="141"/>
      <c r="C1395" s="141"/>
      <c r="D1395" s="141"/>
      <c r="E1395" s="142"/>
      <c r="F1395" s="142"/>
      <c r="G1395" s="142"/>
      <c r="H1395" s="142"/>
      <c r="I1395" s="143"/>
      <c r="J1395" s="144"/>
      <c r="K1395" s="142"/>
      <c r="L1395" s="144"/>
      <c r="M1395" s="142"/>
      <c r="N1395" s="145"/>
      <c r="O1395" s="142"/>
      <c r="P1395" s="146"/>
      <c r="Q1395" s="147"/>
      <c r="R1395" s="142"/>
      <c r="S1395" s="147"/>
      <c r="T1395" s="142"/>
      <c r="U1395" s="148"/>
      <c r="V1395" s="142"/>
      <c r="W1395" s="142"/>
      <c r="X1395" s="142"/>
      <c r="Y1395" s="147"/>
      <c r="Z1395" s="142"/>
      <c r="AA1395" s="142"/>
      <c r="AB1395" s="142"/>
      <c r="AC1395" s="142"/>
      <c r="AD1395" s="147"/>
      <c r="AE1395" s="142"/>
      <c r="AF1395" s="142"/>
    </row>
    <row r="1396">
      <c r="A1396" s="140"/>
      <c r="B1396" s="141"/>
      <c r="C1396" s="141"/>
      <c r="D1396" s="141"/>
      <c r="E1396" s="142"/>
      <c r="F1396" s="142"/>
      <c r="G1396" s="142"/>
      <c r="H1396" s="142"/>
      <c r="I1396" s="143"/>
      <c r="J1396" s="144"/>
      <c r="K1396" s="142"/>
      <c r="L1396" s="144"/>
      <c r="M1396" s="142"/>
      <c r="N1396" s="145"/>
      <c r="O1396" s="142"/>
      <c r="P1396" s="146"/>
      <c r="Q1396" s="147"/>
      <c r="R1396" s="142"/>
      <c r="S1396" s="147"/>
      <c r="T1396" s="142"/>
      <c r="U1396" s="148"/>
      <c r="V1396" s="142"/>
      <c r="W1396" s="142"/>
      <c r="X1396" s="142"/>
      <c r="Y1396" s="147"/>
      <c r="Z1396" s="142"/>
      <c r="AA1396" s="142"/>
      <c r="AB1396" s="142"/>
      <c r="AC1396" s="142"/>
      <c r="AD1396" s="147"/>
      <c r="AE1396" s="142"/>
      <c r="AF1396" s="142"/>
    </row>
    <row r="1397">
      <c r="A1397" s="140"/>
      <c r="B1397" s="141"/>
      <c r="C1397" s="141"/>
      <c r="D1397" s="141"/>
      <c r="E1397" s="142"/>
      <c r="F1397" s="142"/>
      <c r="G1397" s="142"/>
      <c r="H1397" s="142"/>
      <c r="I1397" s="143"/>
      <c r="J1397" s="144"/>
      <c r="K1397" s="142"/>
      <c r="L1397" s="144"/>
      <c r="M1397" s="142"/>
      <c r="N1397" s="145"/>
      <c r="O1397" s="142"/>
      <c r="P1397" s="146"/>
      <c r="Q1397" s="147"/>
      <c r="R1397" s="142"/>
      <c r="S1397" s="147"/>
      <c r="T1397" s="142"/>
      <c r="U1397" s="148"/>
      <c r="V1397" s="142"/>
      <c r="W1397" s="142"/>
      <c r="X1397" s="142"/>
      <c r="Y1397" s="147"/>
      <c r="Z1397" s="142"/>
      <c r="AA1397" s="142"/>
      <c r="AB1397" s="142"/>
      <c r="AC1397" s="142"/>
      <c r="AD1397" s="147"/>
      <c r="AE1397" s="142"/>
      <c r="AF1397" s="142"/>
    </row>
    <row r="1398">
      <c r="A1398" s="140"/>
      <c r="B1398" s="141"/>
      <c r="C1398" s="141"/>
      <c r="D1398" s="141"/>
      <c r="E1398" s="142"/>
      <c r="F1398" s="142"/>
      <c r="G1398" s="142"/>
      <c r="H1398" s="142"/>
      <c r="I1398" s="143"/>
      <c r="J1398" s="144"/>
      <c r="K1398" s="142"/>
      <c r="L1398" s="144"/>
      <c r="M1398" s="142"/>
      <c r="N1398" s="145"/>
      <c r="O1398" s="142"/>
      <c r="P1398" s="146"/>
      <c r="Q1398" s="147"/>
      <c r="R1398" s="142"/>
      <c r="S1398" s="147"/>
      <c r="T1398" s="142"/>
      <c r="U1398" s="148"/>
      <c r="V1398" s="142"/>
      <c r="W1398" s="142"/>
      <c r="X1398" s="142"/>
      <c r="Y1398" s="147"/>
      <c r="Z1398" s="142"/>
      <c r="AA1398" s="142"/>
      <c r="AB1398" s="142"/>
      <c r="AC1398" s="142"/>
      <c r="AD1398" s="147"/>
      <c r="AE1398" s="142"/>
      <c r="AF1398" s="142"/>
    </row>
    <row r="1399">
      <c r="A1399" s="140"/>
      <c r="B1399" s="141"/>
      <c r="C1399" s="141"/>
      <c r="D1399" s="141"/>
      <c r="E1399" s="142"/>
      <c r="F1399" s="142"/>
      <c r="G1399" s="142"/>
      <c r="H1399" s="142"/>
      <c r="I1399" s="143"/>
      <c r="J1399" s="144"/>
      <c r="K1399" s="142"/>
      <c r="L1399" s="144"/>
      <c r="M1399" s="142"/>
      <c r="N1399" s="145"/>
      <c r="O1399" s="142"/>
      <c r="P1399" s="146"/>
      <c r="Q1399" s="147"/>
      <c r="R1399" s="142"/>
      <c r="S1399" s="147"/>
      <c r="T1399" s="142"/>
      <c r="U1399" s="148"/>
      <c r="V1399" s="142"/>
      <c r="W1399" s="142"/>
      <c r="X1399" s="142"/>
      <c r="Y1399" s="147"/>
      <c r="Z1399" s="142"/>
      <c r="AA1399" s="142"/>
      <c r="AB1399" s="142"/>
      <c r="AC1399" s="142"/>
      <c r="AD1399" s="147"/>
      <c r="AE1399" s="142"/>
      <c r="AF1399" s="142"/>
    </row>
    <row r="1400">
      <c r="A1400" s="140"/>
      <c r="B1400" s="141"/>
      <c r="C1400" s="141"/>
      <c r="D1400" s="141"/>
      <c r="E1400" s="142"/>
      <c r="F1400" s="142"/>
      <c r="G1400" s="142"/>
      <c r="H1400" s="142"/>
      <c r="I1400" s="143"/>
      <c r="J1400" s="144"/>
      <c r="K1400" s="142"/>
      <c r="L1400" s="144"/>
      <c r="M1400" s="142"/>
      <c r="N1400" s="145"/>
      <c r="O1400" s="142"/>
      <c r="P1400" s="146"/>
      <c r="Q1400" s="147"/>
      <c r="R1400" s="142"/>
      <c r="S1400" s="147"/>
      <c r="T1400" s="142"/>
      <c r="U1400" s="148"/>
      <c r="V1400" s="142"/>
      <c r="W1400" s="142"/>
      <c r="X1400" s="142"/>
      <c r="Y1400" s="147"/>
      <c r="Z1400" s="142"/>
      <c r="AA1400" s="142"/>
      <c r="AB1400" s="142"/>
      <c r="AC1400" s="142"/>
      <c r="AD1400" s="147"/>
      <c r="AE1400" s="142"/>
      <c r="AF1400" s="142"/>
    </row>
    <row r="1401">
      <c r="A1401" s="140"/>
      <c r="B1401" s="141"/>
      <c r="C1401" s="141"/>
      <c r="D1401" s="141"/>
      <c r="E1401" s="142"/>
      <c r="F1401" s="142"/>
      <c r="G1401" s="142"/>
      <c r="H1401" s="142"/>
      <c r="I1401" s="143"/>
      <c r="J1401" s="144"/>
      <c r="K1401" s="142"/>
      <c r="L1401" s="144"/>
      <c r="M1401" s="142"/>
      <c r="N1401" s="145"/>
      <c r="O1401" s="142"/>
      <c r="P1401" s="146"/>
      <c r="Q1401" s="147"/>
      <c r="R1401" s="142"/>
      <c r="S1401" s="147"/>
      <c r="T1401" s="142"/>
      <c r="U1401" s="148"/>
      <c r="V1401" s="142"/>
      <c r="W1401" s="142"/>
      <c r="X1401" s="142"/>
      <c r="Y1401" s="147"/>
      <c r="Z1401" s="142"/>
      <c r="AA1401" s="142"/>
      <c r="AB1401" s="142"/>
      <c r="AC1401" s="142"/>
      <c r="AD1401" s="147"/>
      <c r="AE1401" s="142"/>
      <c r="AF1401" s="142"/>
    </row>
    <row r="1402">
      <c r="A1402" s="140"/>
      <c r="B1402" s="141"/>
      <c r="C1402" s="141"/>
      <c r="D1402" s="141"/>
      <c r="E1402" s="142"/>
      <c r="F1402" s="142"/>
      <c r="G1402" s="142"/>
      <c r="H1402" s="142"/>
      <c r="I1402" s="143"/>
      <c r="J1402" s="144"/>
      <c r="K1402" s="142"/>
      <c r="L1402" s="144"/>
      <c r="M1402" s="142"/>
      <c r="N1402" s="145"/>
      <c r="O1402" s="142"/>
      <c r="P1402" s="146"/>
      <c r="Q1402" s="147"/>
      <c r="R1402" s="142"/>
      <c r="S1402" s="147"/>
      <c r="T1402" s="142"/>
      <c r="U1402" s="148"/>
      <c r="V1402" s="142"/>
      <c r="W1402" s="142"/>
      <c r="X1402" s="142"/>
      <c r="Y1402" s="147"/>
      <c r="Z1402" s="142"/>
      <c r="AA1402" s="142"/>
      <c r="AB1402" s="142"/>
      <c r="AC1402" s="142"/>
      <c r="AD1402" s="147"/>
      <c r="AE1402" s="142"/>
      <c r="AF1402" s="142"/>
    </row>
    <row r="1403">
      <c r="A1403" s="140"/>
      <c r="B1403" s="141"/>
      <c r="C1403" s="141"/>
      <c r="D1403" s="141"/>
      <c r="E1403" s="142"/>
      <c r="F1403" s="142"/>
      <c r="G1403" s="142"/>
      <c r="H1403" s="142"/>
      <c r="I1403" s="143"/>
      <c r="J1403" s="144"/>
      <c r="K1403" s="142"/>
      <c r="L1403" s="144"/>
      <c r="M1403" s="142"/>
      <c r="N1403" s="145"/>
      <c r="O1403" s="142"/>
      <c r="P1403" s="146"/>
      <c r="Q1403" s="147"/>
      <c r="R1403" s="142"/>
      <c r="S1403" s="147"/>
      <c r="T1403" s="142"/>
      <c r="U1403" s="148"/>
      <c r="V1403" s="142"/>
      <c r="W1403" s="142"/>
      <c r="X1403" s="142"/>
      <c r="Y1403" s="147"/>
      <c r="Z1403" s="142"/>
      <c r="AA1403" s="142"/>
      <c r="AB1403" s="142"/>
      <c r="AC1403" s="142"/>
      <c r="AD1403" s="147"/>
      <c r="AE1403" s="142"/>
      <c r="AF1403" s="142"/>
    </row>
    <row r="1404">
      <c r="A1404" s="140"/>
      <c r="B1404" s="141"/>
      <c r="C1404" s="141"/>
      <c r="D1404" s="141"/>
      <c r="E1404" s="142"/>
      <c r="F1404" s="142"/>
      <c r="G1404" s="142"/>
      <c r="H1404" s="142"/>
      <c r="I1404" s="143"/>
      <c r="J1404" s="144"/>
      <c r="K1404" s="142"/>
      <c r="L1404" s="144"/>
      <c r="M1404" s="142"/>
      <c r="N1404" s="145"/>
      <c r="O1404" s="142"/>
      <c r="P1404" s="146"/>
      <c r="Q1404" s="147"/>
      <c r="R1404" s="142"/>
      <c r="S1404" s="147"/>
      <c r="T1404" s="142"/>
      <c r="U1404" s="148"/>
      <c r="V1404" s="142"/>
      <c r="W1404" s="142"/>
      <c r="X1404" s="142"/>
      <c r="Y1404" s="147"/>
      <c r="Z1404" s="142"/>
      <c r="AA1404" s="142"/>
      <c r="AB1404" s="142"/>
      <c r="AC1404" s="142"/>
      <c r="AD1404" s="147"/>
      <c r="AE1404" s="142"/>
      <c r="AF1404" s="142"/>
    </row>
    <row r="1405">
      <c r="A1405" s="140"/>
      <c r="B1405" s="141"/>
      <c r="C1405" s="141"/>
      <c r="D1405" s="141"/>
      <c r="E1405" s="142"/>
      <c r="F1405" s="142"/>
      <c r="G1405" s="142"/>
      <c r="H1405" s="142"/>
      <c r="I1405" s="143"/>
      <c r="J1405" s="144"/>
      <c r="K1405" s="142"/>
      <c r="L1405" s="144"/>
      <c r="M1405" s="142"/>
      <c r="N1405" s="145"/>
      <c r="O1405" s="142"/>
      <c r="P1405" s="146"/>
      <c r="Q1405" s="147"/>
      <c r="R1405" s="142"/>
      <c r="S1405" s="147"/>
      <c r="T1405" s="142"/>
      <c r="U1405" s="148"/>
      <c r="V1405" s="142"/>
      <c r="W1405" s="142"/>
      <c r="X1405" s="142"/>
      <c r="Y1405" s="147"/>
      <c r="Z1405" s="142"/>
      <c r="AA1405" s="142"/>
      <c r="AB1405" s="142"/>
      <c r="AC1405" s="142"/>
      <c r="AD1405" s="147"/>
      <c r="AE1405" s="142"/>
      <c r="AF1405" s="142"/>
    </row>
    <row r="1406">
      <c r="A1406" s="140"/>
      <c r="B1406" s="141"/>
      <c r="C1406" s="141"/>
      <c r="D1406" s="141"/>
      <c r="E1406" s="142"/>
      <c r="F1406" s="142"/>
      <c r="G1406" s="142"/>
      <c r="H1406" s="142"/>
      <c r="I1406" s="143"/>
      <c r="J1406" s="144"/>
      <c r="K1406" s="142"/>
      <c r="L1406" s="144"/>
      <c r="M1406" s="142"/>
      <c r="N1406" s="145"/>
      <c r="O1406" s="142"/>
      <c r="P1406" s="146"/>
      <c r="Q1406" s="147"/>
      <c r="R1406" s="142"/>
      <c r="S1406" s="147"/>
      <c r="T1406" s="142"/>
      <c r="U1406" s="148"/>
      <c r="V1406" s="142"/>
      <c r="W1406" s="142"/>
      <c r="X1406" s="142"/>
      <c r="Y1406" s="147"/>
      <c r="Z1406" s="142"/>
      <c r="AA1406" s="142"/>
      <c r="AB1406" s="142"/>
      <c r="AC1406" s="142"/>
      <c r="AD1406" s="147"/>
      <c r="AE1406" s="142"/>
      <c r="AF1406" s="142"/>
    </row>
    <row r="1407">
      <c r="A1407" s="140"/>
      <c r="B1407" s="141"/>
      <c r="C1407" s="141"/>
      <c r="D1407" s="141"/>
      <c r="E1407" s="142"/>
      <c r="F1407" s="142"/>
      <c r="G1407" s="142"/>
      <c r="H1407" s="142"/>
      <c r="I1407" s="143"/>
      <c r="J1407" s="144"/>
      <c r="K1407" s="142"/>
      <c r="L1407" s="144"/>
      <c r="M1407" s="142"/>
      <c r="N1407" s="145"/>
      <c r="O1407" s="142"/>
      <c r="P1407" s="146"/>
      <c r="Q1407" s="147"/>
      <c r="R1407" s="142"/>
      <c r="S1407" s="147"/>
      <c r="T1407" s="142"/>
      <c r="U1407" s="148"/>
      <c r="V1407" s="142"/>
      <c r="W1407" s="142"/>
      <c r="X1407" s="142"/>
      <c r="Y1407" s="147"/>
      <c r="Z1407" s="142"/>
      <c r="AA1407" s="142"/>
      <c r="AB1407" s="142"/>
      <c r="AC1407" s="142"/>
      <c r="AD1407" s="147"/>
      <c r="AE1407" s="142"/>
      <c r="AF1407" s="142"/>
    </row>
    <row r="1408">
      <c r="A1408" s="140"/>
      <c r="B1408" s="141"/>
      <c r="C1408" s="141"/>
      <c r="D1408" s="141"/>
      <c r="E1408" s="142"/>
      <c r="F1408" s="142"/>
      <c r="G1408" s="142"/>
      <c r="H1408" s="142"/>
      <c r="I1408" s="143"/>
      <c r="J1408" s="144"/>
      <c r="K1408" s="142"/>
      <c r="L1408" s="144"/>
      <c r="M1408" s="142"/>
      <c r="N1408" s="145"/>
      <c r="O1408" s="142"/>
      <c r="P1408" s="146"/>
      <c r="Q1408" s="147"/>
      <c r="R1408" s="142"/>
      <c r="S1408" s="147"/>
      <c r="T1408" s="142"/>
      <c r="U1408" s="148"/>
      <c r="V1408" s="142"/>
      <c r="W1408" s="142"/>
      <c r="X1408" s="142"/>
      <c r="Y1408" s="147"/>
      <c r="Z1408" s="142"/>
      <c r="AA1408" s="142"/>
      <c r="AB1408" s="142"/>
      <c r="AC1408" s="142"/>
      <c r="AD1408" s="147"/>
      <c r="AE1408" s="142"/>
      <c r="AF1408" s="142"/>
    </row>
    <row r="1409">
      <c r="A1409" s="140"/>
      <c r="B1409" s="141"/>
      <c r="C1409" s="141"/>
      <c r="D1409" s="141"/>
      <c r="E1409" s="142"/>
      <c r="F1409" s="142"/>
      <c r="G1409" s="142"/>
      <c r="H1409" s="142"/>
      <c r="I1409" s="143"/>
      <c r="J1409" s="144"/>
      <c r="K1409" s="142"/>
      <c r="L1409" s="144"/>
      <c r="M1409" s="142"/>
      <c r="N1409" s="145"/>
      <c r="O1409" s="142"/>
      <c r="P1409" s="146"/>
      <c r="Q1409" s="147"/>
      <c r="R1409" s="142"/>
      <c r="S1409" s="147"/>
      <c r="T1409" s="142"/>
      <c r="U1409" s="148"/>
      <c r="V1409" s="142"/>
      <c r="W1409" s="142"/>
      <c r="X1409" s="142"/>
      <c r="Y1409" s="147"/>
      <c r="Z1409" s="142"/>
      <c r="AA1409" s="142"/>
      <c r="AB1409" s="142"/>
      <c r="AC1409" s="142"/>
      <c r="AD1409" s="147"/>
      <c r="AE1409" s="142"/>
      <c r="AF1409" s="142"/>
    </row>
    <row r="1410">
      <c r="A1410" s="140"/>
      <c r="B1410" s="141"/>
      <c r="C1410" s="141"/>
      <c r="D1410" s="141"/>
      <c r="E1410" s="142"/>
      <c r="F1410" s="142"/>
      <c r="G1410" s="142"/>
      <c r="H1410" s="142"/>
      <c r="I1410" s="143"/>
      <c r="J1410" s="144"/>
      <c r="K1410" s="142"/>
      <c r="L1410" s="144"/>
      <c r="M1410" s="142"/>
      <c r="N1410" s="145"/>
      <c r="O1410" s="142"/>
      <c r="P1410" s="146"/>
      <c r="Q1410" s="147"/>
      <c r="R1410" s="142"/>
      <c r="S1410" s="147"/>
      <c r="T1410" s="142"/>
      <c r="U1410" s="148"/>
      <c r="V1410" s="142"/>
      <c r="W1410" s="142"/>
      <c r="X1410" s="142"/>
      <c r="Y1410" s="147"/>
      <c r="Z1410" s="142"/>
      <c r="AA1410" s="142"/>
      <c r="AB1410" s="142"/>
      <c r="AC1410" s="142"/>
      <c r="AD1410" s="147"/>
      <c r="AE1410" s="142"/>
      <c r="AF1410" s="142"/>
    </row>
    <row r="1411">
      <c r="A1411" s="140"/>
      <c r="B1411" s="141"/>
      <c r="C1411" s="141"/>
      <c r="D1411" s="141"/>
      <c r="E1411" s="142"/>
      <c r="F1411" s="142"/>
      <c r="G1411" s="142"/>
      <c r="H1411" s="142"/>
      <c r="I1411" s="143"/>
      <c r="J1411" s="144"/>
      <c r="K1411" s="142"/>
      <c r="L1411" s="144"/>
      <c r="M1411" s="142"/>
      <c r="N1411" s="145"/>
      <c r="O1411" s="142"/>
      <c r="P1411" s="146"/>
      <c r="Q1411" s="147"/>
      <c r="R1411" s="142"/>
      <c r="S1411" s="147"/>
      <c r="T1411" s="142"/>
      <c r="U1411" s="148"/>
      <c r="V1411" s="142"/>
      <c r="W1411" s="142"/>
      <c r="X1411" s="142"/>
      <c r="Y1411" s="147"/>
      <c r="Z1411" s="142"/>
      <c r="AA1411" s="142"/>
      <c r="AB1411" s="142"/>
      <c r="AC1411" s="142"/>
      <c r="AD1411" s="147"/>
      <c r="AE1411" s="142"/>
      <c r="AF1411" s="142"/>
    </row>
    <row r="1412">
      <c r="A1412" s="140"/>
      <c r="B1412" s="141"/>
      <c r="C1412" s="141"/>
      <c r="D1412" s="141"/>
      <c r="E1412" s="142"/>
      <c r="F1412" s="142"/>
      <c r="G1412" s="142"/>
      <c r="H1412" s="142"/>
      <c r="I1412" s="143"/>
      <c r="J1412" s="144"/>
      <c r="K1412" s="142"/>
      <c r="L1412" s="144"/>
      <c r="M1412" s="142"/>
      <c r="N1412" s="145"/>
      <c r="O1412" s="142"/>
      <c r="P1412" s="146"/>
      <c r="Q1412" s="147"/>
      <c r="R1412" s="142"/>
      <c r="S1412" s="147"/>
      <c r="T1412" s="142"/>
      <c r="U1412" s="148"/>
      <c r="V1412" s="142"/>
      <c r="W1412" s="142"/>
      <c r="X1412" s="142"/>
      <c r="Y1412" s="147"/>
      <c r="Z1412" s="142"/>
      <c r="AA1412" s="142"/>
      <c r="AB1412" s="142"/>
      <c r="AC1412" s="142"/>
      <c r="AD1412" s="147"/>
      <c r="AE1412" s="142"/>
      <c r="AF1412" s="142"/>
    </row>
    <row r="1413">
      <c r="A1413" s="140"/>
      <c r="B1413" s="141"/>
      <c r="C1413" s="141"/>
      <c r="D1413" s="141"/>
      <c r="E1413" s="142"/>
      <c r="F1413" s="142"/>
      <c r="G1413" s="142"/>
      <c r="H1413" s="142"/>
      <c r="I1413" s="143"/>
      <c r="J1413" s="144"/>
      <c r="K1413" s="142"/>
      <c r="L1413" s="144"/>
      <c r="M1413" s="142"/>
      <c r="N1413" s="145"/>
      <c r="O1413" s="142"/>
      <c r="P1413" s="146"/>
      <c r="Q1413" s="147"/>
      <c r="R1413" s="142"/>
      <c r="S1413" s="147"/>
      <c r="T1413" s="142"/>
      <c r="U1413" s="148"/>
      <c r="V1413" s="142"/>
      <c r="W1413" s="142"/>
      <c r="X1413" s="142"/>
      <c r="Y1413" s="147"/>
      <c r="Z1413" s="142"/>
      <c r="AA1413" s="142"/>
      <c r="AB1413" s="142"/>
      <c r="AC1413" s="142"/>
      <c r="AD1413" s="147"/>
      <c r="AE1413" s="142"/>
      <c r="AF1413" s="142"/>
    </row>
    <row r="1414">
      <c r="A1414" s="140"/>
      <c r="B1414" s="141"/>
      <c r="C1414" s="141"/>
      <c r="D1414" s="141"/>
      <c r="E1414" s="142"/>
      <c r="F1414" s="142"/>
      <c r="G1414" s="142"/>
      <c r="H1414" s="142"/>
      <c r="I1414" s="143"/>
      <c r="J1414" s="144"/>
      <c r="K1414" s="142"/>
      <c r="L1414" s="144"/>
      <c r="M1414" s="142"/>
      <c r="N1414" s="145"/>
      <c r="O1414" s="142"/>
      <c r="P1414" s="146"/>
      <c r="Q1414" s="147"/>
      <c r="R1414" s="142"/>
      <c r="S1414" s="147"/>
      <c r="T1414" s="142"/>
      <c r="U1414" s="148"/>
      <c r="V1414" s="142"/>
      <c r="W1414" s="142"/>
      <c r="X1414" s="142"/>
      <c r="Y1414" s="147"/>
      <c r="Z1414" s="142"/>
      <c r="AA1414" s="142"/>
      <c r="AB1414" s="142"/>
      <c r="AC1414" s="142"/>
      <c r="AD1414" s="147"/>
      <c r="AE1414" s="142"/>
      <c r="AF1414" s="142"/>
    </row>
    <row r="1415">
      <c r="A1415" s="140"/>
      <c r="B1415" s="141"/>
      <c r="C1415" s="141"/>
      <c r="D1415" s="141"/>
      <c r="E1415" s="142"/>
      <c r="F1415" s="142"/>
      <c r="G1415" s="142"/>
      <c r="H1415" s="142"/>
      <c r="I1415" s="143"/>
      <c r="J1415" s="144"/>
      <c r="K1415" s="142"/>
      <c r="L1415" s="144"/>
      <c r="M1415" s="142"/>
      <c r="N1415" s="145"/>
      <c r="O1415" s="142"/>
      <c r="P1415" s="146"/>
      <c r="Q1415" s="147"/>
      <c r="R1415" s="142"/>
      <c r="S1415" s="147"/>
      <c r="T1415" s="142"/>
      <c r="U1415" s="148"/>
      <c r="V1415" s="142"/>
      <c r="W1415" s="142"/>
      <c r="X1415" s="142"/>
      <c r="Y1415" s="147"/>
      <c r="Z1415" s="142"/>
      <c r="AA1415" s="142"/>
      <c r="AB1415" s="142"/>
      <c r="AC1415" s="142"/>
      <c r="AD1415" s="147"/>
      <c r="AE1415" s="142"/>
      <c r="AF1415" s="142"/>
    </row>
    <row r="1416">
      <c r="A1416" s="140"/>
      <c r="B1416" s="141"/>
      <c r="C1416" s="141"/>
      <c r="D1416" s="141"/>
      <c r="E1416" s="142"/>
      <c r="F1416" s="142"/>
      <c r="G1416" s="142"/>
      <c r="H1416" s="142"/>
      <c r="I1416" s="143"/>
      <c r="J1416" s="144"/>
      <c r="K1416" s="142"/>
      <c r="L1416" s="144"/>
      <c r="M1416" s="142"/>
      <c r="N1416" s="145"/>
      <c r="O1416" s="142"/>
      <c r="P1416" s="146"/>
      <c r="Q1416" s="147"/>
      <c r="R1416" s="142"/>
      <c r="S1416" s="147"/>
      <c r="T1416" s="142"/>
      <c r="U1416" s="148"/>
      <c r="V1416" s="142"/>
      <c r="W1416" s="142"/>
      <c r="X1416" s="142"/>
      <c r="Y1416" s="147"/>
      <c r="Z1416" s="142"/>
      <c r="AA1416" s="142"/>
      <c r="AB1416" s="142"/>
      <c r="AC1416" s="142"/>
      <c r="AD1416" s="147"/>
      <c r="AE1416" s="142"/>
      <c r="AF1416" s="142"/>
    </row>
    <row r="1417">
      <c r="A1417" s="140"/>
      <c r="B1417" s="141"/>
      <c r="C1417" s="141"/>
      <c r="D1417" s="141"/>
      <c r="E1417" s="142"/>
      <c r="F1417" s="142"/>
      <c r="G1417" s="142"/>
      <c r="H1417" s="142"/>
      <c r="I1417" s="143"/>
      <c r="J1417" s="144"/>
      <c r="K1417" s="142"/>
      <c r="L1417" s="144"/>
      <c r="M1417" s="142"/>
      <c r="N1417" s="145"/>
      <c r="O1417" s="142"/>
      <c r="P1417" s="146"/>
      <c r="Q1417" s="147"/>
      <c r="R1417" s="142"/>
      <c r="S1417" s="147"/>
      <c r="T1417" s="142"/>
      <c r="U1417" s="148"/>
      <c r="V1417" s="142"/>
      <c r="W1417" s="142"/>
      <c r="X1417" s="142"/>
      <c r="Y1417" s="147"/>
      <c r="Z1417" s="142"/>
      <c r="AA1417" s="142"/>
      <c r="AB1417" s="142"/>
      <c r="AC1417" s="142"/>
      <c r="AD1417" s="147"/>
      <c r="AE1417" s="142"/>
      <c r="AF1417" s="142"/>
    </row>
    <row r="1418">
      <c r="A1418" s="140"/>
      <c r="B1418" s="141"/>
      <c r="C1418" s="141"/>
      <c r="D1418" s="141"/>
      <c r="E1418" s="142"/>
      <c r="F1418" s="142"/>
      <c r="G1418" s="142"/>
      <c r="H1418" s="142"/>
      <c r="I1418" s="143"/>
      <c r="J1418" s="144"/>
      <c r="K1418" s="142"/>
      <c r="L1418" s="144"/>
      <c r="M1418" s="142"/>
      <c r="N1418" s="145"/>
      <c r="O1418" s="142"/>
      <c r="P1418" s="146"/>
      <c r="Q1418" s="147"/>
      <c r="R1418" s="142"/>
      <c r="S1418" s="147"/>
      <c r="T1418" s="142"/>
      <c r="U1418" s="148"/>
      <c r="V1418" s="142"/>
      <c r="W1418" s="142"/>
      <c r="X1418" s="142"/>
      <c r="Y1418" s="147"/>
      <c r="Z1418" s="142"/>
      <c r="AA1418" s="142"/>
      <c r="AB1418" s="142"/>
      <c r="AC1418" s="142"/>
      <c r="AD1418" s="147"/>
      <c r="AE1418" s="142"/>
      <c r="AF1418" s="142"/>
    </row>
    <row r="1419">
      <c r="A1419" s="140"/>
      <c r="B1419" s="141"/>
      <c r="C1419" s="141"/>
      <c r="D1419" s="141"/>
      <c r="E1419" s="142"/>
      <c r="F1419" s="142"/>
      <c r="G1419" s="142"/>
      <c r="H1419" s="142"/>
      <c r="I1419" s="143"/>
      <c r="J1419" s="144"/>
      <c r="K1419" s="142"/>
      <c r="L1419" s="144"/>
      <c r="M1419" s="142"/>
      <c r="N1419" s="145"/>
      <c r="O1419" s="142"/>
      <c r="P1419" s="146"/>
      <c r="Q1419" s="147"/>
      <c r="R1419" s="142"/>
      <c r="S1419" s="147"/>
      <c r="T1419" s="142"/>
      <c r="U1419" s="148"/>
      <c r="V1419" s="142"/>
      <c r="W1419" s="142"/>
      <c r="X1419" s="142"/>
      <c r="Y1419" s="147"/>
      <c r="Z1419" s="142"/>
      <c r="AA1419" s="142"/>
      <c r="AB1419" s="142"/>
      <c r="AC1419" s="142"/>
      <c r="AD1419" s="147"/>
      <c r="AE1419" s="142"/>
      <c r="AF1419" s="142"/>
    </row>
    <row r="1420">
      <c r="A1420" s="140"/>
      <c r="B1420" s="141"/>
      <c r="C1420" s="141"/>
      <c r="D1420" s="141"/>
      <c r="E1420" s="142"/>
      <c r="F1420" s="142"/>
      <c r="G1420" s="142"/>
      <c r="H1420" s="142"/>
      <c r="I1420" s="143"/>
      <c r="J1420" s="144"/>
      <c r="K1420" s="142"/>
      <c r="L1420" s="144"/>
      <c r="M1420" s="142"/>
      <c r="N1420" s="145"/>
      <c r="O1420" s="142"/>
      <c r="P1420" s="146"/>
      <c r="Q1420" s="147"/>
      <c r="R1420" s="142"/>
      <c r="S1420" s="147"/>
      <c r="T1420" s="142"/>
      <c r="U1420" s="148"/>
      <c r="V1420" s="142"/>
      <c r="W1420" s="142"/>
      <c r="X1420" s="142"/>
      <c r="Y1420" s="147"/>
      <c r="Z1420" s="142"/>
      <c r="AA1420" s="142"/>
      <c r="AB1420" s="142"/>
      <c r="AC1420" s="142"/>
      <c r="AD1420" s="147"/>
      <c r="AE1420" s="142"/>
      <c r="AF1420" s="142"/>
    </row>
    <row r="1421">
      <c r="A1421" s="140"/>
      <c r="B1421" s="141"/>
      <c r="C1421" s="141"/>
      <c r="D1421" s="141"/>
      <c r="E1421" s="142"/>
      <c r="F1421" s="142"/>
      <c r="G1421" s="142"/>
      <c r="H1421" s="142"/>
      <c r="I1421" s="143"/>
      <c r="J1421" s="144"/>
      <c r="K1421" s="142"/>
      <c r="L1421" s="144"/>
      <c r="M1421" s="142"/>
      <c r="N1421" s="145"/>
      <c r="O1421" s="142"/>
      <c r="P1421" s="146"/>
      <c r="Q1421" s="147"/>
      <c r="R1421" s="142"/>
      <c r="S1421" s="147"/>
      <c r="T1421" s="142"/>
      <c r="U1421" s="148"/>
      <c r="V1421" s="142"/>
      <c r="W1421" s="142"/>
      <c r="X1421" s="142"/>
      <c r="Y1421" s="147"/>
      <c r="Z1421" s="142"/>
      <c r="AA1421" s="142"/>
      <c r="AB1421" s="142"/>
      <c r="AC1421" s="142"/>
      <c r="AD1421" s="147"/>
      <c r="AE1421" s="142"/>
      <c r="AF1421" s="142"/>
    </row>
    <row r="1422">
      <c r="A1422" s="140"/>
      <c r="B1422" s="141"/>
      <c r="C1422" s="141"/>
      <c r="D1422" s="141"/>
      <c r="E1422" s="142"/>
      <c r="F1422" s="142"/>
      <c r="G1422" s="142"/>
      <c r="H1422" s="142"/>
      <c r="I1422" s="143"/>
      <c r="J1422" s="144"/>
      <c r="K1422" s="142"/>
      <c r="L1422" s="144"/>
      <c r="M1422" s="142"/>
      <c r="N1422" s="145"/>
      <c r="O1422" s="142"/>
      <c r="P1422" s="146"/>
      <c r="Q1422" s="147"/>
      <c r="R1422" s="142"/>
      <c r="S1422" s="147"/>
      <c r="T1422" s="142"/>
      <c r="U1422" s="148"/>
      <c r="V1422" s="142"/>
      <c r="W1422" s="142"/>
      <c r="X1422" s="142"/>
      <c r="Y1422" s="147"/>
      <c r="Z1422" s="142"/>
      <c r="AA1422" s="142"/>
      <c r="AB1422" s="142"/>
      <c r="AC1422" s="142"/>
      <c r="AD1422" s="147"/>
      <c r="AE1422" s="142"/>
      <c r="AF1422" s="142"/>
    </row>
    <row r="1423">
      <c r="A1423" s="140"/>
      <c r="B1423" s="141"/>
      <c r="C1423" s="141"/>
      <c r="D1423" s="141"/>
      <c r="E1423" s="142"/>
      <c r="F1423" s="142"/>
      <c r="G1423" s="142"/>
      <c r="H1423" s="142"/>
      <c r="I1423" s="143"/>
      <c r="J1423" s="144"/>
      <c r="K1423" s="142"/>
      <c r="L1423" s="144"/>
      <c r="M1423" s="142"/>
      <c r="N1423" s="145"/>
      <c r="O1423" s="142"/>
      <c r="P1423" s="146"/>
      <c r="Q1423" s="147"/>
      <c r="R1423" s="142"/>
      <c r="S1423" s="147"/>
      <c r="T1423" s="142"/>
      <c r="U1423" s="148"/>
      <c r="V1423" s="142"/>
      <c r="W1423" s="142"/>
      <c r="X1423" s="142"/>
      <c r="Y1423" s="147"/>
      <c r="Z1423" s="142"/>
      <c r="AA1423" s="142"/>
      <c r="AB1423" s="142"/>
      <c r="AC1423" s="142"/>
      <c r="AD1423" s="147"/>
      <c r="AE1423" s="142"/>
      <c r="AF1423" s="142"/>
    </row>
    <row r="1424">
      <c r="A1424" s="140"/>
      <c r="B1424" s="141"/>
      <c r="C1424" s="141"/>
      <c r="D1424" s="141"/>
      <c r="E1424" s="142"/>
      <c r="F1424" s="142"/>
      <c r="G1424" s="142"/>
      <c r="H1424" s="142"/>
      <c r="I1424" s="143"/>
      <c r="J1424" s="144"/>
      <c r="K1424" s="142"/>
      <c r="L1424" s="144"/>
      <c r="M1424" s="142"/>
      <c r="N1424" s="145"/>
      <c r="O1424" s="142"/>
      <c r="P1424" s="146"/>
      <c r="Q1424" s="147"/>
      <c r="R1424" s="142"/>
      <c r="S1424" s="147"/>
      <c r="T1424" s="142"/>
      <c r="U1424" s="148"/>
      <c r="V1424" s="142"/>
      <c r="W1424" s="142"/>
      <c r="X1424" s="142"/>
      <c r="Y1424" s="147"/>
      <c r="Z1424" s="142"/>
      <c r="AA1424" s="142"/>
      <c r="AB1424" s="142"/>
      <c r="AC1424" s="142"/>
      <c r="AD1424" s="147"/>
      <c r="AE1424" s="142"/>
      <c r="AF1424" s="142"/>
    </row>
    <row r="1425">
      <c r="A1425" s="140"/>
      <c r="B1425" s="141"/>
      <c r="C1425" s="141"/>
      <c r="D1425" s="141"/>
      <c r="E1425" s="142"/>
      <c r="F1425" s="142"/>
      <c r="G1425" s="142"/>
      <c r="H1425" s="142"/>
      <c r="I1425" s="143"/>
      <c r="J1425" s="144"/>
      <c r="K1425" s="142"/>
      <c r="L1425" s="144"/>
      <c r="M1425" s="142"/>
      <c r="N1425" s="145"/>
      <c r="O1425" s="142"/>
      <c r="P1425" s="146"/>
      <c r="Q1425" s="147"/>
      <c r="R1425" s="142"/>
      <c r="S1425" s="147"/>
      <c r="T1425" s="142"/>
      <c r="U1425" s="148"/>
      <c r="V1425" s="142"/>
      <c r="W1425" s="142"/>
      <c r="X1425" s="142"/>
      <c r="Y1425" s="147"/>
      <c r="Z1425" s="142"/>
      <c r="AA1425" s="142"/>
      <c r="AB1425" s="142"/>
      <c r="AC1425" s="142"/>
      <c r="AD1425" s="147"/>
      <c r="AE1425" s="142"/>
      <c r="AF1425" s="142"/>
    </row>
    <row r="1426">
      <c r="A1426" s="140"/>
      <c r="B1426" s="141"/>
      <c r="C1426" s="141"/>
      <c r="D1426" s="141"/>
      <c r="E1426" s="142"/>
      <c r="F1426" s="142"/>
      <c r="G1426" s="142"/>
      <c r="H1426" s="142"/>
      <c r="I1426" s="143"/>
      <c r="J1426" s="144"/>
      <c r="K1426" s="142"/>
      <c r="L1426" s="144"/>
      <c r="M1426" s="142"/>
      <c r="N1426" s="145"/>
      <c r="O1426" s="142"/>
      <c r="P1426" s="146"/>
      <c r="Q1426" s="147"/>
      <c r="R1426" s="142"/>
      <c r="S1426" s="147"/>
      <c r="T1426" s="142"/>
      <c r="U1426" s="148"/>
      <c r="V1426" s="142"/>
      <c r="W1426" s="142"/>
      <c r="X1426" s="142"/>
      <c r="Y1426" s="147"/>
      <c r="Z1426" s="142"/>
      <c r="AA1426" s="142"/>
      <c r="AB1426" s="142"/>
      <c r="AC1426" s="142"/>
      <c r="AD1426" s="147"/>
      <c r="AE1426" s="142"/>
      <c r="AF1426" s="142"/>
    </row>
    <row r="1427">
      <c r="A1427" s="140"/>
      <c r="B1427" s="141"/>
      <c r="C1427" s="141"/>
      <c r="D1427" s="141"/>
      <c r="E1427" s="142"/>
      <c r="F1427" s="142"/>
      <c r="G1427" s="142"/>
      <c r="H1427" s="142"/>
      <c r="I1427" s="143"/>
      <c r="J1427" s="144"/>
      <c r="K1427" s="142"/>
      <c r="L1427" s="144"/>
      <c r="M1427" s="142"/>
      <c r="N1427" s="145"/>
      <c r="O1427" s="142"/>
      <c r="P1427" s="146"/>
      <c r="Q1427" s="147"/>
      <c r="R1427" s="142"/>
      <c r="S1427" s="147"/>
      <c r="T1427" s="142"/>
      <c r="U1427" s="148"/>
      <c r="V1427" s="142"/>
      <c r="W1427" s="142"/>
      <c r="X1427" s="142"/>
      <c r="Y1427" s="147"/>
      <c r="Z1427" s="142"/>
      <c r="AA1427" s="142"/>
      <c r="AB1427" s="142"/>
      <c r="AC1427" s="142"/>
      <c r="AD1427" s="147"/>
      <c r="AE1427" s="142"/>
      <c r="AF1427" s="142"/>
    </row>
    <row r="1428">
      <c r="A1428" s="140"/>
      <c r="B1428" s="141"/>
      <c r="C1428" s="141"/>
      <c r="D1428" s="141"/>
      <c r="E1428" s="142"/>
      <c r="F1428" s="142"/>
      <c r="G1428" s="142"/>
      <c r="H1428" s="142"/>
      <c r="I1428" s="143"/>
      <c r="J1428" s="144"/>
      <c r="K1428" s="142"/>
      <c r="L1428" s="144"/>
      <c r="M1428" s="142"/>
      <c r="N1428" s="145"/>
      <c r="O1428" s="142"/>
      <c r="P1428" s="146"/>
      <c r="Q1428" s="147"/>
      <c r="R1428" s="142"/>
      <c r="S1428" s="147"/>
      <c r="T1428" s="142"/>
      <c r="U1428" s="148"/>
      <c r="V1428" s="142"/>
      <c r="W1428" s="142"/>
      <c r="X1428" s="142"/>
      <c r="Y1428" s="147"/>
      <c r="Z1428" s="142"/>
      <c r="AA1428" s="142"/>
      <c r="AB1428" s="142"/>
      <c r="AC1428" s="142"/>
      <c r="AD1428" s="147"/>
      <c r="AE1428" s="142"/>
      <c r="AF1428" s="142"/>
    </row>
    <row r="1429">
      <c r="A1429" s="140"/>
      <c r="B1429" s="141"/>
      <c r="C1429" s="141"/>
      <c r="D1429" s="141"/>
      <c r="E1429" s="142"/>
      <c r="F1429" s="142"/>
      <c r="G1429" s="142"/>
      <c r="H1429" s="142"/>
      <c r="I1429" s="143"/>
      <c r="J1429" s="144"/>
      <c r="K1429" s="142"/>
      <c r="L1429" s="144"/>
      <c r="M1429" s="142"/>
      <c r="N1429" s="145"/>
      <c r="O1429" s="142"/>
      <c r="P1429" s="146"/>
      <c r="Q1429" s="147"/>
      <c r="R1429" s="142"/>
      <c r="S1429" s="147"/>
      <c r="T1429" s="142"/>
      <c r="U1429" s="148"/>
      <c r="V1429" s="142"/>
      <c r="W1429" s="142"/>
      <c r="X1429" s="142"/>
      <c r="Y1429" s="147"/>
      <c r="Z1429" s="142"/>
      <c r="AA1429" s="142"/>
      <c r="AB1429" s="142"/>
      <c r="AC1429" s="142"/>
      <c r="AD1429" s="147"/>
      <c r="AE1429" s="142"/>
      <c r="AF1429" s="142"/>
    </row>
    <row r="1430">
      <c r="A1430" s="140"/>
      <c r="B1430" s="141"/>
      <c r="C1430" s="141"/>
      <c r="D1430" s="141"/>
      <c r="E1430" s="142"/>
      <c r="F1430" s="142"/>
      <c r="G1430" s="142"/>
      <c r="H1430" s="142"/>
      <c r="I1430" s="143"/>
      <c r="J1430" s="144"/>
      <c r="K1430" s="142"/>
      <c r="L1430" s="144"/>
      <c r="M1430" s="142"/>
      <c r="N1430" s="145"/>
      <c r="O1430" s="142"/>
      <c r="P1430" s="146"/>
      <c r="Q1430" s="147"/>
      <c r="R1430" s="142"/>
      <c r="S1430" s="147"/>
      <c r="T1430" s="142"/>
      <c r="U1430" s="148"/>
      <c r="V1430" s="142"/>
      <c r="W1430" s="142"/>
      <c r="X1430" s="142"/>
      <c r="Y1430" s="147"/>
      <c r="Z1430" s="142"/>
      <c r="AA1430" s="142"/>
      <c r="AB1430" s="142"/>
      <c r="AC1430" s="142"/>
      <c r="AD1430" s="147"/>
      <c r="AE1430" s="142"/>
      <c r="AF1430" s="142"/>
    </row>
    <row r="1431">
      <c r="A1431" s="140"/>
      <c r="B1431" s="141"/>
      <c r="C1431" s="141"/>
      <c r="D1431" s="141"/>
      <c r="E1431" s="142"/>
      <c r="F1431" s="142"/>
      <c r="G1431" s="142"/>
      <c r="H1431" s="142"/>
      <c r="I1431" s="143"/>
      <c r="J1431" s="144"/>
      <c r="K1431" s="142"/>
      <c r="L1431" s="144"/>
      <c r="M1431" s="142"/>
      <c r="N1431" s="145"/>
      <c r="O1431" s="142"/>
      <c r="P1431" s="146"/>
      <c r="Q1431" s="147"/>
      <c r="R1431" s="142"/>
      <c r="S1431" s="147"/>
      <c r="T1431" s="142"/>
      <c r="U1431" s="148"/>
      <c r="V1431" s="142"/>
      <c r="W1431" s="142"/>
      <c r="X1431" s="142"/>
      <c r="Y1431" s="147"/>
      <c r="Z1431" s="142"/>
      <c r="AA1431" s="142"/>
      <c r="AB1431" s="142"/>
      <c r="AC1431" s="142"/>
      <c r="AD1431" s="147"/>
      <c r="AE1431" s="142"/>
      <c r="AF1431" s="142"/>
    </row>
    <row r="1432">
      <c r="A1432" s="140"/>
      <c r="B1432" s="141"/>
      <c r="C1432" s="141"/>
      <c r="D1432" s="141"/>
      <c r="E1432" s="142"/>
      <c r="F1432" s="142"/>
      <c r="G1432" s="142"/>
      <c r="H1432" s="142"/>
      <c r="I1432" s="143"/>
      <c r="J1432" s="144"/>
      <c r="K1432" s="142"/>
      <c r="L1432" s="144"/>
      <c r="M1432" s="142"/>
      <c r="N1432" s="145"/>
      <c r="O1432" s="142"/>
      <c r="P1432" s="146"/>
      <c r="Q1432" s="147"/>
      <c r="R1432" s="142"/>
      <c r="S1432" s="147"/>
      <c r="T1432" s="142"/>
      <c r="U1432" s="148"/>
      <c r="V1432" s="142"/>
      <c r="W1432" s="142"/>
      <c r="X1432" s="142"/>
      <c r="Y1432" s="147"/>
      <c r="Z1432" s="142"/>
      <c r="AA1432" s="142"/>
      <c r="AB1432" s="142"/>
      <c r="AC1432" s="142"/>
      <c r="AD1432" s="147"/>
      <c r="AE1432" s="142"/>
      <c r="AF1432" s="142"/>
    </row>
    <row r="1433">
      <c r="A1433" s="140"/>
      <c r="B1433" s="141"/>
      <c r="C1433" s="141"/>
      <c r="D1433" s="141"/>
      <c r="E1433" s="142"/>
      <c r="F1433" s="142"/>
      <c r="G1433" s="142"/>
      <c r="H1433" s="142"/>
      <c r="I1433" s="143"/>
      <c r="J1433" s="144"/>
      <c r="K1433" s="142"/>
      <c r="L1433" s="144"/>
      <c r="M1433" s="142"/>
      <c r="N1433" s="145"/>
      <c r="O1433" s="142"/>
      <c r="P1433" s="146"/>
      <c r="Q1433" s="147"/>
      <c r="R1433" s="142"/>
      <c r="S1433" s="147"/>
      <c r="T1433" s="142"/>
      <c r="U1433" s="148"/>
      <c r="V1433" s="142"/>
      <c r="W1433" s="142"/>
      <c r="X1433" s="142"/>
      <c r="Y1433" s="147"/>
      <c r="Z1433" s="142"/>
      <c r="AA1433" s="142"/>
      <c r="AB1433" s="142"/>
      <c r="AC1433" s="142"/>
      <c r="AD1433" s="147"/>
      <c r="AE1433" s="142"/>
      <c r="AF1433" s="142"/>
    </row>
    <row r="1434">
      <c r="A1434" s="140"/>
      <c r="B1434" s="141"/>
      <c r="C1434" s="141"/>
      <c r="D1434" s="141"/>
      <c r="E1434" s="142"/>
      <c r="F1434" s="142"/>
      <c r="G1434" s="142"/>
      <c r="H1434" s="142"/>
      <c r="I1434" s="143"/>
      <c r="J1434" s="144"/>
      <c r="K1434" s="142"/>
      <c r="L1434" s="144"/>
      <c r="M1434" s="142"/>
      <c r="N1434" s="145"/>
      <c r="O1434" s="142"/>
      <c r="P1434" s="146"/>
      <c r="Q1434" s="147"/>
      <c r="R1434" s="142"/>
      <c r="S1434" s="147"/>
      <c r="T1434" s="142"/>
      <c r="U1434" s="148"/>
      <c r="V1434" s="142"/>
      <c r="W1434" s="142"/>
      <c r="X1434" s="142"/>
      <c r="Y1434" s="147"/>
      <c r="Z1434" s="142"/>
      <c r="AA1434" s="142"/>
      <c r="AB1434" s="142"/>
      <c r="AC1434" s="142"/>
      <c r="AD1434" s="147"/>
      <c r="AE1434" s="142"/>
      <c r="AF1434" s="142"/>
    </row>
    <row r="1435">
      <c r="A1435" s="140"/>
      <c r="B1435" s="141"/>
      <c r="C1435" s="141"/>
      <c r="D1435" s="141"/>
      <c r="E1435" s="142"/>
      <c r="F1435" s="142"/>
      <c r="G1435" s="142"/>
      <c r="H1435" s="142"/>
      <c r="I1435" s="143"/>
      <c r="J1435" s="144"/>
      <c r="K1435" s="142"/>
      <c r="L1435" s="144"/>
      <c r="M1435" s="142"/>
      <c r="N1435" s="145"/>
      <c r="O1435" s="142"/>
      <c r="P1435" s="146"/>
      <c r="Q1435" s="147"/>
      <c r="R1435" s="142"/>
      <c r="S1435" s="147"/>
      <c r="T1435" s="142"/>
      <c r="U1435" s="148"/>
      <c r="V1435" s="142"/>
      <c r="W1435" s="142"/>
      <c r="X1435" s="142"/>
      <c r="Y1435" s="147"/>
      <c r="Z1435" s="142"/>
      <c r="AA1435" s="142"/>
      <c r="AB1435" s="142"/>
      <c r="AC1435" s="142"/>
      <c r="AD1435" s="147"/>
      <c r="AE1435" s="142"/>
      <c r="AF1435" s="142"/>
    </row>
    <row r="1436">
      <c r="A1436" s="140"/>
      <c r="B1436" s="141"/>
      <c r="C1436" s="141"/>
      <c r="D1436" s="141"/>
      <c r="E1436" s="142"/>
      <c r="F1436" s="142"/>
      <c r="G1436" s="142"/>
      <c r="H1436" s="142"/>
      <c r="I1436" s="143"/>
      <c r="J1436" s="144"/>
      <c r="K1436" s="142"/>
      <c r="L1436" s="144"/>
      <c r="M1436" s="142"/>
      <c r="N1436" s="145"/>
      <c r="O1436" s="142"/>
      <c r="P1436" s="146"/>
      <c r="Q1436" s="147"/>
      <c r="R1436" s="142"/>
      <c r="S1436" s="147"/>
      <c r="T1436" s="142"/>
      <c r="U1436" s="148"/>
      <c r="V1436" s="142"/>
      <c r="W1436" s="142"/>
      <c r="X1436" s="142"/>
      <c r="Y1436" s="147"/>
      <c r="Z1436" s="142"/>
      <c r="AA1436" s="142"/>
      <c r="AB1436" s="142"/>
      <c r="AC1436" s="142"/>
      <c r="AD1436" s="147"/>
      <c r="AE1436" s="142"/>
      <c r="AF1436" s="142"/>
    </row>
    <row r="1437">
      <c r="A1437" s="140"/>
      <c r="B1437" s="141"/>
      <c r="C1437" s="141"/>
      <c r="D1437" s="141"/>
      <c r="E1437" s="142"/>
      <c r="F1437" s="142"/>
      <c r="G1437" s="142"/>
      <c r="H1437" s="142"/>
      <c r="I1437" s="143"/>
      <c r="J1437" s="144"/>
      <c r="K1437" s="142"/>
      <c r="L1437" s="144"/>
      <c r="M1437" s="142"/>
      <c r="N1437" s="145"/>
      <c r="O1437" s="142"/>
      <c r="P1437" s="146"/>
      <c r="Q1437" s="147"/>
      <c r="R1437" s="142"/>
      <c r="S1437" s="147"/>
      <c r="T1437" s="142"/>
      <c r="U1437" s="148"/>
      <c r="V1437" s="142"/>
      <c r="W1437" s="142"/>
      <c r="X1437" s="142"/>
      <c r="Y1437" s="147"/>
      <c r="Z1437" s="142"/>
      <c r="AA1437" s="142"/>
      <c r="AB1437" s="142"/>
      <c r="AC1437" s="142"/>
      <c r="AD1437" s="147"/>
      <c r="AE1437" s="142"/>
      <c r="AF1437" s="142"/>
    </row>
    <row r="1438">
      <c r="A1438" s="140"/>
      <c r="B1438" s="141"/>
      <c r="C1438" s="141"/>
      <c r="D1438" s="141"/>
      <c r="E1438" s="142"/>
      <c r="F1438" s="142"/>
      <c r="G1438" s="142"/>
      <c r="H1438" s="142"/>
      <c r="I1438" s="143"/>
      <c r="J1438" s="144"/>
      <c r="K1438" s="142"/>
      <c r="L1438" s="144"/>
      <c r="M1438" s="142"/>
      <c r="N1438" s="145"/>
      <c r="O1438" s="142"/>
      <c r="P1438" s="146"/>
      <c r="Q1438" s="147"/>
      <c r="R1438" s="142"/>
      <c r="S1438" s="147"/>
      <c r="T1438" s="142"/>
      <c r="U1438" s="148"/>
      <c r="V1438" s="142"/>
      <c r="W1438" s="142"/>
      <c r="X1438" s="142"/>
      <c r="Y1438" s="147"/>
      <c r="Z1438" s="142"/>
      <c r="AA1438" s="142"/>
      <c r="AB1438" s="142"/>
      <c r="AC1438" s="142"/>
      <c r="AD1438" s="147"/>
      <c r="AE1438" s="142"/>
      <c r="AF1438" s="142"/>
    </row>
    <row r="1439">
      <c r="A1439" s="140"/>
      <c r="B1439" s="141"/>
      <c r="C1439" s="141"/>
      <c r="D1439" s="141"/>
      <c r="E1439" s="142"/>
      <c r="F1439" s="142"/>
      <c r="G1439" s="142"/>
      <c r="H1439" s="142"/>
      <c r="I1439" s="143"/>
      <c r="J1439" s="144"/>
      <c r="K1439" s="142"/>
      <c r="L1439" s="144"/>
      <c r="M1439" s="142"/>
      <c r="N1439" s="145"/>
      <c r="O1439" s="142"/>
      <c r="P1439" s="146"/>
      <c r="Q1439" s="147"/>
      <c r="R1439" s="142"/>
      <c r="S1439" s="147"/>
      <c r="T1439" s="142"/>
      <c r="U1439" s="148"/>
      <c r="V1439" s="142"/>
      <c r="W1439" s="142"/>
      <c r="X1439" s="142"/>
      <c r="Y1439" s="147"/>
      <c r="Z1439" s="142"/>
      <c r="AA1439" s="142"/>
      <c r="AB1439" s="142"/>
      <c r="AC1439" s="142"/>
      <c r="AD1439" s="147"/>
      <c r="AE1439" s="142"/>
      <c r="AF1439" s="142"/>
    </row>
    <row r="1440">
      <c r="A1440" s="140"/>
      <c r="B1440" s="141"/>
      <c r="C1440" s="141"/>
      <c r="D1440" s="141"/>
      <c r="E1440" s="142"/>
      <c r="F1440" s="142"/>
      <c r="G1440" s="142"/>
      <c r="H1440" s="142"/>
      <c r="I1440" s="143"/>
      <c r="J1440" s="144"/>
      <c r="K1440" s="142"/>
      <c r="L1440" s="144"/>
      <c r="M1440" s="142"/>
      <c r="N1440" s="145"/>
      <c r="O1440" s="142"/>
      <c r="P1440" s="146"/>
      <c r="Q1440" s="147"/>
      <c r="R1440" s="142"/>
      <c r="S1440" s="147"/>
      <c r="T1440" s="142"/>
      <c r="U1440" s="148"/>
      <c r="V1440" s="142"/>
      <c r="W1440" s="142"/>
      <c r="X1440" s="142"/>
      <c r="Y1440" s="147"/>
      <c r="Z1440" s="142"/>
      <c r="AA1440" s="142"/>
      <c r="AB1440" s="142"/>
      <c r="AC1440" s="142"/>
      <c r="AD1440" s="147"/>
      <c r="AE1440" s="142"/>
      <c r="AF1440" s="142"/>
    </row>
    <row r="1441">
      <c r="A1441" s="140"/>
      <c r="B1441" s="141"/>
      <c r="C1441" s="141"/>
      <c r="D1441" s="141"/>
      <c r="E1441" s="142"/>
      <c r="F1441" s="142"/>
      <c r="G1441" s="142"/>
      <c r="H1441" s="142"/>
      <c r="I1441" s="143"/>
      <c r="J1441" s="144"/>
      <c r="K1441" s="142"/>
      <c r="L1441" s="144"/>
      <c r="M1441" s="142"/>
      <c r="N1441" s="145"/>
      <c r="O1441" s="142"/>
      <c r="P1441" s="146"/>
      <c r="Q1441" s="147"/>
      <c r="R1441" s="142"/>
      <c r="S1441" s="147"/>
      <c r="T1441" s="142"/>
      <c r="U1441" s="148"/>
      <c r="V1441" s="142"/>
      <c r="W1441" s="142"/>
      <c r="X1441" s="142"/>
      <c r="Y1441" s="147"/>
      <c r="Z1441" s="142"/>
      <c r="AA1441" s="142"/>
      <c r="AB1441" s="142"/>
      <c r="AC1441" s="142"/>
      <c r="AD1441" s="147"/>
      <c r="AE1441" s="142"/>
      <c r="AF1441" s="142"/>
    </row>
    <row r="1442">
      <c r="A1442" s="140"/>
      <c r="B1442" s="141"/>
      <c r="C1442" s="141"/>
      <c r="D1442" s="141"/>
      <c r="E1442" s="142"/>
      <c r="F1442" s="142"/>
      <c r="G1442" s="142"/>
      <c r="H1442" s="142"/>
      <c r="I1442" s="143"/>
      <c r="J1442" s="144"/>
      <c r="K1442" s="142"/>
      <c r="L1442" s="144"/>
      <c r="M1442" s="142"/>
      <c r="N1442" s="145"/>
      <c r="O1442" s="142"/>
      <c r="P1442" s="146"/>
      <c r="Q1442" s="147"/>
      <c r="R1442" s="142"/>
      <c r="S1442" s="147"/>
      <c r="T1442" s="142"/>
      <c r="U1442" s="148"/>
      <c r="V1442" s="142"/>
      <c r="W1442" s="142"/>
      <c r="X1442" s="142"/>
      <c r="Y1442" s="147"/>
      <c r="Z1442" s="142"/>
      <c r="AA1442" s="142"/>
      <c r="AB1442" s="142"/>
      <c r="AC1442" s="142"/>
      <c r="AD1442" s="147"/>
      <c r="AE1442" s="142"/>
      <c r="AF1442" s="142"/>
    </row>
    <row r="1443">
      <c r="A1443" s="140"/>
      <c r="B1443" s="141"/>
      <c r="C1443" s="141"/>
      <c r="D1443" s="141"/>
      <c r="E1443" s="142"/>
      <c r="F1443" s="142"/>
      <c r="G1443" s="142"/>
      <c r="H1443" s="142"/>
      <c r="I1443" s="143"/>
      <c r="J1443" s="144"/>
      <c r="K1443" s="142"/>
      <c r="L1443" s="144"/>
      <c r="M1443" s="142"/>
      <c r="N1443" s="145"/>
      <c r="O1443" s="142"/>
      <c r="P1443" s="146"/>
      <c r="Q1443" s="147"/>
      <c r="R1443" s="142"/>
      <c r="S1443" s="147"/>
      <c r="T1443" s="142"/>
      <c r="U1443" s="148"/>
      <c r="V1443" s="142"/>
      <c r="W1443" s="142"/>
      <c r="X1443" s="142"/>
      <c r="Y1443" s="147"/>
      <c r="Z1443" s="142"/>
      <c r="AA1443" s="142"/>
      <c r="AB1443" s="142"/>
      <c r="AC1443" s="142"/>
      <c r="AD1443" s="147"/>
      <c r="AE1443" s="142"/>
      <c r="AF1443" s="142"/>
    </row>
    <row r="1444">
      <c r="A1444" s="140"/>
      <c r="B1444" s="141"/>
      <c r="C1444" s="141"/>
      <c r="D1444" s="141"/>
      <c r="E1444" s="142"/>
      <c r="F1444" s="142"/>
      <c r="G1444" s="142"/>
      <c r="H1444" s="142"/>
      <c r="I1444" s="143"/>
      <c r="J1444" s="144"/>
      <c r="K1444" s="142"/>
      <c r="L1444" s="144"/>
      <c r="M1444" s="142"/>
      <c r="N1444" s="145"/>
      <c r="O1444" s="142"/>
      <c r="P1444" s="146"/>
      <c r="Q1444" s="147"/>
      <c r="R1444" s="142"/>
      <c r="S1444" s="147"/>
      <c r="T1444" s="142"/>
      <c r="U1444" s="148"/>
      <c r="V1444" s="142"/>
      <c r="W1444" s="142"/>
      <c r="X1444" s="142"/>
      <c r="Y1444" s="147"/>
      <c r="Z1444" s="142"/>
      <c r="AA1444" s="142"/>
      <c r="AB1444" s="142"/>
      <c r="AC1444" s="142"/>
      <c r="AD1444" s="147"/>
      <c r="AE1444" s="142"/>
      <c r="AF1444" s="142"/>
    </row>
    <row r="1445">
      <c r="A1445" s="140"/>
      <c r="B1445" s="141"/>
      <c r="C1445" s="141"/>
      <c r="D1445" s="141"/>
      <c r="E1445" s="142"/>
      <c r="F1445" s="142"/>
      <c r="G1445" s="142"/>
      <c r="H1445" s="142"/>
      <c r="I1445" s="143"/>
      <c r="J1445" s="144"/>
      <c r="K1445" s="142"/>
      <c r="L1445" s="144"/>
      <c r="M1445" s="142"/>
      <c r="N1445" s="145"/>
      <c r="O1445" s="142"/>
      <c r="P1445" s="146"/>
      <c r="Q1445" s="147"/>
      <c r="R1445" s="142"/>
      <c r="S1445" s="147"/>
      <c r="T1445" s="142"/>
      <c r="U1445" s="148"/>
      <c r="V1445" s="142"/>
      <c r="W1445" s="142"/>
      <c r="X1445" s="142"/>
      <c r="Y1445" s="147"/>
      <c r="Z1445" s="142"/>
      <c r="AA1445" s="142"/>
      <c r="AB1445" s="142"/>
      <c r="AC1445" s="142"/>
      <c r="AD1445" s="147"/>
      <c r="AE1445" s="142"/>
      <c r="AF1445" s="142"/>
    </row>
    <row r="1446">
      <c r="A1446" s="140"/>
      <c r="B1446" s="141"/>
      <c r="C1446" s="141"/>
      <c r="D1446" s="141"/>
      <c r="E1446" s="142"/>
      <c r="F1446" s="142"/>
      <c r="G1446" s="142"/>
      <c r="H1446" s="142"/>
      <c r="I1446" s="143"/>
      <c r="J1446" s="144"/>
      <c r="K1446" s="142"/>
      <c r="L1446" s="144"/>
      <c r="M1446" s="142"/>
      <c r="N1446" s="145"/>
      <c r="O1446" s="142"/>
      <c r="P1446" s="146"/>
      <c r="Q1446" s="147"/>
      <c r="R1446" s="142"/>
      <c r="S1446" s="147"/>
      <c r="T1446" s="142"/>
      <c r="U1446" s="148"/>
      <c r="V1446" s="142"/>
      <c r="W1446" s="142"/>
      <c r="X1446" s="142"/>
      <c r="Y1446" s="147"/>
      <c r="Z1446" s="142"/>
      <c r="AA1446" s="142"/>
      <c r="AB1446" s="142"/>
      <c r="AC1446" s="142"/>
      <c r="AD1446" s="147"/>
      <c r="AE1446" s="142"/>
      <c r="AF1446" s="142"/>
    </row>
    <row r="1447">
      <c r="A1447" s="140"/>
      <c r="B1447" s="141"/>
      <c r="C1447" s="141"/>
      <c r="D1447" s="141"/>
      <c r="E1447" s="142"/>
      <c r="F1447" s="142"/>
      <c r="G1447" s="142"/>
      <c r="H1447" s="142"/>
      <c r="I1447" s="143"/>
      <c r="J1447" s="144"/>
      <c r="K1447" s="142"/>
      <c r="L1447" s="144"/>
      <c r="M1447" s="142"/>
      <c r="N1447" s="145"/>
      <c r="O1447" s="142"/>
      <c r="P1447" s="146"/>
      <c r="Q1447" s="147"/>
      <c r="R1447" s="142"/>
      <c r="S1447" s="147"/>
      <c r="T1447" s="142"/>
      <c r="U1447" s="148"/>
      <c r="V1447" s="142"/>
      <c r="W1447" s="142"/>
      <c r="X1447" s="142"/>
      <c r="Y1447" s="147"/>
      <c r="Z1447" s="142"/>
      <c r="AA1447" s="142"/>
      <c r="AB1447" s="142"/>
      <c r="AC1447" s="142"/>
      <c r="AD1447" s="147"/>
      <c r="AE1447" s="142"/>
      <c r="AF1447" s="142"/>
    </row>
    <row r="1448">
      <c r="A1448" s="140"/>
      <c r="B1448" s="141"/>
      <c r="C1448" s="141"/>
      <c r="D1448" s="141"/>
      <c r="E1448" s="142"/>
      <c r="F1448" s="142"/>
      <c r="G1448" s="142"/>
      <c r="H1448" s="142"/>
      <c r="I1448" s="143"/>
      <c r="J1448" s="144"/>
      <c r="K1448" s="142"/>
      <c r="L1448" s="144"/>
      <c r="M1448" s="142"/>
      <c r="N1448" s="145"/>
      <c r="O1448" s="142"/>
      <c r="P1448" s="146"/>
      <c r="Q1448" s="147"/>
      <c r="R1448" s="142"/>
      <c r="S1448" s="147"/>
      <c r="T1448" s="142"/>
      <c r="U1448" s="148"/>
      <c r="V1448" s="142"/>
      <c r="W1448" s="142"/>
      <c r="X1448" s="142"/>
      <c r="Y1448" s="147"/>
      <c r="Z1448" s="142"/>
      <c r="AA1448" s="142"/>
      <c r="AB1448" s="142"/>
      <c r="AC1448" s="142"/>
      <c r="AD1448" s="147"/>
      <c r="AE1448" s="142"/>
      <c r="AF1448" s="142"/>
    </row>
    <row r="1449">
      <c r="A1449" s="140"/>
      <c r="B1449" s="141"/>
      <c r="C1449" s="141"/>
      <c r="D1449" s="141"/>
      <c r="E1449" s="142"/>
      <c r="F1449" s="142"/>
      <c r="G1449" s="142"/>
      <c r="H1449" s="142"/>
      <c r="I1449" s="143"/>
      <c r="J1449" s="144"/>
      <c r="K1449" s="142"/>
      <c r="L1449" s="144"/>
      <c r="M1449" s="142"/>
      <c r="N1449" s="145"/>
      <c r="O1449" s="142"/>
      <c r="P1449" s="146"/>
      <c r="Q1449" s="147"/>
      <c r="R1449" s="142"/>
      <c r="S1449" s="147"/>
      <c r="T1449" s="142"/>
      <c r="U1449" s="148"/>
      <c r="V1449" s="142"/>
      <c r="W1449" s="142"/>
      <c r="X1449" s="142"/>
      <c r="Y1449" s="147"/>
      <c r="Z1449" s="142"/>
      <c r="AA1449" s="142"/>
      <c r="AB1449" s="142"/>
      <c r="AC1449" s="142"/>
      <c r="AD1449" s="147"/>
      <c r="AE1449" s="142"/>
      <c r="AF1449" s="142"/>
    </row>
    <row r="1450">
      <c r="A1450" s="140"/>
      <c r="B1450" s="141"/>
      <c r="C1450" s="141"/>
      <c r="D1450" s="141"/>
      <c r="E1450" s="142"/>
      <c r="F1450" s="142"/>
      <c r="G1450" s="142"/>
      <c r="H1450" s="142"/>
      <c r="I1450" s="143"/>
      <c r="J1450" s="144"/>
      <c r="K1450" s="142"/>
      <c r="L1450" s="144"/>
      <c r="M1450" s="142"/>
      <c r="N1450" s="145"/>
      <c r="O1450" s="142"/>
      <c r="P1450" s="146"/>
      <c r="Q1450" s="147"/>
      <c r="R1450" s="142"/>
      <c r="S1450" s="147"/>
      <c r="T1450" s="142"/>
      <c r="U1450" s="148"/>
      <c r="V1450" s="142"/>
      <c r="W1450" s="142"/>
      <c r="X1450" s="142"/>
      <c r="Y1450" s="147"/>
      <c r="Z1450" s="142"/>
      <c r="AA1450" s="142"/>
      <c r="AB1450" s="142"/>
      <c r="AC1450" s="142"/>
      <c r="AD1450" s="147"/>
      <c r="AE1450" s="142"/>
      <c r="AF1450" s="142"/>
    </row>
    <row r="1451">
      <c r="A1451" s="140"/>
      <c r="B1451" s="141"/>
      <c r="C1451" s="141"/>
      <c r="D1451" s="141"/>
      <c r="E1451" s="142"/>
      <c r="F1451" s="142"/>
      <c r="G1451" s="142"/>
      <c r="H1451" s="142"/>
      <c r="I1451" s="143"/>
      <c r="J1451" s="144"/>
      <c r="K1451" s="142"/>
      <c r="L1451" s="144"/>
      <c r="M1451" s="142"/>
      <c r="N1451" s="145"/>
      <c r="O1451" s="142"/>
      <c r="P1451" s="146"/>
      <c r="Q1451" s="147"/>
      <c r="R1451" s="142"/>
      <c r="S1451" s="147"/>
      <c r="T1451" s="142"/>
      <c r="U1451" s="148"/>
      <c r="V1451" s="142"/>
      <c r="W1451" s="142"/>
      <c r="X1451" s="142"/>
      <c r="Y1451" s="147"/>
      <c r="Z1451" s="142"/>
      <c r="AA1451" s="142"/>
      <c r="AB1451" s="142"/>
      <c r="AC1451" s="142"/>
      <c r="AD1451" s="147"/>
      <c r="AE1451" s="142"/>
      <c r="AF1451" s="142"/>
    </row>
    <row r="1452">
      <c r="A1452" s="140"/>
      <c r="B1452" s="141"/>
      <c r="C1452" s="141"/>
      <c r="D1452" s="141"/>
      <c r="E1452" s="142"/>
      <c r="F1452" s="142"/>
      <c r="G1452" s="142"/>
      <c r="H1452" s="142"/>
      <c r="I1452" s="143"/>
      <c r="J1452" s="144"/>
      <c r="K1452" s="142"/>
      <c r="L1452" s="144"/>
      <c r="M1452" s="142"/>
      <c r="N1452" s="145"/>
      <c r="O1452" s="142"/>
      <c r="P1452" s="146"/>
      <c r="Q1452" s="147"/>
      <c r="R1452" s="142"/>
      <c r="S1452" s="147"/>
      <c r="T1452" s="142"/>
      <c r="U1452" s="148"/>
      <c r="V1452" s="142"/>
      <c r="W1452" s="142"/>
      <c r="X1452" s="142"/>
      <c r="Y1452" s="147"/>
      <c r="Z1452" s="142"/>
      <c r="AA1452" s="142"/>
      <c r="AB1452" s="142"/>
      <c r="AC1452" s="142"/>
      <c r="AD1452" s="147"/>
      <c r="AE1452" s="142"/>
      <c r="AF1452" s="142"/>
    </row>
    <row r="1453">
      <c r="A1453" s="140"/>
      <c r="B1453" s="141"/>
      <c r="C1453" s="141"/>
      <c r="D1453" s="141"/>
      <c r="E1453" s="142"/>
      <c r="F1453" s="142"/>
      <c r="G1453" s="142"/>
      <c r="H1453" s="142"/>
      <c r="I1453" s="143"/>
      <c r="J1453" s="144"/>
      <c r="K1453" s="142"/>
      <c r="L1453" s="144"/>
      <c r="M1453" s="142"/>
      <c r="N1453" s="145"/>
      <c r="O1453" s="142"/>
      <c r="P1453" s="146"/>
      <c r="Q1453" s="147"/>
      <c r="R1453" s="142"/>
      <c r="S1453" s="147"/>
      <c r="T1453" s="142"/>
      <c r="U1453" s="148"/>
      <c r="V1453" s="142"/>
      <c r="W1453" s="142"/>
      <c r="X1453" s="142"/>
      <c r="Y1453" s="147"/>
      <c r="Z1453" s="142"/>
      <c r="AA1453" s="142"/>
      <c r="AB1453" s="142"/>
      <c r="AC1453" s="142"/>
      <c r="AD1453" s="147"/>
      <c r="AE1453" s="142"/>
      <c r="AF1453" s="142"/>
    </row>
    <row r="1454">
      <c r="A1454" s="140"/>
      <c r="B1454" s="141"/>
      <c r="C1454" s="141"/>
      <c r="D1454" s="141"/>
      <c r="E1454" s="142"/>
      <c r="F1454" s="142"/>
      <c r="G1454" s="142"/>
      <c r="H1454" s="142"/>
      <c r="I1454" s="143"/>
      <c r="J1454" s="144"/>
      <c r="K1454" s="142"/>
      <c r="L1454" s="144"/>
      <c r="M1454" s="142"/>
      <c r="N1454" s="145"/>
      <c r="O1454" s="142"/>
      <c r="P1454" s="146"/>
      <c r="Q1454" s="147"/>
      <c r="R1454" s="142"/>
      <c r="S1454" s="147"/>
      <c r="T1454" s="142"/>
      <c r="U1454" s="148"/>
      <c r="V1454" s="142"/>
      <c r="W1454" s="142"/>
      <c r="X1454" s="142"/>
      <c r="Y1454" s="147"/>
      <c r="Z1454" s="142"/>
      <c r="AA1454" s="142"/>
      <c r="AB1454" s="142"/>
      <c r="AC1454" s="142"/>
      <c r="AD1454" s="147"/>
      <c r="AE1454" s="142"/>
      <c r="AF1454" s="142"/>
    </row>
    <row r="1455">
      <c r="A1455" s="140"/>
      <c r="B1455" s="141"/>
      <c r="C1455" s="141"/>
      <c r="D1455" s="141"/>
      <c r="E1455" s="142"/>
      <c r="F1455" s="142"/>
      <c r="G1455" s="142"/>
      <c r="H1455" s="142"/>
      <c r="I1455" s="143"/>
      <c r="J1455" s="144"/>
      <c r="K1455" s="142"/>
      <c r="L1455" s="144"/>
      <c r="M1455" s="142"/>
      <c r="N1455" s="145"/>
      <c r="O1455" s="142"/>
      <c r="P1455" s="146"/>
      <c r="Q1455" s="147"/>
      <c r="R1455" s="142"/>
      <c r="S1455" s="147"/>
      <c r="T1455" s="142"/>
      <c r="U1455" s="148"/>
      <c r="V1455" s="142"/>
      <c r="W1455" s="142"/>
      <c r="X1455" s="142"/>
      <c r="Y1455" s="147"/>
      <c r="Z1455" s="142"/>
      <c r="AA1455" s="142"/>
      <c r="AB1455" s="142"/>
      <c r="AC1455" s="142"/>
      <c r="AD1455" s="147"/>
      <c r="AE1455" s="142"/>
      <c r="AF1455" s="142"/>
    </row>
    <row r="1456">
      <c r="A1456" s="140"/>
      <c r="B1456" s="141"/>
      <c r="C1456" s="141"/>
      <c r="D1456" s="141"/>
      <c r="E1456" s="142"/>
      <c r="F1456" s="142"/>
      <c r="G1456" s="142"/>
      <c r="H1456" s="142"/>
      <c r="I1456" s="143"/>
      <c r="J1456" s="144"/>
      <c r="K1456" s="142"/>
      <c r="L1456" s="144"/>
      <c r="M1456" s="142"/>
      <c r="N1456" s="145"/>
      <c r="O1456" s="142"/>
      <c r="P1456" s="146"/>
      <c r="Q1456" s="147"/>
      <c r="R1456" s="142"/>
      <c r="S1456" s="147"/>
      <c r="T1456" s="142"/>
      <c r="U1456" s="148"/>
      <c r="V1456" s="142"/>
      <c r="W1456" s="142"/>
      <c r="X1456" s="142"/>
      <c r="Y1456" s="147"/>
      <c r="Z1456" s="142"/>
      <c r="AA1456" s="142"/>
      <c r="AB1456" s="142"/>
      <c r="AC1456" s="142"/>
      <c r="AD1456" s="147"/>
      <c r="AE1456" s="142"/>
      <c r="AF1456" s="142"/>
    </row>
    <row r="1457">
      <c r="A1457" s="140"/>
      <c r="B1457" s="141"/>
      <c r="C1457" s="141"/>
      <c r="D1457" s="141"/>
      <c r="E1457" s="142"/>
      <c r="F1457" s="142"/>
      <c r="G1457" s="142"/>
      <c r="H1457" s="142"/>
      <c r="I1457" s="143"/>
      <c r="J1457" s="144"/>
      <c r="K1457" s="142"/>
      <c r="L1457" s="144"/>
      <c r="M1457" s="142"/>
      <c r="N1457" s="145"/>
      <c r="O1457" s="142"/>
      <c r="P1457" s="146"/>
      <c r="Q1457" s="147"/>
      <c r="R1457" s="142"/>
      <c r="S1457" s="147"/>
      <c r="T1457" s="142"/>
      <c r="U1457" s="148"/>
      <c r="V1457" s="142"/>
      <c r="W1457" s="142"/>
      <c r="X1457" s="142"/>
      <c r="Y1457" s="147"/>
      <c r="Z1457" s="142"/>
      <c r="AA1457" s="142"/>
      <c r="AB1457" s="142"/>
      <c r="AC1457" s="142"/>
      <c r="AD1457" s="147"/>
      <c r="AE1457" s="142"/>
      <c r="AF1457" s="142"/>
    </row>
    <row r="1458">
      <c r="A1458" s="140"/>
      <c r="B1458" s="141"/>
      <c r="C1458" s="141"/>
      <c r="D1458" s="141"/>
      <c r="E1458" s="142"/>
      <c r="F1458" s="142"/>
      <c r="G1458" s="142"/>
      <c r="H1458" s="142"/>
      <c r="I1458" s="143"/>
      <c r="J1458" s="144"/>
      <c r="K1458" s="142"/>
      <c r="L1458" s="144"/>
      <c r="M1458" s="142"/>
      <c r="N1458" s="145"/>
      <c r="O1458" s="142"/>
      <c r="P1458" s="146"/>
      <c r="Q1458" s="147"/>
      <c r="R1458" s="142"/>
      <c r="S1458" s="147"/>
      <c r="T1458" s="142"/>
      <c r="U1458" s="148"/>
      <c r="V1458" s="142"/>
      <c r="W1458" s="142"/>
      <c r="X1458" s="142"/>
      <c r="Y1458" s="147"/>
      <c r="Z1458" s="142"/>
      <c r="AA1458" s="142"/>
      <c r="AB1458" s="142"/>
      <c r="AC1458" s="142"/>
      <c r="AD1458" s="147"/>
      <c r="AE1458" s="142"/>
      <c r="AF1458" s="142"/>
    </row>
    <row r="1459">
      <c r="A1459" s="140"/>
      <c r="B1459" s="141"/>
      <c r="C1459" s="141"/>
      <c r="D1459" s="141"/>
      <c r="E1459" s="142"/>
      <c r="F1459" s="142"/>
      <c r="G1459" s="142"/>
      <c r="H1459" s="142"/>
      <c r="I1459" s="143"/>
      <c r="J1459" s="144"/>
      <c r="K1459" s="142"/>
      <c r="L1459" s="144"/>
      <c r="M1459" s="142"/>
      <c r="N1459" s="145"/>
      <c r="O1459" s="142"/>
      <c r="P1459" s="146"/>
      <c r="Q1459" s="147"/>
      <c r="R1459" s="142"/>
      <c r="S1459" s="147"/>
      <c r="T1459" s="142"/>
      <c r="U1459" s="148"/>
      <c r="V1459" s="142"/>
      <c r="W1459" s="142"/>
      <c r="X1459" s="142"/>
      <c r="Y1459" s="147"/>
      <c r="Z1459" s="142"/>
      <c r="AA1459" s="142"/>
      <c r="AB1459" s="142"/>
      <c r="AC1459" s="142"/>
      <c r="AD1459" s="147"/>
      <c r="AE1459" s="142"/>
      <c r="AF1459" s="142"/>
    </row>
    <row r="1460">
      <c r="A1460" s="140"/>
      <c r="B1460" s="141"/>
      <c r="C1460" s="141"/>
      <c r="D1460" s="141"/>
      <c r="E1460" s="142"/>
      <c r="F1460" s="142"/>
      <c r="G1460" s="142"/>
      <c r="H1460" s="142"/>
      <c r="I1460" s="143"/>
      <c r="J1460" s="144"/>
      <c r="K1460" s="142"/>
      <c r="L1460" s="144"/>
      <c r="M1460" s="142"/>
      <c r="N1460" s="145"/>
      <c r="O1460" s="142"/>
      <c r="P1460" s="146"/>
      <c r="Q1460" s="147"/>
      <c r="R1460" s="142"/>
      <c r="S1460" s="147"/>
      <c r="T1460" s="142"/>
      <c r="U1460" s="148"/>
      <c r="V1460" s="142"/>
      <c r="W1460" s="142"/>
      <c r="X1460" s="142"/>
      <c r="Y1460" s="147"/>
      <c r="Z1460" s="142"/>
      <c r="AA1460" s="142"/>
      <c r="AB1460" s="142"/>
      <c r="AC1460" s="142"/>
      <c r="AD1460" s="147"/>
      <c r="AE1460" s="142"/>
      <c r="AF1460" s="142"/>
    </row>
    <row r="1461">
      <c r="A1461" s="140"/>
      <c r="B1461" s="141"/>
      <c r="C1461" s="141"/>
      <c r="D1461" s="141"/>
      <c r="E1461" s="142"/>
      <c r="F1461" s="142"/>
      <c r="G1461" s="142"/>
      <c r="H1461" s="142"/>
      <c r="I1461" s="143"/>
      <c r="J1461" s="144"/>
      <c r="K1461" s="142"/>
      <c r="L1461" s="144"/>
      <c r="M1461" s="142"/>
      <c r="N1461" s="145"/>
      <c r="O1461" s="142"/>
      <c r="P1461" s="146"/>
      <c r="Q1461" s="147"/>
      <c r="R1461" s="142"/>
      <c r="S1461" s="147"/>
      <c r="T1461" s="142"/>
      <c r="U1461" s="148"/>
      <c r="V1461" s="142"/>
      <c r="W1461" s="142"/>
      <c r="X1461" s="142"/>
      <c r="Y1461" s="147"/>
      <c r="Z1461" s="142"/>
      <c r="AA1461" s="142"/>
      <c r="AB1461" s="142"/>
      <c r="AC1461" s="142"/>
      <c r="AD1461" s="147"/>
      <c r="AE1461" s="142"/>
      <c r="AF1461" s="142"/>
    </row>
    <row r="1462">
      <c r="A1462" s="140"/>
      <c r="B1462" s="141"/>
      <c r="C1462" s="141"/>
      <c r="D1462" s="141"/>
      <c r="E1462" s="142"/>
      <c r="F1462" s="142"/>
      <c r="G1462" s="142"/>
      <c r="H1462" s="142"/>
      <c r="I1462" s="143"/>
      <c r="J1462" s="144"/>
      <c r="K1462" s="142"/>
      <c r="L1462" s="144"/>
      <c r="M1462" s="142"/>
      <c r="N1462" s="145"/>
      <c r="O1462" s="142"/>
      <c r="P1462" s="146"/>
      <c r="Q1462" s="147"/>
      <c r="R1462" s="142"/>
      <c r="S1462" s="147"/>
      <c r="T1462" s="142"/>
      <c r="U1462" s="148"/>
      <c r="V1462" s="142"/>
      <c r="W1462" s="142"/>
      <c r="X1462" s="142"/>
      <c r="Y1462" s="147"/>
      <c r="Z1462" s="142"/>
      <c r="AA1462" s="142"/>
      <c r="AB1462" s="142"/>
      <c r="AC1462" s="142"/>
      <c r="AD1462" s="147"/>
      <c r="AE1462" s="142"/>
      <c r="AF1462" s="142"/>
    </row>
    <row r="1463">
      <c r="A1463" s="140"/>
      <c r="B1463" s="141"/>
      <c r="C1463" s="141"/>
      <c r="D1463" s="141"/>
      <c r="E1463" s="142"/>
      <c r="F1463" s="142"/>
      <c r="G1463" s="142"/>
      <c r="H1463" s="142"/>
      <c r="I1463" s="143"/>
      <c r="J1463" s="144"/>
      <c r="K1463" s="142"/>
      <c r="L1463" s="144"/>
      <c r="M1463" s="142"/>
      <c r="N1463" s="145"/>
      <c r="O1463" s="142"/>
      <c r="P1463" s="146"/>
      <c r="Q1463" s="147"/>
      <c r="R1463" s="142"/>
      <c r="S1463" s="147"/>
      <c r="T1463" s="142"/>
      <c r="U1463" s="148"/>
      <c r="V1463" s="142"/>
      <c r="W1463" s="142"/>
      <c r="X1463" s="142"/>
      <c r="Y1463" s="147"/>
      <c r="Z1463" s="142"/>
      <c r="AA1463" s="142"/>
      <c r="AB1463" s="142"/>
      <c r="AC1463" s="142"/>
      <c r="AD1463" s="147"/>
      <c r="AE1463" s="142"/>
      <c r="AF1463" s="142"/>
    </row>
    <row r="1464">
      <c r="A1464" s="140"/>
      <c r="B1464" s="141"/>
      <c r="C1464" s="141"/>
      <c r="D1464" s="141"/>
      <c r="E1464" s="142"/>
      <c r="F1464" s="142"/>
      <c r="G1464" s="142"/>
      <c r="H1464" s="142"/>
      <c r="I1464" s="143"/>
      <c r="J1464" s="144"/>
      <c r="K1464" s="142"/>
      <c r="L1464" s="144"/>
      <c r="M1464" s="142"/>
      <c r="N1464" s="145"/>
      <c r="O1464" s="142"/>
      <c r="P1464" s="146"/>
      <c r="Q1464" s="147"/>
      <c r="R1464" s="142"/>
      <c r="S1464" s="147"/>
      <c r="T1464" s="142"/>
      <c r="U1464" s="148"/>
      <c r="V1464" s="142"/>
      <c r="W1464" s="142"/>
      <c r="X1464" s="142"/>
      <c r="Y1464" s="147"/>
      <c r="Z1464" s="142"/>
      <c r="AA1464" s="142"/>
      <c r="AB1464" s="142"/>
      <c r="AC1464" s="142"/>
      <c r="AD1464" s="147"/>
      <c r="AE1464" s="142"/>
      <c r="AF1464" s="142"/>
    </row>
    <row r="1465">
      <c r="A1465" s="140"/>
      <c r="B1465" s="141"/>
      <c r="C1465" s="141"/>
      <c r="D1465" s="141"/>
      <c r="E1465" s="142"/>
      <c r="F1465" s="142"/>
      <c r="G1465" s="142"/>
      <c r="H1465" s="142"/>
      <c r="I1465" s="143"/>
      <c r="J1465" s="144"/>
      <c r="K1465" s="142"/>
      <c r="L1465" s="144"/>
      <c r="M1465" s="142"/>
      <c r="N1465" s="145"/>
      <c r="O1465" s="142"/>
      <c r="P1465" s="146"/>
      <c r="Q1465" s="147"/>
      <c r="R1465" s="142"/>
      <c r="S1465" s="147"/>
      <c r="T1465" s="142"/>
      <c r="U1465" s="148"/>
      <c r="V1465" s="142"/>
      <c r="W1465" s="142"/>
      <c r="X1465" s="142"/>
      <c r="Y1465" s="147"/>
      <c r="Z1465" s="142"/>
      <c r="AA1465" s="142"/>
      <c r="AB1465" s="142"/>
      <c r="AC1465" s="142"/>
      <c r="AD1465" s="147"/>
      <c r="AE1465" s="142"/>
      <c r="AF1465" s="142"/>
    </row>
    <row r="1466">
      <c r="A1466" s="140"/>
      <c r="B1466" s="141"/>
      <c r="C1466" s="141"/>
      <c r="D1466" s="141"/>
      <c r="E1466" s="142"/>
      <c r="F1466" s="142"/>
      <c r="G1466" s="142"/>
      <c r="H1466" s="142"/>
      <c r="I1466" s="143"/>
      <c r="J1466" s="144"/>
      <c r="K1466" s="142"/>
      <c r="L1466" s="144"/>
      <c r="M1466" s="142"/>
      <c r="N1466" s="145"/>
      <c r="O1466" s="142"/>
      <c r="P1466" s="146"/>
      <c r="Q1466" s="147"/>
      <c r="R1466" s="142"/>
      <c r="S1466" s="147"/>
      <c r="T1466" s="142"/>
      <c r="U1466" s="148"/>
      <c r="V1466" s="142"/>
      <c r="W1466" s="142"/>
      <c r="X1466" s="142"/>
      <c r="Y1466" s="147"/>
      <c r="Z1466" s="142"/>
      <c r="AA1466" s="142"/>
      <c r="AB1466" s="142"/>
      <c r="AC1466" s="142"/>
      <c r="AD1466" s="147"/>
      <c r="AE1466" s="142"/>
      <c r="AF1466" s="142"/>
    </row>
    <row r="1467">
      <c r="A1467" s="140"/>
      <c r="B1467" s="141"/>
      <c r="C1467" s="141"/>
      <c r="D1467" s="141"/>
      <c r="E1467" s="142"/>
      <c r="F1467" s="142"/>
      <c r="G1467" s="142"/>
      <c r="H1467" s="142"/>
      <c r="I1467" s="143"/>
      <c r="J1467" s="144"/>
      <c r="K1467" s="142"/>
      <c r="L1467" s="144"/>
      <c r="M1467" s="142"/>
      <c r="N1467" s="145"/>
      <c r="O1467" s="142"/>
      <c r="P1467" s="146"/>
      <c r="Q1467" s="147"/>
      <c r="R1467" s="142"/>
      <c r="S1467" s="147"/>
      <c r="T1467" s="142"/>
      <c r="U1467" s="148"/>
      <c r="V1467" s="142"/>
      <c r="W1467" s="142"/>
      <c r="X1467" s="142"/>
      <c r="Y1467" s="147"/>
      <c r="Z1467" s="142"/>
      <c r="AA1467" s="142"/>
      <c r="AB1467" s="142"/>
      <c r="AC1467" s="142"/>
      <c r="AD1467" s="147"/>
      <c r="AE1467" s="142"/>
      <c r="AF1467" s="142"/>
    </row>
    <row r="1468">
      <c r="A1468" s="140"/>
      <c r="B1468" s="141"/>
      <c r="C1468" s="141"/>
      <c r="D1468" s="141"/>
      <c r="E1468" s="142"/>
      <c r="F1468" s="142"/>
      <c r="G1468" s="142"/>
      <c r="H1468" s="142"/>
      <c r="I1468" s="143"/>
      <c r="J1468" s="144"/>
      <c r="K1468" s="142"/>
      <c r="L1468" s="144"/>
      <c r="M1468" s="142"/>
      <c r="N1468" s="145"/>
      <c r="O1468" s="142"/>
      <c r="P1468" s="146"/>
      <c r="Q1468" s="147"/>
      <c r="R1468" s="142"/>
      <c r="S1468" s="147"/>
      <c r="T1468" s="142"/>
      <c r="U1468" s="148"/>
      <c r="V1468" s="142"/>
      <c r="W1468" s="142"/>
      <c r="X1468" s="142"/>
      <c r="Y1468" s="147"/>
      <c r="Z1468" s="142"/>
      <c r="AA1468" s="142"/>
      <c r="AB1468" s="142"/>
      <c r="AC1468" s="142"/>
      <c r="AD1468" s="147"/>
      <c r="AE1468" s="142"/>
      <c r="AF1468" s="142"/>
    </row>
    <row r="1469">
      <c r="A1469" s="140"/>
      <c r="B1469" s="141"/>
      <c r="C1469" s="141"/>
      <c r="D1469" s="141"/>
      <c r="E1469" s="142"/>
      <c r="F1469" s="142"/>
      <c r="G1469" s="142"/>
      <c r="H1469" s="142"/>
      <c r="I1469" s="143"/>
      <c r="J1469" s="144"/>
      <c r="K1469" s="142"/>
      <c r="L1469" s="144"/>
      <c r="M1469" s="142"/>
      <c r="N1469" s="145"/>
      <c r="O1469" s="142"/>
      <c r="P1469" s="146"/>
      <c r="Q1469" s="147"/>
      <c r="R1469" s="142"/>
      <c r="S1469" s="147"/>
      <c r="T1469" s="142"/>
      <c r="U1469" s="148"/>
      <c r="V1469" s="142"/>
      <c r="W1469" s="142"/>
      <c r="X1469" s="142"/>
      <c r="Y1469" s="147"/>
      <c r="Z1469" s="142"/>
      <c r="AA1469" s="142"/>
      <c r="AB1469" s="142"/>
      <c r="AC1469" s="142"/>
      <c r="AD1469" s="147"/>
      <c r="AE1469" s="142"/>
      <c r="AF1469" s="142"/>
    </row>
    <row r="1470">
      <c r="A1470" s="140"/>
      <c r="B1470" s="141"/>
      <c r="C1470" s="141"/>
      <c r="D1470" s="141"/>
      <c r="E1470" s="142"/>
      <c r="F1470" s="142"/>
      <c r="G1470" s="142"/>
      <c r="H1470" s="142"/>
      <c r="I1470" s="143"/>
      <c r="J1470" s="144"/>
      <c r="K1470" s="142"/>
      <c r="L1470" s="144"/>
      <c r="M1470" s="142"/>
      <c r="N1470" s="145"/>
      <c r="O1470" s="142"/>
      <c r="P1470" s="146"/>
      <c r="Q1470" s="147"/>
      <c r="R1470" s="142"/>
      <c r="S1470" s="147"/>
      <c r="T1470" s="142"/>
      <c r="U1470" s="148"/>
      <c r="V1470" s="142"/>
      <c r="W1470" s="142"/>
      <c r="X1470" s="142"/>
      <c r="Y1470" s="147"/>
      <c r="Z1470" s="142"/>
      <c r="AA1470" s="142"/>
      <c r="AB1470" s="142"/>
      <c r="AC1470" s="142"/>
      <c r="AD1470" s="147"/>
      <c r="AE1470" s="142"/>
      <c r="AF1470" s="142"/>
    </row>
    <row r="1471">
      <c r="A1471" s="140"/>
      <c r="B1471" s="141"/>
      <c r="C1471" s="141"/>
      <c r="D1471" s="141"/>
      <c r="E1471" s="142"/>
      <c r="F1471" s="142"/>
      <c r="G1471" s="142"/>
      <c r="H1471" s="142"/>
      <c r="I1471" s="143"/>
      <c r="J1471" s="144"/>
      <c r="K1471" s="142"/>
      <c r="L1471" s="144"/>
      <c r="M1471" s="142"/>
      <c r="N1471" s="145"/>
      <c r="O1471" s="142"/>
      <c r="P1471" s="146"/>
      <c r="Q1471" s="147"/>
      <c r="R1471" s="142"/>
      <c r="S1471" s="147"/>
      <c r="T1471" s="142"/>
      <c r="U1471" s="148"/>
      <c r="V1471" s="142"/>
      <c r="W1471" s="142"/>
      <c r="X1471" s="142"/>
      <c r="Y1471" s="147"/>
      <c r="Z1471" s="142"/>
      <c r="AA1471" s="142"/>
      <c r="AB1471" s="142"/>
      <c r="AC1471" s="142"/>
      <c r="AD1471" s="147"/>
      <c r="AE1471" s="142"/>
      <c r="AF1471" s="142"/>
    </row>
    <row r="1472">
      <c r="A1472" s="140"/>
      <c r="B1472" s="141"/>
      <c r="C1472" s="141"/>
      <c r="D1472" s="141"/>
      <c r="E1472" s="142"/>
      <c r="F1472" s="142"/>
      <c r="G1472" s="142"/>
      <c r="H1472" s="142"/>
      <c r="I1472" s="143"/>
      <c r="J1472" s="144"/>
      <c r="K1472" s="142"/>
      <c r="L1472" s="144"/>
      <c r="M1472" s="142"/>
      <c r="N1472" s="145"/>
      <c r="O1472" s="142"/>
      <c r="P1472" s="146"/>
      <c r="Q1472" s="147"/>
      <c r="R1472" s="142"/>
      <c r="S1472" s="147"/>
      <c r="T1472" s="142"/>
      <c r="U1472" s="148"/>
      <c r="V1472" s="142"/>
      <c r="W1472" s="142"/>
      <c r="X1472" s="142"/>
      <c r="Y1472" s="147"/>
      <c r="Z1472" s="142"/>
      <c r="AA1472" s="142"/>
      <c r="AB1472" s="142"/>
      <c r="AC1472" s="142"/>
      <c r="AD1472" s="147"/>
      <c r="AE1472" s="142"/>
      <c r="AF1472" s="142"/>
    </row>
    <row r="1473">
      <c r="A1473" s="140"/>
      <c r="B1473" s="141"/>
      <c r="C1473" s="141"/>
      <c r="D1473" s="141"/>
      <c r="E1473" s="142"/>
      <c r="F1473" s="142"/>
      <c r="G1473" s="142"/>
      <c r="H1473" s="142"/>
      <c r="I1473" s="143"/>
      <c r="J1473" s="144"/>
      <c r="K1473" s="142"/>
      <c r="L1473" s="144"/>
      <c r="M1473" s="142"/>
      <c r="N1473" s="145"/>
      <c r="O1473" s="142"/>
      <c r="P1473" s="146"/>
      <c r="Q1473" s="147"/>
      <c r="R1473" s="142"/>
      <c r="S1473" s="147"/>
      <c r="T1473" s="142"/>
      <c r="U1473" s="148"/>
      <c r="V1473" s="142"/>
      <c r="W1473" s="142"/>
      <c r="X1473" s="142"/>
      <c r="Y1473" s="147"/>
      <c r="Z1473" s="142"/>
      <c r="AA1473" s="142"/>
      <c r="AB1473" s="142"/>
      <c r="AC1473" s="142"/>
      <c r="AD1473" s="147"/>
      <c r="AE1473" s="142"/>
      <c r="AF1473" s="142"/>
    </row>
    <row r="1474">
      <c r="A1474" s="140"/>
      <c r="B1474" s="141"/>
      <c r="C1474" s="141"/>
      <c r="D1474" s="141"/>
      <c r="E1474" s="142"/>
      <c r="F1474" s="142"/>
      <c r="G1474" s="142"/>
      <c r="H1474" s="142"/>
      <c r="I1474" s="143"/>
      <c r="J1474" s="144"/>
      <c r="K1474" s="142"/>
      <c r="L1474" s="144"/>
      <c r="M1474" s="142"/>
      <c r="N1474" s="145"/>
      <c r="O1474" s="142"/>
      <c r="P1474" s="146"/>
      <c r="Q1474" s="147"/>
      <c r="R1474" s="142"/>
      <c r="S1474" s="147"/>
      <c r="T1474" s="142"/>
      <c r="U1474" s="148"/>
      <c r="V1474" s="142"/>
      <c r="W1474" s="142"/>
      <c r="X1474" s="142"/>
      <c r="Y1474" s="147"/>
      <c r="Z1474" s="142"/>
      <c r="AA1474" s="142"/>
      <c r="AB1474" s="142"/>
      <c r="AC1474" s="142"/>
      <c r="AD1474" s="147"/>
      <c r="AE1474" s="142"/>
      <c r="AF1474" s="142"/>
    </row>
    <row r="1475">
      <c r="A1475" s="140"/>
      <c r="B1475" s="141"/>
      <c r="C1475" s="141"/>
      <c r="D1475" s="141"/>
      <c r="E1475" s="142"/>
      <c r="F1475" s="142"/>
      <c r="G1475" s="142"/>
      <c r="H1475" s="142"/>
      <c r="I1475" s="143"/>
      <c r="J1475" s="144"/>
      <c r="K1475" s="142"/>
      <c r="L1475" s="144"/>
      <c r="M1475" s="142"/>
      <c r="N1475" s="145"/>
      <c r="O1475" s="142"/>
      <c r="P1475" s="146"/>
      <c r="Q1475" s="147"/>
      <c r="R1475" s="142"/>
      <c r="S1475" s="147"/>
      <c r="T1475" s="142"/>
      <c r="U1475" s="148"/>
      <c r="V1475" s="142"/>
      <c r="W1475" s="142"/>
      <c r="X1475" s="142"/>
      <c r="Y1475" s="147"/>
      <c r="Z1475" s="142"/>
      <c r="AA1475" s="142"/>
      <c r="AB1475" s="142"/>
      <c r="AC1475" s="142"/>
      <c r="AD1475" s="147"/>
      <c r="AE1475" s="142"/>
      <c r="AF1475" s="142"/>
    </row>
    <row r="1476">
      <c r="A1476" s="140"/>
      <c r="B1476" s="141"/>
      <c r="C1476" s="141"/>
      <c r="D1476" s="141"/>
      <c r="E1476" s="142"/>
      <c r="F1476" s="142"/>
      <c r="G1476" s="142"/>
      <c r="H1476" s="142"/>
      <c r="I1476" s="143"/>
      <c r="J1476" s="144"/>
      <c r="K1476" s="142"/>
      <c r="L1476" s="144"/>
      <c r="M1476" s="142"/>
      <c r="N1476" s="145"/>
      <c r="O1476" s="142"/>
      <c r="P1476" s="146"/>
      <c r="Q1476" s="147"/>
      <c r="R1476" s="142"/>
      <c r="S1476" s="147"/>
      <c r="T1476" s="142"/>
      <c r="U1476" s="148"/>
      <c r="V1476" s="142"/>
      <c r="W1476" s="142"/>
      <c r="X1476" s="142"/>
      <c r="Y1476" s="147"/>
      <c r="Z1476" s="142"/>
      <c r="AA1476" s="142"/>
      <c r="AB1476" s="142"/>
      <c r="AC1476" s="142"/>
      <c r="AD1476" s="147"/>
      <c r="AE1476" s="142"/>
      <c r="AF1476" s="142"/>
    </row>
    <row r="1477">
      <c r="A1477" s="140"/>
      <c r="B1477" s="141"/>
      <c r="C1477" s="141"/>
      <c r="D1477" s="141"/>
      <c r="E1477" s="142"/>
      <c r="F1477" s="142"/>
      <c r="G1477" s="142"/>
      <c r="H1477" s="142"/>
      <c r="I1477" s="143"/>
      <c r="J1477" s="144"/>
      <c r="K1477" s="142"/>
      <c r="L1477" s="144"/>
      <c r="M1477" s="142"/>
      <c r="N1477" s="145"/>
      <c r="O1477" s="142"/>
      <c r="P1477" s="146"/>
      <c r="Q1477" s="147"/>
      <c r="R1477" s="142"/>
      <c r="S1477" s="147"/>
      <c r="T1477" s="142"/>
      <c r="U1477" s="148"/>
      <c r="V1477" s="142"/>
      <c r="W1477" s="142"/>
      <c r="X1477" s="142"/>
      <c r="Y1477" s="147"/>
      <c r="Z1477" s="142"/>
      <c r="AA1477" s="142"/>
      <c r="AB1477" s="142"/>
      <c r="AC1477" s="142"/>
      <c r="AD1477" s="147"/>
      <c r="AE1477" s="142"/>
      <c r="AF1477" s="142"/>
    </row>
    <row r="1478">
      <c r="A1478" s="140"/>
      <c r="B1478" s="141"/>
      <c r="C1478" s="141"/>
      <c r="D1478" s="141"/>
      <c r="E1478" s="142"/>
      <c r="F1478" s="142"/>
      <c r="G1478" s="142"/>
      <c r="H1478" s="142"/>
      <c r="I1478" s="143"/>
      <c r="J1478" s="144"/>
      <c r="K1478" s="142"/>
      <c r="L1478" s="144"/>
      <c r="M1478" s="142"/>
      <c r="N1478" s="145"/>
      <c r="O1478" s="142"/>
      <c r="P1478" s="146"/>
      <c r="Q1478" s="147"/>
      <c r="R1478" s="142"/>
      <c r="S1478" s="147"/>
      <c r="T1478" s="142"/>
      <c r="U1478" s="148"/>
      <c r="V1478" s="142"/>
      <c r="W1478" s="142"/>
      <c r="X1478" s="142"/>
      <c r="Y1478" s="147"/>
      <c r="Z1478" s="142"/>
      <c r="AA1478" s="142"/>
      <c r="AB1478" s="142"/>
      <c r="AC1478" s="142"/>
      <c r="AD1478" s="147"/>
      <c r="AE1478" s="142"/>
      <c r="AF1478" s="142"/>
    </row>
    <row r="1479">
      <c r="A1479" s="140"/>
      <c r="B1479" s="141"/>
      <c r="C1479" s="141"/>
      <c r="D1479" s="141"/>
      <c r="E1479" s="142"/>
      <c r="F1479" s="142"/>
      <c r="G1479" s="142"/>
      <c r="H1479" s="142"/>
      <c r="I1479" s="143"/>
      <c r="J1479" s="144"/>
      <c r="K1479" s="142"/>
      <c r="L1479" s="144"/>
      <c r="M1479" s="142"/>
      <c r="N1479" s="145"/>
      <c r="O1479" s="142"/>
      <c r="P1479" s="146"/>
      <c r="Q1479" s="147"/>
      <c r="R1479" s="142"/>
      <c r="S1479" s="147"/>
      <c r="T1479" s="142"/>
      <c r="U1479" s="148"/>
      <c r="V1479" s="142"/>
      <c r="W1479" s="142"/>
      <c r="X1479" s="142"/>
      <c r="Y1479" s="147"/>
      <c r="Z1479" s="142"/>
      <c r="AA1479" s="142"/>
      <c r="AB1479" s="142"/>
      <c r="AC1479" s="142"/>
      <c r="AD1479" s="147"/>
      <c r="AE1479" s="142"/>
      <c r="AF1479" s="142"/>
    </row>
    <row r="1480">
      <c r="A1480" s="140"/>
      <c r="B1480" s="141"/>
      <c r="C1480" s="141"/>
      <c r="D1480" s="141"/>
      <c r="E1480" s="142"/>
      <c r="F1480" s="142"/>
      <c r="G1480" s="142"/>
      <c r="H1480" s="142"/>
      <c r="I1480" s="143"/>
      <c r="J1480" s="144"/>
      <c r="K1480" s="142"/>
      <c r="L1480" s="144"/>
      <c r="M1480" s="142"/>
      <c r="N1480" s="145"/>
      <c r="O1480" s="142"/>
      <c r="P1480" s="146"/>
      <c r="Q1480" s="147"/>
      <c r="R1480" s="142"/>
      <c r="S1480" s="147"/>
      <c r="T1480" s="142"/>
      <c r="U1480" s="148"/>
      <c r="V1480" s="142"/>
      <c r="W1480" s="142"/>
      <c r="X1480" s="142"/>
      <c r="Y1480" s="147"/>
      <c r="Z1480" s="142"/>
      <c r="AA1480" s="142"/>
      <c r="AB1480" s="142"/>
      <c r="AC1480" s="142"/>
      <c r="AD1480" s="147"/>
      <c r="AE1480" s="142"/>
      <c r="AF1480" s="142"/>
    </row>
    <row r="1481">
      <c r="A1481" s="140"/>
      <c r="B1481" s="141"/>
      <c r="C1481" s="141"/>
      <c r="D1481" s="141"/>
      <c r="E1481" s="142"/>
      <c r="F1481" s="142"/>
      <c r="G1481" s="142"/>
      <c r="H1481" s="142"/>
      <c r="I1481" s="143"/>
      <c r="J1481" s="144"/>
      <c r="K1481" s="142"/>
      <c r="L1481" s="144"/>
      <c r="M1481" s="142"/>
      <c r="N1481" s="145"/>
      <c r="O1481" s="142"/>
      <c r="P1481" s="146"/>
      <c r="Q1481" s="147"/>
      <c r="R1481" s="142"/>
      <c r="S1481" s="147"/>
      <c r="T1481" s="142"/>
      <c r="U1481" s="148"/>
      <c r="V1481" s="142"/>
      <c r="W1481" s="142"/>
      <c r="X1481" s="142"/>
      <c r="Y1481" s="147"/>
      <c r="Z1481" s="142"/>
      <c r="AA1481" s="142"/>
      <c r="AB1481" s="142"/>
      <c r="AC1481" s="142"/>
      <c r="AD1481" s="147"/>
      <c r="AE1481" s="142"/>
      <c r="AF1481" s="142"/>
    </row>
    <row r="1482">
      <c r="A1482" s="140"/>
      <c r="B1482" s="141"/>
      <c r="C1482" s="141"/>
      <c r="D1482" s="141"/>
      <c r="E1482" s="142"/>
      <c r="F1482" s="142"/>
      <c r="G1482" s="142"/>
      <c r="H1482" s="142"/>
      <c r="I1482" s="143"/>
      <c r="J1482" s="144"/>
      <c r="K1482" s="142"/>
      <c r="L1482" s="144"/>
      <c r="M1482" s="142"/>
      <c r="N1482" s="145"/>
      <c r="O1482" s="142"/>
      <c r="P1482" s="146"/>
      <c r="Q1482" s="147"/>
      <c r="R1482" s="142"/>
      <c r="S1482" s="147"/>
      <c r="T1482" s="142"/>
      <c r="U1482" s="148"/>
      <c r="V1482" s="142"/>
      <c r="W1482" s="142"/>
      <c r="X1482" s="142"/>
      <c r="Y1482" s="147"/>
      <c r="Z1482" s="142"/>
      <c r="AA1482" s="142"/>
      <c r="AB1482" s="142"/>
      <c r="AC1482" s="142"/>
      <c r="AD1482" s="147"/>
      <c r="AE1482" s="142"/>
      <c r="AF1482" s="142"/>
    </row>
    <row r="1483">
      <c r="A1483" s="140"/>
      <c r="B1483" s="141"/>
      <c r="C1483" s="141"/>
      <c r="D1483" s="141"/>
      <c r="E1483" s="142"/>
      <c r="F1483" s="142"/>
      <c r="G1483" s="142"/>
      <c r="H1483" s="142"/>
      <c r="I1483" s="143"/>
      <c r="J1483" s="144"/>
      <c r="K1483" s="142"/>
      <c r="L1483" s="144"/>
      <c r="M1483" s="142"/>
      <c r="N1483" s="145"/>
      <c r="O1483" s="142"/>
      <c r="P1483" s="146"/>
      <c r="Q1483" s="147"/>
      <c r="R1483" s="142"/>
      <c r="S1483" s="147"/>
      <c r="T1483" s="142"/>
      <c r="U1483" s="148"/>
      <c r="V1483" s="142"/>
      <c r="W1483" s="142"/>
      <c r="X1483" s="142"/>
      <c r="Y1483" s="147"/>
      <c r="Z1483" s="142"/>
      <c r="AA1483" s="142"/>
      <c r="AB1483" s="142"/>
      <c r="AC1483" s="142"/>
      <c r="AD1483" s="147"/>
      <c r="AE1483" s="142"/>
      <c r="AF1483" s="142"/>
    </row>
    <row r="1484">
      <c r="A1484" s="140"/>
      <c r="B1484" s="141"/>
      <c r="C1484" s="141"/>
      <c r="D1484" s="141"/>
      <c r="E1484" s="142"/>
      <c r="F1484" s="142"/>
      <c r="G1484" s="142"/>
      <c r="H1484" s="142"/>
      <c r="I1484" s="143"/>
      <c r="J1484" s="144"/>
      <c r="K1484" s="142"/>
      <c r="L1484" s="144"/>
      <c r="M1484" s="142"/>
      <c r="N1484" s="145"/>
      <c r="O1484" s="142"/>
      <c r="P1484" s="146"/>
      <c r="Q1484" s="147"/>
      <c r="R1484" s="142"/>
      <c r="S1484" s="147"/>
      <c r="T1484" s="142"/>
      <c r="U1484" s="148"/>
      <c r="V1484" s="142"/>
      <c r="W1484" s="142"/>
      <c r="X1484" s="142"/>
      <c r="Y1484" s="147"/>
      <c r="Z1484" s="142"/>
      <c r="AA1484" s="142"/>
      <c r="AB1484" s="142"/>
      <c r="AC1484" s="142"/>
      <c r="AD1484" s="147"/>
      <c r="AE1484" s="142"/>
      <c r="AF1484" s="142"/>
    </row>
    <row r="1485">
      <c r="A1485" s="140"/>
      <c r="B1485" s="141"/>
      <c r="C1485" s="141"/>
      <c r="D1485" s="141"/>
      <c r="E1485" s="142"/>
      <c r="F1485" s="142"/>
      <c r="G1485" s="142"/>
      <c r="H1485" s="142"/>
      <c r="I1485" s="143"/>
      <c r="J1485" s="144"/>
      <c r="K1485" s="142"/>
      <c r="L1485" s="144"/>
      <c r="M1485" s="142"/>
      <c r="N1485" s="145"/>
      <c r="O1485" s="142"/>
      <c r="P1485" s="146"/>
      <c r="Q1485" s="147"/>
      <c r="R1485" s="142"/>
      <c r="S1485" s="147"/>
      <c r="T1485" s="142"/>
      <c r="U1485" s="148"/>
      <c r="V1485" s="142"/>
      <c r="W1485" s="142"/>
      <c r="X1485" s="142"/>
      <c r="Y1485" s="147"/>
      <c r="Z1485" s="142"/>
      <c r="AA1485" s="142"/>
      <c r="AB1485" s="142"/>
      <c r="AC1485" s="142"/>
      <c r="AD1485" s="147"/>
      <c r="AE1485" s="142"/>
      <c r="AF1485" s="142"/>
    </row>
    <row r="1486">
      <c r="A1486" s="140"/>
      <c r="B1486" s="141"/>
      <c r="C1486" s="141"/>
      <c r="D1486" s="141"/>
      <c r="E1486" s="142"/>
      <c r="F1486" s="142"/>
      <c r="G1486" s="142"/>
      <c r="H1486" s="142"/>
      <c r="I1486" s="143"/>
      <c r="J1486" s="144"/>
      <c r="K1486" s="142"/>
      <c r="L1486" s="144"/>
      <c r="M1486" s="142"/>
      <c r="N1486" s="145"/>
      <c r="O1486" s="142"/>
      <c r="P1486" s="146"/>
      <c r="Q1486" s="147"/>
      <c r="R1486" s="142"/>
      <c r="S1486" s="147"/>
      <c r="T1486" s="142"/>
      <c r="U1486" s="148"/>
      <c r="V1486" s="142"/>
      <c r="W1486" s="142"/>
      <c r="X1486" s="142"/>
      <c r="Y1486" s="147"/>
      <c r="Z1486" s="142"/>
      <c r="AA1486" s="142"/>
      <c r="AB1486" s="142"/>
      <c r="AC1486" s="142"/>
      <c r="AD1486" s="147"/>
      <c r="AE1486" s="142"/>
      <c r="AF1486" s="142"/>
    </row>
    <row r="1487">
      <c r="A1487" s="140"/>
      <c r="B1487" s="141"/>
      <c r="C1487" s="141"/>
      <c r="D1487" s="141"/>
      <c r="E1487" s="142"/>
      <c r="F1487" s="142"/>
      <c r="G1487" s="142"/>
      <c r="H1487" s="142"/>
      <c r="I1487" s="143"/>
      <c r="J1487" s="144"/>
      <c r="K1487" s="142"/>
      <c r="L1487" s="144"/>
      <c r="M1487" s="142"/>
      <c r="N1487" s="145"/>
      <c r="O1487" s="142"/>
      <c r="P1487" s="146"/>
      <c r="Q1487" s="147"/>
      <c r="R1487" s="142"/>
      <c r="S1487" s="147"/>
      <c r="T1487" s="142"/>
      <c r="U1487" s="148"/>
      <c r="V1487" s="142"/>
      <c r="W1487" s="142"/>
      <c r="X1487" s="142"/>
      <c r="Y1487" s="147"/>
      <c r="Z1487" s="142"/>
      <c r="AA1487" s="142"/>
      <c r="AB1487" s="142"/>
      <c r="AC1487" s="142"/>
      <c r="AD1487" s="147"/>
      <c r="AE1487" s="142"/>
      <c r="AF1487" s="142"/>
    </row>
    <row r="1488">
      <c r="A1488" s="140"/>
      <c r="B1488" s="141"/>
      <c r="C1488" s="141"/>
      <c r="D1488" s="141"/>
      <c r="E1488" s="142"/>
      <c r="F1488" s="142"/>
      <c r="G1488" s="142"/>
      <c r="H1488" s="142"/>
      <c r="I1488" s="143"/>
      <c r="J1488" s="144"/>
      <c r="K1488" s="142"/>
      <c r="L1488" s="144"/>
      <c r="M1488" s="142"/>
      <c r="N1488" s="145"/>
      <c r="O1488" s="142"/>
      <c r="P1488" s="146"/>
      <c r="Q1488" s="147"/>
      <c r="R1488" s="142"/>
      <c r="S1488" s="147"/>
      <c r="T1488" s="142"/>
      <c r="U1488" s="148"/>
      <c r="V1488" s="142"/>
      <c r="W1488" s="142"/>
      <c r="X1488" s="142"/>
      <c r="Y1488" s="147"/>
      <c r="Z1488" s="142"/>
      <c r="AA1488" s="142"/>
      <c r="AB1488" s="142"/>
      <c r="AC1488" s="142"/>
      <c r="AD1488" s="147"/>
      <c r="AE1488" s="142"/>
      <c r="AF1488" s="142"/>
    </row>
    <row r="1489">
      <c r="A1489" s="140"/>
      <c r="B1489" s="141"/>
      <c r="C1489" s="141"/>
      <c r="D1489" s="141"/>
      <c r="E1489" s="142"/>
      <c r="F1489" s="142"/>
      <c r="G1489" s="142"/>
      <c r="H1489" s="142"/>
      <c r="I1489" s="143"/>
      <c r="J1489" s="144"/>
      <c r="K1489" s="142"/>
      <c r="L1489" s="144"/>
      <c r="M1489" s="142"/>
      <c r="N1489" s="145"/>
      <c r="O1489" s="142"/>
      <c r="P1489" s="146"/>
      <c r="Q1489" s="147"/>
      <c r="R1489" s="142"/>
      <c r="S1489" s="147"/>
      <c r="T1489" s="142"/>
      <c r="U1489" s="148"/>
      <c r="V1489" s="142"/>
      <c r="W1489" s="142"/>
      <c r="X1489" s="142"/>
      <c r="Y1489" s="147"/>
      <c r="Z1489" s="142"/>
      <c r="AA1489" s="142"/>
      <c r="AB1489" s="142"/>
      <c r="AC1489" s="142"/>
      <c r="AD1489" s="147"/>
      <c r="AE1489" s="142"/>
      <c r="AF1489" s="142"/>
    </row>
    <row r="1490">
      <c r="A1490" s="140"/>
      <c r="B1490" s="141"/>
      <c r="C1490" s="141"/>
      <c r="D1490" s="141"/>
      <c r="E1490" s="142"/>
      <c r="F1490" s="142"/>
      <c r="G1490" s="142"/>
      <c r="H1490" s="142"/>
      <c r="I1490" s="143"/>
      <c r="J1490" s="144"/>
      <c r="K1490" s="142"/>
      <c r="L1490" s="144"/>
      <c r="M1490" s="142"/>
      <c r="N1490" s="145"/>
      <c r="O1490" s="142"/>
      <c r="P1490" s="146"/>
      <c r="Q1490" s="147"/>
      <c r="R1490" s="142"/>
      <c r="S1490" s="147"/>
      <c r="T1490" s="142"/>
      <c r="U1490" s="148"/>
      <c r="V1490" s="142"/>
      <c r="W1490" s="142"/>
      <c r="X1490" s="142"/>
      <c r="Y1490" s="147"/>
      <c r="Z1490" s="142"/>
      <c r="AA1490" s="142"/>
      <c r="AB1490" s="142"/>
      <c r="AC1490" s="142"/>
      <c r="AD1490" s="147"/>
      <c r="AE1490" s="142"/>
      <c r="AF1490" s="142"/>
    </row>
    <row r="1491">
      <c r="A1491" s="140"/>
      <c r="B1491" s="141"/>
      <c r="C1491" s="141"/>
      <c r="D1491" s="141"/>
      <c r="E1491" s="142"/>
      <c r="F1491" s="142"/>
      <c r="G1491" s="142"/>
      <c r="H1491" s="142"/>
      <c r="I1491" s="143"/>
      <c r="J1491" s="144"/>
      <c r="K1491" s="142"/>
      <c r="L1491" s="144"/>
      <c r="M1491" s="142"/>
      <c r="N1491" s="145"/>
      <c r="O1491" s="142"/>
      <c r="P1491" s="146"/>
      <c r="Q1491" s="147"/>
      <c r="R1491" s="142"/>
      <c r="S1491" s="147"/>
      <c r="T1491" s="142"/>
      <c r="U1491" s="148"/>
      <c r="V1491" s="142"/>
      <c r="W1491" s="142"/>
      <c r="X1491" s="142"/>
      <c r="Y1491" s="147"/>
      <c r="Z1491" s="142"/>
      <c r="AA1491" s="142"/>
      <c r="AB1491" s="142"/>
      <c r="AC1491" s="142"/>
      <c r="AD1491" s="147"/>
      <c r="AE1491" s="142"/>
      <c r="AF1491" s="142"/>
    </row>
    <row r="1492">
      <c r="A1492" s="140"/>
      <c r="B1492" s="141"/>
      <c r="C1492" s="141"/>
      <c r="D1492" s="141"/>
      <c r="E1492" s="142"/>
      <c r="F1492" s="142"/>
      <c r="G1492" s="142"/>
      <c r="H1492" s="142"/>
      <c r="I1492" s="143"/>
      <c r="J1492" s="144"/>
      <c r="K1492" s="142"/>
      <c r="L1492" s="144"/>
      <c r="M1492" s="142"/>
      <c r="N1492" s="145"/>
      <c r="O1492" s="142"/>
      <c r="P1492" s="146"/>
      <c r="Q1492" s="147"/>
      <c r="R1492" s="142"/>
      <c r="S1492" s="147"/>
      <c r="T1492" s="142"/>
      <c r="U1492" s="148"/>
      <c r="V1492" s="142"/>
      <c r="W1492" s="142"/>
      <c r="X1492" s="142"/>
      <c r="Y1492" s="147"/>
      <c r="Z1492" s="142"/>
      <c r="AA1492" s="142"/>
      <c r="AB1492" s="142"/>
      <c r="AC1492" s="142"/>
      <c r="AD1492" s="147"/>
      <c r="AE1492" s="142"/>
      <c r="AF1492" s="142"/>
    </row>
    <row r="1493">
      <c r="A1493" s="140"/>
      <c r="B1493" s="141"/>
      <c r="C1493" s="141"/>
      <c r="D1493" s="141"/>
      <c r="E1493" s="142"/>
      <c r="F1493" s="142"/>
      <c r="G1493" s="142"/>
      <c r="H1493" s="142"/>
      <c r="I1493" s="143"/>
      <c r="J1493" s="144"/>
      <c r="K1493" s="142"/>
      <c r="L1493" s="144"/>
      <c r="M1493" s="142"/>
      <c r="N1493" s="145"/>
      <c r="O1493" s="142"/>
      <c r="P1493" s="146"/>
      <c r="Q1493" s="147"/>
      <c r="R1493" s="142"/>
      <c r="S1493" s="147"/>
      <c r="T1493" s="142"/>
      <c r="U1493" s="148"/>
      <c r="V1493" s="142"/>
      <c r="W1493" s="142"/>
      <c r="X1493" s="142"/>
      <c r="Y1493" s="147"/>
      <c r="Z1493" s="142"/>
      <c r="AA1493" s="142"/>
      <c r="AB1493" s="142"/>
      <c r="AC1493" s="142"/>
      <c r="AD1493" s="147"/>
      <c r="AE1493" s="142"/>
      <c r="AF1493" s="142"/>
    </row>
    <row r="1494">
      <c r="A1494" s="140"/>
      <c r="B1494" s="141"/>
      <c r="C1494" s="141"/>
      <c r="D1494" s="141"/>
      <c r="E1494" s="142"/>
      <c r="F1494" s="142"/>
      <c r="G1494" s="142"/>
      <c r="H1494" s="142"/>
      <c r="I1494" s="143"/>
      <c r="J1494" s="144"/>
      <c r="K1494" s="142"/>
      <c r="L1494" s="144"/>
      <c r="M1494" s="142"/>
      <c r="N1494" s="145"/>
      <c r="O1494" s="142"/>
      <c r="P1494" s="146"/>
      <c r="Q1494" s="147"/>
      <c r="R1494" s="142"/>
      <c r="S1494" s="147"/>
      <c r="T1494" s="142"/>
      <c r="U1494" s="148"/>
      <c r="V1494" s="142"/>
      <c r="W1494" s="142"/>
      <c r="X1494" s="142"/>
      <c r="Y1494" s="147"/>
      <c r="Z1494" s="142"/>
      <c r="AA1494" s="142"/>
      <c r="AB1494" s="142"/>
      <c r="AC1494" s="142"/>
      <c r="AD1494" s="147"/>
      <c r="AE1494" s="142"/>
      <c r="AF1494" s="142"/>
    </row>
    <row r="1495">
      <c r="A1495" s="140"/>
      <c r="B1495" s="141"/>
      <c r="C1495" s="141"/>
      <c r="D1495" s="141"/>
      <c r="E1495" s="142"/>
      <c r="F1495" s="142"/>
      <c r="G1495" s="142"/>
      <c r="H1495" s="142"/>
      <c r="I1495" s="143"/>
      <c r="J1495" s="144"/>
      <c r="K1495" s="142"/>
      <c r="L1495" s="144"/>
      <c r="M1495" s="142"/>
      <c r="N1495" s="145"/>
      <c r="O1495" s="142"/>
      <c r="P1495" s="146"/>
      <c r="Q1495" s="147"/>
      <c r="R1495" s="142"/>
      <c r="S1495" s="147"/>
      <c r="T1495" s="142"/>
      <c r="U1495" s="148"/>
      <c r="V1495" s="142"/>
      <c r="W1495" s="142"/>
      <c r="X1495" s="142"/>
      <c r="Y1495" s="147"/>
      <c r="Z1495" s="142"/>
      <c r="AA1495" s="142"/>
      <c r="AB1495" s="142"/>
      <c r="AC1495" s="142"/>
      <c r="AD1495" s="147"/>
      <c r="AE1495" s="142"/>
      <c r="AF1495" s="142"/>
    </row>
    <row r="1496">
      <c r="A1496" s="140"/>
      <c r="B1496" s="141"/>
      <c r="C1496" s="141"/>
      <c r="D1496" s="141"/>
      <c r="E1496" s="142"/>
      <c r="F1496" s="142"/>
      <c r="G1496" s="142"/>
      <c r="H1496" s="142"/>
      <c r="I1496" s="143"/>
      <c r="J1496" s="144"/>
      <c r="K1496" s="142"/>
      <c r="L1496" s="144"/>
      <c r="M1496" s="142"/>
      <c r="N1496" s="145"/>
      <c r="O1496" s="142"/>
      <c r="P1496" s="146"/>
      <c r="Q1496" s="147"/>
      <c r="R1496" s="142"/>
      <c r="S1496" s="147"/>
      <c r="T1496" s="142"/>
      <c r="U1496" s="148"/>
      <c r="V1496" s="142"/>
      <c r="W1496" s="142"/>
      <c r="X1496" s="142"/>
      <c r="Y1496" s="147"/>
      <c r="Z1496" s="142"/>
      <c r="AA1496" s="142"/>
      <c r="AB1496" s="142"/>
      <c r="AC1496" s="142"/>
      <c r="AD1496" s="147"/>
      <c r="AE1496" s="142"/>
      <c r="AF1496" s="142"/>
    </row>
    <row r="1497">
      <c r="A1497" s="140"/>
      <c r="B1497" s="141"/>
      <c r="C1497" s="141"/>
      <c r="D1497" s="141"/>
      <c r="E1497" s="142"/>
      <c r="F1497" s="142"/>
      <c r="G1497" s="142"/>
      <c r="H1497" s="142"/>
      <c r="I1497" s="143"/>
      <c r="J1497" s="144"/>
      <c r="K1497" s="142"/>
      <c r="L1497" s="144"/>
      <c r="M1497" s="142"/>
      <c r="N1497" s="145"/>
      <c r="O1497" s="142"/>
      <c r="P1497" s="146"/>
      <c r="Q1497" s="147"/>
      <c r="R1497" s="142"/>
      <c r="S1497" s="147"/>
      <c r="T1497" s="142"/>
      <c r="U1497" s="148"/>
      <c r="V1497" s="142"/>
      <c r="W1497" s="142"/>
      <c r="X1497" s="142"/>
      <c r="Y1497" s="147"/>
      <c r="Z1497" s="142"/>
      <c r="AA1497" s="142"/>
      <c r="AB1497" s="142"/>
      <c r="AC1497" s="142"/>
      <c r="AD1497" s="147"/>
      <c r="AE1497" s="142"/>
      <c r="AF1497" s="142"/>
    </row>
    <row r="1498">
      <c r="A1498" s="140"/>
      <c r="B1498" s="141"/>
      <c r="C1498" s="141"/>
      <c r="D1498" s="141"/>
      <c r="E1498" s="142"/>
      <c r="F1498" s="142"/>
      <c r="G1498" s="142"/>
      <c r="H1498" s="142"/>
      <c r="I1498" s="143"/>
      <c r="J1498" s="144"/>
      <c r="K1498" s="142"/>
      <c r="L1498" s="144"/>
      <c r="M1498" s="142"/>
      <c r="N1498" s="145"/>
      <c r="O1498" s="142"/>
      <c r="P1498" s="146"/>
      <c r="Q1498" s="147"/>
      <c r="R1498" s="142"/>
      <c r="S1498" s="147"/>
      <c r="T1498" s="142"/>
      <c r="U1498" s="148"/>
      <c r="V1498" s="142"/>
      <c r="W1498" s="142"/>
      <c r="X1498" s="142"/>
      <c r="Y1498" s="147"/>
      <c r="Z1498" s="142"/>
      <c r="AA1498" s="142"/>
      <c r="AB1498" s="142"/>
      <c r="AC1498" s="142"/>
      <c r="AD1498" s="147"/>
      <c r="AE1498" s="142"/>
      <c r="AF1498" s="142"/>
    </row>
    <row r="1499">
      <c r="A1499" s="140"/>
      <c r="B1499" s="141"/>
      <c r="C1499" s="141"/>
      <c r="D1499" s="141"/>
      <c r="E1499" s="142"/>
      <c r="F1499" s="142"/>
      <c r="G1499" s="142"/>
      <c r="H1499" s="142"/>
      <c r="I1499" s="143"/>
      <c r="J1499" s="144"/>
      <c r="K1499" s="142"/>
      <c r="L1499" s="144"/>
      <c r="M1499" s="142"/>
      <c r="N1499" s="145"/>
      <c r="O1499" s="142"/>
      <c r="P1499" s="146"/>
      <c r="Q1499" s="147"/>
      <c r="R1499" s="142"/>
      <c r="S1499" s="147"/>
      <c r="T1499" s="142"/>
      <c r="U1499" s="148"/>
      <c r="V1499" s="142"/>
      <c r="W1499" s="142"/>
      <c r="X1499" s="142"/>
      <c r="Y1499" s="147"/>
      <c r="Z1499" s="142"/>
      <c r="AA1499" s="142"/>
      <c r="AB1499" s="142"/>
      <c r="AC1499" s="142"/>
      <c r="AD1499" s="147"/>
      <c r="AE1499" s="142"/>
      <c r="AF1499" s="142"/>
    </row>
    <row r="1500">
      <c r="A1500" s="140"/>
      <c r="B1500" s="141"/>
      <c r="C1500" s="141"/>
      <c r="D1500" s="141"/>
      <c r="E1500" s="142"/>
      <c r="F1500" s="142"/>
      <c r="G1500" s="142"/>
      <c r="H1500" s="142"/>
      <c r="I1500" s="143"/>
      <c r="J1500" s="144"/>
      <c r="K1500" s="142"/>
      <c r="L1500" s="144"/>
      <c r="M1500" s="142"/>
      <c r="N1500" s="145"/>
      <c r="O1500" s="142"/>
      <c r="P1500" s="146"/>
      <c r="Q1500" s="147"/>
      <c r="R1500" s="142"/>
      <c r="S1500" s="147"/>
      <c r="T1500" s="142"/>
      <c r="U1500" s="148"/>
      <c r="V1500" s="142"/>
      <c r="W1500" s="142"/>
      <c r="X1500" s="142"/>
      <c r="Y1500" s="147"/>
      <c r="Z1500" s="142"/>
      <c r="AA1500" s="142"/>
      <c r="AB1500" s="142"/>
      <c r="AC1500" s="142"/>
      <c r="AD1500" s="147"/>
      <c r="AE1500" s="142"/>
      <c r="AF1500" s="142"/>
    </row>
    <row r="1501">
      <c r="A1501" s="140"/>
      <c r="B1501" s="141"/>
      <c r="C1501" s="141"/>
      <c r="D1501" s="141"/>
      <c r="E1501" s="142"/>
      <c r="F1501" s="142"/>
      <c r="G1501" s="142"/>
      <c r="H1501" s="142"/>
      <c r="I1501" s="143"/>
      <c r="J1501" s="144"/>
      <c r="K1501" s="142"/>
      <c r="L1501" s="144"/>
      <c r="M1501" s="142"/>
      <c r="N1501" s="145"/>
      <c r="O1501" s="142"/>
      <c r="P1501" s="146"/>
      <c r="Q1501" s="147"/>
      <c r="R1501" s="142"/>
      <c r="S1501" s="147"/>
      <c r="T1501" s="142"/>
      <c r="U1501" s="148"/>
      <c r="V1501" s="142"/>
      <c r="W1501" s="142"/>
      <c r="X1501" s="142"/>
      <c r="Y1501" s="147"/>
      <c r="Z1501" s="142"/>
      <c r="AA1501" s="142"/>
      <c r="AB1501" s="142"/>
      <c r="AC1501" s="142"/>
      <c r="AD1501" s="147"/>
      <c r="AE1501" s="142"/>
      <c r="AF1501" s="142"/>
    </row>
    <row r="1502">
      <c r="A1502" s="140"/>
      <c r="B1502" s="141"/>
      <c r="C1502" s="141"/>
      <c r="D1502" s="141"/>
      <c r="E1502" s="142"/>
      <c r="F1502" s="142"/>
      <c r="G1502" s="142"/>
      <c r="H1502" s="142"/>
      <c r="I1502" s="143"/>
      <c r="J1502" s="144"/>
      <c r="K1502" s="142"/>
      <c r="L1502" s="144"/>
      <c r="M1502" s="142"/>
      <c r="N1502" s="145"/>
      <c r="O1502" s="142"/>
      <c r="P1502" s="146"/>
      <c r="Q1502" s="147"/>
      <c r="R1502" s="142"/>
      <c r="S1502" s="147"/>
      <c r="T1502" s="142"/>
      <c r="U1502" s="148"/>
      <c r="V1502" s="142"/>
      <c r="W1502" s="142"/>
      <c r="X1502" s="142"/>
      <c r="Y1502" s="147"/>
      <c r="Z1502" s="142"/>
      <c r="AA1502" s="142"/>
      <c r="AB1502" s="142"/>
      <c r="AC1502" s="142"/>
      <c r="AD1502" s="147"/>
      <c r="AE1502" s="142"/>
      <c r="AF1502" s="142"/>
    </row>
    <row r="1503">
      <c r="A1503" s="140"/>
      <c r="B1503" s="141"/>
      <c r="C1503" s="141"/>
      <c r="D1503" s="141"/>
      <c r="E1503" s="142"/>
      <c r="F1503" s="142"/>
      <c r="G1503" s="142"/>
      <c r="H1503" s="142"/>
      <c r="I1503" s="143"/>
      <c r="J1503" s="144"/>
      <c r="K1503" s="142"/>
      <c r="L1503" s="144"/>
      <c r="M1503" s="142"/>
      <c r="N1503" s="145"/>
      <c r="O1503" s="142"/>
      <c r="P1503" s="146"/>
      <c r="Q1503" s="147"/>
      <c r="R1503" s="142"/>
      <c r="S1503" s="147"/>
      <c r="T1503" s="142"/>
      <c r="U1503" s="148"/>
      <c r="V1503" s="142"/>
      <c r="W1503" s="142"/>
      <c r="X1503" s="142"/>
      <c r="Y1503" s="147"/>
      <c r="Z1503" s="142"/>
      <c r="AA1503" s="142"/>
      <c r="AB1503" s="142"/>
      <c r="AC1503" s="142"/>
      <c r="AD1503" s="147"/>
      <c r="AE1503" s="142"/>
      <c r="AF1503" s="142"/>
    </row>
    <row r="1504">
      <c r="A1504" s="140"/>
      <c r="B1504" s="141"/>
      <c r="C1504" s="141"/>
      <c r="D1504" s="141"/>
      <c r="E1504" s="142"/>
      <c r="F1504" s="142"/>
      <c r="G1504" s="142"/>
      <c r="H1504" s="142"/>
      <c r="I1504" s="143"/>
      <c r="J1504" s="144"/>
      <c r="K1504" s="142"/>
      <c r="L1504" s="144"/>
      <c r="M1504" s="142"/>
      <c r="N1504" s="145"/>
      <c r="O1504" s="142"/>
      <c r="P1504" s="146"/>
      <c r="Q1504" s="147"/>
      <c r="R1504" s="142"/>
      <c r="S1504" s="147"/>
      <c r="T1504" s="142"/>
      <c r="U1504" s="148"/>
      <c r="V1504" s="142"/>
      <c r="W1504" s="142"/>
      <c r="X1504" s="142"/>
      <c r="Y1504" s="147"/>
      <c r="Z1504" s="142"/>
      <c r="AA1504" s="142"/>
      <c r="AB1504" s="142"/>
      <c r="AC1504" s="142"/>
      <c r="AD1504" s="147"/>
      <c r="AE1504" s="142"/>
      <c r="AF1504" s="142"/>
    </row>
    <row r="1505">
      <c r="A1505" s="140"/>
      <c r="B1505" s="141"/>
      <c r="C1505" s="141"/>
      <c r="D1505" s="141"/>
      <c r="E1505" s="142"/>
      <c r="F1505" s="142"/>
      <c r="G1505" s="142"/>
      <c r="H1505" s="142"/>
      <c r="I1505" s="143"/>
      <c r="J1505" s="144"/>
      <c r="K1505" s="142"/>
      <c r="L1505" s="144"/>
      <c r="M1505" s="142"/>
      <c r="N1505" s="145"/>
      <c r="O1505" s="142"/>
      <c r="P1505" s="146"/>
      <c r="Q1505" s="147"/>
      <c r="R1505" s="142"/>
      <c r="S1505" s="147"/>
      <c r="T1505" s="142"/>
      <c r="U1505" s="148"/>
      <c r="V1505" s="142"/>
      <c r="W1505" s="142"/>
      <c r="X1505" s="142"/>
      <c r="Y1505" s="147"/>
      <c r="Z1505" s="142"/>
      <c r="AA1505" s="142"/>
      <c r="AB1505" s="142"/>
      <c r="AC1505" s="142"/>
      <c r="AD1505" s="147"/>
      <c r="AE1505" s="142"/>
      <c r="AF1505" s="142"/>
    </row>
    <row r="1506">
      <c r="A1506" s="140"/>
      <c r="B1506" s="141"/>
      <c r="C1506" s="141"/>
      <c r="D1506" s="141"/>
      <c r="E1506" s="142"/>
      <c r="F1506" s="142"/>
      <c r="G1506" s="142"/>
      <c r="H1506" s="142"/>
      <c r="I1506" s="143"/>
      <c r="J1506" s="144"/>
      <c r="K1506" s="142"/>
      <c r="L1506" s="144"/>
      <c r="M1506" s="142"/>
      <c r="N1506" s="145"/>
      <c r="O1506" s="142"/>
      <c r="P1506" s="146"/>
      <c r="Q1506" s="147"/>
      <c r="R1506" s="142"/>
      <c r="S1506" s="147"/>
      <c r="T1506" s="142"/>
      <c r="U1506" s="148"/>
      <c r="V1506" s="142"/>
      <c r="W1506" s="142"/>
      <c r="X1506" s="142"/>
      <c r="Y1506" s="147"/>
      <c r="Z1506" s="142"/>
      <c r="AA1506" s="142"/>
      <c r="AB1506" s="142"/>
      <c r="AC1506" s="142"/>
      <c r="AD1506" s="147"/>
      <c r="AE1506" s="142"/>
      <c r="AF1506" s="142"/>
    </row>
    <row r="1507">
      <c r="A1507" s="140"/>
      <c r="B1507" s="141"/>
      <c r="C1507" s="141"/>
      <c r="D1507" s="141"/>
      <c r="E1507" s="142"/>
      <c r="F1507" s="142"/>
      <c r="G1507" s="142"/>
      <c r="H1507" s="142"/>
      <c r="I1507" s="143"/>
      <c r="J1507" s="144"/>
      <c r="K1507" s="142"/>
      <c r="L1507" s="144"/>
      <c r="M1507" s="142"/>
      <c r="N1507" s="145"/>
      <c r="O1507" s="142"/>
      <c r="P1507" s="146"/>
      <c r="Q1507" s="147"/>
      <c r="R1507" s="142"/>
      <c r="S1507" s="147"/>
      <c r="T1507" s="142"/>
      <c r="U1507" s="148"/>
      <c r="V1507" s="142"/>
      <c r="W1507" s="142"/>
      <c r="X1507" s="142"/>
      <c r="Y1507" s="147"/>
      <c r="Z1507" s="142"/>
      <c r="AA1507" s="142"/>
      <c r="AB1507" s="142"/>
      <c r="AC1507" s="142"/>
      <c r="AD1507" s="147"/>
      <c r="AE1507" s="142"/>
      <c r="AF1507" s="142"/>
    </row>
    <row r="1508">
      <c r="A1508" s="140"/>
      <c r="B1508" s="141"/>
      <c r="C1508" s="141"/>
      <c r="D1508" s="141"/>
      <c r="E1508" s="142"/>
      <c r="F1508" s="142"/>
      <c r="G1508" s="142"/>
      <c r="H1508" s="142"/>
      <c r="I1508" s="143"/>
      <c r="J1508" s="144"/>
      <c r="K1508" s="142"/>
      <c r="L1508" s="144"/>
      <c r="M1508" s="142"/>
      <c r="N1508" s="145"/>
      <c r="O1508" s="142"/>
      <c r="P1508" s="146"/>
      <c r="Q1508" s="147"/>
      <c r="R1508" s="142"/>
      <c r="S1508" s="147"/>
      <c r="T1508" s="142"/>
      <c r="U1508" s="148"/>
      <c r="V1508" s="142"/>
      <c r="W1508" s="142"/>
      <c r="X1508" s="142"/>
      <c r="Y1508" s="147"/>
      <c r="Z1508" s="142"/>
      <c r="AA1508" s="142"/>
      <c r="AB1508" s="142"/>
      <c r="AC1508" s="142"/>
      <c r="AD1508" s="147"/>
      <c r="AE1508" s="142"/>
      <c r="AF1508" s="142"/>
    </row>
    <row r="1509">
      <c r="A1509" s="140"/>
      <c r="B1509" s="141"/>
      <c r="C1509" s="141"/>
      <c r="D1509" s="141"/>
      <c r="E1509" s="142"/>
      <c r="F1509" s="142"/>
      <c r="G1509" s="142"/>
      <c r="H1509" s="142"/>
      <c r="I1509" s="143"/>
      <c r="J1509" s="144"/>
      <c r="K1509" s="142"/>
      <c r="L1509" s="144"/>
      <c r="M1509" s="142"/>
      <c r="N1509" s="145"/>
      <c r="O1509" s="142"/>
      <c r="P1509" s="146"/>
      <c r="Q1509" s="147"/>
      <c r="R1509" s="142"/>
      <c r="S1509" s="147"/>
      <c r="T1509" s="142"/>
      <c r="U1509" s="148"/>
      <c r="V1509" s="142"/>
      <c r="W1509" s="142"/>
      <c r="X1509" s="142"/>
      <c r="Y1509" s="147"/>
      <c r="Z1509" s="142"/>
      <c r="AA1509" s="142"/>
      <c r="AB1509" s="142"/>
      <c r="AC1509" s="142"/>
      <c r="AD1509" s="147"/>
      <c r="AE1509" s="142"/>
      <c r="AF1509" s="142"/>
    </row>
    <row r="1510">
      <c r="A1510" s="140"/>
      <c r="B1510" s="141"/>
      <c r="C1510" s="141"/>
      <c r="D1510" s="141"/>
      <c r="E1510" s="142"/>
      <c r="F1510" s="142"/>
      <c r="G1510" s="142"/>
      <c r="H1510" s="142"/>
      <c r="I1510" s="143"/>
      <c r="J1510" s="144"/>
      <c r="K1510" s="142"/>
      <c r="L1510" s="144"/>
      <c r="M1510" s="142"/>
      <c r="N1510" s="145"/>
      <c r="O1510" s="142"/>
      <c r="P1510" s="146"/>
      <c r="Q1510" s="147"/>
      <c r="R1510" s="142"/>
      <c r="S1510" s="147"/>
      <c r="T1510" s="142"/>
      <c r="U1510" s="148"/>
      <c r="V1510" s="142"/>
      <c r="W1510" s="142"/>
      <c r="X1510" s="142"/>
      <c r="Y1510" s="147"/>
      <c r="Z1510" s="142"/>
      <c r="AA1510" s="142"/>
      <c r="AB1510" s="142"/>
      <c r="AC1510" s="142"/>
      <c r="AD1510" s="147"/>
      <c r="AE1510" s="142"/>
      <c r="AF1510" s="142"/>
    </row>
    <row r="1511">
      <c r="A1511" s="140"/>
      <c r="B1511" s="141"/>
      <c r="C1511" s="141"/>
      <c r="D1511" s="141"/>
      <c r="E1511" s="142"/>
      <c r="F1511" s="142"/>
      <c r="G1511" s="142"/>
      <c r="H1511" s="142"/>
      <c r="I1511" s="143"/>
      <c r="J1511" s="144"/>
      <c r="K1511" s="142"/>
      <c r="L1511" s="144"/>
      <c r="M1511" s="142"/>
      <c r="N1511" s="145"/>
      <c r="O1511" s="142"/>
      <c r="P1511" s="146"/>
      <c r="Q1511" s="147"/>
      <c r="R1511" s="142"/>
      <c r="S1511" s="147"/>
      <c r="T1511" s="142"/>
      <c r="U1511" s="148"/>
      <c r="V1511" s="142"/>
      <c r="W1511" s="142"/>
      <c r="X1511" s="142"/>
      <c r="Y1511" s="147"/>
      <c r="Z1511" s="142"/>
      <c r="AA1511" s="142"/>
      <c r="AB1511" s="142"/>
      <c r="AC1511" s="142"/>
      <c r="AD1511" s="147"/>
      <c r="AE1511" s="142"/>
      <c r="AF1511" s="142"/>
    </row>
    <row r="1512">
      <c r="A1512" s="140"/>
      <c r="B1512" s="141"/>
      <c r="C1512" s="141"/>
      <c r="D1512" s="141"/>
      <c r="E1512" s="142"/>
      <c r="F1512" s="142"/>
      <c r="G1512" s="142"/>
      <c r="H1512" s="142"/>
      <c r="I1512" s="143"/>
      <c r="J1512" s="144"/>
      <c r="K1512" s="142"/>
      <c r="L1512" s="144"/>
      <c r="M1512" s="142"/>
      <c r="N1512" s="145"/>
      <c r="O1512" s="142"/>
      <c r="P1512" s="146"/>
      <c r="Q1512" s="147"/>
      <c r="R1512" s="142"/>
      <c r="S1512" s="147"/>
      <c r="T1512" s="142"/>
      <c r="U1512" s="148"/>
      <c r="V1512" s="142"/>
      <c r="W1512" s="142"/>
      <c r="X1512" s="142"/>
      <c r="Y1512" s="147"/>
      <c r="Z1512" s="142"/>
      <c r="AA1512" s="142"/>
      <c r="AB1512" s="142"/>
      <c r="AC1512" s="142"/>
      <c r="AD1512" s="147"/>
      <c r="AE1512" s="142"/>
      <c r="AF1512" s="142"/>
    </row>
    <row r="1513">
      <c r="A1513" s="140"/>
      <c r="B1513" s="141"/>
      <c r="C1513" s="141"/>
      <c r="D1513" s="141"/>
      <c r="E1513" s="142"/>
      <c r="F1513" s="142"/>
      <c r="G1513" s="142"/>
      <c r="H1513" s="142"/>
      <c r="I1513" s="143"/>
      <c r="J1513" s="144"/>
      <c r="K1513" s="142"/>
      <c r="L1513" s="144"/>
      <c r="M1513" s="142"/>
      <c r="N1513" s="145"/>
      <c r="O1513" s="142"/>
      <c r="P1513" s="146"/>
      <c r="Q1513" s="147"/>
      <c r="R1513" s="142"/>
      <c r="S1513" s="147"/>
      <c r="T1513" s="142"/>
      <c r="U1513" s="148"/>
      <c r="V1513" s="142"/>
      <c r="W1513" s="142"/>
      <c r="X1513" s="142"/>
      <c r="Y1513" s="147"/>
      <c r="Z1513" s="142"/>
      <c r="AA1513" s="142"/>
      <c r="AB1513" s="142"/>
      <c r="AC1513" s="142"/>
      <c r="AD1513" s="147"/>
      <c r="AE1513" s="142"/>
      <c r="AF1513" s="142"/>
    </row>
    <row r="1514">
      <c r="A1514" s="140"/>
      <c r="B1514" s="141"/>
      <c r="C1514" s="141"/>
      <c r="D1514" s="141"/>
      <c r="E1514" s="142"/>
      <c r="F1514" s="142"/>
      <c r="G1514" s="142"/>
      <c r="H1514" s="142"/>
      <c r="I1514" s="143"/>
      <c r="J1514" s="144"/>
      <c r="K1514" s="142"/>
      <c r="L1514" s="144"/>
      <c r="M1514" s="142"/>
      <c r="N1514" s="145"/>
      <c r="O1514" s="142"/>
      <c r="P1514" s="146"/>
      <c r="Q1514" s="147"/>
      <c r="R1514" s="142"/>
      <c r="S1514" s="147"/>
      <c r="T1514" s="142"/>
      <c r="U1514" s="148"/>
      <c r="V1514" s="142"/>
      <c r="W1514" s="142"/>
      <c r="X1514" s="142"/>
      <c r="Y1514" s="147"/>
      <c r="Z1514" s="142"/>
      <c r="AA1514" s="142"/>
      <c r="AB1514" s="142"/>
      <c r="AC1514" s="142"/>
      <c r="AD1514" s="147"/>
      <c r="AE1514" s="142"/>
      <c r="AF1514" s="142"/>
    </row>
    <row r="1515">
      <c r="A1515" s="140"/>
      <c r="B1515" s="141"/>
      <c r="C1515" s="141"/>
      <c r="D1515" s="141"/>
      <c r="E1515" s="142"/>
      <c r="F1515" s="142"/>
      <c r="G1515" s="142"/>
      <c r="H1515" s="142"/>
      <c r="I1515" s="143"/>
      <c r="J1515" s="144"/>
      <c r="K1515" s="142"/>
      <c r="L1515" s="144"/>
      <c r="M1515" s="142"/>
      <c r="N1515" s="145"/>
      <c r="O1515" s="142"/>
      <c r="P1515" s="146"/>
      <c r="Q1515" s="147"/>
      <c r="R1515" s="142"/>
      <c r="S1515" s="147"/>
      <c r="T1515" s="142"/>
      <c r="U1515" s="148"/>
      <c r="V1515" s="142"/>
      <c r="W1515" s="142"/>
      <c r="X1515" s="142"/>
      <c r="Y1515" s="147"/>
      <c r="Z1515" s="142"/>
      <c r="AA1515" s="142"/>
      <c r="AB1515" s="142"/>
      <c r="AC1515" s="142"/>
      <c r="AD1515" s="147"/>
      <c r="AE1515" s="142"/>
      <c r="AF1515" s="142"/>
    </row>
    <row r="1516">
      <c r="A1516" s="140"/>
      <c r="B1516" s="141"/>
      <c r="C1516" s="141"/>
      <c r="D1516" s="141"/>
      <c r="E1516" s="142"/>
      <c r="F1516" s="142"/>
      <c r="G1516" s="142"/>
      <c r="H1516" s="142"/>
      <c r="I1516" s="143"/>
      <c r="J1516" s="144"/>
      <c r="K1516" s="142"/>
      <c r="L1516" s="144"/>
      <c r="M1516" s="142"/>
      <c r="N1516" s="145"/>
      <c r="O1516" s="142"/>
      <c r="P1516" s="146"/>
      <c r="Q1516" s="147"/>
      <c r="R1516" s="142"/>
      <c r="S1516" s="147"/>
      <c r="T1516" s="142"/>
      <c r="U1516" s="148"/>
      <c r="V1516" s="142"/>
      <c r="W1516" s="142"/>
      <c r="X1516" s="142"/>
      <c r="Y1516" s="147"/>
      <c r="Z1516" s="142"/>
      <c r="AA1516" s="142"/>
      <c r="AB1516" s="142"/>
      <c r="AC1516" s="142"/>
      <c r="AD1516" s="147"/>
      <c r="AE1516" s="142"/>
      <c r="AF1516" s="142"/>
    </row>
    <row r="1517">
      <c r="A1517" s="140"/>
      <c r="B1517" s="141"/>
      <c r="C1517" s="141"/>
      <c r="D1517" s="141"/>
      <c r="E1517" s="142"/>
      <c r="F1517" s="142"/>
      <c r="G1517" s="142"/>
      <c r="H1517" s="142"/>
      <c r="I1517" s="143"/>
      <c r="J1517" s="144"/>
      <c r="K1517" s="142"/>
      <c r="L1517" s="144"/>
      <c r="M1517" s="142"/>
      <c r="N1517" s="145"/>
      <c r="O1517" s="142"/>
      <c r="P1517" s="146"/>
      <c r="Q1517" s="147"/>
      <c r="R1517" s="142"/>
      <c r="S1517" s="147"/>
      <c r="T1517" s="142"/>
      <c r="U1517" s="148"/>
      <c r="V1517" s="142"/>
      <c r="W1517" s="142"/>
      <c r="X1517" s="142"/>
      <c r="Y1517" s="147"/>
      <c r="Z1517" s="142"/>
      <c r="AA1517" s="142"/>
      <c r="AB1517" s="142"/>
      <c r="AC1517" s="142"/>
      <c r="AD1517" s="147"/>
      <c r="AE1517" s="142"/>
      <c r="AF1517" s="142"/>
    </row>
    <row r="1518">
      <c r="A1518" s="140"/>
      <c r="B1518" s="141"/>
      <c r="C1518" s="141"/>
      <c r="D1518" s="141"/>
      <c r="E1518" s="142"/>
      <c r="F1518" s="142"/>
      <c r="G1518" s="142"/>
      <c r="H1518" s="142"/>
      <c r="I1518" s="143"/>
      <c r="J1518" s="144"/>
      <c r="K1518" s="142"/>
      <c r="L1518" s="144"/>
      <c r="M1518" s="142"/>
      <c r="N1518" s="145"/>
      <c r="O1518" s="142"/>
      <c r="P1518" s="146"/>
      <c r="Q1518" s="147"/>
      <c r="R1518" s="142"/>
      <c r="S1518" s="147"/>
      <c r="T1518" s="142"/>
      <c r="U1518" s="148"/>
      <c r="V1518" s="142"/>
      <c r="W1518" s="142"/>
      <c r="X1518" s="142"/>
      <c r="Y1518" s="147"/>
      <c r="Z1518" s="142"/>
      <c r="AA1518" s="142"/>
      <c r="AB1518" s="142"/>
      <c r="AC1518" s="142"/>
      <c r="AD1518" s="147"/>
      <c r="AE1518" s="142"/>
      <c r="AF1518" s="142"/>
    </row>
    <row r="1519">
      <c r="A1519" s="140"/>
      <c r="B1519" s="141"/>
      <c r="C1519" s="141"/>
      <c r="D1519" s="141"/>
      <c r="E1519" s="142"/>
      <c r="F1519" s="142"/>
      <c r="G1519" s="142"/>
      <c r="H1519" s="142"/>
      <c r="I1519" s="143"/>
      <c r="J1519" s="144"/>
      <c r="K1519" s="142"/>
      <c r="L1519" s="144"/>
      <c r="M1519" s="142"/>
      <c r="N1519" s="145"/>
      <c r="O1519" s="142"/>
      <c r="P1519" s="146"/>
      <c r="Q1519" s="147"/>
      <c r="R1519" s="142"/>
      <c r="S1519" s="147"/>
      <c r="T1519" s="142"/>
      <c r="U1519" s="148"/>
      <c r="V1519" s="142"/>
      <c r="W1519" s="142"/>
      <c r="X1519" s="142"/>
      <c r="Y1519" s="147"/>
      <c r="Z1519" s="142"/>
      <c r="AA1519" s="142"/>
      <c r="AB1519" s="142"/>
      <c r="AC1519" s="142"/>
      <c r="AD1519" s="147"/>
      <c r="AE1519" s="142"/>
      <c r="AF1519" s="142"/>
    </row>
    <row r="1520">
      <c r="A1520" s="140"/>
      <c r="B1520" s="141"/>
      <c r="C1520" s="141"/>
      <c r="D1520" s="141"/>
      <c r="E1520" s="142"/>
      <c r="F1520" s="142"/>
      <c r="G1520" s="142"/>
      <c r="H1520" s="142"/>
      <c r="I1520" s="143"/>
      <c r="J1520" s="144"/>
      <c r="K1520" s="142"/>
      <c r="L1520" s="144"/>
      <c r="M1520" s="142"/>
      <c r="N1520" s="145"/>
      <c r="O1520" s="142"/>
      <c r="P1520" s="146"/>
      <c r="Q1520" s="147"/>
      <c r="R1520" s="142"/>
      <c r="S1520" s="147"/>
      <c r="T1520" s="142"/>
      <c r="U1520" s="148"/>
      <c r="V1520" s="142"/>
      <c r="W1520" s="142"/>
      <c r="X1520" s="142"/>
      <c r="Y1520" s="147"/>
      <c r="Z1520" s="142"/>
      <c r="AA1520" s="142"/>
      <c r="AB1520" s="142"/>
      <c r="AC1520" s="142"/>
      <c r="AD1520" s="147"/>
      <c r="AE1520" s="142"/>
      <c r="AF1520" s="142"/>
    </row>
    <row r="1521">
      <c r="A1521" s="140"/>
      <c r="B1521" s="141"/>
      <c r="C1521" s="141"/>
      <c r="D1521" s="141"/>
      <c r="E1521" s="142"/>
      <c r="F1521" s="142"/>
      <c r="G1521" s="142"/>
      <c r="H1521" s="142"/>
      <c r="I1521" s="143"/>
      <c r="J1521" s="144"/>
      <c r="K1521" s="142"/>
      <c r="L1521" s="144"/>
      <c r="M1521" s="142"/>
      <c r="N1521" s="145"/>
      <c r="O1521" s="142"/>
      <c r="P1521" s="146"/>
      <c r="Q1521" s="147"/>
      <c r="R1521" s="142"/>
      <c r="S1521" s="147"/>
      <c r="T1521" s="142"/>
      <c r="U1521" s="148"/>
      <c r="V1521" s="142"/>
      <c r="W1521" s="142"/>
      <c r="X1521" s="142"/>
      <c r="Y1521" s="147"/>
      <c r="Z1521" s="142"/>
      <c r="AA1521" s="142"/>
      <c r="AB1521" s="142"/>
      <c r="AC1521" s="142"/>
      <c r="AD1521" s="147"/>
      <c r="AE1521" s="142"/>
      <c r="AF1521" s="142"/>
    </row>
    <row r="1522">
      <c r="A1522" s="140"/>
      <c r="B1522" s="141"/>
      <c r="C1522" s="141"/>
      <c r="D1522" s="141"/>
      <c r="E1522" s="142"/>
      <c r="F1522" s="142"/>
      <c r="G1522" s="142"/>
      <c r="H1522" s="142"/>
      <c r="I1522" s="143"/>
      <c r="J1522" s="144"/>
      <c r="K1522" s="142"/>
      <c r="L1522" s="144"/>
      <c r="M1522" s="142"/>
      <c r="N1522" s="145"/>
      <c r="O1522" s="142"/>
      <c r="P1522" s="146"/>
      <c r="Q1522" s="147"/>
      <c r="R1522" s="142"/>
      <c r="S1522" s="147"/>
      <c r="T1522" s="142"/>
      <c r="U1522" s="148"/>
      <c r="V1522" s="142"/>
      <c r="W1522" s="142"/>
      <c r="X1522" s="142"/>
      <c r="Y1522" s="147"/>
      <c r="Z1522" s="142"/>
      <c r="AA1522" s="142"/>
      <c r="AB1522" s="142"/>
      <c r="AC1522" s="142"/>
      <c r="AD1522" s="147"/>
      <c r="AE1522" s="142"/>
      <c r="AF1522" s="142"/>
    </row>
    <row r="1523">
      <c r="A1523" s="140"/>
      <c r="B1523" s="141"/>
      <c r="C1523" s="141"/>
      <c r="D1523" s="141"/>
      <c r="E1523" s="142"/>
      <c r="F1523" s="142"/>
      <c r="G1523" s="142"/>
      <c r="H1523" s="142"/>
      <c r="I1523" s="143"/>
      <c r="J1523" s="144"/>
      <c r="K1523" s="142"/>
      <c r="L1523" s="144"/>
      <c r="M1523" s="142"/>
      <c r="N1523" s="145"/>
      <c r="O1523" s="142"/>
      <c r="P1523" s="146"/>
      <c r="Q1523" s="147"/>
      <c r="R1523" s="142"/>
      <c r="S1523" s="147"/>
      <c r="T1523" s="142"/>
      <c r="U1523" s="148"/>
      <c r="V1523" s="142"/>
      <c r="W1523" s="142"/>
      <c r="X1523" s="142"/>
      <c r="Y1523" s="147"/>
      <c r="Z1523" s="142"/>
      <c r="AA1523" s="142"/>
      <c r="AB1523" s="142"/>
      <c r="AC1523" s="142"/>
      <c r="AD1523" s="147"/>
      <c r="AE1523" s="142"/>
      <c r="AF1523" s="142"/>
    </row>
    <row r="1524">
      <c r="A1524" s="140"/>
      <c r="B1524" s="141"/>
      <c r="C1524" s="141"/>
      <c r="D1524" s="141"/>
      <c r="E1524" s="142"/>
      <c r="F1524" s="142"/>
      <c r="G1524" s="142"/>
      <c r="H1524" s="142"/>
      <c r="I1524" s="143"/>
      <c r="J1524" s="144"/>
      <c r="K1524" s="142"/>
      <c r="L1524" s="144"/>
      <c r="M1524" s="142"/>
      <c r="N1524" s="145"/>
      <c r="O1524" s="142"/>
      <c r="P1524" s="146"/>
      <c r="Q1524" s="147"/>
      <c r="R1524" s="142"/>
      <c r="S1524" s="147"/>
      <c r="T1524" s="142"/>
      <c r="U1524" s="148"/>
      <c r="V1524" s="142"/>
      <c r="W1524" s="142"/>
      <c r="X1524" s="142"/>
      <c r="Y1524" s="147"/>
      <c r="Z1524" s="142"/>
      <c r="AA1524" s="142"/>
      <c r="AB1524" s="142"/>
      <c r="AC1524" s="142"/>
      <c r="AD1524" s="147"/>
      <c r="AE1524" s="142"/>
      <c r="AF1524" s="142"/>
    </row>
    <row r="1525">
      <c r="A1525" s="140"/>
      <c r="B1525" s="141"/>
      <c r="C1525" s="141"/>
      <c r="D1525" s="141"/>
      <c r="E1525" s="142"/>
      <c r="F1525" s="142"/>
      <c r="G1525" s="142"/>
      <c r="H1525" s="142"/>
      <c r="I1525" s="143"/>
      <c r="J1525" s="144"/>
      <c r="K1525" s="142"/>
      <c r="L1525" s="144"/>
      <c r="M1525" s="142"/>
      <c r="N1525" s="145"/>
      <c r="O1525" s="142"/>
      <c r="P1525" s="146"/>
      <c r="Q1525" s="147"/>
      <c r="R1525" s="142"/>
      <c r="S1525" s="147"/>
      <c r="T1525" s="142"/>
      <c r="U1525" s="148"/>
      <c r="V1525" s="142"/>
      <c r="W1525" s="142"/>
      <c r="X1525" s="142"/>
      <c r="Y1525" s="147"/>
      <c r="Z1525" s="142"/>
      <c r="AA1525" s="142"/>
      <c r="AB1525" s="142"/>
      <c r="AC1525" s="142"/>
      <c r="AD1525" s="147"/>
      <c r="AE1525" s="142"/>
      <c r="AF1525" s="142"/>
    </row>
    <row r="1526">
      <c r="A1526" s="140"/>
      <c r="B1526" s="141"/>
      <c r="C1526" s="141"/>
      <c r="D1526" s="141"/>
      <c r="E1526" s="142"/>
      <c r="F1526" s="142"/>
      <c r="G1526" s="142"/>
      <c r="H1526" s="142"/>
      <c r="I1526" s="143"/>
      <c r="J1526" s="144"/>
      <c r="K1526" s="142"/>
      <c r="L1526" s="144"/>
      <c r="M1526" s="142"/>
      <c r="N1526" s="145"/>
      <c r="O1526" s="142"/>
      <c r="P1526" s="146"/>
      <c r="Q1526" s="147"/>
      <c r="R1526" s="142"/>
      <c r="S1526" s="147"/>
      <c r="T1526" s="142"/>
      <c r="U1526" s="148"/>
      <c r="V1526" s="142"/>
      <c r="W1526" s="142"/>
      <c r="X1526" s="142"/>
      <c r="Y1526" s="147"/>
      <c r="Z1526" s="142"/>
      <c r="AA1526" s="142"/>
      <c r="AB1526" s="142"/>
      <c r="AC1526" s="142"/>
      <c r="AD1526" s="147"/>
      <c r="AE1526" s="142"/>
      <c r="AF1526" s="142"/>
    </row>
    <row r="1527">
      <c r="A1527" s="140"/>
      <c r="B1527" s="141"/>
      <c r="C1527" s="141"/>
      <c r="D1527" s="141"/>
      <c r="E1527" s="142"/>
      <c r="F1527" s="142"/>
      <c r="G1527" s="142"/>
      <c r="H1527" s="142"/>
      <c r="I1527" s="143"/>
      <c r="J1527" s="144"/>
      <c r="K1527" s="142"/>
      <c r="L1527" s="144"/>
      <c r="M1527" s="142"/>
      <c r="N1527" s="145"/>
      <c r="O1527" s="142"/>
      <c r="P1527" s="146"/>
      <c r="Q1527" s="147"/>
      <c r="R1527" s="142"/>
      <c r="S1527" s="147"/>
      <c r="T1527" s="142"/>
      <c r="U1527" s="148"/>
      <c r="V1527" s="142"/>
      <c r="W1527" s="142"/>
      <c r="X1527" s="142"/>
      <c r="Y1527" s="147"/>
      <c r="Z1527" s="142"/>
      <c r="AA1527" s="142"/>
      <c r="AB1527" s="142"/>
      <c r="AC1527" s="142"/>
      <c r="AD1527" s="147"/>
      <c r="AE1527" s="142"/>
      <c r="AF1527" s="142"/>
    </row>
    <row r="1528">
      <c r="A1528" s="140"/>
      <c r="B1528" s="141"/>
      <c r="C1528" s="141"/>
      <c r="D1528" s="141"/>
      <c r="E1528" s="142"/>
      <c r="F1528" s="142"/>
      <c r="G1528" s="142"/>
      <c r="H1528" s="142"/>
      <c r="I1528" s="143"/>
      <c r="J1528" s="144"/>
      <c r="K1528" s="142"/>
      <c r="L1528" s="144"/>
      <c r="M1528" s="142"/>
      <c r="N1528" s="145"/>
      <c r="O1528" s="142"/>
      <c r="P1528" s="146"/>
      <c r="Q1528" s="147"/>
      <c r="R1528" s="142"/>
      <c r="S1528" s="147"/>
      <c r="T1528" s="142"/>
      <c r="U1528" s="148"/>
      <c r="V1528" s="142"/>
      <c r="W1528" s="142"/>
      <c r="X1528" s="142"/>
      <c r="Y1528" s="147"/>
      <c r="Z1528" s="142"/>
      <c r="AA1528" s="142"/>
      <c r="AB1528" s="142"/>
      <c r="AC1528" s="142"/>
      <c r="AD1528" s="147"/>
      <c r="AE1528" s="142"/>
      <c r="AF1528" s="142"/>
    </row>
    <row r="1529">
      <c r="A1529" s="140"/>
      <c r="B1529" s="141"/>
      <c r="C1529" s="141"/>
      <c r="D1529" s="141"/>
      <c r="E1529" s="142"/>
      <c r="F1529" s="142"/>
      <c r="G1529" s="142"/>
      <c r="H1529" s="142"/>
      <c r="I1529" s="143"/>
      <c r="J1529" s="144"/>
      <c r="K1529" s="142"/>
      <c r="L1529" s="144"/>
      <c r="M1529" s="142"/>
      <c r="N1529" s="145"/>
      <c r="O1529" s="142"/>
      <c r="P1529" s="146"/>
      <c r="Q1529" s="147"/>
      <c r="R1529" s="142"/>
      <c r="S1529" s="147"/>
      <c r="T1529" s="142"/>
      <c r="U1529" s="148"/>
      <c r="V1529" s="142"/>
      <c r="W1529" s="142"/>
      <c r="X1529" s="142"/>
      <c r="Y1529" s="147"/>
      <c r="Z1529" s="142"/>
      <c r="AA1529" s="142"/>
      <c r="AB1529" s="142"/>
      <c r="AC1529" s="142"/>
      <c r="AD1529" s="147"/>
      <c r="AE1529" s="142"/>
      <c r="AF1529" s="142"/>
    </row>
    <row r="1530">
      <c r="A1530" s="140"/>
      <c r="B1530" s="141"/>
      <c r="C1530" s="141"/>
      <c r="D1530" s="141"/>
      <c r="E1530" s="142"/>
      <c r="F1530" s="142"/>
      <c r="G1530" s="142"/>
      <c r="H1530" s="142"/>
      <c r="I1530" s="143"/>
      <c r="J1530" s="144"/>
      <c r="K1530" s="142"/>
      <c r="L1530" s="144"/>
      <c r="M1530" s="142"/>
      <c r="N1530" s="145"/>
      <c r="O1530" s="142"/>
      <c r="P1530" s="146"/>
      <c r="Q1530" s="147"/>
      <c r="R1530" s="142"/>
      <c r="S1530" s="147"/>
      <c r="T1530" s="142"/>
      <c r="U1530" s="148"/>
      <c r="V1530" s="142"/>
      <c r="W1530" s="142"/>
      <c r="X1530" s="142"/>
      <c r="Y1530" s="147"/>
      <c r="Z1530" s="142"/>
      <c r="AA1530" s="142"/>
      <c r="AB1530" s="142"/>
      <c r="AC1530" s="142"/>
      <c r="AD1530" s="147"/>
      <c r="AE1530" s="142"/>
      <c r="AF1530" s="142"/>
    </row>
    <row r="1531">
      <c r="A1531" s="140"/>
      <c r="B1531" s="141"/>
      <c r="C1531" s="141"/>
      <c r="D1531" s="141"/>
      <c r="E1531" s="142"/>
      <c r="F1531" s="142"/>
      <c r="G1531" s="142"/>
      <c r="H1531" s="142"/>
      <c r="I1531" s="143"/>
      <c r="J1531" s="144"/>
      <c r="K1531" s="142"/>
      <c r="L1531" s="144"/>
      <c r="M1531" s="142"/>
      <c r="N1531" s="145"/>
      <c r="O1531" s="142"/>
      <c r="P1531" s="146"/>
      <c r="Q1531" s="147"/>
      <c r="R1531" s="142"/>
      <c r="S1531" s="147"/>
      <c r="T1531" s="142"/>
      <c r="U1531" s="148"/>
      <c r="V1531" s="142"/>
      <c r="W1531" s="142"/>
      <c r="X1531" s="142"/>
      <c r="Y1531" s="147"/>
      <c r="Z1531" s="142"/>
      <c r="AA1531" s="142"/>
      <c r="AB1531" s="142"/>
      <c r="AC1531" s="142"/>
      <c r="AD1531" s="147"/>
      <c r="AE1531" s="142"/>
      <c r="AF1531" s="142"/>
    </row>
    <row r="1532">
      <c r="A1532" s="140"/>
      <c r="B1532" s="141"/>
      <c r="C1532" s="141"/>
      <c r="D1532" s="141"/>
      <c r="E1532" s="142"/>
      <c r="F1532" s="142"/>
      <c r="G1532" s="142"/>
      <c r="H1532" s="142"/>
      <c r="I1532" s="143"/>
      <c r="J1532" s="144"/>
      <c r="K1532" s="142"/>
      <c r="L1532" s="144"/>
      <c r="M1532" s="142"/>
      <c r="N1532" s="145"/>
      <c r="O1532" s="142"/>
      <c r="P1532" s="146"/>
      <c r="Q1532" s="147"/>
      <c r="R1532" s="142"/>
      <c r="S1532" s="147"/>
      <c r="T1532" s="142"/>
      <c r="U1532" s="148"/>
      <c r="V1532" s="142"/>
      <c r="W1532" s="142"/>
      <c r="X1532" s="142"/>
      <c r="Y1532" s="147"/>
      <c r="Z1532" s="142"/>
      <c r="AA1532" s="142"/>
      <c r="AB1532" s="142"/>
      <c r="AC1532" s="142"/>
      <c r="AD1532" s="147"/>
      <c r="AE1532" s="142"/>
      <c r="AF1532" s="142"/>
    </row>
    <row r="1533">
      <c r="A1533" s="140"/>
      <c r="B1533" s="141"/>
      <c r="C1533" s="141"/>
      <c r="D1533" s="141"/>
      <c r="E1533" s="142"/>
      <c r="F1533" s="142"/>
      <c r="G1533" s="142"/>
      <c r="H1533" s="142"/>
      <c r="I1533" s="143"/>
      <c r="J1533" s="144"/>
      <c r="K1533" s="142"/>
      <c r="L1533" s="144"/>
      <c r="M1533" s="142"/>
      <c r="N1533" s="145"/>
      <c r="O1533" s="142"/>
      <c r="P1533" s="146"/>
      <c r="Q1533" s="147"/>
      <c r="R1533" s="142"/>
      <c r="S1533" s="147"/>
      <c r="T1533" s="142"/>
      <c r="U1533" s="148"/>
      <c r="V1533" s="142"/>
      <c r="W1533" s="142"/>
      <c r="X1533" s="142"/>
      <c r="Y1533" s="147"/>
      <c r="Z1533" s="142"/>
      <c r="AA1533" s="142"/>
      <c r="AB1533" s="142"/>
      <c r="AC1533" s="142"/>
      <c r="AD1533" s="147"/>
      <c r="AE1533" s="142"/>
      <c r="AF1533" s="142"/>
    </row>
    <row r="1534">
      <c r="A1534" s="140"/>
      <c r="B1534" s="141"/>
      <c r="C1534" s="141"/>
      <c r="D1534" s="141"/>
      <c r="E1534" s="142"/>
      <c r="F1534" s="142"/>
      <c r="G1534" s="142"/>
      <c r="H1534" s="142"/>
      <c r="I1534" s="143"/>
      <c r="J1534" s="144"/>
      <c r="K1534" s="142"/>
      <c r="L1534" s="144"/>
      <c r="M1534" s="142"/>
      <c r="N1534" s="145"/>
      <c r="O1534" s="142"/>
      <c r="P1534" s="146"/>
      <c r="Q1534" s="147"/>
      <c r="R1534" s="142"/>
      <c r="S1534" s="147"/>
      <c r="T1534" s="142"/>
      <c r="U1534" s="148"/>
      <c r="V1534" s="142"/>
      <c r="W1534" s="142"/>
      <c r="X1534" s="142"/>
      <c r="Y1534" s="147"/>
      <c r="Z1534" s="142"/>
      <c r="AA1534" s="142"/>
      <c r="AB1534" s="142"/>
      <c r="AC1534" s="142"/>
      <c r="AD1534" s="147"/>
      <c r="AE1534" s="142"/>
      <c r="AF1534" s="142"/>
    </row>
    <row r="1535">
      <c r="A1535" s="140"/>
      <c r="B1535" s="141"/>
      <c r="C1535" s="141"/>
      <c r="D1535" s="141"/>
      <c r="E1535" s="142"/>
      <c r="F1535" s="142"/>
      <c r="G1535" s="142"/>
      <c r="H1535" s="142"/>
      <c r="I1535" s="143"/>
      <c r="J1535" s="144"/>
      <c r="K1535" s="142"/>
      <c r="L1535" s="144"/>
      <c r="M1535" s="142"/>
      <c r="N1535" s="145"/>
      <c r="O1535" s="142"/>
      <c r="P1535" s="146"/>
      <c r="Q1535" s="147"/>
      <c r="R1535" s="142"/>
      <c r="S1535" s="147"/>
      <c r="T1535" s="142"/>
      <c r="U1535" s="148"/>
      <c r="V1535" s="142"/>
      <c r="W1535" s="142"/>
      <c r="X1535" s="142"/>
      <c r="Y1535" s="147"/>
      <c r="Z1535" s="142"/>
      <c r="AA1535" s="142"/>
      <c r="AB1535" s="142"/>
      <c r="AC1535" s="142"/>
      <c r="AD1535" s="147"/>
      <c r="AE1535" s="142"/>
      <c r="AF1535" s="142"/>
    </row>
    <row r="1536">
      <c r="A1536" s="140"/>
      <c r="B1536" s="141"/>
      <c r="C1536" s="141"/>
      <c r="D1536" s="141"/>
      <c r="E1536" s="142"/>
      <c r="F1536" s="142"/>
      <c r="G1536" s="142"/>
      <c r="H1536" s="142"/>
      <c r="I1536" s="143"/>
      <c r="J1536" s="144"/>
      <c r="K1536" s="142"/>
      <c r="L1536" s="144"/>
      <c r="M1536" s="142"/>
      <c r="N1536" s="145"/>
      <c r="O1536" s="142"/>
      <c r="P1536" s="146"/>
      <c r="Q1536" s="147"/>
      <c r="R1536" s="142"/>
      <c r="S1536" s="147"/>
      <c r="T1536" s="142"/>
      <c r="U1536" s="148"/>
      <c r="V1536" s="142"/>
      <c r="W1536" s="142"/>
      <c r="X1536" s="142"/>
      <c r="Y1536" s="147"/>
      <c r="Z1536" s="142"/>
      <c r="AA1536" s="142"/>
      <c r="AB1536" s="142"/>
      <c r="AC1536" s="142"/>
      <c r="AD1536" s="147"/>
      <c r="AE1536" s="142"/>
      <c r="AF1536" s="142"/>
    </row>
    <row r="1537">
      <c r="A1537" s="140"/>
      <c r="B1537" s="141"/>
      <c r="C1537" s="141"/>
      <c r="D1537" s="141"/>
      <c r="E1537" s="142"/>
      <c r="F1537" s="142"/>
      <c r="G1537" s="142"/>
      <c r="H1537" s="142"/>
      <c r="I1537" s="143"/>
      <c r="J1537" s="144"/>
      <c r="K1537" s="142"/>
      <c r="L1537" s="144"/>
      <c r="M1537" s="142"/>
      <c r="N1537" s="145"/>
      <c r="O1537" s="142"/>
      <c r="P1537" s="146"/>
      <c r="Q1537" s="147"/>
      <c r="R1537" s="142"/>
      <c r="S1537" s="147"/>
      <c r="T1537" s="142"/>
      <c r="U1537" s="148"/>
      <c r="V1537" s="142"/>
      <c r="W1537" s="142"/>
      <c r="X1537" s="142"/>
      <c r="Y1537" s="147"/>
      <c r="Z1537" s="142"/>
      <c r="AA1537" s="142"/>
      <c r="AB1537" s="142"/>
      <c r="AC1537" s="142"/>
      <c r="AD1537" s="147"/>
      <c r="AE1537" s="142"/>
      <c r="AF1537" s="142"/>
    </row>
    <row r="1538">
      <c r="A1538" s="140"/>
      <c r="B1538" s="141"/>
      <c r="C1538" s="141"/>
      <c r="D1538" s="141"/>
      <c r="E1538" s="142"/>
      <c r="F1538" s="142"/>
      <c r="G1538" s="142"/>
      <c r="H1538" s="142"/>
      <c r="I1538" s="143"/>
      <c r="J1538" s="144"/>
      <c r="K1538" s="142"/>
      <c r="L1538" s="144"/>
      <c r="M1538" s="142"/>
      <c r="N1538" s="145"/>
      <c r="O1538" s="142"/>
      <c r="P1538" s="146"/>
      <c r="Q1538" s="147"/>
      <c r="R1538" s="142"/>
      <c r="S1538" s="147"/>
      <c r="T1538" s="142"/>
      <c r="U1538" s="148"/>
      <c r="V1538" s="142"/>
      <c r="W1538" s="142"/>
      <c r="X1538" s="142"/>
      <c r="Y1538" s="147"/>
      <c r="Z1538" s="142"/>
      <c r="AA1538" s="142"/>
      <c r="AB1538" s="142"/>
      <c r="AC1538" s="142"/>
      <c r="AD1538" s="147"/>
      <c r="AE1538" s="142"/>
      <c r="AF1538" s="142"/>
    </row>
    <row r="1539">
      <c r="A1539" s="140"/>
      <c r="B1539" s="141"/>
      <c r="C1539" s="141"/>
      <c r="D1539" s="141"/>
      <c r="E1539" s="142"/>
      <c r="F1539" s="142"/>
      <c r="G1539" s="142"/>
      <c r="H1539" s="142"/>
      <c r="I1539" s="143"/>
      <c r="J1539" s="144"/>
      <c r="K1539" s="142"/>
      <c r="L1539" s="144"/>
      <c r="M1539" s="142"/>
      <c r="N1539" s="145"/>
      <c r="O1539" s="142"/>
      <c r="P1539" s="146"/>
      <c r="Q1539" s="147"/>
      <c r="R1539" s="142"/>
      <c r="S1539" s="147"/>
      <c r="T1539" s="142"/>
      <c r="U1539" s="148"/>
      <c r="V1539" s="142"/>
      <c r="W1539" s="142"/>
      <c r="X1539" s="142"/>
      <c r="Y1539" s="147"/>
      <c r="Z1539" s="142"/>
      <c r="AA1539" s="142"/>
      <c r="AB1539" s="142"/>
      <c r="AC1539" s="142"/>
      <c r="AD1539" s="147"/>
      <c r="AE1539" s="142"/>
      <c r="AF1539" s="142"/>
    </row>
    <row r="1540">
      <c r="A1540" s="140"/>
      <c r="B1540" s="141"/>
      <c r="C1540" s="141"/>
      <c r="D1540" s="141"/>
      <c r="E1540" s="142"/>
      <c r="F1540" s="142"/>
      <c r="G1540" s="142"/>
      <c r="H1540" s="142"/>
      <c r="I1540" s="143"/>
      <c r="J1540" s="144"/>
      <c r="K1540" s="142"/>
      <c r="L1540" s="144"/>
      <c r="M1540" s="142"/>
      <c r="N1540" s="145"/>
      <c r="O1540" s="142"/>
      <c r="P1540" s="146"/>
      <c r="Q1540" s="147"/>
      <c r="R1540" s="142"/>
      <c r="S1540" s="147"/>
      <c r="T1540" s="142"/>
      <c r="U1540" s="148"/>
      <c r="V1540" s="142"/>
      <c r="W1540" s="142"/>
      <c r="X1540" s="142"/>
      <c r="Y1540" s="147"/>
      <c r="Z1540" s="142"/>
      <c r="AA1540" s="142"/>
      <c r="AB1540" s="142"/>
      <c r="AC1540" s="142"/>
      <c r="AD1540" s="147"/>
      <c r="AE1540" s="142"/>
      <c r="AF1540" s="142"/>
    </row>
    <row r="1541">
      <c r="A1541" s="140"/>
      <c r="B1541" s="141"/>
      <c r="C1541" s="141"/>
      <c r="D1541" s="141"/>
      <c r="E1541" s="142"/>
      <c r="F1541" s="142"/>
      <c r="G1541" s="142"/>
      <c r="H1541" s="142"/>
      <c r="I1541" s="143"/>
      <c r="J1541" s="144"/>
      <c r="K1541" s="142"/>
      <c r="L1541" s="144"/>
      <c r="M1541" s="142"/>
      <c r="N1541" s="145"/>
      <c r="O1541" s="142"/>
      <c r="P1541" s="146"/>
      <c r="Q1541" s="147"/>
      <c r="R1541" s="142"/>
      <c r="S1541" s="147"/>
      <c r="T1541" s="142"/>
      <c r="U1541" s="148"/>
      <c r="V1541" s="142"/>
      <c r="W1541" s="142"/>
      <c r="X1541" s="142"/>
      <c r="Y1541" s="147"/>
      <c r="Z1541" s="142"/>
      <c r="AA1541" s="142"/>
      <c r="AB1541" s="142"/>
      <c r="AC1541" s="142"/>
      <c r="AD1541" s="147"/>
      <c r="AE1541" s="142"/>
      <c r="AF1541" s="142"/>
    </row>
    <row r="1542">
      <c r="A1542" s="140"/>
      <c r="B1542" s="141"/>
      <c r="C1542" s="141"/>
      <c r="D1542" s="141"/>
      <c r="E1542" s="142"/>
      <c r="F1542" s="142"/>
      <c r="G1542" s="142"/>
      <c r="H1542" s="142"/>
      <c r="I1542" s="143"/>
      <c r="J1542" s="144"/>
      <c r="K1542" s="142"/>
      <c r="L1542" s="144"/>
      <c r="M1542" s="142"/>
      <c r="N1542" s="145"/>
      <c r="O1542" s="142"/>
      <c r="P1542" s="146"/>
      <c r="Q1542" s="147"/>
      <c r="R1542" s="142"/>
      <c r="S1542" s="147"/>
      <c r="T1542" s="142"/>
      <c r="U1542" s="148"/>
      <c r="V1542" s="142"/>
      <c r="W1542" s="142"/>
      <c r="X1542" s="142"/>
      <c r="Y1542" s="147"/>
      <c r="Z1542" s="142"/>
      <c r="AA1542" s="142"/>
      <c r="AB1542" s="142"/>
      <c r="AC1542" s="142"/>
      <c r="AD1542" s="147"/>
      <c r="AE1542" s="142"/>
      <c r="AF1542" s="142"/>
    </row>
    <row r="1543">
      <c r="A1543" s="140"/>
      <c r="B1543" s="141"/>
      <c r="C1543" s="141"/>
      <c r="D1543" s="141"/>
      <c r="E1543" s="142"/>
      <c r="F1543" s="142"/>
      <c r="G1543" s="142"/>
      <c r="H1543" s="142"/>
      <c r="I1543" s="143"/>
      <c r="J1543" s="144"/>
      <c r="K1543" s="142"/>
      <c r="L1543" s="144"/>
      <c r="M1543" s="142"/>
      <c r="N1543" s="145"/>
      <c r="O1543" s="142"/>
      <c r="P1543" s="146"/>
      <c r="Q1543" s="147"/>
      <c r="R1543" s="142"/>
      <c r="S1543" s="147"/>
      <c r="T1543" s="142"/>
      <c r="U1543" s="148"/>
      <c r="V1543" s="142"/>
      <c r="W1543" s="142"/>
      <c r="X1543" s="142"/>
      <c r="Y1543" s="147"/>
      <c r="Z1543" s="142"/>
      <c r="AA1543" s="142"/>
      <c r="AB1543" s="142"/>
      <c r="AC1543" s="142"/>
      <c r="AD1543" s="147"/>
      <c r="AE1543" s="142"/>
      <c r="AF1543" s="142"/>
    </row>
    <row r="1544">
      <c r="A1544" s="140"/>
      <c r="B1544" s="141"/>
      <c r="C1544" s="141"/>
      <c r="D1544" s="141"/>
      <c r="E1544" s="142"/>
      <c r="F1544" s="142"/>
      <c r="G1544" s="142"/>
      <c r="H1544" s="142"/>
      <c r="I1544" s="143"/>
      <c r="J1544" s="144"/>
      <c r="K1544" s="142"/>
      <c r="L1544" s="144"/>
      <c r="M1544" s="142"/>
      <c r="N1544" s="145"/>
      <c r="O1544" s="142"/>
      <c r="P1544" s="146"/>
      <c r="Q1544" s="147"/>
      <c r="R1544" s="142"/>
      <c r="S1544" s="147"/>
      <c r="T1544" s="142"/>
      <c r="U1544" s="148"/>
      <c r="V1544" s="142"/>
      <c r="W1544" s="142"/>
      <c r="X1544" s="142"/>
      <c r="Y1544" s="147"/>
      <c r="Z1544" s="142"/>
      <c r="AA1544" s="142"/>
      <c r="AB1544" s="142"/>
      <c r="AC1544" s="142"/>
      <c r="AD1544" s="147"/>
      <c r="AE1544" s="142"/>
      <c r="AF1544" s="142"/>
    </row>
    <row r="1545">
      <c r="A1545" s="140"/>
      <c r="B1545" s="141"/>
      <c r="C1545" s="141"/>
      <c r="D1545" s="141"/>
      <c r="E1545" s="142"/>
      <c r="F1545" s="142"/>
      <c r="G1545" s="142"/>
      <c r="H1545" s="142"/>
      <c r="I1545" s="143"/>
      <c r="J1545" s="144"/>
      <c r="K1545" s="142"/>
      <c r="L1545" s="144"/>
      <c r="M1545" s="142"/>
      <c r="N1545" s="145"/>
      <c r="O1545" s="142"/>
      <c r="P1545" s="146"/>
      <c r="Q1545" s="147"/>
      <c r="R1545" s="142"/>
      <c r="S1545" s="147"/>
      <c r="T1545" s="142"/>
      <c r="U1545" s="148"/>
      <c r="V1545" s="142"/>
      <c r="W1545" s="142"/>
      <c r="X1545" s="142"/>
      <c r="Y1545" s="147"/>
      <c r="Z1545" s="142"/>
      <c r="AA1545" s="142"/>
      <c r="AB1545" s="142"/>
      <c r="AC1545" s="142"/>
      <c r="AD1545" s="147"/>
      <c r="AE1545" s="142"/>
      <c r="AF1545" s="142"/>
    </row>
    <row r="1546">
      <c r="A1546" s="140"/>
      <c r="B1546" s="141"/>
      <c r="C1546" s="141"/>
      <c r="D1546" s="141"/>
      <c r="E1546" s="142"/>
      <c r="F1546" s="142"/>
      <c r="G1546" s="142"/>
      <c r="H1546" s="142"/>
      <c r="I1546" s="143"/>
      <c r="J1546" s="144"/>
      <c r="K1546" s="142"/>
      <c r="L1546" s="144"/>
      <c r="M1546" s="142"/>
      <c r="N1546" s="145"/>
      <c r="O1546" s="142"/>
      <c r="P1546" s="146"/>
      <c r="Q1546" s="147"/>
      <c r="R1546" s="142"/>
      <c r="S1546" s="147"/>
      <c r="T1546" s="142"/>
      <c r="U1546" s="148"/>
      <c r="V1546" s="142"/>
      <c r="W1546" s="142"/>
      <c r="X1546" s="142"/>
      <c r="Y1546" s="147"/>
      <c r="Z1546" s="142"/>
      <c r="AA1546" s="142"/>
      <c r="AB1546" s="142"/>
      <c r="AC1546" s="142"/>
      <c r="AD1546" s="147"/>
      <c r="AE1546" s="142"/>
      <c r="AF1546" s="142"/>
    </row>
    <row r="1547">
      <c r="A1547" s="140"/>
      <c r="B1547" s="141"/>
      <c r="C1547" s="141"/>
      <c r="D1547" s="141"/>
      <c r="E1547" s="142"/>
      <c r="F1547" s="142"/>
      <c r="G1547" s="142"/>
      <c r="H1547" s="142"/>
      <c r="I1547" s="143"/>
      <c r="J1547" s="144"/>
      <c r="K1547" s="142"/>
      <c r="L1547" s="144"/>
      <c r="M1547" s="142"/>
      <c r="N1547" s="145"/>
      <c r="O1547" s="142"/>
      <c r="P1547" s="146"/>
      <c r="Q1547" s="147"/>
      <c r="R1547" s="142"/>
      <c r="S1547" s="147"/>
      <c r="T1547" s="142"/>
      <c r="U1547" s="148"/>
      <c r="V1547" s="142"/>
      <c r="W1547" s="142"/>
      <c r="X1547" s="142"/>
      <c r="Y1547" s="147"/>
      <c r="Z1547" s="142"/>
      <c r="AA1547" s="142"/>
      <c r="AB1547" s="142"/>
      <c r="AC1547" s="142"/>
      <c r="AD1547" s="147"/>
      <c r="AE1547" s="142"/>
      <c r="AF1547" s="142"/>
    </row>
    <row r="1548">
      <c r="A1548" s="140"/>
      <c r="B1548" s="141"/>
      <c r="C1548" s="141"/>
      <c r="D1548" s="141"/>
      <c r="E1548" s="142"/>
      <c r="F1548" s="142"/>
      <c r="G1548" s="142"/>
      <c r="H1548" s="142"/>
      <c r="I1548" s="143"/>
      <c r="J1548" s="144"/>
      <c r="K1548" s="142"/>
      <c r="L1548" s="144"/>
      <c r="M1548" s="142"/>
      <c r="N1548" s="145"/>
      <c r="O1548" s="142"/>
      <c r="P1548" s="146"/>
      <c r="Q1548" s="147"/>
      <c r="R1548" s="142"/>
      <c r="S1548" s="147"/>
      <c r="T1548" s="142"/>
      <c r="U1548" s="148"/>
      <c r="V1548" s="142"/>
      <c r="W1548" s="142"/>
      <c r="X1548" s="142"/>
      <c r="Y1548" s="147"/>
      <c r="Z1548" s="142"/>
      <c r="AA1548" s="142"/>
      <c r="AB1548" s="142"/>
      <c r="AC1548" s="142"/>
      <c r="AD1548" s="147"/>
      <c r="AE1548" s="142"/>
      <c r="AF1548" s="142"/>
    </row>
    <row r="1549">
      <c r="A1549" s="140"/>
      <c r="B1549" s="141"/>
      <c r="C1549" s="141"/>
      <c r="D1549" s="141"/>
      <c r="E1549" s="142"/>
      <c r="F1549" s="142"/>
      <c r="G1549" s="142"/>
      <c r="H1549" s="142"/>
      <c r="I1549" s="143"/>
      <c r="J1549" s="144"/>
      <c r="K1549" s="142"/>
      <c r="L1549" s="144"/>
      <c r="M1549" s="142"/>
      <c r="N1549" s="145"/>
      <c r="O1549" s="142"/>
      <c r="P1549" s="146"/>
      <c r="Q1549" s="147"/>
      <c r="R1549" s="142"/>
      <c r="S1549" s="147"/>
      <c r="T1549" s="142"/>
      <c r="U1549" s="148"/>
      <c r="V1549" s="142"/>
      <c r="W1549" s="142"/>
      <c r="X1549" s="142"/>
      <c r="Y1549" s="147"/>
      <c r="Z1549" s="142"/>
      <c r="AA1549" s="142"/>
      <c r="AB1549" s="142"/>
      <c r="AC1549" s="142"/>
      <c r="AD1549" s="147"/>
      <c r="AE1549" s="142"/>
      <c r="AF1549" s="142"/>
    </row>
    <row r="1550">
      <c r="A1550" s="140"/>
      <c r="B1550" s="141"/>
      <c r="C1550" s="141"/>
      <c r="D1550" s="141"/>
      <c r="E1550" s="142"/>
      <c r="F1550" s="142"/>
      <c r="G1550" s="142"/>
      <c r="H1550" s="142"/>
      <c r="I1550" s="143"/>
      <c r="J1550" s="144"/>
      <c r="K1550" s="142"/>
      <c r="L1550" s="144"/>
      <c r="M1550" s="142"/>
      <c r="N1550" s="145"/>
      <c r="O1550" s="142"/>
      <c r="P1550" s="146"/>
      <c r="Q1550" s="147"/>
      <c r="R1550" s="142"/>
      <c r="S1550" s="147"/>
      <c r="T1550" s="142"/>
      <c r="U1550" s="148"/>
      <c r="V1550" s="142"/>
      <c r="W1550" s="142"/>
      <c r="X1550" s="142"/>
      <c r="Y1550" s="147"/>
      <c r="Z1550" s="142"/>
      <c r="AA1550" s="142"/>
      <c r="AB1550" s="142"/>
      <c r="AC1550" s="142"/>
      <c r="AD1550" s="147"/>
      <c r="AE1550" s="142"/>
      <c r="AF1550" s="142"/>
    </row>
    <row r="1551">
      <c r="A1551" s="140"/>
      <c r="B1551" s="141"/>
      <c r="C1551" s="141"/>
      <c r="D1551" s="141"/>
      <c r="E1551" s="142"/>
      <c r="F1551" s="142"/>
      <c r="G1551" s="142"/>
      <c r="H1551" s="142"/>
      <c r="I1551" s="143"/>
      <c r="J1551" s="144"/>
      <c r="K1551" s="142"/>
      <c r="L1551" s="144"/>
      <c r="M1551" s="142"/>
      <c r="N1551" s="145"/>
      <c r="O1551" s="142"/>
      <c r="P1551" s="146"/>
      <c r="Q1551" s="147"/>
      <c r="R1551" s="142"/>
      <c r="S1551" s="147"/>
      <c r="T1551" s="142"/>
      <c r="U1551" s="148"/>
      <c r="V1551" s="142"/>
      <c r="W1551" s="142"/>
      <c r="X1551" s="142"/>
      <c r="Y1551" s="147"/>
      <c r="Z1551" s="142"/>
      <c r="AA1551" s="142"/>
      <c r="AB1551" s="142"/>
      <c r="AC1551" s="142"/>
      <c r="AD1551" s="147"/>
      <c r="AE1551" s="142"/>
      <c r="AF1551" s="142"/>
    </row>
    <row r="1552">
      <c r="A1552" s="140"/>
      <c r="B1552" s="141"/>
      <c r="C1552" s="141"/>
      <c r="D1552" s="141"/>
      <c r="E1552" s="142"/>
      <c r="F1552" s="142"/>
      <c r="G1552" s="142"/>
      <c r="H1552" s="142"/>
      <c r="I1552" s="143"/>
      <c r="J1552" s="144"/>
      <c r="K1552" s="142"/>
      <c r="L1552" s="144"/>
      <c r="M1552" s="142"/>
      <c r="N1552" s="145"/>
      <c r="O1552" s="142"/>
      <c r="P1552" s="146"/>
      <c r="Q1552" s="147"/>
      <c r="R1552" s="142"/>
      <c r="S1552" s="147"/>
      <c r="T1552" s="142"/>
      <c r="U1552" s="148"/>
      <c r="V1552" s="142"/>
      <c r="W1552" s="142"/>
      <c r="X1552" s="142"/>
      <c r="Y1552" s="147"/>
      <c r="Z1552" s="142"/>
      <c r="AA1552" s="142"/>
      <c r="AB1552" s="142"/>
      <c r="AC1552" s="142"/>
      <c r="AD1552" s="147"/>
      <c r="AE1552" s="142"/>
      <c r="AF1552" s="142"/>
    </row>
    <row r="1553">
      <c r="A1553" s="140"/>
      <c r="B1553" s="141"/>
      <c r="C1553" s="141"/>
      <c r="D1553" s="141"/>
      <c r="E1553" s="142"/>
      <c r="F1553" s="142"/>
      <c r="G1553" s="142"/>
      <c r="H1553" s="142"/>
      <c r="I1553" s="143"/>
      <c r="J1553" s="144"/>
      <c r="K1553" s="142"/>
      <c r="L1553" s="144"/>
      <c r="M1553" s="142"/>
      <c r="N1553" s="145"/>
      <c r="O1553" s="142"/>
      <c r="P1553" s="146"/>
      <c r="Q1553" s="147"/>
      <c r="R1553" s="142"/>
      <c r="S1553" s="147"/>
      <c r="T1553" s="142"/>
      <c r="U1553" s="148"/>
      <c r="V1553" s="142"/>
      <c r="W1553" s="142"/>
      <c r="X1553" s="142"/>
      <c r="Y1553" s="147"/>
      <c r="Z1553" s="142"/>
      <c r="AA1553" s="142"/>
      <c r="AB1553" s="142"/>
      <c r="AC1553" s="142"/>
      <c r="AD1553" s="147"/>
      <c r="AE1553" s="142"/>
      <c r="AF1553" s="142"/>
    </row>
    <row r="1554">
      <c r="A1554" s="140"/>
      <c r="B1554" s="141"/>
      <c r="C1554" s="141"/>
      <c r="D1554" s="141"/>
      <c r="E1554" s="142"/>
      <c r="F1554" s="142"/>
      <c r="G1554" s="142"/>
      <c r="H1554" s="142"/>
      <c r="I1554" s="143"/>
      <c r="J1554" s="144"/>
      <c r="K1554" s="142"/>
      <c r="L1554" s="144"/>
      <c r="M1554" s="142"/>
      <c r="N1554" s="145"/>
      <c r="O1554" s="142"/>
      <c r="P1554" s="146"/>
      <c r="Q1554" s="147"/>
      <c r="R1554" s="142"/>
      <c r="S1554" s="147"/>
      <c r="T1554" s="142"/>
      <c r="U1554" s="148"/>
      <c r="V1554" s="142"/>
      <c r="W1554" s="142"/>
      <c r="X1554" s="142"/>
      <c r="Y1554" s="147"/>
      <c r="Z1554" s="142"/>
      <c r="AA1554" s="142"/>
      <c r="AB1554" s="142"/>
      <c r="AC1554" s="142"/>
      <c r="AD1554" s="147"/>
      <c r="AE1554" s="142"/>
      <c r="AF1554" s="142"/>
    </row>
    <row r="1555">
      <c r="A1555" s="140"/>
      <c r="B1555" s="141"/>
      <c r="C1555" s="141"/>
      <c r="D1555" s="141"/>
      <c r="E1555" s="142"/>
      <c r="F1555" s="142"/>
      <c r="G1555" s="142"/>
      <c r="H1555" s="142"/>
      <c r="I1555" s="143"/>
      <c r="J1555" s="144"/>
      <c r="K1555" s="142"/>
      <c r="L1555" s="144"/>
      <c r="M1555" s="142"/>
      <c r="N1555" s="145"/>
      <c r="O1555" s="142"/>
      <c r="P1555" s="146"/>
      <c r="Q1555" s="147"/>
      <c r="R1555" s="142"/>
      <c r="S1555" s="147"/>
      <c r="T1555" s="142"/>
      <c r="U1555" s="148"/>
      <c r="V1555" s="142"/>
      <c r="W1555" s="142"/>
      <c r="X1555" s="142"/>
      <c r="Y1555" s="147"/>
      <c r="Z1555" s="142"/>
      <c r="AA1555" s="142"/>
      <c r="AB1555" s="142"/>
      <c r="AC1555" s="142"/>
      <c r="AD1555" s="147"/>
      <c r="AE1555" s="142"/>
      <c r="AF1555" s="142"/>
    </row>
    <row r="1556">
      <c r="A1556" s="140"/>
      <c r="B1556" s="141"/>
      <c r="C1556" s="141"/>
      <c r="D1556" s="141"/>
      <c r="E1556" s="142"/>
      <c r="F1556" s="142"/>
      <c r="G1556" s="142"/>
      <c r="H1556" s="142"/>
      <c r="I1556" s="143"/>
      <c r="J1556" s="144"/>
      <c r="K1556" s="142"/>
      <c r="L1556" s="144"/>
      <c r="M1556" s="142"/>
      <c r="N1556" s="145"/>
      <c r="O1556" s="142"/>
      <c r="P1556" s="146"/>
      <c r="Q1556" s="147"/>
      <c r="R1556" s="142"/>
      <c r="S1556" s="147"/>
      <c r="T1556" s="142"/>
      <c r="U1556" s="148"/>
      <c r="V1556" s="142"/>
      <c r="W1556" s="142"/>
      <c r="X1556" s="142"/>
      <c r="Y1556" s="147"/>
      <c r="Z1556" s="142"/>
      <c r="AA1556" s="142"/>
      <c r="AB1556" s="142"/>
      <c r="AC1556" s="142"/>
      <c r="AD1556" s="147"/>
      <c r="AE1556" s="142"/>
      <c r="AF1556" s="142"/>
    </row>
    <row r="1557">
      <c r="A1557" s="140"/>
      <c r="B1557" s="141"/>
      <c r="C1557" s="141"/>
      <c r="D1557" s="141"/>
      <c r="E1557" s="142"/>
      <c r="F1557" s="142"/>
      <c r="G1557" s="142"/>
      <c r="H1557" s="142"/>
      <c r="I1557" s="143"/>
      <c r="J1557" s="144"/>
      <c r="K1557" s="142"/>
      <c r="L1557" s="144"/>
      <c r="M1557" s="142"/>
      <c r="N1557" s="145"/>
      <c r="O1557" s="142"/>
      <c r="P1557" s="146"/>
      <c r="Q1557" s="147"/>
      <c r="R1557" s="142"/>
      <c r="S1557" s="147"/>
      <c r="T1557" s="142"/>
      <c r="U1557" s="148"/>
      <c r="V1557" s="142"/>
      <c r="W1557" s="142"/>
      <c r="X1557" s="142"/>
      <c r="Y1557" s="147"/>
      <c r="Z1557" s="142"/>
      <c r="AA1557" s="142"/>
      <c r="AB1557" s="142"/>
      <c r="AC1557" s="142"/>
      <c r="AD1557" s="147"/>
      <c r="AE1557" s="142"/>
      <c r="AF1557" s="142"/>
    </row>
    <row r="1558">
      <c r="A1558" s="140"/>
      <c r="B1558" s="141"/>
      <c r="C1558" s="141"/>
      <c r="D1558" s="141"/>
      <c r="E1558" s="142"/>
      <c r="F1558" s="142"/>
      <c r="G1558" s="142"/>
      <c r="H1558" s="142"/>
      <c r="I1558" s="143"/>
      <c r="J1558" s="144"/>
      <c r="K1558" s="142"/>
      <c r="L1558" s="144"/>
      <c r="M1558" s="142"/>
      <c r="N1558" s="145"/>
      <c r="O1558" s="142"/>
      <c r="P1558" s="146"/>
      <c r="Q1558" s="147"/>
      <c r="R1558" s="142"/>
      <c r="S1558" s="147"/>
      <c r="T1558" s="142"/>
      <c r="U1558" s="148"/>
      <c r="V1558" s="142"/>
      <c r="W1558" s="142"/>
      <c r="X1558" s="142"/>
      <c r="Y1558" s="147"/>
      <c r="Z1558" s="142"/>
      <c r="AA1558" s="142"/>
      <c r="AB1558" s="142"/>
      <c r="AC1558" s="142"/>
      <c r="AD1558" s="147"/>
      <c r="AE1558" s="142"/>
      <c r="AF1558" s="142"/>
    </row>
    <row r="1559">
      <c r="A1559" s="140"/>
      <c r="B1559" s="141"/>
      <c r="C1559" s="141"/>
      <c r="D1559" s="141"/>
      <c r="E1559" s="142"/>
      <c r="F1559" s="142"/>
      <c r="G1559" s="142"/>
      <c r="H1559" s="142"/>
      <c r="I1559" s="143"/>
      <c r="J1559" s="144"/>
      <c r="K1559" s="142"/>
      <c r="L1559" s="144"/>
      <c r="M1559" s="142"/>
      <c r="N1559" s="145"/>
      <c r="O1559" s="142"/>
      <c r="P1559" s="146"/>
      <c r="Q1559" s="147"/>
      <c r="R1559" s="142"/>
      <c r="S1559" s="147"/>
      <c r="T1559" s="142"/>
      <c r="U1559" s="148"/>
      <c r="V1559" s="142"/>
      <c r="W1559" s="142"/>
      <c r="X1559" s="142"/>
      <c r="Y1559" s="147"/>
      <c r="Z1559" s="142"/>
      <c r="AA1559" s="142"/>
      <c r="AB1559" s="142"/>
      <c r="AC1559" s="142"/>
      <c r="AD1559" s="147"/>
      <c r="AE1559" s="142"/>
      <c r="AF1559" s="142"/>
    </row>
    <row r="1560">
      <c r="A1560" s="140"/>
      <c r="B1560" s="141"/>
      <c r="C1560" s="141"/>
      <c r="D1560" s="141"/>
      <c r="E1560" s="142"/>
      <c r="F1560" s="142"/>
      <c r="G1560" s="142"/>
      <c r="H1560" s="142"/>
      <c r="I1560" s="143"/>
      <c r="J1560" s="144"/>
      <c r="K1560" s="142"/>
      <c r="L1560" s="144"/>
      <c r="M1560" s="142"/>
      <c r="N1560" s="145"/>
      <c r="O1560" s="142"/>
      <c r="P1560" s="146"/>
      <c r="Q1560" s="147"/>
      <c r="R1560" s="142"/>
      <c r="S1560" s="147"/>
      <c r="T1560" s="142"/>
      <c r="U1560" s="148"/>
      <c r="V1560" s="142"/>
      <c r="W1560" s="142"/>
      <c r="X1560" s="142"/>
      <c r="Y1560" s="147"/>
      <c r="Z1560" s="142"/>
      <c r="AA1560" s="142"/>
      <c r="AB1560" s="142"/>
      <c r="AC1560" s="142"/>
      <c r="AD1560" s="147"/>
      <c r="AE1560" s="142"/>
      <c r="AF1560" s="142"/>
    </row>
    <row r="1561">
      <c r="A1561" s="140"/>
      <c r="B1561" s="141"/>
      <c r="C1561" s="141"/>
      <c r="D1561" s="141"/>
      <c r="E1561" s="142"/>
      <c r="F1561" s="142"/>
      <c r="G1561" s="142"/>
      <c r="H1561" s="142"/>
      <c r="I1561" s="143"/>
      <c r="J1561" s="144"/>
      <c r="K1561" s="142"/>
      <c r="L1561" s="144"/>
      <c r="M1561" s="142"/>
      <c r="N1561" s="145"/>
      <c r="O1561" s="142"/>
      <c r="P1561" s="146"/>
      <c r="Q1561" s="147"/>
      <c r="R1561" s="142"/>
      <c r="S1561" s="147"/>
      <c r="T1561" s="142"/>
      <c r="U1561" s="148"/>
      <c r="V1561" s="142"/>
      <c r="W1561" s="142"/>
      <c r="X1561" s="142"/>
      <c r="Y1561" s="147"/>
      <c r="Z1561" s="142"/>
      <c r="AA1561" s="142"/>
      <c r="AB1561" s="142"/>
      <c r="AC1561" s="142"/>
      <c r="AD1561" s="147"/>
      <c r="AE1561" s="142"/>
      <c r="AF1561" s="142"/>
    </row>
    <row r="1562">
      <c r="A1562" s="140"/>
      <c r="B1562" s="141"/>
      <c r="C1562" s="141"/>
      <c r="D1562" s="141"/>
      <c r="E1562" s="142"/>
      <c r="F1562" s="142"/>
      <c r="G1562" s="142"/>
      <c r="H1562" s="142"/>
      <c r="I1562" s="143"/>
      <c r="J1562" s="144"/>
      <c r="K1562" s="142"/>
      <c r="L1562" s="144"/>
      <c r="M1562" s="142"/>
      <c r="N1562" s="145"/>
      <c r="O1562" s="142"/>
      <c r="P1562" s="146"/>
      <c r="Q1562" s="147"/>
      <c r="R1562" s="142"/>
      <c r="S1562" s="147"/>
      <c r="T1562" s="142"/>
      <c r="U1562" s="148"/>
      <c r="V1562" s="142"/>
      <c r="W1562" s="142"/>
      <c r="X1562" s="142"/>
      <c r="Y1562" s="147"/>
      <c r="Z1562" s="142"/>
      <c r="AA1562" s="142"/>
      <c r="AB1562" s="142"/>
      <c r="AC1562" s="142"/>
      <c r="AD1562" s="147"/>
      <c r="AE1562" s="142"/>
      <c r="AF1562" s="142"/>
    </row>
    <row r="1563">
      <c r="A1563" s="140"/>
      <c r="B1563" s="141"/>
      <c r="C1563" s="141"/>
      <c r="D1563" s="141"/>
      <c r="E1563" s="142"/>
      <c r="F1563" s="142"/>
      <c r="G1563" s="142"/>
      <c r="H1563" s="142"/>
      <c r="I1563" s="143"/>
      <c r="J1563" s="144"/>
      <c r="K1563" s="142"/>
      <c r="L1563" s="144"/>
      <c r="M1563" s="142"/>
      <c r="N1563" s="145"/>
      <c r="O1563" s="142"/>
      <c r="P1563" s="146"/>
      <c r="Q1563" s="147"/>
      <c r="R1563" s="142"/>
      <c r="S1563" s="147"/>
      <c r="T1563" s="142"/>
      <c r="U1563" s="148"/>
      <c r="V1563" s="142"/>
      <c r="W1563" s="142"/>
      <c r="X1563" s="142"/>
      <c r="Y1563" s="147"/>
      <c r="Z1563" s="142"/>
      <c r="AA1563" s="142"/>
      <c r="AB1563" s="142"/>
      <c r="AC1563" s="142"/>
      <c r="AD1563" s="147"/>
      <c r="AE1563" s="142"/>
      <c r="AF1563" s="142"/>
    </row>
    <row r="1564">
      <c r="A1564" s="140"/>
      <c r="B1564" s="141"/>
      <c r="C1564" s="141"/>
      <c r="D1564" s="141"/>
      <c r="E1564" s="142"/>
      <c r="F1564" s="142"/>
      <c r="G1564" s="142"/>
      <c r="H1564" s="142"/>
      <c r="I1564" s="143"/>
      <c r="J1564" s="144"/>
      <c r="K1564" s="142"/>
      <c r="L1564" s="144"/>
      <c r="M1564" s="142"/>
      <c r="N1564" s="145"/>
      <c r="O1564" s="142"/>
      <c r="P1564" s="146"/>
      <c r="Q1564" s="147"/>
      <c r="R1564" s="142"/>
      <c r="S1564" s="147"/>
      <c r="T1564" s="142"/>
      <c r="U1564" s="148"/>
      <c r="V1564" s="142"/>
      <c r="W1564" s="142"/>
      <c r="X1564" s="142"/>
      <c r="Y1564" s="147"/>
      <c r="Z1564" s="142"/>
      <c r="AA1564" s="142"/>
      <c r="AB1564" s="142"/>
      <c r="AC1564" s="142"/>
      <c r="AD1564" s="147"/>
      <c r="AE1564" s="142"/>
      <c r="AF1564" s="142"/>
    </row>
    <row r="1565">
      <c r="A1565" s="140"/>
      <c r="B1565" s="141"/>
      <c r="C1565" s="141"/>
      <c r="D1565" s="141"/>
      <c r="E1565" s="142"/>
      <c r="F1565" s="142"/>
      <c r="G1565" s="142"/>
      <c r="H1565" s="142"/>
      <c r="I1565" s="143"/>
      <c r="J1565" s="144"/>
      <c r="K1565" s="142"/>
      <c r="L1565" s="144"/>
      <c r="M1565" s="142"/>
      <c r="N1565" s="145"/>
      <c r="O1565" s="142"/>
      <c r="P1565" s="146"/>
      <c r="Q1565" s="147"/>
      <c r="R1565" s="142"/>
      <c r="S1565" s="147"/>
      <c r="T1565" s="142"/>
      <c r="U1565" s="148"/>
      <c r="V1565" s="142"/>
      <c r="W1565" s="142"/>
      <c r="X1565" s="142"/>
      <c r="Y1565" s="147"/>
      <c r="Z1565" s="142"/>
      <c r="AA1565" s="142"/>
      <c r="AB1565" s="142"/>
      <c r="AC1565" s="142"/>
      <c r="AD1565" s="147"/>
      <c r="AE1565" s="142"/>
      <c r="AF1565" s="142"/>
    </row>
    <row r="1566">
      <c r="A1566" s="140"/>
      <c r="B1566" s="141"/>
      <c r="C1566" s="141"/>
      <c r="D1566" s="141"/>
      <c r="E1566" s="142"/>
      <c r="F1566" s="142"/>
      <c r="G1566" s="142"/>
      <c r="H1566" s="142"/>
      <c r="I1566" s="143"/>
      <c r="J1566" s="144"/>
      <c r="K1566" s="142"/>
      <c r="L1566" s="144"/>
      <c r="M1566" s="142"/>
      <c r="N1566" s="145"/>
      <c r="O1566" s="142"/>
      <c r="P1566" s="146"/>
      <c r="Q1566" s="147"/>
      <c r="R1566" s="142"/>
      <c r="S1566" s="147"/>
      <c r="T1566" s="142"/>
      <c r="U1566" s="148"/>
      <c r="V1566" s="142"/>
      <c r="W1566" s="142"/>
      <c r="X1566" s="142"/>
      <c r="Y1566" s="147"/>
      <c r="Z1566" s="142"/>
      <c r="AA1566" s="142"/>
      <c r="AB1566" s="142"/>
      <c r="AC1566" s="142"/>
      <c r="AD1566" s="147"/>
      <c r="AE1566" s="142"/>
      <c r="AF1566" s="142"/>
    </row>
    <row r="1567">
      <c r="A1567" s="140"/>
      <c r="B1567" s="141"/>
      <c r="C1567" s="141"/>
      <c r="D1567" s="141"/>
      <c r="E1567" s="142"/>
      <c r="F1567" s="142"/>
      <c r="G1567" s="142"/>
      <c r="H1567" s="142"/>
      <c r="I1567" s="143"/>
      <c r="J1567" s="144"/>
      <c r="K1567" s="142"/>
      <c r="L1567" s="144"/>
      <c r="M1567" s="142"/>
      <c r="N1567" s="145"/>
      <c r="O1567" s="142"/>
      <c r="P1567" s="146"/>
      <c r="Q1567" s="147"/>
      <c r="R1567" s="142"/>
      <c r="S1567" s="147"/>
      <c r="T1567" s="142"/>
      <c r="U1567" s="148"/>
      <c r="V1567" s="142"/>
      <c r="W1567" s="142"/>
      <c r="X1567" s="142"/>
      <c r="Y1567" s="147"/>
      <c r="Z1567" s="142"/>
      <c r="AA1567" s="142"/>
      <c r="AB1567" s="142"/>
      <c r="AC1567" s="142"/>
      <c r="AD1567" s="147"/>
      <c r="AE1567" s="142"/>
      <c r="AF1567" s="142"/>
    </row>
    <row r="1568">
      <c r="A1568" s="140"/>
      <c r="B1568" s="141"/>
      <c r="C1568" s="141"/>
      <c r="D1568" s="141"/>
      <c r="E1568" s="142"/>
      <c r="F1568" s="142"/>
      <c r="G1568" s="142"/>
      <c r="H1568" s="142"/>
      <c r="I1568" s="143"/>
      <c r="J1568" s="144"/>
      <c r="K1568" s="142"/>
      <c r="L1568" s="144"/>
      <c r="M1568" s="142"/>
      <c r="N1568" s="145"/>
      <c r="O1568" s="142"/>
      <c r="P1568" s="146"/>
      <c r="Q1568" s="147"/>
      <c r="R1568" s="142"/>
      <c r="S1568" s="147"/>
      <c r="T1568" s="142"/>
      <c r="U1568" s="148"/>
      <c r="V1568" s="142"/>
      <c r="W1568" s="142"/>
      <c r="X1568" s="142"/>
      <c r="Y1568" s="147"/>
      <c r="Z1568" s="142"/>
      <c r="AA1568" s="142"/>
      <c r="AB1568" s="142"/>
      <c r="AC1568" s="142"/>
      <c r="AD1568" s="147"/>
      <c r="AE1568" s="142"/>
      <c r="AF1568" s="142"/>
    </row>
    <row r="1569">
      <c r="A1569" s="140"/>
      <c r="B1569" s="141"/>
      <c r="C1569" s="141"/>
      <c r="D1569" s="141"/>
      <c r="E1569" s="142"/>
      <c r="F1569" s="142"/>
      <c r="G1569" s="142"/>
      <c r="H1569" s="142"/>
      <c r="I1569" s="143"/>
      <c r="J1569" s="144"/>
      <c r="K1569" s="142"/>
      <c r="L1569" s="144"/>
      <c r="M1569" s="142"/>
      <c r="N1569" s="145"/>
      <c r="O1569" s="142"/>
      <c r="P1569" s="146"/>
      <c r="Q1569" s="147"/>
      <c r="R1569" s="142"/>
      <c r="S1569" s="147"/>
      <c r="T1569" s="142"/>
      <c r="U1569" s="148"/>
      <c r="V1569" s="142"/>
      <c r="W1569" s="142"/>
      <c r="X1569" s="142"/>
      <c r="Y1569" s="147"/>
      <c r="Z1569" s="142"/>
      <c r="AA1569" s="142"/>
      <c r="AB1569" s="142"/>
      <c r="AC1569" s="142"/>
      <c r="AD1569" s="147"/>
      <c r="AE1569" s="142"/>
      <c r="AF1569" s="142"/>
    </row>
    <row r="1570">
      <c r="A1570" s="140"/>
      <c r="B1570" s="141"/>
      <c r="C1570" s="141"/>
      <c r="D1570" s="141"/>
      <c r="E1570" s="142"/>
      <c r="F1570" s="142"/>
      <c r="G1570" s="142"/>
      <c r="H1570" s="142"/>
      <c r="I1570" s="143"/>
      <c r="J1570" s="144"/>
      <c r="K1570" s="142"/>
      <c r="L1570" s="144"/>
      <c r="M1570" s="142"/>
      <c r="N1570" s="145"/>
      <c r="O1570" s="142"/>
      <c r="P1570" s="146"/>
      <c r="Q1570" s="147"/>
      <c r="R1570" s="142"/>
      <c r="S1570" s="147"/>
      <c r="T1570" s="142"/>
      <c r="U1570" s="148"/>
      <c r="V1570" s="142"/>
      <c r="W1570" s="142"/>
      <c r="X1570" s="142"/>
      <c r="Y1570" s="147"/>
      <c r="Z1570" s="142"/>
      <c r="AA1570" s="142"/>
      <c r="AB1570" s="142"/>
      <c r="AC1570" s="142"/>
      <c r="AD1570" s="147"/>
      <c r="AE1570" s="142"/>
      <c r="AF1570" s="142"/>
    </row>
    <row r="1571">
      <c r="A1571" s="140"/>
      <c r="B1571" s="141"/>
      <c r="C1571" s="141"/>
      <c r="D1571" s="141"/>
      <c r="E1571" s="142"/>
      <c r="F1571" s="142"/>
      <c r="G1571" s="142"/>
      <c r="H1571" s="142"/>
      <c r="I1571" s="143"/>
      <c r="J1571" s="144"/>
      <c r="K1571" s="142"/>
      <c r="L1571" s="144"/>
      <c r="M1571" s="142"/>
      <c r="N1571" s="145"/>
      <c r="O1571" s="142"/>
      <c r="P1571" s="146"/>
      <c r="Q1571" s="147"/>
      <c r="R1571" s="142"/>
      <c r="S1571" s="147"/>
      <c r="T1571" s="142"/>
      <c r="U1571" s="148"/>
      <c r="V1571" s="142"/>
      <c r="W1571" s="142"/>
      <c r="X1571" s="142"/>
      <c r="Y1571" s="147"/>
      <c r="Z1571" s="142"/>
      <c r="AA1571" s="142"/>
      <c r="AB1571" s="142"/>
      <c r="AC1571" s="142"/>
      <c r="AD1571" s="147"/>
      <c r="AE1571" s="142"/>
      <c r="AF1571" s="142"/>
    </row>
    <row r="1572">
      <c r="A1572" s="140"/>
      <c r="B1572" s="141"/>
      <c r="C1572" s="141"/>
      <c r="D1572" s="141"/>
      <c r="E1572" s="142"/>
      <c r="F1572" s="142"/>
      <c r="G1572" s="142"/>
      <c r="H1572" s="142"/>
      <c r="I1572" s="143"/>
      <c r="J1572" s="144"/>
      <c r="K1572" s="142"/>
      <c r="L1572" s="144"/>
      <c r="M1572" s="142"/>
      <c r="N1572" s="145"/>
      <c r="O1572" s="142"/>
      <c r="P1572" s="146"/>
      <c r="Q1572" s="147"/>
      <c r="R1572" s="142"/>
      <c r="S1572" s="147"/>
      <c r="T1572" s="142"/>
      <c r="U1572" s="148"/>
      <c r="V1572" s="142"/>
      <c r="W1572" s="142"/>
      <c r="X1572" s="142"/>
      <c r="Y1572" s="147"/>
      <c r="Z1572" s="142"/>
      <c r="AA1572" s="142"/>
      <c r="AB1572" s="142"/>
      <c r="AC1572" s="142"/>
      <c r="AD1572" s="147"/>
      <c r="AE1572" s="142"/>
      <c r="AF1572" s="142"/>
    </row>
    <row r="1573">
      <c r="A1573" s="140"/>
      <c r="B1573" s="141"/>
      <c r="C1573" s="141"/>
      <c r="D1573" s="141"/>
      <c r="E1573" s="142"/>
      <c r="F1573" s="142"/>
      <c r="G1573" s="142"/>
      <c r="H1573" s="142"/>
      <c r="I1573" s="143"/>
      <c r="J1573" s="144"/>
      <c r="K1573" s="142"/>
      <c r="L1573" s="144"/>
      <c r="M1573" s="142"/>
      <c r="N1573" s="145"/>
      <c r="O1573" s="142"/>
      <c r="P1573" s="146"/>
      <c r="Q1573" s="147"/>
      <c r="R1573" s="142"/>
      <c r="S1573" s="147"/>
      <c r="T1573" s="142"/>
      <c r="U1573" s="148"/>
      <c r="V1573" s="142"/>
      <c r="W1573" s="142"/>
      <c r="X1573" s="142"/>
      <c r="Y1573" s="147"/>
      <c r="Z1573" s="142"/>
      <c r="AA1573" s="142"/>
      <c r="AB1573" s="142"/>
      <c r="AC1573" s="142"/>
      <c r="AD1573" s="147"/>
      <c r="AE1573" s="142"/>
      <c r="AF1573" s="142"/>
    </row>
    <row r="1574">
      <c r="A1574" s="140"/>
      <c r="B1574" s="141"/>
      <c r="C1574" s="141"/>
      <c r="D1574" s="141"/>
      <c r="E1574" s="142"/>
      <c r="F1574" s="142"/>
      <c r="G1574" s="142"/>
      <c r="H1574" s="142"/>
      <c r="I1574" s="143"/>
      <c r="J1574" s="144"/>
      <c r="K1574" s="142"/>
      <c r="L1574" s="144"/>
      <c r="M1574" s="142"/>
      <c r="N1574" s="145"/>
      <c r="O1574" s="142"/>
      <c r="P1574" s="146"/>
      <c r="Q1574" s="147"/>
      <c r="R1574" s="142"/>
      <c r="S1574" s="147"/>
      <c r="T1574" s="142"/>
      <c r="U1574" s="148"/>
      <c r="V1574" s="142"/>
      <c r="W1574" s="142"/>
      <c r="X1574" s="142"/>
      <c r="Y1574" s="147"/>
      <c r="Z1574" s="142"/>
      <c r="AA1574" s="142"/>
      <c r="AB1574" s="142"/>
      <c r="AC1574" s="142"/>
      <c r="AD1574" s="147"/>
      <c r="AE1574" s="142"/>
      <c r="AF1574" s="142"/>
    </row>
    <row r="1575">
      <c r="A1575" s="140"/>
      <c r="B1575" s="141"/>
      <c r="C1575" s="141"/>
      <c r="D1575" s="141"/>
      <c r="E1575" s="142"/>
      <c r="F1575" s="142"/>
      <c r="G1575" s="142"/>
      <c r="H1575" s="142"/>
      <c r="I1575" s="143"/>
      <c r="J1575" s="144"/>
      <c r="K1575" s="142"/>
      <c r="L1575" s="144"/>
      <c r="M1575" s="142"/>
      <c r="N1575" s="145"/>
      <c r="O1575" s="142"/>
      <c r="P1575" s="146"/>
      <c r="Q1575" s="147"/>
      <c r="R1575" s="142"/>
      <c r="S1575" s="147"/>
      <c r="T1575" s="142"/>
      <c r="U1575" s="148"/>
      <c r="V1575" s="142"/>
      <c r="W1575" s="142"/>
      <c r="X1575" s="142"/>
      <c r="Y1575" s="147"/>
      <c r="Z1575" s="142"/>
      <c r="AA1575" s="142"/>
      <c r="AB1575" s="142"/>
      <c r="AC1575" s="142"/>
      <c r="AD1575" s="147"/>
      <c r="AE1575" s="142"/>
      <c r="AF1575" s="142"/>
    </row>
    <row r="1576">
      <c r="A1576" s="140"/>
      <c r="B1576" s="141"/>
      <c r="C1576" s="141"/>
      <c r="D1576" s="141"/>
      <c r="E1576" s="142"/>
      <c r="F1576" s="142"/>
      <c r="G1576" s="142"/>
      <c r="H1576" s="142"/>
      <c r="I1576" s="143"/>
      <c r="J1576" s="144"/>
      <c r="K1576" s="142"/>
      <c r="L1576" s="144"/>
      <c r="M1576" s="142"/>
      <c r="N1576" s="145"/>
      <c r="O1576" s="142"/>
      <c r="P1576" s="146"/>
      <c r="Q1576" s="147"/>
      <c r="R1576" s="142"/>
      <c r="S1576" s="147"/>
      <c r="T1576" s="142"/>
      <c r="U1576" s="148"/>
      <c r="V1576" s="142"/>
      <c r="W1576" s="142"/>
      <c r="X1576" s="142"/>
      <c r="Y1576" s="147"/>
      <c r="Z1576" s="142"/>
      <c r="AA1576" s="142"/>
      <c r="AB1576" s="142"/>
      <c r="AC1576" s="142"/>
      <c r="AD1576" s="147"/>
      <c r="AE1576" s="142"/>
      <c r="AF1576" s="142"/>
    </row>
    <row r="1577">
      <c r="A1577" s="140"/>
      <c r="B1577" s="141"/>
      <c r="C1577" s="141"/>
      <c r="D1577" s="141"/>
      <c r="E1577" s="142"/>
      <c r="F1577" s="142"/>
      <c r="G1577" s="142"/>
      <c r="H1577" s="142"/>
      <c r="I1577" s="143"/>
      <c r="J1577" s="144"/>
      <c r="K1577" s="142"/>
      <c r="L1577" s="144"/>
      <c r="M1577" s="142"/>
      <c r="N1577" s="145"/>
      <c r="O1577" s="142"/>
      <c r="P1577" s="146"/>
      <c r="Q1577" s="147"/>
      <c r="R1577" s="142"/>
      <c r="S1577" s="147"/>
      <c r="T1577" s="142"/>
      <c r="U1577" s="148"/>
      <c r="V1577" s="142"/>
      <c r="W1577" s="142"/>
      <c r="X1577" s="142"/>
      <c r="Y1577" s="147"/>
      <c r="Z1577" s="142"/>
      <c r="AA1577" s="142"/>
      <c r="AB1577" s="142"/>
      <c r="AC1577" s="142"/>
      <c r="AD1577" s="147"/>
      <c r="AE1577" s="142"/>
      <c r="AF1577" s="142"/>
    </row>
    <row r="1578">
      <c r="A1578" s="140"/>
      <c r="B1578" s="141"/>
      <c r="C1578" s="141"/>
      <c r="D1578" s="141"/>
      <c r="E1578" s="142"/>
      <c r="F1578" s="142"/>
      <c r="G1578" s="142"/>
      <c r="H1578" s="142"/>
      <c r="I1578" s="143"/>
      <c r="J1578" s="144"/>
      <c r="K1578" s="142"/>
      <c r="L1578" s="144"/>
      <c r="M1578" s="142"/>
      <c r="N1578" s="145"/>
      <c r="O1578" s="142"/>
      <c r="P1578" s="146"/>
      <c r="Q1578" s="147"/>
      <c r="R1578" s="142"/>
      <c r="S1578" s="147"/>
      <c r="T1578" s="142"/>
      <c r="U1578" s="148"/>
      <c r="V1578" s="142"/>
      <c r="W1578" s="142"/>
      <c r="X1578" s="142"/>
      <c r="Y1578" s="147"/>
      <c r="Z1578" s="142"/>
      <c r="AA1578" s="142"/>
      <c r="AB1578" s="142"/>
      <c r="AC1578" s="142"/>
      <c r="AD1578" s="147"/>
      <c r="AE1578" s="142"/>
      <c r="AF1578" s="142"/>
    </row>
    <row r="1579">
      <c r="A1579" s="140"/>
      <c r="B1579" s="141"/>
      <c r="C1579" s="141"/>
      <c r="D1579" s="141"/>
      <c r="E1579" s="142"/>
      <c r="F1579" s="142"/>
      <c r="G1579" s="142"/>
      <c r="H1579" s="142"/>
      <c r="I1579" s="143"/>
      <c r="J1579" s="144"/>
      <c r="K1579" s="142"/>
      <c r="L1579" s="144"/>
      <c r="M1579" s="142"/>
      <c r="N1579" s="145"/>
      <c r="O1579" s="142"/>
      <c r="P1579" s="146"/>
      <c r="Q1579" s="147"/>
      <c r="R1579" s="142"/>
      <c r="S1579" s="147"/>
      <c r="T1579" s="142"/>
      <c r="U1579" s="148"/>
      <c r="V1579" s="142"/>
      <c r="W1579" s="142"/>
      <c r="X1579" s="142"/>
      <c r="Y1579" s="147"/>
      <c r="Z1579" s="142"/>
      <c r="AA1579" s="142"/>
      <c r="AB1579" s="142"/>
      <c r="AC1579" s="142"/>
      <c r="AD1579" s="147"/>
      <c r="AE1579" s="142"/>
      <c r="AF1579" s="142"/>
    </row>
    <row r="1580">
      <c r="A1580" s="140"/>
      <c r="B1580" s="141"/>
      <c r="C1580" s="141"/>
      <c r="D1580" s="141"/>
      <c r="E1580" s="142"/>
      <c r="F1580" s="142"/>
      <c r="G1580" s="142"/>
      <c r="H1580" s="142"/>
      <c r="I1580" s="143"/>
      <c r="J1580" s="144"/>
      <c r="K1580" s="142"/>
      <c r="L1580" s="144"/>
      <c r="M1580" s="142"/>
      <c r="N1580" s="145"/>
      <c r="O1580" s="142"/>
      <c r="P1580" s="146"/>
      <c r="Q1580" s="147"/>
      <c r="R1580" s="142"/>
      <c r="S1580" s="147"/>
      <c r="T1580" s="142"/>
      <c r="U1580" s="148"/>
      <c r="V1580" s="142"/>
      <c r="W1580" s="142"/>
      <c r="X1580" s="142"/>
      <c r="Y1580" s="147"/>
      <c r="Z1580" s="142"/>
      <c r="AA1580" s="142"/>
      <c r="AB1580" s="142"/>
      <c r="AC1580" s="142"/>
      <c r="AD1580" s="147"/>
      <c r="AE1580" s="142"/>
      <c r="AF1580" s="142"/>
    </row>
    <row r="1581">
      <c r="A1581" s="140"/>
      <c r="B1581" s="141"/>
      <c r="C1581" s="141"/>
      <c r="D1581" s="141"/>
      <c r="E1581" s="142"/>
      <c r="F1581" s="142"/>
      <c r="G1581" s="142"/>
      <c r="H1581" s="142"/>
      <c r="I1581" s="143"/>
      <c r="J1581" s="144"/>
      <c r="K1581" s="142"/>
      <c r="L1581" s="144"/>
      <c r="M1581" s="142"/>
      <c r="N1581" s="145"/>
      <c r="O1581" s="142"/>
      <c r="P1581" s="146"/>
      <c r="Q1581" s="147"/>
      <c r="R1581" s="142"/>
      <c r="S1581" s="147"/>
      <c r="T1581" s="142"/>
      <c r="U1581" s="148"/>
      <c r="V1581" s="142"/>
      <c r="W1581" s="142"/>
      <c r="X1581" s="142"/>
      <c r="Y1581" s="147"/>
      <c r="Z1581" s="142"/>
      <c r="AA1581" s="142"/>
      <c r="AB1581" s="142"/>
      <c r="AC1581" s="142"/>
      <c r="AD1581" s="147"/>
      <c r="AE1581" s="142"/>
      <c r="AF1581" s="142"/>
    </row>
    <row r="1582">
      <c r="A1582" s="140"/>
      <c r="B1582" s="141"/>
      <c r="C1582" s="141"/>
      <c r="D1582" s="141"/>
      <c r="E1582" s="142"/>
      <c r="F1582" s="142"/>
      <c r="G1582" s="142"/>
      <c r="H1582" s="142"/>
      <c r="I1582" s="143"/>
      <c r="J1582" s="144"/>
      <c r="K1582" s="142"/>
      <c r="L1582" s="144"/>
      <c r="M1582" s="142"/>
      <c r="N1582" s="145"/>
      <c r="O1582" s="142"/>
      <c r="P1582" s="146"/>
      <c r="Q1582" s="147"/>
      <c r="R1582" s="142"/>
      <c r="S1582" s="147"/>
      <c r="T1582" s="142"/>
      <c r="U1582" s="148"/>
      <c r="V1582" s="142"/>
      <c r="W1582" s="142"/>
      <c r="X1582" s="142"/>
      <c r="Y1582" s="147"/>
      <c r="Z1582" s="142"/>
      <c r="AA1582" s="142"/>
      <c r="AB1582" s="142"/>
      <c r="AC1582" s="142"/>
      <c r="AD1582" s="147"/>
      <c r="AE1582" s="142"/>
      <c r="AF1582" s="142"/>
    </row>
    <row r="1583">
      <c r="A1583" s="140"/>
      <c r="B1583" s="141"/>
      <c r="C1583" s="141"/>
      <c r="D1583" s="141"/>
      <c r="E1583" s="142"/>
      <c r="F1583" s="142"/>
      <c r="G1583" s="142"/>
      <c r="H1583" s="142"/>
      <c r="I1583" s="143"/>
      <c r="J1583" s="144"/>
      <c r="K1583" s="142"/>
      <c r="L1583" s="144"/>
      <c r="M1583" s="142"/>
      <c r="N1583" s="145"/>
      <c r="O1583" s="142"/>
      <c r="P1583" s="146"/>
      <c r="Q1583" s="147"/>
      <c r="R1583" s="142"/>
      <c r="S1583" s="147"/>
      <c r="T1583" s="142"/>
      <c r="U1583" s="148"/>
      <c r="V1583" s="142"/>
      <c r="W1583" s="142"/>
      <c r="X1583" s="142"/>
      <c r="Y1583" s="147"/>
      <c r="Z1583" s="142"/>
      <c r="AA1583" s="142"/>
      <c r="AB1583" s="142"/>
      <c r="AC1583" s="142"/>
      <c r="AD1583" s="147"/>
      <c r="AE1583" s="142"/>
      <c r="AF1583" s="142"/>
    </row>
    <row r="1584">
      <c r="A1584" s="140"/>
      <c r="B1584" s="141"/>
      <c r="C1584" s="141"/>
      <c r="D1584" s="141"/>
      <c r="E1584" s="142"/>
      <c r="F1584" s="142"/>
      <c r="G1584" s="142"/>
      <c r="H1584" s="142"/>
      <c r="I1584" s="143"/>
      <c r="J1584" s="144"/>
      <c r="K1584" s="142"/>
      <c r="L1584" s="144"/>
      <c r="M1584" s="142"/>
      <c r="N1584" s="145"/>
      <c r="O1584" s="142"/>
      <c r="P1584" s="146"/>
      <c r="Q1584" s="147"/>
      <c r="R1584" s="142"/>
      <c r="S1584" s="147"/>
      <c r="T1584" s="142"/>
      <c r="U1584" s="148"/>
      <c r="V1584" s="142"/>
      <c r="W1584" s="142"/>
      <c r="X1584" s="142"/>
      <c r="Y1584" s="147"/>
      <c r="Z1584" s="142"/>
      <c r="AA1584" s="142"/>
      <c r="AB1584" s="142"/>
      <c r="AC1584" s="142"/>
      <c r="AD1584" s="147"/>
      <c r="AE1584" s="142"/>
      <c r="AF1584" s="142"/>
    </row>
    <row r="1585">
      <c r="A1585" s="140"/>
      <c r="B1585" s="141"/>
      <c r="C1585" s="141"/>
      <c r="D1585" s="141"/>
      <c r="E1585" s="142"/>
      <c r="F1585" s="142"/>
      <c r="G1585" s="142"/>
      <c r="H1585" s="142"/>
      <c r="I1585" s="143"/>
      <c r="J1585" s="144"/>
      <c r="K1585" s="142"/>
      <c r="L1585" s="144"/>
      <c r="M1585" s="142"/>
      <c r="N1585" s="145"/>
      <c r="O1585" s="142"/>
      <c r="P1585" s="146"/>
      <c r="Q1585" s="147"/>
      <c r="R1585" s="142"/>
      <c r="S1585" s="147"/>
      <c r="T1585" s="142"/>
      <c r="U1585" s="148"/>
      <c r="V1585" s="142"/>
      <c r="W1585" s="142"/>
      <c r="X1585" s="142"/>
      <c r="Y1585" s="147"/>
      <c r="Z1585" s="142"/>
      <c r="AA1585" s="142"/>
      <c r="AB1585" s="142"/>
      <c r="AC1585" s="142"/>
      <c r="AD1585" s="147"/>
      <c r="AE1585" s="142"/>
      <c r="AF1585" s="142"/>
    </row>
    <row r="1586">
      <c r="A1586" s="140"/>
      <c r="B1586" s="141"/>
      <c r="C1586" s="141"/>
      <c r="D1586" s="141"/>
      <c r="E1586" s="142"/>
      <c r="F1586" s="142"/>
      <c r="G1586" s="142"/>
      <c r="H1586" s="142"/>
      <c r="I1586" s="143"/>
      <c r="J1586" s="144"/>
      <c r="K1586" s="142"/>
      <c r="L1586" s="144"/>
      <c r="M1586" s="142"/>
      <c r="N1586" s="145"/>
      <c r="O1586" s="142"/>
      <c r="P1586" s="146"/>
      <c r="Q1586" s="147"/>
      <c r="R1586" s="142"/>
      <c r="S1586" s="147"/>
      <c r="T1586" s="142"/>
      <c r="U1586" s="148"/>
      <c r="V1586" s="142"/>
      <c r="W1586" s="142"/>
      <c r="X1586" s="142"/>
      <c r="Y1586" s="147"/>
      <c r="Z1586" s="142"/>
      <c r="AA1586" s="142"/>
      <c r="AB1586" s="142"/>
      <c r="AC1586" s="142"/>
      <c r="AD1586" s="147"/>
      <c r="AE1586" s="142"/>
      <c r="AF1586" s="142"/>
    </row>
    <row r="1587">
      <c r="A1587" s="140"/>
      <c r="B1587" s="141"/>
      <c r="C1587" s="141"/>
      <c r="D1587" s="141"/>
      <c r="E1587" s="142"/>
      <c r="F1587" s="142"/>
      <c r="G1587" s="142"/>
      <c r="H1587" s="142"/>
      <c r="I1587" s="143"/>
      <c r="J1587" s="144"/>
      <c r="K1587" s="142"/>
      <c r="L1587" s="144"/>
      <c r="M1587" s="142"/>
      <c r="N1587" s="145"/>
      <c r="O1587" s="142"/>
      <c r="P1587" s="146"/>
      <c r="Q1587" s="147"/>
      <c r="R1587" s="142"/>
      <c r="S1587" s="147"/>
      <c r="T1587" s="142"/>
      <c r="U1587" s="148"/>
      <c r="V1587" s="142"/>
      <c r="W1587" s="142"/>
      <c r="X1587" s="142"/>
      <c r="Y1587" s="147"/>
      <c r="Z1587" s="142"/>
      <c r="AA1587" s="142"/>
      <c r="AB1587" s="142"/>
      <c r="AC1587" s="142"/>
      <c r="AD1587" s="147"/>
      <c r="AE1587" s="142"/>
      <c r="AF1587" s="142"/>
    </row>
    <row r="1588">
      <c r="A1588" s="140"/>
      <c r="B1588" s="141"/>
      <c r="C1588" s="141"/>
      <c r="D1588" s="141"/>
      <c r="E1588" s="142"/>
      <c r="F1588" s="142"/>
      <c r="G1588" s="142"/>
      <c r="H1588" s="142"/>
      <c r="I1588" s="143"/>
      <c r="J1588" s="144"/>
      <c r="K1588" s="142"/>
      <c r="L1588" s="144"/>
      <c r="M1588" s="142"/>
      <c r="N1588" s="145"/>
      <c r="O1588" s="142"/>
      <c r="P1588" s="146"/>
      <c r="Q1588" s="147"/>
      <c r="R1588" s="142"/>
      <c r="S1588" s="147"/>
      <c r="T1588" s="142"/>
      <c r="U1588" s="148"/>
      <c r="V1588" s="142"/>
      <c r="W1588" s="142"/>
      <c r="X1588" s="142"/>
      <c r="Y1588" s="147"/>
      <c r="Z1588" s="142"/>
      <c r="AA1588" s="142"/>
      <c r="AB1588" s="142"/>
      <c r="AC1588" s="142"/>
      <c r="AD1588" s="147"/>
      <c r="AE1588" s="142"/>
      <c r="AF1588" s="142"/>
    </row>
    <row r="1589">
      <c r="A1589" s="140"/>
      <c r="B1589" s="141"/>
      <c r="C1589" s="141"/>
      <c r="D1589" s="141"/>
      <c r="E1589" s="142"/>
      <c r="F1589" s="142"/>
      <c r="G1589" s="142"/>
      <c r="H1589" s="142"/>
      <c r="I1589" s="143"/>
      <c r="J1589" s="144"/>
      <c r="K1589" s="142"/>
      <c r="L1589" s="144"/>
      <c r="M1589" s="142"/>
      <c r="N1589" s="145"/>
      <c r="O1589" s="142"/>
      <c r="P1589" s="146"/>
      <c r="Q1589" s="147"/>
      <c r="R1589" s="142"/>
      <c r="S1589" s="147"/>
      <c r="T1589" s="142"/>
      <c r="U1589" s="148"/>
      <c r="V1589" s="142"/>
      <c r="W1589" s="142"/>
      <c r="X1589" s="142"/>
      <c r="Y1589" s="147"/>
      <c r="Z1589" s="142"/>
      <c r="AA1589" s="142"/>
      <c r="AB1589" s="142"/>
      <c r="AC1589" s="142"/>
      <c r="AD1589" s="147"/>
      <c r="AE1589" s="142"/>
      <c r="AF1589" s="142"/>
    </row>
    <row r="1590">
      <c r="A1590" s="140"/>
      <c r="B1590" s="141"/>
      <c r="C1590" s="141"/>
      <c r="D1590" s="141"/>
      <c r="E1590" s="142"/>
      <c r="F1590" s="142"/>
      <c r="G1590" s="142"/>
      <c r="H1590" s="142"/>
      <c r="I1590" s="143"/>
      <c r="J1590" s="144"/>
      <c r="K1590" s="142"/>
      <c r="L1590" s="144"/>
      <c r="M1590" s="142"/>
      <c r="N1590" s="145"/>
      <c r="O1590" s="142"/>
      <c r="P1590" s="146"/>
      <c r="Q1590" s="147"/>
      <c r="R1590" s="142"/>
      <c r="S1590" s="147"/>
      <c r="T1590" s="142"/>
      <c r="U1590" s="148"/>
      <c r="V1590" s="142"/>
      <c r="W1590" s="142"/>
      <c r="X1590" s="142"/>
      <c r="Y1590" s="147"/>
      <c r="Z1590" s="142"/>
      <c r="AA1590" s="142"/>
      <c r="AB1590" s="142"/>
      <c r="AC1590" s="142"/>
      <c r="AD1590" s="147"/>
      <c r="AE1590" s="142"/>
      <c r="AF1590" s="142"/>
    </row>
    <row r="1591">
      <c r="A1591" s="140"/>
      <c r="B1591" s="141"/>
      <c r="C1591" s="141"/>
      <c r="D1591" s="141"/>
      <c r="E1591" s="142"/>
      <c r="F1591" s="142"/>
      <c r="G1591" s="142"/>
      <c r="H1591" s="142"/>
      <c r="I1591" s="143"/>
      <c r="J1591" s="144"/>
      <c r="K1591" s="142"/>
      <c r="L1591" s="144"/>
      <c r="M1591" s="142"/>
      <c r="N1591" s="145"/>
      <c r="O1591" s="142"/>
      <c r="P1591" s="146"/>
      <c r="Q1591" s="147"/>
      <c r="R1591" s="142"/>
      <c r="S1591" s="147"/>
      <c r="T1591" s="142"/>
      <c r="U1591" s="148"/>
      <c r="V1591" s="142"/>
      <c r="W1591" s="142"/>
      <c r="X1591" s="142"/>
      <c r="Y1591" s="147"/>
      <c r="Z1591" s="142"/>
      <c r="AA1591" s="142"/>
      <c r="AB1591" s="142"/>
      <c r="AC1591" s="142"/>
      <c r="AD1591" s="147"/>
      <c r="AE1591" s="142"/>
      <c r="AF1591" s="142"/>
    </row>
    <row r="1592">
      <c r="A1592" s="140"/>
      <c r="B1592" s="141"/>
      <c r="C1592" s="141"/>
      <c r="D1592" s="141"/>
      <c r="E1592" s="142"/>
      <c r="F1592" s="142"/>
      <c r="G1592" s="142"/>
      <c r="H1592" s="142"/>
      <c r="I1592" s="143"/>
      <c r="J1592" s="144"/>
      <c r="K1592" s="142"/>
      <c r="L1592" s="144"/>
      <c r="M1592" s="142"/>
      <c r="N1592" s="145"/>
      <c r="O1592" s="142"/>
      <c r="P1592" s="146"/>
      <c r="Q1592" s="147"/>
      <c r="R1592" s="142"/>
      <c r="S1592" s="147"/>
      <c r="T1592" s="142"/>
      <c r="U1592" s="148"/>
      <c r="V1592" s="142"/>
      <c r="W1592" s="142"/>
      <c r="X1592" s="142"/>
      <c r="Y1592" s="147"/>
      <c r="Z1592" s="142"/>
      <c r="AA1592" s="142"/>
      <c r="AB1592" s="142"/>
      <c r="AC1592" s="142"/>
      <c r="AD1592" s="147"/>
      <c r="AE1592" s="142"/>
      <c r="AF1592" s="142"/>
    </row>
    <row r="1593">
      <c r="A1593" s="140"/>
      <c r="B1593" s="141"/>
      <c r="C1593" s="141"/>
      <c r="D1593" s="141"/>
      <c r="E1593" s="142"/>
      <c r="F1593" s="142"/>
      <c r="G1593" s="142"/>
      <c r="H1593" s="142"/>
      <c r="I1593" s="143"/>
      <c r="J1593" s="144"/>
      <c r="K1593" s="142"/>
      <c r="L1593" s="144"/>
      <c r="M1593" s="142"/>
      <c r="N1593" s="145"/>
      <c r="O1593" s="142"/>
      <c r="P1593" s="146"/>
      <c r="Q1593" s="147"/>
      <c r="R1593" s="142"/>
      <c r="S1593" s="147"/>
      <c r="T1593" s="142"/>
      <c r="U1593" s="148"/>
      <c r="V1593" s="142"/>
      <c r="W1593" s="142"/>
      <c r="X1593" s="142"/>
      <c r="Y1593" s="147"/>
      <c r="Z1593" s="142"/>
      <c r="AA1593" s="142"/>
      <c r="AB1593" s="142"/>
      <c r="AC1593" s="142"/>
      <c r="AD1593" s="147"/>
      <c r="AE1593" s="142"/>
      <c r="AF1593" s="142"/>
    </row>
    <row r="1594">
      <c r="A1594" s="140"/>
      <c r="B1594" s="141"/>
      <c r="C1594" s="141"/>
      <c r="D1594" s="141"/>
      <c r="E1594" s="142"/>
      <c r="F1594" s="142"/>
      <c r="G1594" s="142"/>
      <c r="H1594" s="142"/>
      <c r="I1594" s="143"/>
      <c r="J1594" s="144"/>
      <c r="K1594" s="142"/>
      <c r="L1594" s="144"/>
      <c r="M1594" s="142"/>
      <c r="N1594" s="145"/>
      <c r="O1594" s="142"/>
      <c r="P1594" s="146"/>
      <c r="Q1594" s="147"/>
      <c r="R1594" s="142"/>
      <c r="S1594" s="147"/>
      <c r="T1594" s="142"/>
      <c r="U1594" s="148"/>
      <c r="V1594" s="142"/>
      <c r="W1594" s="142"/>
      <c r="X1594" s="142"/>
      <c r="Y1594" s="147"/>
      <c r="Z1594" s="142"/>
      <c r="AA1594" s="142"/>
      <c r="AB1594" s="142"/>
      <c r="AC1594" s="142"/>
      <c r="AD1594" s="147"/>
      <c r="AE1594" s="142"/>
      <c r="AF1594" s="142"/>
    </row>
    <row r="1595">
      <c r="A1595" s="140"/>
      <c r="B1595" s="141"/>
      <c r="C1595" s="141"/>
      <c r="D1595" s="141"/>
      <c r="E1595" s="142"/>
      <c r="F1595" s="142"/>
      <c r="G1595" s="142"/>
      <c r="H1595" s="142"/>
      <c r="I1595" s="143"/>
      <c r="J1595" s="144"/>
      <c r="K1595" s="142"/>
      <c r="L1595" s="144"/>
      <c r="M1595" s="142"/>
      <c r="N1595" s="145"/>
      <c r="O1595" s="142"/>
      <c r="P1595" s="146"/>
      <c r="Q1595" s="147"/>
      <c r="R1595" s="142"/>
      <c r="S1595" s="147"/>
      <c r="T1595" s="142"/>
      <c r="U1595" s="148"/>
      <c r="V1595" s="142"/>
      <c r="W1595" s="142"/>
      <c r="X1595" s="142"/>
      <c r="Y1595" s="147"/>
      <c r="Z1595" s="142"/>
      <c r="AA1595" s="142"/>
      <c r="AB1595" s="142"/>
      <c r="AC1595" s="142"/>
      <c r="AD1595" s="147"/>
      <c r="AE1595" s="142"/>
      <c r="AF1595" s="142"/>
    </row>
    <row r="1596">
      <c r="A1596" s="140"/>
      <c r="B1596" s="141"/>
      <c r="C1596" s="141"/>
      <c r="D1596" s="141"/>
      <c r="E1596" s="142"/>
      <c r="F1596" s="142"/>
      <c r="G1596" s="142"/>
      <c r="H1596" s="142"/>
      <c r="I1596" s="143"/>
      <c r="J1596" s="144"/>
      <c r="K1596" s="142"/>
      <c r="L1596" s="144"/>
      <c r="M1596" s="142"/>
      <c r="N1596" s="145"/>
      <c r="O1596" s="142"/>
      <c r="P1596" s="146"/>
      <c r="Q1596" s="147"/>
      <c r="R1596" s="142"/>
      <c r="S1596" s="147"/>
      <c r="T1596" s="142"/>
      <c r="U1596" s="148"/>
      <c r="V1596" s="142"/>
      <c r="W1596" s="142"/>
      <c r="X1596" s="142"/>
      <c r="Y1596" s="147"/>
      <c r="Z1596" s="142"/>
      <c r="AA1596" s="142"/>
      <c r="AB1596" s="142"/>
      <c r="AC1596" s="142"/>
      <c r="AD1596" s="147"/>
      <c r="AE1596" s="142"/>
      <c r="AF1596" s="142"/>
    </row>
    <row r="1597">
      <c r="A1597" s="140"/>
      <c r="B1597" s="141"/>
      <c r="C1597" s="141"/>
      <c r="D1597" s="141"/>
      <c r="E1597" s="142"/>
      <c r="F1597" s="142"/>
      <c r="G1597" s="142"/>
      <c r="H1597" s="142"/>
      <c r="I1597" s="143"/>
      <c r="J1597" s="144"/>
      <c r="K1597" s="142"/>
      <c r="L1597" s="144"/>
      <c r="M1597" s="142"/>
      <c r="N1597" s="145"/>
      <c r="O1597" s="142"/>
      <c r="P1597" s="146"/>
      <c r="Q1597" s="147"/>
      <c r="R1597" s="142"/>
      <c r="S1597" s="147"/>
      <c r="T1597" s="142"/>
      <c r="U1597" s="148"/>
      <c r="V1597" s="142"/>
      <c r="W1597" s="142"/>
      <c r="X1597" s="142"/>
      <c r="Y1597" s="147"/>
      <c r="Z1597" s="142"/>
      <c r="AA1597" s="142"/>
      <c r="AB1597" s="142"/>
      <c r="AC1597" s="142"/>
      <c r="AD1597" s="147"/>
      <c r="AE1597" s="142"/>
      <c r="AF1597" s="142"/>
    </row>
    <row r="1598">
      <c r="A1598" s="140"/>
      <c r="B1598" s="141"/>
      <c r="C1598" s="141"/>
      <c r="D1598" s="141"/>
      <c r="E1598" s="142"/>
      <c r="F1598" s="142"/>
      <c r="G1598" s="142"/>
      <c r="H1598" s="142"/>
      <c r="I1598" s="143"/>
      <c r="J1598" s="144"/>
      <c r="K1598" s="142"/>
      <c r="L1598" s="144"/>
      <c r="M1598" s="142"/>
      <c r="N1598" s="145"/>
      <c r="O1598" s="142"/>
      <c r="P1598" s="146"/>
      <c r="Q1598" s="147"/>
      <c r="R1598" s="142"/>
      <c r="S1598" s="147"/>
      <c r="T1598" s="142"/>
      <c r="U1598" s="148"/>
      <c r="V1598" s="142"/>
      <c r="W1598" s="142"/>
      <c r="X1598" s="142"/>
      <c r="Y1598" s="147"/>
      <c r="Z1598" s="142"/>
      <c r="AA1598" s="142"/>
      <c r="AB1598" s="142"/>
      <c r="AC1598" s="142"/>
      <c r="AD1598" s="147"/>
      <c r="AE1598" s="142"/>
      <c r="AF1598" s="142"/>
    </row>
    <row r="1599">
      <c r="A1599" s="140"/>
      <c r="B1599" s="141"/>
      <c r="C1599" s="141"/>
      <c r="D1599" s="141"/>
      <c r="E1599" s="142"/>
      <c r="F1599" s="142"/>
      <c r="G1599" s="142"/>
      <c r="H1599" s="142"/>
      <c r="I1599" s="143"/>
      <c r="J1599" s="144"/>
      <c r="K1599" s="142"/>
      <c r="L1599" s="144"/>
      <c r="M1599" s="142"/>
      <c r="N1599" s="145"/>
      <c r="O1599" s="142"/>
      <c r="P1599" s="146"/>
      <c r="Q1599" s="147"/>
      <c r="R1599" s="142"/>
      <c r="S1599" s="147"/>
      <c r="T1599" s="142"/>
      <c r="U1599" s="148"/>
      <c r="V1599" s="142"/>
      <c r="W1599" s="142"/>
      <c r="X1599" s="142"/>
      <c r="Y1599" s="147"/>
      <c r="Z1599" s="142"/>
      <c r="AA1599" s="142"/>
      <c r="AB1599" s="142"/>
      <c r="AC1599" s="142"/>
      <c r="AD1599" s="147"/>
      <c r="AE1599" s="142"/>
      <c r="AF1599" s="142"/>
    </row>
    <row r="1600">
      <c r="A1600" s="140"/>
      <c r="B1600" s="141"/>
      <c r="C1600" s="141"/>
      <c r="D1600" s="141"/>
      <c r="E1600" s="142"/>
      <c r="F1600" s="142"/>
      <c r="G1600" s="142"/>
      <c r="H1600" s="142"/>
      <c r="I1600" s="143"/>
      <c r="J1600" s="144"/>
      <c r="K1600" s="142"/>
      <c r="L1600" s="144"/>
      <c r="M1600" s="142"/>
      <c r="N1600" s="145"/>
      <c r="O1600" s="142"/>
      <c r="P1600" s="146"/>
      <c r="Q1600" s="147"/>
      <c r="R1600" s="142"/>
      <c r="S1600" s="147"/>
      <c r="T1600" s="142"/>
      <c r="U1600" s="148"/>
      <c r="V1600" s="142"/>
      <c r="W1600" s="142"/>
      <c r="X1600" s="142"/>
      <c r="Y1600" s="147"/>
      <c r="Z1600" s="142"/>
      <c r="AA1600" s="142"/>
      <c r="AB1600" s="142"/>
      <c r="AC1600" s="142"/>
      <c r="AD1600" s="147"/>
      <c r="AE1600" s="142"/>
      <c r="AF1600" s="142"/>
    </row>
    <row r="1601">
      <c r="A1601" s="140"/>
      <c r="B1601" s="141"/>
      <c r="C1601" s="141"/>
      <c r="D1601" s="141"/>
      <c r="E1601" s="142"/>
      <c r="F1601" s="142"/>
      <c r="G1601" s="142"/>
      <c r="H1601" s="142"/>
      <c r="I1601" s="143"/>
      <c r="J1601" s="144"/>
      <c r="K1601" s="142"/>
      <c r="L1601" s="144"/>
      <c r="M1601" s="142"/>
      <c r="N1601" s="145"/>
      <c r="O1601" s="142"/>
      <c r="P1601" s="146"/>
      <c r="Q1601" s="147"/>
      <c r="R1601" s="142"/>
      <c r="S1601" s="147"/>
      <c r="T1601" s="142"/>
      <c r="U1601" s="148"/>
      <c r="V1601" s="142"/>
      <c r="W1601" s="142"/>
      <c r="X1601" s="142"/>
      <c r="Y1601" s="147"/>
      <c r="Z1601" s="142"/>
      <c r="AA1601" s="142"/>
      <c r="AB1601" s="142"/>
      <c r="AC1601" s="142"/>
      <c r="AD1601" s="147"/>
      <c r="AE1601" s="142"/>
      <c r="AF1601" s="142"/>
    </row>
    <row r="1602">
      <c r="A1602" s="140"/>
      <c r="B1602" s="141"/>
      <c r="C1602" s="141"/>
      <c r="D1602" s="141"/>
      <c r="E1602" s="142"/>
      <c r="F1602" s="142"/>
      <c r="G1602" s="142"/>
      <c r="H1602" s="142"/>
      <c r="I1602" s="143"/>
      <c r="J1602" s="144"/>
      <c r="K1602" s="142"/>
      <c r="L1602" s="144"/>
      <c r="M1602" s="142"/>
      <c r="N1602" s="145"/>
      <c r="O1602" s="142"/>
      <c r="P1602" s="146"/>
      <c r="Q1602" s="147"/>
      <c r="R1602" s="142"/>
      <c r="S1602" s="147"/>
      <c r="T1602" s="142"/>
      <c r="U1602" s="148"/>
      <c r="V1602" s="142"/>
      <c r="W1602" s="142"/>
      <c r="X1602" s="142"/>
      <c r="Y1602" s="147"/>
      <c r="Z1602" s="142"/>
      <c r="AA1602" s="142"/>
      <c r="AB1602" s="142"/>
      <c r="AC1602" s="142"/>
      <c r="AD1602" s="147"/>
      <c r="AE1602" s="142"/>
      <c r="AF1602" s="142"/>
    </row>
    <row r="1603">
      <c r="A1603" s="140"/>
      <c r="B1603" s="141"/>
      <c r="C1603" s="141"/>
      <c r="D1603" s="141"/>
      <c r="E1603" s="142"/>
      <c r="F1603" s="142"/>
      <c r="G1603" s="142"/>
      <c r="H1603" s="142"/>
      <c r="I1603" s="143"/>
      <c r="J1603" s="144"/>
      <c r="K1603" s="142"/>
      <c r="L1603" s="144"/>
      <c r="M1603" s="142"/>
      <c r="N1603" s="145"/>
      <c r="O1603" s="142"/>
      <c r="P1603" s="146"/>
      <c r="Q1603" s="147"/>
      <c r="R1603" s="142"/>
      <c r="S1603" s="147"/>
      <c r="T1603" s="142"/>
      <c r="U1603" s="148"/>
      <c r="V1603" s="142"/>
      <c r="W1603" s="142"/>
      <c r="X1603" s="142"/>
      <c r="Y1603" s="147"/>
      <c r="Z1603" s="142"/>
      <c r="AA1603" s="142"/>
      <c r="AB1603" s="142"/>
      <c r="AC1603" s="142"/>
      <c r="AD1603" s="147"/>
      <c r="AE1603" s="142"/>
      <c r="AF1603" s="142"/>
    </row>
    <row r="1604">
      <c r="A1604" s="140"/>
      <c r="B1604" s="141"/>
      <c r="C1604" s="141"/>
      <c r="D1604" s="141"/>
      <c r="E1604" s="142"/>
      <c r="F1604" s="142"/>
      <c r="G1604" s="142"/>
      <c r="H1604" s="142"/>
      <c r="I1604" s="143"/>
      <c r="J1604" s="144"/>
      <c r="K1604" s="142"/>
      <c r="L1604" s="144"/>
      <c r="M1604" s="142"/>
      <c r="N1604" s="145"/>
      <c r="O1604" s="142"/>
      <c r="P1604" s="146"/>
      <c r="Q1604" s="147"/>
      <c r="R1604" s="142"/>
      <c r="S1604" s="147"/>
      <c r="T1604" s="142"/>
      <c r="U1604" s="148"/>
      <c r="V1604" s="142"/>
      <c r="W1604" s="142"/>
      <c r="X1604" s="142"/>
      <c r="Y1604" s="147"/>
      <c r="Z1604" s="142"/>
      <c r="AA1604" s="142"/>
      <c r="AB1604" s="142"/>
      <c r="AC1604" s="142"/>
      <c r="AD1604" s="147"/>
      <c r="AE1604" s="142"/>
      <c r="AF1604" s="142"/>
    </row>
    <row r="1605">
      <c r="A1605" s="140"/>
      <c r="B1605" s="141"/>
      <c r="C1605" s="141"/>
      <c r="D1605" s="141"/>
      <c r="E1605" s="142"/>
      <c r="F1605" s="142"/>
      <c r="G1605" s="142"/>
      <c r="H1605" s="142"/>
      <c r="I1605" s="143"/>
      <c r="J1605" s="144"/>
      <c r="K1605" s="142"/>
      <c r="L1605" s="144"/>
      <c r="M1605" s="142"/>
      <c r="N1605" s="145"/>
      <c r="O1605" s="142"/>
      <c r="P1605" s="146"/>
      <c r="Q1605" s="147"/>
      <c r="R1605" s="142"/>
      <c r="S1605" s="147"/>
      <c r="T1605" s="142"/>
      <c r="U1605" s="148"/>
      <c r="V1605" s="142"/>
      <c r="W1605" s="142"/>
      <c r="X1605" s="142"/>
      <c r="Y1605" s="147"/>
      <c r="Z1605" s="142"/>
      <c r="AA1605" s="142"/>
      <c r="AB1605" s="142"/>
      <c r="AC1605" s="142"/>
      <c r="AD1605" s="147"/>
      <c r="AE1605" s="142"/>
      <c r="AF1605" s="142"/>
    </row>
    <row r="1606">
      <c r="A1606" s="140"/>
      <c r="B1606" s="141"/>
      <c r="C1606" s="141"/>
      <c r="D1606" s="141"/>
      <c r="E1606" s="142"/>
      <c r="F1606" s="142"/>
      <c r="G1606" s="142"/>
      <c r="H1606" s="142"/>
      <c r="I1606" s="143"/>
      <c r="J1606" s="144"/>
      <c r="K1606" s="142"/>
      <c r="L1606" s="144"/>
      <c r="M1606" s="142"/>
      <c r="N1606" s="145"/>
      <c r="O1606" s="142"/>
      <c r="P1606" s="146"/>
      <c r="Q1606" s="147"/>
      <c r="R1606" s="142"/>
      <c r="S1606" s="147"/>
      <c r="T1606" s="142"/>
      <c r="U1606" s="148"/>
      <c r="V1606" s="142"/>
      <c r="W1606" s="142"/>
      <c r="X1606" s="142"/>
      <c r="Y1606" s="147"/>
      <c r="Z1606" s="142"/>
      <c r="AA1606" s="142"/>
      <c r="AB1606" s="142"/>
      <c r="AC1606" s="142"/>
      <c r="AD1606" s="147"/>
      <c r="AE1606" s="142"/>
      <c r="AF1606" s="142"/>
    </row>
    <row r="1607">
      <c r="A1607" s="140"/>
      <c r="B1607" s="141"/>
      <c r="C1607" s="141"/>
      <c r="D1607" s="141"/>
      <c r="E1607" s="142"/>
      <c r="F1607" s="142"/>
      <c r="G1607" s="142"/>
      <c r="H1607" s="142"/>
      <c r="I1607" s="143"/>
      <c r="J1607" s="144"/>
      <c r="K1607" s="142"/>
      <c r="L1607" s="144"/>
      <c r="M1607" s="142"/>
      <c r="N1607" s="145"/>
      <c r="O1607" s="142"/>
      <c r="P1607" s="146"/>
      <c r="Q1607" s="147"/>
      <c r="R1607" s="142"/>
      <c r="S1607" s="147"/>
      <c r="T1607" s="142"/>
      <c r="U1607" s="148"/>
      <c r="V1607" s="142"/>
      <c r="W1607" s="142"/>
      <c r="X1607" s="142"/>
      <c r="Y1607" s="147"/>
      <c r="Z1607" s="142"/>
      <c r="AA1607" s="142"/>
      <c r="AB1607" s="142"/>
      <c r="AC1607" s="142"/>
      <c r="AD1607" s="147"/>
      <c r="AE1607" s="142"/>
      <c r="AF1607" s="142"/>
    </row>
    <row r="1608">
      <c r="A1608" s="140"/>
      <c r="B1608" s="141"/>
      <c r="C1608" s="141"/>
      <c r="D1608" s="141"/>
      <c r="E1608" s="142"/>
      <c r="F1608" s="142"/>
      <c r="G1608" s="142"/>
      <c r="H1608" s="142"/>
      <c r="I1608" s="143"/>
      <c r="J1608" s="144"/>
      <c r="K1608" s="142"/>
      <c r="L1608" s="144"/>
      <c r="M1608" s="142"/>
      <c r="N1608" s="145"/>
      <c r="O1608" s="142"/>
      <c r="P1608" s="146"/>
      <c r="Q1608" s="147"/>
      <c r="R1608" s="142"/>
      <c r="S1608" s="147"/>
      <c r="T1608" s="142"/>
      <c r="U1608" s="148"/>
      <c r="V1608" s="142"/>
      <c r="W1608" s="142"/>
      <c r="X1608" s="142"/>
      <c r="Y1608" s="147"/>
      <c r="Z1608" s="142"/>
      <c r="AA1608" s="142"/>
      <c r="AB1608" s="142"/>
      <c r="AC1608" s="142"/>
      <c r="AD1608" s="147"/>
      <c r="AE1608" s="142"/>
      <c r="AF1608" s="142"/>
    </row>
    <row r="1609">
      <c r="A1609" s="140"/>
      <c r="B1609" s="141"/>
      <c r="C1609" s="141"/>
      <c r="D1609" s="141"/>
      <c r="E1609" s="142"/>
      <c r="F1609" s="142"/>
      <c r="G1609" s="142"/>
      <c r="H1609" s="142"/>
      <c r="I1609" s="143"/>
      <c r="J1609" s="144"/>
      <c r="K1609" s="142"/>
      <c r="L1609" s="144"/>
      <c r="M1609" s="142"/>
      <c r="N1609" s="145"/>
      <c r="O1609" s="142"/>
      <c r="P1609" s="146"/>
      <c r="Q1609" s="147"/>
      <c r="R1609" s="142"/>
      <c r="S1609" s="147"/>
      <c r="T1609" s="142"/>
      <c r="U1609" s="148"/>
      <c r="V1609" s="142"/>
      <c r="W1609" s="142"/>
      <c r="X1609" s="142"/>
      <c r="Y1609" s="147"/>
      <c r="Z1609" s="142"/>
      <c r="AA1609" s="142"/>
      <c r="AB1609" s="142"/>
      <c r="AC1609" s="142"/>
      <c r="AD1609" s="147"/>
      <c r="AE1609" s="142"/>
      <c r="AF1609" s="142"/>
    </row>
    <row r="1610">
      <c r="A1610" s="140"/>
      <c r="B1610" s="141"/>
      <c r="C1610" s="141"/>
      <c r="D1610" s="141"/>
      <c r="E1610" s="142"/>
      <c r="F1610" s="142"/>
      <c r="G1610" s="142"/>
      <c r="H1610" s="142"/>
      <c r="I1610" s="143"/>
      <c r="J1610" s="144"/>
      <c r="K1610" s="142"/>
      <c r="L1610" s="144"/>
      <c r="M1610" s="142"/>
      <c r="N1610" s="145"/>
      <c r="O1610" s="142"/>
      <c r="P1610" s="146"/>
      <c r="Q1610" s="147"/>
      <c r="R1610" s="142"/>
      <c r="S1610" s="147"/>
      <c r="T1610" s="142"/>
      <c r="U1610" s="148"/>
      <c r="V1610" s="142"/>
      <c r="W1610" s="142"/>
      <c r="X1610" s="142"/>
      <c r="Y1610" s="147"/>
      <c r="Z1610" s="142"/>
      <c r="AA1610" s="142"/>
      <c r="AB1610" s="142"/>
      <c r="AC1610" s="142"/>
      <c r="AD1610" s="147"/>
      <c r="AE1610" s="142"/>
      <c r="AF1610" s="142"/>
    </row>
    <row r="1611">
      <c r="A1611" s="140"/>
      <c r="B1611" s="141"/>
      <c r="C1611" s="141"/>
      <c r="D1611" s="141"/>
      <c r="E1611" s="142"/>
      <c r="F1611" s="142"/>
      <c r="G1611" s="142"/>
      <c r="H1611" s="142"/>
      <c r="I1611" s="143"/>
      <c r="J1611" s="144"/>
      <c r="K1611" s="142"/>
      <c r="L1611" s="144"/>
      <c r="M1611" s="142"/>
      <c r="N1611" s="145"/>
      <c r="O1611" s="142"/>
      <c r="P1611" s="146"/>
      <c r="Q1611" s="147"/>
      <c r="R1611" s="142"/>
      <c r="S1611" s="147"/>
      <c r="T1611" s="142"/>
      <c r="U1611" s="148"/>
      <c r="V1611" s="142"/>
      <c r="W1611" s="142"/>
      <c r="X1611" s="142"/>
      <c r="Y1611" s="147"/>
      <c r="Z1611" s="142"/>
      <c r="AA1611" s="142"/>
      <c r="AB1611" s="142"/>
      <c r="AC1611" s="142"/>
      <c r="AD1611" s="147"/>
      <c r="AE1611" s="142"/>
      <c r="AF1611" s="142"/>
    </row>
    <row r="1612">
      <c r="A1612" s="140"/>
      <c r="B1612" s="141"/>
      <c r="C1612" s="141"/>
      <c r="D1612" s="141"/>
      <c r="E1612" s="142"/>
      <c r="F1612" s="142"/>
      <c r="G1612" s="142"/>
      <c r="H1612" s="142"/>
      <c r="I1612" s="143"/>
      <c r="J1612" s="144"/>
      <c r="K1612" s="142"/>
      <c r="L1612" s="144"/>
      <c r="M1612" s="142"/>
      <c r="N1612" s="145"/>
      <c r="O1612" s="142"/>
      <c r="P1612" s="146"/>
      <c r="Q1612" s="147"/>
      <c r="R1612" s="142"/>
      <c r="S1612" s="147"/>
      <c r="T1612" s="142"/>
      <c r="U1612" s="148"/>
      <c r="V1612" s="142"/>
      <c r="W1612" s="142"/>
      <c r="X1612" s="142"/>
      <c r="Y1612" s="147"/>
      <c r="Z1612" s="142"/>
      <c r="AA1612" s="142"/>
      <c r="AB1612" s="142"/>
      <c r="AC1612" s="142"/>
      <c r="AD1612" s="147"/>
      <c r="AE1612" s="142"/>
      <c r="AF1612" s="142"/>
    </row>
    <row r="1613">
      <c r="A1613" s="140"/>
      <c r="B1613" s="141"/>
      <c r="C1613" s="141"/>
      <c r="D1613" s="141"/>
      <c r="E1613" s="142"/>
      <c r="F1613" s="142"/>
      <c r="G1613" s="142"/>
      <c r="H1613" s="142"/>
      <c r="I1613" s="143"/>
      <c r="J1613" s="144"/>
      <c r="K1613" s="142"/>
      <c r="L1613" s="144"/>
      <c r="M1613" s="142"/>
      <c r="N1613" s="145"/>
      <c r="O1613" s="142"/>
      <c r="P1613" s="146"/>
      <c r="Q1613" s="147"/>
      <c r="R1613" s="142"/>
      <c r="S1613" s="147"/>
      <c r="T1613" s="142"/>
      <c r="U1613" s="148"/>
      <c r="V1613" s="142"/>
      <c r="W1613" s="142"/>
      <c r="X1613" s="142"/>
      <c r="Y1613" s="147"/>
      <c r="Z1613" s="142"/>
      <c r="AA1613" s="142"/>
      <c r="AB1613" s="142"/>
      <c r="AC1613" s="142"/>
      <c r="AD1613" s="147"/>
      <c r="AE1613" s="142"/>
      <c r="AF1613" s="142"/>
    </row>
    <row r="1614">
      <c r="A1614" s="140"/>
      <c r="B1614" s="141"/>
      <c r="C1614" s="141"/>
      <c r="D1614" s="141"/>
      <c r="E1614" s="142"/>
      <c r="F1614" s="142"/>
      <c r="G1614" s="142"/>
      <c r="H1614" s="142"/>
      <c r="I1614" s="143"/>
      <c r="J1614" s="144"/>
      <c r="K1614" s="142"/>
      <c r="L1614" s="144"/>
      <c r="M1614" s="142"/>
      <c r="N1614" s="145"/>
      <c r="O1614" s="142"/>
      <c r="P1614" s="146"/>
      <c r="Q1614" s="147"/>
      <c r="R1614" s="142"/>
      <c r="S1614" s="147"/>
      <c r="T1614" s="142"/>
      <c r="U1614" s="148"/>
      <c r="V1614" s="142"/>
      <c r="W1614" s="142"/>
      <c r="X1614" s="142"/>
      <c r="Y1614" s="147"/>
      <c r="Z1614" s="142"/>
      <c r="AA1614" s="142"/>
      <c r="AB1614" s="142"/>
      <c r="AC1614" s="142"/>
      <c r="AD1614" s="147"/>
      <c r="AE1614" s="142"/>
      <c r="AF1614" s="142"/>
    </row>
    <row r="1615">
      <c r="A1615" s="140"/>
      <c r="B1615" s="141"/>
      <c r="C1615" s="141"/>
      <c r="D1615" s="141"/>
      <c r="E1615" s="142"/>
      <c r="F1615" s="142"/>
      <c r="G1615" s="142"/>
      <c r="H1615" s="142"/>
      <c r="I1615" s="143"/>
      <c r="J1615" s="144"/>
      <c r="K1615" s="142"/>
      <c r="L1615" s="144"/>
      <c r="M1615" s="142"/>
      <c r="N1615" s="145"/>
      <c r="O1615" s="142"/>
      <c r="P1615" s="146"/>
      <c r="Q1615" s="147"/>
      <c r="R1615" s="142"/>
      <c r="S1615" s="147"/>
      <c r="T1615" s="142"/>
      <c r="U1615" s="148"/>
      <c r="V1615" s="142"/>
      <c r="W1615" s="142"/>
      <c r="X1615" s="142"/>
      <c r="Y1615" s="147"/>
      <c r="Z1615" s="142"/>
      <c r="AA1615" s="142"/>
      <c r="AB1615" s="142"/>
      <c r="AC1615" s="142"/>
      <c r="AD1615" s="147"/>
      <c r="AE1615" s="142"/>
      <c r="AF1615" s="142"/>
    </row>
    <row r="1616">
      <c r="A1616" s="140"/>
      <c r="B1616" s="141"/>
      <c r="C1616" s="141"/>
      <c r="D1616" s="141"/>
      <c r="E1616" s="142"/>
      <c r="F1616" s="142"/>
      <c r="G1616" s="142"/>
      <c r="H1616" s="142"/>
      <c r="I1616" s="143"/>
      <c r="J1616" s="144"/>
      <c r="K1616" s="142"/>
      <c r="L1616" s="144"/>
      <c r="M1616" s="142"/>
      <c r="N1616" s="145"/>
      <c r="O1616" s="142"/>
      <c r="P1616" s="146"/>
      <c r="Q1616" s="147"/>
      <c r="R1616" s="142"/>
      <c r="S1616" s="147"/>
      <c r="T1616" s="142"/>
      <c r="U1616" s="148"/>
      <c r="V1616" s="142"/>
      <c r="W1616" s="142"/>
      <c r="X1616" s="142"/>
      <c r="Y1616" s="147"/>
      <c r="Z1616" s="142"/>
      <c r="AA1616" s="142"/>
      <c r="AB1616" s="142"/>
      <c r="AC1616" s="142"/>
      <c r="AD1616" s="147"/>
      <c r="AE1616" s="142"/>
      <c r="AF1616" s="142"/>
    </row>
    <row r="1617">
      <c r="A1617" s="140"/>
      <c r="B1617" s="141"/>
      <c r="C1617" s="141"/>
      <c r="D1617" s="141"/>
      <c r="E1617" s="142"/>
      <c r="F1617" s="142"/>
      <c r="G1617" s="142"/>
      <c r="H1617" s="142"/>
      <c r="I1617" s="143"/>
      <c r="J1617" s="144"/>
      <c r="K1617" s="142"/>
      <c r="L1617" s="144"/>
      <c r="M1617" s="142"/>
      <c r="N1617" s="145"/>
      <c r="O1617" s="142"/>
      <c r="P1617" s="146"/>
      <c r="Q1617" s="147"/>
      <c r="R1617" s="142"/>
      <c r="S1617" s="147"/>
      <c r="T1617" s="142"/>
      <c r="U1617" s="148"/>
      <c r="V1617" s="142"/>
      <c r="W1617" s="142"/>
      <c r="X1617" s="142"/>
      <c r="Y1617" s="147"/>
      <c r="Z1617" s="142"/>
      <c r="AA1617" s="142"/>
      <c r="AB1617" s="142"/>
      <c r="AC1617" s="142"/>
      <c r="AD1617" s="147"/>
      <c r="AE1617" s="142"/>
      <c r="AF1617" s="142"/>
    </row>
    <row r="1618">
      <c r="A1618" s="140"/>
      <c r="B1618" s="141"/>
      <c r="C1618" s="141"/>
      <c r="D1618" s="141"/>
      <c r="E1618" s="142"/>
      <c r="F1618" s="142"/>
      <c r="G1618" s="142"/>
      <c r="H1618" s="142"/>
      <c r="I1618" s="143"/>
      <c r="J1618" s="144"/>
      <c r="K1618" s="142"/>
      <c r="L1618" s="144"/>
      <c r="M1618" s="142"/>
      <c r="N1618" s="145"/>
      <c r="O1618" s="142"/>
      <c r="P1618" s="146"/>
      <c r="Q1618" s="147"/>
      <c r="R1618" s="142"/>
      <c r="S1618" s="147"/>
      <c r="T1618" s="142"/>
      <c r="U1618" s="148"/>
      <c r="V1618" s="142"/>
      <c r="W1618" s="142"/>
      <c r="X1618" s="142"/>
      <c r="Y1618" s="147"/>
      <c r="Z1618" s="142"/>
      <c r="AA1618" s="142"/>
      <c r="AB1618" s="142"/>
      <c r="AC1618" s="142"/>
      <c r="AD1618" s="147"/>
      <c r="AE1618" s="142"/>
      <c r="AF1618" s="142"/>
    </row>
    <row r="1619">
      <c r="A1619" s="140"/>
      <c r="B1619" s="141"/>
      <c r="C1619" s="141"/>
      <c r="D1619" s="141"/>
      <c r="E1619" s="142"/>
      <c r="F1619" s="142"/>
      <c r="G1619" s="142"/>
      <c r="H1619" s="142"/>
      <c r="I1619" s="143"/>
      <c r="J1619" s="144"/>
      <c r="K1619" s="142"/>
      <c r="L1619" s="144"/>
      <c r="M1619" s="142"/>
      <c r="N1619" s="145"/>
      <c r="O1619" s="142"/>
      <c r="P1619" s="146"/>
      <c r="Q1619" s="147"/>
      <c r="R1619" s="142"/>
      <c r="S1619" s="147"/>
      <c r="T1619" s="142"/>
      <c r="U1619" s="148"/>
      <c r="V1619" s="142"/>
      <c r="W1619" s="142"/>
      <c r="X1619" s="142"/>
      <c r="Y1619" s="147"/>
      <c r="Z1619" s="142"/>
      <c r="AA1619" s="142"/>
      <c r="AB1619" s="142"/>
      <c r="AC1619" s="142"/>
      <c r="AD1619" s="147"/>
      <c r="AE1619" s="142"/>
      <c r="AF1619" s="142"/>
    </row>
    <row r="1620">
      <c r="A1620" s="140"/>
      <c r="B1620" s="141"/>
      <c r="C1620" s="141"/>
      <c r="D1620" s="141"/>
      <c r="E1620" s="142"/>
      <c r="F1620" s="142"/>
      <c r="G1620" s="142"/>
      <c r="H1620" s="142"/>
      <c r="I1620" s="143"/>
      <c r="J1620" s="144"/>
      <c r="K1620" s="142"/>
      <c r="L1620" s="144"/>
      <c r="M1620" s="142"/>
      <c r="N1620" s="145"/>
      <c r="O1620" s="142"/>
      <c r="P1620" s="146"/>
      <c r="Q1620" s="147"/>
      <c r="R1620" s="142"/>
      <c r="S1620" s="147"/>
      <c r="T1620" s="142"/>
      <c r="U1620" s="148"/>
      <c r="V1620" s="142"/>
      <c r="W1620" s="142"/>
      <c r="X1620" s="142"/>
      <c r="Y1620" s="147"/>
      <c r="Z1620" s="142"/>
      <c r="AA1620" s="142"/>
      <c r="AB1620" s="142"/>
      <c r="AC1620" s="142"/>
      <c r="AD1620" s="147"/>
      <c r="AE1620" s="142"/>
      <c r="AF1620" s="142"/>
    </row>
    <row r="1621">
      <c r="A1621" s="140"/>
      <c r="B1621" s="141"/>
      <c r="C1621" s="141"/>
      <c r="D1621" s="141"/>
      <c r="E1621" s="142"/>
      <c r="F1621" s="142"/>
      <c r="G1621" s="142"/>
      <c r="H1621" s="142"/>
      <c r="I1621" s="143"/>
      <c r="J1621" s="144"/>
      <c r="K1621" s="142"/>
      <c r="L1621" s="144"/>
      <c r="M1621" s="142"/>
      <c r="N1621" s="145"/>
      <c r="O1621" s="142"/>
      <c r="P1621" s="146"/>
      <c r="Q1621" s="147"/>
      <c r="R1621" s="142"/>
      <c r="S1621" s="147"/>
      <c r="T1621" s="142"/>
      <c r="U1621" s="148"/>
      <c r="V1621" s="142"/>
      <c r="W1621" s="142"/>
      <c r="X1621" s="142"/>
      <c r="Y1621" s="147"/>
      <c r="Z1621" s="142"/>
      <c r="AA1621" s="142"/>
      <c r="AB1621" s="142"/>
      <c r="AC1621" s="142"/>
      <c r="AD1621" s="147"/>
      <c r="AE1621" s="142"/>
      <c r="AF1621" s="142"/>
    </row>
    <row r="1622">
      <c r="A1622" s="140"/>
      <c r="B1622" s="141"/>
      <c r="C1622" s="141"/>
      <c r="D1622" s="141"/>
      <c r="E1622" s="142"/>
      <c r="F1622" s="142"/>
      <c r="G1622" s="142"/>
      <c r="H1622" s="142"/>
      <c r="I1622" s="143"/>
      <c r="J1622" s="144"/>
      <c r="K1622" s="142"/>
      <c r="L1622" s="144"/>
      <c r="M1622" s="142"/>
      <c r="N1622" s="145"/>
      <c r="O1622" s="142"/>
      <c r="P1622" s="146"/>
      <c r="Q1622" s="147"/>
      <c r="R1622" s="142"/>
      <c r="S1622" s="147"/>
      <c r="T1622" s="142"/>
      <c r="U1622" s="148"/>
      <c r="V1622" s="142"/>
      <c r="W1622" s="142"/>
      <c r="X1622" s="142"/>
      <c r="Y1622" s="147"/>
      <c r="Z1622" s="142"/>
      <c r="AA1622" s="142"/>
      <c r="AB1622" s="142"/>
      <c r="AC1622" s="142"/>
      <c r="AD1622" s="147"/>
      <c r="AE1622" s="142"/>
      <c r="AF1622" s="142"/>
    </row>
    <row r="1623">
      <c r="A1623" s="140"/>
      <c r="B1623" s="141"/>
      <c r="C1623" s="141"/>
      <c r="D1623" s="141"/>
      <c r="E1623" s="142"/>
      <c r="F1623" s="142"/>
      <c r="G1623" s="142"/>
      <c r="H1623" s="142"/>
      <c r="I1623" s="143"/>
      <c r="J1623" s="144"/>
      <c r="K1623" s="142"/>
      <c r="L1623" s="144"/>
      <c r="M1623" s="142"/>
      <c r="N1623" s="145"/>
      <c r="O1623" s="142"/>
      <c r="P1623" s="146"/>
      <c r="Q1623" s="147"/>
      <c r="R1623" s="142"/>
      <c r="S1623" s="147"/>
      <c r="T1623" s="142"/>
      <c r="U1623" s="148"/>
      <c r="V1623" s="142"/>
      <c r="W1623" s="142"/>
      <c r="X1623" s="142"/>
      <c r="Y1623" s="147"/>
      <c r="Z1623" s="142"/>
      <c r="AA1623" s="142"/>
      <c r="AB1623" s="142"/>
      <c r="AC1623" s="142"/>
      <c r="AD1623" s="147"/>
      <c r="AE1623" s="142"/>
      <c r="AF1623" s="142"/>
    </row>
    <row r="1624">
      <c r="A1624" s="140"/>
      <c r="B1624" s="141"/>
      <c r="C1624" s="141"/>
      <c r="D1624" s="141"/>
      <c r="E1624" s="142"/>
      <c r="F1624" s="142"/>
      <c r="G1624" s="142"/>
      <c r="H1624" s="142"/>
      <c r="I1624" s="143"/>
      <c r="J1624" s="144"/>
      <c r="K1624" s="142"/>
      <c r="L1624" s="144"/>
      <c r="M1624" s="142"/>
      <c r="N1624" s="145"/>
      <c r="O1624" s="142"/>
      <c r="P1624" s="146"/>
      <c r="Q1624" s="147"/>
      <c r="R1624" s="142"/>
      <c r="S1624" s="147"/>
      <c r="T1624" s="142"/>
      <c r="U1624" s="148"/>
      <c r="V1624" s="142"/>
      <c r="W1624" s="142"/>
      <c r="X1624" s="142"/>
      <c r="Y1624" s="147"/>
      <c r="Z1624" s="142"/>
      <c r="AA1624" s="142"/>
      <c r="AB1624" s="142"/>
      <c r="AC1624" s="142"/>
      <c r="AD1624" s="147"/>
      <c r="AE1624" s="142"/>
      <c r="AF1624" s="142"/>
    </row>
    <row r="1625">
      <c r="A1625" s="140"/>
      <c r="B1625" s="141"/>
      <c r="C1625" s="141"/>
      <c r="D1625" s="141"/>
      <c r="E1625" s="142"/>
      <c r="F1625" s="142"/>
      <c r="G1625" s="142"/>
      <c r="H1625" s="142"/>
      <c r="I1625" s="143"/>
      <c r="J1625" s="144"/>
      <c r="K1625" s="142"/>
      <c r="L1625" s="144"/>
      <c r="M1625" s="142"/>
      <c r="N1625" s="145"/>
      <c r="O1625" s="142"/>
      <c r="P1625" s="146"/>
      <c r="Q1625" s="147"/>
      <c r="R1625" s="142"/>
      <c r="S1625" s="147"/>
      <c r="T1625" s="142"/>
      <c r="U1625" s="148"/>
      <c r="V1625" s="142"/>
      <c r="W1625" s="142"/>
      <c r="X1625" s="142"/>
      <c r="Y1625" s="147"/>
      <c r="Z1625" s="142"/>
      <c r="AA1625" s="142"/>
      <c r="AB1625" s="142"/>
      <c r="AC1625" s="142"/>
      <c r="AD1625" s="147"/>
      <c r="AE1625" s="142"/>
      <c r="AF1625" s="142"/>
    </row>
    <row r="1626">
      <c r="A1626" s="140"/>
      <c r="B1626" s="141"/>
      <c r="C1626" s="141"/>
      <c r="D1626" s="141"/>
      <c r="E1626" s="142"/>
      <c r="F1626" s="142"/>
      <c r="G1626" s="142"/>
      <c r="H1626" s="142"/>
      <c r="I1626" s="143"/>
      <c r="J1626" s="144"/>
      <c r="K1626" s="142"/>
      <c r="L1626" s="144"/>
      <c r="M1626" s="142"/>
      <c r="N1626" s="145"/>
      <c r="O1626" s="142"/>
      <c r="P1626" s="146"/>
      <c r="Q1626" s="147"/>
      <c r="R1626" s="142"/>
      <c r="S1626" s="147"/>
      <c r="T1626" s="142"/>
      <c r="U1626" s="148"/>
      <c r="V1626" s="142"/>
      <c r="W1626" s="142"/>
      <c r="X1626" s="142"/>
      <c r="Y1626" s="147"/>
      <c r="Z1626" s="142"/>
      <c r="AA1626" s="142"/>
      <c r="AB1626" s="142"/>
      <c r="AC1626" s="142"/>
      <c r="AD1626" s="147"/>
      <c r="AE1626" s="142"/>
      <c r="AF1626" s="142"/>
    </row>
    <row r="1627">
      <c r="A1627" s="140"/>
      <c r="B1627" s="141"/>
      <c r="C1627" s="141"/>
      <c r="D1627" s="141"/>
      <c r="E1627" s="142"/>
      <c r="F1627" s="142"/>
      <c r="G1627" s="142"/>
      <c r="H1627" s="142"/>
      <c r="I1627" s="143"/>
      <c r="J1627" s="144"/>
      <c r="K1627" s="142"/>
      <c r="L1627" s="144"/>
      <c r="M1627" s="142"/>
      <c r="N1627" s="145"/>
      <c r="O1627" s="142"/>
      <c r="P1627" s="146"/>
      <c r="Q1627" s="147"/>
      <c r="R1627" s="142"/>
      <c r="S1627" s="147"/>
      <c r="T1627" s="142"/>
      <c r="U1627" s="148"/>
      <c r="V1627" s="142"/>
      <c r="W1627" s="142"/>
      <c r="X1627" s="142"/>
      <c r="Y1627" s="147"/>
      <c r="Z1627" s="142"/>
      <c r="AA1627" s="142"/>
      <c r="AB1627" s="142"/>
      <c r="AC1627" s="142"/>
      <c r="AD1627" s="147"/>
      <c r="AE1627" s="142"/>
      <c r="AF1627" s="142"/>
    </row>
    <row r="1628">
      <c r="A1628" s="140"/>
      <c r="B1628" s="141"/>
      <c r="C1628" s="141"/>
      <c r="D1628" s="141"/>
      <c r="E1628" s="142"/>
      <c r="F1628" s="142"/>
      <c r="G1628" s="142"/>
      <c r="H1628" s="142"/>
      <c r="I1628" s="143"/>
      <c r="J1628" s="144"/>
      <c r="K1628" s="142"/>
      <c r="L1628" s="144"/>
      <c r="M1628" s="142"/>
      <c r="N1628" s="145"/>
      <c r="O1628" s="142"/>
      <c r="P1628" s="146"/>
      <c r="Q1628" s="147"/>
      <c r="R1628" s="142"/>
      <c r="S1628" s="147"/>
      <c r="T1628" s="142"/>
      <c r="U1628" s="148"/>
      <c r="V1628" s="142"/>
      <c r="W1628" s="142"/>
      <c r="X1628" s="142"/>
      <c r="Y1628" s="147"/>
      <c r="Z1628" s="142"/>
      <c r="AA1628" s="142"/>
      <c r="AB1628" s="142"/>
      <c r="AC1628" s="142"/>
      <c r="AD1628" s="147"/>
      <c r="AE1628" s="142"/>
      <c r="AF1628" s="142"/>
    </row>
    <row r="1629">
      <c r="A1629" s="140"/>
      <c r="B1629" s="141"/>
      <c r="C1629" s="141"/>
      <c r="D1629" s="141"/>
      <c r="E1629" s="142"/>
      <c r="F1629" s="142"/>
      <c r="G1629" s="142"/>
      <c r="H1629" s="142"/>
      <c r="I1629" s="143"/>
      <c r="J1629" s="144"/>
      <c r="K1629" s="142"/>
      <c r="L1629" s="144"/>
      <c r="M1629" s="142"/>
      <c r="N1629" s="145"/>
      <c r="O1629" s="142"/>
      <c r="P1629" s="146"/>
      <c r="Q1629" s="147"/>
      <c r="R1629" s="142"/>
      <c r="S1629" s="147"/>
      <c r="T1629" s="142"/>
      <c r="U1629" s="148"/>
      <c r="V1629" s="142"/>
      <c r="W1629" s="142"/>
      <c r="X1629" s="142"/>
      <c r="Y1629" s="147"/>
      <c r="Z1629" s="142"/>
      <c r="AA1629" s="142"/>
      <c r="AB1629" s="142"/>
      <c r="AC1629" s="142"/>
      <c r="AD1629" s="147"/>
      <c r="AE1629" s="142"/>
      <c r="AF1629" s="142"/>
    </row>
    <row r="1630">
      <c r="A1630" s="140"/>
      <c r="B1630" s="141"/>
      <c r="C1630" s="141"/>
      <c r="D1630" s="141"/>
      <c r="E1630" s="142"/>
      <c r="F1630" s="142"/>
      <c r="G1630" s="142"/>
      <c r="H1630" s="142"/>
      <c r="I1630" s="143"/>
      <c r="J1630" s="144"/>
      <c r="K1630" s="142"/>
      <c r="L1630" s="144"/>
      <c r="M1630" s="142"/>
      <c r="N1630" s="145"/>
      <c r="O1630" s="142"/>
      <c r="P1630" s="146"/>
      <c r="Q1630" s="147"/>
      <c r="R1630" s="142"/>
      <c r="S1630" s="147"/>
      <c r="T1630" s="142"/>
      <c r="U1630" s="148"/>
      <c r="V1630" s="142"/>
      <c r="W1630" s="142"/>
      <c r="X1630" s="142"/>
      <c r="Y1630" s="147"/>
      <c r="Z1630" s="142"/>
      <c r="AA1630" s="142"/>
      <c r="AB1630" s="142"/>
      <c r="AC1630" s="142"/>
      <c r="AD1630" s="147"/>
      <c r="AE1630" s="142"/>
      <c r="AF1630" s="142"/>
    </row>
    <row r="1631">
      <c r="A1631" s="140"/>
      <c r="B1631" s="141"/>
      <c r="C1631" s="141"/>
      <c r="D1631" s="141"/>
      <c r="E1631" s="142"/>
      <c r="F1631" s="142"/>
      <c r="G1631" s="142"/>
      <c r="H1631" s="142"/>
      <c r="I1631" s="143"/>
      <c r="J1631" s="144"/>
      <c r="K1631" s="142"/>
      <c r="L1631" s="144"/>
      <c r="M1631" s="142"/>
      <c r="N1631" s="145"/>
      <c r="O1631" s="142"/>
      <c r="P1631" s="146"/>
      <c r="Q1631" s="147"/>
      <c r="R1631" s="142"/>
      <c r="S1631" s="147"/>
      <c r="T1631" s="142"/>
      <c r="U1631" s="148"/>
      <c r="V1631" s="142"/>
      <c r="W1631" s="142"/>
      <c r="X1631" s="142"/>
      <c r="Y1631" s="147"/>
      <c r="Z1631" s="142"/>
      <c r="AA1631" s="142"/>
      <c r="AB1631" s="142"/>
      <c r="AC1631" s="142"/>
      <c r="AD1631" s="147"/>
      <c r="AE1631" s="142"/>
      <c r="AF1631" s="142"/>
    </row>
    <row r="1632">
      <c r="A1632" s="140"/>
      <c r="B1632" s="141"/>
      <c r="C1632" s="141"/>
      <c r="D1632" s="141"/>
      <c r="E1632" s="142"/>
      <c r="F1632" s="142"/>
      <c r="G1632" s="142"/>
      <c r="H1632" s="142"/>
      <c r="I1632" s="143"/>
      <c r="J1632" s="144"/>
      <c r="K1632" s="142"/>
      <c r="L1632" s="144"/>
      <c r="M1632" s="142"/>
      <c r="N1632" s="145"/>
      <c r="O1632" s="142"/>
      <c r="P1632" s="146"/>
      <c r="Q1632" s="147"/>
      <c r="R1632" s="142"/>
      <c r="S1632" s="147"/>
      <c r="T1632" s="142"/>
      <c r="U1632" s="148"/>
      <c r="V1632" s="142"/>
      <c r="W1632" s="142"/>
      <c r="X1632" s="142"/>
      <c r="Y1632" s="147"/>
      <c r="Z1632" s="142"/>
      <c r="AA1632" s="142"/>
      <c r="AB1632" s="142"/>
      <c r="AC1632" s="142"/>
      <c r="AD1632" s="147"/>
      <c r="AE1632" s="142"/>
      <c r="AF1632" s="142"/>
    </row>
    <row r="1633">
      <c r="A1633" s="140"/>
      <c r="B1633" s="141"/>
      <c r="C1633" s="141"/>
      <c r="D1633" s="141"/>
      <c r="E1633" s="142"/>
      <c r="F1633" s="142"/>
      <c r="G1633" s="142"/>
      <c r="H1633" s="142"/>
      <c r="I1633" s="143"/>
      <c r="J1633" s="144"/>
      <c r="K1633" s="142"/>
      <c r="L1633" s="144"/>
      <c r="M1633" s="142"/>
      <c r="N1633" s="145"/>
      <c r="O1633" s="142"/>
      <c r="P1633" s="146"/>
      <c r="Q1633" s="147"/>
      <c r="R1633" s="142"/>
      <c r="S1633" s="147"/>
      <c r="T1633" s="142"/>
      <c r="U1633" s="148"/>
      <c r="V1633" s="142"/>
      <c r="W1633" s="142"/>
      <c r="X1633" s="142"/>
      <c r="Y1633" s="147"/>
      <c r="Z1633" s="142"/>
      <c r="AA1633" s="142"/>
      <c r="AB1633" s="142"/>
      <c r="AC1633" s="142"/>
      <c r="AD1633" s="147"/>
      <c r="AE1633" s="142"/>
      <c r="AF1633" s="142"/>
    </row>
    <row r="1634">
      <c r="A1634" s="140"/>
      <c r="B1634" s="141"/>
      <c r="C1634" s="141"/>
      <c r="D1634" s="141"/>
      <c r="E1634" s="142"/>
      <c r="F1634" s="142"/>
      <c r="G1634" s="142"/>
      <c r="H1634" s="142"/>
      <c r="I1634" s="143"/>
      <c r="J1634" s="144"/>
      <c r="K1634" s="142"/>
      <c r="L1634" s="144"/>
      <c r="M1634" s="142"/>
      <c r="N1634" s="145"/>
      <c r="O1634" s="142"/>
      <c r="P1634" s="146"/>
      <c r="Q1634" s="147"/>
      <c r="R1634" s="142"/>
      <c r="S1634" s="147"/>
      <c r="T1634" s="142"/>
      <c r="U1634" s="148"/>
      <c r="V1634" s="142"/>
      <c r="W1634" s="142"/>
      <c r="X1634" s="142"/>
      <c r="Y1634" s="147"/>
      <c r="Z1634" s="142"/>
      <c r="AA1634" s="142"/>
      <c r="AB1634" s="142"/>
      <c r="AC1634" s="142"/>
      <c r="AD1634" s="147"/>
      <c r="AE1634" s="142"/>
      <c r="AF1634" s="142"/>
    </row>
    <row r="1635">
      <c r="A1635" s="140"/>
      <c r="B1635" s="141"/>
      <c r="C1635" s="141"/>
      <c r="D1635" s="141"/>
      <c r="E1635" s="142"/>
      <c r="F1635" s="142"/>
      <c r="G1635" s="142"/>
      <c r="H1635" s="142"/>
      <c r="I1635" s="143"/>
      <c r="J1635" s="144"/>
      <c r="K1635" s="142"/>
      <c r="L1635" s="144"/>
      <c r="M1635" s="142"/>
      <c r="N1635" s="145"/>
      <c r="O1635" s="142"/>
      <c r="P1635" s="146"/>
      <c r="Q1635" s="147"/>
      <c r="R1635" s="142"/>
      <c r="S1635" s="147"/>
      <c r="T1635" s="142"/>
      <c r="U1635" s="148"/>
      <c r="V1635" s="142"/>
      <c r="W1635" s="142"/>
      <c r="X1635" s="142"/>
      <c r="Y1635" s="147"/>
      <c r="Z1635" s="142"/>
      <c r="AA1635" s="142"/>
      <c r="AB1635" s="142"/>
      <c r="AC1635" s="142"/>
      <c r="AD1635" s="147"/>
      <c r="AE1635" s="142"/>
      <c r="AF1635" s="142"/>
    </row>
    <row r="1636">
      <c r="A1636" s="140"/>
      <c r="B1636" s="141"/>
      <c r="C1636" s="141"/>
      <c r="D1636" s="141"/>
      <c r="E1636" s="142"/>
      <c r="F1636" s="142"/>
      <c r="G1636" s="142"/>
      <c r="H1636" s="142"/>
      <c r="I1636" s="143"/>
      <c r="J1636" s="144"/>
      <c r="K1636" s="142"/>
      <c r="L1636" s="144"/>
      <c r="M1636" s="142"/>
      <c r="N1636" s="145"/>
      <c r="O1636" s="142"/>
      <c r="P1636" s="146"/>
      <c r="Q1636" s="147"/>
      <c r="R1636" s="142"/>
      <c r="S1636" s="147"/>
      <c r="T1636" s="142"/>
      <c r="U1636" s="148"/>
      <c r="V1636" s="142"/>
      <c r="W1636" s="142"/>
      <c r="X1636" s="142"/>
      <c r="Y1636" s="147"/>
      <c r="Z1636" s="142"/>
      <c r="AA1636" s="142"/>
      <c r="AB1636" s="142"/>
      <c r="AC1636" s="142"/>
      <c r="AD1636" s="147"/>
      <c r="AE1636" s="142"/>
      <c r="AF1636" s="142"/>
    </row>
    <row r="1637">
      <c r="A1637" s="140"/>
      <c r="B1637" s="141"/>
      <c r="C1637" s="141"/>
      <c r="D1637" s="141"/>
      <c r="E1637" s="142"/>
      <c r="F1637" s="142"/>
      <c r="G1637" s="142"/>
      <c r="H1637" s="142"/>
      <c r="I1637" s="143"/>
      <c r="J1637" s="144"/>
      <c r="K1637" s="142"/>
      <c r="L1637" s="144"/>
      <c r="M1637" s="142"/>
      <c r="N1637" s="145"/>
      <c r="O1637" s="142"/>
      <c r="P1637" s="146"/>
      <c r="Q1637" s="147"/>
      <c r="R1637" s="142"/>
      <c r="S1637" s="147"/>
      <c r="T1637" s="142"/>
      <c r="U1637" s="148"/>
      <c r="V1637" s="142"/>
      <c r="W1637" s="142"/>
      <c r="X1637" s="142"/>
      <c r="Y1637" s="147"/>
      <c r="Z1637" s="142"/>
      <c r="AA1637" s="142"/>
      <c r="AB1637" s="142"/>
      <c r="AC1637" s="142"/>
      <c r="AD1637" s="147"/>
      <c r="AE1637" s="142"/>
      <c r="AF1637" s="142"/>
    </row>
    <row r="1638">
      <c r="A1638" s="140"/>
      <c r="B1638" s="141"/>
      <c r="C1638" s="141"/>
      <c r="D1638" s="141"/>
      <c r="E1638" s="142"/>
      <c r="F1638" s="142"/>
      <c r="G1638" s="142"/>
      <c r="H1638" s="142"/>
      <c r="I1638" s="143"/>
      <c r="J1638" s="144"/>
      <c r="K1638" s="142"/>
      <c r="L1638" s="144"/>
      <c r="M1638" s="142"/>
      <c r="N1638" s="145"/>
      <c r="O1638" s="142"/>
      <c r="P1638" s="146"/>
      <c r="Q1638" s="147"/>
      <c r="R1638" s="142"/>
      <c r="S1638" s="147"/>
      <c r="T1638" s="142"/>
      <c r="U1638" s="148"/>
      <c r="V1638" s="142"/>
      <c r="W1638" s="142"/>
      <c r="X1638" s="142"/>
      <c r="Y1638" s="147"/>
      <c r="Z1638" s="142"/>
      <c r="AA1638" s="142"/>
      <c r="AB1638" s="142"/>
      <c r="AC1638" s="142"/>
      <c r="AD1638" s="147"/>
      <c r="AE1638" s="142"/>
      <c r="AF1638" s="142"/>
    </row>
    <row r="1639">
      <c r="A1639" s="140"/>
      <c r="B1639" s="141"/>
      <c r="C1639" s="141"/>
      <c r="D1639" s="141"/>
      <c r="E1639" s="142"/>
      <c r="F1639" s="142"/>
      <c r="G1639" s="142"/>
      <c r="H1639" s="142"/>
      <c r="I1639" s="143"/>
      <c r="J1639" s="144"/>
      <c r="K1639" s="142"/>
      <c r="L1639" s="144"/>
      <c r="M1639" s="142"/>
      <c r="N1639" s="145"/>
      <c r="O1639" s="142"/>
      <c r="P1639" s="146"/>
      <c r="Q1639" s="147"/>
      <c r="R1639" s="142"/>
      <c r="S1639" s="147"/>
      <c r="T1639" s="142"/>
      <c r="U1639" s="148"/>
      <c r="V1639" s="142"/>
      <c r="W1639" s="142"/>
      <c r="X1639" s="142"/>
      <c r="Y1639" s="147"/>
      <c r="Z1639" s="142"/>
      <c r="AA1639" s="142"/>
      <c r="AB1639" s="142"/>
      <c r="AC1639" s="142"/>
      <c r="AD1639" s="147"/>
      <c r="AE1639" s="142"/>
      <c r="AF1639" s="142"/>
    </row>
    <row r="1640">
      <c r="A1640" s="140"/>
      <c r="B1640" s="141"/>
      <c r="C1640" s="141"/>
      <c r="D1640" s="141"/>
      <c r="E1640" s="142"/>
      <c r="F1640" s="142"/>
      <c r="G1640" s="142"/>
      <c r="H1640" s="142"/>
      <c r="I1640" s="143"/>
      <c r="J1640" s="144"/>
      <c r="K1640" s="142"/>
      <c r="L1640" s="144"/>
      <c r="M1640" s="142"/>
      <c r="N1640" s="145"/>
      <c r="O1640" s="142"/>
      <c r="P1640" s="146"/>
      <c r="Q1640" s="147"/>
      <c r="R1640" s="142"/>
      <c r="S1640" s="147"/>
      <c r="T1640" s="142"/>
      <c r="U1640" s="148"/>
      <c r="V1640" s="142"/>
      <c r="W1640" s="142"/>
      <c r="X1640" s="142"/>
      <c r="Y1640" s="147"/>
      <c r="Z1640" s="142"/>
      <c r="AA1640" s="142"/>
      <c r="AB1640" s="142"/>
      <c r="AC1640" s="142"/>
      <c r="AD1640" s="147"/>
      <c r="AE1640" s="142"/>
      <c r="AF1640" s="142"/>
    </row>
    <row r="1641">
      <c r="A1641" s="140"/>
      <c r="B1641" s="141"/>
      <c r="C1641" s="141"/>
      <c r="D1641" s="141"/>
      <c r="E1641" s="142"/>
      <c r="F1641" s="142"/>
      <c r="G1641" s="142"/>
      <c r="H1641" s="142"/>
      <c r="I1641" s="143"/>
      <c r="J1641" s="144"/>
      <c r="K1641" s="142"/>
      <c r="L1641" s="144"/>
      <c r="M1641" s="142"/>
      <c r="N1641" s="145"/>
      <c r="O1641" s="142"/>
      <c r="P1641" s="146"/>
      <c r="Q1641" s="147"/>
      <c r="R1641" s="142"/>
      <c r="S1641" s="147"/>
      <c r="T1641" s="142"/>
      <c r="U1641" s="148"/>
      <c r="V1641" s="142"/>
      <c r="W1641" s="142"/>
      <c r="X1641" s="142"/>
      <c r="Y1641" s="147"/>
      <c r="Z1641" s="142"/>
      <c r="AA1641" s="142"/>
      <c r="AB1641" s="142"/>
      <c r="AC1641" s="142"/>
      <c r="AD1641" s="147"/>
      <c r="AE1641" s="142"/>
      <c r="AF1641" s="142"/>
    </row>
    <row r="1642">
      <c r="A1642" s="140"/>
      <c r="B1642" s="141"/>
      <c r="C1642" s="141"/>
      <c r="D1642" s="141"/>
      <c r="E1642" s="142"/>
      <c r="F1642" s="142"/>
      <c r="G1642" s="142"/>
      <c r="H1642" s="142"/>
      <c r="I1642" s="143"/>
      <c r="J1642" s="144"/>
      <c r="K1642" s="142"/>
      <c r="L1642" s="144"/>
      <c r="M1642" s="142"/>
      <c r="N1642" s="145"/>
      <c r="O1642" s="142"/>
      <c r="P1642" s="146"/>
      <c r="Q1642" s="147"/>
      <c r="R1642" s="142"/>
      <c r="S1642" s="147"/>
      <c r="T1642" s="142"/>
      <c r="U1642" s="148"/>
      <c r="V1642" s="142"/>
      <c r="W1642" s="142"/>
      <c r="X1642" s="142"/>
      <c r="Y1642" s="147"/>
      <c r="Z1642" s="142"/>
      <c r="AA1642" s="142"/>
      <c r="AB1642" s="142"/>
      <c r="AC1642" s="142"/>
      <c r="AD1642" s="147"/>
      <c r="AE1642" s="142"/>
      <c r="AF1642" s="142"/>
    </row>
    <row r="1643">
      <c r="A1643" s="140"/>
      <c r="B1643" s="141"/>
      <c r="C1643" s="141"/>
      <c r="D1643" s="141"/>
      <c r="E1643" s="142"/>
      <c r="F1643" s="142"/>
      <c r="G1643" s="142"/>
      <c r="H1643" s="142"/>
      <c r="I1643" s="143"/>
      <c r="J1643" s="144"/>
      <c r="K1643" s="142"/>
      <c r="L1643" s="144"/>
      <c r="M1643" s="142"/>
      <c r="N1643" s="145"/>
      <c r="O1643" s="142"/>
      <c r="P1643" s="146"/>
      <c r="Q1643" s="147"/>
      <c r="R1643" s="142"/>
      <c r="S1643" s="147"/>
      <c r="T1643" s="142"/>
      <c r="U1643" s="148"/>
      <c r="V1643" s="142"/>
      <c r="W1643" s="142"/>
      <c r="X1643" s="142"/>
      <c r="Y1643" s="147"/>
      <c r="Z1643" s="142"/>
      <c r="AA1643" s="142"/>
      <c r="AB1643" s="142"/>
      <c r="AC1643" s="142"/>
      <c r="AD1643" s="147"/>
      <c r="AE1643" s="142"/>
      <c r="AF1643" s="142"/>
    </row>
    <row r="1644">
      <c r="A1644" s="140"/>
      <c r="B1644" s="141"/>
      <c r="C1644" s="141"/>
      <c r="D1644" s="141"/>
      <c r="E1644" s="142"/>
      <c r="F1644" s="142"/>
      <c r="G1644" s="142"/>
      <c r="H1644" s="142"/>
      <c r="I1644" s="143"/>
      <c r="J1644" s="144"/>
      <c r="K1644" s="142"/>
      <c r="L1644" s="144"/>
      <c r="M1644" s="142"/>
      <c r="N1644" s="145"/>
      <c r="O1644" s="142"/>
      <c r="P1644" s="146"/>
      <c r="Q1644" s="147"/>
      <c r="R1644" s="142"/>
      <c r="S1644" s="147"/>
      <c r="T1644" s="142"/>
      <c r="U1644" s="148"/>
      <c r="V1644" s="142"/>
      <c r="W1644" s="142"/>
      <c r="X1644" s="142"/>
      <c r="Y1644" s="147"/>
      <c r="Z1644" s="142"/>
      <c r="AA1644" s="142"/>
      <c r="AB1644" s="142"/>
      <c r="AC1644" s="142"/>
      <c r="AD1644" s="147"/>
      <c r="AE1644" s="142"/>
      <c r="AF1644" s="142"/>
    </row>
    <row r="1645">
      <c r="A1645" s="140"/>
      <c r="B1645" s="141"/>
      <c r="C1645" s="141"/>
      <c r="D1645" s="141"/>
      <c r="E1645" s="142"/>
      <c r="F1645" s="142"/>
      <c r="G1645" s="142"/>
      <c r="H1645" s="142"/>
      <c r="I1645" s="143"/>
      <c r="J1645" s="144"/>
      <c r="K1645" s="142"/>
      <c r="L1645" s="144"/>
      <c r="M1645" s="142"/>
      <c r="N1645" s="145"/>
      <c r="O1645" s="142"/>
      <c r="P1645" s="146"/>
      <c r="Q1645" s="147"/>
      <c r="R1645" s="142"/>
      <c r="S1645" s="147"/>
      <c r="T1645" s="142"/>
      <c r="U1645" s="148"/>
      <c r="V1645" s="142"/>
      <c r="W1645" s="142"/>
      <c r="X1645" s="142"/>
      <c r="Y1645" s="147"/>
      <c r="Z1645" s="142"/>
      <c r="AA1645" s="142"/>
      <c r="AB1645" s="142"/>
      <c r="AC1645" s="142"/>
      <c r="AD1645" s="147"/>
      <c r="AE1645" s="142"/>
      <c r="AF1645" s="142"/>
    </row>
    <row r="1646">
      <c r="A1646" s="140"/>
      <c r="B1646" s="141"/>
      <c r="C1646" s="141"/>
      <c r="D1646" s="141"/>
      <c r="E1646" s="142"/>
      <c r="F1646" s="142"/>
      <c r="G1646" s="142"/>
      <c r="H1646" s="142"/>
      <c r="I1646" s="143"/>
      <c r="J1646" s="144"/>
      <c r="K1646" s="142"/>
      <c r="L1646" s="144"/>
      <c r="M1646" s="142"/>
      <c r="N1646" s="145"/>
      <c r="O1646" s="142"/>
      <c r="P1646" s="146"/>
      <c r="Q1646" s="147"/>
      <c r="R1646" s="142"/>
      <c r="S1646" s="147"/>
      <c r="T1646" s="142"/>
      <c r="U1646" s="148"/>
      <c r="V1646" s="142"/>
      <c r="W1646" s="142"/>
      <c r="X1646" s="142"/>
      <c r="Y1646" s="147"/>
      <c r="Z1646" s="142"/>
      <c r="AA1646" s="142"/>
      <c r="AB1646" s="142"/>
      <c r="AC1646" s="142"/>
      <c r="AD1646" s="147"/>
      <c r="AE1646" s="142"/>
      <c r="AF1646" s="142"/>
    </row>
    <row r="1647">
      <c r="A1647" s="140"/>
      <c r="B1647" s="141"/>
      <c r="C1647" s="141"/>
      <c r="D1647" s="141"/>
      <c r="E1647" s="142"/>
      <c r="F1647" s="142"/>
      <c r="G1647" s="142"/>
      <c r="H1647" s="142"/>
      <c r="I1647" s="143"/>
      <c r="J1647" s="144"/>
      <c r="K1647" s="142"/>
      <c r="L1647" s="144"/>
      <c r="M1647" s="142"/>
      <c r="N1647" s="145"/>
      <c r="O1647" s="142"/>
      <c r="P1647" s="146"/>
      <c r="Q1647" s="147"/>
      <c r="R1647" s="142"/>
      <c r="S1647" s="147"/>
      <c r="T1647" s="142"/>
      <c r="U1647" s="148"/>
      <c r="V1647" s="142"/>
      <c r="W1647" s="142"/>
      <c r="X1647" s="142"/>
      <c r="Y1647" s="147"/>
      <c r="Z1647" s="142"/>
      <c r="AA1647" s="142"/>
      <c r="AB1647" s="142"/>
      <c r="AC1647" s="142"/>
      <c r="AD1647" s="147"/>
      <c r="AE1647" s="142"/>
      <c r="AF1647" s="142"/>
    </row>
    <row r="1648">
      <c r="A1648" s="140"/>
      <c r="B1648" s="141"/>
      <c r="C1648" s="141"/>
      <c r="D1648" s="141"/>
      <c r="E1648" s="142"/>
      <c r="F1648" s="142"/>
      <c r="G1648" s="142"/>
      <c r="H1648" s="142"/>
      <c r="I1648" s="143"/>
      <c r="J1648" s="144"/>
      <c r="K1648" s="142"/>
      <c r="L1648" s="144"/>
      <c r="M1648" s="142"/>
      <c r="N1648" s="145"/>
      <c r="O1648" s="142"/>
      <c r="P1648" s="146"/>
      <c r="Q1648" s="147"/>
      <c r="R1648" s="142"/>
      <c r="S1648" s="147"/>
      <c r="T1648" s="142"/>
      <c r="U1648" s="148"/>
      <c r="V1648" s="142"/>
      <c r="W1648" s="142"/>
      <c r="X1648" s="142"/>
      <c r="Y1648" s="147"/>
      <c r="Z1648" s="142"/>
      <c r="AA1648" s="142"/>
      <c r="AB1648" s="142"/>
      <c r="AC1648" s="142"/>
      <c r="AD1648" s="147"/>
      <c r="AE1648" s="142"/>
      <c r="AF1648" s="142"/>
    </row>
    <row r="1649">
      <c r="A1649" s="140"/>
      <c r="B1649" s="141"/>
      <c r="C1649" s="141"/>
      <c r="D1649" s="141"/>
      <c r="E1649" s="142"/>
      <c r="F1649" s="142"/>
      <c r="G1649" s="142"/>
      <c r="H1649" s="142"/>
      <c r="I1649" s="143"/>
      <c r="J1649" s="144"/>
      <c r="K1649" s="142"/>
      <c r="L1649" s="144"/>
      <c r="M1649" s="142"/>
      <c r="N1649" s="145"/>
      <c r="O1649" s="142"/>
      <c r="P1649" s="146"/>
      <c r="Q1649" s="147"/>
      <c r="R1649" s="142"/>
      <c r="S1649" s="147"/>
      <c r="T1649" s="142"/>
      <c r="U1649" s="148"/>
      <c r="V1649" s="142"/>
      <c r="W1649" s="142"/>
      <c r="X1649" s="142"/>
      <c r="Y1649" s="147"/>
      <c r="Z1649" s="142"/>
      <c r="AA1649" s="142"/>
      <c r="AB1649" s="142"/>
      <c r="AC1649" s="142"/>
      <c r="AD1649" s="147"/>
      <c r="AE1649" s="142"/>
      <c r="AF1649" s="142"/>
    </row>
    <row r="1650">
      <c r="A1650" s="140"/>
      <c r="B1650" s="141"/>
      <c r="C1650" s="141"/>
      <c r="D1650" s="141"/>
      <c r="E1650" s="142"/>
      <c r="F1650" s="142"/>
      <c r="G1650" s="142"/>
      <c r="H1650" s="142"/>
      <c r="I1650" s="143"/>
      <c r="J1650" s="144"/>
      <c r="K1650" s="142"/>
      <c r="L1650" s="144"/>
      <c r="M1650" s="142"/>
      <c r="N1650" s="145"/>
      <c r="O1650" s="142"/>
      <c r="P1650" s="146"/>
      <c r="Q1650" s="147"/>
      <c r="R1650" s="142"/>
      <c r="S1650" s="147"/>
      <c r="T1650" s="142"/>
      <c r="U1650" s="148"/>
      <c r="V1650" s="142"/>
      <c r="W1650" s="142"/>
      <c r="X1650" s="142"/>
      <c r="Y1650" s="147"/>
      <c r="Z1650" s="142"/>
      <c r="AA1650" s="142"/>
      <c r="AB1650" s="142"/>
      <c r="AC1650" s="142"/>
      <c r="AD1650" s="147"/>
      <c r="AE1650" s="142"/>
      <c r="AF1650" s="142"/>
    </row>
    <row r="1651">
      <c r="A1651" s="140"/>
      <c r="B1651" s="141"/>
      <c r="C1651" s="141"/>
      <c r="D1651" s="141"/>
      <c r="E1651" s="142"/>
      <c r="F1651" s="142"/>
      <c r="G1651" s="142"/>
      <c r="H1651" s="142"/>
      <c r="I1651" s="143"/>
      <c r="J1651" s="144"/>
      <c r="K1651" s="142"/>
      <c r="L1651" s="144"/>
      <c r="M1651" s="142"/>
      <c r="N1651" s="145"/>
      <c r="O1651" s="142"/>
      <c r="P1651" s="146"/>
      <c r="Q1651" s="147"/>
      <c r="R1651" s="142"/>
      <c r="S1651" s="147"/>
      <c r="T1651" s="142"/>
      <c r="U1651" s="148"/>
      <c r="V1651" s="142"/>
      <c r="W1651" s="142"/>
      <c r="X1651" s="142"/>
      <c r="Y1651" s="147"/>
      <c r="Z1651" s="142"/>
      <c r="AA1651" s="142"/>
      <c r="AB1651" s="142"/>
      <c r="AC1651" s="142"/>
      <c r="AD1651" s="147"/>
      <c r="AE1651" s="142"/>
      <c r="AF1651" s="142"/>
    </row>
    <row r="1652">
      <c r="A1652" s="140"/>
      <c r="B1652" s="141"/>
      <c r="C1652" s="141"/>
      <c r="D1652" s="141"/>
      <c r="E1652" s="142"/>
      <c r="F1652" s="142"/>
      <c r="G1652" s="142"/>
      <c r="H1652" s="142"/>
      <c r="I1652" s="143"/>
      <c r="J1652" s="144"/>
      <c r="K1652" s="142"/>
      <c r="L1652" s="144"/>
      <c r="M1652" s="142"/>
      <c r="N1652" s="145"/>
      <c r="O1652" s="142"/>
      <c r="P1652" s="146"/>
      <c r="Q1652" s="147"/>
      <c r="R1652" s="142"/>
      <c r="S1652" s="147"/>
      <c r="T1652" s="142"/>
      <c r="U1652" s="148"/>
      <c r="V1652" s="142"/>
      <c r="W1652" s="142"/>
      <c r="X1652" s="142"/>
      <c r="Y1652" s="147"/>
      <c r="Z1652" s="142"/>
      <c r="AA1652" s="142"/>
      <c r="AB1652" s="142"/>
      <c r="AC1652" s="142"/>
      <c r="AD1652" s="147"/>
      <c r="AE1652" s="142"/>
      <c r="AF1652" s="142"/>
    </row>
    <row r="1653">
      <c r="A1653" s="140"/>
      <c r="B1653" s="141"/>
      <c r="C1653" s="141"/>
      <c r="D1653" s="141"/>
      <c r="E1653" s="142"/>
      <c r="F1653" s="142"/>
      <c r="G1653" s="142"/>
      <c r="H1653" s="142"/>
      <c r="I1653" s="143"/>
      <c r="J1653" s="144"/>
      <c r="K1653" s="142"/>
      <c r="L1653" s="144"/>
      <c r="M1653" s="142"/>
      <c r="N1653" s="145"/>
      <c r="O1653" s="142"/>
      <c r="P1653" s="146"/>
      <c r="Q1653" s="147"/>
      <c r="R1653" s="142"/>
      <c r="S1653" s="147"/>
      <c r="T1653" s="142"/>
      <c r="U1653" s="148"/>
      <c r="V1653" s="142"/>
      <c r="W1653" s="142"/>
      <c r="X1653" s="142"/>
      <c r="Y1653" s="147"/>
      <c r="Z1653" s="142"/>
      <c r="AA1653" s="142"/>
      <c r="AB1653" s="142"/>
      <c r="AC1653" s="142"/>
      <c r="AD1653" s="147"/>
      <c r="AE1653" s="142"/>
      <c r="AF1653" s="142"/>
    </row>
    <row r="1654">
      <c r="A1654" s="140"/>
      <c r="B1654" s="141"/>
      <c r="C1654" s="141"/>
      <c r="D1654" s="141"/>
      <c r="E1654" s="142"/>
      <c r="F1654" s="142"/>
      <c r="G1654" s="142"/>
      <c r="H1654" s="142"/>
      <c r="I1654" s="143"/>
      <c r="J1654" s="144"/>
      <c r="K1654" s="142"/>
      <c r="L1654" s="144"/>
      <c r="M1654" s="142"/>
      <c r="N1654" s="145"/>
      <c r="O1654" s="142"/>
      <c r="P1654" s="146"/>
      <c r="Q1654" s="147"/>
      <c r="R1654" s="142"/>
      <c r="S1654" s="147"/>
      <c r="T1654" s="142"/>
      <c r="U1654" s="148"/>
      <c r="V1654" s="142"/>
      <c r="W1654" s="142"/>
      <c r="X1654" s="142"/>
      <c r="Y1654" s="147"/>
      <c r="Z1654" s="142"/>
      <c r="AA1654" s="142"/>
      <c r="AB1654" s="142"/>
      <c r="AC1654" s="142"/>
      <c r="AD1654" s="147"/>
      <c r="AE1654" s="142"/>
      <c r="AF1654" s="142"/>
    </row>
    <row r="1655">
      <c r="A1655" s="140"/>
      <c r="B1655" s="141"/>
      <c r="C1655" s="141"/>
      <c r="D1655" s="141"/>
      <c r="E1655" s="142"/>
      <c r="F1655" s="142"/>
      <c r="G1655" s="142"/>
      <c r="H1655" s="142"/>
      <c r="I1655" s="143"/>
      <c r="J1655" s="144"/>
      <c r="K1655" s="142"/>
      <c r="L1655" s="144"/>
      <c r="M1655" s="142"/>
      <c r="N1655" s="145"/>
      <c r="O1655" s="142"/>
      <c r="P1655" s="146"/>
      <c r="Q1655" s="147"/>
      <c r="R1655" s="142"/>
      <c r="S1655" s="147"/>
      <c r="T1655" s="142"/>
      <c r="U1655" s="148"/>
      <c r="V1655" s="142"/>
      <c r="W1655" s="142"/>
      <c r="X1655" s="142"/>
      <c r="Y1655" s="147"/>
      <c r="Z1655" s="142"/>
      <c r="AA1655" s="142"/>
      <c r="AB1655" s="142"/>
      <c r="AC1655" s="142"/>
      <c r="AD1655" s="147"/>
      <c r="AE1655" s="142"/>
      <c r="AF1655" s="142"/>
    </row>
    <row r="1656">
      <c r="A1656" s="140"/>
      <c r="B1656" s="141"/>
      <c r="C1656" s="141"/>
      <c r="D1656" s="141"/>
      <c r="E1656" s="142"/>
      <c r="F1656" s="142"/>
      <c r="G1656" s="142"/>
      <c r="H1656" s="142"/>
      <c r="I1656" s="143"/>
      <c r="J1656" s="144"/>
      <c r="K1656" s="142"/>
      <c r="L1656" s="144"/>
      <c r="M1656" s="142"/>
      <c r="N1656" s="145"/>
      <c r="O1656" s="142"/>
      <c r="P1656" s="146"/>
      <c r="Q1656" s="147"/>
      <c r="R1656" s="142"/>
      <c r="S1656" s="147"/>
      <c r="T1656" s="142"/>
      <c r="U1656" s="148"/>
      <c r="V1656" s="142"/>
      <c r="W1656" s="142"/>
      <c r="X1656" s="142"/>
      <c r="Y1656" s="147"/>
      <c r="Z1656" s="142"/>
      <c r="AA1656" s="142"/>
      <c r="AB1656" s="142"/>
      <c r="AC1656" s="142"/>
      <c r="AD1656" s="147"/>
      <c r="AE1656" s="142"/>
      <c r="AF1656" s="142"/>
    </row>
    <row r="1657">
      <c r="A1657" s="140"/>
      <c r="B1657" s="141"/>
      <c r="C1657" s="141"/>
      <c r="D1657" s="141"/>
      <c r="E1657" s="142"/>
      <c r="F1657" s="142"/>
      <c r="G1657" s="142"/>
      <c r="H1657" s="142"/>
      <c r="I1657" s="143"/>
      <c r="J1657" s="144"/>
      <c r="K1657" s="142"/>
      <c r="L1657" s="144"/>
      <c r="M1657" s="142"/>
      <c r="N1657" s="145"/>
      <c r="O1657" s="142"/>
      <c r="P1657" s="146"/>
      <c r="Q1657" s="147"/>
      <c r="R1657" s="142"/>
      <c r="S1657" s="147"/>
      <c r="T1657" s="142"/>
      <c r="U1657" s="148"/>
      <c r="V1657" s="142"/>
      <c r="W1657" s="142"/>
      <c r="X1657" s="142"/>
      <c r="Y1657" s="147"/>
      <c r="Z1657" s="142"/>
      <c r="AA1657" s="142"/>
      <c r="AB1657" s="142"/>
      <c r="AC1657" s="142"/>
      <c r="AD1657" s="147"/>
      <c r="AE1657" s="142"/>
      <c r="AF1657" s="142"/>
    </row>
    <row r="1658">
      <c r="A1658" s="140"/>
      <c r="B1658" s="141"/>
      <c r="C1658" s="141"/>
      <c r="D1658" s="141"/>
      <c r="E1658" s="142"/>
      <c r="F1658" s="142"/>
      <c r="G1658" s="142"/>
      <c r="H1658" s="142"/>
      <c r="I1658" s="143"/>
      <c r="J1658" s="144"/>
      <c r="K1658" s="142"/>
      <c r="L1658" s="144"/>
      <c r="M1658" s="142"/>
      <c r="N1658" s="145"/>
      <c r="O1658" s="142"/>
      <c r="P1658" s="146"/>
      <c r="Q1658" s="147"/>
      <c r="R1658" s="142"/>
      <c r="S1658" s="147"/>
      <c r="T1658" s="142"/>
      <c r="U1658" s="148"/>
      <c r="V1658" s="142"/>
      <c r="W1658" s="142"/>
      <c r="X1658" s="142"/>
      <c r="Y1658" s="147"/>
      <c r="Z1658" s="142"/>
      <c r="AA1658" s="142"/>
      <c r="AB1658" s="142"/>
      <c r="AC1658" s="142"/>
      <c r="AD1658" s="147"/>
      <c r="AE1658" s="142"/>
      <c r="AF1658" s="142"/>
    </row>
    <row r="1659">
      <c r="A1659" s="140"/>
      <c r="B1659" s="141"/>
      <c r="C1659" s="141"/>
      <c r="D1659" s="141"/>
      <c r="E1659" s="142"/>
      <c r="F1659" s="142"/>
      <c r="G1659" s="142"/>
      <c r="H1659" s="142"/>
      <c r="I1659" s="143"/>
      <c r="J1659" s="144"/>
      <c r="K1659" s="142"/>
      <c r="L1659" s="144"/>
      <c r="M1659" s="142"/>
      <c r="N1659" s="145"/>
      <c r="O1659" s="142"/>
      <c r="P1659" s="146"/>
      <c r="Q1659" s="147"/>
      <c r="R1659" s="142"/>
      <c r="S1659" s="147"/>
      <c r="T1659" s="142"/>
      <c r="U1659" s="148"/>
      <c r="V1659" s="142"/>
      <c r="W1659" s="142"/>
      <c r="X1659" s="142"/>
      <c r="Y1659" s="147"/>
      <c r="Z1659" s="142"/>
      <c r="AA1659" s="142"/>
      <c r="AB1659" s="142"/>
      <c r="AC1659" s="142"/>
      <c r="AD1659" s="147"/>
      <c r="AE1659" s="142"/>
      <c r="AF1659" s="142"/>
    </row>
    <row r="1660">
      <c r="A1660" s="140"/>
      <c r="B1660" s="141"/>
      <c r="C1660" s="141"/>
      <c r="D1660" s="141"/>
      <c r="E1660" s="142"/>
      <c r="F1660" s="142"/>
      <c r="G1660" s="142"/>
      <c r="H1660" s="142"/>
      <c r="I1660" s="143"/>
      <c r="J1660" s="144"/>
      <c r="K1660" s="142"/>
      <c r="L1660" s="144"/>
      <c r="M1660" s="142"/>
      <c r="N1660" s="145"/>
      <c r="O1660" s="142"/>
      <c r="P1660" s="146"/>
      <c r="Q1660" s="147"/>
      <c r="R1660" s="142"/>
      <c r="S1660" s="147"/>
      <c r="T1660" s="142"/>
      <c r="U1660" s="148"/>
      <c r="V1660" s="142"/>
      <c r="W1660" s="142"/>
      <c r="X1660" s="142"/>
      <c r="Y1660" s="147"/>
      <c r="Z1660" s="142"/>
      <c r="AA1660" s="142"/>
      <c r="AB1660" s="142"/>
      <c r="AC1660" s="142"/>
      <c r="AD1660" s="147"/>
      <c r="AE1660" s="142"/>
      <c r="AF1660" s="142"/>
    </row>
    <row r="1661">
      <c r="A1661" s="140"/>
      <c r="B1661" s="141"/>
      <c r="C1661" s="141"/>
      <c r="D1661" s="141"/>
      <c r="E1661" s="142"/>
      <c r="F1661" s="142"/>
      <c r="G1661" s="142"/>
      <c r="H1661" s="142"/>
      <c r="I1661" s="143"/>
      <c r="J1661" s="144"/>
      <c r="K1661" s="142"/>
      <c r="L1661" s="144"/>
      <c r="M1661" s="142"/>
      <c r="N1661" s="145"/>
      <c r="O1661" s="142"/>
      <c r="P1661" s="146"/>
      <c r="Q1661" s="147"/>
      <c r="R1661" s="142"/>
      <c r="S1661" s="147"/>
      <c r="T1661" s="142"/>
      <c r="U1661" s="148"/>
      <c r="V1661" s="142"/>
      <c r="W1661" s="142"/>
      <c r="X1661" s="142"/>
      <c r="Y1661" s="147"/>
      <c r="Z1661" s="142"/>
      <c r="AA1661" s="142"/>
      <c r="AB1661" s="142"/>
      <c r="AC1661" s="142"/>
      <c r="AD1661" s="147"/>
      <c r="AE1661" s="142"/>
      <c r="AF1661" s="142"/>
    </row>
    <row r="1662">
      <c r="A1662" s="140"/>
      <c r="B1662" s="141"/>
      <c r="C1662" s="141"/>
      <c r="D1662" s="141"/>
      <c r="E1662" s="142"/>
      <c r="F1662" s="142"/>
      <c r="G1662" s="142"/>
      <c r="H1662" s="142"/>
      <c r="I1662" s="143"/>
      <c r="J1662" s="144"/>
      <c r="K1662" s="142"/>
      <c r="L1662" s="144"/>
      <c r="M1662" s="142"/>
      <c r="N1662" s="145"/>
      <c r="O1662" s="142"/>
      <c r="P1662" s="146"/>
      <c r="Q1662" s="147"/>
      <c r="R1662" s="142"/>
      <c r="S1662" s="147"/>
      <c r="T1662" s="142"/>
      <c r="U1662" s="148"/>
      <c r="V1662" s="142"/>
      <c r="W1662" s="142"/>
      <c r="X1662" s="142"/>
      <c r="Y1662" s="147"/>
      <c r="Z1662" s="142"/>
      <c r="AA1662" s="142"/>
      <c r="AB1662" s="142"/>
      <c r="AC1662" s="142"/>
      <c r="AD1662" s="147"/>
      <c r="AE1662" s="142"/>
      <c r="AF1662" s="142"/>
    </row>
    <row r="1663">
      <c r="A1663" s="140"/>
      <c r="B1663" s="141"/>
      <c r="C1663" s="141"/>
      <c r="D1663" s="141"/>
      <c r="E1663" s="142"/>
      <c r="F1663" s="142"/>
      <c r="G1663" s="142"/>
      <c r="H1663" s="142"/>
      <c r="I1663" s="143"/>
      <c r="J1663" s="144"/>
      <c r="K1663" s="142"/>
      <c r="L1663" s="144"/>
      <c r="M1663" s="142"/>
      <c r="N1663" s="145"/>
      <c r="O1663" s="142"/>
      <c r="P1663" s="146"/>
      <c r="Q1663" s="147"/>
      <c r="R1663" s="142"/>
      <c r="S1663" s="147"/>
      <c r="T1663" s="142"/>
      <c r="U1663" s="148"/>
      <c r="V1663" s="142"/>
      <c r="W1663" s="142"/>
      <c r="X1663" s="142"/>
      <c r="Y1663" s="147"/>
      <c r="Z1663" s="142"/>
      <c r="AA1663" s="142"/>
      <c r="AB1663" s="142"/>
      <c r="AC1663" s="142"/>
      <c r="AD1663" s="147"/>
      <c r="AE1663" s="142"/>
      <c r="AF1663" s="142"/>
    </row>
    <row r="1664">
      <c r="A1664" s="140"/>
      <c r="B1664" s="141"/>
      <c r="C1664" s="141"/>
      <c r="D1664" s="141"/>
      <c r="E1664" s="142"/>
      <c r="F1664" s="142"/>
      <c r="G1664" s="142"/>
      <c r="H1664" s="142"/>
      <c r="I1664" s="143"/>
      <c r="J1664" s="144"/>
      <c r="K1664" s="142"/>
      <c r="L1664" s="144"/>
      <c r="M1664" s="142"/>
      <c r="N1664" s="145"/>
      <c r="O1664" s="142"/>
      <c r="P1664" s="146"/>
      <c r="Q1664" s="147"/>
      <c r="R1664" s="142"/>
      <c r="S1664" s="147"/>
      <c r="T1664" s="142"/>
      <c r="U1664" s="148"/>
      <c r="V1664" s="142"/>
      <c r="W1664" s="142"/>
      <c r="X1664" s="142"/>
      <c r="Y1664" s="147"/>
      <c r="Z1664" s="142"/>
      <c r="AA1664" s="142"/>
      <c r="AB1664" s="142"/>
      <c r="AC1664" s="142"/>
      <c r="AD1664" s="147"/>
      <c r="AE1664" s="142"/>
      <c r="AF1664" s="142"/>
    </row>
    <row r="1665">
      <c r="A1665" s="140"/>
      <c r="B1665" s="141"/>
      <c r="C1665" s="141"/>
      <c r="D1665" s="141"/>
      <c r="E1665" s="142"/>
      <c r="F1665" s="142"/>
      <c r="G1665" s="142"/>
      <c r="H1665" s="142"/>
      <c r="I1665" s="143"/>
      <c r="J1665" s="144"/>
      <c r="K1665" s="142"/>
      <c r="L1665" s="144"/>
      <c r="M1665" s="142"/>
      <c r="N1665" s="145"/>
      <c r="O1665" s="142"/>
      <c r="P1665" s="146"/>
      <c r="Q1665" s="147"/>
      <c r="R1665" s="142"/>
      <c r="S1665" s="147"/>
      <c r="T1665" s="142"/>
      <c r="U1665" s="148"/>
      <c r="V1665" s="142"/>
      <c r="W1665" s="142"/>
      <c r="X1665" s="142"/>
      <c r="Y1665" s="147"/>
      <c r="Z1665" s="142"/>
      <c r="AA1665" s="142"/>
      <c r="AB1665" s="142"/>
      <c r="AC1665" s="142"/>
      <c r="AD1665" s="147"/>
      <c r="AE1665" s="142"/>
      <c r="AF1665" s="142"/>
    </row>
    <row r="1666">
      <c r="A1666" s="140"/>
      <c r="B1666" s="141"/>
      <c r="C1666" s="141"/>
      <c r="D1666" s="141"/>
      <c r="E1666" s="142"/>
      <c r="F1666" s="142"/>
      <c r="G1666" s="142"/>
      <c r="H1666" s="142"/>
      <c r="I1666" s="143"/>
      <c r="J1666" s="144"/>
      <c r="K1666" s="142"/>
      <c r="L1666" s="144"/>
      <c r="M1666" s="142"/>
      <c r="N1666" s="145"/>
      <c r="O1666" s="142"/>
      <c r="P1666" s="146"/>
      <c r="Q1666" s="147"/>
      <c r="R1666" s="142"/>
      <c r="S1666" s="147"/>
      <c r="T1666" s="142"/>
      <c r="U1666" s="148"/>
      <c r="V1666" s="142"/>
      <c r="W1666" s="142"/>
      <c r="X1666" s="142"/>
      <c r="Y1666" s="147"/>
      <c r="Z1666" s="142"/>
      <c r="AA1666" s="142"/>
      <c r="AB1666" s="142"/>
      <c r="AC1666" s="142"/>
      <c r="AD1666" s="147"/>
      <c r="AE1666" s="142"/>
      <c r="AF1666" s="142"/>
    </row>
    <row r="1667">
      <c r="A1667" s="140"/>
      <c r="B1667" s="141"/>
      <c r="C1667" s="141"/>
      <c r="D1667" s="141"/>
      <c r="E1667" s="142"/>
      <c r="F1667" s="142"/>
      <c r="G1667" s="142"/>
      <c r="H1667" s="142"/>
      <c r="I1667" s="143"/>
      <c r="J1667" s="144"/>
      <c r="K1667" s="142"/>
      <c r="L1667" s="144"/>
      <c r="M1667" s="142"/>
      <c r="N1667" s="145"/>
      <c r="O1667" s="142"/>
      <c r="P1667" s="146"/>
      <c r="Q1667" s="147"/>
      <c r="R1667" s="142"/>
      <c r="S1667" s="147"/>
      <c r="T1667" s="142"/>
      <c r="U1667" s="148"/>
      <c r="V1667" s="142"/>
      <c r="W1667" s="142"/>
      <c r="X1667" s="142"/>
      <c r="Y1667" s="147"/>
      <c r="Z1667" s="142"/>
      <c r="AA1667" s="142"/>
      <c r="AB1667" s="142"/>
      <c r="AC1667" s="142"/>
      <c r="AD1667" s="147"/>
      <c r="AE1667" s="142"/>
      <c r="AF1667" s="142"/>
    </row>
    <row r="1668">
      <c r="A1668" s="140"/>
      <c r="B1668" s="141"/>
      <c r="C1668" s="141"/>
      <c r="D1668" s="141"/>
      <c r="E1668" s="142"/>
      <c r="F1668" s="142"/>
      <c r="G1668" s="142"/>
      <c r="H1668" s="142"/>
      <c r="I1668" s="143"/>
      <c r="J1668" s="144"/>
      <c r="K1668" s="142"/>
      <c r="L1668" s="144"/>
      <c r="M1668" s="142"/>
      <c r="N1668" s="145"/>
      <c r="O1668" s="142"/>
      <c r="P1668" s="146"/>
      <c r="Q1668" s="147"/>
      <c r="R1668" s="142"/>
      <c r="S1668" s="147"/>
      <c r="T1668" s="142"/>
      <c r="U1668" s="148"/>
      <c r="V1668" s="142"/>
      <c r="W1668" s="142"/>
      <c r="X1668" s="142"/>
      <c r="Y1668" s="147"/>
      <c r="Z1668" s="142"/>
      <c r="AA1668" s="142"/>
      <c r="AB1668" s="142"/>
      <c r="AC1668" s="142"/>
      <c r="AD1668" s="147"/>
      <c r="AE1668" s="142"/>
      <c r="AF1668" s="142"/>
    </row>
    <row r="1669">
      <c r="A1669" s="140"/>
      <c r="B1669" s="141"/>
      <c r="C1669" s="141"/>
      <c r="D1669" s="141"/>
      <c r="E1669" s="142"/>
      <c r="F1669" s="142"/>
      <c r="G1669" s="142"/>
      <c r="H1669" s="142"/>
      <c r="I1669" s="143"/>
      <c r="J1669" s="144"/>
      <c r="K1669" s="142"/>
      <c r="L1669" s="144"/>
      <c r="M1669" s="142"/>
      <c r="N1669" s="145"/>
      <c r="O1669" s="142"/>
      <c r="P1669" s="146"/>
      <c r="Q1669" s="147"/>
      <c r="R1669" s="142"/>
      <c r="S1669" s="147"/>
      <c r="T1669" s="142"/>
      <c r="U1669" s="148"/>
      <c r="V1669" s="142"/>
      <c r="W1669" s="142"/>
      <c r="X1669" s="142"/>
      <c r="Y1669" s="147"/>
      <c r="Z1669" s="142"/>
      <c r="AA1669" s="142"/>
      <c r="AB1669" s="142"/>
      <c r="AC1669" s="142"/>
      <c r="AD1669" s="147"/>
      <c r="AE1669" s="142"/>
      <c r="AF1669" s="142"/>
    </row>
    <row r="1670">
      <c r="A1670" s="140"/>
      <c r="B1670" s="141"/>
      <c r="C1670" s="141"/>
      <c r="D1670" s="141"/>
      <c r="E1670" s="142"/>
      <c r="F1670" s="142"/>
      <c r="G1670" s="142"/>
      <c r="H1670" s="142"/>
      <c r="I1670" s="143"/>
      <c r="J1670" s="144"/>
      <c r="K1670" s="142"/>
      <c r="L1670" s="144"/>
      <c r="M1670" s="142"/>
      <c r="N1670" s="145"/>
      <c r="O1670" s="142"/>
      <c r="P1670" s="146"/>
      <c r="Q1670" s="147"/>
      <c r="R1670" s="142"/>
      <c r="S1670" s="147"/>
      <c r="T1670" s="142"/>
      <c r="U1670" s="148"/>
      <c r="V1670" s="142"/>
      <c r="W1670" s="142"/>
      <c r="X1670" s="142"/>
      <c r="Y1670" s="147"/>
      <c r="Z1670" s="142"/>
      <c r="AA1670" s="142"/>
      <c r="AB1670" s="142"/>
      <c r="AC1670" s="142"/>
      <c r="AD1670" s="147"/>
      <c r="AE1670" s="142"/>
      <c r="AF1670" s="142"/>
    </row>
    <row r="1671">
      <c r="A1671" s="140"/>
      <c r="B1671" s="141"/>
      <c r="C1671" s="141"/>
      <c r="D1671" s="141"/>
      <c r="E1671" s="142"/>
      <c r="F1671" s="142"/>
      <c r="G1671" s="142"/>
      <c r="H1671" s="142"/>
      <c r="I1671" s="143"/>
      <c r="J1671" s="144"/>
      <c r="K1671" s="142"/>
      <c r="L1671" s="144"/>
      <c r="M1671" s="142"/>
      <c r="N1671" s="145"/>
      <c r="O1671" s="142"/>
      <c r="P1671" s="146"/>
      <c r="Q1671" s="147"/>
      <c r="R1671" s="142"/>
      <c r="S1671" s="147"/>
      <c r="T1671" s="142"/>
      <c r="U1671" s="148"/>
      <c r="V1671" s="142"/>
      <c r="W1671" s="142"/>
      <c r="X1671" s="142"/>
      <c r="Y1671" s="147"/>
      <c r="Z1671" s="142"/>
      <c r="AA1671" s="142"/>
      <c r="AB1671" s="142"/>
      <c r="AC1671" s="142"/>
      <c r="AD1671" s="147"/>
      <c r="AE1671" s="142"/>
      <c r="AF1671" s="142"/>
    </row>
    <row r="1672">
      <c r="A1672" s="140"/>
      <c r="B1672" s="141"/>
      <c r="C1672" s="141"/>
      <c r="D1672" s="141"/>
      <c r="E1672" s="142"/>
      <c r="F1672" s="142"/>
      <c r="G1672" s="142"/>
      <c r="H1672" s="142"/>
      <c r="I1672" s="143"/>
      <c r="J1672" s="144"/>
      <c r="K1672" s="142"/>
      <c r="L1672" s="144"/>
      <c r="M1672" s="142"/>
      <c r="N1672" s="145"/>
      <c r="O1672" s="142"/>
      <c r="P1672" s="146"/>
      <c r="Q1672" s="147"/>
      <c r="R1672" s="142"/>
      <c r="S1672" s="147"/>
      <c r="T1672" s="142"/>
      <c r="U1672" s="148"/>
      <c r="V1672" s="142"/>
      <c r="W1672" s="142"/>
      <c r="X1672" s="142"/>
      <c r="Y1672" s="147"/>
      <c r="Z1672" s="142"/>
      <c r="AA1672" s="142"/>
      <c r="AB1672" s="142"/>
      <c r="AC1672" s="142"/>
      <c r="AD1672" s="147"/>
      <c r="AE1672" s="142"/>
      <c r="AF1672" s="142"/>
    </row>
    <row r="1673">
      <c r="A1673" s="140"/>
      <c r="B1673" s="141"/>
      <c r="C1673" s="141"/>
      <c r="D1673" s="141"/>
      <c r="E1673" s="142"/>
      <c r="F1673" s="142"/>
      <c r="G1673" s="142"/>
      <c r="H1673" s="142"/>
      <c r="I1673" s="143"/>
      <c r="J1673" s="144"/>
      <c r="K1673" s="142"/>
      <c r="L1673" s="144"/>
      <c r="M1673" s="142"/>
      <c r="N1673" s="145"/>
      <c r="O1673" s="142"/>
      <c r="P1673" s="146"/>
      <c r="Q1673" s="147"/>
      <c r="R1673" s="142"/>
      <c r="S1673" s="147"/>
      <c r="T1673" s="142"/>
      <c r="U1673" s="148"/>
      <c r="V1673" s="142"/>
      <c r="W1673" s="142"/>
      <c r="X1673" s="142"/>
      <c r="Y1673" s="147"/>
      <c r="Z1673" s="142"/>
      <c r="AA1673" s="142"/>
      <c r="AB1673" s="142"/>
      <c r="AC1673" s="142"/>
      <c r="AD1673" s="147"/>
      <c r="AE1673" s="142"/>
      <c r="AF1673" s="142"/>
    </row>
    <row r="1674">
      <c r="A1674" s="140"/>
      <c r="B1674" s="141"/>
      <c r="C1674" s="141"/>
      <c r="D1674" s="141"/>
      <c r="E1674" s="142"/>
      <c r="F1674" s="142"/>
      <c r="G1674" s="142"/>
      <c r="H1674" s="142"/>
      <c r="I1674" s="143"/>
      <c r="J1674" s="144"/>
      <c r="K1674" s="142"/>
      <c r="L1674" s="144"/>
      <c r="M1674" s="142"/>
      <c r="N1674" s="145"/>
      <c r="O1674" s="142"/>
      <c r="P1674" s="146"/>
      <c r="Q1674" s="147"/>
      <c r="R1674" s="142"/>
      <c r="S1674" s="147"/>
      <c r="T1674" s="142"/>
      <c r="U1674" s="148"/>
      <c r="V1674" s="142"/>
      <c r="W1674" s="142"/>
      <c r="X1674" s="142"/>
      <c r="Y1674" s="147"/>
      <c r="Z1674" s="142"/>
      <c r="AA1674" s="142"/>
      <c r="AB1674" s="142"/>
      <c r="AC1674" s="142"/>
      <c r="AD1674" s="147"/>
      <c r="AE1674" s="142"/>
      <c r="AF1674" s="142"/>
    </row>
    <row r="1675">
      <c r="A1675" s="140"/>
      <c r="B1675" s="141"/>
      <c r="C1675" s="141"/>
      <c r="D1675" s="141"/>
      <c r="E1675" s="142"/>
      <c r="F1675" s="142"/>
      <c r="G1675" s="142"/>
      <c r="H1675" s="142"/>
      <c r="I1675" s="143"/>
      <c r="J1675" s="144"/>
      <c r="K1675" s="142"/>
      <c r="L1675" s="144"/>
      <c r="M1675" s="142"/>
      <c r="N1675" s="145"/>
      <c r="O1675" s="142"/>
      <c r="P1675" s="146"/>
      <c r="Q1675" s="147"/>
      <c r="R1675" s="142"/>
      <c r="S1675" s="147"/>
      <c r="T1675" s="142"/>
      <c r="U1675" s="148"/>
      <c r="V1675" s="142"/>
      <c r="W1675" s="142"/>
      <c r="X1675" s="142"/>
      <c r="Y1675" s="147"/>
      <c r="Z1675" s="142"/>
      <c r="AA1675" s="142"/>
      <c r="AB1675" s="142"/>
      <c r="AC1675" s="142"/>
      <c r="AD1675" s="147"/>
      <c r="AE1675" s="142"/>
      <c r="AF1675" s="142"/>
    </row>
    <row r="1676">
      <c r="A1676" s="140"/>
      <c r="B1676" s="141"/>
      <c r="C1676" s="141"/>
      <c r="D1676" s="141"/>
      <c r="E1676" s="142"/>
      <c r="F1676" s="142"/>
      <c r="G1676" s="142"/>
      <c r="H1676" s="142"/>
      <c r="I1676" s="143"/>
      <c r="J1676" s="144"/>
      <c r="K1676" s="142"/>
      <c r="L1676" s="144"/>
      <c r="M1676" s="142"/>
      <c r="N1676" s="145"/>
      <c r="O1676" s="142"/>
      <c r="P1676" s="146"/>
      <c r="Q1676" s="147"/>
      <c r="R1676" s="142"/>
      <c r="S1676" s="147"/>
      <c r="T1676" s="142"/>
      <c r="U1676" s="148"/>
      <c r="V1676" s="142"/>
      <c r="W1676" s="142"/>
      <c r="X1676" s="142"/>
      <c r="Y1676" s="147"/>
      <c r="Z1676" s="142"/>
      <c r="AA1676" s="142"/>
      <c r="AB1676" s="142"/>
      <c r="AC1676" s="142"/>
      <c r="AD1676" s="147"/>
      <c r="AE1676" s="142"/>
      <c r="AF1676" s="142"/>
    </row>
    <row r="1677">
      <c r="A1677" s="140"/>
      <c r="B1677" s="141"/>
      <c r="C1677" s="141"/>
      <c r="D1677" s="141"/>
      <c r="E1677" s="142"/>
      <c r="F1677" s="142"/>
      <c r="G1677" s="142"/>
      <c r="H1677" s="142"/>
      <c r="I1677" s="143"/>
      <c r="J1677" s="144"/>
      <c r="K1677" s="142"/>
      <c r="L1677" s="144"/>
      <c r="M1677" s="142"/>
      <c r="N1677" s="145"/>
      <c r="O1677" s="142"/>
      <c r="P1677" s="146"/>
      <c r="Q1677" s="147"/>
      <c r="R1677" s="142"/>
      <c r="S1677" s="147"/>
      <c r="T1677" s="142"/>
      <c r="U1677" s="148"/>
      <c r="V1677" s="142"/>
      <c r="W1677" s="142"/>
      <c r="X1677" s="142"/>
      <c r="Y1677" s="147"/>
      <c r="Z1677" s="142"/>
      <c r="AA1677" s="142"/>
      <c r="AB1677" s="142"/>
      <c r="AC1677" s="142"/>
      <c r="AD1677" s="147"/>
      <c r="AE1677" s="142"/>
      <c r="AF1677" s="142"/>
    </row>
    <row r="1678">
      <c r="A1678" s="140"/>
      <c r="B1678" s="141"/>
      <c r="C1678" s="141"/>
      <c r="D1678" s="141"/>
      <c r="E1678" s="142"/>
      <c r="F1678" s="142"/>
      <c r="G1678" s="142"/>
      <c r="H1678" s="142"/>
      <c r="I1678" s="143"/>
      <c r="J1678" s="144"/>
      <c r="K1678" s="142"/>
      <c r="L1678" s="144"/>
      <c r="M1678" s="142"/>
      <c r="N1678" s="145"/>
      <c r="O1678" s="142"/>
      <c r="P1678" s="146"/>
      <c r="Q1678" s="147"/>
      <c r="R1678" s="142"/>
      <c r="S1678" s="147"/>
      <c r="T1678" s="142"/>
      <c r="U1678" s="148"/>
      <c r="V1678" s="142"/>
      <c r="W1678" s="142"/>
      <c r="X1678" s="142"/>
      <c r="Y1678" s="147"/>
      <c r="Z1678" s="142"/>
      <c r="AA1678" s="142"/>
      <c r="AB1678" s="142"/>
      <c r="AC1678" s="142"/>
      <c r="AD1678" s="147"/>
      <c r="AE1678" s="142"/>
      <c r="AF1678" s="142"/>
    </row>
    <row r="1679">
      <c r="A1679" s="140"/>
      <c r="B1679" s="141"/>
      <c r="C1679" s="141"/>
      <c r="D1679" s="141"/>
      <c r="E1679" s="142"/>
      <c r="F1679" s="142"/>
      <c r="G1679" s="142"/>
      <c r="H1679" s="142"/>
      <c r="I1679" s="143"/>
      <c r="J1679" s="144"/>
      <c r="K1679" s="142"/>
      <c r="L1679" s="144"/>
      <c r="M1679" s="142"/>
      <c r="N1679" s="145"/>
      <c r="O1679" s="142"/>
      <c r="P1679" s="146"/>
      <c r="Q1679" s="147"/>
      <c r="R1679" s="142"/>
      <c r="S1679" s="147"/>
      <c r="T1679" s="142"/>
      <c r="U1679" s="148"/>
      <c r="V1679" s="142"/>
      <c r="W1679" s="142"/>
      <c r="X1679" s="142"/>
      <c r="Y1679" s="147"/>
      <c r="Z1679" s="142"/>
      <c r="AA1679" s="142"/>
      <c r="AB1679" s="142"/>
      <c r="AC1679" s="142"/>
      <c r="AD1679" s="147"/>
      <c r="AE1679" s="142"/>
      <c r="AF1679" s="142"/>
    </row>
    <row r="1680">
      <c r="A1680" s="140"/>
      <c r="B1680" s="141"/>
      <c r="C1680" s="141"/>
      <c r="D1680" s="141"/>
      <c r="E1680" s="142"/>
      <c r="F1680" s="142"/>
      <c r="G1680" s="142"/>
      <c r="H1680" s="142"/>
      <c r="I1680" s="143"/>
      <c r="J1680" s="144"/>
      <c r="K1680" s="142"/>
      <c r="L1680" s="144"/>
      <c r="M1680" s="142"/>
      <c r="N1680" s="145"/>
      <c r="O1680" s="142"/>
      <c r="P1680" s="146"/>
      <c r="Q1680" s="147"/>
      <c r="R1680" s="142"/>
      <c r="S1680" s="147"/>
      <c r="T1680" s="142"/>
      <c r="U1680" s="148"/>
      <c r="V1680" s="142"/>
      <c r="W1680" s="142"/>
      <c r="X1680" s="142"/>
      <c r="Y1680" s="147"/>
      <c r="Z1680" s="142"/>
      <c r="AA1680" s="142"/>
      <c r="AB1680" s="142"/>
      <c r="AC1680" s="142"/>
      <c r="AD1680" s="147"/>
      <c r="AE1680" s="142"/>
      <c r="AF1680" s="142"/>
    </row>
    <row r="1681">
      <c r="A1681" s="140"/>
      <c r="B1681" s="141"/>
      <c r="C1681" s="141"/>
      <c r="D1681" s="141"/>
      <c r="E1681" s="142"/>
      <c r="F1681" s="142"/>
      <c r="G1681" s="142"/>
      <c r="H1681" s="142"/>
      <c r="I1681" s="143"/>
      <c r="J1681" s="144"/>
      <c r="K1681" s="142"/>
      <c r="L1681" s="144"/>
      <c r="M1681" s="142"/>
      <c r="N1681" s="145"/>
      <c r="O1681" s="142"/>
      <c r="P1681" s="146"/>
      <c r="Q1681" s="147"/>
      <c r="R1681" s="142"/>
      <c r="S1681" s="147"/>
      <c r="T1681" s="142"/>
      <c r="U1681" s="148"/>
      <c r="V1681" s="142"/>
      <c r="W1681" s="142"/>
      <c r="X1681" s="142"/>
      <c r="Y1681" s="147"/>
      <c r="Z1681" s="142"/>
      <c r="AA1681" s="142"/>
      <c r="AB1681" s="142"/>
      <c r="AC1681" s="142"/>
      <c r="AD1681" s="147"/>
      <c r="AE1681" s="142"/>
      <c r="AF1681" s="142"/>
    </row>
    <row r="1682">
      <c r="A1682" s="140"/>
      <c r="B1682" s="141"/>
      <c r="C1682" s="141"/>
      <c r="D1682" s="141"/>
      <c r="E1682" s="142"/>
      <c r="F1682" s="142"/>
      <c r="G1682" s="142"/>
      <c r="H1682" s="142"/>
      <c r="I1682" s="143"/>
      <c r="J1682" s="144"/>
      <c r="K1682" s="142"/>
      <c r="L1682" s="144"/>
      <c r="M1682" s="142"/>
      <c r="N1682" s="145"/>
      <c r="O1682" s="142"/>
      <c r="P1682" s="146"/>
      <c r="Q1682" s="147"/>
      <c r="R1682" s="142"/>
      <c r="S1682" s="147"/>
      <c r="T1682" s="142"/>
      <c r="U1682" s="148"/>
      <c r="V1682" s="142"/>
      <c r="W1682" s="142"/>
      <c r="X1682" s="142"/>
      <c r="Y1682" s="147"/>
      <c r="Z1682" s="142"/>
      <c r="AA1682" s="142"/>
      <c r="AB1682" s="142"/>
      <c r="AC1682" s="142"/>
      <c r="AD1682" s="147"/>
      <c r="AE1682" s="142"/>
      <c r="AF1682" s="142"/>
    </row>
    <row r="1683">
      <c r="A1683" s="140"/>
      <c r="B1683" s="141"/>
      <c r="C1683" s="141"/>
      <c r="D1683" s="141"/>
      <c r="E1683" s="142"/>
      <c r="F1683" s="142"/>
      <c r="G1683" s="142"/>
      <c r="H1683" s="142"/>
      <c r="I1683" s="143"/>
      <c r="J1683" s="144"/>
      <c r="K1683" s="142"/>
      <c r="L1683" s="144"/>
      <c r="M1683" s="142"/>
      <c r="N1683" s="145"/>
      <c r="O1683" s="142"/>
      <c r="P1683" s="146"/>
      <c r="Q1683" s="147"/>
      <c r="R1683" s="142"/>
      <c r="S1683" s="147"/>
      <c r="T1683" s="142"/>
      <c r="U1683" s="148"/>
      <c r="V1683" s="142"/>
      <c r="W1683" s="142"/>
      <c r="X1683" s="142"/>
      <c r="Y1683" s="147"/>
      <c r="Z1683" s="142"/>
      <c r="AA1683" s="142"/>
      <c r="AB1683" s="142"/>
      <c r="AC1683" s="142"/>
      <c r="AD1683" s="147"/>
      <c r="AE1683" s="142"/>
      <c r="AF1683" s="142"/>
    </row>
    <row r="1684">
      <c r="A1684" s="140"/>
      <c r="B1684" s="141"/>
      <c r="C1684" s="141"/>
      <c r="D1684" s="141"/>
      <c r="E1684" s="142"/>
      <c r="F1684" s="142"/>
      <c r="G1684" s="142"/>
      <c r="H1684" s="142"/>
      <c r="I1684" s="143"/>
      <c r="J1684" s="144"/>
      <c r="K1684" s="142"/>
      <c r="L1684" s="144"/>
      <c r="M1684" s="142"/>
      <c r="N1684" s="145"/>
      <c r="O1684" s="142"/>
      <c r="P1684" s="146"/>
      <c r="Q1684" s="147"/>
      <c r="R1684" s="142"/>
      <c r="S1684" s="147"/>
      <c r="T1684" s="142"/>
      <c r="U1684" s="148"/>
      <c r="V1684" s="142"/>
      <c r="W1684" s="142"/>
      <c r="X1684" s="142"/>
      <c r="Y1684" s="147"/>
      <c r="Z1684" s="142"/>
      <c r="AA1684" s="142"/>
      <c r="AB1684" s="142"/>
      <c r="AC1684" s="142"/>
      <c r="AD1684" s="147"/>
      <c r="AE1684" s="142"/>
      <c r="AF1684" s="142"/>
    </row>
    <row r="1685">
      <c r="A1685" s="140"/>
      <c r="B1685" s="141"/>
      <c r="C1685" s="141"/>
      <c r="D1685" s="141"/>
      <c r="E1685" s="142"/>
      <c r="F1685" s="142"/>
      <c r="G1685" s="142"/>
      <c r="H1685" s="142"/>
      <c r="I1685" s="143"/>
      <c r="J1685" s="144"/>
      <c r="K1685" s="142"/>
      <c r="L1685" s="144"/>
      <c r="M1685" s="142"/>
      <c r="N1685" s="145"/>
      <c r="O1685" s="142"/>
      <c r="P1685" s="146"/>
      <c r="Q1685" s="147"/>
      <c r="R1685" s="142"/>
      <c r="S1685" s="147"/>
      <c r="T1685" s="142"/>
      <c r="U1685" s="148"/>
      <c r="V1685" s="142"/>
      <c r="W1685" s="142"/>
      <c r="X1685" s="142"/>
      <c r="Y1685" s="147"/>
      <c r="Z1685" s="142"/>
      <c r="AA1685" s="142"/>
      <c r="AB1685" s="142"/>
      <c r="AC1685" s="142"/>
      <c r="AD1685" s="147"/>
      <c r="AE1685" s="142"/>
      <c r="AF1685" s="142"/>
    </row>
    <row r="1686">
      <c r="A1686" s="140"/>
      <c r="B1686" s="141"/>
      <c r="C1686" s="141"/>
      <c r="D1686" s="141"/>
      <c r="E1686" s="142"/>
      <c r="F1686" s="142"/>
      <c r="G1686" s="142"/>
      <c r="H1686" s="142"/>
      <c r="I1686" s="143"/>
      <c r="J1686" s="144"/>
      <c r="K1686" s="142"/>
      <c r="L1686" s="144"/>
      <c r="M1686" s="142"/>
      <c r="N1686" s="145"/>
      <c r="O1686" s="142"/>
      <c r="P1686" s="146"/>
      <c r="Q1686" s="147"/>
      <c r="R1686" s="142"/>
      <c r="S1686" s="147"/>
      <c r="T1686" s="142"/>
      <c r="U1686" s="148"/>
      <c r="V1686" s="142"/>
      <c r="W1686" s="142"/>
      <c r="X1686" s="142"/>
      <c r="Y1686" s="147"/>
      <c r="Z1686" s="142"/>
      <c r="AA1686" s="142"/>
      <c r="AB1686" s="142"/>
      <c r="AC1686" s="142"/>
      <c r="AD1686" s="147"/>
      <c r="AE1686" s="142"/>
      <c r="AF1686" s="142"/>
    </row>
    <row r="1687">
      <c r="A1687" s="140"/>
      <c r="B1687" s="141"/>
      <c r="C1687" s="141"/>
      <c r="D1687" s="141"/>
      <c r="E1687" s="142"/>
      <c r="F1687" s="142"/>
      <c r="G1687" s="142"/>
      <c r="H1687" s="142"/>
      <c r="I1687" s="143"/>
      <c r="J1687" s="144"/>
      <c r="K1687" s="142"/>
      <c r="L1687" s="144"/>
      <c r="M1687" s="142"/>
      <c r="N1687" s="145"/>
      <c r="O1687" s="142"/>
      <c r="P1687" s="146"/>
      <c r="Q1687" s="147"/>
      <c r="R1687" s="142"/>
      <c r="S1687" s="147"/>
      <c r="T1687" s="142"/>
      <c r="U1687" s="148"/>
      <c r="V1687" s="142"/>
      <c r="W1687" s="142"/>
      <c r="X1687" s="142"/>
      <c r="Y1687" s="147"/>
      <c r="Z1687" s="142"/>
      <c r="AA1687" s="142"/>
      <c r="AB1687" s="142"/>
      <c r="AC1687" s="142"/>
      <c r="AD1687" s="147"/>
      <c r="AE1687" s="142"/>
      <c r="AF1687" s="142"/>
    </row>
    <row r="1688">
      <c r="A1688" s="140"/>
      <c r="B1688" s="141"/>
      <c r="C1688" s="141"/>
      <c r="D1688" s="141"/>
      <c r="E1688" s="142"/>
      <c r="F1688" s="142"/>
      <c r="G1688" s="142"/>
      <c r="H1688" s="142"/>
      <c r="I1688" s="143"/>
      <c r="J1688" s="144"/>
      <c r="K1688" s="142"/>
      <c r="L1688" s="144"/>
      <c r="M1688" s="142"/>
      <c r="N1688" s="145"/>
      <c r="O1688" s="142"/>
      <c r="P1688" s="146"/>
      <c r="Q1688" s="147"/>
      <c r="R1688" s="142"/>
      <c r="S1688" s="147"/>
      <c r="T1688" s="142"/>
      <c r="U1688" s="148"/>
      <c r="V1688" s="142"/>
      <c r="W1688" s="142"/>
      <c r="X1688" s="142"/>
      <c r="Y1688" s="147"/>
      <c r="Z1688" s="142"/>
      <c r="AA1688" s="142"/>
      <c r="AB1688" s="142"/>
      <c r="AC1688" s="142"/>
      <c r="AD1688" s="147"/>
      <c r="AE1688" s="142"/>
      <c r="AF1688" s="142"/>
    </row>
    <row r="1689">
      <c r="A1689" s="140"/>
      <c r="B1689" s="141"/>
      <c r="C1689" s="141"/>
      <c r="D1689" s="141"/>
      <c r="E1689" s="142"/>
      <c r="F1689" s="142"/>
      <c r="G1689" s="142"/>
      <c r="H1689" s="142"/>
      <c r="I1689" s="143"/>
      <c r="J1689" s="144"/>
      <c r="K1689" s="142"/>
      <c r="L1689" s="144"/>
      <c r="M1689" s="142"/>
      <c r="N1689" s="145"/>
      <c r="O1689" s="142"/>
      <c r="P1689" s="146"/>
      <c r="Q1689" s="147"/>
      <c r="R1689" s="142"/>
      <c r="S1689" s="147"/>
      <c r="T1689" s="142"/>
      <c r="U1689" s="148"/>
      <c r="V1689" s="142"/>
      <c r="W1689" s="142"/>
      <c r="X1689" s="142"/>
      <c r="Y1689" s="147"/>
      <c r="Z1689" s="142"/>
      <c r="AA1689" s="142"/>
      <c r="AB1689" s="142"/>
      <c r="AC1689" s="142"/>
      <c r="AD1689" s="147"/>
      <c r="AE1689" s="142"/>
      <c r="AF1689" s="142"/>
    </row>
    <row r="1690">
      <c r="A1690" s="140"/>
      <c r="B1690" s="141"/>
      <c r="C1690" s="141"/>
      <c r="D1690" s="141"/>
      <c r="E1690" s="142"/>
      <c r="F1690" s="142"/>
      <c r="G1690" s="142"/>
      <c r="H1690" s="142"/>
      <c r="I1690" s="143"/>
      <c r="J1690" s="144"/>
      <c r="K1690" s="142"/>
      <c r="L1690" s="144"/>
      <c r="M1690" s="142"/>
      <c r="N1690" s="145"/>
      <c r="O1690" s="142"/>
      <c r="P1690" s="146"/>
      <c r="Q1690" s="147"/>
      <c r="R1690" s="142"/>
      <c r="S1690" s="147"/>
      <c r="T1690" s="142"/>
      <c r="U1690" s="148"/>
      <c r="V1690" s="142"/>
      <c r="W1690" s="142"/>
      <c r="X1690" s="142"/>
      <c r="Y1690" s="147"/>
      <c r="Z1690" s="142"/>
      <c r="AA1690" s="142"/>
      <c r="AB1690" s="142"/>
      <c r="AC1690" s="142"/>
      <c r="AD1690" s="147"/>
      <c r="AE1690" s="142"/>
      <c r="AF1690" s="142"/>
    </row>
    <row r="1691">
      <c r="A1691" s="140"/>
      <c r="B1691" s="141"/>
      <c r="C1691" s="141"/>
      <c r="D1691" s="141"/>
      <c r="E1691" s="142"/>
      <c r="F1691" s="142"/>
      <c r="G1691" s="142"/>
      <c r="H1691" s="142"/>
      <c r="I1691" s="143"/>
      <c r="J1691" s="144"/>
      <c r="K1691" s="142"/>
      <c r="L1691" s="144"/>
      <c r="M1691" s="142"/>
      <c r="N1691" s="145"/>
      <c r="O1691" s="142"/>
      <c r="P1691" s="146"/>
      <c r="Q1691" s="147"/>
      <c r="R1691" s="142"/>
      <c r="S1691" s="147"/>
      <c r="T1691" s="142"/>
      <c r="U1691" s="148"/>
      <c r="V1691" s="142"/>
      <c r="W1691" s="142"/>
      <c r="X1691" s="142"/>
      <c r="Y1691" s="147"/>
      <c r="Z1691" s="142"/>
      <c r="AA1691" s="142"/>
      <c r="AB1691" s="142"/>
      <c r="AC1691" s="142"/>
      <c r="AD1691" s="147"/>
      <c r="AE1691" s="142"/>
      <c r="AF1691" s="142"/>
    </row>
    <row r="1692">
      <c r="A1692" s="140"/>
      <c r="B1692" s="141"/>
      <c r="C1692" s="141"/>
      <c r="D1692" s="141"/>
      <c r="E1692" s="142"/>
      <c r="F1692" s="142"/>
      <c r="G1692" s="142"/>
      <c r="H1692" s="142"/>
      <c r="I1692" s="143"/>
      <c r="J1692" s="144"/>
      <c r="K1692" s="142"/>
      <c r="L1692" s="144"/>
      <c r="M1692" s="142"/>
      <c r="N1692" s="145"/>
      <c r="O1692" s="142"/>
      <c r="P1692" s="146"/>
      <c r="Q1692" s="147"/>
      <c r="R1692" s="142"/>
      <c r="S1692" s="147"/>
      <c r="T1692" s="142"/>
      <c r="U1692" s="148"/>
      <c r="V1692" s="142"/>
      <c r="W1692" s="142"/>
      <c r="X1692" s="142"/>
      <c r="Y1692" s="147"/>
      <c r="Z1692" s="142"/>
      <c r="AA1692" s="142"/>
      <c r="AB1692" s="142"/>
      <c r="AC1692" s="142"/>
      <c r="AD1692" s="147"/>
      <c r="AE1692" s="142"/>
      <c r="AF1692" s="142"/>
    </row>
    <row r="1693">
      <c r="A1693" s="140"/>
      <c r="B1693" s="141"/>
      <c r="C1693" s="141"/>
      <c r="D1693" s="141"/>
      <c r="E1693" s="142"/>
      <c r="F1693" s="142"/>
      <c r="G1693" s="142"/>
      <c r="H1693" s="142"/>
      <c r="I1693" s="143"/>
      <c r="J1693" s="144"/>
      <c r="K1693" s="142"/>
      <c r="L1693" s="144"/>
      <c r="M1693" s="142"/>
      <c r="N1693" s="145"/>
      <c r="O1693" s="142"/>
      <c r="P1693" s="146"/>
      <c r="Q1693" s="147"/>
      <c r="R1693" s="142"/>
      <c r="S1693" s="147"/>
      <c r="T1693" s="142"/>
      <c r="U1693" s="148"/>
      <c r="V1693" s="142"/>
      <c r="W1693" s="142"/>
      <c r="X1693" s="142"/>
      <c r="Y1693" s="147"/>
      <c r="Z1693" s="142"/>
      <c r="AA1693" s="142"/>
      <c r="AB1693" s="142"/>
      <c r="AC1693" s="142"/>
      <c r="AD1693" s="147"/>
      <c r="AE1693" s="142"/>
      <c r="AF1693" s="142"/>
    </row>
    <row r="1694">
      <c r="A1694" s="140"/>
      <c r="B1694" s="141"/>
      <c r="C1694" s="141"/>
      <c r="D1694" s="141"/>
      <c r="E1694" s="142"/>
      <c r="F1694" s="142"/>
      <c r="G1694" s="142"/>
      <c r="H1694" s="142"/>
      <c r="I1694" s="143"/>
      <c r="J1694" s="144"/>
      <c r="K1694" s="142"/>
      <c r="L1694" s="144"/>
      <c r="M1694" s="142"/>
      <c r="N1694" s="145"/>
      <c r="O1694" s="142"/>
      <c r="P1694" s="146"/>
      <c r="Q1694" s="147"/>
      <c r="R1694" s="142"/>
      <c r="S1694" s="147"/>
      <c r="T1694" s="142"/>
      <c r="U1694" s="148"/>
      <c r="V1694" s="142"/>
      <c r="W1694" s="142"/>
      <c r="X1694" s="142"/>
      <c r="Y1694" s="147"/>
      <c r="Z1694" s="142"/>
      <c r="AA1694" s="142"/>
      <c r="AB1694" s="142"/>
      <c r="AC1694" s="142"/>
      <c r="AD1694" s="147"/>
      <c r="AE1694" s="142"/>
      <c r="AF1694" s="142"/>
    </row>
    <row r="1695">
      <c r="A1695" s="140"/>
      <c r="B1695" s="141"/>
      <c r="C1695" s="141"/>
      <c r="D1695" s="141"/>
      <c r="E1695" s="142"/>
      <c r="F1695" s="142"/>
      <c r="G1695" s="142"/>
      <c r="H1695" s="142"/>
      <c r="I1695" s="143"/>
      <c r="J1695" s="144"/>
      <c r="K1695" s="142"/>
      <c r="L1695" s="144"/>
      <c r="M1695" s="142"/>
      <c r="N1695" s="145"/>
      <c r="O1695" s="142"/>
      <c r="P1695" s="146"/>
      <c r="Q1695" s="147"/>
      <c r="R1695" s="142"/>
      <c r="S1695" s="147"/>
      <c r="T1695" s="142"/>
      <c r="U1695" s="148"/>
      <c r="V1695" s="142"/>
      <c r="W1695" s="142"/>
      <c r="X1695" s="142"/>
      <c r="Y1695" s="147"/>
      <c r="Z1695" s="142"/>
      <c r="AA1695" s="142"/>
      <c r="AB1695" s="142"/>
      <c r="AC1695" s="142"/>
      <c r="AD1695" s="147"/>
      <c r="AE1695" s="142"/>
      <c r="AF1695" s="142"/>
    </row>
    <row r="1696">
      <c r="A1696" s="140"/>
      <c r="B1696" s="141"/>
      <c r="C1696" s="141"/>
      <c r="D1696" s="141"/>
      <c r="E1696" s="142"/>
      <c r="F1696" s="142"/>
      <c r="G1696" s="142"/>
      <c r="H1696" s="142"/>
      <c r="I1696" s="143"/>
      <c r="J1696" s="144"/>
      <c r="K1696" s="142"/>
      <c r="L1696" s="144"/>
      <c r="M1696" s="142"/>
      <c r="N1696" s="145"/>
      <c r="O1696" s="142"/>
      <c r="P1696" s="146"/>
      <c r="Q1696" s="147"/>
      <c r="R1696" s="142"/>
      <c r="S1696" s="147"/>
      <c r="T1696" s="142"/>
      <c r="U1696" s="148"/>
      <c r="V1696" s="142"/>
      <c r="W1696" s="142"/>
      <c r="X1696" s="142"/>
      <c r="Y1696" s="147"/>
      <c r="Z1696" s="142"/>
      <c r="AA1696" s="142"/>
      <c r="AB1696" s="142"/>
      <c r="AC1696" s="142"/>
      <c r="AD1696" s="147"/>
      <c r="AE1696" s="142"/>
      <c r="AF1696" s="142"/>
    </row>
    <row r="1697">
      <c r="A1697" s="140"/>
      <c r="B1697" s="141"/>
      <c r="C1697" s="141"/>
      <c r="D1697" s="141"/>
      <c r="E1697" s="142"/>
      <c r="F1697" s="142"/>
      <c r="G1697" s="142"/>
      <c r="H1697" s="142"/>
      <c r="I1697" s="143"/>
      <c r="J1697" s="144"/>
      <c r="K1697" s="142"/>
      <c r="L1697" s="144"/>
      <c r="M1697" s="142"/>
      <c r="N1697" s="145"/>
      <c r="O1697" s="142"/>
      <c r="P1697" s="146"/>
      <c r="Q1697" s="147"/>
      <c r="R1697" s="142"/>
      <c r="S1697" s="147"/>
      <c r="T1697" s="142"/>
      <c r="U1697" s="148"/>
      <c r="V1697" s="142"/>
      <c r="W1697" s="142"/>
      <c r="X1697" s="142"/>
      <c r="Y1697" s="147"/>
      <c r="Z1697" s="142"/>
      <c r="AA1697" s="142"/>
      <c r="AB1697" s="142"/>
      <c r="AC1697" s="142"/>
      <c r="AD1697" s="147"/>
      <c r="AE1697" s="142"/>
      <c r="AF1697" s="142"/>
    </row>
    <row r="1698">
      <c r="A1698" s="140"/>
      <c r="B1698" s="141"/>
      <c r="C1698" s="141"/>
      <c r="D1698" s="141"/>
      <c r="E1698" s="142"/>
      <c r="F1698" s="142"/>
      <c r="G1698" s="142"/>
      <c r="H1698" s="142"/>
      <c r="I1698" s="143"/>
      <c r="J1698" s="144"/>
      <c r="K1698" s="142"/>
      <c r="L1698" s="144"/>
      <c r="M1698" s="142"/>
      <c r="N1698" s="145"/>
      <c r="O1698" s="142"/>
      <c r="P1698" s="146"/>
      <c r="Q1698" s="147"/>
      <c r="R1698" s="142"/>
      <c r="S1698" s="147"/>
      <c r="T1698" s="142"/>
      <c r="U1698" s="148"/>
      <c r="V1698" s="142"/>
      <c r="W1698" s="142"/>
      <c r="X1698" s="142"/>
      <c r="Y1698" s="147"/>
      <c r="Z1698" s="142"/>
      <c r="AA1698" s="142"/>
      <c r="AB1698" s="142"/>
      <c r="AC1698" s="142"/>
      <c r="AD1698" s="147"/>
      <c r="AE1698" s="142"/>
      <c r="AF1698" s="142"/>
    </row>
    <row r="1699">
      <c r="A1699" s="140"/>
      <c r="B1699" s="141"/>
      <c r="C1699" s="141"/>
      <c r="D1699" s="141"/>
      <c r="E1699" s="142"/>
      <c r="F1699" s="142"/>
      <c r="G1699" s="142"/>
      <c r="H1699" s="142"/>
      <c r="I1699" s="143"/>
      <c r="J1699" s="144"/>
      <c r="K1699" s="142"/>
      <c r="L1699" s="144"/>
      <c r="M1699" s="142"/>
      <c r="N1699" s="145"/>
      <c r="O1699" s="142"/>
      <c r="P1699" s="146"/>
      <c r="Q1699" s="147"/>
      <c r="R1699" s="142"/>
      <c r="S1699" s="147"/>
      <c r="T1699" s="142"/>
      <c r="U1699" s="148"/>
      <c r="V1699" s="142"/>
      <c r="W1699" s="142"/>
      <c r="X1699" s="142"/>
      <c r="Y1699" s="147"/>
      <c r="Z1699" s="142"/>
      <c r="AA1699" s="142"/>
      <c r="AB1699" s="142"/>
      <c r="AC1699" s="142"/>
      <c r="AD1699" s="147"/>
      <c r="AE1699" s="142"/>
      <c r="AF1699" s="142"/>
    </row>
    <row r="1700">
      <c r="A1700" s="140"/>
      <c r="B1700" s="141"/>
      <c r="C1700" s="141"/>
      <c r="D1700" s="141"/>
      <c r="E1700" s="142"/>
      <c r="F1700" s="142"/>
      <c r="G1700" s="142"/>
      <c r="H1700" s="142"/>
      <c r="I1700" s="143"/>
      <c r="J1700" s="144"/>
      <c r="K1700" s="142"/>
      <c r="L1700" s="144"/>
      <c r="M1700" s="142"/>
      <c r="N1700" s="145"/>
      <c r="O1700" s="142"/>
      <c r="P1700" s="146"/>
      <c r="Q1700" s="147"/>
      <c r="R1700" s="142"/>
      <c r="S1700" s="147"/>
      <c r="T1700" s="142"/>
      <c r="U1700" s="148"/>
      <c r="V1700" s="142"/>
      <c r="W1700" s="142"/>
      <c r="X1700" s="142"/>
      <c r="Y1700" s="147"/>
      <c r="Z1700" s="142"/>
      <c r="AA1700" s="142"/>
      <c r="AB1700" s="142"/>
      <c r="AC1700" s="142"/>
      <c r="AD1700" s="147"/>
      <c r="AE1700" s="142"/>
      <c r="AF1700" s="142"/>
    </row>
    <row r="1701">
      <c r="A1701" s="140"/>
      <c r="B1701" s="141"/>
      <c r="C1701" s="141"/>
      <c r="D1701" s="141"/>
      <c r="E1701" s="142"/>
      <c r="F1701" s="142"/>
      <c r="G1701" s="142"/>
      <c r="H1701" s="142"/>
      <c r="I1701" s="143"/>
      <c r="J1701" s="144"/>
      <c r="K1701" s="142"/>
      <c r="L1701" s="144"/>
      <c r="M1701" s="142"/>
      <c r="N1701" s="145"/>
      <c r="O1701" s="142"/>
      <c r="P1701" s="146"/>
      <c r="Q1701" s="147"/>
      <c r="R1701" s="142"/>
      <c r="S1701" s="147"/>
      <c r="T1701" s="142"/>
      <c r="U1701" s="148"/>
      <c r="V1701" s="142"/>
      <c r="W1701" s="142"/>
      <c r="X1701" s="142"/>
      <c r="Y1701" s="147"/>
      <c r="Z1701" s="142"/>
      <c r="AA1701" s="142"/>
      <c r="AB1701" s="142"/>
      <c r="AC1701" s="142"/>
      <c r="AD1701" s="147"/>
      <c r="AE1701" s="142"/>
      <c r="AF1701" s="142"/>
    </row>
    <row r="1702">
      <c r="A1702" s="140"/>
      <c r="B1702" s="141"/>
      <c r="C1702" s="141"/>
      <c r="D1702" s="141"/>
      <c r="E1702" s="142"/>
      <c r="F1702" s="142"/>
      <c r="G1702" s="142"/>
      <c r="H1702" s="142"/>
      <c r="I1702" s="143"/>
      <c r="J1702" s="144"/>
      <c r="K1702" s="142"/>
      <c r="L1702" s="144"/>
      <c r="M1702" s="142"/>
      <c r="N1702" s="145"/>
      <c r="O1702" s="142"/>
      <c r="P1702" s="146"/>
      <c r="Q1702" s="147"/>
      <c r="R1702" s="142"/>
      <c r="S1702" s="147"/>
      <c r="T1702" s="142"/>
      <c r="U1702" s="148"/>
      <c r="V1702" s="142"/>
      <c r="W1702" s="142"/>
      <c r="X1702" s="142"/>
      <c r="Y1702" s="147"/>
      <c r="Z1702" s="142"/>
      <c r="AA1702" s="142"/>
      <c r="AB1702" s="142"/>
      <c r="AC1702" s="142"/>
      <c r="AD1702" s="147"/>
      <c r="AE1702" s="142"/>
      <c r="AF1702" s="142"/>
    </row>
    <row r="1703">
      <c r="A1703" s="140"/>
      <c r="B1703" s="141"/>
      <c r="C1703" s="141"/>
      <c r="D1703" s="141"/>
      <c r="E1703" s="142"/>
      <c r="F1703" s="142"/>
      <c r="G1703" s="142"/>
      <c r="H1703" s="142"/>
      <c r="I1703" s="143"/>
      <c r="J1703" s="144"/>
      <c r="K1703" s="142"/>
      <c r="L1703" s="144"/>
      <c r="M1703" s="142"/>
      <c r="N1703" s="145"/>
      <c r="O1703" s="142"/>
      <c r="P1703" s="146"/>
      <c r="Q1703" s="147"/>
      <c r="R1703" s="142"/>
      <c r="S1703" s="147"/>
      <c r="T1703" s="142"/>
      <c r="U1703" s="148"/>
      <c r="V1703" s="142"/>
      <c r="W1703" s="142"/>
      <c r="X1703" s="142"/>
      <c r="Y1703" s="147"/>
      <c r="Z1703" s="142"/>
      <c r="AA1703" s="142"/>
      <c r="AB1703" s="142"/>
      <c r="AC1703" s="142"/>
      <c r="AD1703" s="147"/>
      <c r="AE1703" s="142"/>
      <c r="AF1703" s="142"/>
    </row>
    <row r="1704">
      <c r="A1704" s="140"/>
      <c r="B1704" s="141"/>
      <c r="C1704" s="141"/>
      <c r="D1704" s="141"/>
      <c r="E1704" s="142"/>
      <c r="F1704" s="142"/>
      <c r="G1704" s="142"/>
      <c r="H1704" s="142"/>
      <c r="I1704" s="143"/>
      <c r="J1704" s="144"/>
      <c r="K1704" s="142"/>
      <c r="L1704" s="144"/>
      <c r="M1704" s="142"/>
      <c r="N1704" s="145"/>
      <c r="O1704" s="142"/>
      <c r="P1704" s="146"/>
      <c r="Q1704" s="147"/>
      <c r="R1704" s="142"/>
      <c r="S1704" s="147"/>
      <c r="T1704" s="142"/>
      <c r="U1704" s="148"/>
      <c r="V1704" s="142"/>
      <c r="W1704" s="142"/>
      <c r="X1704" s="142"/>
      <c r="Y1704" s="147"/>
      <c r="Z1704" s="142"/>
      <c r="AA1704" s="142"/>
      <c r="AB1704" s="142"/>
      <c r="AC1704" s="142"/>
      <c r="AD1704" s="147"/>
      <c r="AE1704" s="142"/>
      <c r="AF1704" s="142"/>
    </row>
    <row r="1705">
      <c r="A1705" s="140"/>
      <c r="B1705" s="141"/>
      <c r="C1705" s="141"/>
      <c r="D1705" s="141"/>
      <c r="E1705" s="142"/>
      <c r="F1705" s="142"/>
      <c r="G1705" s="142"/>
      <c r="H1705" s="142"/>
      <c r="I1705" s="143"/>
      <c r="J1705" s="144"/>
      <c r="K1705" s="142"/>
      <c r="L1705" s="144"/>
      <c r="M1705" s="142"/>
      <c r="N1705" s="145"/>
      <c r="O1705" s="142"/>
      <c r="P1705" s="146"/>
      <c r="Q1705" s="147"/>
      <c r="R1705" s="142"/>
      <c r="S1705" s="147"/>
      <c r="T1705" s="142"/>
      <c r="U1705" s="148"/>
      <c r="V1705" s="142"/>
      <c r="W1705" s="142"/>
      <c r="X1705" s="142"/>
      <c r="Y1705" s="147"/>
      <c r="Z1705" s="142"/>
      <c r="AA1705" s="142"/>
      <c r="AB1705" s="142"/>
      <c r="AC1705" s="142"/>
      <c r="AD1705" s="147"/>
      <c r="AE1705" s="142"/>
      <c r="AF1705" s="142"/>
    </row>
    <row r="1706">
      <c r="A1706" s="140"/>
      <c r="B1706" s="141"/>
      <c r="C1706" s="141"/>
      <c r="D1706" s="141"/>
      <c r="E1706" s="142"/>
      <c r="F1706" s="142"/>
      <c r="G1706" s="142"/>
      <c r="H1706" s="142"/>
      <c r="I1706" s="143"/>
      <c r="J1706" s="144"/>
      <c r="K1706" s="142"/>
      <c r="L1706" s="144"/>
      <c r="M1706" s="142"/>
      <c r="N1706" s="145"/>
      <c r="O1706" s="142"/>
      <c r="P1706" s="146"/>
      <c r="Q1706" s="147"/>
      <c r="R1706" s="142"/>
      <c r="S1706" s="147"/>
      <c r="T1706" s="142"/>
      <c r="U1706" s="148"/>
      <c r="V1706" s="142"/>
      <c r="W1706" s="142"/>
      <c r="X1706" s="142"/>
      <c r="Y1706" s="147"/>
      <c r="Z1706" s="142"/>
      <c r="AA1706" s="142"/>
      <c r="AB1706" s="142"/>
      <c r="AC1706" s="142"/>
      <c r="AD1706" s="147"/>
      <c r="AE1706" s="142"/>
      <c r="AF1706" s="142"/>
    </row>
    <row r="1707">
      <c r="A1707" s="140"/>
      <c r="B1707" s="141"/>
      <c r="C1707" s="141"/>
      <c r="D1707" s="141"/>
      <c r="E1707" s="142"/>
      <c r="F1707" s="142"/>
      <c r="G1707" s="142"/>
      <c r="H1707" s="142"/>
      <c r="I1707" s="143"/>
      <c r="J1707" s="144"/>
      <c r="K1707" s="142"/>
      <c r="L1707" s="144"/>
      <c r="M1707" s="142"/>
      <c r="N1707" s="145"/>
      <c r="O1707" s="142"/>
      <c r="P1707" s="146"/>
      <c r="Q1707" s="147"/>
      <c r="R1707" s="142"/>
      <c r="S1707" s="147"/>
      <c r="T1707" s="142"/>
      <c r="U1707" s="148"/>
      <c r="V1707" s="142"/>
      <c r="W1707" s="142"/>
      <c r="X1707" s="142"/>
      <c r="Y1707" s="147"/>
      <c r="Z1707" s="142"/>
      <c r="AA1707" s="142"/>
      <c r="AB1707" s="142"/>
      <c r="AC1707" s="142"/>
      <c r="AD1707" s="147"/>
      <c r="AE1707" s="142"/>
      <c r="AF1707" s="142"/>
    </row>
    <row r="1708">
      <c r="A1708" s="140"/>
      <c r="B1708" s="141"/>
      <c r="C1708" s="141"/>
      <c r="D1708" s="141"/>
      <c r="E1708" s="142"/>
      <c r="F1708" s="142"/>
      <c r="G1708" s="142"/>
      <c r="H1708" s="142"/>
      <c r="I1708" s="143"/>
      <c r="J1708" s="144"/>
      <c r="K1708" s="142"/>
      <c r="L1708" s="144"/>
      <c r="M1708" s="142"/>
      <c r="N1708" s="145"/>
      <c r="O1708" s="142"/>
      <c r="P1708" s="146"/>
      <c r="Q1708" s="147"/>
      <c r="R1708" s="142"/>
      <c r="S1708" s="147"/>
      <c r="T1708" s="142"/>
      <c r="U1708" s="148"/>
      <c r="V1708" s="142"/>
      <c r="W1708" s="142"/>
      <c r="X1708" s="142"/>
      <c r="Y1708" s="147"/>
      <c r="Z1708" s="142"/>
      <c r="AA1708" s="142"/>
      <c r="AB1708" s="142"/>
      <c r="AC1708" s="142"/>
      <c r="AD1708" s="147"/>
      <c r="AE1708" s="142"/>
      <c r="AF1708" s="142"/>
    </row>
    <row r="1709">
      <c r="A1709" s="140"/>
      <c r="B1709" s="141"/>
      <c r="C1709" s="141"/>
      <c r="D1709" s="141"/>
      <c r="E1709" s="142"/>
      <c r="F1709" s="142"/>
      <c r="G1709" s="142"/>
      <c r="H1709" s="142"/>
      <c r="I1709" s="143"/>
      <c r="J1709" s="144"/>
      <c r="K1709" s="142"/>
      <c r="L1709" s="144"/>
      <c r="M1709" s="142"/>
      <c r="N1709" s="145"/>
      <c r="O1709" s="142"/>
      <c r="P1709" s="146"/>
      <c r="Q1709" s="147"/>
      <c r="R1709" s="142"/>
      <c r="S1709" s="147"/>
      <c r="T1709" s="142"/>
      <c r="U1709" s="148"/>
      <c r="V1709" s="142"/>
      <c r="W1709" s="142"/>
      <c r="X1709" s="142"/>
      <c r="Y1709" s="147"/>
      <c r="Z1709" s="142"/>
      <c r="AA1709" s="142"/>
      <c r="AB1709" s="142"/>
      <c r="AC1709" s="142"/>
      <c r="AD1709" s="147"/>
      <c r="AE1709" s="142"/>
      <c r="AF1709" s="142"/>
    </row>
    <row r="1710">
      <c r="A1710" s="140"/>
      <c r="B1710" s="141"/>
      <c r="C1710" s="141"/>
      <c r="D1710" s="141"/>
      <c r="E1710" s="142"/>
      <c r="F1710" s="142"/>
      <c r="G1710" s="142"/>
      <c r="H1710" s="142"/>
      <c r="I1710" s="143"/>
      <c r="J1710" s="144"/>
      <c r="K1710" s="142"/>
      <c r="L1710" s="144"/>
      <c r="M1710" s="142"/>
      <c r="N1710" s="145"/>
      <c r="O1710" s="142"/>
      <c r="P1710" s="146"/>
      <c r="Q1710" s="147"/>
      <c r="R1710" s="142"/>
      <c r="S1710" s="147"/>
      <c r="T1710" s="142"/>
      <c r="U1710" s="148"/>
      <c r="V1710" s="142"/>
      <c r="W1710" s="142"/>
      <c r="X1710" s="142"/>
      <c r="Y1710" s="147"/>
      <c r="Z1710" s="142"/>
      <c r="AA1710" s="142"/>
      <c r="AB1710" s="142"/>
      <c r="AC1710" s="142"/>
      <c r="AD1710" s="147"/>
      <c r="AE1710" s="142"/>
      <c r="AF1710" s="142"/>
    </row>
    <row r="1711">
      <c r="A1711" s="140"/>
      <c r="B1711" s="141"/>
      <c r="C1711" s="141"/>
      <c r="D1711" s="141"/>
      <c r="E1711" s="142"/>
      <c r="F1711" s="142"/>
      <c r="G1711" s="142"/>
      <c r="H1711" s="142"/>
      <c r="I1711" s="143"/>
      <c r="J1711" s="144"/>
      <c r="K1711" s="142"/>
      <c r="L1711" s="144"/>
      <c r="M1711" s="142"/>
      <c r="N1711" s="145"/>
      <c r="O1711" s="142"/>
      <c r="P1711" s="146"/>
      <c r="Q1711" s="147"/>
      <c r="R1711" s="142"/>
      <c r="S1711" s="147"/>
      <c r="T1711" s="142"/>
      <c r="U1711" s="148"/>
      <c r="V1711" s="142"/>
      <c r="W1711" s="142"/>
      <c r="X1711" s="142"/>
      <c r="Y1711" s="147"/>
      <c r="Z1711" s="142"/>
      <c r="AA1711" s="142"/>
      <c r="AB1711" s="142"/>
      <c r="AC1711" s="142"/>
      <c r="AD1711" s="147"/>
      <c r="AE1711" s="142"/>
      <c r="AF1711" s="142"/>
    </row>
    <row r="1712">
      <c r="A1712" s="140"/>
      <c r="B1712" s="141"/>
      <c r="C1712" s="141"/>
      <c r="D1712" s="141"/>
      <c r="E1712" s="142"/>
      <c r="F1712" s="142"/>
      <c r="G1712" s="142"/>
      <c r="H1712" s="142"/>
      <c r="I1712" s="143"/>
      <c r="J1712" s="144"/>
      <c r="K1712" s="142"/>
      <c r="L1712" s="144"/>
      <c r="M1712" s="142"/>
      <c r="N1712" s="145"/>
      <c r="O1712" s="142"/>
      <c r="P1712" s="146"/>
      <c r="Q1712" s="147"/>
      <c r="R1712" s="142"/>
      <c r="S1712" s="147"/>
      <c r="T1712" s="142"/>
      <c r="U1712" s="148"/>
      <c r="V1712" s="142"/>
      <c r="W1712" s="142"/>
      <c r="X1712" s="142"/>
      <c r="Y1712" s="147"/>
      <c r="Z1712" s="142"/>
      <c r="AA1712" s="142"/>
      <c r="AB1712" s="142"/>
      <c r="AC1712" s="142"/>
      <c r="AD1712" s="147"/>
      <c r="AE1712" s="142"/>
      <c r="AF1712" s="142"/>
    </row>
    <row r="1713">
      <c r="A1713" s="140"/>
      <c r="B1713" s="141"/>
      <c r="C1713" s="141"/>
      <c r="D1713" s="141"/>
      <c r="E1713" s="142"/>
      <c r="F1713" s="142"/>
      <c r="G1713" s="142"/>
      <c r="H1713" s="142"/>
      <c r="I1713" s="143"/>
      <c r="J1713" s="144"/>
      <c r="K1713" s="142"/>
      <c r="L1713" s="144"/>
      <c r="M1713" s="142"/>
      <c r="N1713" s="145"/>
      <c r="O1713" s="142"/>
      <c r="P1713" s="146"/>
      <c r="Q1713" s="147"/>
      <c r="R1713" s="142"/>
      <c r="S1713" s="147"/>
      <c r="T1713" s="142"/>
      <c r="U1713" s="148"/>
      <c r="V1713" s="142"/>
      <c r="W1713" s="142"/>
      <c r="X1713" s="142"/>
      <c r="Y1713" s="147"/>
      <c r="Z1713" s="142"/>
      <c r="AA1713" s="142"/>
      <c r="AB1713" s="142"/>
      <c r="AC1713" s="142"/>
      <c r="AD1713" s="147"/>
      <c r="AE1713" s="142"/>
      <c r="AF1713" s="142"/>
    </row>
    <row r="1714">
      <c r="A1714" s="140"/>
      <c r="B1714" s="141"/>
      <c r="C1714" s="141"/>
      <c r="D1714" s="141"/>
      <c r="E1714" s="142"/>
      <c r="F1714" s="142"/>
      <c r="G1714" s="142"/>
      <c r="H1714" s="142"/>
      <c r="I1714" s="143"/>
      <c r="J1714" s="144"/>
      <c r="K1714" s="142"/>
      <c r="L1714" s="144"/>
      <c r="M1714" s="142"/>
      <c r="N1714" s="145"/>
      <c r="O1714" s="142"/>
      <c r="P1714" s="146"/>
      <c r="Q1714" s="147"/>
      <c r="R1714" s="142"/>
      <c r="S1714" s="147"/>
      <c r="T1714" s="142"/>
      <c r="U1714" s="148"/>
      <c r="V1714" s="142"/>
      <c r="W1714" s="142"/>
      <c r="X1714" s="142"/>
      <c r="Y1714" s="147"/>
      <c r="Z1714" s="142"/>
      <c r="AA1714" s="142"/>
      <c r="AB1714" s="142"/>
      <c r="AC1714" s="142"/>
      <c r="AD1714" s="147"/>
      <c r="AE1714" s="142"/>
      <c r="AF1714" s="142"/>
    </row>
    <row r="1715">
      <c r="A1715" s="140"/>
      <c r="B1715" s="141"/>
      <c r="C1715" s="141"/>
      <c r="D1715" s="141"/>
      <c r="E1715" s="142"/>
      <c r="F1715" s="142"/>
      <c r="G1715" s="142"/>
      <c r="H1715" s="142"/>
      <c r="I1715" s="143"/>
      <c r="J1715" s="144"/>
      <c r="K1715" s="142"/>
      <c r="L1715" s="144"/>
      <c r="M1715" s="142"/>
      <c r="N1715" s="145"/>
      <c r="O1715" s="142"/>
      <c r="P1715" s="146"/>
      <c r="Q1715" s="147"/>
      <c r="R1715" s="142"/>
      <c r="S1715" s="147"/>
      <c r="T1715" s="142"/>
      <c r="U1715" s="148"/>
      <c r="V1715" s="142"/>
      <c r="W1715" s="142"/>
      <c r="X1715" s="142"/>
      <c r="Y1715" s="147"/>
      <c r="Z1715" s="142"/>
      <c r="AA1715" s="142"/>
      <c r="AB1715" s="142"/>
      <c r="AC1715" s="142"/>
      <c r="AD1715" s="147"/>
      <c r="AE1715" s="142"/>
      <c r="AF1715" s="142"/>
    </row>
    <row r="1716">
      <c r="A1716" s="140"/>
      <c r="B1716" s="141"/>
      <c r="C1716" s="141"/>
      <c r="D1716" s="141"/>
      <c r="E1716" s="142"/>
      <c r="F1716" s="142"/>
      <c r="G1716" s="142"/>
      <c r="H1716" s="142"/>
      <c r="I1716" s="143"/>
      <c r="J1716" s="144"/>
      <c r="K1716" s="142"/>
      <c r="L1716" s="144"/>
      <c r="M1716" s="142"/>
      <c r="N1716" s="145"/>
      <c r="O1716" s="142"/>
      <c r="P1716" s="146"/>
      <c r="Q1716" s="147"/>
      <c r="R1716" s="142"/>
      <c r="S1716" s="147"/>
      <c r="T1716" s="142"/>
      <c r="U1716" s="148"/>
      <c r="V1716" s="142"/>
      <c r="W1716" s="142"/>
      <c r="X1716" s="142"/>
      <c r="Y1716" s="147"/>
      <c r="Z1716" s="142"/>
      <c r="AA1716" s="142"/>
      <c r="AB1716" s="142"/>
      <c r="AC1716" s="142"/>
      <c r="AD1716" s="147"/>
      <c r="AE1716" s="142"/>
      <c r="AF1716" s="142"/>
    </row>
    <row r="1717">
      <c r="A1717" s="140"/>
      <c r="B1717" s="141"/>
      <c r="C1717" s="141"/>
      <c r="D1717" s="141"/>
      <c r="E1717" s="142"/>
      <c r="F1717" s="142"/>
      <c r="G1717" s="142"/>
      <c r="H1717" s="142"/>
      <c r="I1717" s="143"/>
      <c r="J1717" s="144"/>
      <c r="K1717" s="142"/>
      <c r="L1717" s="144"/>
      <c r="M1717" s="142"/>
      <c r="N1717" s="145"/>
      <c r="O1717" s="142"/>
      <c r="P1717" s="146"/>
      <c r="Q1717" s="147"/>
      <c r="R1717" s="142"/>
      <c r="S1717" s="147"/>
      <c r="T1717" s="142"/>
      <c r="U1717" s="148"/>
      <c r="V1717" s="142"/>
      <c r="W1717" s="142"/>
      <c r="X1717" s="142"/>
      <c r="Y1717" s="147"/>
      <c r="Z1717" s="142"/>
      <c r="AA1717" s="142"/>
      <c r="AB1717" s="142"/>
      <c r="AC1717" s="142"/>
      <c r="AD1717" s="147"/>
      <c r="AE1717" s="142"/>
      <c r="AF1717" s="142"/>
    </row>
    <row r="1718">
      <c r="A1718" s="140"/>
      <c r="B1718" s="141"/>
      <c r="C1718" s="141"/>
      <c r="D1718" s="141"/>
      <c r="E1718" s="142"/>
      <c r="F1718" s="142"/>
      <c r="G1718" s="142"/>
      <c r="H1718" s="142"/>
      <c r="I1718" s="143"/>
      <c r="J1718" s="144"/>
      <c r="K1718" s="142"/>
      <c r="L1718" s="144"/>
      <c r="M1718" s="142"/>
      <c r="N1718" s="145"/>
      <c r="O1718" s="142"/>
      <c r="P1718" s="146"/>
      <c r="Q1718" s="147"/>
      <c r="R1718" s="142"/>
      <c r="S1718" s="147"/>
      <c r="T1718" s="142"/>
      <c r="U1718" s="148"/>
      <c r="V1718" s="142"/>
      <c r="W1718" s="142"/>
      <c r="X1718" s="142"/>
      <c r="Y1718" s="147"/>
      <c r="Z1718" s="142"/>
      <c r="AA1718" s="142"/>
      <c r="AB1718" s="142"/>
      <c r="AC1718" s="142"/>
      <c r="AD1718" s="147"/>
      <c r="AE1718" s="142"/>
      <c r="AF1718" s="142"/>
    </row>
    <row r="1719">
      <c r="A1719" s="140"/>
      <c r="B1719" s="141"/>
      <c r="C1719" s="141"/>
      <c r="D1719" s="141"/>
      <c r="E1719" s="142"/>
      <c r="F1719" s="142"/>
      <c r="G1719" s="142"/>
      <c r="H1719" s="142"/>
      <c r="I1719" s="143"/>
      <c r="J1719" s="144"/>
      <c r="K1719" s="142"/>
      <c r="L1719" s="144"/>
      <c r="M1719" s="142"/>
      <c r="N1719" s="145"/>
      <c r="O1719" s="142"/>
      <c r="P1719" s="146"/>
      <c r="Q1719" s="147"/>
      <c r="R1719" s="142"/>
      <c r="S1719" s="147"/>
      <c r="T1719" s="142"/>
      <c r="U1719" s="148"/>
      <c r="V1719" s="142"/>
      <c r="W1719" s="142"/>
      <c r="X1719" s="142"/>
      <c r="Y1719" s="147"/>
      <c r="Z1719" s="142"/>
      <c r="AA1719" s="142"/>
      <c r="AB1719" s="142"/>
      <c r="AC1719" s="142"/>
      <c r="AD1719" s="147"/>
      <c r="AE1719" s="142"/>
      <c r="AF1719" s="142"/>
    </row>
    <row r="1720">
      <c r="A1720" s="140"/>
      <c r="B1720" s="141"/>
      <c r="C1720" s="141"/>
      <c r="D1720" s="141"/>
      <c r="E1720" s="142"/>
      <c r="F1720" s="142"/>
      <c r="G1720" s="142"/>
      <c r="H1720" s="142"/>
      <c r="I1720" s="143"/>
      <c r="J1720" s="144"/>
      <c r="K1720" s="142"/>
      <c r="L1720" s="144"/>
      <c r="M1720" s="142"/>
      <c r="N1720" s="145"/>
      <c r="O1720" s="142"/>
      <c r="P1720" s="146"/>
      <c r="Q1720" s="147"/>
      <c r="R1720" s="142"/>
      <c r="S1720" s="147"/>
      <c r="T1720" s="142"/>
      <c r="U1720" s="148"/>
      <c r="V1720" s="142"/>
      <c r="W1720" s="142"/>
      <c r="X1720" s="142"/>
      <c r="Y1720" s="147"/>
      <c r="Z1720" s="142"/>
      <c r="AA1720" s="142"/>
      <c r="AB1720" s="142"/>
      <c r="AC1720" s="142"/>
      <c r="AD1720" s="147"/>
      <c r="AE1720" s="142"/>
      <c r="AF1720" s="142"/>
    </row>
    <row r="1721">
      <c r="A1721" s="140"/>
      <c r="B1721" s="141"/>
      <c r="C1721" s="141"/>
      <c r="D1721" s="141"/>
      <c r="E1721" s="142"/>
      <c r="F1721" s="142"/>
      <c r="G1721" s="142"/>
      <c r="H1721" s="142"/>
      <c r="I1721" s="143"/>
      <c r="J1721" s="144"/>
      <c r="K1721" s="142"/>
      <c r="L1721" s="144"/>
      <c r="M1721" s="142"/>
      <c r="N1721" s="145"/>
      <c r="O1721" s="142"/>
      <c r="P1721" s="146"/>
      <c r="Q1721" s="147"/>
      <c r="R1721" s="142"/>
      <c r="S1721" s="147"/>
      <c r="T1721" s="142"/>
      <c r="U1721" s="148"/>
      <c r="V1721" s="142"/>
      <c r="W1721" s="142"/>
      <c r="X1721" s="142"/>
      <c r="Y1721" s="147"/>
      <c r="Z1721" s="142"/>
      <c r="AA1721" s="142"/>
      <c r="AB1721" s="142"/>
      <c r="AC1721" s="142"/>
      <c r="AD1721" s="147"/>
      <c r="AE1721" s="142"/>
      <c r="AF1721" s="142"/>
    </row>
    <row r="1722">
      <c r="A1722" s="140"/>
      <c r="B1722" s="141"/>
      <c r="C1722" s="141"/>
      <c r="D1722" s="141"/>
      <c r="E1722" s="142"/>
      <c r="F1722" s="142"/>
      <c r="G1722" s="142"/>
      <c r="H1722" s="142"/>
      <c r="I1722" s="143"/>
      <c r="J1722" s="144"/>
      <c r="K1722" s="142"/>
      <c r="L1722" s="144"/>
      <c r="M1722" s="142"/>
      <c r="N1722" s="145"/>
      <c r="O1722" s="142"/>
      <c r="P1722" s="146"/>
      <c r="Q1722" s="147"/>
      <c r="R1722" s="142"/>
      <c r="S1722" s="147"/>
      <c r="T1722" s="142"/>
      <c r="U1722" s="148"/>
      <c r="V1722" s="142"/>
      <c r="W1722" s="142"/>
      <c r="X1722" s="142"/>
      <c r="Y1722" s="147"/>
      <c r="Z1722" s="142"/>
      <c r="AA1722" s="142"/>
      <c r="AB1722" s="142"/>
      <c r="AC1722" s="142"/>
      <c r="AD1722" s="147"/>
      <c r="AE1722" s="142"/>
      <c r="AF1722" s="142"/>
    </row>
    <row r="1723">
      <c r="A1723" s="140"/>
      <c r="B1723" s="141"/>
      <c r="C1723" s="141"/>
      <c r="D1723" s="141"/>
      <c r="E1723" s="142"/>
      <c r="F1723" s="142"/>
      <c r="G1723" s="142"/>
      <c r="H1723" s="142"/>
      <c r="I1723" s="143"/>
      <c r="J1723" s="144"/>
      <c r="K1723" s="142"/>
      <c r="L1723" s="144"/>
      <c r="M1723" s="142"/>
      <c r="N1723" s="145"/>
      <c r="O1723" s="142"/>
      <c r="P1723" s="146"/>
      <c r="Q1723" s="147"/>
      <c r="R1723" s="142"/>
      <c r="S1723" s="147"/>
      <c r="T1723" s="142"/>
      <c r="U1723" s="148"/>
      <c r="V1723" s="142"/>
      <c r="W1723" s="142"/>
      <c r="X1723" s="142"/>
      <c r="Y1723" s="147"/>
      <c r="Z1723" s="142"/>
      <c r="AA1723" s="142"/>
      <c r="AB1723" s="142"/>
      <c r="AC1723" s="142"/>
      <c r="AD1723" s="147"/>
      <c r="AE1723" s="142"/>
      <c r="AF1723" s="142"/>
    </row>
    <row r="1724">
      <c r="A1724" s="140"/>
      <c r="B1724" s="141"/>
      <c r="C1724" s="141"/>
      <c r="D1724" s="141"/>
      <c r="E1724" s="142"/>
      <c r="F1724" s="142"/>
      <c r="G1724" s="142"/>
      <c r="H1724" s="142"/>
      <c r="I1724" s="143"/>
      <c r="J1724" s="144"/>
      <c r="K1724" s="142"/>
      <c r="L1724" s="144"/>
      <c r="M1724" s="142"/>
      <c r="N1724" s="145"/>
      <c r="O1724" s="142"/>
      <c r="P1724" s="146"/>
      <c r="Q1724" s="147"/>
      <c r="R1724" s="142"/>
      <c r="S1724" s="147"/>
      <c r="T1724" s="142"/>
      <c r="U1724" s="148"/>
      <c r="V1724" s="142"/>
      <c r="W1724" s="142"/>
      <c r="X1724" s="142"/>
      <c r="Y1724" s="147"/>
      <c r="Z1724" s="142"/>
      <c r="AA1724" s="142"/>
      <c r="AB1724" s="142"/>
      <c r="AC1724" s="142"/>
      <c r="AD1724" s="147"/>
      <c r="AE1724" s="142"/>
      <c r="AF1724" s="142"/>
    </row>
    <row r="1725">
      <c r="A1725" s="140"/>
      <c r="B1725" s="141"/>
      <c r="C1725" s="141"/>
      <c r="D1725" s="141"/>
      <c r="E1725" s="142"/>
      <c r="F1725" s="142"/>
      <c r="G1725" s="142"/>
      <c r="H1725" s="142"/>
      <c r="I1725" s="143"/>
      <c r="J1725" s="144"/>
      <c r="K1725" s="142"/>
      <c r="L1725" s="144"/>
      <c r="M1725" s="142"/>
      <c r="N1725" s="145"/>
      <c r="O1725" s="142"/>
      <c r="P1725" s="146"/>
      <c r="Q1725" s="147"/>
      <c r="R1725" s="142"/>
      <c r="S1725" s="147"/>
      <c r="T1725" s="142"/>
      <c r="U1725" s="148"/>
      <c r="V1725" s="142"/>
      <c r="W1725" s="142"/>
      <c r="X1725" s="142"/>
      <c r="Y1725" s="147"/>
      <c r="Z1725" s="142"/>
      <c r="AA1725" s="142"/>
      <c r="AB1725" s="142"/>
      <c r="AC1725" s="142"/>
      <c r="AD1725" s="147"/>
      <c r="AE1725" s="142"/>
      <c r="AF1725" s="142"/>
    </row>
    <row r="1726">
      <c r="A1726" s="140"/>
      <c r="B1726" s="141"/>
      <c r="C1726" s="141"/>
      <c r="D1726" s="141"/>
      <c r="E1726" s="142"/>
      <c r="F1726" s="142"/>
      <c r="G1726" s="142"/>
      <c r="H1726" s="142"/>
      <c r="I1726" s="143"/>
      <c r="J1726" s="144"/>
      <c r="K1726" s="142"/>
      <c r="L1726" s="144"/>
      <c r="M1726" s="142"/>
      <c r="N1726" s="145"/>
      <c r="O1726" s="142"/>
      <c r="P1726" s="146"/>
      <c r="Q1726" s="147"/>
      <c r="R1726" s="142"/>
      <c r="S1726" s="147"/>
      <c r="T1726" s="142"/>
      <c r="U1726" s="148"/>
      <c r="V1726" s="142"/>
      <c r="W1726" s="142"/>
      <c r="X1726" s="142"/>
      <c r="Y1726" s="147"/>
      <c r="Z1726" s="142"/>
      <c r="AA1726" s="142"/>
      <c r="AB1726" s="142"/>
      <c r="AC1726" s="142"/>
      <c r="AD1726" s="147"/>
      <c r="AE1726" s="142"/>
      <c r="AF1726" s="142"/>
    </row>
    <row r="1727">
      <c r="A1727" s="140"/>
      <c r="B1727" s="141"/>
      <c r="C1727" s="141"/>
      <c r="D1727" s="141"/>
      <c r="E1727" s="142"/>
      <c r="F1727" s="142"/>
      <c r="G1727" s="142"/>
      <c r="H1727" s="142"/>
      <c r="I1727" s="143"/>
      <c r="J1727" s="144"/>
      <c r="K1727" s="142"/>
      <c r="L1727" s="144"/>
      <c r="M1727" s="142"/>
      <c r="N1727" s="145"/>
      <c r="O1727" s="142"/>
      <c r="P1727" s="146"/>
      <c r="Q1727" s="147"/>
      <c r="R1727" s="142"/>
      <c r="S1727" s="147"/>
      <c r="T1727" s="142"/>
      <c r="U1727" s="148"/>
      <c r="V1727" s="142"/>
      <c r="W1727" s="142"/>
      <c r="X1727" s="142"/>
      <c r="Y1727" s="147"/>
      <c r="Z1727" s="142"/>
      <c r="AA1727" s="142"/>
      <c r="AB1727" s="142"/>
      <c r="AC1727" s="142"/>
      <c r="AD1727" s="147"/>
      <c r="AE1727" s="142"/>
      <c r="AF1727" s="142"/>
    </row>
    <row r="1728">
      <c r="A1728" s="140"/>
      <c r="B1728" s="141"/>
      <c r="C1728" s="141"/>
      <c r="D1728" s="141"/>
      <c r="E1728" s="142"/>
      <c r="F1728" s="142"/>
      <c r="G1728" s="142"/>
      <c r="H1728" s="142"/>
      <c r="I1728" s="143"/>
      <c r="J1728" s="144"/>
      <c r="K1728" s="142"/>
      <c r="L1728" s="144"/>
      <c r="M1728" s="142"/>
      <c r="N1728" s="145"/>
      <c r="O1728" s="142"/>
      <c r="P1728" s="146"/>
      <c r="Q1728" s="147"/>
      <c r="R1728" s="142"/>
      <c r="S1728" s="147"/>
      <c r="T1728" s="142"/>
      <c r="U1728" s="148"/>
      <c r="V1728" s="142"/>
      <c r="W1728" s="142"/>
      <c r="X1728" s="142"/>
      <c r="Y1728" s="147"/>
      <c r="Z1728" s="142"/>
      <c r="AA1728" s="142"/>
      <c r="AB1728" s="142"/>
      <c r="AC1728" s="142"/>
      <c r="AD1728" s="147"/>
      <c r="AE1728" s="142"/>
      <c r="AF1728" s="142"/>
    </row>
    <row r="1729">
      <c r="A1729" s="140"/>
      <c r="B1729" s="141"/>
      <c r="C1729" s="141"/>
      <c r="D1729" s="141"/>
      <c r="E1729" s="142"/>
      <c r="F1729" s="142"/>
      <c r="G1729" s="142"/>
      <c r="H1729" s="142"/>
      <c r="I1729" s="143"/>
      <c r="J1729" s="144"/>
      <c r="K1729" s="142"/>
      <c r="L1729" s="144"/>
      <c r="M1729" s="142"/>
      <c r="N1729" s="145"/>
      <c r="O1729" s="142"/>
      <c r="P1729" s="146"/>
      <c r="Q1729" s="147"/>
      <c r="R1729" s="142"/>
      <c r="S1729" s="147"/>
      <c r="T1729" s="142"/>
      <c r="U1729" s="148"/>
      <c r="V1729" s="142"/>
      <c r="W1729" s="142"/>
      <c r="X1729" s="142"/>
      <c r="Y1729" s="147"/>
      <c r="Z1729" s="142"/>
      <c r="AA1729" s="142"/>
      <c r="AB1729" s="142"/>
      <c r="AC1729" s="142"/>
      <c r="AD1729" s="147"/>
      <c r="AE1729" s="142"/>
      <c r="AF1729" s="142"/>
    </row>
    <row r="1730">
      <c r="A1730" s="140"/>
      <c r="B1730" s="141"/>
      <c r="C1730" s="141"/>
      <c r="D1730" s="141"/>
      <c r="E1730" s="142"/>
      <c r="F1730" s="142"/>
      <c r="G1730" s="142"/>
      <c r="H1730" s="142"/>
      <c r="I1730" s="143"/>
      <c r="J1730" s="144"/>
      <c r="K1730" s="142"/>
      <c r="L1730" s="144"/>
      <c r="M1730" s="142"/>
      <c r="N1730" s="145"/>
      <c r="O1730" s="142"/>
      <c r="P1730" s="146"/>
      <c r="Q1730" s="147"/>
      <c r="R1730" s="142"/>
      <c r="S1730" s="147"/>
      <c r="T1730" s="142"/>
      <c r="U1730" s="148"/>
      <c r="V1730" s="142"/>
      <c r="W1730" s="142"/>
      <c r="X1730" s="142"/>
      <c r="Y1730" s="147"/>
      <c r="Z1730" s="142"/>
      <c r="AA1730" s="142"/>
      <c r="AB1730" s="142"/>
      <c r="AC1730" s="142"/>
      <c r="AD1730" s="147"/>
      <c r="AE1730" s="142"/>
      <c r="AF1730" s="142"/>
    </row>
    <row r="1731">
      <c r="A1731" s="140"/>
      <c r="B1731" s="141"/>
      <c r="C1731" s="141"/>
      <c r="D1731" s="141"/>
      <c r="E1731" s="142"/>
      <c r="F1731" s="142"/>
      <c r="G1731" s="142"/>
      <c r="H1731" s="142"/>
      <c r="I1731" s="143"/>
      <c r="J1731" s="144"/>
      <c r="K1731" s="142"/>
      <c r="L1731" s="144"/>
      <c r="M1731" s="142"/>
      <c r="N1731" s="145"/>
      <c r="O1731" s="142"/>
      <c r="P1731" s="146"/>
      <c r="Q1731" s="147"/>
      <c r="R1731" s="142"/>
      <c r="S1731" s="147"/>
      <c r="T1731" s="142"/>
      <c r="U1731" s="148"/>
      <c r="V1731" s="142"/>
      <c r="W1731" s="142"/>
      <c r="X1731" s="142"/>
      <c r="Y1731" s="147"/>
      <c r="Z1731" s="142"/>
      <c r="AA1731" s="142"/>
      <c r="AB1731" s="142"/>
      <c r="AC1731" s="142"/>
      <c r="AD1731" s="147"/>
      <c r="AE1731" s="142"/>
      <c r="AF1731" s="142"/>
    </row>
    <row r="1732">
      <c r="A1732" s="140"/>
      <c r="B1732" s="141"/>
      <c r="C1732" s="141"/>
      <c r="D1732" s="141"/>
      <c r="E1732" s="142"/>
      <c r="F1732" s="142"/>
      <c r="G1732" s="142"/>
      <c r="H1732" s="142"/>
      <c r="I1732" s="143"/>
      <c r="J1732" s="144"/>
      <c r="K1732" s="142"/>
      <c r="L1732" s="144"/>
      <c r="M1732" s="142"/>
      <c r="N1732" s="145"/>
      <c r="O1732" s="142"/>
      <c r="P1732" s="146"/>
      <c r="Q1732" s="147"/>
      <c r="R1732" s="142"/>
      <c r="S1732" s="147"/>
      <c r="T1732" s="142"/>
      <c r="U1732" s="148"/>
      <c r="V1732" s="142"/>
      <c r="W1732" s="142"/>
      <c r="X1732" s="142"/>
      <c r="Y1732" s="147"/>
      <c r="Z1732" s="142"/>
      <c r="AA1732" s="142"/>
      <c r="AB1732" s="142"/>
      <c r="AC1732" s="142"/>
      <c r="AD1732" s="147"/>
      <c r="AE1732" s="142"/>
      <c r="AF1732" s="142"/>
    </row>
    <row r="1733">
      <c r="A1733" s="140"/>
      <c r="B1733" s="141"/>
      <c r="C1733" s="141"/>
      <c r="D1733" s="141"/>
      <c r="E1733" s="142"/>
      <c r="F1733" s="142"/>
      <c r="G1733" s="142"/>
      <c r="H1733" s="142"/>
      <c r="I1733" s="143"/>
      <c r="J1733" s="144"/>
      <c r="K1733" s="142"/>
      <c r="L1733" s="144"/>
      <c r="M1733" s="142"/>
      <c r="N1733" s="145"/>
      <c r="O1733" s="142"/>
      <c r="P1733" s="146"/>
      <c r="Q1733" s="147"/>
      <c r="R1733" s="142"/>
      <c r="S1733" s="147"/>
      <c r="T1733" s="142"/>
      <c r="U1733" s="148"/>
      <c r="V1733" s="142"/>
      <c r="W1733" s="142"/>
      <c r="X1733" s="142"/>
      <c r="Y1733" s="147"/>
      <c r="Z1733" s="142"/>
      <c r="AA1733" s="142"/>
      <c r="AB1733" s="142"/>
      <c r="AC1733" s="142"/>
      <c r="AD1733" s="147"/>
      <c r="AE1733" s="142"/>
      <c r="AF1733" s="142"/>
    </row>
    <row r="1734">
      <c r="A1734" s="140"/>
      <c r="B1734" s="141"/>
      <c r="C1734" s="141"/>
      <c r="D1734" s="141"/>
      <c r="E1734" s="142"/>
      <c r="F1734" s="142"/>
      <c r="G1734" s="142"/>
      <c r="H1734" s="142"/>
      <c r="I1734" s="143"/>
      <c r="J1734" s="144"/>
      <c r="K1734" s="142"/>
      <c r="L1734" s="144"/>
      <c r="M1734" s="142"/>
      <c r="N1734" s="145"/>
      <c r="O1734" s="142"/>
      <c r="P1734" s="146"/>
      <c r="Q1734" s="147"/>
      <c r="R1734" s="142"/>
      <c r="S1734" s="147"/>
      <c r="T1734" s="142"/>
      <c r="U1734" s="148"/>
      <c r="V1734" s="142"/>
      <c r="W1734" s="142"/>
      <c r="X1734" s="142"/>
      <c r="Y1734" s="147"/>
      <c r="Z1734" s="142"/>
      <c r="AA1734" s="142"/>
      <c r="AB1734" s="142"/>
      <c r="AC1734" s="142"/>
      <c r="AD1734" s="147"/>
      <c r="AE1734" s="142"/>
      <c r="AF1734" s="142"/>
    </row>
    <row r="1735">
      <c r="A1735" s="140"/>
      <c r="B1735" s="141"/>
      <c r="C1735" s="141"/>
      <c r="D1735" s="141"/>
      <c r="E1735" s="142"/>
      <c r="F1735" s="142"/>
      <c r="G1735" s="142"/>
      <c r="H1735" s="142"/>
      <c r="I1735" s="143"/>
      <c r="J1735" s="144"/>
      <c r="K1735" s="142"/>
      <c r="L1735" s="144"/>
      <c r="M1735" s="142"/>
      <c r="N1735" s="145"/>
      <c r="O1735" s="142"/>
      <c r="P1735" s="146"/>
      <c r="Q1735" s="147"/>
      <c r="R1735" s="142"/>
      <c r="S1735" s="147"/>
      <c r="T1735" s="142"/>
      <c r="U1735" s="148"/>
      <c r="V1735" s="142"/>
      <c r="W1735" s="142"/>
      <c r="X1735" s="142"/>
      <c r="Y1735" s="147"/>
      <c r="Z1735" s="142"/>
      <c r="AA1735" s="142"/>
      <c r="AB1735" s="142"/>
      <c r="AC1735" s="142"/>
      <c r="AD1735" s="147"/>
      <c r="AE1735" s="142"/>
      <c r="AF1735" s="142"/>
    </row>
    <row r="1736">
      <c r="A1736" s="140"/>
      <c r="B1736" s="141"/>
      <c r="C1736" s="141"/>
      <c r="D1736" s="141"/>
      <c r="E1736" s="142"/>
      <c r="F1736" s="142"/>
      <c r="G1736" s="142"/>
      <c r="H1736" s="142"/>
      <c r="I1736" s="143"/>
      <c r="J1736" s="144"/>
      <c r="K1736" s="142"/>
      <c r="L1736" s="144"/>
      <c r="M1736" s="142"/>
      <c r="N1736" s="145"/>
      <c r="O1736" s="142"/>
      <c r="P1736" s="146"/>
      <c r="Q1736" s="147"/>
      <c r="R1736" s="142"/>
      <c r="S1736" s="147"/>
      <c r="T1736" s="142"/>
      <c r="U1736" s="148"/>
      <c r="V1736" s="142"/>
      <c r="W1736" s="142"/>
      <c r="X1736" s="142"/>
      <c r="Y1736" s="147"/>
      <c r="Z1736" s="142"/>
      <c r="AA1736" s="142"/>
      <c r="AB1736" s="142"/>
      <c r="AC1736" s="142"/>
      <c r="AD1736" s="147"/>
      <c r="AE1736" s="142"/>
      <c r="AF1736" s="142"/>
    </row>
    <row r="1737">
      <c r="A1737" s="140"/>
      <c r="B1737" s="141"/>
      <c r="C1737" s="141"/>
      <c r="D1737" s="141"/>
      <c r="E1737" s="142"/>
      <c r="F1737" s="142"/>
      <c r="G1737" s="142"/>
      <c r="H1737" s="142"/>
      <c r="I1737" s="143"/>
      <c r="J1737" s="144"/>
      <c r="K1737" s="142"/>
      <c r="L1737" s="144"/>
      <c r="M1737" s="142"/>
      <c r="N1737" s="145"/>
      <c r="O1737" s="142"/>
      <c r="P1737" s="146"/>
      <c r="Q1737" s="147"/>
      <c r="R1737" s="142"/>
      <c r="S1737" s="147"/>
      <c r="T1737" s="142"/>
      <c r="U1737" s="148"/>
      <c r="V1737" s="142"/>
      <c r="W1737" s="142"/>
      <c r="X1737" s="142"/>
      <c r="Y1737" s="147"/>
      <c r="Z1737" s="142"/>
      <c r="AA1737" s="142"/>
      <c r="AB1737" s="142"/>
      <c r="AC1737" s="142"/>
      <c r="AD1737" s="147"/>
      <c r="AE1737" s="142"/>
      <c r="AF1737" s="142"/>
    </row>
    <row r="1738">
      <c r="A1738" s="140"/>
      <c r="B1738" s="141"/>
      <c r="C1738" s="141"/>
      <c r="D1738" s="141"/>
      <c r="E1738" s="142"/>
      <c r="F1738" s="142"/>
      <c r="G1738" s="142"/>
      <c r="H1738" s="142"/>
      <c r="I1738" s="143"/>
      <c r="J1738" s="144"/>
      <c r="K1738" s="142"/>
      <c r="L1738" s="144"/>
      <c r="M1738" s="142"/>
      <c r="N1738" s="145"/>
      <c r="O1738" s="142"/>
      <c r="P1738" s="146"/>
      <c r="Q1738" s="147"/>
      <c r="R1738" s="142"/>
      <c r="S1738" s="147"/>
      <c r="T1738" s="142"/>
      <c r="U1738" s="148"/>
      <c r="V1738" s="142"/>
      <c r="W1738" s="142"/>
      <c r="X1738" s="142"/>
      <c r="Y1738" s="147"/>
      <c r="Z1738" s="142"/>
      <c r="AA1738" s="142"/>
      <c r="AB1738" s="142"/>
      <c r="AC1738" s="142"/>
      <c r="AD1738" s="147"/>
      <c r="AE1738" s="142"/>
      <c r="AF1738" s="142"/>
    </row>
    <row r="1739">
      <c r="A1739" s="140"/>
      <c r="B1739" s="141"/>
      <c r="C1739" s="141"/>
      <c r="D1739" s="141"/>
      <c r="E1739" s="142"/>
      <c r="F1739" s="142"/>
      <c r="G1739" s="142"/>
      <c r="H1739" s="142"/>
      <c r="I1739" s="143"/>
      <c r="J1739" s="144"/>
      <c r="K1739" s="142"/>
      <c r="L1739" s="144"/>
      <c r="M1739" s="142"/>
      <c r="N1739" s="145"/>
      <c r="O1739" s="142"/>
      <c r="P1739" s="146"/>
      <c r="Q1739" s="147"/>
      <c r="R1739" s="142"/>
      <c r="S1739" s="147"/>
      <c r="T1739" s="142"/>
      <c r="U1739" s="148"/>
      <c r="V1739" s="142"/>
      <c r="W1739" s="142"/>
      <c r="X1739" s="142"/>
      <c r="Y1739" s="147"/>
      <c r="Z1739" s="142"/>
      <c r="AA1739" s="142"/>
      <c r="AB1739" s="142"/>
      <c r="AC1739" s="142"/>
      <c r="AD1739" s="147"/>
      <c r="AE1739" s="142"/>
      <c r="AF1739" s="142"/>
    </row>
    <row r="1740">
      <c r="A1740" s="140"/>
      <c r="B1740" s="141"/>
      <c r="C1740" s="141"/>
      <c r="D1740" s="141"/>
      <c r="E1740" s="142"/>
      <c r="F1740" s="142"/>
      <c r="G1740" s="142"/>
      <c r="H1740" s="142"/>
      <c r="I1740" s="143"/>
      <c r="J1740" s="144"/>
      <c r="K1740" s="142"/>
      <c r="L1740" s="144"/>
      <c r="M1740" s="142"/>
      <c r="N1740" s="145"/>
      <c r="O1740" s="142"/>
      <c r="P1740" s="146"/>
      <c r="Q1740" s="147"/>
      <c r="R1740" s="142"/>
      <c r="S1740" s="147"/>
      <c r="T1740" s="142"/>
      <c r="U1740" s="148"/>
      <c r="V1740" s="142"/>
      <c r="W1740" s="142"/>
      <c r="X1740" s="142"/>
      <c r="Y1740" s="147"/>
      <c r="Z1740" s="142"/>
      <c r="AA1740" s="142"/>
      <c r="AB1740" s="142"/>
      <c r="AC1740" s="142"/>
      <c r="AD1740" s="147"/>
      <c r="AE1740" s="142"/>
      <c r="AF1740" s="142"/>
    </row>
    <row r="1741">
      <c r="A1741" s="140"/>
      <c r="B1741" s="141"/>
      <c r="C1741" s="141"/>
      <c r="D1741" s="141"/>
      <c r="E1741" s="142"/>
      <c r="F1741" s="142"/>
      <c r="G1741" s="142"/>
      <c r="H1741" s="142"/>
      <c r="I1741" s="143"/>
      <c r="J1741" s="144"/>
      <c r="K1741" s="142"/>
      <c r="L1741" s="144"/>
      <c r="M1741" s="142"/>
      <c r="N1741" s="145"/>
      <c r="O1741" s="142"/>
      <c r="P1741" s="146"/>
      <c r="Q1741" s="147"/>
      <c r="R1741" s="142"/>
      <c r="S1741" s="147"/>
      <c r="T1741" s="142"/>
      <c r="U1741" s="148"/>
      <c r="V1741" s="142"/>
      <c r="W1741" s="142"/>
      <c r="X1741" s="142"/>
      <c r="Y1741" s="147"/>
      <c r="Z1741" s="142"/>
      <c r="AA1741" s="142"/>
      <c r="AB1741" s="142"/>
      <c r="AC1741" s="142"/>
      <c r="AD1741" s="147"/>
      <c r="AE1741" s="142"/>
      <c r="AF1741" s="142"/>
    </row>
    <row r="1742">
      <c r="A1742" s="140"/>
      <c r="B1742" s="141"/>
      <c r="C1742" s="141"/>
      <c r="D1742" s="141"/>
      <c r="E1742" s="142"/>
      <c r="F1742" s="142"/>
      <c r="G1742" s="142"/>
      <c r="H1742" s="142"/>
      <c r="I1742" s="143"/>
      <c r="J1742" s="144"/>
      <c r="K1742" s="142"/>
      <c r="L1742" s="144"/>
      <c r="M1742" s="142"/>
      <c r="N1742" s="145"/>
      <c r="O1742" s="142"/>
      <c r="P1742" s="146"/>
      <c r="Q1742" s="147"/>
      <c r="R1742" s="142"/>
      <c r="S1742" s="147"/>
      <c r="T1742" s="142"/>
      <c r="U1742" s="148"/>
      <c r="V1742" s="142"/>
      <c r="W1742" s="142"/>
      <c r="X1742" s="142"/>
      <c r="Y1742" s="147"/>
      <c r="Z1742" s="142"/>
      <c r="AA1742" s="142"/>
      <c r="AB1742" s="142"/>
      <c r="AC1742" s="142"/>
      <c r="AD1742" s="147"/>
      <c r="AE1742" s="142"/>
      <c r="AF1742" s="142"/>
    </row>
    <row r="1743">
      <c r="A1743" s="140"/>
      <c r="B1743" s="141"/>
      <c r="C1743" s="141"/>
      <c r="D1743" s="141"/>
      <c r="E1743" s="142"/>
      <c r="F1743" s="142"/>
      <c r="G1743" s="142"/>
      <c r="H1743" s="142"/>
      <c r="I1743" s="143"/>
      <c r="J1743" s="144"/>
      <c r="K1743" s="142"/>
      <c r="L1743" s="144"/>
      <c r="M1743" s="142"/>
      <c r="N1743" s="145"/>
      <c r="O1743" s="142"/>
      <c r="P1743" s="146"/>
      <c r="Q1743" s="147"/>
      <c r="R1743" s="142"/>
      <c r="S1743" s="147"/>
      <c r="T1743" s="142"/>
      <c r="U1743" s="148"/>
      <c r="V1743" s="142"/>
      <c r="W1743" s="142"/>
      <c r="X1743" s="142"/>
      <c r="Y1743" s="147"/>
      <c r="Z1743" s="142"/>
      <c r="AA1743" s="142"/>
      <c r="AB1743" s="142"/>
      <c r="AC1743" s="142"/>
      <c r="AD1743" s="147"/>
      <c r="AE1743" s="142"/>
      <c r="AF1743" s="142"/>
    </row>
    <row r="1744">
      <c r="A1744" s="140"/>
      <c r="B1744" s="141"/>
      <c r="C1744" s="141"/>
      <c r="D1744" s="141"/>
      <c r="E1744" s="142"/>
      <c r="F1744" s="142"/>
      <c r="G1744" s="142"/>
      <c r="H1744" s="142"/>
      <c r="I1744" s="143"/>
      <c r="J1744" s="144"/>
      <c r="K1744" s="142"/>
      <c r="L1744" s="144"/>
      <c r="M1744" s="142"/>
      <c r="N1744" s="145"/>
      <c r="O1744" s="142"/>
      <c r="P1744" s="146"/>
      <c r="Q1744" s="147"/>
      <c r="R1744" s="142"/>
      <c r="S1744" s="147"/>
      <c r="T1744" s="142"/>
      <c r="U1744" s="148"/>
      <c r="V1744" s="142"/>
      <c r="W1744" s="142"/>
      <c r="X1744" s="142"/>
      <c r="Y1744" s="147"/>
      <c r="Z1744" s="142"/>
      <c r="AA1744" s="142"/>
      <c r="AB1744" s="142"/>
      <c r="AC1744" s="142"/>
      <c r="AD1744" s="147"/>
      <c r="AE1744" s="142"/>
      <c r="AF1744" s="142"/>
    </row>
    <row r="1745">
      <c r="A1745" s="140"/>
      <c r="B1745" s="141"/>
      <c r="C1745" s="141"/>
      <c r="D1745" s="141"/>
      <c r="E1745" s="142"/>
      <c r="F1745" s="142"/>
      <c r="G1745" s="142"/>
      <c r="H1745" s="142"/>
      <c r="I1745" s="143"/>
      <c r="J1745" s="144"/>
      <c r="K1745" s="142"/>
      <c r="L1745" s="144"/>
      <c r="M1745" s="142"/>
      <c r="N1745" s="145"/>
      <c r="O1745" s="142"/>
      <c r="P1745" s="146"/>
      <c r="Q1745" s="147"/>
      <c r="R1745" s="142"/>
      <c r="S1745" s="147"/>
      <c r="T1745" s="142"/>
      <c r="U1745" s="148"/>
      <c r="V1745" s="142"/>
      <c r="W1745" s="142"/>
      <c r="X1745" s="142"/>
      <c r="Y1745" s="147"/>
      <c r="Z1745" s="142"/>
      <c r="AA1745" s="142"/>
      <c r="AB1745" s="142"/>
      <c r="AC1745" s="142"/>
      <c r="AD1745" s="147"/>
      <c r="AE1745" s="142"/>
      <c r="AF1745" s="142"/>
    </row>
    <row r="1746">
      <c r="A1746" s="140"/>
      <c r="B1746" s="141"/>
      <c r="C1746" s="141"/>
      <c r="D1746" s="141"/>
      <c r="E1746" s="142"/>
      <c r="F1746" s="142"/>
      <c r="G1746" s="142"/>
      <c r="H1746" s="142"/>
      <c r="I1746" s="143"/>
      <c r="J1746" s="144"/>
      <c r="K1746" s="142"/>
      <c r="L1746" s="144"/>
      <c r="M1746" s="142"/>
      <c r="N1746" s="145"/>
      <c r="O1746" s="142"/>
      <c r="P1746" s="146"/>
      <c r="Q1746" s="147"/>
      <c r="R1746" s="142"/>
      <c r="S1746" s="147"/>
      <c r="T1746" s="142"/>
      <c r="U1746" s="148"/>
      <c r="V1746" s="142"/>
      <c r="W1746" s="142"/>
      <c r="X1746" s="142"/>
      <c r="Y1746" s="147"/>
      <c r="Z1746" s="142"/>
      <c r="AA1746" s="142"/>
      <c r="AB1746" s="142"/>
      <c r="AC1746" s="142"/>
      <c r="AD1746" s="147"/>
      <c r="AE1746" s="142"/>
      <c r="AF1746" s="142"/>
    </row>
    <row r="1747">
      <c r="A1747" s="140"/>
      <c r="B1747" s="141"/>
      <c r="C1747" s="141"/>
      <c r="D1747" s="141"/>
      <c r="E1747" s="142"/>
      <c r="F1747" s="142"/>
      <c r="G1747" s="142"/>
      <c r="H1747" s="142"/>
      <c r="I1747" s="143"/>
      <c r="J1747" s="144"/>
      <c r="K1747" s="142"/>
      <c r="L1747" s="144"/>
      <c r="M1747" s="142"/>
      <c r="N1747" s="145"/>
      <c r="O1747" s="142"/>
      <c r="P1747" s="146"/>
      <c r="Q1747" s="147"/>
      <c r="R1747" s="142"/>
      <c r="S1747" s="147"/>
      <c r="T1747" s="142"/>
      <c r="U1747" s="148"/>
      <c r="V1747" s="142"/>
      <c r="W1747" s="142"/>
      <c r="X1747" s="142"/>
      <c r="Y1747" s="147"/>
      <c r="Z1747" s="142"/>
      <c r="AA1747" s="142"/>
      <c r="AB1747" s="142"/>
      <c r="AC1747" s="142"/>
      <c r="AD1747" s="147"/>
      <c r="AE1747" s="142"/>
      <c r="AF1747" s="142"/>
    </row>
    <row r="1748">
      <c r="A1748" s="140"/>
      <c r="B1748" s="141"/>
      <c r="C1748" s="141"/>
      <c r="D1748" s="141"/>
      <c r="E1748" s="142"/>
      <c r="F1748" s="142"/>
      <c r="G1748" s="142"/>
      <c r="H1748" s="142"/>
      <c r="I1748" s="143"/>
      <c r="J1748" s="144"/>
      <c r="K1748" s="142"/>
      <c r="L1748" s="144"/>
      <c r="M1748" s="142"/>
      <c r="N1748" s="145"/>
      <c r="O1748" s="142"/>
      <c r="P1748" s="146"/>
      <c r="Q1748" s="147"/>
      <c r="R1748" s="142"/>
      <c r="S1748" s="147"/>
      <c r="T1748" s="142"/>
      <c r="U1748" s="148"/>
      <c r="V1748" s="142"/>
      <c r="W1748" s="142"/>
      <c r="X1748" s="142"/>
      <c r="Y1748" s="147"/>
      <c r="Z1748" s="142"/>
      <c r="AA1748" s="142"/>
      <c r="AB1748" s="142"/>
      <c r="AC1748" s="142"/>
      <c r="AD1748" s="147"/>
      <c r="AE1748" s="142"/>
      <c r="AF1748" s="142"/>
    </row>
    <row r="1749">
      <c r="A1749" s="140"/>
      <c r="B1749" s="141"/>
      <c r="C1749" s="141"/>
      <c r="D1749" s="141"/>
      <c r="E1749" s="142"/>
      <c r="F1749" s="142"/>
      <c r="G1749" s="142"/>
      <c r="H1749" s="142"/>
      <c r="I1749" s="143"/>
      <c r="J1749" s="144"/>
      <c r="K1749" s="142"/>
      <c r="L1749" s="144"/>
      <c r="M1749" s="142"/>
      <c r="N1749" s="145"/>
      <c r="O1749" s="142"/>
      <c r="P1749" s="146"/>
      <c r="Q1749" s="147"/>
      <c r="R1749" s="142"/>
      <c r="S1749" s="147"/>
      <c r="T1749" s="142"/>
      <c r="U1749" s="148"/>
      <c r="V1749" s="142"/>
      <c r="W1749" s="142"/>
      <c r="X1749" s="142"/>
      <c r="Y1749" s="147"/>
      <c r="Z1749" s="142"/>
      <c r="AA1749" s="142"/>
      <c r="AB1749" s="142"/>
      <c r="AC1749" s="142"/>
      <c r="AD1749" s="147"/>
      <c r="AE1749" s="142"/>
      <c r="AF1749" s="142"/>
    </row>
    <row r="1750">
      <c r="A1750" s="140"/>
      <c r="B1750" s="141"/>
      <c r="C1750" s="141"/>
      <c r="D1750" s="141"/>
      <c r="E1750" s="142"/>
      <c r="F1750" s="142"/>
      <c r="G1750" s="142"/>
      <c r="H1750" s="142"/>
      <c r="I1750" s="143"/>
      <c r="J1750" s="144"/>
      <c r="K1750" s="142"/>
      <c r="L1750" s="144"/>
      <c r="M1750" s="142"/>
      <c r="N1750" s="145"/>
      <c r="O1750" s="142"/>
      <c r="P1750" s="146"/>
      <c r="Q1750" s="147"/>
      <c r="R1750" s="142"/>
      <c r="S1750" s="147"/>
      <c r="T1750" s="142"/>
      <c r="U1750" s="148"/>
      <c r="V1750" s="142"/>
      <c r="W1750" s="142"/>
      <c r="X1750" s="142"/>
      <c r="Y1750" s="147"/>
      <c r="Z1750" s="142"/>
      <c r="AA1750" s="142"/>
      <c r="AB1750" s="142"/>
      <c r="AC1750" s="142"/>
      <c r="AD1750" s="147"/>
      <c r="AE1750" s="142"/>
      <c r="AF1750" s="142"/>
    </row>
    <row r="1751">
      <c r="A1751" s="140"/>
      <c r="B1751" s="141"/>
      <c r="C1751" s="141"/>
      <c r="D1751" s="141"/>
      <c r="E1751" s="142"/>
      <c r="F1751" s="142"/>
      <c r="G1751" s="142"/>
      <c r="H1751" s="142"/>
      <c r="I1751" s="143"/>
      <c r="J1751" s="144"/>
      <c r="K1751" s="142"/>
      <c r="L1751" s="144"/>
      <c r="M1751" s="142"/>
      <c r="N1751" s="145"/>
      <c r="O1751" s="142"/>
      <c r="P1751" s="146"/>
      <c r="Q1751" s="147"/>
      <c r="R1751" s="142"/>
      <c r="S1751" s="147"/>
      <c r="T1751" s="142"/>
      <c r="U1751" s="148"/>
      <c r="V1751" s="142"/>
      <c r="W1751" s="142"/>
      <c r="X1751" s="142"/>
      <c r="Y1751" s="147"/>
      <c r="Z1751" s="142"/>
      <c r="AA1751" s="142"/>
      <c r="AB1751" s="142"/>
      <c r="AC1751" s="142"/>
      <c r="AD1751" s="147"/>
      <c r="AE1751" s="142"/>
      <c r="AF1751" s="142"/>
    </row>
    <row r="1752">
      <c r="A1752" s="140"/>
      <c r="B1752" s="141"/>
      <c r="C1752" s="141"/>
      <c r="D1752" s="141"/>
      <c r="E1752" s="142"/>
      <c r="F1752" s="142"/>
      <c r="G1752" s="142"/>
      <c r="H1752" s="142"/>
      <c r="I1752" s="143"/>
      <c r="J1752" s="144"/>
      <c r="K1752" s="142"/>
      <c r="L1752" s="144"/>
      <c r="M1752" s="142"/>
      <c r="N1752" s="145"/>
      <c r="O1752" s="142"/>
      <c r="P1752" s="146"/>
      <c r="Q1752" s="147"/>
      <c r="R1752" s="142"/>
      <c r="S1752" s="147"/>
      <c r="T1752" s="142"/>
      <c r="U1752" s="148"/>
      <c r="V1752" s="142"/>
      <c r="W1752" s="142"/>
      <c r="X1752" s="142"/>
      <c r="Y1752" s="147"/>
      <c r="Z1752" s="142"/>
      <c r="AA1752" s="142"/>
      <c r="AB1752" s="142"/>
      <c r="AC1752" s="142"/>
      <c r="AD1752" s="147"/>
      <c r="AE1752" s="142"/>
      <c r="AF1752" s="142"/>
    </row>
    <row r="1753">
      <c r="A1753" s="140"/>
      <c r="B1753" s="141"/>
      <c r="C1753" s="141"/>
      <c r="D1753" s="141"/>
      <c r="E1753" s="142"/>
      <c r="F1753" s="142"/>
      <c r="G1753" s="142"/>
      <c r="H1753" s="142"/>
      <c r="I1753" s="143"/>
      <c r="J1753" s="144"/>
      <c r="K1753" s="142"/>
      <c r="L1753" s="144"/>
      <c r="M1753" s="142"/>
      <c r="N1753" s="145"/>
      <c r="O1753" s="142"/>
      <c r="P1753" s="146"/>
      <c r="Q1753" s="147"/>
      <c r="R1753" s="142"/>
      <c r="S1753" s="147"/>
      <c r="T1753" s="142"/>
      <c r="U1753" s="148"/>
      <c r="V1753" s="142"/>
      <c r="W1753" s="142"/>
      <c r="X1753" s="142"/>
      <c r="Y1753" s="147"/>
      <c r="Z1753" s="142"/>
      <c r="AA1753" s="142"/>
      <c r="AB1753" s="142"/>
      <c r="AC1753" s="142"/>
      <c r="AD1753" s="147"/>
      <c r="AE1753" s="142"/>
      <c r="AF1753" s="142"/>
    </row>
    <row r="1754">
      <c r="A1754" s="140"/>
      <c r="B1754" s="141"/>
      <c r="C1754" s="141"/>
      <c r="D1754" s="141"/>
      <c r="E1754" s="142"/>
      <c r="F1754" s="142"/>
      <c r="G1754" s="142"/>
      <c r="H1754" s="142"/>
      <c r="I1754" s="143"/>
      <c r="J1754" s="144"/>
      <c r="K1754" s="142"/>
      <c r="L1754" s="144"/>
      <c r="M1754" s="142"/>
      <c r="N1754" s="145"/>
      <c r="O1754" s="142"/>
      <c r="P1754" s="146"/>
      <c r="Q1754" s="147"/>
      <c r="R1754" s="142"/>
      <c r="S1754" s="147"/>
      <c r="T1754" s="142"/>
      <c r="U1754" s="148"/>
      <c r="V1754" s="142"/>
      <c r="W1754" s="142"/>
      <c r="X1754" s="142"/>
      <c r="Y1754" s="147"/>
      <c r="Z1754" s="142"/>
      <c r="AA1754" s="142"/>
      <c r="AB1754" s="142"/>
      <c r="AC1754" s="142"/>
      <c r="AD1754" s="147"/>
      <c r="AE1754" s="142"/>
      <c r="AF1754" s="142"/>
    </row>
    <row r="1755">
      <c r="A1755" s="140"/>
      <c r="B1755" s="141"/>
      <c r="C1755" s="141"/>
      <c r="D1755" s="141"/>
      <c r="E1755" s="142"/>
      <c r="F1755" s="142"/>
      <c r="G1755" s="142"/>
      <c r="H1755" s="142"/>
      <c r="I1755" s="143"/>
      <c r="J1755" s="144"/>
      <c r="K1755" s="142"/>
      <c r="L1755" s="144"/>
      <c r="M1755" s="142"/>
      <c r="N1755" s="145"/>
      <c r="O1755" s="142"/>
      <c r="P1755" s="146"/>
      <c r="Q1755" s="147"/>
      <c r="R1755" s="142"/>
      <c r="S1755" s="147"/>
      <c r="T1755" s="142"/>
      <c r="U1755" s="148"/>
      <c r="V1755" s="142"/>
      <c r="W1755" s="142"/>
      <c r="X1755" s="142"/>
      <c r="Y1755" s="147"/>
      <c r="Z1755" s="142"/>
      <c r="AA1755" s="142"/>
      <c r="AB1755" s="142"/>
      <c r="AC1755" s="142"/>
      <c r="AD1755" s="147"/>
      <c r="AE1755" s="142"/>
      <c r="AF1755" s="142"/>
    </row>
    <row r="1756">
      <c r="A1756" s="140"/>
      <c r="B1756" s="141"/>
      <c r="C1756" s="141"/>
      <c r="D1756" s="141"/>
      <c r="E1756" s="142"/>
      <c r="F1756" s="142"/>
      <c r="G1756" s="142"/>
      <c r="H1756" s="142"/>
      <c r="I1756" s="143"/>
      <c r="J1756" s="144"/>
      <c r="K1756" s="142"/>
      <c r="L1756" s="144"/>
      <c r="M1756" s="142"/>
      <c r="N1756" s="145"/>
      <c r="O1756" s="142"/>
      <c r="P1756" s="146"/>
      <c r="Q1756" s="147"/>
      <c r="R1756" s="142"/>
      <c r="S1756" s="147"/>
      <c r="T1756" s="142"/>
      <c r="U1756" s="148"/>
      <c r="V1756" s="142"/>
      <c r="W1756" s="142"/>
      <c r="X1756" s="142"/>
      <c r="Y1756" s="147"/>
      <c r="Z1756" s="142"/>
      <c r="AA1756" s="142"/>
      <c r="AB1756" s="142"/>
      <c r="AC1756" s="142"/>
      <c r="AD1756" s="147"/>
      <c r="AE1756" s="142"/>
      <c r="AF1756" s="142"/>
    </row>
    <row r="1757">
      <c r="A1757" s="140"/>
      <c r="B1757" s="141"/>
      <c r="C1757" s="141"/>
      <c r="D1757" s="141"/>
      <c r="E1757" s="142"/>
      <c r="F1757" s="142"/>
      <c r="G1757" s="142"/>
      <c r="H1757" s="142"/>
      <c r="I1757" s="143"/>
      <c r="J1757" s="144"/>
      <c r="K1757" s="142"/>
      <c r="L1757" s="144"/>
      <c r="M1757" s="142"/>
      <c r="N1757" s="145"/>
      <c r="O1757" s="142"/>
      <c r="P1757" s="146"/>
      <c r="Q1757" s="147"/>
      <c r="R1757" s="142"/>
      <c r="S1757" s="147"/>
      <c r="T1757" s="142"/>
      <c r="U1757" s="148"/>
      <c r="V1757" s="142"/>
      <c r="W1757" s="142"/>
      <c r="X1757" s="142"/>
      <c r="Y1757" s="147"/>
      <c r="Z1757" s="142"/>
      <c r="AA1757" s="142"/>
      <c r="AB1757" s="142"/>
      <c r="AC1757" s="142"/>
      <c r="AD1757" s="147"/>
      <c r="AE1757" s="142"/>
      <c r="AF1757" s="142"/>
    </row>
    <row r="1758">
      <c r="A1758" s="140"/>
      <c r="B1758" s="141"/>
      <c r="C1758" s="141"/>
      <c r="D1758" s="141"/>
      <c r="E1758" s="142"/>
      <c r="F1758" s="142"/>
      <c r="G1758" s="142"/>
      <c r="H1758" s="142"/>
      <c r="I1758" s="143"/>
      <c r="J1758" s="144"/>
      <c r="K1758" s="142"/>
      <c r="L1758" s="144"/>
      <c r="M1758" s="142"/>
      <c r="N1758" s="145"/>
      <c r="O1758" s="142"/>
      <c r="P1758" s="146"/>
      <c r="Q1758" s="147"/>
      <c r="R1758" s="142"/>
      <c r="S1758" s="147"/>
      <c r="T1758" s="142"/>
      <c r="U1758" s="148"/>
      <c r="V1758" s="142"/>
      <c r="W1758" s="142"/>
      <c r="X1758" s="142"/>
      <c r="Y1758" s="147"/>
      <c r="Z1758" s="142"/>
      <c r="AA1758" s="142"/>
      <c r="AB1758" s="142"/>
      <c r="AC1758" s="142"/>
      <c r="AD1758" s="147"/>
      <c r="AE1758" s="142"/>
      <c r="AF1758" s="142"/>
    </row>
    <row r="1759">
      <c r="A1759" s="140"/>
      <c r="B1759" s="141"/>
      <c r="C1759" s="141"/>
      <c r="D1759" s="141"/>
      <c r="E1759" s="142"/>
      <c r="F1759" s="142"/>
      <c r="G1759" s="142"/>
      <c r="H1759" s="142"/>
      <c r="I1759" s="143"/>
      <c r="J1759" s="144"/>
      <c r="K1759" s="142"/>
      <c r="L1759" s="144"/>
      <c r="M1759" s="142"/>
      <c r="N1759" s="145"/>
      <c r="O1759" s="142"/>
      <c r="P1759" s="146"/>
      <c r="Q1759" s="147"/>
      <c r="R1759" s="142"/>
      <c r="S1759" s="147"/>
      <c r="T1759" s="142"/>
      <c r="U1759" s="148"/>
      <c r="V1759" s="142"/>
      <c r="W1759" s="142"/>
      <c r="X1759" s="142"/>
      <c r="Y1759" s="147"/>
      <c r="Z1759" s="142"/>
      <c r="AA1759" s="142"/>
      <c r="AB1759" s="142"/>
      <c r="AC1759" s="142"/>
      <c r="AD1759" s="147"/>
      <c r="AE1759" s="142"/>
      <c r="AF1759" s="142"/>
    </row>
    <row r="1760">
      <c r="A1760" s="140"/>
      <c r="B1760" s="141"/>
      <c r="C1760" s="141"/>
      <c r="D1760" s="141"/>
      <c r="E1760" s="142"/>
      <c r="F1760" s="142"/>
      <c r="G1760" s="142"/>
      <c r="H1760" s="142"/>
      <c r="I1760" s="143"/>
      <c r="J1760" s="144"/>
      <c r="K1760" s="142"/>
      <c r="L1760" s="144"/>
      <c r="M1760" s="142"/>
      <c r="N1760" s="145"/>
      <c r="O1760" s="142"/>
      <c r="P1760" s="146"/>
      <c r="Q1760" s="147"/>
      <c r="R1760" s="142"/>
      <c r="S1760" s="147"/>
      <c r="T1760" s="142"/>
      <c r="U1760" s="148"/>
      <c r="V1760" s="142"/>
      <c r="W1760" s="142"/>
      <c r="X1760" s="142"/>
      <c r="Y1760" s="147"/>
      <c r="Z1760" s="142"/>
      <c r="AA1760" s="142"/>
      <c r="AB1760" s="142"/>
      <c r="AC1760" s="142"/>
      <c r="AD1760" s="147"/>
      <c r="AE1760" s="142"/>
      <c r="AF1760" s="142"/>
    </row>
    <row r="1761">
      <c r="A1761" s="140"/>
      <c r="B1761" s="141"/>
      <c r="C1761" s="141"/>
      <c r="D1761" s="141"/>
      <c r="E1761" s="142"/>
      <c r="F1761" s="142"/>
      <c r="G1761" s="142"/>
      <c r="H1761" s="142"/>
      <c r="I1761" s="143"/>
      <c r="J1761" s="144"/>
      <c r="K1761" s="142"/>
      <c r="L1761" s="144"/>
      <c r="M1761" s="142"/>
      <c r="N1761" s="145"/>
      <c r="O1761" s="142"/>
      <c r="P1761" s="146"/>
      <c r="Q1761" s="147"/>
      <c r="R1761" s="142"/>
      <c r="S1761" s="147"/>
      <c r="T1761" s="142"/>
      <c r="U1761" s="148"/>
      <c r="V1761" s="142"/>
      <c r="W1761" s="142"/>
      <c r="X1761" s="142"/>
      <c r="Y1761" s="147"/>
      <c r="Z1761" s="142"/>
      <c r="AA1761" s="142"/>
      <c r="AB1761" s="142"/>
      <c r="AC1761" s="142"/>
      <c r="AD1761" s="147"/>
      <c r="AE1761" s="142"/>
      <c r="AF1761" s="142"/>
    </row>
    <row r="1762">
      <c r="A1762" s="140"/>
      <c r="B1762" s="141"/>
      <c r="C1762" s="141"/>
      <c r="D1762" s="141"/>
      <c r="E1762" s="142"/>
      <c r="F1762" s="142"/>
      <c r="G1762" s="142"/>
      <c r="H1762" s="142"/>
      <c r="I1762" s="143"/>
      <c r="J1762" s="144"/>
      <c r="K1762" s="142"/>
      <c r="L1762" s="144"/>
      <c r="M1762" s="142"/>
      <c r="N1762" s="145"/>
      <c r="O1762" s="142"/>
      <c r="P1762" s="146"/>
      <c r="Q1762" s="147"/>
      <c r="R1762" s="142"/>
      <c r="S1762" s="147"/>
      <c r="T1762" s="142"/>
      <c r="U1762" s="148"/>
      <c r="V1762" s="142"/>
      <c r="W1762" s="142"/>
      <c r="X1762" s="142"/>
      <c r="Y1762" s="147"/>
      <c r="Z1762" s="142"/>
      <c r="AA1762" s="142"/>
      <c r="AB1762" s="142"/>
      <c r="AC1762" s="142"/>
      <c r="AD1762" s="147"/>
      <c r="AE1762" s="142"/>
      <c r="AF1762" s="142"/>
    </row>
    <row r="1763">
      <c r="A1763" s="140"/>
      <c r="B1763" s="141"/>
      <c r="C1763" s="141"/>
      <c r="D1763" s="141"/>
      <c r="E1763" s="142"/>
      <c r="F1763" s="142"/>
      <c r="G1763" s="142"/>
      <c r="H1763" s="142"/>
      <c r="I1763" s="143"/>
      <c r="J1763" s="144"/>
      <c r="K1763" s="142"/>
      <c r="L1763" s="144"/>
      <c r="M1763" s="142"/>
      <c r="N1763" s="145"/>
      <c r="O1763" s="142"/>
      <c r="P1763" s="146"/>
      <c r="Q1763" s="147"/>
      <c r="R1763" s="142"/>
      <c r="S1763" s="147"/>
      <c r="T1763" s="142"/>
      <c r="U1763" s="148"/>
      <c r="V1763" s="142"/>
      <c r="W1763" s="142"/>
      <c r="X1763" s="142"/>
      <c r="Y1763" s="147"/>
      <c r="Z1763" s="142"/>
      <c r="AA1763" s="142"/>
      <c r="AB1763" s="142"/>
      <c r="AC1763" s="142"/>
      <c r="AD1763" s="147"/>
      <c r="AE1763" s="142"/>
      <c r="AF1763" s="142"/>
    </row>
    <row r="1764">
      <c r="A1764" s="140"/>
      <c r="B1764" s="141"/>
      <c r="C1764" s="141"/>
      <c r="D1764" s="141"/>
      <c r="E1764" s="142"/>
      <c r="F1764" s="142"/>
      <c r="G1764" s="142"/>
      <c r="H1764" s="142"/>
      <c r="I1764" s="143"/>
      <c r="J1764" s="144"/>
      <c r="K1764" s="142"/>
      <c r="L1764" s="144"/>
      <c r="M1764" s="142"/>
      <c r="N1764" s="145"/>
      <c r="O1764" s="142"/>
      <c r="P1764" s="146"/>
      <c r="Q1764" s="147"/>
      <c r="R1764" s="142"/>
      <c r="S1764" s="147"/>
      <c r="T1764" s="142"/>
      <c r="U1764" s="148"/>
      <c r="V1764" s="142"/>
      <c r="W1764" s="142"/>
      <c r="X1764" s="142"/>
      <c r="Y1764" s="147"/>
      <c r="Z1764" s="142"/>
      <c r="AA1764" s="142"/>
      <c r="AB1764" s="142"/>
      <c r="AC1764" s="142"/>
      <c r="AD1764" s="147"/>
      <c r="AE1764" s="142"/>
      <c r="AF1764" s="142"/>
    </row>
    <row r="1765">
      <c r="A1765" s="140"/>
      <c r="B1765" s="141"/>
      <c r="C1765" s="141"/>
      <c r="D1765" s="141"/>
      <c r="E1765" s="142"/>
      <c r="F1765" s="142"/>
      <c r="G1765" s="142"/>
      <c r="H1765" s="142"/>
      <c r="I1765" s="143"/>
      <c r="J1765" s="144"/>
      <c r="K1765" s="142"/>
      <c r="L1765" s="144"/>
      <c r="M1765" s="142"/>
      <c r="N1765" s="145"/>
      <c r="O1765" s="142"/>
      <c r="P1765" s="146"/>
      <c r="Q1765" s="147"/>
      <c r="R1765" s="142"/>
      <c r="S1765" s="147"/>
      <c r="T1765" s="142"/>
      <c r="U1765" s="148"/>
      <c r="V1765" s="142"/>
      <c r="W1765" s="142"/>
      <c r="X1765" s="142"/>
      <c r="Y1765" s="147"/>
      <c r="Z1765" s="142"/>
      <c r="AA1765" s="142"/>
      <c r="AB1765" s="142"/>
      <c r="AC1765" s="142"/>
      <c r="AD1765" s="147"/>
      <c r="AE1765" s="142"/>
      <c r="AF1765" s="142"/>
    </row>
    <row r="1766">
      <c r="A1766" s="140"/>
      <c r="B1766" s="141"/>
      <c r="C1766" s="141"/>
      <c r="D1766" s="141"/>
      <c r="E1766" s="142"/>
      <c r="F1766" s="142"/>
      <c r="G1766" s="142"/>
      <c r="H1766" s="142"/>
      <c r="I1766" s="143"/>
      <c r="J1766" s="144"/>
      <c r="K1766" s="142"/>
      <c r="L1766" s="144"/>
      <c r="M1766" s="142"/>
      <c r="N1766" s="145"/>
      <c r="O1766" s="142"/>
      <c r="P1766" s="146"/>
      <c r="Q1766" s="147"/>
      <c r="R1766" s="142"/>
      <c r="S1766" s="147"/>
      <c r="T1766" s="142"/>
      <c r="U1766" s="148"/>
      <c r="V1766" s="142"/>
      <c r="W1766" s="142"/>
      <c r="X1766" s="142"/>
      <c r="Y1766" s="147"/>
      <c r="Z1766" s="142"/>
      <c r="AA1766" s="142"/>
      <c r="AB1766" s="142"/>
      <c r="AC1766" s="142"/>
      <c r="AD1766" s="147"/>
      <c r="AE1766" s="142"/>
      <c r="AF1766" s="142"/>
    </row>
    <row r="1767">
      <c r="A1767" s="140"/>
      <c r="B1767" s="141"/>
      <c r="C1767" s="141"/>
      <c r="D1767" s="141"/>
      <c r="E1767" s="142"/>
      <c r="F1767" s="142"/>
      <c r="G1767" s="142"/>
      <c r="H1767" s="142"/>
      <c r="I1767" s="143"/>
      <c r="J1767" s="144"/>
      <c r="K1767" s="142"/>
      <c r="L1767" s="144"/>
      <c r="M1767" s="142"/>
      <c r="N1767" s="145"/>
      <c r="O1767" s="142"/>
      <c r="P1767" s="146"/>
      <c r="Q1767" s="147"/>
      <c r="R1767" s="142"/>
      <c r="S1767" s="147"/>
      <c r="T1767" s="142"/>
      <c r="U1767" s="148"/>
      <c r="V1767" s="142"/>
      <c r="W1767" s="142"/>
      <c r="X1767" s="142"/>
      <c r="Y1767" s="147"/>
      <c r="Z1767" s="142"/>
      <c r="AA1767" s="142"/>
      <c r="AB1767" s="142"/>
      <c r="AC1767" s="142"/>
      <c r="AD1767" s="147"/>
      <c r="AE1767" s="142"/>
      <c r="AF1767" s="142"/>
    </row>
    <row r="1768">
      <c r="A1768" s="140"/>
      <c r="B1768" s="141"/>
      <c r="C1768" s="141"/>
      <c r="D1768" s="141"/>
      <c r="E1768" s="142"/>
      <c r="F1768" s="142"/>
      <c r="G1768" s="142"/>
      <c r="H1768" s="142"/>
      <c r="I1768" s="143"/>
      <c r="J1768" s="144"/>
      <c r="K1768" s="142"/>
      <c r="L1768" s="144"/>
      <c r="M1768" s="142"/>
      <c r="N1768" s="145"/>
      <c r="O1768" s="142"/>
      <c r="P1768" s="146"/>
      <c r="Q1768" s="147"/>
      <c r="R1768" s="142"/>
      <c r="S1768" s="147"/>
      <c r="T1768" s="142"/>
      <c r="U1768" s="148"/>
      <c r="V1768" s="142"/>
      <c r="W1768" s="142"/>
      <c r="X1768" s="142"/>
      <c r="Y1768" s="147"/>
      <c r="Z1768" s="142"/>
      <c r="AA1768" s="142"/>
      <c r="AB1768" s="142"/>
      <c r="AC1768" s="142"/>
      <c r="AD1768" s="147"/>
      <c r="AE1768" s="142"/>
      <c r="AF1768" s="142"/>
    </row>
    <row r="1769">
      <c r="A1769" s="140"/>
      <c r="B1769" s="141"/>
      <c r="C1769" s="141"/>
      <c r="D1769" s="141"/>
      <c r="E1769" s="142"/>
      <c r="F1769" s="142"/>
      <c r="G1769" s="142"/>
      <c r="H1769" s="142"/>
      <c r="I1769" s="143"/>
      <c r="J1769" s="144"/>
      <c r="K1769" s="142"/>
      <c r="L1769" s="144"/>
      <c r="M1769" s="142"/>
      <c r="N1769" s="145"/>
      <c r="O1769" s="142"/>
      <c r="P1769" s="146"/>
      <c r="Q1769" s="147"/>
      <c r="R1769" s="142"/>
      <c r="S1769" s="147"/>
      <c r="T1769" s="142"/>
      <c r="U1769" s="148"/>
      <c r="V1769" s="142"/>
      <c r="W1769" s="142"/>
      <c r="X1769" s="142"/>
      <c r="Y1769" s="147"/>
      <c r="Z1769" s="142"/>
      <c r="AA1769" s="142"/>
      <c r="AB1769" s="142"/>
      <c r="AC1769" s="142"/>
      <c r="AD1769" s="147"/>
      <c r="AE1769" s="142"/>
      <c r="AF1769" s="142"/>
    </row>
    <row r="1770">
      <c r="A1770" s="140"/>
      <c r="B1770" s="141"/>
      <c r="C1770" s="141"/>
      <c r="D1770" s="141"/>
      <c r="E1770" s="142"/>
      <c r="F1770" s="142"/>
      <c r="G1770" s="142"/>
      <c r="H1770" s="142"/>
      <c r="I1770" s="143"/>
      <c r="J1770" s="144"/>
      <c r="K1770" s="142"/>
      <c r="L1770" s="144"/>
      <c r="M1770" s="142"/>
      <c r="N1770" s="145"/>
      <c r="O1770" s="142"/>
      <c r="P1770" s="146"/>
      <c r="Q1770" s="147"/>
      <c r="R1770" s="142"/>
      <c r="S1770" s="147"/>
      <c r="T1770" s="142"/>
      <c r="U1770" s="148"/>
      <c r="V1770" s="142"/>
      <c r="W1770" s="142"/>
      <c r="X1770" s="142"/>
      <c r="Y1770" s="147"/>
      <c r="Z1770" s="142"/>
      <c r="AA1770" s="142"/>
      <c r="AB1770" s="142"/>
      <c r="AC1770" s="142"/>
      <c r="AD1770" s="147"/>
      <c r="AE1770" s="142"/>
      <c r="AF1770" s="142"/>
    </row>
    <row r="1771">
      <c r="A1771" s="140"/>
      <c r="B1771" s="141"/>
      <c r="C1771" s="141"/>
      <c r="D1771" s="141"/>
      <c r="E1771" s="142"/>
      <c r="F1771" s="142"/>
      <c r="G1771" s="142"/>
      <c r="H1771" s="142"/>
      <c r="I1771" s="143"/>
      <c r="J1771" s="144"/>
      <c r="K1771" s="142"/>
      <c r="L1771" s="144"/>
      <c r="M1771" s="142"/>
      <c r="N1771" s="145"/>
      <c r="O1771" s="142"/>
      <c r="P1771" s="146"/>
      <c r="Q1771" s="147"/>
      <c r="R1771" s="142"/>
      <c r="S1771" s="147"/>
      <c r="T1771" s="142"/>
      <c r="U1771" s="148"/>
      <c r="V1771" s="142"/>
      <c r="W1771" s="142"/>
      <c r="X1771" s="142"/>
      <c r="Y1771" s="147"/>
      <c r="Z1771" s="142"/>
      <c r="AA1771" s="142"/>
      <c r="AB1771" s="142"/>
      <c r="AC1771" s="142"/>
      <c r="AD1771" s="147"/>
      <c r="AE1771" s="142"/>
      <c r="AF1771" s="142"/>
    </row>
    <row r="1772">
      <c r="A1772" s="140"/>
      <c r="B1772" s="141"/>
      <c r="C1772" s="141"/>
      <c r="D1772" s="141"/>
      <c r="E1772" s="142"/>
      <c r="F1772" s="142"/>
      <c r="G1772" s="142"/>
      <c r="H1772" s="142"/>
      <c r="I1772" s="143"/>
      <c r="J1772" s="144"/>
      <c r="K1772" s="142"/>
      <c r="L1772" s="144"/>
      <c r="M1772" s="142"/>
      <c r="N1772" s="145"/>
      <c r="O1772" s="142"/>
      <c r="P1772" s="146"/>
      <c r="Q1772" s="147"/>
      <c r="R1772" s="142"/>
      <c r="S1772" s="147"/>
      <c r="T1772" s="142"/>
      <c r="U1772" s="148"/>
      <c r="V1772" s="142"/>
      <c r="W1772" s="142"/>
      <c r="X1772" s="142"/>
      <c r="Y1772" s="147"/>
      <c r="Z1772" s="142"/>
      <c r="AA1772" s="142"/>
      <c r="AB1772" s="142"/>
      <c r="AC1772" s="142"/>
      <c r="AD1772" s="147"/>
      <c r="AE1772" s="142"/>
      <c r="AF1772" s="142"/>
    </row>
    <row r="1773">
      <c r="A1773" s="140"/>
      <c r="B1773" s="141"/>
      <c r="C1773" s="141"/>
      <c r="D1773" s="141"/>
      <c r="E1773" s="142"/>
      <c r="F1773" s="142"/>
      <c r="G1773" s="142"/>
      <c r="H1773" s="142"/>
      <c r="I1773" s="143"/>
      <c r="J1773" s="144"/>
      <c r="K1773" s="142"/>
      <c r="L1773" s="144"/>
      <c r="M1773" s="142"/>
      <c r="N1773" s="145"/>
      <c r="O1773" s="142"/>
      <c r="P1773" s="146"/>
      <c r="Q1773" s="147"/>
      <c r="R1773" s="142"/>
      <c r="S1773" s="147"/>
      <c r="T1773" s="142"/>
      <c r="U1773" s="148"/>
      <c r="V1773" s="142"/>
      <c r="W1773" s="142"/>
      <c r="X1773" s="142"/>
      <c r="Y1773" s="147"/>
      <c r="Z1773" s="142"/>
      <c r="AA1773" s="142"/>
      <c r="AB1773" s="142"/>
      <c r="AC1773" s="142"/>
      <c r="AD1773" s="147"/>
      <c r="AE1773" s="142"/>
      <c r="AF1773" s="142"/>
    </row>
    <row r="1774">
      <c r="A1774" s="140"/>
      <c r="B1774" s="141"/>
      <c r="C1774" s="141"/>
      <c r="D1774" s="141"/>
      <c r="E1774" s="142"/>
      <c r="F1774" s="142"/>
      <c r="G1774" s="142"/>
      <c r="H1774" s="142"/>
      <c r="I1774" s="143"/>
      <c r="J1774" s="144"/>
      <c r="K1774" s="142"/>
      <c r="L1774" s="144"/>
      <c r="M1774" s="142"/>
      <c r="N1774" s="145"/>
      <c r="O1774" s="142"/>
      <c r="P1774" s="146"/>
      <c r="Q1774" s="147"/>
      <c r="R1774" s="142"/>
      <c r="S1774" s="147"/>
      <c r="T1774" s="142"/>
      <c r="U1774" s="148"/>
      <c r="V1774" s="142"/>
      <c r="W1774" s="142"/>
      <c r="X1774" s="142"/>
      <c r="Y1774" s="147"/>
      <c r="Z1774" s="142"/>
      <c r="AA1774" s="142"/>
      <c r="AB1774" s="142"/>
      <c r="AC1774" s="142"/>
      <c r="AD1774" s="147"/>
      <c r="AE1774" s="142"/>
      <c r="AF1774" s="142"/>
    </row>
    <row r="1775">
      <c r="A1775" s="140"/>
      <c r="B1775" s="141"/>
      <c r="C1775" s="141"/>
      <c r="D1775" s="141"/>
      <c r="E1775" s="142"/>
      <c r="F1775" s="142"/>
      <c r="G1775" s="142"/>
      <c r="H1775" s="142"/>
      <c r="I1775" s="143"/>
      <c r="J1775" s="144"/>
      <c r="K1775" s="142"/>
      <c r="L1775" s="144"/>
      <c r="M1775" s="142"/>
      <c r="N1775" s="145"/>
      <c r="O1775" s="142"/>
      <c r="P1775" s="146"/>
      <c r="Q1775" s="147"/>
      <c r="R1775" s="142"/>
      <c r="S1775" s="147"/>
      <c r="T1775" s="142"/>
      <c r="U1775" s="148"/>
      <c r="V1775" s="142"/>
      <c r="W1775" s="142"/>
      <c r="X1775" s="142"/>
      <c r="Y1775" s="147"/>
      <c r="Z1775" s="142"/>
      <c r="AA1775" s="142"/>
      <c r="AB1775" s="142"/>
      <c r="AC1775" s="142"/>
      <c r="AD1775" s="147"/>
      <c r="AE1775" s="142"/>
      <c r="AF1775" s="142"/>
    </row>
    <row r="1776">
      <c r="A1776" s="140"/>
      <c r="B1776" s="141"/>
      <c r="C1776" s="141"/>
      <c r="D1776" s="141"/>
      <c r="E1776" s="142"/>
      <c r="F1776" s="142"/>
      <c r="G1776" s="142"/>
      <c r="H1776" s="142"/>
      <c r="I1776" s="143"/>
      <c r="J1776" s="144"/>
      <c r="K1776" s="142"/>
      <c r="L1776" s="144"/>
      <c r="M1776" s="142"/>
      <c r="N1776" s="145"/>
      <c r="O1776" s="142"/>
      <c r="P1776" s="146"/>
      <c r="Q1776" s="147"/>
      <c r="R1776" s="142"/>
      <c r="S1776" s="147"/>
      <c r="T1776" s="142"/>
      <c r="U1776" s="148"/>
      <c r="V1776" s="142"/>
      <c r="W1776" s="142"/>
      <c r="X1776" s="142"/>
      <c r="Y1776" s="147"/>
      <c r="Z1776" s="142"/>
      <c r="AA1776" s="142"/>
      <c r="AB1776" s="142"/>
      <c r="AC1776" s="142"/>
      <c r="AD1776" s="147"/>
      <c r="AE1776" s="142"/>
      <c r="AF1776" s="142"/>
    </row>
    <row r="1777">
      <c r="A1777" s="140"/>
      <c r="B1777" s="141"/>
      <c r="C1777" s="141"/>
      <c r="D1777" s="141"/>
      <c r="E1777" s="142"/>
      <c r="F1777" s="142"/>
      <c r="G1777" s="142"/>
      <c r="H1777" s="142"/>
      <c r="I1777" s="143"/>
      <c r="J1777" s="144"/>
      <c r="K1777" s="142"/>
      <c r="L1777" s="144"/>
      <c r="M1777" s="142"/>
      <c r="N1777" s="145"/>
      <c r="O1777" s="142"/>
      <c r="P1777" s="146"/>
      <c r="Q1777" s="147"/>
      <c r="R1777" s="142"/>
      <c r="S1777" s="147"/>
      <c r="T1777" s="142"/>
      <c r="U1777" s="148"/>
      <c r="V1777" s="142"/>
      <c r="W1777" s="142"/>
      <c r="X1777" s="142"/>
      <c r="Y1777" s="147"/>
      <c r="Z1777" s="142"/>
      <c r="AA1777" s="142"/>
      <c r="AB1777" s="142"/>
      <c r="AC1777" s="142"/>
      <c r="AD1777" s="147"/>
      <c r="AE1777" s="142"/>
      <c r="AF1777" s="142"/>
    </row>
    <row r="1778">
      <c r="A1778" s="140"/>
      <c r="B1778" s="141"/>
      <c r="C1778" s="141"/>
      <c r="D1778" s="141"/>
      <c r="E1778" s="142"/>
      <c r="F1778" s="142"/>
      <c r="G1778" s="142"/>
      <c r="H1778" s="142"/>
      <c r="I1778" s="143"/>
      <c r="J1778" s="144"/>
      <c r="K1778" s="142"/>
      <c r="L1778" s="144"/>
      <c r="M1778" s="142"/>
      <c r="N1778" s="145"/>
      <c r="O1778" s="142"/>
      <c r="P1778" s="146"/>
      <c r="Q1778" s="147"/>
      <c r="R1778" s="142"/>
      <c r="S1778" s="147"/>
      <c r="T1778" s="142"/>
      <c r="U1778" s="148"/>
      <c r="V1778" s="142"/>
      <c r="W1778" s="142"/>
      <c r="X1778" s="142"/>
      <c r="Y1778" s="147"/>
      <c r="Z1778" s="142"/>
      <c r="AA1778" s="142"/>
      <c r="AB1778" s="142"/>
      <c r="AC1778" s="142"/>
      <c r="AD1778" s="147"/>
      <c r="AE1778" s="142"/>
      <c r="AF1778" s="142"/>
    </row>
    <row r="1779">
      <c r="A1779" s="140"/>
      <c r="B1779" s="141"/>
      <c r="C1779" s="141"/>
      <c r="D1779" s="141"/>
      <c r="E1779" s="142"/>
      <c r="F1779" s="142"/>
      <c r="G1779" s="142"/>
      <c r="H1779" s="142"/>
      <c r="I1779" s="143"/>
      <c r="J1779" s="144"/>
      <c r="K1779" s="142"/>
      <c r="L1779" s="144"/>
      <c r="M1779" s="142"/>
      <c r="N1779" s="145"/>
      <c r="O1779" s="142"/>
      <c r="P1779" s="146"/>
      <c r="Q1779" s="147"/>
      <c r="R1779" s="142"/>
      <c r="S1779" s="147"/>
      <c r="T1779" s="142"/>
      <c r="U1779" s="148"/>
      <c r="V1779" s="142"/>
      <c r="W1779" s="142"/>
      <c r="X1779" s="142"/>
      <c r="Y1779" s="147"/>
      <c r="Z1779" s="142"/>
      <c r="AA1779" s="142"/>
      <c r="AB1779" s="142"/>
      <c r="AC1779" s="142"/>
      <c r="AD1779" s="147"/>
      <c r="AE1779" s="142"/>
      <c r="AF1779" s="142"/>
    </row>
    <row r="1780">
      <c r="A1780" s="140"/>
      <c r="B1780" s="141"/>
      <c r="C1780" s="141"/>
      <c r="D1780" s="141"/>
      <c r="E1780" s="142"/>
      <c r="F1780" s="142"/>
      <c r="G1780" s="142"/>
      <c r="H1780" s="142"/>
      <c r="I1780" s="143"/>
      <c r="J1780" s="144"/>
      <c r="K1780" s="142"/>
      <c r="L1780" s="144"/>
      <c r="M1780" s="142"/>
      <c r="N1780" s="145"/>
      <c r="O1780" s="142"/>
      <c r="P1780" s="146"/>
      <c r="Q1780" s="147"/>
      <c r="R1780" s="142"/>
      <c r="S1780" s="147"/>
      <c r="T1780" s="142"/>
      <c r="U1780" s="148"/>
      <c r="V1780" s="142"/>
      <c r="W1780" s="142"/>
      <c r="X1780" s="142"/>
      <c r="Y1780" s="147"/>
      <c r="Z1780" s="142"/>
      <c r="AA1780" s="142"/>
      <c r="AB1780" s="142"/>
      <c r="AC1780" s="142"/>
      <c r="AD1780" s="147"/>
      <c r="AE1780" s="142"/>
      <c r="AF1780" s="142"/>
    </row>
    <row r="1781">
      <c r="A1781" s="140"/>
      <c r="B1781" s="141"/>
      <c r="C1781" s="141"/>
      <c r="D1781" s="141"/>
      <c r="E1781" s="142"/>
      <c r="F1781" s="142"/>
      <c r="G1781" s="142"/>
      <c r="H1781" s="142"/>
      <c r="I1781" s="143"/>
      <c r="J1781" s="144"/>
      <c r="K1781" s="142"/>
      <c r="L1781" s="144"/>
      <c r="M1781" s="142"/>
      <c r="N1781" s="145"/>
      <c r="O1781" s="142"/>
      <c r="P1781" s="146"/>
      <c r="Q1781" s="147"/>
      <c r="R1781" s="142"/>
      <c r="S1781" s="147"/>
      <c r="T1781" s="142"/>
      <c r="U1781" s="148"/>
      <c r="V1781" s="142"/>
      <c r="W1781" s="142"/>
      <c r="X1781" s="142"/>
      <c r="Y1781" s="147"/>
      <c r="Z1781" s="142"/>
      <c r="AA1781" s="142"/>
      <c r="AB1781" s="142"/>
      <c r="AC1781" s="142"/>
      <c r="AD1781" s="147"/>
      <c r="AE1781" s="142"/>
      <c r="AF1781" s="142"/>
    </row>
    <row r="1782">
      <c r="A1782" s="140"/>
      <c r="B1782" s="141"/>
      <c r="C1782" s="141"/>
      <c r="D1782" s="141"/>
      <c r="E1782" s="142"/>
      <c r="F1782" s="142"/>
      <c r="G1782" s="142"/>
      <c r="H1782" s="142"/>
      <c r="I1782" s="143"/>
      <c r="J1782" s="144"/>
      <c r="K1782" s="142"/>
      <c r="L1782" s="144"/>
      <c r="M1782" s="142"/>
      <c r="N1782" s="145"/>
      <c r="O1782" s="142"/>
      <c r="P1782" s="146"/>
      <c r="Q1782" s="147"/>
      <c r="R1782" s="142"/>
      <c r="S1782" s="147"/>
      <c r="T1782" s="142"/>
      <c r="U1782" s="148"/>
      <c r="V1782" s="142"/>
      <c r="W1782" s="142"/>
      <c r="X1782" s="142"/>
      <c r="Y1782" s="147"/>
      <c r="Z1782" s="142"/>
      <c r="AA1782" s="142"/>
      <c r="AB1782" s="142"/>
      <c r="AC1782" s="142"/>
      <c r="AD1782" s="147"/>
      <c r="AE1782" s="142"/>
      <c r="AF1782" s="142"/>
    </row>
    <row r="1783">
      <c r="A1783" s="140"/>
      <c r="B1783" s="141"/>
      <c r="C1783" s="141"/>
      <c r="D1783" s="141"/>
      <c r="E1783" s="142"/>
      <c r="F1783" s="142"/>
      <c r="G1783" s="142"/>
      <c r="H1783" s="142"/>
      <c r="I1783" s="143"/>
      <c r="J1783" s="144"/>
      <c r="K1783" s="142"/>
      <c r="L1783" s="144"/>
      <c r="M1783" s="142"/>
      <c r="N1783" s="145"/>
      <c r="O1783" s="142"/>
      <c r="P1783" s="146"/>
      <c r="Q1783" s="147"/>
      <c r="R1783" s="142"/>
      <c r="S1783" s="147"/>
      <c r="T1783" s="142"/>
      <c r="U1783" s="148"/>
      <c r="V1783" s="142"/>
      <c r="W1783" s="142"/>
      <c r="X1783" s="142"/>
      <c r="Y1783" s="147"/>
      <c r="Z1783" s="142"/>
      <c r="AA1783" s="142"/>
      <c r="AB1783" s="142"/>
      <c r="AC1783" s="142"/>
      <c r="AD1783" s="147"/>
      <c r="AE1783" s="142"/>
      <c r="AF1783" s="142"/>
    </row>
    <row r="1784">
      <c r="A1784" s="140"/>
      <c r="B1784" s="141"/>
      <c r="C1784" s="141"/>
      <c r="D1784" s="141"/>
      <c r="E1784" s="142"/>
      <c r="F1784" s="142"/>
      <c r="G1784" s="142"/>
      <c r="H1784" s="142"/>
      <c r="I1784" s="143"/>
      <c r="J1784" s="144"/>
      <c r="K1784" s="142"/>
      <c r="L1784" s="144"/>
      <c r="M1784" s="142"/>
      <c r="N1784" s="145"/>
      <c r="O1784" s="142"/>
      <c r="P1784" s="146"/>
      <c r="Q1784" s="147"/>
      <c r="R1784" s="142"/>
      <c r="S1784" s="147"/>
      <c r="T1784" s="142"/>
      <c r="U1784" s="148"/>
      <c r="V1784" s="142"/>
      <c r="W1784" s="142"/>
      <c r="X1784" s="142"/>
      <c r="Y1784" s="147"/>
      <c r="Z1784" s="142"/>
      <c r="AA1784" s="142"/>
      <c r="AB1784" s="142"/>
      <c r="AC1784" s="142"/>
      <c r="AD1784" s="147"/>
      <c r="AE1784" s="142"/>
      <c r="AF1784" s="142"/>
    </row>
    <row r="1785">
      <c r="A1785" s="140"/>
      <c r="B1785" s="141"/>
      <c r="C1785" s="141"/>
      <c r="D1785" s="141"/>
      <c r="E1785" s="142"/>
      <c r="F1785" s="142"/>
      <c r="G1785" s="142"/>
      <c r="H1785" s="142"/>
      <c r="I1785" s="143"/>
      <c r="J1785" s="144"/>
      <c r="K1785" s="142"/>
      <c r="L1785" s="144"/>
      <c r="M1785" s="142"/>
      <c r="N1785" s="145"/>
      <c r="O1785" s="142"/>
      <c r="P1785" s="146"/>
      <c r="Q1785" s="147"/>
      <c r="R1785" s="142"/>
      <c r="S1785" s="147"/>
      <c r="T1785" s="142"/>
      <c r="U1785" s="148"/>
      <c r="V1785" s="142"/>
      <c r="W1785" s="142"/>
      <c r="X1785" s="142"/>
      <c r="Y1785" s="147"/>
      <c r="Z1785" s="142"/>
      <c r="AA1785" s="142"/>
      <c r="AB1785" s="142"/>
      <c r="AC1785" s="142"/>
      <c r="AD1785" s="147"/>
      <c r="AE1785" s="142"/>
      <c r="AF1785" s="142"/>
    </row>
    <row r="1786">
      <c r="A1786" s="140"/>
      <c r="B1786" s="141"/>
      <c r="C1786" s="141"/>
      <c r="D1786" s="141"/>
      <c r="E1786" s="142"/>
      <c r="F1786" s="142"/>
      <c r="G1786" s="142"/>
      <c r="H1786" s="142"/>
      <c r="I1786" s="143"/>
      <c r="J1786" s="144"/>
      <c r="K1786" s="142"/>
      <c r="L1786" s="144"/>
      <c r="M1786" s="142"/>
      <c r="N1786" s="145"/>
      <c r="O1786" s="142"/>
      <c r="P1786" s="146"/>
      <c r="Q1786" s="147"/>
      <c r="R1786" s="142"/>
      <c r="S1786" s="147"/>
      <c r="T1786" s="142"/>
      <c r="U1786" s="148"/>
      <c r="V1786" s="142"/>
      <c r="W1786" s="142"/>
      <c r="X1786" s="142"/>
      <c r="Y1786" s="147"/>
      <c r="Z1786" s="142"/>
      <c r="AA1786" s="142"/>
      <c r="AB1786" s="142"/>
      <c r="AC1786" s="142"/>
      <c r="AD1786" s="147"/>
      <c r="AE1786" s="142"/>
      <c r="AF1786" s="142"/>
    </row>
    <row r="1787">
      <c r="A1787" s="140"/>
      <c r="B1787" s="141"/>
      <c r="C1787" s="141"/>
      <c r="D1787" s="141"/>
      <c r="E1787" s="142"/>
      <c r="F1787" s="142"/>
      <c r="G1787" s="142"/>
      <c r="H1787" s="142"/>
      <c r="I1787" s="143"/>
      <c r="J1787" s="144"/>
      <c r="K1787" s="142"/>
      <c r="L1787" s="144"/>
      <c r="M1787" s="142"/>
      <c r="N1787" s="145"/>
      <c r="O1787" s="142"/>
      <c r="P1787" s="146"/>
      <c r="Q1787" s="147"/>
      <c r="R1787" s="142"/>
      <c r="S1787" s="147"/>
      <c r="T1787" s="142"/>
      <c r="U1787" s="148"/>
      <c r="V1787" s="142"/>
      <c r="W1787" s="142"/>
      <c r="X1787" s="142"/>
      <c r="Y1787" s="147"/>
      <c r="Z1787" s="142"/>
      <c r="AA1787" s="142"/>
      <c r="AB1787" s="142"/>
      <c r="AC1787" s="142"/>
      <c r="AD1787" s="147"/>
      <c r="AE1787" s="142"/>
      <c r="AF1787" s="142"/>
    </row>
    <row r="1788">
      <c r="A1788" s="140"/>
      <c r="B1788" s="141"/>
      <c r="C1788" s="141"/>
      <c r="D1788" s="141"/>
      <c r="E1788" s="142"/>
      <c r="F1788" s="142"/>
      <c r="G1788" s="142"/>
      <c r="H1788" s="142"/>
      <c r="I1788" s="143"/>
      <c r="J1788" s="144"/>
      <c r="K1788" s="142"/>
      <c r="L1788" s="144"/>
      <c r="M1788" s="142"/>
      <c r="N1788" s="145"/>
      <c r="O1788" s="142"/>
      <c r="P1788" s="146"/>
      <c r="Q1788" s="147"/>
      <c r="R1788" s="142"/>
      <c r="S1788" s="147"/>
      <c r="T1788" s="142"/>
      <c r="U1788" s="148"/>
      <c r="V1788" s="142"/>
      <c r="W1788" s="142"/>
      <c r="X1788" s="142"/>
      <c r="Y1788" s="147"/>
      <c r="Z1788" s="142"/>
      <c r="AA1788" s="142"/>
      <c r="AB1788" s="142"/>
      <c r="AC1788" s="142"/>
      <c r="AD1788" s="147"/>
      <c r="AE1788" s="142"/>
      <c r="AF1788" s="142"/>
    </row>
    <row r="1789">
      <c r="A1789" s="140"/>
      <c r="B1789" s="141"/>
      <c r="C1789" s="141"/>
      <c r="D1789" s="141"/>
      <c r="E1789" s="142"/>
      <c r="F1789" s="142"/>
      <c r="G1789" s="142"/>
      <c r="H1789" s="142"/>
      <c r="I1789" s="143"/>
      <c r="J1789" s="144"/>
      <c r="K1789" s="142"/>
      <c r="L1789" s="144"/>
      <c r="M1789" s="142"/>
      <c r="N1789" s="145"/>
      <c r="O1789" s="142"/>
      <c r="P1789" s="146"/>
      <c r="Q1789" s="147"/>
      <c r="R1789" s="142"/>
      <c r="S1789" s="147"/>
      <c r="T1789" s="142"/>
      <c r="U1789" s="148"/>
      <c r="V1789" s="142"/>
      <c r="W1789" s="142"/>
      <c r="X1789" s="142"/>
      <c r="Y1789" s="147"/>
      <c r="Z1789" s="142"/>
      <c r="AA1789" s="142"/>
      <c r="AB1789" s="142"/>
      <c r="AC1789" s="142"/>
      <c r="AD1789" s="147"/>
      <c r="AE1789" s="142"/>
      <c r="AF1789" s="142"/>
    </row>
    <row r="1790">
      <c r="A1790" s="140"/>
      <c r="B1790" s="141"/>
      <c r="C1790" s="141"/>
      <c r="D1790" s="141"/>
      <c r="E1790" s="142"/>
      <c r="F1790" s="142"/>
      <c r="G1790" s="142"/>
      <c r="H1790" s="142"/>
      <c r="I1790" s="143"/>
      <c r="J1790" s="144"/>
      <c r="K1790" s="142"/>
      <c r="L1790" s="144"/>
      <c r="M1790" s="142"/>
      <c r="N1790" s="145"/>
      <c r="O1790" s="142"/>
      <c r="P1790" s="146"/>
      <c r="Q1790" s="147"/>
      <c r="R1790" s="142"/>
      <c r="S1790" s="147"/>
      <c r="T1790" s="142"/>
      <c r="U1790" s="148"/>
      <c r="V1790" s="142"/>
      <c r="W1790" s="142"/>
      <c r="X1790" s="142"/>
      <c r="Y1790" s="147"/>
      <c r="Z1790" s="142"/>
      <c r="AA1790" s="142"/>
      <c r="AB1790" s="142"/>
      <c r="AC1790" s="142"/>
      <c r="AD1790" s="147"/>
      <c r="AE1790" s="142"/>
      <c r="AF1790" s="142"/>
    </row>
    <row r="1791">
      <c r="A1791" s="140"/>
      <c r="B1791" s="141"/>
      <c r="C1791" s="141"/>
      <c r="D1791" s="141"/>
      <c r="E1791" s="142"/>
      <c r="F1791" s="142"/>
      <c r="G1791" s="142"/>
      <c r="H1791" s="142"/>
      <c r="I1791" s="143"/>
      <c r="J1791" s="144"/>
      <c r="K1791" s="142"/>
      <c r="L1791" s="144"/>
      <c r="M1791" s="142"/>
      <c r="N1791" s="145"/>
      <c r="O1791" s="142"/>
      <c r="P1791" s="146"/>
      <c r="Q1791" s="147"/>
      <c r="R1791" s="142"/>
      <c r="S1791" s="147"/>
      <c r="T1791" s="142"/>
      <c r="U1791" s="148"/>
      <c r="V1791" s="142"/>
      <c r="W1791" s="142"/>
      <c r="X1791" s="142"/>
      <c r="Y1791" s="147"/>
      <c r="Z1791" s="142"/>
      <c r="AA1791" s="142"/>
      <c r="AB1791" s="142"/>
      <c r="AC1791" s="142"/>
      <c r="AD1791" s="147"/>
      <c r="AE1791" s="142"/>
      <c r="AF1791" s="142"/>
    </row>
    <row r="1792">
      <c r="A1792" s="140"/>
      <c r="B1792" s="141"/>
      <c r="C1792" s="141"/>
      <c r="D1792" s="141"/>
      <c r="E1792" s="142"/>
      <c r="F1792" s="142"/>
      <c r="G1792" s="142"/>
      <c r="H1792" s="142"/>
      <c r="I1792" s="143"/>
      <c r="J1792" s="144"/>
      <c r="K1792" s="142"/>
      <c r="L1792" s="144"/>
      <c r="M1792" s="142"/>
      <c r="N1792" s="145"/>
      <c r="O1792" s="142"/>
      <c r="P1792" s="146"/>
      <c r="Q1792" s="147"/>
      <c r="R1792" s="142"/>
      <c r="S1792" s="147"/>
      <c r="T1792" s="142"/>
      <c r="U1792" s="148"/>
      <c r="V1792" s="142"/>
      <c r="W1792" s="142"/>
      <c r="X1792" s="142"/>
      <c r="Y1792" s="147"/>
      <c r="Z1792" s="142"/>
      <c r="AA1792" s="142"/>
      <c r="AB1792" s="142"/>
      <c r="AC1792" s="142"/>
      <c r="AD1792" s="147"/>
      <c r="AE1792" s="142"/>
      <c r="AF1792" s="142"/>
    </row>
    <row r="1793">
      <c r="A1793" s="140"/>
      <c r="B1793" s="141"/>
      <c r="C1793" s="141"/>
      <c r="D1793" s="141"/>
      <c r="E1793" s="142"/>
      <c r="F1793" s="142"/>
      <c r="G1793" s="142"/>
      <c r="H1793" s="142"/>
      <c r="I1793" s="143"/>
      <c r="J1793" s="144"/>
      <c r="K1793" s="142"/>
      <c r="L1793" s="144"/>
      <c r="M1793" s="142"/>
      <c r="N1793" s="145"/>
      <c r="O1793" s="142"/>
      <c r="P1793" s="146"/>
      <c r="Q1793" s="147"/>
      <c r="R1793" s="142"/>
      <c r="S1793" s="147"/>
      <c r="T1793" s="142"/>
      <c r="U1793" s="148"/>
      <c r="V1793" s="142"/>
      <c r="W1793" s="142"/>
      <c r="X1793" s="142"/>
      <c r="Y1793" s="147"/>
      <c r="Z1793" s="142"/>
      <c r="AA1793" s="142"/>
      <c r="AB1793" s="142"/>
      <c r="AC1793" s="142"/>
      <c r="AD1793" s="147"/>
      <c r="AE1793" s="142"/>
      <c r="AF1793" s="142"/>
    </row>
    <row r="1794">
      <c r="A1794" s="140"/>
      <c r="B1794" s="141"/>
      <c r="C1794" s="141"/>
      <c r="D1794" s="141"/>
      <c r="E1794" s="142"/>
      <c r="F1794" s="142"/>
      <c r="G1794" s="142"/>
      <c r="H1794" s="142"/>
      <c r="I1794" s="143"/>
      <c r="J1794" s="144"/>
      <c r="K1794" s="142"/>
      <c r="L1794" s="144"/>
      <c r="M1794" s="142"/>
      <c r="N1794" s="145"/>
      <c r="O1794" s="142"/>
      <c r="P1794" s="146"/>
      <c r="Q1794" s="147"/>
      <c r="R1794" s="142"/>
      <c r="S1794" s="147"/>
      <c r="T1794" s="142"/>
      <c r="U1794" s="148"/>
      <c r="V1794" s="142"/>
      <c r="W1794" s="142"/>
      <c r="X1794" s="142"/>
      <c r="Y1794" s="147"/>
      <c r="Z1794" s="142"/>
      <c r="AA1794" s="142"/>
      <c r="AB1794" s="142"/>
      <c r="AC1794" s="142"/>
      <c r="AD1794" s="147"/>
      <c r="AE1794" s="142"/>
      <c r="AF1794" s="142"/>
    </row>
    <row r="1795">
      <c r="A1795" s="140"/>
      <c r="B1795" s="141"/>
      <c r="C1795" s="141"/>
      <c r="D1795" s="141"/>
      <c r="E1795" s="142"/>
      <c r="F1795" s="142"/>
      <c r="G1795" s="142"/>
      <c r="H1795" s="142"/>
      <c r="I1795" s="143"/>
      <c r="J1795" s="144"/>
      <c r="K1795" s="142"/>
      <c r="L1795" s="144"/>
      <c r="M1795" s="142"/>
      <c r="N1795" s="145"/>
      <c r="O1795" s="142"/>
      <c r="P1795" s="146"/>
      <c r="Q1795" s="147"/>
      <c r="R1795" s="142"/>
      <c r="S1795" s="147"/>
      <c r="T1795" s="142"/>
      <c r="U1795" s="148"/>
      <c r="V1795" s="142"/>
      <c r="W1795" s="142"/>
      <c r="X1795" s="142"/>
      <c r="Y1795" s="147"/>
      <c r="Z1795" s="142"/>
      <c r="AA1795" s="142"/>
      <c r="AB1795" s="142"/>
      <c r="AC1795" s="142"/>
      <c r="AD1795" s="147"/>
      <c r="AE1795" s="142"/>
      <c r="AF1795" s="142"/>
    </row>
    <row r="1796">
      <c r="A1796" s="140"/>
      <c r="B1796" s="141"/>
      <c r="C1796" s="141"/>
      <c r="D1796" s="141"/>
      <c r="E1796" s="142"/>
      <c r="F1796" s="142"/>
      <c r="G1796" s="142"/>
      <c r="H1796" s="142"/>
      <c r="I1796" s="143"/>
      <c r="J1796" s="144"/>
      <c r="K1796" s="142"/>
      <c r="L1796" s="144"/>
      <c r="M1796" s="142"/>
      <c r="N1796" s="145"/>
      <c r="O1796" s="142"/>
      <c r="P1796" s="146"/>
      <c r="Q1796" s="147"/>
      <c r="R1796" s="142"/>
      <c r="S1796" s="147"/>
      <c r="T1796" s="142"/>
      <c r="U1796" s="148"/>
      <c r="V1796" s="142"/>
      <c r="W1796" s="142"/>
      <c r="X1796" s="142"/>
      <c r="Y1796" s="147"/>
      <c r="Z1796" s="142"/>
      <c r="AA1796" s="142"/>
      <c r="AB1796" s="142"/>
      <c r="AC1796" s="142"/>
      <c r="AD1796" s="147"/>
      <c r="AE1796" s="142"/>
      <c r="AF1796" s="142"/>
    </row>
    <row r="1797">
      <c r="A1797" s="140"/>
      <c r="B1797" s="141"/>
      <c r="C1797" s="141"/>
      <c r="D1797" s="141"/>
      <c r="E1797" s="142"/>
      <c r="F1797" s="142"/>
      <c r="G1797" s="142"/>
      <c r="H1797" s="142"/>
      <c r="I1797" s="143"/>
      <c r="J1797" s="144"/>
      <c r="K1797" s="142"/>
      <c r="L1797" s="144"/>
      <c r="M1797" s="142"/>
      <c r="N1797" s="145"/>
      <c r="O1797" s="142"/>
      <c r="P1797" s="146"/>
      <c r="Q1797" s="147"/>
      <c r="R1797" s="142"/>
      <c r="S1797" s="147"/>
      <c r="T1797" s="142"/>
      <c r="U1797" s="148"/>
      <c r="V1797" s="142"/>
      <c r="W1797" s="142"/>
      <c r="X1797" s="142"/>
      <c r="Y1797" s="147"/>
      <c r="Z1797" s="142"/>
      <c r="AA1797" s="142"/>
      <c r="AB1797" s="142"/>
      <c r="AC1797" s="142"/>
      <c r="AD1797" s="147"/>
      <c r="AE1797" s="142"/>
      <c r="AF1797" s="142"/>
    </row>
    <row r="1798">
      <c r="A1798" s="140"/>
      <c r="B1798" s="141"/>
      <c r="C1798" s="141"/>
      <c r="D1798" s="141"/>
      <c r="E1798" s="142"/>
      <c r="F1798" s="142"/>
      <c r="G1798" s="142"/>
      <c r="H1798" s="142"/>
      <c r="I1798" s="143"/>
      <c r="J1798" s="144"/>
      <c r="K1798" s="142"/>
      <c r="L1798" s="144"/>
      <c r="M1798" s="142"/>
      <c r="N1798" s="145"/>
      <c r="O1798" s="142"/>
      <c r="P1798" s="146"/>
      <c r="Q1798" s="147"/>
      <c r="R1798" s="142"/>
      <c r="S1798" s="147"/>
      <c r="T1798" s="142"/>
      <c r="U1798" s="148"/>
      <c r="V1798" s="142"/>
      <c r="W1798" s="142"/>
      <c r="X1798" s="142"/>
      <c r="Y1798" s="147"/>
      <c r="Z1798" s="142"/>
      <c r="AA1798" s="142"/>
      <c r="AB1798" s="142"/>
      <c r="AC1798" s="142"/>
      <c r="AD1798" s="147"/>
      <c r="AE1798" s="142"/>
      <c r="AF1798" s="142"/>
    </row>
    <row r="1799">
      <c r="A1799" s="140"/>
      <c r="B1799" s="141"/>
      <c r="C1799" s="141"/>
      <c r="D1799" s="141"/>
      <c r="E1799" s="142"/>
      <c r="F1799" s="142"/>
      <c r="G1799" s="142"/>
      <c r="H1799" s="142"/>
      <c r="I1799" s="143"/>
      <c r="J1799" s="144"/>
      <c r="K1799" s="142"/>
      <c r="L1799" s="144"/>
      <c r="M1799" s="142"/>
      <c r="N1799" s="145"/>
      <c r="O1799" s="142"/>
      <c r="P1799" s="146"/>
      <c r="Q1799" s="147"/>
      <c r="R1799" s="142"/>
      <c r="S1799" s="147"/>
      <c r="T1799" s="142"/>
      <c r="U1799" s="148"/>
      <c r="V1799" s="142"/>
      <c r="W1799" s="142"/>
      <c r="X1799" s="142"/>
      <c r="Y1799" s="147"/>
      <c r="Z1799" s="142"/>
      <c r="AA1799" s="142"/>
      <c r="AB1799" s="142"/>
      <c r="AC1799" s="142"/>
      <c r="AD1799" s="147"/>
      <c r="AE1799" s="142"/>
      <c r="AF1799" s="142"/>
    </row>
    <row r="1800">
      <c r="A1800" s="140"/>
      <c r="B1800" s="141"/>
      <c r="C1800" s="141"/>
      <c r="D1800" s="141"/>
      <c r="E1800" s="142"/>
      <c r="F1800" s="142"/>
      <c r="G1800" s="142"/>
      <c r="H1800" s="142"/>
      <c r="I1800" s="143"/>
      <c r="J1800" s="144"/>
      <c r="K1800" s="142"/>
      <c r="L1800" s="144"/>
      <c r="M1800" s="142"/>
      <c r="N1800" s="145"/>
      <c r="O1800" s="142"/>
      <c r="P1800" s="146"/>
      <c r="Q1800" s="147"/>
      <c r="R1800" s="142"/>
      <c r="S1800" s="147"/>
      <c r="T1800" s="142"/>
      <c r="U1800" s="148"/>
      <c r="V1800" s="142"/>
      <c r="W1800" s="142"/>
      <c r="X1800" s="142"/>
      <c r="Y1800" s="147"/>
      <c r="Z1800" s="142"/>
      <c r="AA1800" s="142"/>
      <c r="AB1800" s="142"/>
      <c r="AC1800" s="142"/>
      <c r="AD1800" s="147"/>
      <c r="AE1800" s="142"/>
      <c r="AF1800" s="142"/>
    </row>
    <row r="1801">
      <c r="A1801" s="140"/>
      <c r="B1801" s="141"/>
      <c r="C1801" s="141"/>
      <c r="D1801" s="141"/>
      <c r="E1801" s="142"/>
      <c r="F1801" s="142"/>
      <c r="G1801" s="142"/>
      <c r="H1801" s="142"/>
      <c r="I1801" s="143"/>
      <c r="J1801" s="144"/>
      <c r="K1801" s="142"/>
      <c r="L1801" s="144"/>
      <c r="M1801" s="142"/>
      <c r="N1801" s="145"/>
      <c r="O1801" s="142"/>
      <c r="P1801" s="146"/>
      <c r="Q1801" s="147"/>
      <c r="R1801" s="142"/>
      <c r="S1801" s="147"/>
      <c r="T1801" s="142"/>
      <c r="U1801" s="148"/>
      <c r="V1801" s="142"/>
      <c r="W1801" s="142"/>
      <c r="X1801" s="142"/>
      <c r="Y1801" s="147"/>
      <c r="Z1801" s="142"/>
      <c r="AA1801" s="142"/>
      <c r="AB1801" s="142"/>
      <c r="AC1801" s="142"/>
      <c r="AD1801" s="147"/>
      <c r="AE1801" s="142"/>
      <c r="AF1801" s="142"/>
    </row>
    <row r="1802">
      <c r="A1802" s="140"/>
      <c r="B1802" s="141"/>
      <c r="C1802" s="141"/>
      <c r="D1802" s="141"/>
      <c r="E1802" s="142"/>
      <c r="F1802" s="142"/>
      <c r="G1802" s="142"/>
      <c r="H1802" s="142"/>
      <c r="I1802" s="143"/>
      <c r="J1802" s="144"/>
      <c r="K1802" s="142"/>
      <c r="L1802" s="144"/>
      <c r="M1802" s="142"/>
      <c r="N1802" s="145"/>
      <c r="O1802" s="142"/>
      <c r="P1802" s="146"/>
      <c r="Q1802" s="147"/>
      <c r="R1802" s="142"/>
      <c r="S1802" s="147"/>
      <c r="T1802" s="142"/>
      <c r="U1802" s="148"/>
      <c r="V1802" s="142"/>
      <c r="W1802" s="142"/>
      <c r="X1802" s="142"/>
      <c r="Y1802" s="147"/>
      <c r="Z1802" s="142"/>
      <c r="AA1802" s="142"/>
      <c r="AB1802" s="142"/>
      <c r="AC1802" s="142"/>
      <c r="AD1802" s="147"/>
      <c r="AE1802" s="142"/>
      <c r="AF1802" s="142"/>
    </row>
    <row r="1803">
      <c r="A1803" s="140"/>
      <c r="B1803" s="141"/>
      <c r="C1803" s="141"/>
      <c r="D1803" s="141"/>
      <c r="E1803" s="142"/>
      <c r="F1803" s="142"/>
      <c r="G1803" s="142"/>
      <c r="H1803" s="142"/>
      <c r="I1803" s="143"/>
      <c r="J1803" s="144"/>
      <c r="K1803" s="142"/>
      <c r="L1803" s="144"/>
      <c r="M1803" s="142"/>
      <c r="N1803" s="145"/>
      <c r="O1803" s="142"/>
      <c r="P1803" s="146"/>
      <c r="Q1803" s="147"/>
      <c r="R1803" s="142"/>
      <c r="S1803" s="147"/>
      <c r="T1803" s="142"/>
      <c r="U1803" s="148"/>
      <c r="V1803" s="142"/>
      <c r="W1803" s="142"/>
      <c r="X1803" s="142"/>
      <c r="Y1803" s="147"/>
      <c r="Z1803" s="142"/>
      <c r="AA1803" s="142"/>
      <c r="AB1803" s="142"/>
      <c r="AC1803" s="142"/>
      <c r="AD1803" s="147"/>
      <c r="AE1803" s="142"/>
      <c r="AF1803" s="142"/>
    </row>
    <row r="1804">
      <c r="A1804" s="140"/>
      <c r="B1804" s="141"/>
      <c r="C1804" s="141"/>
      <c r="D1804" s="141"/>
      <c r="E1804" s="142"/>
      <c r="F1804" s="142"/>
      <c r="G1804" s="142"/>
      <c r="H1804" s="142"/>
      <c r="I1804" s="143"/>
      <c r="J1804" s="144"/>
      <c r="K1804" s="142"/>
      <c r="L1804" s="144"/>
      <c r="M1804" s="142"/>
      <c r="N1804" s="145"/>
      <c r="O1804" s="142"/>
      <c r="P1804" s="146"/>
      <c r="Q1804" s="147"/>
      <c r="R1804" s="142"/>
      <c r="S1804" s="147"/>
      <c r="T1804" s="142"/>
      <c r="U1804" s="148"/>
      <c r="V1804" s="142"/>
      <c r="W1804" s="142"/>
      <c r="X1804" s="142"/>
      <c r="Y1804" s="147"/>
      <c r="Z1804" s="142"/>
      <c r="AA1804" s="142"/>
      <c r="AB1804" s="142"/>
      <c r="AC1804" s="142"/>
      <c r="AD1804" s="147"/>
      <c r="AE1804" s="142"/>
      <c r="AF1804" s="142"/>
    </row>
    <row r="1805">
      <c r="A1805" s="140"/>
      <c r="B1805" s="141"/>
      <c r="C1805" s="141"/>
      <c r="D1805" s="141"/>
      <c r="E1805" s="142"/>
      <c r="F1805" s="142"/>
      <c r="G1805" s="142"/>
      <c r="H1805" s="142"/>
      <c r="I1805" s="143"/>
      <c r="J1805" s="144"/>
      <c r="K1805" s="142"/>
      <c r="L1805" s="144"/>
      <c r="M1805" s="142"/>
      <c r="N1805" s="145"/>
      <c r="O1805" s="142"/>
      <c r="P1805" s="146"/>
      <c r="Q1805" s="147"/>
      <c r="R1805" s="142"/>
      <c r="S1805" s="147"/>
      <c r="T1805" s="142"/>
      <c r="U1805" s="148"/>
      <c r="V1805" s="142"/>
      <c r="W1805" s="142"/>
      <c r="X1805" s="142"/>
      <c r="Y1805" s="147"/>
      <c r="Z1805" s="142"/>
      <c r="AA1805" s="142"/>
      <c r="AB1805" s="142"/>
      <c r="AC1805" s="142"/>
      <c r="AD1805" s="147"/>
      <c r="AE1805" s="142"/>
      <c r="AF1805" s="142"/>
    </row>
    <row r="1806">
      <c r="A1806" s="140"/>
      <c r="B1806" s="141"/>
      <c r="C1806" s="141"/>
      <c r="D1806" s="141"/>
      <c r="E1806" s="142"/>
      <c r="F1806" s="142"/>
      <c r="G1806" s="142"/>
      <c r="H1806" s="142"/>
      <c r="I1806" s="143"/>
      <c r="J1806" s="144"/>
      <c r="K1806" s="142"/>
      <c r="L1806" s="144"/>
      <c r="M1806" s="142"/>
      <c r="N1806" s="145"/>
      <c r="O1806" s="142"/>
      <c r="P1806" s="146"/>
      <c r="Q1806" s="147"/>
      <c r="R1806" s="142"/>
      <c r="S1806" s="147"/>
      <c r="T1806" s="142"/>
      <c r="U1806" s="148"/>
      <c r="V1806" s="142"/>
      <c r="W1806" s="142"/>
      <c r="X1806" s="142"/>
      <c r="Y1806" s="147"/>
      <c r="Z1806" s="142"/>
      <c r="AA1806" s="142"/>
      <c r="AB1806" s="142"/>
      <c r="AC1806" s="142"/>
      <c r="AD1806" s="147"/>
      <c r="AE1806" s="142"/>
      <c r="AF1806" s="142"/>
    </row>
    <row r="1807">
      <c r="A1807" s="140"/>
      <c r="B1807" s="141"/>
      <c r="C1807" s="141"/>
      <c r="D1807" s="141"/>
      <c r="E1807" s="142"/>
      <c r="F1807" s="142"/>
      <c r="G1807" s="142"/>
      <c r="H1807" s="142"/>
      <c r="I1807" s="143"/>
      <c r="J1807" s="144"/>
      <c r="K1807" s="142"/>
      <c r="L1807" s="144"/>
      <c r="M1807" s="142"/>
      <c r="N1807" s="145"/>
      <c r="O1807" s="142"/>
      <c r="P1807" s="146"/>
      <c r="Q1807" s="147"/>
      <c r="R1807" s="142"/>
      <c r="S1807" s="147"/>
      <c r="T1807" s="142"/>
      <c r="U1807" s="148"/>
      <c r="V1807" s="142"/>
      <c r="W1807" s="142"/>
      <c r="X1807" s="142"/>
      <c r="Y1807" s="147"/>
      <c r="Z1807" s="142"/>
      <c r="AA1807" s="142"/>
      <c r="AB1807" s="142"/>
      <c r="AC1807" s="142"/>
      <c r="AD1807" s="147"/>
      <c r="AE1807" s="142"/>
      <c r="AF1807" s="142"/>
    </row>
    <row r="1808">
      <c r="A1808" s="140"/>
      <c r="B1808" s="141"/>
      <c r="C1808" s="141"/>
      <c r="D1808" s="141"/>
      <c r="E1808" s="142"/>
      <c r="F1808" s="142"/>
      <c r="G1808" s="142"/>
      <c r="H1808" s="142"/>
      <c r="I1808" s="143"/>
      <c r="J1808" s="144"/>
      <c r="K1808" s="142"/>
      <c r="L1808" s="144"/>
      <c r="M1808" s="142"/>
      <c r="N1808" s="145"/>
      <c r="O1808" s="142"/>
      <c r="P1808" s="146"/>
      <c r="Q1808" s="147"/>
      <c r="R1808" s="142"/>
      <c r="S1808" s="147"/>
      <c r="T1808" s="142"/>
      <c r="U1808" s="148"/>
      <c r="V1808" s="142"/>
      <c r="W1808" s="142"/>
      <c r="X1808" s="142"/>
      <c r="Y1808" s="147"/>
      <c r="Z1808" s="142"/>
      <c r="AA1808" s="142"/>
      <c r="AB1808" s="142"/>
      <c r="AC1808" s="142"/>
      <c r="AD1808" s="147"/>
      <c r="AE1808" s="142"/>
      <c r="AF1808" s="142"/>
    </row>
    <row r="1809">
      <c r="A1809" s="140"/>
      <c r="B1809" s="141"/>
      <c r="C1809" s="141"/>
      <c r="D1809" s="141"/>
      <c r="E1809" s="142"/>
      <c r="F1809" s="142"/>
      <c r="G1809" s="142"/>
      <c r="H1809" s="142"/>
      <c r="I1809" s="143"/>
      <c r="J1809" s="144"/>
      <c r="K1809" s="142"/>
      <c r="L1809" s="144"/>
      <c r="M1809" s="142"/>
      <c r="N1809" s="145"/>
      <c r="O1809" s="142"/>
      <c r="P1809" s="146"/>
      <c r="Q1809" s="147"/>
      <c r="R1809" s="142"/>
      <c r="S1809" s="147"/>
      <c r="T1809" s="142"/>
      <c r="U1809" s="148"/>
      <c r="V1809" s="142"/>
      <c r="W1809" s="142"/>
      <c r="X1809" s="142"/>
      <c r="Y1809" s="147"/>
      <c r="Z1809" s="142"/>
      <c r="AA1809" s="142"/>
      <c r="AB1809" s="142"/>
      <c r="AC1809" s="142"/>
      <c r="AD1809" s="147"/>
      <c r="AE1809" s="142"/>
      <c r="AF1809" s="142"/>
    </row>
    <row r="1810">
      <c r="A1810" s="140"/>
      <c r="B1810" s="141"/>
      <c r="C1810" s="141"/>
      <c r="D1810" s="141"/>
      <c r="E1810" s="142"/>
      <c r="F1810" s="142"/>
      <c r="G1810" s="142"/>
      <c r="H1810" s="142"/>
      <c r="I1810" s="143"/>
      <c r="J1810" s="144"/>
      <c r="K1810" s="142"/>
      <c r="L1810" s="144"/>
      <c r="M1810" s="142"/>
      <c r="N1810" s="145"/>
      <c r="O1810" s="142"/>
      <c r="P1810" s="146"/>
      <c r="Q1810" s="147"/>
      <c r="R1810" s="142"/>
      <c r="S1810" s="147"/>
      <c r="T1810" s="142"/>
      <c r="U1810" s="148"/>
      <c r="V1810" s="142"/>
      <c r="W1810" s="142"/>
      <c r="X1810" s="142"/>
      <c r="Y1810" s="147"/>
      <c r="Z1810" s="142"/>
      <c r="AA1810" s="142"/>
      <c r="AB1810" s="142"/>
      <c r="AC1810" s="142"/>
      <c r="AD1810" s="147"/>
      <c r="AE1810" s="142"/>
      <c r="AF1810" s="142"/>
    </row>
    <row r="1811">
      <c r="A1811" s="140"/>
      <c r="B1811" s="141"/>
      <c r="C1811" s="141"/>
      <c r="D1811" s="141"/>
      <c r="E1811" s="142"/>
      <c r="F1811" s="142"/>
      <c r="G1811" s="142"/>
      <c r="H1811" s="142"/>
      <c r="I1811" s="143"/>
      <c r="J1811" s="144"/>
      <c r="K1811" s="142"/>
      <c r="L1811" s="144"/>
      <c r="M1811" s="142"/>
      <c r="N1811" s="145"/>
      <c r="O1811" s="142"/>
      <c r="P1811" s="146"/>
      <c r="Q1811" s="147"/>
      <c r="R1811" s="142"/>
      <c r="S1811" s="147"/>
      <c r="T1811" s="142"/>
      <c r="U1811" s="148"/>
      <c r="V1811" s="142"/>
      <c r="W1811" s="142"/>
      <c r="X1811" s="142"/>
      <c r="Y1811" s="147"/>
      <c r="Z1811" s="142"/>
      <c r="AA1811" s="142"/>
      <c r="AB1811" s="142"/>
      <c r="AC1811" s="142"/>
      <c r="AD1811" s="147"/>
      <c r="AE1811" s="142"/>
      <c r="AF1811" s="142"/>
    </row>
    <row r="1812">
      <c r="A1812" s="140"/>
      <c r="B1812" s="141"/>
      <c r="C1812" s="141"/>
      <c r="D1812" s="141"/>
      <c r="E1812" s="142"/>
      <c r="F1812" s="142"/>
      <c r="G1812" s="142"/>
      <c r="H1812" s="142"/>
      <c r="I1812" s="143"/>
      <c r="J1812" s="144"/>
      <c r="K1812" s="142"/>
      <c r="L1812" s="144"/>
      <c r="M1812" s="142"/>
      <c r="N1812" s="145"/>
      <c r="O1812" s="142"/>
      <c r="P1812" s="146"/>
      <c r="Q1812" s="147"/>
      <c r="R1812" s="142"/>
      <c r="S1812" s="147"/>
      <c r="T1812" s="142"/>
      <c r="U1812" s="148"/>
      <c r="V1812" s="142"/>
      <c r="W1812" s="142"/>
      <c r="X1812" s="142"/>
      <c r="Y1812" s="147"/>
      <c r="Z1812" s="142"/>
      <c r="AA1812" s="142"/>
      <c r="AB1812" s="142"/>
      <c r="AC1812" s="142"/>
      <c r="AD1812" s="147"/>
      <c r="AE1812" s="142"/>
      <c r="AF1812" s="142"/>
    </row>
    <row r="1813">
      <c r="A1813" s="140"/>
      <c r="B1813" s="141"/>
      <c r="C1813" s="141"/>
      <c r="D1813" s="141"/>
      <c r="E1813" s="142"/>
      <c r="F1813" s="142"/>
      <c r="G1813" s="142"/>
      <c r="H1813" s="142"/>
      <c r="I1813" s="143"/>
      <c r="J1813" s="144"/>
      <c r="K1813" s="142"/>
      <c r="L1813" s="144"/>
      <c r="M1813" s="142"/>
      <c r="N1813" s="145"/>
      <c r="O1813" s="142"/>
      <c r="P1813" s="146"/>
      <c r="Q1813" s="147"/>
      <c r="R1813" s="142"/>
      <c r="S1813" s="147"/>
      <c r="T1813" s="142"/>
      <c r="U1813" s="148"/>
      <c r="V1813" s="142"/>
      <c r="W1813" s="142"/>
      <c r="X1813" s="142"/>
      <c r="Y1813" s="147"/>
      <c r="Z1813" s="142"/>
      <c r="AA1813" s="142"/>
      <c r="AB1813" s="142"/>
      <c r="AC1813" s="142"/>
      <c r="AD1813" s="147"/>
      <c r="AE1813" s="142"/>
      <c r="AF1813" s="142"/>
    </row>
    <row r="1814">
      <c r="A1814" s="140"/>
      <c r="B1814" s="141"/>
      <c r="C1814" s="141"/>
      <c r="D1814" s="141"/>
      <c r="E1814" s="142"/>
      <c r="F1814" s="142"/>
      <c r="G1814" s="142"/>
      <c r="H1814" s="142"/>
      <c r="I1814" s="143"/>
      <c r="J1814" s="144"/>
      <c r="K1814" s="142"/>
      <c r="L1814" s="144"/>
      <c r="M1814" s="142"/>
      <c r="N1814" s="145"/>
      <c r="O1814" s="142"/>
      <c r="P1814" s="146"/>
      <c r="Q1814" s="147"/>
      <c r="R1814" s="142"/>
      <c r="S1814" s="147"/>
      <c r="T1814" s="142"/>
      <c r="U1814" s="148"/>
      <c r="V1814" s="142"/>
      <c r="W1814" s="142"/>
      <c r="X1814" s="142"/>
      <c r="Y1814" s="147"/>
      <c r="Z1814" s="142"/>
      <c r="AA1814" s="142"/>
      <c r="AB1814" s="142"/>
      <c r="AC1814" s="142"/>
      <c r="AD1814" s="147"/>
      <c r="AE1814" s="142"/>
      <c r="AF1814" s="142"/>
    </row>
    <row r="1815">
      <c r="A1815" s="140"/>
      <c r="B1815" s="141"/>
      <c r="C1815" s="141"/>
      <c r="D1815" s="141"/>
      <c r="E1815" s="142"/>
      <c r="F1815" s="142"/>
      <c r="G1815" s="142"/>
      <c r="H1815" s="142"/>
      <c r="I1815" s="143"/>
      <c r="J1815" s="144"/>
      <c r="K1815" s="142"/>
      <c r="L1815" s="144"/>
      <c r="M1815" s="142"/>
      <c r="N1815" s="145"/>
      <c r="O1815" s="142"/>
      <c r="P1815" s="146"/>
      <c r="Q1815" s="147"/>
      <c r="R1815" s="142"/>
      <c r="S1815" s="147"/>
      <c r="T1815" s="142"/>
      <c r="U1815" s="148"/>
      <c r="V1815" s="142"/>
      <c r="W1815" s="142"/>
      <c r="X1815" s="142"/>
      <c r="Y1815" s="147"/>
      <c r="Z1815" s="142"/>
      <c r="AA1815" s="142"/>
      <c r="AB1815" s="142"/>
      <c r="AC1815" s="142"/>
      <c r="AD1815" s="147"/>
      <c r="AE1815" s="142"/>
      <c r="AF1815" s="142"/>
    </row>
    <row r="1816">
      <c r="A1816" s="140"/>
      <c r="B1816" s="141"/>
      <c r="C1816" s="141"/>
      <c r="D1816" s="141"/>
      <c r="E1816" s="142"/>
      <c r="F1816" s="142"/>
      <c r="G1816" s="142"/>
      <c r="H1816" s="142"/>
      <c r="I1816" s="143"/>
      <c r="J1816" s="144"/>
      <c r="K1816" s="142"/>
      <c r="L1816" s="144"/>
      <c r="M1816" s="142"/>
      <c r="N1816" s="145"/>
      <c r="O1816" s="142"/>
      <c r="P1816" s="146"/>
      <c r="Q1816" s="147"/>
      <c r="R1816" s="142"/>
      <c r="S1816" s="147"/>
      <c r="T1816" s="142"/>
      <c r="U1816" s="148"/>
      <c r="V1816" s="142"/>
      <c r="W1816" s="142"/>
      <c r="X1816" s="142"/>
      <c r="Y1816" s="147"/>
      <c r="Z1816" s="142"/>
      <c r="AA1816" s="142"/>
      <c r="AB1816" s="142"/>
      <c r="AC1816" s="142"/>
      <c r="AD1816" s="147"/>
      <c r="AE1816" s="142"/>
      <c r="AF1816" s="142"/>
    </row>
    <row r="1817">
      <c r="A1817" s="140"/>
      <c r="B1817" s="141"/>
      <c r="C1817" s="141"/>
      <c r="D1817" s="141"/>
      <c r="E1817" s="142"/>
      <c r="F1817" s="142"/>
      <c r="G1817" s="142"/>
      <c r="H1817" s="142"/>
      <c r="I1817" s="143"/>
      <c r="J1817" s="144"/>
      <c r="K1817" s="142"/>
      <c r="L1817" s="144"/>
      <c r="M1817" s="142"/>
      <c r="N1817" s="145"/>
      <c r="O1817" s="142"/>
      <c r="P1817" s="146"/>
      <c r="Q1817" s="147"/>
      <c r="R1817" s="142"/>
      <c r="S1817" s="147"/>
      <c r="T1817" s="142"/>
      <c r="U1817" s="148"/>
      <c r="V1817" s="142"/>
      <c r="W1817" s="142"/>
      <c r="X1817" s="142"/>
      <c r="Y1817" s="147"/>
      <c r="Z1817" s="142"/>
      <c r="AA1817" s="142"/>
      <c r="AB1817" s="142"/>
      <c r="AC1817" s="142"/>
      <c r="AD1817" s="147"/>
      <c r="AE1817" s="142"/>
      <c r="AF1817" s="142"/>
    </row>
    <row r="1818">
      <c r="A1818" s="140"/>
      <c r="B1818" s="141"/>
      <c r="C1818" s="141"/>
      <c r="D1818" s="141"/>
      <c r="E1818" s="142"/>
      <c r="F1818" s="142"/>
      <c r="G1818" s="142"/>
      <c r="H1818" s="142"/>
      <c r="I1818" s="143"/>
      <c r="J1818" s="144"/>
      <c r="K1818" s="142"/>
      <c r="L1818" s="144"/>
      <c r="M1818" s="142"/>
      <c r="N1818" s="145"/>
      <c r="O1818" s="142"/>
      <c r="P1818" s="146"/>
      <c r="Q1818" s="147"/>
      <c r="R1818" s="142"/>
      <c r="S1818" s="147"/>
      <c r="T1818" s="142"/>
      <c r="U1818" s="148"/>
      <c r="V1818" s="142"/>
      <c r="W1818" s="142"/>
      <c r="X1818" s="142"/>
      <c r="Y1818" s="147"/>
      <c r="Z1818" s="142"/>
      <c r="AA1818" s="142"/>
      <c r="AB1818" s="142"/>
      <c r="AC1818" s="142"/>
      <c r="AD1818" s="147"/>
      <c r="AE1818" s="142"/>
      <c r="AF1818" s="142"/>
    </row>
    <row r="1819">
      <c r="A1819" s="140"/>
      <c r="B1819" s="141"/>
      <c r="C1819" s="141"/>
      <c r="D1819" s="141"/>
      <c r="E1819" s="142"/>
      <c r="F1819" s="142"/>
      <c r="G1819" s="142"/>
      <c r="H1819" s="142"/>
      <c r="I1819" s="143"/>
      <c r="J1819" s="144"/>
      <c r="K1819" s="142"/>
      <c r="L1819" s="144"/>
      <c r="M1819" s="142"/>
      <c r="N1819" s="145"/>
      <c r="O1819" s="142"/>
      <c r="P1819" s="146"/>
      <c r="Q1819" s="147"/>
      <c r="R1819" s="142"/>
      <c r="S1819" s="147"/>
      <c r="T1819" s="142"/>
      <c r="U1819" s="148"/>
      <c r="V1819" s="142"/>
      <c r="W1819" s="142"/>
      <c r="X1819" s="142"/>
      <c r="Y1819" s="147"/>
      <c r="Z1819" s="142"/>
      <c r="AA1819" s="142"/>
      <c r="AB1819" s="142"/>
      <c r="AC1819" s="142"/>
      <c r="AD1819" s="147"/>
      <c r="AE1819" s="142"/>
      <c r="AF1819" s="142"/>
    </row>
    <row r="1820">
      <c r="A1820" s="140"/>
      <c r="B1820" s="141"/>
      <c r="C1820" s="141"/>
      <c r="D1820" s="141"/>
      <c r="E1820" s="142"/>
      <c r="F1820" s="142"/>
      <c r="G1820" s="142"/>
      <c r="H1820" s="142"/>
      <c r="I1820" s="143"/>
      <c r="J1820" s="144"/>
      <c r="K1820" s="142"/>
      <c r="L1820" s="144"/>
      <c r="M1820" s="142"/>
      <c r="N1820" s="145"/>
      <c r="O1820" s="142"/>
      <c r="P1820" s="146"/>
      <c r="Q1820" s="147"/>
      <c r="R1820" s="142"/>
      <c r="S1820" s="147"/>
      <c r="T1820" s="142"/>
      <c r="U1820" s="148"/>
      <c r="V1820" s="142"/>
      <c r="W1820" s="142"/>
      <c r="X1820" s="142"/>
      <c r="Y1820" s="147"/>
      <c r="Z1820" s="142"/>
      <c r="AA1820" s="142"/>
      <c r="AB1820" s="142"/>
      <c r="AC1820" s="142"/>
      <c r="AD1820" s="147"/>
      <c r="AE1820" s="142"/>
      <c r="AF1820" s="142"/>
    </row>
    <row r="1821">
      <c r="A1821" s="140"/>
      <c r="B1821" s="141"/>
      <c r="C1821" s="141"/>
      <c r="D1821" s="141"/>
      <c r="E1821" s="142"/>
      <c r="F1821" s="142"/>
      <c r="G1821" s="142"/>
      <c r="H1821" s="142"/>
      <c r="I1821" s="143"/>
      <c r="J1821" s="144"/>
      <c r="K1821" s="142"/>
      <c r="L1821" s="144"/>
      <c r="M1821" s="142"/>
      <c r="N1821" s="145"/>
      <c r="O1821" s="142"/>
      <c r="P1821" s="146"/>
      <c r="Q1821" s="147"/>
      <c r="R1821" s="142"/>
      <c r="S1821" s="147"/>
      <c r="T1821" s="142"/>
      <c r="U1821" s="148"/>
      <c r="V1821" s="142"/>
      <c r="W1821" s="142"/>
      <c r="X1821" s="142"/>
      <c r="Y1821" s="147"/>
      <c r="Z1821" s="142"/>
      <c r="AA1821" s="142"/>
      <c r="AB1821" s="142"/>
      <c r="AC1821" s="142"/>
      <c r="AD1821" s="147"/>
      <c r="AE1821" s="142"/>
      <c r="AF1821" s="142"/>
    </row>
    <row r="1822">
      <c r="A1822" s="140"/>
      <c r="B1822" s="141"/>
      <c r="C1822" s="141"/>
      <c r="D1822" s="141"/>
      <c r="E1822" s="142"/>
      <c r="F1822" s="142"/>
      <c r="G1822" s="142"/>
      <c r="H1822" s="142"/>
      <c r="I1822" s="143"/>
      <c r="J1822" s="144"/>
      <c r="K1822" s="142"/>
      <c r="L1822" s="144"/>
      <c r="M1822" s="142"/>
      <c r="N1822" s="145"/>
      <c r="O1822" s="142"/>
      <c r="P1822" s="146"/>
      <c r="Q1822" s="147"/>
      <c r="R1822" s="142"/>
      <c r="S1822" s="147"/>
      <c r="T1822" s="142"/>
      <c r="U1822" s="148"/>
      <c r="V1822" s="142"/>
      <c r="W1822" s="142"/>
      <c r="X1822" s="142"/>
      <c r="Y1822" s="147"/>
      <c r="Z1822" s="142"/>
      <c r="AA1822" s="142"/>
      <c r="AB1822" s="142"/>
      <c r="AC1822" s="142"/>
      <c r="AD1822" s="147"/>
      <c r="AE1822" s="142"/>
      <c r="AF1822" s="142"/>
    </row>
    <row r="1823">
      <c r="A1823" s="140"/>
      <c r="B1823" s="141"/>
      <c r="C1823" s="141"/>
      <c r="D1823" s="141"/>
      <c r="E1823" s="142"/>
      <c r="F1823" s="142"/>
      <c r="G1823" s="142"/>
      <c r="H1823" s="142"/>
      <c r="I1823" s="143"/>
      <c r="J1823" s="144"/>
      <c r="K1823" s="142"/>
      <c r="L1823" s="144"/>
      <c r="M1823" s="142"/>
      <c r="N1823" s="145"/>
      <c r="O1823" s="142"/>
      <c r="P1823" s="146"/>
      <c r="Q1823" s="147"/>
      <c r="R1823" s="142"/>
      <c r="S1823" s="147"/>
      <c r="T1823" s="142"/>
      <c r="U1823" s="148"/>
      <c r="V1823" s="142"/>
      <c r="W1823" s="142"/>
      <c r="X1823" s="142"/>
      <c r="Y1823" s="147"/>
      <c r="Z1823" s="142"/>
      <c r="AA1823" s="142"/>
      <c r="AB1823" s="142"/>
      <c r="AC1823" s="142"/>
      <c r="AD1823" s="147"/>
      <c r="AE1823" s="142"/>
      <c r="AF1823" s="142"/>
    </row>
    <row r="1824">
      <c r="A1824" s="140"/>
      <c r="B1824" s="141"/>
      <c r="C1824" s="141"/>
      <c r="D1824" s="141"/>
      <c r="E1824" s="142"/>
      <c r="F1824" s="142"/>
      <c r="G1824" s="142"/>
      <c r="H1824" s="142"/>
      <c r="I1824" s="143"/>
      <c r="J1824" s="144"/>
      <c r="K1824" s="142"/>
      <c r="L1824" s="144"/>
      <c r="M1824" s="142"/>
      <c r="N1824" s="145"/>
      <c r="O1824" s="142"/>
      <c r="P1824" s="146"/>
      <c r="Q1824" s="147"/>
      <c r="R1824" s="142"/>
      <c r="S1824" s="147"/>
      <c r="T1824" s="142"/>
      <c r="U1824" s="148"/>
      <c r="V1824" s="142"/>
      <c r="W1824" s="142"/>
      <c r="X1824" s="142"/>
      <c r="Y1824" s="147"/>
      <c r="Z1824" s="142"/>
      <c r="AA1824" s="142"/>
      <c r="AB1824" s="142"/>
      <c r="AC1824" s="142"/>
      <c r="AD1824" s="147"/>
      <c r="AE1824" s="142"/>
      <c r="AF1824" s="142"/>
    </row>
    <row r="1825">
      <c r="A1825" s="140"/>
      <c r="B1825" s="141"/>
      <c r="C1825" s="141"/>
      <c r="D1825" s="141"/>
      <c r="E1825" s="142"/>
      <c r="F1825" s="142"/>
      <c r="G1825" s="142"/>
      <c r="H1825" s="142"/>
      <c r="I1825" s="143"/>
      <c r="J1825" s="144"/>
      <c r="K1825" s="142"/>
      <c r="L1825" s="144"/>
      <c r="M1825" s="142"/>
      <c r="N1825" s="145"/>
      <c r="O1825" s="142"/>
      <c r="P1825" s="146"/>
      <c r="Q1825" s="147"/>
      <c r="R1825" s="142"/>
      <c r="S1825" s="147"/>
      <c r="T1825" s="142"/>
      <c r="U1825" s="148"/>
      <c r="V1825" s="142"/>
      <c r="W1825" s="142"/>
      <c r="X1825" s="142"/>
      <c r="Y1825" s="147"/>
      <c r="Z1825" s="142"/>
      <c r="AA1825" s="142"/>
      <c r="AB1825" s="142"/>
      <c r="AC1825" s="142"/>
      <c r="AD1825" s="147"/>
      <c r="AE1825" s="142"/>
      <c r="AF1825" s="142"/>
    </row>
    <row r="1826">
      <c r="A1826" s="140"/>
      <c r="B1826" s="141"/>
      <c r="C1826" s="141"/>
      <c r="D1826" s="141"/>
      <c r="E1826" s="142"/>
      <c r="F1826" s="142"/>
      <c r="G1826" s="142"/>
      <c r="H1826" s="142"/>
      <c r="I1826" s="143"/>
      <c r="J1826" s="144"/>
      <c r="K1826" s="142"/>
      <c r="L1826" s="144"/>
      <c r="M1826" s="142"/>
      <c r="N1826" s="145"/>
      <c r="O1826" s="142"/>
      <c r="P1826" s="146"/>
      <c r="Q1826" s="147"/>
      <c r="R1826" s="142"/>
      <c r="S1826" s="147"/>
      <c r="T1826" s="142"/>
      <c r="U1826" s="148"/>
      <c r="V1826" s="142"/>
      <c r="W1826" s="142"/>
      <c r="X1826" s="142"/>
      <c r="Y1826" s="147"/>
      <c r="Z1826" s="142"/>
      <c r="AA1826" s="142"/>
      <c r="AB1826" s="142"/>
      <c r="AC1826" s="142"/>
      <c r="AD1826" s="147"/>
      <c r="AE1826" s="142"/>
      <c r="AF1826" s="142"/>
    </row>
    <row r="1827">
      <c r="A1827" s="140"/>
      <c r="B1827" s="141"/>
      <c r="C1827" s="141"/>
      <c r="D1827" s="141"/>
      <c r="E1827" s="142"/>
      <c r="F1827" s="142"/>
      <c r="G1827" s="142"/>
      <c r="H1827" s="142"/>
      <c r="I1827" s="143"/>
      <c r="J1827" s="144"/>
      <c r="K1827" s="142"/>
      <c r="L1827" s="144"/>
      <c r="M1827" s="142"/>
      <c r="N1827" s="145"/>
      <c r="O1827" s="142"/>
      <c r="P1827" s="146"/>
      <c r="Q1827" s="147"/>
      <c r="R1827" s="142"/>
      <c r="S1827" s="147"/>
      <c r="T1827" s="142"/>
      <c r="U1827" s="148"/>
      <c r="V1827" s="142"/>
      <c r="W1827" s="142"/>
      <c r="X1827" s="142"/>
      <c r="Y1827" s="147"/>
      <c r="Z1827" s="142"/>
      <c r="AA1827" s="142"/>
      <c r="AB1827" s="142"/>
      <c r="AC1827" s="142"/>
      <c r="AD1827" s="147"/>
      <c r="AE1827" s="142"/>
      <c r="AF1827" s="142"/>
    </row>
    <row r="1828">
      <c r="A1828" s="140"/>
      <c r="B1828" s="141"/>
      <c r="C1828" s="141"/>
      <c r="D1828" s="141"/>
      <c r="E1828" s="142"/>
      <c r="F1828" s="142"/>
      <c r="G1828" s="142"/>
      <c r="H1828" s="142"/>
      <c r="I1828" s="143"/>
      <c r="J1828" s="144"/>
      <c r="K1828" s="142"/>
      <c r="L1828" s="144"/>
      <c r="M1828" s="142"/>
      <c r="N1828" s="145"/>
      <c r="O1828" s="142"/>
      <c r="P1828" s="146"/>
      <c r="Q1828" s="147"/>
      <c r="R1828" s="142"/>
      <c r="S1828" s="147"/>
      <c r="T1828" s="142"/>
      <c r="U1828" s="148"/>
      <c r="V1828" s="142"/>
      <c r="W1828" s="142"/>
      <c r="X1828" s="142"/>
      <c r="Y1828" s="147"/>
      <c r="Z1828" s="142"/>
      <c r="AA1828" s="142"/>
      <c r="AB1828" s="142"/>
      <c r="AC1828" s="142"/>
      <c r="AD1828" s="147"/>
      <c r="AE1828" s="142"/>
      <c r="AF1828" s="142"/>
    </row>
    <row r="1829">
      <c r="A1829" s="140"/>
      <c r="B1829" s="141"/>
      <c r="C1829" s="141"/>
      <c r="D1829" s="141"/>
      <c r="E1829" s="142"/>
      <c r="F1829" s="142"/>
      <c r="G1829" s="142"/>
      <c r="H1829" s="142"/>
      <c r="I1829" s="143"/>
      <c r="J1829" s="144"/>
      <c r="K1829" s="142"/>
      <c r="L1829" s="144"/>
      <c r="M1829" s="142"/>
      <c r="N1829" s="145"/>
      <c r="O1829" s="142"/>
      <c r="P1829" s="146"/>
      <c r="Q1829" s="147"/>
      <c r="R1829" s="142"/>
      <c r="S1829" s="147"/>
      <c r="T1829" s="142"/>
      <c r="U1829" s="148"/>
      <c r="V1829" s="142"/>
      <c r="W1829" s="142"/>
      <c r="X1829" s="142"/>
      <c r="Y1829" s="147"/>
      <c r="Z1829" s="142"/>
      <c r="AA1829" s="142"/>
      <c r="AB1829" s="142"/>
      <c r="AC1829" s="142"/>
      <c r="AD1829" s="147"/>
      <c r="AE1829" s="142"/>
      <c r="AF1829" s="142"/>
    </row>
    <row r="1830">
      <c r="A1830" s="140"/>
      <c r="B1830" s="141"/>
      <c r="C1830" s="141"/>
      <c r="D1830" s="141"/>
      <c r="E1830" s="142"/>
      <c r="F1830" s="142"/>
      <c r="G1830" s="142"/>
      <c r="H1830" s="142"/>
      <c r="I1830" s="143"/>
      <c r="J1830" s="144"/>
      <c r="K1830" s="142"/>
      <c r="L1830" s="144"/>
      <c r="M1830" s="142"/>
      <c r="N1830" s="145"/>
      <c r="O1830" s="142"/>
      <c r="P1830" s="146"/>
      <c r="Q1830" s="147"/>
      <c r="R1830" s="142"/>
      <c r="S1830" s="147"/>
      <c r="T1830" s="142"/>
      <c r="U1830" s="148"/>
      <c r="V1830" s="142"/>
      <c r="W1830" s="142"/>
      <c r="X1830" s="142"/>
      <c r="Y1830" s="147"/>
      <c r="Z1830" s="142"/>
      <c r="AA1830" s="142"/>
      <c r="AB1830" s="142"/>
      <c r="AC1830" s="142"/>
      <c r="AD1830" s="147"/>
      <c r="AE1830" s="142"/>
      <c r="AF1830" s="142"/>
    </row>
    <row r="1831">
      <c r="A1831" s="140"/>
      <c r="B1831" s="141"/>
      <c r="C1831" s="141"/>
      <c r="D1831" s="141"/>
      <c r="E1831" s="142"/>
      <c r="F1831" s="142"/>
      <c r="G1831" s="142"/>
      <c r="H1831" s="142"/>
      <c r="I1831" s="143"/>
      <c r="J1831" s="144"/>
      <c r="K1831" s="142"/>
      <c r="L1831" s="144"/>
      <c r="M1831" s="142"/>
      <c r="N1831" s="145"/>
      <c r="O1831" s="142"/>
      <c r="P1831" s="146"/>
      <c r="Q1831" s="147"/>
      <c r="R1831" s="142"/>
      <c r="S1831" s="147"/>
      <c r="T1831" s="142"/>
      <c r="U1831" s="148"/>
      <c r="V1831" s="142"/>
      <c r="W1831" s="142"/>
      <c r="X1831" s="142"/>
      <c r="Y1831" s="147"/>
      <c r="Z1831" s="142"/>
      <c r="AA1831" s="142"/>
      <c r="AB1831" s="142"/>
      <c r="AC1831" s="142"/>
      <c r="AD1831" s="147"/>
      <c r="AE1831" s="142"/>
      <c r="AF1831" s="142"/>
    </row>
    <row r="1832">
      <c r="A1832" s="140"/>
      <c r="B1832" s="141"/>
      <c r="C1832" s="141"/>
      <c r="D1832" s="141"/>
      <c r="E1832" s="142"/>
      <c r="F1832" s="142"/>
      <c r="G1832" s="142"/>
      <c r="H1832" s="142"/>
      <c r="I1832" s="143"/>
      <c r="J1832" s="144"/>
      <c r="K1832" s="142"/>
      <c r="L1832" s="144"/>
      <c r="M1832" s="142"/>
      <c r="N1832" s="145"/>
      <c r="O1832" s="142"/>
      <c r="P1832" s="146"/>
      <c r="Q1832" s="147"/>
      <c r="R1832" s="142"/>
      <c r="S1832" s="147"/>
      <c r="T1832" s="142"/>
      <c r="U1832" s="148"/>
      <c r="V1832" s="142"/>
      <c r="W1832" s="142"/>
      <c r="X1832" s="142"/>
      <c r="Y1832" s="147"/>
      <c r="Z1832" s="142"/>
      <c r="AA1832" s="142"/>
      <c r="AB1832" s="142"/>
      <c r="AC1832" s="142"/>
      <c r="AD1832" s="147"/>
      <c r="AE1832" s="142"/>
      <c r="AF1832" s="142"/>
    </row>
    <row r="1833">
      <c r="A1833" s="140"/>
      <c r="B1833" s="141"/>
      <c r="C1833" s="141"/>
      <c r="D1833" s="141"/>
      <c r="E1833" s="142"/>
      <c r="F1833" s="142"/>
      <c r="G1833" s="142"/>
      <c r="H1833" s="142"/>
      <c r="I1833" s="143"/>
      <c r="J1833" s="144"/>
      <c r="K1833" s="142"/>
      <c r="L1833" s="144"/>
      <c r="M1833" s="142"/>
      <c r="N1833" s="145"/>
      <c r="O1833" s="142"/>
      <c r="P1833" s="146"/>
      <c r="Q1833" s="147"/>
      <c r="R1833" s="142"/>
      <c r="S1833" s="147"/>
      <c r="T1833" s="142"/>
      <c r="U1833" s="148"/>
      <c r="V1833" s="142"/>
      <c r="W1833" s="142"/>
      <c r="X1833" s="142"/>
      <c r="Y1833" s="147"/>
      <c r="Z1833" s="142"/>
      <c r="AA1833" s="142"/>
      <c r="AB1833" s="142"/>
      <c r="AC1833" s="142"/>
      <c r="AD1833" s="147"/>
      <c r="AE1833" s="142"/>
      <c r="AF1833" s="142"/>
    </row>
    <row r="1834">
      <c r="A1834" s="140"/>
      <c r="B1834" s="141"/>
      <c r="C1834" s="141"/>
      <c r="D1834" s="141"/>
      <c r="E1834" s="142"/>
      <c r="F1834" s="142"/>
      <c r="G1834" s="142"/>
      <c r="H1834" s="142"/>
      <c r="I1834" s="143"/>
      <c r="J1834" s="144"/>
      <c r="K1834" s="142"/>
      <c r="L1834" s="144"/>
      <c r="M1834" s="142"/>
      <c r="N1834" s="145"/>
      <c r="O1834" s="142"/>
      <c r="P1834" s="146"/>
      <c r="Q1834" s="147"/>
      <c r="R1834" s="142"/>
      <c r="S1834" s="147"/>
      <c r="T1834" s="142"/>
      <c r="U1834" s="148"/>
      <c r="V1834" s="142"/>
      <c r="W1834" s="142"/>
      <c r="X1834" s="142"/>
      <c r="Y1834" s="147"/>
      <c r="Z1834" s="142"/>
      <c r="AA1834" s="142"/>
      <c r="AB1834" s="142"/>
      <c r="AC1834" s="142"/>
      <c r="AD1834" s="147"/>
      <c r="AE1834" s="142"/>
      <c r="AF1834" s="142"/>
    </row>
    <row r="1835">
      <c r="A1835" s="140"/>
      <c r="B1835" s="141"/>
      <c r="C1835" s="141"/>
      <c r="D1835" s="141"/>
      <c r="E1835" s="142"/>
      <c r="F1835" s="142"/>
      <c r="G1835" s="142"/>
      <c r="H1835" s="142"/>
      <c r="I1835" s="143"/>
      <c r="J1835" s="144"/>
      <c r="K1835" s="142"/>
      <c r="L1835" s="144"/>
      <c r="M1835" s="142"/>
      <c r="N1835" s="145"/>
      <c r="O1835" s="142"/>
      <c r="P1835" s="146"/>
      <c r="Q1835" s="147"/>
      <c r="R1835" s="142"/>
      <c r="S1835" s="147"/>
      <c r="T1835" s="142"/>
      <c r="U1835" s="148"/>
      <c r="V1835" s="142"/>
      <c r="W1835" s="142"/>
      <c r="X1835" s="142"/>
      <c r="Y1835" s="147"/>
      <c r="Z1835" s="142"/>
      <c r="AA1835" s="142"/>
      <c r="AB1835" s="142"/>
      <c r="AC1835" s="142"/>
      <c r="AD1835" s="147"/>
      <c r="AE1835" s="142"/>
      <c r="AF1835" s="142"/>
    </row>
    <row r="1836">
      <c r="A1836" s="140"/>
      <c r="B1836" s="141"/>
      <c r="C1836" s="141"/>
      <c r="D1836" s="141"/>
      <c r="E1836" s="142"/>
      <c r="F1836" s="142"/>
      <c r="G1836" s="142"/>
      <c r="H1836" s="142"/>
      <c r="I1836" s="143"/>
      <c r="J1836" s="144"/>
      <c r="K1836" s="142"/>
      <c r="L1836" s="144"/>
      <c r="M1836" s="142"/>
      <c r="N1836" s="145"/>
      <c r="O1836" s="142"/>
      <c r="P1836" s="146"/>
      <c r="Q1836" s="147"/>
      <c r="R1836" s="142"/>
      <c r="S1836" s="147"/>
      <c r="T1836" s="142"/>
      <c r="U1836" s="148"/>
      <c r="V1836" s="142"/>
      <c r="W1836" s="142"/>
      <c r="X1836" s="142"/>
      <c r="Y1836" s="147"/>
      <c r="Z1836" s="142"/>
      <c r="AA1836" s="142"/>
      <c r="AB1836" s="142"/>
      <c r="AC1836" s="142"/>
      <c r="AD1836" s="147"/>
      <c r="AE1836" s="142"/>
      <c r="AF1836" s="142"/>
    </row>
    <row r="1837">
      <c r="A1837" s="140"/>
      <c r="B1837" s="141"/>
      <c r="C1837" s="141"/>
      <c r="D1837" s="141"/>
      <c r="E1837" s="142"/>
      <c r="F1837" s="142"/>
      <c r="G1837" s="142"/>
      <c r="H1837" s="142"/>
      <c r="I1837" s="143"/>
      <c r="J1837" s="144"/>
      <c r="K1837" s="142"/>
      <c r="L1837" s="144"/>
      <c r="M1837" s="142"/>
      <c r="N1837" s="145"/>
      <c r="O1837" s="142"/>
      <c r="P1837" s="146"/>
      <c r="Q1837" s="147"/>
      <c r="R1837" s="142"/>
      <c r="S1837" s="147"/>
      <c r="T1837" s="142"/>
      <c r="U1837" s="148"/>
      <c r="V1837" s="142"/>
      <c r="W1837" s="142"/>
      <c r="X1837" s="142"/>
      <c r="Y1837" s="147"/>
      <c r="Z1837" s="142"/>
      <c r="AA1837" s="142"/>
      <c r="AB1837" s="142"/>
      <c r="AC1837" s="142"/>
      <c r="AD1837" s="147"/>
      <c r="AE1837" s="142"/>
      <c r="AF1837" s="142"/>
    </row>
    <row r="1838">
      <c r="A1838" s="140"/>
      <c r="B1838" s="141"/>
      <c r="C1838" s="141"/>
      <c r="D1838" s="141"/>
      <c r="E1838" s="142"/>
      <c r="F1838" s="142"/>
      <c r="G1838" s="142"/>
      <c r="H1838" s="142"/>
      <c r="I1838" s="143"/>
      <c r="J1838" s="144"/>
      <c r="K1838" s="142"/>
      <c r="L1838" s="144"/>
      <c r="M1838" s="142"/>
      <c r="N1838" s="145"/>
      <c r="O1838" s="142"/>
      <c r="P1838" s="146"/>
      <c r="Q1838" s="147"/>
      <c r="R1838" s="142"/>
      <c r="S1838" s="147"/>
      <c r="T1838" s="142"/>
      <c r="U1838" s="148"/>
      <c r="V1838" s="142"/>
      <c r="W1838" s="142"/>
      <c r="X1838" s="142"/>
      <c r="Y1838" s="147"/>
      <c r="Z1838" s="142"/>
      <c r="AA1838" s="142"/>
      <c r="AB1838" s="142"/>
      <c r="AC1838" s="142"/>
      <c r="AD1838" s="147"/>
      <c r="AE1838" s="142"/>
      <c r="AF1838" s="142"/>
    </row>
    <row r="1839">
      <c r="A1839" s="140"/>
      <c r="B1839" s="141"/>
      <c r="C1839" s="141"/>
      <c r="D1839" s="141"/>
      <c r="E1839" s="142"/>
      <c r="F1839" s="142"/>
      <c r="G1839" s="142"/>
      <c r="H1839" s="142"/>
      <c r="I1839" s="143"/>
      <c r="J1839" s="144"/>
      <c r="K1839" s="142"/>
      <c r="L1839" s="144"/>
      <c r="M1839" s="142"/>
      <c r="N1839" s="145"/>
      <c r="O1839" s="142"/>
      <c r="P1839" s="146"/>
      <c r="Q1839" s="147"/>
      <c r="R1839" s="142"/>
      <c r="S1839" s="147"/>
      <c r="T1839" s="142"/>
      <c r="U1839" s="148"/>
      <c r="V1839" s="142"/>
      <c r="W1839" s="142"/>
      <c r="X1839" s="142"/>
      <c r="Y1839" s="147"/>
      <c r="Z1839" s="142"/>
      <c r="AA1839" s="142"/>
      <c r="AB1839" s="142"/>
      <c r="AC1839" s="142"/>
      <c r="AD1839" s="147"/>
      <c r="AE1839" s="142"/>
      <c r="AF1839" s="142"/>
    </row>
    <row r="1840">
      <c r="A1840" s="140"/>
      <c r="B1840" s="141"/>
      <c r="C1840" s="141"/>
      <c r="D1840" s="141"/>
      <c r="E1840" s="142"/>
      <c r="F1840" s="142"/>
      <c r="G1840" s="142"/>
      <c r="H1840" s="142"/>
      <c r="I1840" s="143"/>
      <c r="J1840" s="144"/>
      <c r="K1840" s="142"/>
      <c r="L1840" s="144"/>
      <c r="M1840" s="142"/>
      <c r="N1840" s="145"/>
      <c r="O1840" s="142"/>
      <c r="P1840" s="146"/>
      <c r="Q1840" s="147"/>
      <c r="R1840" s="142"/>
      <c r="S1840" s="147"/>
      <c r="T1840" s="142"/>
      <c r="U1840" s="148"/>
      <c r="V1840" s="142"/>
      <c r="W1840" s="142"/>
      <c r="X1840" s="142"/>
      <c r="Y1840" s="147"/>
      <c r="Z1840" s="142"/>
      <c r="AA1840" s="142"/>
      <c r="AB1840" s="142"/>
      <c r="AC1840" s="142"/>
      <c r="AD1840" s="147"/>
      <c r="AE1840" s="142"/>
      <c r="AF1840" s="142"/>
    </row>
    <row r="1841">
      <c r="A1841" s="140"/>
      <c r="B1841" s="141"/>
      <c r="C1841" s="141"/>
      <c r="D1841" s="141"/>
      <c r="E1841" s="142"/>
      <c r="F1841" s="142"/>
      <c r="G1841" s="142"/>
      <c r="H1841" s="142"/>
      <c r="I1841" s="143"/>
      <c r="J1841" s="144"/>
      <c r="K1841" s="142"/>
      <c r="L1841" s="144"/>
      <c r="M1841" s="142"/>
      <c r="N1841" s="145"/>
      <c r="O1841" s="142"/>
      <c r="P1841" s="146"/>
      <c r="Q1841" s="147"/>
      <c r="R1841" s="142"/>
      <c r="S1841" s="147"/>
      <c r="T1841" s="142"/>
      <c r="U1841" s="148"/>
      <c r="V1841" s="142"/>
      <c r="W1841" s="142"/>
      <c r="X1841" s="142"/>
      <c r="Y1841" s="147"/>
      <c r="Z1841" s="142"/>
      <c r="AA1841" s="142"/>
      <c r="AB1841" s="142"/>
      <c r="AC1841" s="142"/>
      <c r="AD1841" s="147"/>
      <c r="AE1841" s="142"/>
      <c r="AF1841" s="142"/>
    </row>
    <row r="1842">
      <c r="A1842" s="140"/>
      <c r="B1842" s="141"/>
      <c r="C1842" s="141"/>
      <c r="D1842" s="141"/>
      <c r="E1842" s="142"/>
      <c r="F1842" s="142"/>
      <c r="G1842" s="142"/>
      <c r="H1842" s="142"/>
      <c r="I1842" s="143"/>
      <c r="J1842" s="144"/>
      <c r="K1842" s="142"/>
      <c r="L1842" s="144"/>
      <c r="M1842" s="142"/>
      <c r="N1842" s="145"/>
      <c r="O1842" s="142"/>
      <c r="P1842" s="146"/>
      <c r="Q1842" s="147"/>
      <c r="R1842" s="142"/>
      <c r="S1842" s="147"/>
      <c r="T1842" s="142"/>
      <c r="U1842" s="148"/>
      <c r="V1842" s="142"/>
      <c r="W1842" s="142"/>
      <c r="X1842" s="142"/>
      <c r="Y1842" s="147"/>
      <c r="Z1842" s="142"/>
      <c r="AA1842" s="142"/>
      <c r="AB1842" s="142"/>
      <c r="AC1842" s="142"/>
      <c r="AD1842" s="147"/>
      <c r="AE1842" s="142"/>
      <c r="AF1842" s="142"/>
    </row>
    <row r="1843">
      <c r="A1843" s="140"/>
      <c r="B1843" s="141"/>
      <c r="C1843" s="141"/>
      <c r="D1843" s="141"/>
      <c r="E1843" s="142"/>
      <c r="F1843" s="142"/>
      <c r="G1843" s="142"/>
      <c r="H1843" s="142"/>
      <c r="I1843" s="143"/>
      <c r="J1843" s="144"/>
      <c r="K1843" s="142"/>
      <c r="L1843" s="144"/>
      <c r="M1843" s="142"/>
      <c r="N1843" s="145"/>
      <c r="O1843" s="142"/>
      <c r="P1843" s="146"/>
      <c r="Q1843" s="147"/>
      <c r="R1843" s="142"/>
      <c r="S1843" s="147"/>
      <c r="T1843" s="142"/>
      <c r="U1843" s="148"/>
      <c r="V1843" s="142"/>
      <c r="W1843" s="142"/>
      <c r="X1843" s="142"/>
      <c r="Y1843" s="147"/>
      <c r="Z1843" s="142"/>
      <c r="AA1843" s="142"/>
      <c r="AB1843" s="142"/>
      <c r="AC1843" s="142"/>
      <c r="AD1843" s="147"/>
      <c r="AE1843" s="142"/>
      <c r="AF1843" s="142"/>
    </row>
    <row r="1844">
      <c r="A1844" s="140"/>
      <c r="B1844" s="141"/>
      <c r="C1844" s="141"/>
      <c r="D1844" s="141"/>
      <c r="E1844" s="142"/>
      <c r="F1844" s="142"/>
      <c r="G1844" s="142"/>
      <c r="H1844" s="142"/>
      <c r="I1844" s="143"/>
      <c r="J1844" s="144"/>
      <c r="K1844" s="142"/>
      <c r="L1844" s="144"/>
      <c r="M1844" s="142"/>
      <c r="N1844" s="145"/>
      <c r="O1844" s="142"/>
      <c r="P1844" s="146"/>
      <c r="Q1844" s="147"/>
      <c r="R1844" s="142"/>
      <c r="S1844" s="147"/>
      <c r="T1844" s="142"/>
      <c r="U1844" s="148"/>
      <c r="V1844" s="142"/>
      <c r="W1844" s="142"/>
      <c r="X1844" s="142"/>
      <c r="Y1844" s="147"/>
      <c r="Z1844" s="142"/>
      <c r="AA1844" s="142"/>
      <c r="AB1844" s="142"/>
      <c r="AC1844" s="142"/>
      <c r="AD1844" s="147"/>
      <c r="AE1844" s="142"/>
      <c r="AF1844" s="142"/>
    </row>
    <row r="1845">
      <c r="A1845" s="140"/>
      <c r="B1845" s="141"/>
      <c r="C1845" s="141"/>
      <c r="D1845" s="141"/>
      <c r="E1845" s="142"/>
      <c r="F1845" s="142"/>
      <c r="G1845" s="142"/>
      <c r="H1845" s="142"/>
      <c r="I1845" s="143"/>
      <c r="J1845" s="144"/>
      <c r="K1845" s="142"/>
      <c r="L1845" s="144"/>
      <c r="M1845" s="142"/>
      <c r="N1845" s="145"/>
      <c r="O1845" s="142"/>
      <c r="P1845" s="146"/>
      <c r="Q1845" s="147"/>
      <c r="R1845" s="142"/>
      <c r="S1845" s="147"/>
      <c r="T1845" s="142"/>
      <c r="U1845" s="148"/>
      <c r="V1845" s="142"/>
      <c r="W1845" s="142"/>
      <c r="X1845" s="142"/>
      <c r="Y1845" s="147"/>
      <c r="Z1845" s="142"/>
      <c r="AA1845" s="142"/>
      <c r="AB1845" s="142"/>
      <c r="AC1845" s="142"/>
      <c r="AD1845" s="147"/>
      <c r="AE1845" s="142"/>
      <c r="AF1845" s="142"/>
    </row>
    <row r="1846">
      <c r="A1846" s="140"/>
      <c r="B1846" s="141"/>
      <c r="C1846" s="141"/>
      <c r="D1846" s="141"/>
      <c r="E1846" s="142"/>
      <c r="F1846" s="142"/>
      <c r="G1846" s="142"/>
      <c r="H1846" s="142"/>
      <c r="I1846" s="143"/>
      <c r="J1846" s="144"/>
      <c r="K1846" s="142"/>
      <c r="L1846" s="144"/>
      <c r="M1846" s="142"/>
      <c r="N1846" s="145"/>
      <c r="O1846" s="142"/>
      <c r="P1846" s="146"/>
      <c r="Q1846" s="147"/>
      <c r="R1846" s="142"/>
      <c r="S1846" s="147"/>
      <c r="T1846" s="142"/>
      <c r="U1846" s="148"/>
      <c r="V1846" s="142"/>
      <c r="W1846" s="142"/>
      <c r="X1846" s="142"/>
      <c r="Y1846" s="147"/>
      <c r="Z1846" s="142"/>
      <c r="AA1846" s="142"/>
      <c r="AB1846" s="142"/>
      <c r="AC1846" s="142"/>
      <c r="AD1846" s="147"/>
      <c r="AE1846" s="142"/>
      <c r="AF1846" s="142"/>
    </row>
    <row r="1847">
      <c r="A1847" s="140"/>
      <c r="B1847" s="141"/>
      <c r="C1847" s="141"/>
      <c r="D1847" s="141"/>
      <c r="E1847" s="142"/>
      <c r="F1847" s="142"/>
      <c r="G1847" s="142"/>
      <c r="H1847" s="142"/>
      <c r="I1847" s="143"/>
      <c r="J1847" s="144"/>
      <c r="K1847" s="142"/>
      <c r="L1847" s="144"/>
      <c r="M1847" s="142"/>
      <c r="N1847" s="145"/>
      <c r="O1847" s="142"/>
      <c r="P1847" s="146"/>
      <c r="Q1847" s="147"/>
      <c r="R1847" s="142"/>
      <c r="S1847" s="147"/>
      <c r="T1847" s="142"/>
      <c r="U1847" s="148"/>
      <c r="V1847" s="142"/>
      <c r="W1847" s="142"/>
      <c r="X1847" s="142"/>
      <c r="Y1847" s="147"/>
      <c r="Z1847" s="142"/>
      <c r="AA1847" s="142"/>
      <c r="AB1847" s="142"/>
      <c r="AC1847" s="142"/>
      <c r="AD1847" s="147"/>
      <c r="AE1847" s="142"/>
      <c r="AF1847" s="142"/>
    </row>
    <row r="1848">
      <c r="A1848" s="140"/>
      <c r="B1848" s="141"/>
      <c r="C1848" s="141"/>
      <c r="D1848" s="141"/>
      <c r="E1848" s="142"/>
      <c r="F1848" s="142"/>
      <c r="G1848" s="142"/>
      <c r="H1848" s="142"/>
      <c r="I1848" s="143"/>
      <c r="J1848" s="144"/>
      <c r="K1848" s="142"/>
      <c r="L1848" s="144"/>
      <c r="M1848" s="142"/>
      <c r="N1848" s="145"/>
      <c r="O1848" s="142"/>
      <c r="P1848" s="146"/>
      <c r="Q1848" s="147"/>
      <c r="R1848" s="142"/>
      <c r="S1848" s="147"/>
      <c r="T1848" s="142"/>
      <c r="U1848" s="148"/>
      <c r="V1848" s="142"/>
      <c r="W1848" s="142"/>
      <c r="X1848" s="142"/>
      <c r="Y1848" s="147"/>
      <c r="Z1848" s="142"/>
      <c r="AA1848" s="142"/>
      <c r="AB1848" s="142"/>
      <c r="AC1848" s="142"/>
      <c r="AD1848" s="147"/>
      <c r="AE1848" s="142"/>
      <c r="AF1848" s="142"/>
    </row>
    <row r="1849">
      <c r="A1849" s="140"/>
      <c r="B1849" s="141"/>
      <c r="C1849" s="141"/>
      <c r="D1849" s="141"/>
      <c r="E1849" s="142"/>
      <c r="F1849" s="142"/>
      <c r="G1849" s="142"/>
      <c r="H1849" s="142"/>
      <c r="I1849" s="143"/>
      <c r="J1849" s="144"/>
      <c r="K1849" s="142"/>
      <c r="L1849" s="144"/>
      <c r="M1849" s="142"/>
      <c r="N1849" s="145"/>
      <c r="O1849" s="142"/>
      <c r="P1849" s="146"/>
      <c r="Q1849" s="147"/>
      <c r="R1849" s="142"/>
      <c r="S1849" s="147"/>
      <c r="T1849" s="142"/>
      <c r="U1849" s="148"/>
      <c r="V1849" s="142"/>
      <c r="W1849" s="142"/>
      <c r="X1849" s="142"/>
      <c r="Y1849" s="147"/>
      <c r="Z1849" s="142"/>
      <c r="AA1849" s="142"/>
      <c r="AB1849" s="142"/>
      <c r="AC1849" s="142"/>
      <c r="AD1849" s="147"/>
      <c r="AE1849" s="142"/>
      <c r="AF1849" s="142"/>
    </row>
    <row r="1850">
      <c r="A1850" s="140"/>
      <c r="B1850" s="141"/>
      <c r="C1850" s="141"/>
      <c r="D1850" s="141"/>
      <c r="E1850" s="142"/>
      <c r="F1850" s="142"/>
      <c r="G1850" s="142"/>
      <c r="H1850" s="142"/>
      <c r="I1850" s="143"/>
      <c r="J1850" s="144"/>
      <c r="K1850" s="142"/>
      <c r="L1850" s="144"/>
      <c r="M1850" s="142"/>
      <c r="N1850" s="145"/>
      <c r="O1850" s="142"/>
      <c r="P1850" s="146"/>
      <c r="Q1850" s="147"/>
      <c r="R1850" s="142"/>
      <c r="S1850" s="147"/>
      <c r="T1850" s="142"/>
      <c r="U1850" s="148"/>
      <c r="V1850" s="142"/>
      <c r="W1850" s="142"/>
      <c r="X1850" s="142"/>
      <c r="Y1850" s="147"/>
      <c r="Z1850" s="142"/>
      <c r="AA1850" s="142"/>
      <c r="AB1850" s="142"/>
      <c r="AC1850" s="142"/>
      <c r="AD1850" s="147"/>
      <c r="AE1850" s="142"/>
      <c r="AF1850" s="142"/>
    </row>
    <row r="1851">
      <c r="A1851" s="140"/>
      <c r="B1851" s="141"/>
      <c r="C1851" s="141"/>
      <c r="D1851" s="141"/>
      <c r="E1851" s="142"/>
      <c r="F1851" s="142"/>
      <c r="G1851" s="142"/>
      <c r="H1851" s="142"/>
      <c r="I1851" s="143"/>
      <c r="J1851" s="144"/>
      <c r="K1851" s="142"/>
      <c r="L1851" s="144"/>
      <c r="M1851" s="142"/>
      <c r="N1851" s="145"/>
      <c r="O1851" s="142"/>
      <c r="P1851" s="146"/>
      <c r="Q1851" s="147"/>
      <c r="R1851" s="142"/>
      <c r="S1851" s="147"/>
      <c r="T1851" s="142"/>
      <c r="U1851" s="148"/>
      <c r="V1851" s="142"/>
      <c r="W1851" s="142"/>
      <c r="X1851" s="142"/>
      <c r="Y1851" s="147"/>
      <c r="Z1851" s="142"/>
      <c r="AA1851" s="142"/>
      <c r="AB1851" s="142"/>
      <c r="AC1851" s="142"/>
      <c r="AD1851" s="147"/>
      <c r="AE1851" s="142"/>
      <c r="AF1851" s="142"/>
    </row>
    <row r="1852">
      <c r="A1852" s="140"/>
      <c r="B1852" s="141"/>
      <c r="C1852" s="141"/>
      <c r="D1852" s="141"/>
      <c r="E1852" s="142"/>
      <c r="F1852" s="142"/>
      <c r="G1852" s="142"/>
      <c r="H1852" s="142"/>
      <c r="I1852" s="143"/>
      <c r="J1852" s="144"/>
      <c r="K1852" s="142"/>
      <c r="L1852" s="144"/>
      <c r="M1852" s="142"/>
      <c r="N1852" s="145"/>
      <c r="O1852" s="142"/>
      <c r="P1852" s="146"/>
      <c r="Q1852" s="147"/>
      <c r="R1852" s="142"/>
      <c r="S1852" s="147"/>
      <c r="T1852" s="142"/>
      <c r="U1852" s="148"/>
      <c r="V1852" s="142"/>
      <c r="W1852" s="142"/>
      <c r="X1852" s="142"/>
      <c r="Y1852" s="147"/>
      <c r="Z1852" s="142"/>
      <c r="AA1852" s="142"/>
      <c r="AB1852" s="142"/>
      <c r="AC1852" s="142"/>
      <c r="AD1852" s="147"/>
      <c r="AE1852" s="142"/>
      <c r="AF1852" s="142"/>
    </row>
    <row r="1853">
      <c r="A1853" s="140"/>
      <c r="B1853" s="141"/>
      <c r="C1853" s="141"/>
      <c r="D1853" s="141"/>
      <c r="E1853" s="142"/>
      <c r="F1853" s="142"/>
      <c r="G1853" s="142"/>
      <c r="H1853" s="142"/>
      <c r="I1853" s="143"/>
      <c r="J1853" s="144"/>
      <c r="K1853" s="142"/>
      <c r="L1853" s="144"/>
      <c r="M1853" s="142"/>
      <c r="N1853" s="145"/>
      <c r="O1853" s="142"/>
      <c r="P1853" s="146"/>
      <c r="Q1853" s="147"/>
      <c r="R1853" s="142"/>
      <c r="S1853" s="147"/>
      <c r="T1853" s="142"/>
      <c r="U1853" s="148"/>
      <c r="V1853" s="142"/>
      <c r="W1853" s="142"/>
      <c r="X1853" s="142"/>
      <c r="Y1853" s="147"/>
      <c r="Z1853" s="142"/>
      <c r="AA1853" s="142"/>
      <c r="AB1853" s="142"/>
      <c r="AC1853" s="142"/>
      <c r="AD1853" s="147"/>
      <c r="AE1853" s="142"/>
      <c r="AF1853" s="142"/>
    </row>
    <row r="1854">
      <c r="A1854" s="140"/>
      <c r="B1854" s="141"/>
      <c r="C1854" s="141"/>
      <c r="D1854" s="141"/>
      <c r="E1854" s="142"/>
      <c r="F1854" s="142"/>
      <c r="G1854" s="142"/>
      <c r="H1854" s="142"/>
      <c r="I1854" s="143"/>
      <c r="J1854" s="144"/>
      <c r="K1854" s="142"/>
      <c r="L1854" s="144"/>
      <c r="M1854" s="142"/>
      <c r="N1854" s="145"/>
      <c r="O1854" s="142"/>
      <c r="P1854" s="146"/>
      <c r="Q1854" s="147"/>
      <c r="R1854" s="142"/>
      <c r="S1854" s="147"/>
      <c r="T1854" s="142"/>
      <c r="U1854" s="148"/>
      <c r="V1854" s="142"/>
      <c r="W1854" s="142"/>
      <c r="X1854" s="142"/>
      <c r="Y1854" s="147"/>
      <c r="Z1854" s="142"/>
      <c r="AA1854" s="142"/>
      <c r="AB1854" s="142"/>
      <c r="AC1854" s="142"/>
      <c r="AD1854" s="147"/>
      <c r="AE1854" s="142"/>
      <c r="AF1854" s="142"/>
    </row>
    <row r="1855">
      <c r="A1855" s="140"/>
      <c r="B1855" s="141"/>
      <c r="C1855" s="141"/>
      <c r="D1855" s="141"/>
      <c r="E1855" s="142"/>
      <c r="F1855" s="142"/>
      <c r="G1855" s="142"/>
      <c r="H1855" s="142"/>
      <c r="I1855" s="143"/>
      <c r="J1855" s="144"/>
      <c r="K1855" s="142"/>
      <c r="L1855" s="144"/>
      <c r="M1855" s="142"/>
      <c r="N1855" s="145"/>
      <c r="O1855" s="142"/>
      <c r="P1855" s="146"/>
      <c r="Q1855" s="147"/>
      <c r="R1855" s="142"/>
      <c r="S1855" s="147"/>
      <c r="T1855" s="142"/>
      <c r="U1855" s="148"/>
      <c r="V1855" s="142"/>
      <c r="W1855" s="142"/>
      <c r="X1855" s="142"/>
      <c r="Y1855" s="147"/>
      <c r="Z1855" s="142"/>
      <c r="AA1855" s="142"/>
      <c r="AB1855" s="142"/>
      <c r="AC1855" s="142"/>
      <c r="AD1855" s="147"/>
      <c r="AE1855" s="142"/>
      <c r="AF1855" s="142"/>
    </row>
    <row r="1856">
      <c r="A1856" s="140"/>
      <c r="B1856" s="141"/>
      <c r="C1856" s="141"/>
      <c r="D1856" s="141"/>
      <c r="E1856" s="142"/>
      <c r="F1856" s="142"/>
      <c r="G1856" s="142"/>
      <c r="H1856" s="142"/>
      <c r="I1856" s="143"/>
      <c r="J1856" s="144"/>
      <c r="K1856" s="142"/>
      <c r="L1856" s="144"/>
      <c r="M1856" s="142"/>
      <c r="N1856" s="145"/>
      <c r="O1856" s="142"/>
      <c r="P1856" s="146"/>
      <c r="Q1856" s="147"/>
      <c r="R1856" s="142"/>
      <c r="S1856" s="147"/>
      <c r="T1856" s="142"/>
      <c r="U1856" s="148"/>
      <c r="V1856" s="142"/>
      <c r="W1856" s="142"/>
      <c r="X1856" s="142"/>
      <c r="Y1856" s="147"/>
      <c r="Z1856" s="142"/>
      <c r="AA1856" s="142"/>
      <c r="AB1856" s="142"/>
      <c r="AC1856" s="142"/>
      <c r="AD1856" s="147"/>
      <c r="AE1856" s="142"/>
      <c r="AF1856" s="142"/>
    </row>
    <row r="1857">
      <c r="A1857" s="140"/>
      <c r="B1857" s="141"/>
      <c r="C1857" s="141"/>
      <c r="D1857" s="141"/>
      <c r="E1857" s="142"/>
      <c r="F1857" s="142"/>
      <c r="G1857" s="142"/>
      <c r="H1857" s="142"/>
      <c r="I1857" s="143"/>
      <c r="J1857" s="144"/>
      <c r="K1857" s="142"/>
      <c r="L1857" s="144"/>
      <c r="M1857" s="142"/>
      <c r="N1857" s="145"/>
      <c r="O1857" s="142"/>
      <c r="P1857" s="146"/>
      <c r="Q1857" s="147"/>
      <c r="R1857" s="142"/>
      <c r="S1857" s="147"/>
      <c r="T1857" s="142"/>
      <c r="U1857" s="148"/>
      <c r="V1857" s="142"/>
      <c r="W1857" s="142"/>
      <c r="X1857" s="142"/>
      <c r="Y1857" s="147"/>
      <c r="Z1857" s="142"/>
      <c r="AA1857" s="142"/>
      <c r="AB1857" s="142"/>
      <c r="AC1857" s="142"/>
      <c r="AD1857" s="147"/>
      <c r="AE1857" s="142"/>
      <c r="AF1857" s="142"/>
    </row>
    <row r="1858">
      <c r="A1858" s="140"/>
      <c r="B1858" s="141"/>
      <c r="C1858" s="141"/>
      <c r="D1858" s="141"/>
      <c r="E1858" s="142"/>
      <c r="F1858" s="142"/>
      <c r="G1858" s="142"/>
      <c r="H1858" s="142"/>
      <c r="I1858" s="143"/>
      <c r="J1858" s="144"/>
      <c r="K1858" s="142"/>
      <c r="L1858" s="144"/>
      <c r="M1858" s="142"/>
      <c r="N1858" s="145"/>
      <c r="O1858" s="142"/>
      <c r="P1858" s="146"/>
      <c r="Q1858" s="147"/>
      <c r="R1858" s="142"/>
      <c r="S1858" s="147"/>
      <c r="T1858" s="142"/>
      <c r="U1858" s="148"/>
      <c r="V1858" s="142"/>
      <c r="W1858" s="142"/>
      <c r="X1858" s="142"/>
      <c r="Y1858" s="147"/>
      <c r="Z1858" s="142"/>
      <c r="AA1858" s="142"/>
      <c r="AB1858" s="142"/>
      <c r="AC1858" s="142"/>
      <c r="AD1858" s="147"/>
      <c r="AE1858" s="142"/>
      <c r="AF1858" s="142"/>
    </row>
    <row r="1859">
      <c r="A1859" s="140"/>
      <c r="B1859" s="141"/>
      <c r="C1859" s="141"/>
      <c r="D1859" s="141"/>
      <c r="E1859" s="142"/>
      <c r="F1859" s="142"/>
      <c r="G1859" s="142"/>
      <c r="H1859" s="142"/>
      <c r="I1859" s="143"/>
      <c r="J1859" s="144"/>
      <c r="K1859" s="142"/>
      <c r="L1859" s="144"/>
      <c r="M1859" s="142"/>
      <c r="N1859" s="145"/>
      <c r="O1859" s="142"/>
      <c r="P1859" s="146"/>
      <c r="Q1859" s="147"/>
      <c r="R1859" s="142"/>
      <c r="S1859" s="147"/>
      <c r="T1859" s="142"/>
      <c r="U1859" s="148"/>
      <c r="V1859" s="142"/>
      <c r="W1859" s="142"/>
      <c r="X1859" s="142"/>
      <c r="Y1859" s="147"/>
      <c r="Z1859" s="142"/>
      <c r="AA1859" s="142"/>
      <c r="AB1859" s="142"/>
      <c r="AC1859" s="142"/>
      <c r="AD1859" s="147"/>
      <c r="AE1859" s="142"/>
      <c r="AF1859" s="142"/>
    </row>
    <row r="1860">
      <c r="A1860" s="140"/>
      <c r="B1860" s="141"/>
      <c r="C1860" s="141"/>
      <c r="D1860" s="141"/>
      <c r="E1860" s="142"/>
      <c r="F1860" s="142"/>
      <c r="G1860" s="142"/>
      <c r="H1860" s="142"/>
      <c r="I1860" s="143"/>
      <c r="J1860" s="144"/>
      <c r="K1860" s="142"/>
      <c r="L1860" s="144"/>
      <c r="M1860" s="142"/>
      <c r="N1860" s="145"/>
      <c r="O1860" s="142"/>
      <c r="P1860" s="146"/>
      <c r="Q1860" s="147"/>
      <c r="R1860" s="142"/>
      <c r="S1860" s="147"/>
      <c r="T1860" s="142"/>
      <c r="U1860" s="148"/>
      <c r="V1860" s="142"/>
      <c r="W1860" s="142"/>
      <c r="X1860" s="142"/>
      <c r="Y1860" s="147"/>
      <c r="Z1860" s="142"/>
      <c r="AA1860" s="142"/>
      <c r="AB1860" s="142"/>
      <c r="AC1860" s="142"/>
      <c r="AD1860" s="147"/>
      <c r="AE1860" s="142"/>
      <c r="AF1860" s="142"/>
    </row>
    <row r="1861">
      <c r="A1861" s="140"/>
      <c r="B1861" s="141"/>
      <c r="C1861" s="141"/>
      <c r="D1861" s="141"/>
      <c r="E1861" s="142"/>
      <c r="F1861" s="142"/>
      <c r="G1861" s="142"/>
      <c r="H1861" s="142"/>
      <c r="I1861" s="143"/>
      <c r="J1861" s="144"/>
      <c r="K1861" s="142"/>
      <c r="L1861" s="144"/>
      <c r="M1861" s="142"/>
      <c r="N1861" s="145"/>
      <c r="O1861" s="142"/>
      <c r="P1861" s="146"/>
      <c r="Q1861" s="147"/>
      <c r="R1861" s="142"/>
      <c r="S1861" s="147"/>
      <c r="T1861" s="142"/>
      <c r="U1861" s="148"/>
      <c r="V1861" s="142"/>
      <c r="W1861" s="142"/>
      <c r="X1861" s="142"/>
      <c r="Y1861" s="147"/>
      <c r="Z1861" s="142"/>
      <c r="AA1861" s="142"/>
      <c r="AB1861" s="142"/>
      <c r="AC1861" s="142"/>
      <c r="AD1861" s="147"/>
      <c r="AE1861" s="142"/>
      <c r="AF1861" s="142"/>
    </row>
    <row r="1862">
      <c r="A1862" s="140"/>
      <c r="B1862" s="141"/>
      <c r="C1862" s="141"/>
      <c r="D1862" s="141"/>
      <c r="E1862" s="142"/>
      <c r="F1862" s="142"/>
      <c r="G1862" s="142"/>
      <c r="H1862" s="142"/>
      <c r="I1862" s="143"/>
      <c r="J1862" s="144"/>
      <c r="K1862" s="142"/>
      <c r="L1862" s="144"/>
      <c r="M1862" s="142"/>
      <c r="N1862" s="145"/>
      <c r="O1862" s="142"/>
      <c r="P1862" s="146"/>
      <c r="Q1862" s="147"/>
      <c r="R1862" s="142"/>
      <c r="S1862" s="147"/>
      <c r="T1862" s="142"/>
      <c r="U1862" s="148"/>
      <c r="V1862" s="142"/>
      <c r="W1862" s="142"/>
      <c r="X1862" s="142"/>
      <c r="Y1862" s="147"/>
      <c r="Z1862" s="142"/>
      <c r="AA1862" s="142"/>
      <c r="AB1862" s="142"/>
      <c r="AC1862" s="142"/>
      <c r="AD1862" s="147"/>
      <c r="AE1862" s="142"/>
      <c r="AF1862" s="142"/>
    </row>
    <row r="1863">
      <c r="A1863" s="140"/>
      <c r="B1863" s="141"/>
      <c r="C1863" s="141"/>
      <c r="D1863" s="141"/>
      <c r="E1863" s="142"/>
      <c r="F1863" s="142"/>
      <c r="G1863" s="142"/>
      <c r="H1863" s="142"/>
      <c r="I1863" s="143"/>
      <c r="J1863" s="144"/>
      <c r="K1863" s="142"/>
      <c r="L1863" s="144"/>
      <c r="M1863" s="142"/>
      <c r="N1863" s="145"/>
      <c r="O1863" s="142"/>
      <c r="P1863" s="146"/>
      <c r="Q1863" s="147"/>
      <c r="R1863" s="142"/>
      <c r="S1863" s="147"/>
      <c r="T1863" s="142"/>
      <c r="U1863" s="148"/>
      <c r="V1863" s="142"/>
      <c r="W1863" s="142"/>
      <c r="X1863" s="142"/>
      <c r="Y1863" s="147"/>
      <c r="Z1863" s="142"/>
      <c r="AA1863" s="142"/>
      <c r="AB1863" s="142"/>
      <c r="AC1863" s="142"/>
      <c r="AD1863" s="147"/>
      <c r="AE1863" s="142"/>
      <c r="AF1863" s="142"/>
    </row>
    <row r="1864">
      <c r="A1864" s="140"/>
      <c r="B1864" s="141"/>
      <c r="C1864" s="141"/>
      <c r="D1864" s="141"/>
      <c r="E1864" s="142"/>
      <c r="F1864" s="142"/>
      <c r="G1864" s="142"/>
      <c r="H1864" s="142"/>
      <c r="I1864" s="143"/>
      <c r="J1864" s="144"/>
      <c r="K1864" s="142"/>
      <c r="L1864" s="144"/>
      <c r="M1864" s="142"/>
      <c r="N1864" s="145"/>
      <c r="O1864" s="142"/>
      <c r="P1864" s="146"/>
      <c r="Q1864" s="147"/>
      <c r="R1864" s="142"/>
      <c r="S1864" s="147"/>
      <c r="T1864" s="142"/>
      <c r="U1864" s="148"/>
      <c r="V1864" s="142"/>
      <c r="W1864" s="142"/>
      <c r="X1864" s="142"/>
      <c r="Y1864" s="147"/>
      <c r="Z1864" s="142"/>
      <c r="AA1864" s="142"/>
      <c r="AB1864" s="142"/>
      <c r="AC1864" s="142"/>
      <c r="AD1864" s="147"/>
      <c r="AE1864" s="142"/>
      <c r="AF1864" s="142"/>
    </row>
    <row r="1865">
      <c r="A1865" s="140"/>
      <c r="B1865" s="141"/>
      <c r="C1865" s="141"/>
      <c r="D1865" s="141"/>
      <c r="E1865" s="142"/>
      <c r="F1865" s="142"/>
      <c r="G1865" s="142"/>
      <c r="H1865" s="142"/>
      <c r="I1865" s="143"/>
      <c r="J1865" s="144"/>
      <c r="K1865" s="142"/>
      <c r="L1865" s="144"/>
      <c r="M1865" s="142"/>
      <c r="N1865" s="145"/>
      <c r="O1865" s="142"/>
      <c r="P1865" s="146"/>
      <c r="Q1865" s="147"/>
      <c r="R1865" s="142"/>
      <c r="S1865" s="147"/>
      <c r="T1865" s="142"/>
      <c r="U1865" s="148"/>
      <c r="V1865" s="142"/>
      <c r="W1865" s="142"/>
      <c r="X1865" s="142"/>
      <c r="Y1865" s="147"/>
      <c r="Z1865" s="142"/>
      <c r="AA1865" s="142"/>
      <c r="AB1865" s="142"/>
      <c r="AC1865" s="142"/>
      <c r="AD1865" s="147"/>
      <c r="AE1865" s="142"/>
      <c r="AF1865" s="142"/>
    </row>
    <row r="1866">
      <c r="A1866" s="140"/>
      <c r="B1866" s="141"/>
      <c r="C1866" s="141"/>
      <c r="D1866" s="141"/>
      <c r="E1866" s="142"/>
      <c r="F1866" s="142"/>
      <c r="G1866" s="142"/>
      <c r="H1866" s="142"/>
      <c r="I1866" s="143"/>
      <c r="J1866" s="144"/>
      <c r="K1866" s="142"/>
      <c r="L1866" s="144"/>
      <c r="M1866" s="142"/>
      <c r="N1866" s="145"/>
      <c r="O1866" s="142"/>
      <c r="P1866" s="146"/>
      <c r="Q1866" s="147"/>
      <c r="R1866" s="142"/>
      <c r="S1866" s="147"/>
      <c r="T1866" s="142"/>
      <c r="U1866" s="148"/>
      <c r="V1866" s="142"/>
      <c r="W1866" s="142"/>
      <c r="X1866" s="142"/>
      <c r="Y1866" s="147"/>
      <c r="Z1866" s="142"/>
      <c r="AA1866" s="142"/>
      <c r="AB1866" s="142"/>
      <c r="AC1866" s="142"/>
      <c r="AD1866" s="147"/>
      <c r="AE1866" s="142"/>
      <c r="AF1866" s="142"/>
    </row>
    <row r="1867">
      <c r="A1867" s="140"/>
      <c r="B1867" s="141"/>
      <c r="C1867" s="141"/>
      <c r="D1867" s="141"/>
      <c r="E1867" s="142"/>
      <c r="F1867" s="142"/>
      <c r="G1867" s="142"/>
      <c r="H1867" s="142"/>
      <c r="I1867" s="143"/>
      <c r="J1867" s="144"/>
      <c r="K1867" s="142"/>
      <c r="L1867" s="144"/>
      <c r="M1867" s="142"/>
      <c r="N1867" s="145"/>
      <c r="O1867" s="142"/>
      <c r="P1867" s="146"/>
      <c r="Q1867" s="147"/>
      <c r="R1867" s="142"/>
      <c r="S1867" s="147"/>
      <c r="T1867" s="142"/>
      <c r="U1867" s="148"/>
      <c r="V1867" s="142"/>
      <c r="W1867" s="142"/>
      <c r="X1867" s="142"/>
      <c r="Y1867" s="147"/>
      <c r="Z1867" s="142"/>
      <c r="AA1867" s="142"/>
      <c r="AB1867" s="142"/>
      <c r="AC1867" s="142"/>
      <c r="AD1867" s="147"/>
      <c r="AE1867" s="142"/>
      <c r="AF1867" s="142"/>
    </row>
    <row r="1868">
      <c r="A1868" s="140"/>
      <c r="B1868" s="141"/>
      <c r="C1868" s="141"/>
      <c r="D1868" s="141"/>
      <c r="E1868" s="142"/>
      <c r="F1868" s="142"/>
      <c r="G1868" s="142"/>
      <c r="H1868" s="142"/>
      <c r="I1868" s="143"/>
      <c r="J1868" s="144"/>
      <c r="K1868" s="142"/>
      <c r="L1868" s="144"/>
      <c r="M1868" s="142"/>
      <c r="N1868" s="145"/>
      <c r="O1868" s="142"/>
      <c r="P1868" s="146"/>
      <c r="Q1868" s="147"/>
      <c r="R1868" s="142"/>
      <c r="S1868" s="147"/>
      <c r="T1868" s="142"/>
      <c r="U1868" s="148"/>
      <c r="V1868" s="142"/>
      <c r="W1868" s="142"/>
      <c r="X1868" s="142"/>
      <c r="Y1868" s="147"/>
      <c r="Z1868" s="142"/>
      <c r="AA1868" s="142"/>
      <c r="AB1868" s="142"/>
      <c r="AC1868" s="142"/>
      <c r="AD1868" s="147"/>
      <c r="AE1868" s="142"/>
      <c r="AF1868" s="142"/>
    </row>
    <row r="1869">
      <c r="A1869" s="140"/>
      <c r="B1869" s="141"/>
      <c r="C1869" s="141"/>
      <c r="D1869" s="141"/>
      <c r="E1869" s="142"/>
      <c r="F1869" s="142"/>
      <c r="G1869" s="142"/>
      <c r="H1869" s="142"/>
      <c r="I1869" s="143"/>
      <c r="J1869" s="144"/>
      <c r="K1869" s="142"/>
      <c r="L1869" s="144"/>
      <c r="M1869" s="142"/>
      <c r="N1869" s="145"/>
      <c r="O1869" s="142"/>
      <c r="P1869" s="146"/>
      <c r="Q1869" s="147"/>
      <c r="R1869" s="142"/>
      <c r="S1869" s="147"/>
      <c r="T1869" s="142"/>
      <c r="U1869" s="148"/>
      <c r="V1869" s="142"/>
      <c r="W1869" s="142"/>
      <c r="X1869" s="142"/>
      <c r="Y1869" s="147"/>
      <c r="Z1869" s="142"/>
      <c r="AA1869" s="142"/>
      <c r="AB1869" s="142"/>
      <c r="AC1869" s="142"/>
      <c r="AD1869" s="147"/>
      <c r="AE1869" s="142"/>
      <c r="AF1869" s="142"/>
    </row>
    <row r="1870">
      <c r="A1870" s="140"/>
      <c r="B1870" s="141"/>
      <c r="C1870" s="141"/>
      <c r="D1870" s="141"/>
      <c r="E1870" s="142"/>
      <c r="F1870" s="142"/>
      <c r="G1870" s="142"/>
      <c r="H1870" s="142"/>
      <c r="I1870" s="143"/>
      <c r="J1870" s="144"/>
      <c r="K1870" s="142"/>
      <c r="L1870" s="144"/>
      <c r="M1870" s="142"/>
      <c r="N1870" s="145"/>
      <c r="O1870" s="142"/>
      <c r="P1870" s="146"/>
      <c r="Q1870" s="147"/>
      <c r="R1870" s="142"/>
      <c r="S1870" s="147"/>
      <c r="T1870" s="142"/>
      <c r="U1870" s="148"/>
      <c r="V1870" s="142"/>
      <c r="W1870" s="142"/>
      <c r="X1870" s="142"/>
      <c r="Y1870" s="147"/>
      <c r="Z1870" s="142"/>
      <c r="AA1870" s="142"/>
      <c r="AB1870" s="142"/>
      <c r="AC1870" s="142"/>
      <c r="AD1870" s="147"/>
      <c r="AE1870" s="142"/>
      <c r="AF1870" s="142"/>
    </row>
    <row r="1871">
      <c r="A1871" s="140"/>
      <c r="B1871" s="141"/>
      <c r="C1871" s="141"/>
      <c r="D1871" s="141"/>
      <c r="E1871" s="142"/>
      <c r="F1871" s="142"/>
      <c r="G1871" s="142"/>
      <c r="H1871" s="142"/>
      <c r="I1871" s="143"/>
      <c r="J1871" s="144"/>
      <c r="K1871" s="142"/>
      <c r="L1871" s="144"/>
      <c r="M1871" s="142"/>
      <c r="N1871" s="145"/>
      <c r="O1871" s="142"/>
      <c r="P1871" s="146"/>
      <c r="Q1871" s="147"/>
      <c r="R1871" s="142"/>
      <c r="S1871" s="147"/>
      <c r="T1871" s="142"/>
      <c r="U1871" s="148"/>
      <c r="V1871" s="142"/>
      <c r="W1871" s="142"/>
      <c r="X1871" s="142"/>
      <c r="Y1871" s="147"/>
      <c r="Z1871" s="142"/>
      <c r="AA1871" s="142"/>
      <c r="AB1871" s="142"/>
      <c r="AC1871" s="142"/>
      <c r="AD1871" s="147"/>
      <c r="AE1871" s="142"/>
      <c r="AF1871" s="142"/>
    </row>
    <row r="1872">
      <c r="A1872" s="140"/>
      <c r="B1872" s="141"/>
      <c r="C1872" s="141"/>
      <c r="D1872" s="141"/>
      <c r="E1872" s="142"/>
      <c r="F1872" s="142"/>
      <c r="G1872" s="142"/>
      <c r="H1872" s="142"/>
      <c r="I1872" s="143"/>
      <c r="J1872" s="144"/>
      <c r="K1872" s="142"/>
      <c r="L1872" s="144"/>
      <c r="M1872" s="142"/>
      <c r="N1872" s="145"/>
      <c r="O1872" s="142"/>
      <c r="P1872" s="146"/>
      <c r="Q1872" s="147"/>
      <c r="R1872" s="142"/>
      <c r="S1872" s="147"/>
      <c r="T1872" s="142"/>
      <c r="U1872" s="148"/>
      <c r="V1872" s="142"/>
      <c r="W1872" s="142"/>
      <c r="X1872" s="142"/>
      <c r="Y1872" s="147"/>
      <c r="Z1872" s="142"/>
      <c r="AA1872" s="142"/>
      <c r="AB1872" s="142"/>
      <c r="AC1872" s="142"/>
      <c r="AD1872" s="147"/>
      <c r="AE1872" s="142"/>
      <c r="AF1872" s="142"/>
    </row>
    <row r="1873">
      <c r="A1873" s="140"/>
      <c r="B1873" s="141"/>
      <c r="C1873" s="141"/>
      <c r="D1873" s="141"/>
      <c r="E1873" s="142"/>
      <c r="F1873" s="142"/>
      <c r="G1873" s="142"/>
      <c r="H1873" s="142"/>
      <c r="I1873" s="143"/>
      <c r="J1873" s="144"/>
      <c r="K1873" s="142"/>
      <c r="L1873" s="144"/>
      <c r="M1873" s="142"/>
      <c r="N1873" s="145"/>
      <c r="O1873" s="142"/>
      <c r="P1873" s="146"/>
      <c r="Q1873" s="147"/>
      <c r="R1873" s="142"/>
      <c r="S1873" s="147"/>
      <c r="T1873" s="142"/>
      <c r="U1873" s="148"/>
      <c r="V1873" s="142"/>
      <c r="W1873" s="142"/>
      <c r="X1873" s="142"/>
      <c r="Y1873" s="147"/>
      <c r="Z1873" s="142"/>
      <c r="AA1873" s="142"/>
      <c r="AB1873" s="142"/>
      <c r="AC1873" s="142"/>
      <c r="AD1873" s="147"/>
      <c r="AE1873" s="142"/>
      <c r="AF1873" s="142"/>
    </row>
    <row r="1874">
      <c r="A1874" s="140"/>
      <c r="B1874" s="141"/>
      <c r="C1874" s="141"/>
      <c r="D1874" s="141"/>
      <c r="E1874" s="142"/>
      <c r="F1874" s="142"/>
      <c r="G1874" s="142"/>
      <c r="H1874" s="142"/>
      <c r="I1874" s="143"/>
      <c r="J1874" s="144"/>
      <c r="K1874" s="142"/>
      <c r="L1874" s="144"/>
      <c r="M1874" s="142"/>
      <c r="N1874" s="145"/>
      <c r="O1874" s="142"/>
      <c r="P1874" s="146"/>
      <c r="Q1874" s="147"/>
      <c r="R1874" s="142"/>
      <c r="S1874" s="147"/>
      <c r="T1874" s="142"/>
      <c r="U1874" s="148"/>
      <c r="V1874" s="142"/>
      <c r="W1874" s="142"/>
      <c r="X1874" s="142"/>
      <c r="Y1874" s="147"/>
      <c r="Z1874" s="142"/>
      <c r="AA1874" s="142"/>
      <c r="AB1874" s="142"/>
      <c r="AC1874" s="142"/>
      <c r="AD1874" s="147"/>
      <c r="AE1874" s="142"/>
      <c r="AF1874" s="142"/>
    </row>
    <row r="1875">
      <c r="A1875" s="140"/>
      <c r="B1875" s="141"/>
      <c r="C1875" s="141"/>
      <c r="D1875" s="141"/>
      <c r="E1875" s="142"/>
      <c r="F1875" s="142"/>
      <c r="G1875" s="142"/>
      <c r="H1875" s="142"/>
      <c r="I1875" s="143"/>
      <c r="J1875" s="144"/>
      <c r="K1875" s="142"/>
      <c r="L1875" s="144"/>
      <c r="M1875" s="142"/>
      <c r="N1875" s="145"/>
      <c r="O1875" s="142"/>
      <c r="P1875" s="146"/>
      <c r="Q1875" s="147"/>
      <c r="R1875" s="142"/>
      <c r="S1875" s="147"/>
      <c r="T1875" s="142"/>
      <c r="U1875" s="148"/>
      <c r="V1875" s="142"/>
      <c r="W1875" s="142"/>
      <c r="X1875" s="142"/>
      <c r="Y1875" s="147"/>
      <c r="Z1875" s="142"/>
      <c r="AA1875" s="142"/>
      <c r="AB1875" s="142"/>
      <c r="AC1875" s="142"/>
      <c r="AD1875" s="147"/>
      <c r="AE1875" s="142"/>
      <c r="AF1875" s="142"/>
    </row>
    <row r="1876">
      <c r="A1876" s="140"/>
      <c r="B1876" s="141"/>
      <c r="C1876" s="141"/>
      <c r="D1876" s="141"/>
      <c r="E1876" s="142"/>
      <c r="F1876" s="142"/>
      <c r="G1876" s="142"/>
      <c r="H1876" s="142"/>
      <c r="I1876" s="143"/>
      <c r="J1876" s="144"/>
      <c r="K1876" s="142"/>
      <c r="L1876" s="144"/>
      <c r="M1876" s="142"/>
      <c r="N1876" s="145"/>
      <c r="O1876" s="142"/>
      <c r="P1876" s="146"/>
      <c r="Q1876" s="147"/>
      <c r="R1876" s="142"/>
      <c r="S1876" s="147"/>
      <c r="T1876" s="142"/>
      <c r="U1876" s="148"/>
      <c r="V1876" s="142"/>
      <c r="W1876" s="142"/>
      <c r="X1876" s="142"/>
      <c r="Y1876" s="147"/>
      <c r="Z1876" s="142"/>
      <c r="AA1876" s="142"/>
      <c r="AB1876" s="142"/>
      <c r="AC1876" s="142"/>
      <c r="AD1876" s="147"/>
      <c r="AE1876" s="142"/>
      <c r="AF1876" s="142"/>
    </row>
    <row r="1877">
      <c r="A1877" s="140"/>
      <c r="B1877" s="141"/>
      <c r="C1877" s="141"/>
      <c r="D1877" s="141"/>
      <c r="E1877" s="142"/>
      <c r="F1877" s="142"/>
      <c r="G1877" s="142"/>
      <c r="H1877" s="142"/>
      <c r="I1877" s="143"/>
      <c r="J1877" s="144"/>
      <c r="K1877" s="142"/>
      <c r="L1877" s="144"/>
      <c r="M1877" s="142"/>
      <c r="N1877" s="145"/>
      <c r="O1877" s="142"/>
      <c r="P1877" s="146"/>
      <c r="Q1877" s="147"/>
      <c r="R1877" s="142"/>
      <c r="S1877" s="147"/>
      <c r="T1877" s="142"/>
      <c r="U1877" s="148"/>
      <c r="V1877" s="142"/>
      <c r="W1877" s="142"/>
      <c r="X1877" s="142"/>
      <c r="Y1877" s="147"/>
      <c r="Z1877" s="142"/>
      <c r="AA1877" s="142"/>
      <c r="AB1877" s="142"/>
      <c r="AC1877" s="142"/>
      <c r="AD1877" s="147"/>
      <c r="AE1877" s="142"/>
      <c r="AF1877" s="142"/>
    </row>
    <row r="1878">
      <c r="A1878" s="140"/>
      <c r="B1878" s="141"/>
      <c r="C1878" s="141"/>
      <c r="D1878" s="141"/>
      <c r="E1878" s="142"/>
      <c r="F1878" s="142"/>
      <c r="G1878" s="142"/>
      <c r="H1878" s="142"/>
      <c r="I1878" s="143"/>
      <c r="J1878" s="144"/>
      <c r="K1878" s="142"/>
      <c r="L1878" s="144"/>
      <c r="M1878" s="142"/>
      <c r="N1878" s="145"/>
      <c r="O1878" s="142"/>
      <c r="P1878" s="146"/>
      <c r="Q1878" s="147"/>
      <c r="R1878" s="142"/>
      <c r="S1878" s="147"/>
      <c r="T1878" s="142"/>
      <c r="U1878" s="148"/>
      <c r="V1878" s="142"/>
      <c r="W1878" s="142"/>
      <c r="X1878" s="142"/>
      <c r="Y1878" s="147"/>
      <c r="Z1878" s="142"/>
      <c r="AA1878" s="142"/>
      <c r="AB1878" s="142"/>
      <c r="AC1878" s="142"/>
      <c r="AD1878" s="147"/>
      <c r="AE1878" s="142"/>
      <c r="AF1878" s="142"/>
    </row>
    <row r="1879">
      <c r="A1879" s="140"/>
      <c r="B1879" s="141"/>
      <c r="C1879" s="141"/>
      <c r="D1879" s="141"/>
      <c r="E1879" s="142"/>
      <c r="F1879" s="142"/>
      <c r="G1879" s="142"/>
      <c r="H1879" s="142"/>
      <c r="I1879" s="143"/>
      <c r="J1879" s="144"/>
      <c r="K1879" s="142"/>
      <c r="L1879" s="144"/>
      <c r="M1879" s="142"/>
      <c r="N1879" s="145"/>
      <c r="O1879" s="142"/>
      <c r="P1879" s="146"/>
      <c r="Q1879" s="147"/>
      <c r="R1879" s="142"/>
      <c r="S1879" s="147"/>
      <c r="T1879" s="142"/>
      <c r="U1879" s="148"/>
      <c r="V1879" s="142"/>
      <c r="W1879" s="142"/>
      <c r="X1879" s="142"/>
      <c r="Y1879" s="147"/>
      <c r="Z1879" s="142"/>
      <c r="AA1879" s="142"/>
      <c r="AB1879" s="142"/>
      <c r="AC1879" s="142"/>
      <c r="AD1879" s="147"/>
      <c r="AE1879" s="142"/>
      <c r="AF1879" s="142"/>
    </row>
    <row r="1880">
      <c r="A1880" s="140"/>
      <c r="B1880" s="141"/>
      <c r="C1880" s="141"/>
      <c r="D1880" s="141"/>
      <c r="E1880" s="142"/>
      <c r="F1880" s="142"/>
      <c r="G1880" s="142"/>
      <c r="H1880" s="142"/>
      <c r="I1880" s="143"/>
      <c r="J1880" s="144"/>
      <c r="K1880" s="142"/>
      <c r="L1880" s="144"/>
      <c r="M1880" s="142"/>
      <c r="N1880" s="145"/>
      <c r="O1880" s="142"/>
      <c r="P1880" s="146"/>
      <c r="Q1880" s="147"/>
      <c r="R1880" s="142"/>
      <c r="S1880" s="147"/>
      <c r="T1880" s="142"/>
      <c r="U1880" s="148"/>
      <c r="V1880" s="142"/>
      <c r="W1880" s="142"/>
      <c r="X1880" s="142"/>
      <c r="Y1880" s="147"/>
      <c r="Z1880" s="142"/>
      <c r="AA1880" s="142"/>
      <c r="AB1880" s="142"/>
      <c r="AC1880" s="142"/>
      <c r="AD1880" s="147"/>
      <c r="AE1880" s="142"/>
      <c r="AF1880" s="142"/>
    </row>
    <row r="1881">
      <c r="A1881" s="140"/>
      <c r="B1881" s="141"/>
      <c r="C1881" s="141"/>
      <c r="D1881" s="141"/>
      <c r="E1881" s="142"/>
      <c r="F1881" s="142"/>
      <c r="G1881" s="142"/>
      <c r="H1881" s="142"/>
      <c r="I1881" s="143"/>
      <c r="J1881" s="144"/>
      <c r="K1881" s="142"/>
      <c r="L1881" s="144"/>
      <c r="M1881" s="142"/>
      <c r="N1881" s="145"/>
      <c r="O1881" s="142"/>
      <c r="P1881" s="146"/>
      <c r="Q1881" s="147"/>
      <c r="R1881" s="142"/>
      <c r="S1881" s="147"/>
      <c r="T1881" s="142"/>
      <c r="U1881" s="148"/>
      <c r="V1881" s="142"/>
      <c r="W1881" s="142"/>
      <c r="X1881" s="142"/>
      <c r="Y1881" s="147"/>
      <c r="Z1881" s="142"/>
      <c r="AA1881" s="142"/>
      <c r="AB1881" s="142"/>
      <c r="AC1881" s="142"/>
      <c r="AD1881" s="147"/>
      <c r="AE1881" s="142"/>
      <c r="AF1881" s="142"/>
    </row>
    <row r="1882">
      <c r="A1882" s="140"/>
      <c r="B1882" s="141"/>
      <c r="C1882" s="141"/>
      <c r="D1882" s="141"/>
      <c r="E1882" s="142"/>
      <c r="F1882" s="142"/>
      <c r="G1882" s="142"/>
      <c r="H1882" s="142"/>
      <c r="I1882" s="143"/>
      <c r="J1882" s="144"/>
      <c r="K1882" s="142"/>
      <c r="L1882" s="144"/>
      <c r="M1882" s="142"/>
      <c r="N1882" s="145"/>
      <c r="O1882" s="142"/>
      <c r="P1882" s="146"/>
      <c r="Q1882" s="147"/>
      <c r="R1882" s="142"/>
      <c r="S1882" s="147"/>
      <c r="T1882" s="142"/>
      <c r="U1882" s="148"/>
      <c r="V1882" s="142"/>
      <c r="W1882" s="142"/>
      <c r="X1882" s="142"/>
      <c r="Y1882" s="147"/>
      <c r="Z1882" s="142"/>
      <c r="AA1882" s="142"/>
      <c r="AB1882" s="142"/>
      <c r="AC1882" s="142"/>
      <c r="AD1882" s="147"/>
      <c r="AE1882" s="142"/>
      <c r="AF1882" s="142"/>
    </row>
    <row r="1883">
      <c r="A1883" s="140"/>
      <c r="B1883" s="141"/>
      <c r="C1883" s="141"/>
      <c r="D1883" s="141"/>
      <c r="E1883" s="142"/>
      <c r="F1883" s="142"/>
      <c r="G1883" s="142"/>
      <c r="H1883" s="142"/>
      <c r="I1883" s="143"/>
      <c r="J1883" s="144"/>
      <c r="K1883" s="142"/>
      <c r="L1883" s="144"/>
      <c r="M1883" s="142"/>
      <c r="N1883" s="145"/>
      <c r="O1883" s="142"/>
      <c r="P1883" s="146"/>
      <c r="Q1883" s="147"/>
      <c r="R1883" s="142"/>
      <c r="S1883" s="147"/>
      <c r="T1883" s="142"/>
      <c r="U1883" s="148"/>
      <c r="V1883" s="142"/>
      <c r="W1883" s="142"/>
      <c r="X1883" s="142"/>
      <c r="Y1883" s="147"/>
      <c r="Z1883" s="142"/>
      <c r="AA1883" s="142"/>
      <c r="AB1883" s="142"/>
      <c r="AC1883" s="142"/>
      <c r="AD1883" s="147"/>
      <c r="AE1883" s="142"/>
      <c r="AF1883" s="142"/>
    </row>
    <row r="1884">
      <c r="A1884" s="140"/>
      <c r="B1884" s="141"/>
      <c r="C1884" s="141"/>
      <c r="D1884" s="141"/>
      <c r="E1884" s="142"/>
      <c r="F1884" s="142"/>
      <c r="G1884" s="142"/>
      <c r="H1884" s="142"/>
      <c r="I1884" s="143"/>
      <c r="J1884" s="144"/>
      <c r="K1884" s="142"/>
      <c r="L1884" s="144"/>
      <c r="M1884" s="142"/>
      <c r="N1884" s="145"/>
      <c r="O1884" s="142"/>
      <c r="P1884" s="146"/>
      <c r="Q1884" s="147"/>
      <c r="R1884" s="142"/>
      <c r="S1884" s="147"/>
      <c r="T1884" s="142"/>
      <c r="U1884" s="148"/>
      <c r="V1884" s="142"/>
      <c r="W1884" s="142"/>
      <c r="X1884" s="142"/>
      <c r="Y1884" s="147"/>
      <c r="Z1884" s="142"/>
      <c r="AA1884" s="142"/>
      <c r="AB1884" s="142"/>
      <c r="AC1884" s="142"/>
      <c r="AD1884" s="147"/>
      <c r="AE1884" s="142"/>
      <c r="AF1884" s="142"/>
    </row>
    <row r="1885">
      <c r="A1885" s="140"/>
      <c r="B1885" s="141"/>
      <c r="C1885" s="141"/>
      <c r="D1885" s="141"/>
      <c r="E1885" s="142"/>
      <c r="F1885" s="142"/>
      <c r="G1885" s="142"/>
      <c r="H1885" s="142"/>
      <c r="I1885" s="143"/>
      <c r="J1885" s="144"/>
      <c r="K1885" s="142"/>
      <c r="L1885" s="144"/>
      <c r="M1885" s="142"/>
      <c r="N1885" s="145"/>
      <c r="O1885" s="142"/>
      <c r="P1885" s="146"/>
      <c r="Q1885" s="147"/>
      <c r="R1885" s="142"/>
      <c r="S1885" s="147"/>
      <c r="T1885" s="142"/>
      <c r="U1885" s="148"/>
      <c r="V1885" s="142"/>
      <c r="W1885" s="142"/>
      <c r="X1885" s="142"/>
      <c r="Y1885" s="147"/>
      <c r="Z1885" s="142"/>
      <c r="AA1885" s="142"/>
      <c r="AB1885" s="142"/>
      <c r="AC1885" s="142"/>
      <c r="AD1885" s="147"/>
      <c r="AE1885" s="142"/>
      <c r="AF1885" s="142"/>
    </row>
    <row r="1886">
      <c r="A1886" s="140"/>
      <c r="B1886" s="141"/>
      <c r="C1886" s="141"/>
      <c r="D1886" s="141"/>
      <c r="E1886" s="142"/>
      <c r="F1886" s="142"/>
      <c r="G1886" s="142"/>
      <c r="H1886" s="142"/>
      <c r="I1886" s="143"/>
      <c r="J1886" s="144"/>
      <c r="K1886" s="142"/>
      <c r="L1886" s="144"/>
      <c r="M1886" s="142"/>
      <c r="N1886" s="145"/>
      <c r="O1886" s="142"/>
      <c r="P1886" s="146"/>
      <c r="Q1886" s="147"/>
      <c r="R1886" s="142"/>
      <c r="S1886" s="147"/>
      <c r="T1886" s="142"/>
      <c r="U1886" s="148"/>
      <c r="V1886" s="142"/>
      <c r="W1886" s="142"/>
      <c r="X1886" s="142"/>
      <c r="Y1886" s="147"/>
      <c r="Z1886" s="142"/>
      <c r="AA1886" s="142"/>
      <c r="AB1886" s="142"/>
      <c r="AC1886" s="142"/>
      <c r="AD1886" s="147"/>
      <c r="AE1886" s="142"/>
      <c r="AF1886" s="142"/>
    </row>
    <row r="1887">
      <c r="A1887" s="140"/>
      <c r="B1887" s="141"/>
      <c r="C1887" s="141"/>
      <c r="D1887" s="141"/>
      <c r="E1887" s="142"/>
      <c r="F1887" s="142"/>
      <c r="G1887" s="142"/>
      <c r="H1887" s="142"/>
      <c r="I1887" s="143"/>
      <c r="J1887" s="144"/>
      <c r="K1887" s="142"/>
      <c r="L1887" s="144"/>
      <c r="M1887" s="142"/>
      <c r="N1887" s="145"/>
      <c r="O1887" s="142"/>
      <c r="P1887" s="146"/>
      <c r="Q1887" s="147"/>
      <c r="R1887" s="142"/>
      <c r="S1887" s="147"/>
      <c r="T1887" s="142"/>
      <c r="U1887" s="148"/>
      <c r="V1887" s="142"/>
      <c r="W1887" s="142"/>
      <c r="X1887" s="142"/>
      <c r="Y1887" s="147"/>
      <c r="Z1887" s="142"/>
      <c r="AA1887" s="142"/>
      <c r="AB1887" s="142"/>
      <c r="AC1887" s="142"/>
      <c r="AD1887" s="147"/>
      <c r="AE1887" s="142"/>
      <c r="AF1887" s="142"/>
    </row>
    <row r="1888">
      <c r="A1888" s="140"/>
      <c r="B1888" s="141"/>
      <c r="C1888" s="141"/>
      <c r="D1888" s="141"/>
      <c r="E1888" s="142"/>
      <c r="F1888" s="142"/>
      <c r="G1888" s="142"/>
      <c r="H1888" s="142"/>
      <c r="I1888" s="143"/>
      <c r="J1888" s="144"/>
      <c r="K1888" s="142"/>
      <c r="L1888" s="144"/>
      <c r="M1888" s="142"/>
      <c r="N1888" s="145"/>
      <c r="O1888" s="142"/>
      <c r="P1888" s="146"/>
      <c r="Q1888" s="147"/>
      <c r="R1888" s="142"/>
      <c r="S1888" s="147"/>
      <c r="T1888" s="142"/>
      <c r="U1888" s="148"/>
      <c r="V1888" s="142"/>
      <c r="W1888" s="142"/>
      <c r="X1888" s="142"/>
      <c r="Y1888" s="147"/>
      <c r="Z1888" s="142"/>
      <c r="AA1888" s="142"/>
      <c r="AB1888" s="142"/>
      <c r="AC1888" s="142"/>
      <c r="AD1888" s="147"/>
      <c r="AE1888" s="142"/>
      <c r="AF1888" s="142"/>
    </row>
    <row r="1889">
      <c r="A1889" s="140"/>
      <c r="B1889" s="141"/>
      <c r="C1889" s="141"/>
      <c r="D1889" s="141"/>
      <c r="E1889" s="142"/>
      <c r="F1889" s="142"/>
      <c r="G1889" s="142"/>
      <c r="H1889" s="142"/>
      <c r="I1889" s="143"/>
      <c r="J1889" s="144"/>
      <c r="K1889" s="142"/>
      <c r="L1889" s="144"/>
      <c r="M1889" s="142"/>
      <c r="N1889" s="145"/>
      <c r="O1889" s="142"/>
      <c r="P1889" s="146"/>
      <c r="Q1889" s="147"/>
      <c r="R1889" s="142"/>
      <c r="S1889" s="147"/>
      <c r="T1889" s="142"/>
      <c r="U1889" s="148"/>
      <c r="V1889" s="142"/>
      <c r="W1889" s="142"/>
      <c r="X1889" s="142"/>
      <c r="Y1889" s="147"/>
      <c r="Z1889" s="142"/>
      <c r="AA1889" s="142"/>
      <c r="AB1889" s="142"/>
      <c r="AC1889" s="142"/>
      <c r="AD1889" s="147"/>
      <c r="AE1889" s="142"/>
      <c r="AF1889" s="142"/>
    </row>
    <row r="1890">
      <c r="A1890" s="140"/>
      <c r="B1890" s="141"/>
      <c r="C1890" s="141"/>
      <c r="D1890" s="141"/>
      <c r="E1890" s="142"/>
      <c r="F1890" s="142"/>
      <c r="G1890" s="142"/>
      <c r="H1890" s="142"/>
      <c r="I1890" s="143"/>
      <c r="J1890" s="144"/>
      <c r="K1890" s="142"/>
      <c r="L1890" s="144"/>
      <c r="M1890" s="142"/>
      <c r="N1890" s="145"/>
      <c r="O1890" s="142"/>
      <c r="P1890" s="146"/>
      <c r="Q1890" s="147"/>
      <c r="R1890" s="142"/>
      <c r="S1890" s="147"/>
      <c r="T1890" s="142"/>
      <c r="U1890" s="148"/>
      <c r="V1890" s="142"/>
      <c r="W1890" s="142"/>
      <c r="X1890" s="142"/>
      <c r="Y1890" s="147"/>
      <c r="Z1890" s="142"/>
      <c r="AA1890" s="142"/>
      <c r="AB1890" s="142"/>
      <c r="AC1890" s="142"/>
      <c r="AD1890" s="147"/>
      <c r="AE1890" s="142"/>
      <c r="AF1890" s="142"/>
    </row>
    <row r="1891">
      <c r="A1891" s="140"/>
      <c r="B1891" s="141"/>
      <c r="C1891" s="141"/>
      <c r="D1891" s="141"/>
      <c r="E1891" s="142"/>
      <c r="F1891" s="142"/>
      <c r="G1891" s="142"/>
      <c r="H1891" s="142"/>
      <c r="I1891" s="143"/>
      <c r="J1891" s="144"/>
      <c r="K1891" s="142"/>
      <c r="L1891" s="144"/>
      <c r="M1891" s="142"/>
      <c r="N1891" s="145"/>
      <c r="O1891" s="142"/>
      <c r="P1891" s="146"/>
      <c r="Q1891" s="147"/>
      <c r="R1891" s="142"/>
      <c r="S1891" s="147"/>
      <c r="T1891" s="142"/>
      <c r="U1891" s="148"/>
      <c r="V1891" s="142"/>
      <c r="W1891" s="142"/>
      <c r="X1891" s="142"/>
      <c r="Y1891" s="147"/>
      <c r="Z1891" s="142"/>
      <c r="AA1891" s="142"/>
      <c r="AB1891" s="142"/>
      <c r="AC1891" s="142"/>
      <c r="AD1891" s="147"/>
      <c r="AE1891" s="142"/>
      <c r="AF1891" s="142"/>
    </row>
    <row r="1892">
      <c r="A1892" s="140"/>
      <c r="B1892" s="141"/>
      <c r="C1892" s="141"/>
      <c r="D1892" s="141"/>
      <c r="E1892" s="142"/>
      <c r="F1892" s="142"/>
      <c r="G1892" s="142"/>
      <c r="H1892" s="142"/>
      <c r="I1892" s="143"/>
      <c r="J1892" s="144"/>
      <c r="K1892" s="142"/>
      <c r="L1892" s="144"/>
      <c r="M1892" s="142"/>
      <c r="N1892" s="145"/>
      <c r="O1892" s="142"/>
      <c r="P1892" s="146"/>
      <c r="Q1892" s="147"/>
      <c r="R1892" s="142"/>
      <c r="S1892" s="147"/>
      <c r="T1892" s="142"/>
      <c r="U1892" s="148"/>
      <c r="V1892" s="142"/>
      <c r="W1892" s="142"/>
      <c r="X1892" s="142"/>
      <c r="Y1892" s="147"/>
      <c r="Z1892" s="142"/>
      <c r="AA1892" s="142"/>
      <c r="AB1892" s="142"/>
      <c r="AC1892" s="142"/>
      <c r="AD1892" s="147"/>
      <c r="AE1892" s="142"/>
      <c r="AF1892" s="142"/>
    </row>
    <row r="1893">
      <c r="A1893" s="140"/>
      <c r="B1893" s="141"/>
      <c r="C1893" s="141"/>
      <c r="D1893" s="141"/>
      <c r="E1893" s="142"/>
      <c r="F1893" s="142"/>
      <c r="G1893" s="142"/>
      <c r="H1893" s="142"/>
      <c r="I1893" s="143"/>
      <c r="J1893" s="144"/>
      <c r="K1893" s="142"/>
      <c r="L1893" s="144"/>
      <c r="M1893" s="142"/>
      <c r="N1893" s="145"/>
      <c r="O1893" s="142"/>
      <c r="P1893" s="146"/>
      <c r="Q1893" s="147"/>
      <c r="R1893" s="142"/>
      <c r="S1893" s="147"/>
      <c r="T1893" s="142"/>
      <c r="U1893" s="148"/>
      <c r="V1893" s="142"/>
      <c r="W1893" s="142"/>
      <c r="X1893" s="142"/>
      <c r="Y1893" s="147"/>
      <c r="Z1893" s="142"/>
      <c r="AA1893" s="142"/>
      <c r="AB1893" s="142"/>
      <c r="AC1893" s="142"/>
      <c r="AD1893" s="147"/>
      <c r="AE1893" s="142"/>
      <c r="AF1893" s="142"/>
    </row>
    <row r="1894">
      <c r="A1894" s="140"/>
      <c r="B1894" s="141"/>
      <c r="C1894" s="141"/>
      <c r="D1894" s="141"/>
      <c r="E1894" s="142"/>
      <c r="F1894" s="142"/>
      <c r="G1894" s="142"/>
      <c r="H1894" s="142"/>
      <c r="I1894" s="143"/>
      <c r="J1894" s="144"/>
      <c r="K1894" s="142"/>
      <c r="L1894" s="144"/>
      <c r="M1894" s="142"/>
      <c r="N1894" s="145"/>
      <c r="O1894" s="142"/>
      <c r="P1894" s="146"/>
      <c r="Q1894" s="147"/>
      <c r="R1894" s="142"/>
      <c r="S1894" s="147"/>
      <c r="T1894" s="142"/>
      <c r="U1894" s="148"/>
      <c r="V1894" s="142"/>
      <c r="W1894" s="142"/>
      <c r="X1894" s="142"/>
      <c r="Y1894" s="147"/>
      <c r="Z1894" s="142"/>
      <c r="AA1894" s="142"/>
      <c r="AB1894" s="142"/>
      <c r="AC1894" s="142"/>
      <c r="AD1894" s="147"/>
      <c r="AE1894" s="142"/>
      <c r="AF1894" s="142"/>
    </row>
    <row r="1895">
      <c r="A1895" s="140"/>
      <c r="B1895" s="141"/>
      <c r="C1895" s="141"/>
      <c r="D1895" s="141"/>
      <c r="E1895" s="142"/>
      <c r="F1895" s="142"/>
      <c r="G1895" s="142"/>
      <c r="H1895" s="142"/>
      <c r="I1895" s="143"/>
      <c r="J1895" s="144"/>
      <c r="K1895" s="142"/>
      <c r="L1895" s="144"/>
      <c r="M1895" s="142"/>
      <c r="N1895" s="145"/>
      <c r="O1895" s="142"/>
      <c r="P1895" s="146"/>
      <c r="Q1895" s="147"/>
      <c r="R1895" s="142"/>
      <c r="S1895" s="147"/>
      <c r="T1895" s="142"/>
      <c r="U1895" s="148"/>
      <c r="V1895" s="142"/>
      <c r="W1895" s="142"/>
      <c r="X1895" s="142"/>
      <c r="Y1895" s="147"/>
      <c r="Z1895" s="142"/>
      <c r="AA1895" s="142"/>
      <c r="AB1895" s="142"/>
      <c r="AC1895" s="142"/>
      <c r="AD1895" s="147"/>
      <c r="AE1895" s="142"/>
      <c r="AF1895" s="142"/>
    </row>
    <row r="1896">
      <c r="A1896" s="140"/>
      <c r="B1896" s="141"/>
      <c r="C1896" s="141"/>
      <c r="D1896" s="141"/>
      <c r="E1896" s="142"/>
      <c r="F1896" s="142"/>
      <c r="G1896" s="142"/>
      <c r="H1896" s="142"/>
      <c r="I1896" s="143"/>
      <c r="J1896" s="144"/>
      <c r="K1896" s="142"/>
      <c r="L1896" s="144"/>
      <c r="M1896" s="142"/>
      <c r="N1896" s="145"/>
      <c r="O1896" s="142"/>
      <c r="P1896" s="146"/>
      <c r="Q1896" s="147"/>
      <c r="R1896" s="142"/>
      <c r="S1896" s="147"/>
      <c r="T1896" s="142"/>
      <c r="U1896" s="148"/>
      <c r="V1896" s="142"/>
      <c r="W1896" s="142"/>
      <c r="X1896" s="142"/>
      <c r="Y1896" s="147"/>
      <c r="Z1896" s="142"/>
      <c r="AA1896" s="142"/>
      <c r="AB1896" s="142"/>
      <c r="AC1896" s="142"/>
      <c r="AD1896" s="147"/>
      <c r="AE1896" s="142"/>
      <c r="AF1896" s="142"/>
    </row>
    <row r="1897">
      <c r="A1897" s="140"/>
      <c r="B1897" s="141"/>
      <c r="C1897" s="141"/>
      <c r="D1897" s="141"/>
      <c r="E1897" s="142"/>
      <c r="F1897" s="142"/>
      <c r="G1897" s="142"/>
      <c r="H1897" s="142"/>
      <c r="I1897" s="143"/>
      <c r="J1897" s="144"/>
      <c r="K1897" s="142"/>
      <c r="L1897" s="144"/>
      <c r="M1897" s="142"/>
      <c r="N1897" s="145"/>
      <c r="O1897" s="142"/>
      <c r="P1897" s="146"/>
      <c r="Q1897" s="147"/>
      <c r="R1897" s="142"/>
      <c r="S1897" s="147"/>
      <c r="T1897" s="142"/>
      <c r="U1897" s="148"/>
      <c r="V1897" s="142"/>
      <c r="W1897" s="142"/>
      <c r="X1897" s="142"/>
      <c r="Y1897" s="147"/>
      <c r="Z1897" s="142"/>
      <c r="AA1897" s="142"/>
      <c r="AB1897" s="142"/>
      <c r="AC1897" s="142"/>
      <c r="AD1897" s="147"/>
      <c r="AE1897" s="142"/>
      <c r="AF1897" s="142"/>
    </row>
    <row r="1898">
      <c r="A1898" s="140"/>
      <c r="B1898" s="141"/>
      <c r="C1898" s="141"/>
      <c r="D1898" s="141"/>
      <c r="E1898" s="142"/>
      <c r="F1898" s="142"/>
      <c r="G1898" s="142"/>
      <c r="H1898" s="142"/>
      <c r="I1898" s="143"/>
      <c r="J1898" s="144"/>
      <c r="K1898" s="142"/>
      <c r="L1898" s="144"/>
      <c r="M1898" s="142"/>
      <c r="N1898" s="145"/>
      <c r="O1898" s="142"/>
      <c r="P1898" s="146"/>
      <c r="Q1898" s="147"/>
      <c r="R1898" s="142"/>
      <c r="S1898" s="147"/>
      <c r="T1898" s="142"/>
      <c r="U1898" s="148"/>
      <c r="V1898" s="142"/>
      <c r="W1898" s="142"/>
      <c r="X1898" s="142"/>
      <c r="Y1898" s="147"/>
      <c r="Z1898" s="142"/>
      <c r="AA1898" s="142"/>
      <c r="AB1898" s="142"/>
      <c r="AC1898" s="142"/>
      <c r="AD1898" s="147"/>
      <c r="AE1898" s="142"/>
      <c r="AF1898" s="142"/>
    </row>
    <row r="1899">
      <c r="A1899" s="140"/>
      <c r="B1899" s="141"/>
      <c r="C1899" s="141"/>
      <c r="D1899" s="141"/>
      <c r="E1899" s="142"/>
      <c r="F1899" s="142"/>
      <c r="G1899" s="142"/>
      <c r="H1899" s="142"/>
      <c r="I1899" s="143"/>
      <c r="J1899" s="144"/>
      <c r="K1899" s="142"/>
      <c r="L1899" s="144"/>
      <c r="M1899" s="142"/>
      <c r="N1899" s="145"/>
      <c r="O1899" s="142"/>
      <c r="P1899" s="146"/>
      <c r="Q1899" s="147"/>
      <c r="R1899" s="142"/>
      <c r="S1899" s="147"/>
      <c r="T1899" s="142"/>
      <c r="U1899" s="148"/>
      <c r="V1899" s="142"/>
      <c r="W1899" s="142"/>
      <c r="X1899" s="142"/>
      <c r="Y1899" s="147"/>
      <c r="Z1899" s="142"/>
      <c r="AA1899" s="142"/>
      <c r="AB1899" s="142"/>
      <c r="AC1899" s="142"/>
      <c r="AD1899" s="147"/>
      <c r="AE1899" s="142"/>
      <c r="AF1899" s="142"/>
    </row>
    <row r="1900">
      <c r="A1900" s="140"/>
      <c r="B1900" s="141"/>
      <c r="C1900" s="141"/>
      <c r="D1900" s="141"/>
      <c r="E1900" s="142"/>
      <c r="F1900" s="142"/>
      <c r="G1900" s="142"/>
      <c r="H1900" s="142"/>
      <c r="I1900" s="143"/>
      <c r="J1900" s="144"/>
      <c r="K1900" s="142"/>
      <c r="L1900" s="144"/>
      <c r="M1900" s="142"/>
      <c r="N1900" s="145"/>
      <c r="O1900" s="142"/>
      <c r="P1900" s="146"/>
      <c r="Q1900" s="147"/>
      <c r="R1900" s="142"/>
      <c r="S1900" s="147"/>
      <c r="T1900" s="142"/>
      <c r="U1900" s="148"/>
      <c r="V1900" s="142"/>
      <c r="W1900" s="142"/>
      <c r="X1900" s="142"/>
      <c r="Y1900" s="147"/>
      <c r="Z1900" s="142"/>
      <c r="AA1900" s="142"/>
      <c r="AB1900" s="142"/>
      <c r="AC1900" s="142"/>
      <c r="AD1900" s="147"/>
      <c r="AE1900" s="142"/>
      <c r="AF1900" s="142"/>
    </row>
    <row r="1901">
      <c r="A1901" s="140"/>
      <c r="B1901" s="141"/>
      <c r="C1901" s="141"/>
      <c r="D1901" s="141"/>
      <c r="E1901" s="142"/>
      <c r="F1901" s="142"/>
      <c r="G1901" s="142"/>
      <c r="H1901" s="142"/>
      <c r="I1901" s="143"/>
      <c r="J1901" s="144"/>
      <c r="K1901" s="142"/>
      <c r="L1901" s="144"/>
      <c r="M1901" s="142"/>
      <c r="N1901" s="145"/>
      <c r="O1901" s="142"/>
      <c r="P1901" s="146"/>
      <c r="Q1901" s="147"/>
      <c r="R1901" s="142"/>
      <c r="S1901" s="147"/>
      <c r="T1901" s="142"/>
      <c r="U1901" s="148"/>
      <c r="V1901" s="142"/>
      <c r="W1901" s="142"/>
      <c r="X1901" s="142"/>
      <c r="Y1901" s="147"/>
      <c r="Z1901" s="142"/>
      <c r="AA1901" s="142"/>
      <c r="AB1901" s="142"/>
      <c r="AC1901" s="142"/>
      <c r="AD1901" s="147"/>
      <c r="AE1901" s="142"/>
      <c r="AF1901" s="142"/>
    </row>
    <row r="1902">
      <c r="A1902" s="140"/>
      <c r="B1902" s="141"/>
      <c r="C1902" s="141"/>
      <c r="D1902" s="141"/>
      <c r="E1902" s="142"/>
      <c r="F1902" s="142"/>
      <c r="G1902" s="142"/>
      <c r="H1902" s="142"/>
      <c r="I1902" s="143"/>
      <c r="J1902" s="144"/>
      <c r="K1902" s="142"/>
      <c r="L1902" s="144"/>
      <c r="M1902" s="142"/>
      <c r="N1902" s="145"/>
      <c r="O1902" s="142"/>
      <c r="P1902" s="146"/>
      <c r="Q1902" s="147"/>
      <c r="R1902" s="142"/>
      <c r="S1902" s="147"/>
      <c r="T1902" s="142"/>
      <c r="U1902" s="148"/>
      <c r="V1902" s="142"/>
      <c r="W1902" s="142"/>
      <c r="X1902" s="142"/>
      <c r="Y1902" s="147"/>
      <c r="Z1902" s="142"/>
      <c r="AA1902" s="142"/>
      <c r="AB1902" s="142"/>
      <c r="AC1902" s="142"/>
      <c r="AD1902" s="147"/>
      <c r="AE1902" s="142"/>
      <c r="AF1902" s="142"/>
    </row>
    <row r="1903">
      <c r="A1903" s="140"/>
      <c r="B1903" s="141"/>
      <c r="C1903" s="141"/>
      <c r="D1903" s="141"/>
      <c r="E1903" s="142"/>
      <c r="F1903" s="142"/>
      <c r="G1903" s="142"/>
      <c r="H1903" s="142"/>
      <c r="I1903" s="143"/>
      <c r="J1903" s="144"/>
      <c r="K1903" s="142"/>
      <c r="L1903" s="144"/>
      <c r="M1903" s="142"/>
      <c r="N1903" s="145"/>
      <c r="O1903" s="142"/>
      <c r="P1903" s="146"/>
      <c r="Q1903" s="147"/>
      <c r="R1903" s="142"/>
      <c r="S1903" s="147"/>
      <c r="T1903" s="142"/>
      <c r="U1903" s="148"/>
      <c r="V1903" s="142"/>
      <c r="W1903" s="142"/>
      <c r="X1903" s="142"/>
      <c r="Y1903" s="147"/>
      <c r="Z1903" s="142"/>
      <c r="AA1903" s="142"/>
      <c r="AB1903" s="142"/>
      <c r="AC1903" s="142"/>
      <c r="AD1903" s="147"/>
      <c r="AE1903" s="142"/>
      <c r="AF1903" s="142"/>
    </row>
    <row r="1904">
      <c r="A1904" s="140"/>
      <c r="B1904" s="141"/>
      <c r="C1904" s="141"/>
      <c r="D1904" s="141"/>
      <c r="E1904" s="142"/>
      <c r="F1904" s="142"/>
      <c r="G1904" s="142"/>
      <c r="H1904" s="142"/>
      <c r="I1904" s="143"/>
      <c r="J1904" s="144"/>
      <c r="K1904" s="142"/>
      <c r="L1904" s="144"/>
      <c r="M1904" s="142"/>
      <c r="N1904" s="145"/>
      <c r="O1904" s="142"/>
      <c r="P1904" s="146"/>
      <c r="Q1904" s="147"/>
      <c r="R1904" s="142"/>
      <c r="S1904" s="147"/>
      <c r="T1904" s="142"/>
      <c r="U1904" s="148"/>
      <c r="V1904" s="142"/>
      <c r="W1904" s="142"/>
      <c r="X1904" s="142"/>
      <c r="Y1904" s="147"/>
      <c r="Z1904" s="142"/>
      <c r="AA1904" s="142"/>
      <c r="AB1904" s="142"/>
      <c r="AC1904" s="142"/>
      <c r="AD1904" s="147"/>
      <c r="AE1904" s="142"/>
      <c r="AF1904" s="142"/>
    </row>
    <row r="1905">
      <c r="A1905" s="140"/>
      <c r="B1905" s="141"/>
      <c r="C1905" s="141"/>
      <c r="D1905" s="141"/>
      <c r="E1905" s="142"/>
      <c r="F1905" s="142"/>
      <c r="G1905" s="142"/>
      <c r="H1905" s="142"/>
      <c r="I1905" s="143"/>
      <c r="J1905" s="144"/>
      <c r="K1905" s="142"/>
      <c r="L1905" s="144"/>
      <c r="M1905" s="142"/>
      <c r="N1905" s="145"/>
      <c r="O1905" s="142"/>
      <c r="P1905" s="146"/>
      <c r="Q1905" s="147"/>
      <c r="R1905" s="142"/>
      <c r="S1905" s="147"/>
      <c r="T1905" s="142"/>
      <c r="U1905" s="148"/>
      <c r="V1905" s="142"/>
      <c r="W1905" s="142"/>
      <c r="X1905" s="142"/>
      <c r="Y1905" s="147"/>
      <c r="Z1905" s="142"/>
      <c r="AA1905" s="142"/>
      <c r="AB1905" s="142"/>
      <c r="AC1905" s="142"/>
      <c r="AD1905" s="147"/>
      <c r="AE1905" s="142"/>
      <c r="AF1905" s="142"/>
    </row>
    <row r="1906">
      <c r="A1906" s="140"/>
      <c r="B1906" s="141"/>
      <c r="C1906" s="141"/>
      <c r="D1906" s="141"/>
      <c r="E1906" s="142"/>
      <c r="F1906" s="142"/>
      <c r="G1906" s="142"/>
      <c r="H1906" s="142"/>
      <c r="I1906" s="143"/>
      <c r="J1906" s="144"/>
      <c r="K1906" s="142"/>
      <c r="L1906" s="144"/>
      <c r="M1906" s="142"/>
      <c r="N1906" s="145"/>
      <c r="O1906" s="142"/>
      <c r="P1906" s="146"/>
      <c r="Q1906" s="147"/>
      <c r="R1906" s="142"/>
      <c r="S1906" s="147"/>
      <c r="T1906" s="142"/>
      <c r="U1906" s="148"/>
      <c r="V1906" s="142"/>
      <c r="W1906" s="142"/>
      <c r="X1906" s="142"/>
      <c r="Y1906" s="147"/>
      <c r="Z1906" s="142"/>
      <c r="AA1906" s="142"/>
      <c r="AB1906" s="142"/>
      <c r="AC1906" s="142"/>
      <c r="AD1906" s="147"/>
      <c r="AE1906" s="142"/>
      <c r="AF1906" s="142"/>
    </row>
    <row r="1907">
      <c r="A1907" s="140"/>
      <c r="B1907" s="141"/>
      <c r="C1907" s="141"/>
      <c r="D1907" s="141"/>
      <c r="E1907" s="142"/>
      <c r="F1907" s="142"/>
      <c r="G1907" s="142"/>
      <c r="H1907" s="142"/>
      <c r="I1907" s="143"/>
      <c r="J1907" s="144"/>
      <c r="K1907" s="142"/>
      <c r="L1907" s="144"/>
      <c r="M1907" s="142"/>
      <c r="N1907" s="145"/>
      <c r="O1907" s="142"/>
      <c r="P1907" s="146"/>
      <c r="Q1907" s="147"/>
      <c r="R1907" s="142"/>
      <c r="S1907" s="147"/>
      <c r="T1907" s="142"/>
      <c r="U1907" s="148"/>
      <c r="V1907" s="142"/>
      <c r="W1907" s="142"/>
      <c r="X1907" s="142"/>
      <c r="Y1907" s="147"/>
      <c r="Z1907" s="142"/>
      <c r="AA1907" s="142"/>
      <c r="AB1907" s="142"/>
      <c r="AC1907" s="142"/>
      <c r="AD1907" s="147"/>
      <c r="AE1907" s="142"/>
      <c r="AF1907" s="142"/>
    </row>
    <row r="1908">
      <c r="A1908" s="140"/>
      <c r="B1908" s="141"/>
      <c r="C1908" s="141"/>
      <c r="D1908" s="141"/>
      <c r="E1908" s="142"/>
      <c r="F1908" s="142"/>
      <c r="G1908" s="142"/>
      <c r="H1908" s="142"/>
      <c r="I1908" s="143"/>
      <c r="J1908" s="144"/>
      <c r="K1908" s="142"/>
      <c r="L1908" s="144"/>
      <c r="M1908" s="142"/>
      <c r="N1908" s="145"/>
      <c r="O1908" s="142"/>
      <c r="P1908" s="146"/>
      <c r="Q1908" s="147"/>
      <c r="R1908" s="142"/>
      <c r="S1908" s="147"/>
      <c r="T1908" s="142"/>
      <c r="U1908" s="148"/>
      <c r="V1908" s="142"/>
      <c r="W1908" s="142"/>
      <c r="X1908" s="142"/>
      <c r="Y1908" s="147"/>
      <c r="Z1908" s="142"/>
      <c r="AA1908" s="142"/>
      <c r="AB1908" s="142"/>
      <c r="AC1908" s="142"/>
      <c r="AD1908" s="147"/>
      <c r="AE1908" s="142"/>
      <c r="AF1908" s="142"/>
    </row>
    <row r="1909">
      <c r="A1909" s="140"/>
      <c r="B1909" s="141"/>
      <c r="C1909" s="141"/>
      <c r="D1909" s="141"/>
      <c r="E1909" s="142"/>
      <c r="F1909" s="142"/>
      <c r="G1909" s="142"/>
      <c r="H1909" s="142"/>
      <c r="I1909" s="143"/>
      <c r="J1909" s="144"/>
      <c r="K1909" s="142"/>
      <c r="L1909" s="144"/>
      <c r="M1909" s="142"/>
      <c r="N1909" s="145"/>
      <c r="O1909" s="142"/>
      <c r="P1909" s="146"/>
      <c r="Q1909" s="147"/>
      <c r="R1909" s="142"/>
      <c r="S1909" s="147"/>
      <c r="T1909" s="142"/>
      <c r="U1909" s="148"/>
      <c r="V1909" s="142"/>
      <c r="W1909" s="142"/>
      <c r="X1909" s="142"/>
      <c r="Y1909" s="147"/>
      <c r="Z1909" s="142"/>
      <c r="AA1909" s="142"/>
      <c r="AB1909" s="142"/>
      <c r="AC1909" s="142"/>
      <c r="AD1909" s="147"/>
      <c r="AE1909" s="142"/>
      <c r="AF1909" s="142"/>
    </row>
    <row r="1910">
      <c r="A1910" s="140"/>
      <c r="B1910" s="141"/>
      <c r="C1910" s="141"/>
      <c r="D1910" s="141"/>
      <c r="E1910" s="142"/>
      <c r="F1910" s="142"/>
      <c r="G1910" s="142"/>
      <c r="H1910" s="142"/>
      <c r="I1910" s="143"/>
      <c r="J1910" s="144"/>
      <c r="K1910" s="142"/>
      <c r="L1910" s="144"/>
      <c r="M1910" s="142"/>
      <c r="N1910" s="145"/>
      <c r="O1910" s="142"/>
      <c r="P1910" s="146"/>
      <c r="Q1910" s="147"/>
      <c r="R1910" s="142"/>
      <c r="S1910" s="147"/>
      <c r="T1910" s="142"/>
      <c r="U1910" s="148"/>
      <c r="V1910" s="142"/>
      <c r="W1910" s="142"/>
      <c r="X1910" s="142"/>
      <c r="Y1910" s="147"/>
      <c r="Z1910" s="142"/>
      <c r="AA1910" s="142"/>
      <c r="AB1910" s="142"/>
      <c r="AC1910" s="142"/>
      <c r="AD1910" s="147"/>
      <c r="AE1910" s="142"/>
      <c r="AF1910" s="142"/>
    </row>
    <row r="1911">
      <c r="A1911" s="140"/>
      <c r="B1911" s="141"/>
      <c r="C1911" s="141"/>
      <c r="D1911" s="141"/>
      <c r="E1911" s="142"/>
      <c r="F1911" s="142"/>
      <c r="G1911" s="142"/>
      <c r="H1911" s="142"/>
      <c r="I1911" s="143"/>
      <c r="J1911" s="144"/>
      <c r="K1911" s="142"/>
      <c r="L1911" s="144"/>
      <c r="M1911" s="142"/>
      <c r="N1911" s="145"/>
      <c r="O1911" s="142"/>
      <c r="P1911" s="146"/>
      <c r="Q1911" s="147"/>
      <c r="R1911" s="142"/>
      <c r="S1911" s="147"/>
      <c r="T1911" s="142"/>
      <c r="U1911" s="148"/>
      <c r="V1911" s="142"/>
      <c r="W1911" s="142"/>
      <c r="X1911" s="142"/>
      <c r="Y1911" s="147"/>
      <c r="Z1911" s="142"/>
      <c r="AA1911" s="142"/>
      <c r="AB1911" s="142"/>
      <c r="AC1911" s="142"/>
      <c r="AD1911" s="147"/>
      <c r="AE1911" s="142"/>
      <c r="AF1911" s="142"/>
    </row>
    <row r="1912">
      <c r="A1912" s="140"/>
      <c r="B1912" s="141"/>
      <c r="C1912" s="141"/>
      <c r="D1912" s="141"/>
      <c r="E1912" s="142"/>
      <c r="F1912" s="142"/>
      <c r="G1912" s="142"/>
      <c r="H1912" s="142"/>
      <c r="I1912" s="143"/>
      <c r="J1912" s="144"/>
      <c r="K1912" s="142"/>
      <c r="L1912" s="144"/>
      <c r="M1912" s="142"/>
      <c r="N1912" s="145"/>
      <c r="O1912" s="142"/>
      <c r="P1912" s="146"/>
      <c r="Q1912" s="147"/>
      <c r="R1912" s="142"/>
      <c r="S1912" s="147"/>
      <c r="T1912" s="142"/>
      <c r="U1912" s="148"/>
      <c r="V1912" s="142"/>
      <c r="W1912" s="142"/>
      <c r="X1912" s="142"/>
      <c r="Y1912" s="147"/>
      <c r="Z1912" s="142"/>
      <c r="AA1912" s="142"/>
      <c r="AB1912" s="142"/>
      <c r="AC1912" s="142"/>
      <c r="AD1912" s="147"/>
      <c r="AE1912" s="142"/>
      <c r="AF1912" s="142"/>
    </row>
    <row r="1913">
      <c r="A1913" s="140"/>
      <c r="B1913" s="141"/>
      <c r="C1913" s="141"/>
      <c r="D1913" s="141"/>
      <c r="E1913" s="142"/>
      <c r="F1913" s="142"/>
      <c r="G1913" s="142"/>
      <c r="H1913" s="142"/>
      <c r="I1913" s="143"/>
      <c r="J1913" s="144"/>
      <c r="K1913" s="142"/>
      <c r="L1913" s="144"/>
      <c r="M1913" s="142"/>
      <c r="N1913" s="145"/>
      <c r="O1913" s="142"/>
      <c r="P1913" s="146"/>
      <c r="Q1913" s="147"/>
      <c r="R1913" s="142"/>
      <c r="S1913" s="147"/>
      <c r="T1913" s="142"/>
      <c r="U1913" s="148"/>
      <c r="V1913" s="142"/>
      <c r="W1913" s="142"/>
      <c r="X1913" s="142"/>
      <c r="Y1913" s="147"/>
      <c r="Z1913" s="142"/>
      <c r="AA1913" s="142"/>
      <c r="AB1913" s="142"/>
      <c r="AC1913" s="142"/>
      <c r="AD1913" s="147"/>
      <c r="AE1913" s="142"/>
      <c r="AF1913" s="142"/>
    </row>
    <row r="1914">
      <c r="A1914" s="140"/>
      <c r="B1914" s="141"/>
      <c r="C1914" s="141"/>
      <c r="D1914" s="141"/>
      <c r="E1914" s="142"/>
      <c r="F1914" s="142"/>
      <c r="G1914" s="142"/>
      <c r="H1914" s="142"/>
      <c r="I1914" s="143"/>
      <c r="J1914" s="144"/>
      <c r="K1914" s="142"/>
      <c r="L1914" s="144"/>
      <c r="M1914" s="142"/>
      <c r="N1914" s="145"/>
      <c r="O1914" s="142"/>
      <c r="P1914" s="146"/>
      <c r="Q1914" s="147"/>
      <c r="R1914" s="142"/>
      <c r="S1914" s="147"/>
      <c r="T1914" s="142"/>
      <c r="U1914" s="148"/>
      <c r="V1914" s="142"/>
      <c r="W1914" s="142"/>
      <c r="X1914" s="142"/>
      <c r="Y1914" s="147"/>
      <c r="Z1914" s="142"/>
      <c r="AA1914" s="142"/>
      <c r="AB1914" s="142"/>
      <c r="AC1914" s="142"/>
      <c r="AD1914" s="147"/>
      <c r="AE1914" s="142"/>
      <c r="AF1914" s="142"/>
    </row>
    <row r="1915">
      <c r="A1915" s="140"/>
      <c r="B1915" s="141"/>
      <c r="C1915" s="141"/>
      <c r="D1915" s="141"/>
      <c r="E1915" s="142"/>
      <c r="F1915" s="142"/>
      <c r="G1915" s="142"/>
      <c r="H1915" s="142"/>
      <c r="I1915" s="143"/>
      <c r="J1915" s="144"/>
      <c r="K1915" s="142"/>
      <c r="L1915" s="144"/>
      <c r="M1915" s="142"/>
      <c r="N1915" s="145"/>
      <c r="O1915" s="142"/>
      <c r="P1915" s="146"/>
      <c r="Q1915" s="147"/>
      <c r="R1915" s="142"/>
      <c r="S1915" s="147"/>
      <c r="T1915" s="142"/>
      <c r="U1915" s="148"/>
      <c r="V1915" s="142"/>
      <c r="W1915" s="142"/>
      <c r="X1915" s="142"/>
      <c r="Y1915" s="147"/>
      <c r="Z1915" s="142"/>
      <c r="AA1915" s="142"/>
      <c r="AB1915" s="142"/>
      <c r="AC1915" s="142"/>
      <c r="AD1915" s="147"/>
      <c r="AE1915" s="142"/>
      <c r="AF1915" s="142"/>
    </row>
    <row r="1916">
      <c r="A1916" s="140"/>
      <c r="B1916" s="141"/>
      <c r="C1916" s="141"/>
      <c r="D1916" s="141"/>
      <c r="E1916" s="142"/>
      <c r="F1916" s="142"/>
      <c r="G1916" s="142"/>
      <c r="H1916" s="142"/>
      <c r="I1916" s="143"/>
      <c r="J1916" s="144"/>
      <c r="K1916" s="142"/>
      <c r="L1916" s="144"/>
      <c r="M1916" s="142"/>
      <c r="N1916" s="145"/>
      <c r="O1916" s="142"/>
      <c r="P1916" s="146"/>
      <c r="Q1916" s="147"/>
      <c r="R1916" s="142"/>
      <c r="S1916" s="147"/>
      <c r="T1916" s="142"/>
      <c r="U1916" s="148"/>
      <c r="V1916" s="142"/>
      <c r="W1916" s="142"/>
      <c r="X1916" s="142"/>
      <c r="Y1916" s="147"/>
      <c r="Z1916" s="142"/>
      <c r="AA1916" s="142"/>
      <c r="AB1916" s="142"/>
      <c r="AC1916" s="142"/>
      <c r="AD1916" s="147"/>
      <c r="AE1916" s="142"/>
      <c r="AF1916" s="142"/>
    </row>
    <row r="1917">
      <c r="A1917" s="140"/>
      <c r="B1917" s="141"/>
      <c r="C1917" s="141"/>
      <c r="D1917" s="141"/>
      <c r="E1917" s="142"/>
      <c r="F1917" s="142"/>
      <c r="G1917" s="142"/>
      <c r="H1917" s="142"/>
      <c r="I1917" s="143"/>
      <c r="J1917" s="144"/>
      <c r="K1917" s="142"/>
      <c r="L1917" s="144"/>
      <c r="M1917" s="142"/>
      <c r="N1917" s="145"/>
      <c r="O1917" s="142"/>
      <c r="P1917" s="146"/>
      <c r="Q1917" s="147"/>
      <c r="R1917" s="142"/>
      <c r="S1917" s="147"/>
      <c r="T1917" s="142"/>
      <c r="U1917" s="148"/>
      <c r="V1917" s="142"/>
      <c r="W1917" s="142"/>
      <c r="X1917" s="142"/>
      <c r="Y1917" s="147"/>
      <c r="Z1917" s="142"/>
      <c r="AA1917" s="142"/>
      <c r="AB1917" s="142"/>
      <c r="AC1917" s="142"/>
      <c r="AD1917" s="147"/>
      <c r="AE1917" s="142"/>
      <c r="AF1917" s="142"/>
    </row>
    <row r="1918">
      <c r="A1918" s="140"/>
      <c r="B1918" s="141"/>
      <c r="C1918" s="141"/>
      <c r="D1918" s="141"/>
      <c r="E1918" s="142"/>
      <c r="F1918" s="142"/>
      <c r="G1918" s="142"/>
      <c r="H1918" s="142"/>
      <c r="I1918" s="143"/>
      <c r="J1918" s="144"/>
      <c r="K1918" s="142"/>
      <c r="L1918" s="144"/>
      <c r="M1918" s="142"/>
      <c r="N1918" s="145"/>
      <c r="O1918" s="142"/>
      <c r="P1918" s="146"/>
      <c r="Q1918" s="147"/>
      <c r="R1918" s="142"/>
      <c r="S1918" s="147"/>
      <c r="T1918" s="142"/>
      <c r="U1918" s="148"/>
      <c r="V1918" s="142"/>
      <c r="W1918" s="142"/>
      <c r="X1918" s="142"/>
      <c r="Y1918" s="147"/>
      <c r="Z1918" s="142"/>
      <c r="AA1918" s="142"/>
      <c r="AB1918" s="142"/>
      <c r="AC1918" s="142"/>
      <c r="AD1918" s="147"/>
      <c r="AE1918" s="142"/>
      <c r="AF1918" s="142"/>
    </row>
    <row r="1919">
      <c r="A1919" s="140"/>
      <c r="B1919" s="141"/>
      <c r="C1919" s="141"/>
      <c r="D1919" s="141"/>
      <c r="E1919" s="142"/>
      <c r="F1919" s="142"/>
      <c r="G1919" s="142"/>
      <c r="H1919" s="142"/>
      <c r="I1919" s="143"/>
      <c r="J1919" s="144"/>
      <c r="K1919" s="142"/>
      <c r="L1919" s="144"/>
      <c r="M1919" s="142"/>
      <c r="N1919" s="145"/>
      <c r="O1919" s="142"/>
      <c r="P1919" s="146"/>
      <c r="Q1919" s="147"/>
      <c r="R1919" s="142"/>
      <c r="S1919" s="147"/>
      <c r="T1919" s="142"/>
      <c r="U1919" s="148"/>
      <c r="V1919" s="142"/>
      <c r="W1919" s="142"/>
      <c r="X1919" s="142"/>
      <c r="Y1919" s="147"/>
      <c r="Z1919" s="142"/>
      <c r="AA1919" s="142"/>
      <c r="AB1919" s="142"/>
      <c r="AC1919" s="142"/>
      <c r="AD1919" s="147"/>
      <c r="AE1919" s="142"/>
      <c r="AF1919" s="142"/>
    </row>
    <row r="1920">
      <c r="A1920" s="140"/>
      <c r="B1920" s="141"/>
      <c r="C1920" s="141"/>
      <c r="D1920" s="141"/>
      <c r="E1920" s="142"/>
      <c r="F1920" s="142"/>
      <c r="G1920" s="142"/>
      <c r="H1920" s="142"/>
      <c r="I1920" s="143"/>
      <c r="J1920" s="144"/>
      <c r="K1920" s="142"/>
      <c r="L1920" s="144"/>
      <c r="M1920" s="142"/>
      <c r="N1920" s="145"/>
      <c r="O1920" s="142"/>
      <c r="P1920" s="146"/>
      <c r="Q1920" s="147"/>
      <c r="R1920" s="142"/>
      <c r="S1920" s="147"/>
      <c r="T1920" s="142"/>
      <c r="U1920" s="148"/>
      <c r="V1920" s="142"/>
      <c r="W1920" s="142"/>
      <c r="X1920" s="142"/>
      <c r="Y1920" s="147"/>
      <c r="Z1920" s="142"/>
      <c r="AA1920" s="142"/>
      <c r="AB1920" s="142"/>
      <c r="AC1920" s="142"/>
      <c r="AD1920" s="147"/>
      <c r="AE1920" s="142"/>
      <c r="AF1920" s="142"/>
    </row>
    <row r="1921">
      <c r="A1921" s="140"/>
      <c r="B1921" s="141"/>
      <c r="C1921" s="141"/>
      <c r="D1921" s="141"/>
      <c r="E1921" s="142"/>
      <c r="F1921" s="142"/>
      <c r="G1921" s="142"/>
      <c r="H1921" s="142"/>
      <c r="I1921" s="143"/>
      <c r="J1921" s="144"/>
      <c r="K1921" s="142"/>
      <c r="L1921" s="144"/>
      <c r="M1921" s="142"/>
      <c r="N1921" s="145"/>
      <c r="O1921" s="142"/>
      <c r="P1921" s="146"/>
      <c r="Q1921" s="147"/>
      <c r="R1921" s="142"/>
      <c r="S1921" s="147"/>
      <c r="T1921" s="142"/>
      <c r="U1921" s="148"/>
      <c r="V1921" s="142"/>
      <c r="W1921" s="142"/>
      <c r="X1921" s="142"/>
      <c r="Y1921" s="147"/>
      <c r="Z1921" s="142"/>
      <c r="AA1921" s="142"/>
      <c r="AB1921" s="142"/>
      <c r="AC1921" s="142"/>
      <c r="AD1921" s="147"/>
      <c r="AE1921" s="142"/>
      <c r="AF1921" s="142"/>
    </row>
    <row r="1922">
      <c r="A1922" s="140"/>
      <c r="B1922" s="141"/>
      <c r="C1922" s="141"/>
      <c r="D1922" s="141"/>
      <c r="E1922" s="142"/>
      <c r="F1922" s="142"/>
      <c r="G1922" s="142"/>
      <c r="H1922" s="142"/>
      <c r="I1922" s="143"/>
      <c r="J1922" s="144"/>
      <c r="K1922" s="142"/>
      <c r="L1922" s="144"/>
      <c r="M1922" s="142"/>
      <c r="N1922" s="145"/>
      <c r="O1922" s="142"/>
      <c r="P1922" s="146"/>
      <c r="Q1922" s="147"/>
      <c r="R1922" s="142"/>
      <c r="S1922" s="147"/>
      <c r="T1922" s="142"/>
      <c r="U1922" s="148"/>
      <c r="V1922" s="142"/>
      <c r="W1922" s="142"/>
      <c r="X1922" s="142"/>
      <c r="Y1922" s="147"/>
      <c r="Z1922" s="142"/>
      <c r="AA1922" s="142"/>
      <c r="AB1922" s="142"/>
      <c r="AC1922" s="142"/>
      <c r="AD1922" s="147"/>
      <c r="AE1922" s="142"/>
      <c r="AF1922" s="142"/>
    </row>
    <row r="1923">
      <c r="A1923" s="140"/>
      <c r="B1923" s="141"/>
      <c r="C1923" s="141"/>
      <c r="D1923" s="141"/>
      <c r="E1923" s="142"/>
      <c r="F1923" s="142"/>
      <c r="G1923" s="142"/>
      <c r="H1923" s="142"/>
      <c r="I1923" s="143"/>
      <c r="J1923" s="144"/>
      <c r="K1923" s="142"/>
      <c r="L1923" s="144"/>
      <c r="M1923" s="142"/>
      <c r="N1923" s="145"/>
      <c r="O1923" s="142"/>
      <c r="P1923" s="146"/>
      <c r="Q1923" s="147"/>
      <c r="R1923" s="142"/>
      <c r="S1923" s="147"/>
      <c r="T1923" s="142"/>
      <c r="U1923" s="148"/>
      <c r="V1923" s="142"/>
      <c r="W1923" s="142"/>
      <c r="X1923" s="142"/>
      <c r="Y1923" s="147"/>
      <c r="Z1923" s="142"/>
      <c r="AA1923" s="142"/>
      <c r="AB1923" s="142"/>
      <c r="AC1923" s="142"/>
      <c r="AD1923" s="147"/>
      <c r="AE1923" s="142"/>
      <c r="AF1923" s="142"/>
    </row>
    <row r="1924">
      <c r="A1924" s="140"/>
      <c r="B1924" s="141"/>
      <c r="C1924" s="141"/>
      <c r="D1924" s="141"/>
      <c r="E1924" s="142"/>
      <c r="F1924" s="142"/>
      <c r="G1924" s="142"/>
      <c r="H1924" s="142"/>
      <c r="I1924" s="143"/>
      <c r="J1924" s="144"/>
      <c r="K1924" s="142"/>
      <c r="L1924" s="144"/>
      <c r="M1924" s="142"/>
      <c r="N1924" s="145"/>
      <c r="O1924" s="142"/>
      <c r="P1924" s="146"/>
      <c r="Q1924" s="147"/>
      <c r="R1924" s="142"/>
      <c r="S1924" s="147"/>
      <c r="T1924" s="142"/>
      <c r="U1924" s="148"/>
      <c r="V1924" s="142"/>
      <c r="W1924" s="142"/>
      <c r="X1924" s="142"/>
      <c r="Y1924" s="147"/>
      <c r="Z1924" s="142"/>
      <c r="AA1924" s="142"/>
      <c r="AB1924" s="142"/>
      <c r="AC1924" s="142"/>
      <c r="AD1924" s="147"/>
      <c r="AE1924" s="142"/>
      <c r="AF1924" s="142"/>
    </row>
    <row r="1925">
      <c r="A1925" s="140"/>
      <c r="B1925" s="141"/>
      <c r="C1925" s="141"/>
      <c r="D1925" s="141"/>
      <c r="E1925" s="142"/>
      <c r="F1925" s="142"/>
      <c r="G1925" s="142"/>
      <c r="H1925" s="142"/>
      <c r="I1925" s="143"/>
      <c r="J1925" s="144"/>
      <c r="K1925" s="142"/>
      <c r="L1925" s="144"/>
      <c r="M1925" s="142"/>
      <c r="N1925" s="145"/>
      <c r="O1925" s="142"/>
      <c r="P1925" s="146"/>
      <c r="Q1925" s="147"/>
      <c r="R1925" s="142"/>
      <c r="S1925" s="147"/>
      <c r="T1925" s="142"/>
      <c r="U1925" s="148"/>
      <c r="V1925" s="142"/>
      <c r="W1925" s="142"/>
      <c r="X1925" s="142"/>
      <c r="Y1925" s="147"/>
      <c r="Z1925" s="142"/>
      <c r="AA1925" s="142"/>
      <c r="AB1925" s="142"/>
      <c r="AC1925" s="142"/>
      <c r="AD1925" s="147"/>
      <c r="AE1925" s="142"/>
      <c r="AF1925" s="142"/>
    </row>
    <row r="1926">
      <c r="A1926" s="140"/>
      <c r="B1926" s="141"/>
      <c r="C1926" s="141"/>
      <c r="D1926" s="141"/>
      <c r="E1926" s="142"/>
      <c r="F1926" s="142"/>
      <c r="G1926" s="142"/>
      <c r="H1926" s="142"/>
      <c r="I1926" s="143"/>
      <c r="J1926" s="144"/>
      <c r="K1926" s="142"/>
      <c r="L1926" s="144"/>
      <c r="M1926" s="142"/>
      <c r="N1926" s="145"/>
      <c r="O1926" s="142"/>
      <c r="P1926" s="146"/>
      <c r="Q1926" s="147"/>
      <c r="R1926" s="142"/>
      <c r="S1926" s="147"/>
      <c r="T1926" s="142"/>
      <c r="U1926" s="148"/>
      <c r="V1926" s="142"/>
      <c r="W1926" s="142"/>
      <c r="X1926" s="142"/>
      <c r="Y1926" s="147"/>
      <c r="Z1926" s="142"/>
      <c r="AA1926" s="142"/>
      <c r="AB1926" s="142"/>
      <c r="AC1926" s="142"/>
      <c r="AD1926" s="147"/>
      <c r="AE1926" s="142"/>
      <c r="AF1926" s="142"/>
    </row>
    <row r="1927">
      <c r="A1927" s="140"/>
      <c r="B1927" s="141"/>
      <c r="C1927" s="141"/>
      <c r="D1927" s="141"/>
      <c r="E1927" s="142"/>
      <c r="F1927" s="142"/>
      <c r="G1927" s="142"/>
      <c r="H1927" s="142"/>
      <c r="I1927" s="143"/>
      <c r="J1927" s="144"/>
      <c r="K1927" s="142"/>
      <c r="L1927" s="144"/>
      <c r="M1927" s="142"/>
      <c r="N1927" s="145"/>
      <c r="O1927" s="142"/>
      <c r="P1927" s="146"/>
      <c r="Q1927" s="147"/>
      <c r="R1927" s="142"/>
      <c r="S1927" s="147"/>
      <c r="T1927" s="142"/>
      <c r="U1927" s="148"/>
      <c r="V1927" s="142"/>
      <c r="W1927" s="142"/>
      <c r="X1927" s="142"/>
      <c r="Y1927" s="147"/>
      <c r="Z1927" s="142"/>
      <c r="AA1927" s="142"/>
      <c r="AB1927" s="142"/>
      <c r="AC1927" s="142"/>
      <c r="AD1927" s="147"/>
      <c r="AE1927" s="142"/>
      <c r="AF1927" s="142"/>
    </row>
    <row r="1928">
      <c r="A1928" s="140"/>
      <c r="B1928" s="141"/>
      <c r="C1928" s="141"/>
      <c r="D1928" s="141"/>
      <c r="E1928" s="142"/>
      <c r="F1928" s="142"/>
      <c r="G1928" s="142"/>
      <c r="H1928" s="142"/>
      <c r="I1928" s="143"/>
      <c r="J1928" s="144"/>
      <c r="K1928" s="142"/>
      <c r="L1928" s="144"/>
      <c r="M1928" s="142"/>
      <c r="N1928" s="145"/>
      <c r="O1928" s="142"/>
      <c r="P1928" s="146"/>
      <c r="Q1928" s="147"/>
      <c r="R1928" s="142"/>
      <c r="S1928" s="147"/>
      <c r="T1928" s="142"/>
      <c r="U1928" s="148"/>
      <c r="V1928" s="142"/>
      <c r="W1928" s="142"/>
      <c r="X1928" s="142"/>
      <c r="Y1928" s="147"/>
      <c r="Z1928" s="142"/>
      <c r="AA1928" s="142"/>
      <c r="AB1928" s="142"/>
      <c r="AC1928" s="142"/>
      <c r="AD1928" s="147"/>
      <c r="AE1928" s="142"/>
      <c r="AF1928" s="142"/>
    </row>
    <row r="1929">
      <c r="A1929" s="140"/>
      <c r="B1929" s="141"/>
      <c r="C1929" s="141"/>
      <c r="D1929" s="141"/>
      <c r="E1929" s="142"/>
      <c r="F1929" s="142"/>
      <c r="G1929" s="142"/>
      <c r="H1929" s="142"/>
      <c r="I1929" s="143"/>
      <c r="J1929" s="144"/>
      <c r="K1929" s="142"/>
      <c r="L1929" s="144"/>
      <c r="M1929" s="142"/>
      <c r="N1929" s="145"/>
      <c r="O1929" s="142"/>
      <c r="P1929" s="146"/>
      <c r="Q1929" s="147"/>
      <c r="R1929" s="142"/>
      <c r="S1929" s="147"/>
      <c r="T1929" s="142"/>
      <c r="U1929" s="148"/>
      <c r="V1929" s="142"/>
      <c r="W1929" s="142"/>
      <c r="X1929" s="142"/>
      <c r="Y1929" s="147"/>
      <c r="Z1929" s="142"/>
      <c r="AA1929" s="142"/>
      <c r="AB1929" s="142"/>
      <c r="AC1929" s="142"/>
      <c r="AD1929" s="147"/>
      <c r="AE1929" s="142"/>
      <c r="AF1929" s="142"/>
    </row>
    <row r="1930">
      <c r="A1930" s="140"/>
      <c r="B1930" s="141"/>
      <c r="C1930" s="141"/>
      <c r="D1930" s="141"/>
      <c r="E1930" s="142"/>
      <c r="F1930" s="142"/>
      <c r="G1930" s="142"/>
      <c r="H1930" s="142"/>
      <c r="I1930" s="143"/>
      <c r="J1930" s="144"/>
      <c r="K1930" s="142"/>
      <c r="L1930" s="144"/>
      <c r="M1930" s="142"/>
      <c r="N1930" s="145"/>
      <c r="O1930" s="142"/>
      <c r="P1930" s="146"/>
      <c r="Q1930" s="147"/>
      <c r="R1930" s="142"/>
      <c r="S1930" s="147"/>
      <c r="T1930" s="142"/>
      <c r="U1930" s="148"/>
      <c r="V1930" s="142"/>
      <c r="W1930" s="142"/>
      <c r="X1930" s="142"/>
      <c r="Y1930" s="147"/>
      <c r="Z1930" s="142"/>
      <c r="AA1930" s="142"/>
      <c r="AB1930" s="142"/>
      <c r="AC1930" s="142"/>
      <c r="AD1930" s="147"/>
      <c r="AE1930" s="142"/>
      <c r="AF1930" s="142"/>
    </row>
    <row r="1931">
      <c r="A1931" s="140"/>
      <c r="B1931" s="141"/>
      <c r="C1931" s="141"/>
      <c r="D1931" s="141"/>
      <c r="E1931" s="142"/>
      <c r="F1931" s="142"/>
      <c r="G1931" s="142"/>
      <c r="H1931" s="142"/>
      <c r="I1931" s="143"/>
      <c r="J1931" s="144"/>
      <c r="K1931" s="142"/>
      <c r="L1931" s="144"/>
      <c r="M1931" s="142"/>
      <c r="N1931" s="145"/>
      <c r="O1931" s="142"/>
      <c r="P1931" s="146"/>
      <c r="Q1931" s="147"/>
      <c r="R1931" s="142"/>
      <c r="S1931" s="147"/>
      <c r="T1931" s="142"/>
      <c r="U1931" s="148"/>
      <c r="V1931" s="142"/>
      <c r="W1931" s="142"/>
      <c r="X1931" s="142"/>
      <c r="Y1931" s="147"/>
      <c r="Z1931" s="142"/>
      <c r="AA1931" s="142"/>
      <c r="AB1931" s="142"/>
      <c r="AC1931" s="142"/>
      <c r="AD1931" s="147"/>
      <c r="AE1931" s="142"/>
      <c r="AF1931" s="142"/>
    </row>
    <row r="1932">
      <c r="A1932" s="140"/>
      <c r="B1932" s="141"/>
      <c r="C1932" s="141"/>
      <c r="D1932" s="141"/>
      <c r="E1932" s="142"/>
      <c r="F1932" s="142"/>
      <c r="G1932" s="142"/>
      <c r="H1932" s="142"/>
      <c r="I1932" s="143"/>
      <c r="J1932" s="144"/>
      <c r="K1932" s="142"/>
      <c r="L1932" s="144"/>
      <c r="M1932" s="142"/>
      <c r="N1932" s="145"/>
      <c r="O1932" s="142"/>
      <c r="P1932" s="146"/>
      <c r="Q1932" s="147"/>
      <c r="R1932" s="142"/>
      <c r="S1932" s="147"/>
      <c r="T1932" s="142"/>
      <c r="U1932" s="148"/>
      <c r="V1932" s="142"/>
      <c r="W1932" s="142"/>
      <c r="X1932" s="142"/>
      <c r="Y1932" s="147"/>
      <c r="Z1932" s="142"/>
      <c r="AA1932" s="142"/>
      <c r="AB1932" s="142"/>
      <c r="AC1932" s="142"/>
      <c r="AD1932" s="147"/>
      <c r="AE1932" s="142"/>
      <c r="AF1932" s="142"/>
    </row>
    <row r="1933">
      <c r="A1933" s="140"/>
      <c r="B1933" s="141"/>
      <c r="C1933" s="141"/>
      <c r="D1933" s="141"/>
      <c r="E1933" s="142"/>
      <c r="F1933" s="142"/>
      <c r="G1933" s="142"/>
      <c r="H1933" s="142"/>
      <c r="I1933" s="143"/>
      <c r="J1933" s="144"/>
      <c r="K1933" s="142"/>
      <c r="L1933" s="144"/>
      <c r="M1933" s="142"/>
      <c r="N1933" s="145"/>
      <c r="O1933" s="142"/>
      <c r="P1933" s="146"/>
      <c r="Q1933" s="147"/>
      <c r="R1933" s="142"/>
      <c r="S1933" s="147"/>
      <c r="T1933" s="142"/>
      <c r="U1933" s="148"/>
      <c r="V1933" s="142"/>
      <c r="W1933" s="142"/>
      <c r="X1933" s="142"/>
      <c r="Y1933" s="147"/>
      <c r="Z1933" s="142"/>
      <c r="AA1933" s="142"/>
      <c r="AB1933" s="142"/>
      <c r="AC1933" s="142"/>
      <c r="AD1933" s="147"/>
      <c r="AE1933" s="142"/>
      <c r="AF1933" s="142"/>
    </row>
    <row r="1934">
      <c r="A1934" s="140"/>
      <c r="B1934" s="141"/>
      <c r="C1934" s="141"/>
      <c r="D1934" s="141"/>
      <c r="E1934" s="142"/>
      <c r="F1934" s="142"/>
      <c r="G1934" s="142"/>
      <c r="H1934" s="142"/>
      <c r="I1934" s="143"/>
      <c r="J1934" s="144"/>
      <c r="K1934" s="142"/>
      <c r="L1934" s="144"/>
      <c r="M1934" s="142"/>
      <c r="N1934" s="145"/>
      <c r="O1934" s="142"/>
      <c r="P1934" s="146"/>
      <c r="Q1934" s="147"/>
      <c r="R1934" s="142"/>
      <c r="S1934" s="147"/>
      <c r="T1934" s="142"/>
      <c r="U1934" s="148"/>
      <c r="V1934" s="142"/>
      <c r="W1934" s="142"/>
      <c r="X1934" s="142"/>
      <c r="Y1934" s="147"/>
      <c r="Z1934" s="142"/>
      <c r="AA1934" s="142"/>
      <c r="AB1934" s="142"/>
      <c r="AC1934" s="142"/>
      <c r="AD1934" s="147"/>
      <c r="AE1934" s="142"/>
      <c r="AF1934" s="142"/>
    </row>
    <row r="1935">
      <c r="A1935" s="140"/>
      <c r="B1935" s="141"/>
      <c r="C1935" s="141"/>
      <c r="D1935" s="141"/>
      <c r="E1935" s="142"/>
      <c r="F1935" s="142"/>
      <c r="G1935" s="142"/>
      <c r="H1935" s="142"/>
      <c r="I1935" s="143"/>
      <c r="J1935" s="144"/>
      <c r="K1935" s="142"/>
      <c r="L1935" s="144"/>
      <c r="M1935" s="142"/>
      <c r="N1935" s="145"/>
      <c r="O1935" s="142"/>
      <c r="P1935" s="146"/>
      <c r="Q1935" s="147"/>
      <c r="R1935" s="142"/>
      <c r="S1935" s="147"/>
      <c r="T1935" s="142"/>
      <c r="U1935" s="148"/>
      <c r="V1935" s="142"/>
      <c r="W1935" s="142"/>
      <c r="X1935" s="142"/>
      <c r="Y1935" s="147"/>
      <c r="Z1935" s="142"/>
      <c r="AA1935" s="142"/>
      <c r="AB1935" s="142"/>
      <c r="AC1935" s="142"/>
      <c r="AD1935" s="147"/>
      <c r="AE1935" s="142"/>
      <c r="AF1935" s="142"/>
    </row>
    <row r="1936">
      <c r="A1936" s="140"/>
      <c r="B1936" s="141"/>
      <c r="C1936" s="141"/>
      <c r="D1936" s="141"/>
      <c r="E1936" s="142"/>
      <c r="F1936" s="142"/>
      <c r="G1936" s="142"/>
      <c r="H1936" s="142"/>
      <c r="I1936" s="143"/>
      <c r="J1936" s="144"/>
      <c r="K1936" s="142"/>
      <c r="L1936" s="144"/>
      <c r="M1936" s="142"/>
      <c r="N1936" s="145"/>
      <c r="O1936" s="142"/>
      <c r="P1936" s="146"/>
      <c r="Q1936" s="147"/>
      <c r="R1936" s="142"/>
      <c r="S1936" s="147"/>
      <c r="T1936" s="142"/>
      <c r="U1936" s="148"/>
      <c r="V1936" s="142"/>
      <c r="W1936" s="142"/>
      <c r="X1936" s="142"/>
      <c r="Y1936" s="147"/>
      <c r="Z1936" s="142"/>
      <c r="AA1936" s="142"/>
      <c r="AB1936" s="142"/>
      <c r="AC1936" s="142"/>
      <c r="AD1936" s="147"/>
      <c r="AE1936" s="142"/>
      <c r="AF1936" s="142"/>
    </row>
    <row r="1937">
      <c r="A1937" s="140"/>
      <c r="B1937" s="141"/>
      <c r="C1937" s="141"/>
      <c r="D1937" s="141"/>
      <c r="E1937" s="142"/>
      <c r="F1937" s="142"/>
      <c r="G1937" s="142"/>
      <c r="H1937" s="142"/>
      <c r="I1937" s="143"/>
      <c r="J1937" s="144"/>
      <c r="K1937" s="142"/>
      <c r="L1937" s="144"/>
      <c r="M1937" s="142"/>
      <c r="N1937" s="145"/>
      <c r="O1937" s="142"/>
      <c r="P1937" s="146"/>
      <c r="Q1937" s="147"/>
      <c r="R1937" s="142"/>
      <c r="S1937" s="147"/>
      <c r="T1937" s="142"/>
      <c r="U1937" s="148"/>
      <c r="V1937" s="142"/>
      <c r="W1937" s="142"/>
      <c r="X1937" s="142"/>
      <c r="Y1937" s="147"/>
      <c r="Z1937" s="142"/>
      <c r="AA1937" s="142"/>
      <c r="AB1937" s="142"/>
      <c r="AC1937" s="142"/>
      <c r="AD1937" s="147"/>
      <c r="AE1937" s="142"/>
      <c r="AF1937" s="142"/>
    </row>
    <row r="1938">
      <c r="A1938" s="140"/>
      <c r="B1938" s="141"/>
      <c r="C1938" s="141"/>
      <c r="D1938" s="141"/>
      <c r="E1938" s="142"/>
      <c r="F1938" s="142"/>
      <c r="G1938" s="142"/>
      <c r="H1938" s="142"/>
      <c r="I1938" s="143"/>
      <c r="J1938" s="144"/>
      <c r="K1938" s="142"/>
      <c r="L1938" s="144"/>
      <c r="M1938" s="142"/>
      <c r="N1938" s="145"/>
      <c r="O1938" s="142"/>
      <c r="P1938" s="146"/>
      <c r="Q1938" s="147"/>
      <c r="R1938" s="142"/>
      <c r="S1938" s="147"/>
      <c r="T1938" s="142"/>
      <c r="U1938" s="148"/>
      <c r="V1938" s="142"/>
      <c r="W1938" s="142"/>
      <c r="X1938" s="142"/>
      <c r="Y1938" s="147"/>
      <c r="Z1938" s="142"/>
      <c r="AA1938" s="142"/>
      <c r="AB1938" s="142"/>
      <c r="AC1938" s="142"/>
      <c r="AD1938" s="147"/>
      <c r="AE1938" s="142"/>
      <c r="AF1938" s="142"/>
    </row>
    <row r="1939">
      <c r="A1939" s="140"/>
      <c r="B1939" s="141"/>
      <c r="C1939" s="141"/>
      <c r="D1939" s="141"/>
      <c r="E1939" s="142"/>
      <c r="F1939" s="142"/>
      <c r="G1939" s="142"/>
      <c r="H1939" s="142"/>
      <c r="I1939" s="143"/>
      <c r="J1939" s="144"/>
      <c r="K1939" s="142"/>
      <c r="L1939" s="144"/>
      <c r="M1939" s="142"/>
      <c r="N1939" s="145"/>
      <c r="O1939" s="142"/>
      <c r="P1939" s="146"/>
      <c r="Q1939" s="147"/>
      <c r="R1939" s="142"/>
      <c r="S1939" s="147"/>
      <c r="T1939" s="142"/>
      <c r="U1939" s="148"/>
      <c r="V1939" s="142"/>
      <c r="W1939" s="142"/>
      <c r="X1939" s="142"/>
      <c r="Y1939" s="147"/>
      <c r="Z1939" s="142"/>
      <c r="AA1939" s="142"/>
      <c r="AB1939" s="142"/>
      <c r="AC1939" s="142"/>
      <c r="AD1939" s="147"/>
      <c r="AE1939" s="142"/>
      <c r="AF1939" s="142"/>
    </row>
    <row r="1940">
      <c r="A1940" s="140"/>
      <c r="B1940" s="141"/>
      <c r="C1940" s="141"/>
      <c r="D1940" s="141"/>
      <c r="E1940" s="142"/>
      <c r="F1940" s="142"/>
      <c r="G1940" s="142"/>
      <c r="H1940" s="142"/>
      <c r="I1940" s="143"/>
      <c r="J1940" s="144"/>
      <c r="K1940" s="142"/>
      <c r="L1940" s="144"/>
      <c r="M1940" s="142"/>
      <c r="N1940" s="145"/>
      <c r="O1940" s="142"/>
      <c r="P1940" s="146"/>
      <c r="Q1940" s="147"/>
      <c r="R1940" s="142"/>
      <c r="S1940" s="147"/>
      <c r="T1940" s="142"/>
      <c r="U1940" s="148"/>
      <c r="V1940" s="142"/>
      <c r="W1940" s="142"/>
      <c r="X1940" s="142"/>
      <c r="Y1940" s="147"/>
      <c r="Z1940" s="142"/>
      <c r="AA1940" s="142"/>
      <c r="AB1940" s="142"/>
      <c r="AC1940" s="142"/>
      <c r="AD1940" s="147"/>
      <c r="AE1940" s="142"/>
      <c r="AF1940" s="142"/>
    </row>
    <row r="1941">
      <c r="A1941" s="140"/>
      <c r="B1941" s="141"/>
      <c r="C1941" s="141"/>
      <c r="D1941" s="141"/>
      <c r="E1941" s="142"/>
      <c r="F1941" s="142"/>
      <c r="G1941" s="142"/>
      <c r="H1941" s="142"/>
      <c r="I1941" s="143"/>
      <c r="J1941" s="144"/>
      <c r="K1941" s="142"/>
      <c r="L1941" s="144"/>
      <c r="M1941" s="142"/>
      <c r="N1941" s="145"/>
      <c r="O1941" s="142"/>
      <c r="P1941" s="146"/>
      <c r="Q1941" s="147"/>
      <c r="R1941" s="142"/>
      <c r="S1941" s="147"/>
      <c r="T1941" s="142"/>
      <c r="U1941" s="148"/>
      <c r="V1941" s="142"/>
      <c r="W1941" s="142"/>
      <c r="X1941" s="142"/>
      <c r="Y1941" s="147"/>
      <c r="Z1941" s="142"/>
      <c r="AA1941" s="142"/>
      <c r="AB1941" s="142"/>
      <c r="AC1941" s="142"/>
      <c r="AD1941" s="147"/>
      <c r="AE1941" s="142"/>
      <c r="AF1941" s="142"/>
    </row>
    <row r="1942">
      <c r="A1942" s="140"/>
      <c r="B1942" s="141"/>
      <c r="C1942" s="141"/>
      <c r="D1942" s="141"/>
      <c r="E1942" s="142"/>
      <c r="F1942" s="142"/>
      <c r="G1942" s="142"/>
      <c r="H1942" s="142"/>
      <c r="I1942" s="143"/>
      <c r="J1942" s="144"/>
      <c r="K1942" s="142"/>
      <c r="L1942" s="144"/>
      <c r="M1942" s="142"/>
      <c r="N1942" s="145"/>
      <c r="O1942" s="142"/>
      <c r="P1942" s="146"/>
      <c r="Q1942" s="147"/>
      <c r="R1942" s="142"/>
      <c r="S1942" s="147"/>
      <c r="T1942" s="142"/>
      <c r="U1942" s="148"/>
      <c r="V1942" s="142"/>
      <c r="W1942" s="142"/>
      <c r="X1942" s="142"/>
      <c r="Y1942" s="147"/>
      <c r="Z1942" s="142"/>
      <c r="AA1942" s="142"/>
      <c r="AB1942" s="142"/>
      <c r="AC1942" s="142"/>
      <c r="AD1942" s="147"/>
      <c r="AE1942" s="142"/>
      <c r="AF1942" s="142"/>
    </row>
    <row r="1943">
      <c r="A1943" s="140"/>
      <c r="B1943" s="141"/>
      <c r="C1943" s="141"/>
      <c r="D1943" s="141"/>
      <c r="E1943" s="142"/>
      <c r="F1943" s="142"/>
      <c r="G1943" s="142"/>
      <c r="H1943" s="142"/>
      <c r="I1943" s="143"/>
      <c r="J1943" s="144"/>
      <c r="K1943" s="142"/>
      <c r="L1943" s="144"/>
      <c r="M1943" s="142"/>
      <c r="N1943" s="145"/>
      <c r="O1943" s="142"/>
      <c r="P1943" s="146"/>
      <c r="Q1943" s="147"/>
      <c r="R1943" s="142"/>
      <c r="S1943" s="147"/>
      <c r="T1943" s="142"/>
      <c r="U1943" s="148"/>
      <c r="V1943" s="142"/>
      <c r="W1943" s="142"/>
      <c r="X1943" s="142"/>
      <c r="Y1943" s="147"/>
      <c r="Z1943" s="142"/>
      <c r="AA1943" s="142"/>
      <c r="AB1943" s="142"/>
      <c r="AC1943" s="142"/>
      <c r="AD1943" s="147"/>
      <c r="AE1943" s="142"/>
      <c r="AF1943" s="142"/>
    </row>
    <row r="1944">
      <c r="A1944" s="140"/>
      <c r="B1944" s="141"/>
      <c r="C1944" s="141"/>
      <c r="D1944" s="141"/>
      <c r="E1944" s="142"/>
      <c r="F1944" s="142"/>
      <c r="G1944" s="142"/>
      <c r="H1944" s="142"/>
      <c r="I1944" s="143"/>
      <c r="J1944" s="144"/>
      <c r="K1944" s="142"/>
      <c r="L1944" s="144"/>
      <c r="M1944" s="142"/>
      <c r="N1944" s="145"/>
      <c r="O1944" s="142"/>
      <c r="P1944" s="146"/>
      <c r="Q1944" s="147"/>
      <c r="R1944" s="142"/>
      <c r="S1944" s="147"/>
      <c r="T1944" s="142"/>
      <c r="U1944" s="148"/>
      <c r="V1944" s="142"/>
      <c r="W1944" s="142"/>
      <c r="X1944" s="142"/>
      <c r="Y1944" s="147"/>
      <c r="Z1944" s="142"/>
      <c r="AA1944" s="142"/>
      <c r="AB1944" s="142"/>
      <c r="AC1944" s="142"/>
      <c r="AD1944" s="147"/>
      <c r="AE1944" s="142"/>
      <c r="AF1944" s="142"/>
    </row>
    <row r="1945">
      <c r="A1945" s="140"/>
      <c r="B1945" s="141"/>
      <c r="C1945" s="141"/>
      <c r="D1945" s="141"/>
      <c r="E1945" s="142"/>
      <c r="F1945" s="142"/>
      <c r="G1945" s="142"/>
      <c r="H1945" s="142"/>
      <c r="I1945" s="143"/>
      <c r="J1945" s="144"/>
      <c r="K1945" s="142"/>
      <c r="L1945" s="144"/>
      <c r="M1945" s="142"/>
      <c r="N1945" s="145"/>
      <c r="O1945" s="142"/>
      <c r="P1945" s="146"/>
      <c r="Q1945" s="147"/>
      <c r="R1945" s="142"/>
      <c r="S1945" s="147"/>
      <c r="T1945" s="142"/>
      <c r="U1945" s="148"/>
      <c r="V1945" s="142"/>
      <c r="W1945" s="142"/>
      <c r="X1945" s="142"/>
      <c r="Y1945" s="147"/>
      <c r="Z1945" s="142"/>
      <c r="AA1945" s="142"/>
      <c r="AB1945" s="142"/>
      <c r="AC1945" s="142"/>
      <c r="AD1945" s="147"/>
      <c r="AE1945" s="142"/>
      <c r="AF1945" s="142"/>
    </row>
    <row r="1946">
      <c r="A1946" s="140"/>
      <c r="B1946" s="141"/>
      <c r="C1946" s="141"/>
      <c r="D1946" s="141"/>
      <c r="E1946" s="142"/>
      <c r="F1946" s="142"/>
      <c r="G1946" s="142"/>
      <c r="H1946" s="142"/>
      <c r="I1946" s="143"/>
      <c r="J1946" s="144"/>
      <c r="K1946" s="142"/>
      <c r="L1946" s="144"/>
      <c r="M1946" s="142"/>
      <c r="N1946" s="145"/>
      <c r="O1946" s="142"/>
      <c r="P1946" s="146"/>
      <c r="Q1946" s="147"/>
      <c r="R1946" s="142"/>
      <c r="S1946" s="147"/>
      <c r="T1946" s="142"/>
      <c r="U1946" s="148"/>
      <c r="V1946" s="142"/>
      <c r="W1946" s="142"/>
      <c r="X1946" s="142"/>
      <c r="Y1946" s="147"/>
      <c r="Z1946" s="142"/>
      <c r="AA1946" s="142"/>
      <c r="AB1946" s="142"/>
      <c r="AC1946" s="142"/>
      <c r="AD1946" s="147"/>
      <c r="AE1946" s="142"/>
      <c r="AF1946" s="142"/>
    </row>
    <row r="1947">
      <c r="A1947" s="140"/>
      <c r="B1947" s="141"/>
      <c r="C1947" s="141"/>
      <c r="D1947" s="141"/>
      <c r="E1947" s="142"/>
      <c r="F1947" s="142"/>
      <c r="G1947" s="142"/>
      <c r="H1947" s="142"/>
      <c r="I1947" s="143"/>
      <c r="J1947" s="144"/>
      <c r="K1947" s="142"/>
      <c r="L1947" s="144"/>
      <c r="M1947" s="142"/>
      <c r="N1947" s="145"/>
      <c r="O1947" s="142"/>
      <c r="P1947" s="146"/>
      <c r="Q1947" s="147"/>
      <c r="R1947" s="142"/>
      <c r="S1947" s="147"/>
      <c r="T1947" s="142"/>
      <c r="U1947" s="148"/>
      <c r="V1947" s="142"/>
      <c r="W1947" s="142"/>
      <c r="X1947" s="142"/>
      <c r="Y1947" s="147"/>
      <c r="Z1947" s="142"/>
      <c r="AA1947" s="142"/>
      <c r="AB1947" s="142"/>
      <c r="AC1947" s="142"/>
      <c r="AD1947" s="147"/>
      <c r="AE1947" s="142"/>
      <c r="AF1947" s="142"/>
    </row>
    <row r="1948">
      <c r="A1948" s="140"/>
      <c r="B1948" s="141"/>
      <c r="C1948" s="141"/>
      <c r="D1948" s="141"/>
      <c r="E1948" s="142"/>
      <c r="F1948" s="142"/>
      <c r="G1948" s="142"/>
      <c r="H1948" s="142"/>
      <c r="I1948" s="143"/>
      <c r="J1948" s="144"/>
      <c r="K1948" s="142"/>
      <c r="L1948" s="144"/>
      <c r="M1948" s="142"/>
      <c r="N1948" s="145"/>
      <c r="O1948" s="142"/>
      <c r="P1948" s="146"/>
      <c r="Q1948" s="147"/>
      <c r="R1948" s="142"/>
      <c r="S1948" s="147"/>
      <c r="T1948" s="142"/>
      <c r="U1948" s="148"/>
      <c r="V1948" s="142"/>
      <c r="W1948" s="142"/>
      <c r="X1948" s="142"/>
      <c r="Y1948" s="147"/>
      <c r="Z1948" s="142"/>
      <c r="AA1948" s="142"/>
      <c r="AB1948" s="142"/>
      <c r="AC1948" s="142"/>
      <c r="AD1948" s="147"/>
      <c r="AE1948" s="142"/>
      <c r="AF1948" s="142"/>
    </row>
    <row r="1949">
      <c r="A1949" s="140"/>
      <c r="B1949" s="141"/>
      <c r="C1949" s="141"/>
      <c r="D1949" s="141"/>
      <c r="E1949" s="142"/>
      <c r="F1949" s="142"/>
      <c r="G1949" s="142"/>
      <c r="H1949" s="142"/>
      <c r="I1949" s="143"/>
      <c r="J1949" s="144"/>
      <c r="K1949" s="142"/>
      <c r="L1949" s="144"/>
      <c r="M1949" s="142"/>
      <c r="N1949" s="145"/>
      <c r="O1949" s="142"/>
      <c r="P1949" s="146"/>
      <c r="Q1949" s="147"/>
      <c r="R1949" s="142"/>
      <c r="S1949" s="147"/>
      <c r="T1949" s="142"/>
      <c r="U1949" s="148"/>
      <c r="V1949" s="142"/>
      <c r="W1949" s="142"/>
      <c r="X1949" s="142"/>
      <c r="Y1949" s="147"/>
      <c r="Z1949" s="142"/>
      <c r="AA1949" s="142"/>
      <c r="AB1949" s="142"/>
      <c r="AC1949" s="142"/>
      <c r="AD1949" s="147"/>
      <c r="AE1949" s="142"/>
      <c r="AF1949" s="142"/>
    </row>
    <row r="1950">
      <c r="A1950" s="140"/>
      <c r="B1950" s="141"/>
      <c r="C1950" s="141"/>
      <c r="D1950" s="141"/>
      <c r="E1950" s="142"/>
      <c r="F1950" s="142"/>
      <c r="G1950" s="142"/>
      <c r="H1950" s="142"/>
      <c r="I1950" s="143"/>
      <c r="J1950" s="144"/>
      <c r="K1950" s="142"/>
      <c r="L1950" s="144"/>
      <c r="M1950" s="142"/>
      <c r="N1950" s="145"/>
      <c r="O1950" s="142"/>
      <c r="P1950" s="146"/>
      <c r="Q1950" s="147"/>
      <c r="R1950" s="142"/>
      <c r="S1950" s="147"/>
      <c r="T1950" s="142"/>
      <c r="U1950" s="148"/>
      <c r="V1950" s="142"/>
      <c r="W1950" s="142"/>
      <c r="X1950" s="142"/>
      <c r="Y1950" s="147"/>
      <c r="Z1950" s="142"/>
      <c r="AA1950" s="142"/>
      <c r="AB1950" s="142"/>
      <c r="AC1950" s="142"/>
      <c r="AD1950" s="147"/>
      <c r="AE1950" s="142"/>
      <c r="AF1950" s="142"/>
    </row>
    <row r="1951">
      <c r="A1951" s="140"/>
      <c r="B1951" s="141"/>
      <c r="C1951" s="141"/>
      <c r="D1951" s="141"/>
      <c r="E1951" s="142"/>
      <c r="F1951" s="142"/>
      <c r="G1951" s="142"/>
      <c r="H1951" s="142"/>
      <c r="I1951" s="143"/>
      <c r="J1951" s="144"/>
      <c r="K1951" s="142"/>
      <c r="L1951" s="144"/>
      <c r="M1951" s="142"/>
      <c r="N1951" s="145"/>
      <c r="O1951" s="142"/>
      <c r="P1951" s="146"/>
      <c r="Q1951" s="147"/>
      <c r="R1951" s="142"/>
      <c r="S1951" s="147"/>
      <c r="T1951" s="142"/>
      <c r="U1951" s="148"/>
      <c r="V1951" s="142"/>
      <c r="W1951" s="142"/>
      <c r="X1951" s="142"/>
      <c r="Y1951" s="147"/>
      <c r="Z1951" s="142"/>
      <c r="AA1951" s="142"/>
      <c r="AB1951" s="142"/>
      <c r="AC1951" s="142"/>
      <c r="AD1951" s="147"/>
      <c r="AE1951" s="142"/>
      <c r="AF1951" s="142"/>
    </row>
    <row r="1952">
      <c r="A1952" s="140"/>
      <c r="B1952" s="141"/>
      <c r="C1952" s="141"/>
      <c r="D1952" s="141"/>
      <c r="E1952" s="142"/>
      <c r="F1952" s="142"/>
      <c r="G1952" s="142"/>
      <c r="H1952" s="142"/>
      <c r="I1952" s="143"/>
      <c r="J1952" s="144"/>
      <c r="K1952" s="142"/>
      <c r="L1952" s="144"/>
      <c r="M1952" s="142"/>
      <c r="N1952" s="145"/>
      <c r="O1952" s="142"/>
      <c r="P1952" s="146"/>
      <c r="Q1952" s="147"/>
      <c r="R1952" s="142"/>
      <c r="S1952" s="147"/>
      <c r="T1952" s="142"/>
      <c r="U1952" s="148"/>
      <c r="V1952" s="142"/>
      <c r="W1952" s="142"/>
      <c r="X1952" s="142"/>
      <c r="Y1952" s="147"/>
      <c r="Z1952" s="142"/>
      <c r="AA1952" s="142"/>
      <c r="AB1952" s="142"/>
      <c r="AC1952" s="142"/>
      <c r="AD1952" s="147"/>
      <c r="AE1952" s="142"/>
      <c r="AF1952" s="142"/>
    </row>
    <row r="1953">
      <c r="A1953" s="140"/>
      <c r="B1953" s="141"/>
      <c r="C1953" s="141"/>
      <c r="D1953" s="141"/>
      <c r="E1953" s="142"/>
      <c r="F1953" s="142"/>
      <c r="G1953" s="142"/>
      <c r="H1953" s="142"/>
      <c r="I1953" s="143"/>
      <c r="J1953" s="144"/>
      <c r="K1953" s="142"/>
      <c r="L1953" s="144"/>
      <c r="M1953" s="142"/>
      <c r="N1953" s="145"/>
      <c r="O1953" s="142"/>
      <c r="P1953" s="146"/>
      <c r="Q1953" s="147"/>
      <c r="R1953" s="142"/>
      <c r="S1953" s="147"/>
      <c r="T1953" s="142"/>
      <c r="U1953" s="148"/>
      <c r="V1953" s="142"/>
      <c r="W1953" s="142"/>
      <c r="X1953" s="142"/>
      <c r="Y1953" s="147"/>
      <c r="Z1953" s="142"/>
      <c r="AA1953" s="142"/>
      <c r="AB1953" s="142"/>
      <c r="AC1953" s="142"/>
      <c r="AD1953" s="147"/>
      <c r="AE1953" s="142"/>
      <c r="AF1953" s="142"/>
    </row>
    <row r="1954">
      <c r="A1954" s="140"/>
      <c r="B1954" s="141"/>
      <c r="C1954" s="141"/>
      <c r="D1954" s="141"/>
      <c r="E1954" s="142"/>
      <c r="F1954" s="142"/>
      <c r="G1954" s="142"/>
      <c r="H1954" s="142"/>
      <c r="I1954" s="143"/>
      <c r="J1954" s="144"/>
      <c r="K1954" s="142"/>
      <c r="L1954" s="144"/>
      <c r="M1954" s="142"/>
      <c r="N1954" s="145"/>
      <c r="O1954" s="142"/>
      <c r="P1954" s="146"/>
      <c r="Q1954" s="147"/>
      <c r="R1954" s="142"/>
      <c r="S1954" s="147"/>
      <c r="T1954" s="142"/>
      <c r="U1954" s="148"/>
      <c r="V1954" s="142"/>
      <c r="W1954" s="142"/>
      <c r="X1954" s="142"/>
      <c r="Y1954" s="147"/>
      <c r="Z1954" s="142"/>
      <c r="AA1954" s="142"/>
      <c r="AB1954" s="142"/>
      <c r="AC1954" s="142"/>
      <c r="AD1954" s="147"/>
      <c r="AE1954" s="142"/>
      <c r="AF1954" s="142"/>
    </row>
    <row r="1955">
      <c r="A1955" s="140"/>
      <c r="B1955" s="141"/>
      <c r="C1955" s="141"/>
      <c r="D1955" s="141"/>
      <c r="E1955" s="142"/>
      <c r="F1955" s="142"/>
      <c r="G1955" s="142"/>
      <c r="H1955" s="142"/>
      <c r="I1955" s="143"/>
      <c r="J1955" s="144"/>
      <c r="K1955" s="142"/>
      <c r="L1955" s="144"/>
      <c r="M1955" s="142"/>
      <c r="N1955" s="145"/>
      <c r="O1955" s="142"/>
      <c r="P1955" s="146"/>
      <c r="Q1955" s="147"/>
      <c r="R1955" s="142"/>
      <c r="S1955" s="147"/>
      <c r="T1955" s="142"/>
      <c r="U1955" s="148"/>
      <c r="V1955" s="142"/>
      <c r="W1955" s="142"/>
      <c r="X1955" s="142"/>
      <c r="Y1955" s="147"/>
      <c r="Z1955" s="142"/>
      <c r="AA1955" s="142"/>
      <c r="AB1955" s="142"/>
      <c r="AC1955" s="142"/>
      <c r="AD1955" s="147"/>
      <c r="AE1955" s="142"/>
      <c r="AF1955" s="142"/>
    </row>
    <row r="1956">
      <c r="A1956" s="140"/>
      <c r="B1956" s="141"/>
      <c r="C1956" s="141"/>
      <c r="D1956" s="141"/>
      <c r="E1956" s="142"/>
      <c r="F1956" s="142"/>
      <c r="G1956" s="142"/>
      <c r="H1956" s="142"/>
      <c r="I1956" s="143"/>
      <c r="J1956" s="144"/>
      <c r="K1956" s="142"/>
      <c r="L1956" s="144"/>
      <c r="M1956" s="142"/>
      <c r="N1956" s="145"/>
      <c r="O1956" s="142"/>
      <c r="P1956" s="146"/>
      <c r="Q1956" s="147"/>
      <c r="R1956" s="142"/>
      <c r="S1956" s="147"/>
      <c r="T1956" s="142"/>
      <c r="U1956" s="148"/>
      <c r="V1956" s="142"/>
      <c r="W1956" s="142"/>
      <c r="X1956" s="142"/>
      <c r="Y1956" s="147"/>
      <c r="Z1956" s="142"/>
      <c r="AA1956" s="142"/>
      <c r="AB1956" s="142"/>
      <c r="AC1956" s="142"/>
      <c r="AD1956" s="147"/>
      <c r="AE1956" s="142"/>
      <c r="AF1956" s="142"/>
    </row>
    <row r="1957">
      <c r="A1957" s="140"/>
      <c r="B1957" s="141"/>
      <c r="C1957" s="141"/>
      <c r="D1957" s="141"/>
      <c r="E1957" s="142"/>
      <c r="F1957" s="142"/>
      <c r="G1957" s="142"/>
      <c r="H1957" s="142"/>
      <c r="I1957" s="143"/>
      <c r="J1957" s="144"/>
      <c r="K1957" s="142"/>
      <c r="L1957" s="144"/>
      <c r="M1957" s="142"/>
      <c r="N1957" s="145"/>
      <c r="O1957" s="142"/>
      <c r="P1957" s="146"/>
      <c r="Q1957" s="147"/>
      <c r="R1957" s="142"/>
      <c r="S1957" s="147"/>
      <c r="T1957" s="142"/>
      <c r="U1957" s="148"/>
      <c r="V1957" s="142"/>
      <c r="W1957" s="142"/>
      <c r="X1957" s="142"/>
      <c r="Y1957" s="147"/>
      <c r="Z1957" s="142"/>
      <c r="AA1957" s="142"/>
      <c r="AB1957" s="142"/>
      <c r="AC1957" s="142"/>
      <c r="AD1957" s="147"/>
      <c r="AE1957" s="142"/>
      <c r="AF1957" s="142"/>
    </row>
    <row r="1958">
      <c r="A1958" s="140"/>
      <c r="B1958" s="141"/>
      <c r="C1958" s="141"/>
      <c r="D1958" s="141"/>
      <c r="E1958" s="142"/>
      <c r="F1958" s="142"/>
      <c r="G1958" s="142"/>
      <c r="H1958" s="142"/>
      <c r="I1958" s="143"/>
      <c r="J1958" s="144"/>
      <c r="K1958" s="142"/>
      <c r="L1958" s="144"/>
      <c r="M1958" s="142"/>
      <c r="N1958" s="145"/>
      <c r="O1958" s="142"/>
      <c r="P1958" s="146"/>
      <c r="Q1958" s="147"/>
      <c r="R1958" s="142"/>
      <c r="S1958" s="147"/>
      <c r="T1958" s="142"/>
      <c r="U1958" s="148"/>
      <c r="V1958" s="142"/>
      <c r="W1958" s="142"/>
      <c r="X1958" s="142"/>
      <c r="Y1958" s="147"/>
      <c r="Z1958" s="142"/>
      <c r="AA1958" s="142"/>
      <c r="AB1958" s="142"/>
      <c r="AC1958" s="142"/>
      <c r="AD1958" s="147"/>
      <c r="AE1958" s="142"/>
      <c r="AF1958" s="142"/>
    </row>
    <row r="1959">
      <c r="A1959" s="140"/>
      <c r="B1959" s="141"/>
      <c r="C1959" s="141"/>
      <c r="D1959" s="141"/>
      <c r="E1959" s="142"/>
      <c r="F1959" s="142"/>
      <c r="G1959" s="142"/>
      <c r="H1959" s="142"/>
      <c r="I1959" s="143"/>
      <c r="J1959" s="144"/>
      <c r="K1959" s="142"/>
      <c r="L1959" s="144"/>
      <c r="M1959" s="142"/>
      <c r="N1959" s="145"/>
      <c r="O1959" s="142"/>
      <c r="P1959" s="146"/>
      <c r="Q1959" s="147"/>
      <c r="R1959" s="142"/>
      <c r="S1959" s="147"/>
      <c r="T1959" s="142"/>
      <c r="U1959" s="148"/>
      <c r="V1959" s="142"/>
      <c r="W1959" s="142"/>
      <c r="X1959" s="142"/>
      <c r="Y1959" s="147"/>
      <c r="Z1959" s="142"/>
      <c r="AA1959" s="142"/>
      <c r="AB1959" s="142"/>
      <c r="AC1959" s="142"/>
      <c r="AD1959" s="147"/>
      <c r="AE1959" s="142"/>
      <c r="AF1959" s="142"/>
    </row>
    <row r="1960">
      <c r="A1960" s="140"/>
      <c r="B1960" s="141"/>
      <c r="C1960" s="141"/>
      <c r="D1960" s="141"/>
      <c r="E1960" s="142"/>
      <c r="F1960" s="142"/>
      <c r="G1960" s="142"/>
      <c r="H1960" s="142"/>
      <c r="I1960" s="143"/>
      <c r="J1960" s="144"/>
      <c r="K1960" s="142"/>
      <c r="L1960" s="144"/>
      <c r="M1960" s="142"/>
      <c r="N1960" s="145"/>
      <c r="O1960" s="142"/>
      <c r="P1960" s="146"/>
      <c r="Q1960" s="147"/>
      <c r="R1960" s="142"/>
      <c r="S1960" s="147"/>
      <c r="T1960" s="142"/>
      <c r="U1960" s="148"/>
      <c r="V1960" s="142"/>
      <c r="W1960" s="142"/>
      <c r="X1960" s="142"/>
      <c r="Y1960" s="147"/>
      <c r="Z1960" s="142"/>
      <c r="AA1960" s="142"/>
      <c r="AB1960" s="142"/>
      <c r="AC1960" s="142"/>
      <c r="AD1960" s="147"/>
      <c r="AE1960" s="142"/>
      <c r="AF1960" s="142"/>
    </row>
    <row r="1961">
      <c r="A1961" s="140"/>
      <c r="B1961" s="141"/>
      <c r="C1961" s="141"/>
      <c r="D1961" s="141"/>
      <c r="E1961" s="142"/>
      <c r="F1961" s="142"/>
      <c r="G1961" s="142"/>
      <c r="H1961" s="142"/>
      <c r="I1961" s="143"/>
      <c r="J1961" s="144"/>
      <c r="K1961" s="142"/>
      <c r="L1961" s="144"/>
      <c r="M1961" s="142"/>
      <c r="N1961" s="145"/>
      <c r="O1961" s="142"/>
      <c r="P1961" s="146"/>
      <c r="Q1961" s="147"/>
      <c r="R1961" s="142"/>
      <c r="S1961" s="147"/>
      <c r="T1961" s="142"/>
      <c r="U1961" s="148"/>
      <c r="V1961" s="142"/>
      <c r="W1961" s="142"/>
      <c r="X1961" s="142"/>
      <c r="Y1961" s="147"/>
      <c r="Z1961" s="142"/>
      <c r="AA1961" s="142"/>
      <c r="AB1961" s="142"/>
      <c r="AC1961" s="142"/>
      <c r="AD1961" s="147"/>
      <c r="AE1961" s="142"/>
      <c r="AF1961" s="142"/>
    </row>
    <row r="1962">
      <c r="A1962" s="140"/>
      <c r="B1962" s="141"/>
      <c r="C1962" s="141"/>
      <c r="D1962" s="141"/>
      <c r="E1962" s="142"/>
      <c r="F1962" s="142"/>
      <c r="G1962" s="142"/>
      <c r="H1962" s="142"/>
      <c r="I1962" s="143"/>
      <c r="J1962" s="144"/>
      <c r="K1962" s="142"/>
      <c r="L1962" s="144"/>
      <c r="M1962" s="142"/>
      <c r="N1962" s="145"/>
      <c r="O1962" s="142"/>
      <c r="P1962" s="146"/>
      <c r="Q1962" s="147"/>
      <c r="R1962" s="142"/>
      <c r="S1962" s="147"/>
      <c r="T1962" s="142"/>
      <c r="U1962" s="148"/>
      <c r="V1962" s="142"/>
      <c r="W1962" s="142"/>
      <c r="X1962" s="142"/>
      <c r="Y1962" s="147"/>
      <c r="Z1962" s="142"/>
      <c r="AA1962" s="142"/>
      <c r="AB1962" s="142"/>
      <c r="AC1962" s="142"/>
      <c r="AD1962" s="147"/>
      <c r="AE1962" s="142"/>
      <c r="AF1962" s="142"/>
    </row>
    <row r="1963">
      <c r="A1963" s="140"/>
      <c r="B1963" s="141"/>
      <c r="C1963" s="141"/>
      <c r="D1963" s="141"/>
      <c r="E1963" s="142"/>
      <c r="F1963" s="142"/>
      <c r="G1963" s="142"/>
      <c r="H1963" s="142"/>
      <c r="I1963" s="143"/>
      <c r="J1963" s="144"/>
      <c r="K1963" s="142"/>
      <c r="L1963" s="144"/>
      <c r="M1963" s="142"/>
      <c r="N1963" s="145"/>
      <c r="O1963" s="142"/>
      <c r="P1963" s="146"/>
      <c r="Q1963" s="147"/>
      <c r="R1963" s="142"/>
      <c r="S1963" s="147"/>
      <c r="T1963" s="142"/>
      <c r="U1963" s="148"/>
      <c r="V1963" s="142"/>
      <c r="W1963" s="142"/>
      <c r="X1963" s="142"/>
      <c r="Y1963" s="147"/>
      <c r="Z1963" s="142"/>
      <c r="AA1963" s="142"/>
      <c r="AB1963" s="142"/>
      <c r="AC1963" s="142"/>
      <c r="AD1963" s="147"/>
      <c r="AE1963" s="142"/>
      <c r="AF1963" s="142"/>
    </row>
    <row r="1964">
      <c r="A1964" s="140"/>
      <c r="B1964" s="141"/>
      <c r="C1964" s="141"/>
      <c r="D1964" s="141"/>
      <c r="E1964" s="142"/>
      <c r="F1964" s="142"/>
      <c r="G1964" s="142"/>
      <c r="H1964" s="142"/>
      <c r="I1964" s="143"/>
      <c r="J1964" s="144"/>
      <c r="K1964" s="142"/>
      <c r="L1964" s="144"/>
      <c r="M1964" s="142"/>
      <c r="N1964" s="145"/>
      <c r="O1964" s="142"/>
      <c r="P1964" s="146"/>
      <c r="Q1964" s="147"/>
      <c r="R1964" s="142"/>
      <c r="S1964" s="147"/>
      <c r="T1964" s="142"/>
      <c r="U1964" s="148"/>
      <c r="V1964" s="142"/>
      <c r="W1964" s="142"/>
      <c r="X1964" s="142"/>
      <c r="Y1964" s="147"/>
      <c r="Z1964" s="142"/>
      <c r="AA1964" s="142"/>
      <c r="AB1964" s="142"/>
      <c r="AC1964" s="142"/>
      <c r="AD1964" s="147"/>
      <c r="AE1964" s="142"/>
      <c r="AF1964" s="142"/>
    </row>
    <row r="1965">
      <c r="A1965" s="140"/>
      <c r="B1965" s="141"/>
      <c r="C1965" s="141"/>
      <c r="D1965" s="141"/>
      <c r="E1965" s="142"/>
      <c r="F1965" s="142"/>
      <c r="G1965" s="142"/>
      <c r="H1965" s="142"/>
      <c r="I1965" s="143"/>
      <c r="J1965" s="144"/>
      <c r="K1965" s="142"/>
      <c r="L1965" s="144"/>
      <c r="M1965" s="142"/>
      <c r="N1965" s="145"/>
      <c r="O1965" s="142"/>
      <c r="P1965" s="146"/>
      <c r="Q1965" s="147"/>
      <c r="R1965" s="142"/>
      <c r="S1965" s="147"/>
      <c r="T1965" s="142"/>
      <c r="U1965" s="148"/>
      <c r="V1965" s="142"/>
      <c r="W1965" s="142"/>
      <c r="X1965" s="142"/>
      <c r="Y1965" s="147"/>
      <c r="Z1965" s="142"/>
      <c r="AA1965" s="142"/>
      <c r="AB1965" s="142"/>
      <c r="AC1965" s="142"/>
      <c r="AD1965" s="147"/>
      <c r="AE1965" s="142"/>
      <c r="AF1965" s="142"/>
    </row>
    <row r="1966">
      <c r="A1966" s="140"/>
      <c r="B1966" s="141"/>
      <c r="C1966" s="141"/>
      <c r="D1966" s="141"/>
      <c r="E1966" s="142"/>
      <c r="F1966" s="142"/>
      <c r="G1966" s="142"/>
      <c r="H1966" s="142"/>
      <c r="I1966" s="143"/>
      <c r="J1966" s="144"/>
      <c r="K1966" s="142"/>
      <c r="L1966" s="144"/>
      <c r="M1966" s="142"/>
      <c r="N1966" s="145"/>
      <c r="O1966" s="142"/>
      <c r="P1966" s="146"/>
      <c r="Q1966" s="147"/>
      <c r="R1966" s="142"/>
      <c r="S1966" s="147"/>
      <c r="T1966" s="142"/>
      <c r="U1966" s="148"/>
      <c r="V1966" s="142"/>
      <c r="W1966" s="142"/>
      <c r="X1966" s="142"/>
      <c r="Y1966" s="147"/>
      <c r="Z1966" s="142"/>
      <c r="AA1966" s="142"/>
      <c r="AB1966" s="142"/>
      <c r="AC1966" s="142"/>
      <c r="AD1966" s="147"/>
      <c r="AE1966" s="142"/>
      <c r="AF1966" s="142"/>
    </row>
    <row r="1967">
      <c r="A1967" s="140"/>
      <c r="B1967" s="141"/>
      <c r="C1967" s="141"/>
      <c r="D1967" s="141"/>
      <c r="E1967" s="142"/>
      <c r="F1967" s="142"/>
      <c r="G1967" s="142"/>
      <c r="H1967" s="142"/>
      <c r="I1967" s="143"/>
      <c r="J1967" s="144"/>
      <c r="K1967" s="142"/>
      <c r="L1967" s="144"/>
      <c r="M1967" s="142"/>
      <c r="N1967" s="145"/>
      <c r="O1967" s="142"/>
      <c r="P1967" s="146"/>
      <c r="Q1967" s="147"/>
      <c r="R1967" s="142"/>
      <c r="S1967" s="147"/>
      <c r="T1967" s="142"/>
      <c r="U1967" s="148"/>
      <c r="V1967" s="142"/>
      <c r="W1967" s="142"/>
      <c r="X1967" s="142"/>
      <c r="Y1967" s="147"/>
      <c r="Z1967" s="142"/>
      <c r="AA1967" s="142"/>
      <c r="AB1967" s="142"/>
      <c r="AC1967" s="142"/>
      <c r="AD1967" s="147"/>
      <c r="AE1967" s="142"/>
      <c r="AF1967" s="142"/>
    </row>
    <row r="1968">
      <c r="A1968" s="140"/>
      <c r="B1968" s="141"/>
      <c r="C1968" s="141"/>
      <c r="D1968" s="141"/>
      <c r="E1968" s="142"/>
      <c r="F1968" s="142"/>
      <c r="G1968" s="142"/>
      <c r="H1968" s="142"/>
      <c r="I1968" s="143"/>
      <c r="J1968" s="144"/>
      <c r="K1968" s="142"/>
      <c r="L1968" s="144"/>
      <c r="M1968" s="142"/>
      <c r="N1968" s="145"/>
      <c r="O1968" s="142"/>
      <c r="P1968" s="146"/>
      <c r="Q1968" s="147"/>
      <c r="R1968" s="142"/>
      <c r="S1968" s="147"/>
      <c r="T1968" s="142"/>
      <c r="U1968" s="148"/>
      <c r="V1968" s="142"/>
      <c r="W1968" s="142"/>
      <c r="X1968" s="142"/>
      <c r="Y1968" s="147"/>
      <c r="Z1968" s="142"/>
      <c r="AA1968" s="142"/>
      <c r="AB1968" s="142"/>
      <c r="AC1968" s="142"/>
      <c r="AD1968" s="147"/>
      <c r="AE1968" s="142"/>
      <c r="AF1968" s="142"/>
    </row>
    <row r="1969">
      <c r="A1969" s="140"/>
      <c r="B1969" s="141"/>
      <c r="C1969" s="141"/>
      <c r="D1969" s="141"/>
      <c r="E1969" s="142"/>
      <c r="F1969" s="142"/>
      <c r="G1969" s="142"/>
      <c r="H1969" s="142"/>
      <c r="I1969" s="143"/>
      <c r="J1969" s="144"/>
      <c r="K1969" s="142"/>
      <c r="L1969" s="144"/>
      <c r="M1969" s="142"/>
      <c r="N1969" s="145"/>
      <c r="O1969" s="142"/>
      <c r="P1969" s="146"/>
      <c r="Q1969" s="147"/>
      <c r="R1969" s="142"/>
      <c r="S1969" s="147"/>
      <c r="T1969" s="142"/>
      <c r="U1969" s="148"/>
      <c r="V1969" s="142"/>
      <c r="W1969" s="142"/>
      <c r="X1969" s="142"/>
      <c r="Y1969" s="147"/>
      <c r="Z1969" s="142"/>
      <c r="AA1969" s="142"/>
      <c r="AB1969" s="142"/>
      <c r="AC1969" s="142"/>
      <c r="AD1969" s="147"/>
      <c r="AE1969" s="142"/>
      <c r="AF1969" s="142"/>
    </row>
    <row r="1970">
      <c r="A1970" s="140"/>
      <c r="B1970" s="141"/>
      <c r="C1970" s="141"/>
      <c r="D1970" s="141"/>
      <c r="E1970" s="142"/>
      <c r="F1970" s="142"/>
      <c r="G1970" s="142"/>
      <c r="H1970" s="142"/>
      <c r="I1970" s="143"/>
      <c r="J1970" s="144"/>
      <c r="K1970" s="142"/>
      <c r="L1970" s="144"/>
      <c r="M1970" s="142"/>
      <c r="N1970" s="145"/>
      <c r="O1970" s="142"/>
      <c r="P1970" s="146"/>
      <c r="Q1970" s="147"/>
      <c r="R1970" s="142"/>
      <c r="S1970" s="147"/>
      <c r="T1970" s="142"/>
      <c r="U1970" s="148"/>
      <c r="V1970" s="142"/>
      <c r="W1970" s="142"/>
      <c r="X1970" s="142"/>
      <c r="Y1970" s="147"/>
      <c r="Z1970" s="142"/>
      <c r="AA1970" s="142"/>
      <c r="AB1970" s="142"/>
      <c r="AC1970" s="142"/>
      <c r="AD1970" s="147"/>
      <c r="AE1970" s="142"/>
      <c r="AF1970" s="142"/>
    </row>
    <row r="1971">
      <c r="A1971" s="140"/>
      <c r="B1971" s="141"/>
      <c r="C1971" s="141"/>
      <c r="D1971" s="141"/>
      <c r="E1971" s="142"/>
      <c r="F1971" s="142"/>
      <c r="G1971" s="142"/>
      <c r="H1971" s="142"/>
      <c r="I1971" s="143"/>
      <c r="J1971" s="144"/>
      <c r="K1971" s="142"/>
      <c r="L1971" s="144"/>
      <c r="M1971" s="142"/>
      <c r="N1971" s="145"/>
      <c r="O1971" s="142"/>
      <c r="P1971" s="146"/>
      <c r="Q1971" s="147"/>
      <c r="R1971" s="142"/>
      <c r="S1971" s="147"/>
      <c r="T1971" s="142"/>
      <c r="U1971" s="148"/>
      <c r="V1971" s="142"/>
      <c r="W1971" s="142"/>
      <c r="X1971" s="142"/>
      <c r="Y1971" s="147"/>
      <c r="Z1971" s="142"/>
      <c r="AA1971" s="142"/>
      <c r="AB1971" s="142"/>
      <c r="AC1971" s="142"/>
      <c r="AD1971" s="147"/>
      <c r="AE1971" s="142"/>
      <c r="AF1971" s="142"/>
    </row>
    <row r="1972">
      <c r="A1972" s="140"/>
      <c r="B1972" s="141"/>
      <c r="C1972" s="141"/>
      <c r="D1972" s="141"/>
      <c r="E1972" s="142"/>
      <c r="F1972" s="142"/>
      <c r="G1972" s="142"/>
      <c r="H1972" s="142"/>
      <c r="I1972" s="143"/>
      <c r="J1972" s="144"/>
      <c r="K1972" s="142"/>
      <c r="L1972" s="144"/>
      <c r="M1972" s="142"/>
      <c r="N1972" s="145"/>
      <c r="O1972" s="142"/>
      <c r="P1972" s="146"/>
      <c r="Q1972" s="147"/>
      <c r="R1972" s="142"/>
      <c r="S1972" s="147"/>
      <c r="T1972" s="142"/>
      <c r="U1972" s="148"/>
      <c r="V1972" s="142"/>
      <c r="W1972" s="142"/>
      <c r="X1972" s="142"/>
      <c r="Y1972" s="147"/>
      <c r="Z1972" s="142"/>
      <c r="AA1972" s="142"/>
      <c r="AB1972" s="142"/>
      <c r="AC1972" s="142"/>
      <c r="AD1972" s="147"/>
      <c r="AE1972" s="142"/>
      <c r="AF1972" s="142"/>
    </row>
    <row r="1973">
      <c r="A1973" s="140"/>
      <c r="B1973" s="141"/>
      <c r="C1973" s="141"/>
      <c r="D1973" s="141"/>
      <c r="E1973" s="142"/>
      <c r="F1973" s="142"/>
      <c r="G1973" s="142"/>
      <c r="H1973" s="142"/>
      <c r="I1973" s="143"/>
      <c r="J1973" s="144"/>
      <c r="K1973" s="142"/>
      <c r="L1973" s="144"/>
      <c r="M1973" s="142"/>
      <c r="N1973" s="145"/>
      <c r="O1973" s="142"/>
      <c r="P1973" s="146"/>
      <c r="Q1973" s="147"/>
      <c r="R1973" s="142"/>
      <c r="S1973" s="147"/>
      <c r="T1973" s="142"/>
      <c r="U1973" s="148"/>
      <c r="V1973" s="142"/>
      <c r="W1973" s="142"/>
      <c r="X1973" s="142"/>
      <c r="Y1973" s="147"/>
      <c r="Z1973" s="142"/>
      <c r="AA1973" s="142"/>
      <c r="AB1973" s="142"/>
      <c r="AC1973" s="142"/>
      <c r="AD1973" s="147"/>
      <c r="AE1973" s="142"/>
      <c r="AF1973" s="142"/>
    </row>
    <row r="1974">
      <c r="A1974" s="140"/>
      <c r="B1974" s="141"/>
      <c r="C1974" s="141"/>
      <c r="D1974" s="141"/>
      <c r="E1974" s="142"/>
      <c r="F1974" s="142"/>
      <c r="G1974" s="142"/>
      <c r="H1974" s="142"/>
      <c r="I1974" s="143"/>
      <c r="J1974" s="144"/>
      <c r="K1974" s="142"/>
      <c r="L1974" s="144"/>
      <c r="M1974" s="142"/>
      <c r="N1974" s="145"/>
      <c r="O1974" s="142"/>
      <c r="P1974" s="146"/>
      <c r="Q1974" s="147"/>
      <c r="R1974" s="142"/>
      <c r="S1974" s="147"/>
      <c r="T1974" s="142"/>
      <c r="U1974" s="148"/>
      <c r="V1974" s="142"/>
      <c r="W1974" s="142"/>
      <c r="X1974" s="142"/>
      <c r="Y1974" s="147"/>
      <c r="Z1974" s="142"/>
      <c r="AA1974" s="142"/>
      <c r="AB1974" s="142"/>
      <c r="AC1974" s="142"/>
      <c r="AD1974" s="147"/>
      <c r="AE1974" s="142"/>
      <c r="AF1974" s="142"/>
    </row>
    <row r="1975">
      <c r="A1975" s="140"/>
      <c r="B1975" s="141"/>
      <c r="C1975" s="141"/>
      <c r="D1975" s="141"/>
      <c r="E1975" s="142"/>
      <c r="F1975" s="142"/>
      <c r="G1975" s="142"/>
      <c r="H1975" s="142"/>
      <c r="I1975" s="143"/>
      <c r="J1975" s="144"/>
      <c r="K1975" s="142"/>
      <c r="L1975" s="144"/>
      <c r="M1975" s="142"/>
      <c r="N1975" s="145"/>
      <c r="O1975" s="142"/>
      <c r="P1975" s="146"/>
      <c r="Q1975" s="147"/>
      <c r="R1975" s="142"/>
      <c r="S1975" s="147"/>
      <c r="T1975" s="142"/>
      <c r="U1975" s="148"/>
      <c r="V1975" s="142"/>
      <c r="W1975" s="142"/>
      <c r="X1975" s="142"/>
      <c r="Y1975" s="147"/>
      <c r="Z1975" s="142"/>
      <c r="AA1975" s="142"/>
      <c r="AB1975" s="142"/>
      <c r="AC1975" s="142"/>
      <c r="AD1975" s="147"/>
      <c r="AE1975" s="142"/>
      <c r="AF1975" s="142"/>
    </row>
    <row r="1976">
      <c r="A1976" s="140"/>
      <c r="B1976" s="141"/>
      <c r="C1976" s="141"/>
      <c r="D1976" s="141"/>
      <c r="E1976" s="142"/>
      <c r="F1976" s="142"/>
      <c r="G1976" s="142"/>
      <c r="H1976" s="142"/>
      <c r="I1976" s="143"/>
      <c r="J1976" s="144"/>
      <c r="K1976" s="142"/>
      <c r="L1976" s="144"/>
      <c r="M1976" s="142"/>
      <c r="N1976" s="145"/>
      <c r="O1976" s="142"/>
      <c r="P1976" s="146"/>
      <c r="Q1976" s="147"/>
      <c r="R1976" s="142"/>
      <c r="S1976" s="147"/>
      <c r="T1976" s="142"/>
      <c r="U1976" s="148"/>
      <c r="V1976" s="142"/>
      <c r="W1976" s="142"/>
      <c r="X1976" s="142"/>
      <c r="Y1976" s="147"/>
      <c r="Z1976" s="142"/>
      <c r="AA1976" s="142"/>
      <c r="AB1976" s="142"/>
      <c r="AC1976" s="142"/>
      <c r="AD1976" s="147"/>
      <c r="AE1976" s="142"/>
      <c r="AF1976" s="142"/>
    </row>
    <row r="1977">
      <c r="A1977" s="140"/>
      <c r="B1977" s="141"/>
      <c r="C1977" s="141"/>
      <c r="D1977" s="141"/>
      <c r="E1977" s="142"/>
      <c r="F1977" s="142"/>
      <c r="G1977" s="142"/>
      <c r="H1977" s="142"/>
      <c r="I1977" s="143"/>
      <c r="J1977" s="144"/>
      <c r="K1977" s="142"/>
      <c r="L1977" s="144"/>
      <c r="M1977" s="142"/>
      <c r="N1977" s="145"/>
      <c r="O1977" s="142"/>
      <c r="P1977" s="146"/>
      <c r="Q1977" s="147"/>
      <c r="R1977" s="142"/>
      <c r="S1977" s="147"/>
      <c r="T1977" s="142"/>
      <c r="U1977" s="148"/>
      <c r="V1977" s="142"/>
      <c r="W1977" s="142"/>
      <c r="X1977" s="142"/>
      <c r="Y1977" s="147"/>
      <c r="Z1977" s="142"/>
      <c r="AA1977" s="142"/>
      <c r="AB1977" s="142"/>
      <c r="AC1977" s="142"/>
      <c r="AD1977" s="147"/>
      <c r="AE1977" s="142"/>
      <c r="AF1977" s="142"/>
    </row>
    <row r="1978">
      <c r="A1978" s="140"/>
      <c r="B1978" s="141"/>
      <c r="C1978" s="141"/>
      <c r="D1978" s="141"/>
      <c r="E1978" s="142"/>
      <c r="F1978" s="142"/>
      <c r="G1978" s="142"/>
      <c r="H1978" s="142"/>
      <c r="I1978" s="143"/>
      <c r="J1978" s="144"/>
      <c r="K1978" s="142"/>
      <c r="L1978" s="144"/>
      <c r="M1978" s="142"/>
      <c r="N1978" s="145"/>
      <c r="O1978" s="142"/>
      <c r="P1978" s="146"/>
      <c r="Q1978" s="147"/>
      <c r="R1978" s="142"/>
      <c r="S1978" s="147"/>
      <c r="T1978" s="142"/>
      <c r="U1978" s="148"/>
      <c r="V1978" s="142"/>
      <c r="W1978" s="142"/>
      <c r="X1978" s="142"/>
      <c r="Y1978" s="147"/>
      <c r="Z1978" s="142"/>
      <c r="AA1978" s="142"/>
      <c r="AB1978" s="142"/>
      <c r="AC1978" s="142"/>
      <c r="AD1978" s="147"/>
      <c r="AE1978" s="142"/>
      <c r="AF1978" s="142"/>
    </row>
    <row r="1979">
      <c r="A1979" s="140"/>
      <c r="B1979" s="141"/>
      <c r="C1979" s="141"/>
      <c r="D1979" s="141"/>
      <c r="E1979" s="142"/>
      <c r="F1979" s="142"/>
      <c r="G1979" s="142"/>
      <c r="H1979" s="142"/>
      <c r="I1979" s="143"/>
      <c r="J1979" s="144"/>
      <c r="K1979" s="142"/>
      <c r="L1979" s="144"/>
      <c r="M1979" s="142"/>
      <c r="N1979" s="145"/>
      <c r="O1979" s="142"/>
      <c r="P1979" s="146"/>
      <c r="Q1979" s="147"/>
      <c r="R1979" s="142"/>
      <c r="S1979" s="147"/>
      <c r="T1979" s="142"/>
      <c r="U1979" s="148"/>
      <c r="V1979" s="142"/>
      <c r="W1979" s="142"/>
      <c r="X1979" s="142"/>
      <c r="Y1979" s="147"/>
      <c r="Z1979" s="142"/>
      <c r="AA1979" s="142"/>
      <c r="AB1979" s="142"/>
      <c r="AC1979" s="142"/>
      <c r="AD1979" s="147"/>
      <c r="AE1979" s="142"/>
      <c r="AF1979" s="142"/>
    </row>
    <row r="1980">
      <c r="A1980" s="140"/>
      <c r="B1980" s="141"/>
      <c r="C1980" s="141"/>
      <c r="D1980" s="141"/>
      <c r="E1980" s="142"/>
      <c r="F1980" s="142"/>
      <c r="G1980" s="142"/>
      <c r="H1980" s="142"/>
      <c r="I1980" s="143"/>
      <c r="J1980" s="144"/>
      <c r="K1980" s="142"/>
      <c r="L1980" s="144"/>
      <c r="M1980" s="142"/>
      <c r="N1980" s="145"/>
      <c r="O1980" s="142"/>
      <c r="P1980" s="146"/>
      <c r="Q1980" s="147"/>
      <c r="R1980" s="142"/>
      <c r="S1980" s="147"/>
      <c r="T1980" s="142"/>
      <c r="U1980" s="148"/>
      <c r="V1980" s="142"/>
      <c r="W1980" s="142"/>
      <c r="X1980" s="142"/>
      <c r="Y1980" s="147"/>
      <c r="Z1980" s="142"/>
      <c r="AA1980" s="142"/>
      <c r="AB1980" s="142"/>
      <c r="AC1980" s="142"/>
      <c r="AD1980" s="147"/>
      <c r="AE1980" s="142"/>
      <c r="AF1980" s="142"/>
    </row>
    <row r="1981">
      <c r="A1981" s="140"/>
      <c r="B1981" s="141"/>
      <c r="C1981" s="141"/>
      <c r="D1981" s="141"/>
      <c r="E1981" s="142"/>
      <c r="F1981" s="142"/>
      <c r="G1981" s="142"/>
      <c r="H1981" s="142"/>
      <c r="I1981" s="143"/>
      <c r="J1981" s="144"/>
      <c r="K1981" s="142"/>
      <c r="L1981" s="144"/>
      <c r="M1981" s="142"/>
      <c r="N1981" s="145"/>
      <c r="O1981" s="142"/>
      <c r="P1981" s="146"/>
      <c r="Q1981" s="147"/>
      <c r="R1981" s="142"/>
      <c r="S1981" s="147"/>
      <c r="T1981" s="142"/>
      <c r="U1981" s="148"/>
      <c r="V1981" s="142"/>
      <c r="W1981" s="142"/>
      <c r="X1981" s="142"/>
      <c r="Y1981" s="147"/>
      <c r="Z1981" s="142"/>
      <c r="AA1981" s="142"/>
      <c r="AB1981" s="142"/>
      <c r="AC1981" s="142"/>
      <c r="AD1981" s="147"/>
      <c r="AE1981" s="142"/>
      <c r="AF1981" s="142"/>
    </row>
    <row r="1982">
      <c r="A1982" s="140"/>
      <c r="B1982" s="141"/>
      <c r="C1982" s="141"/>
      <c r="D1982" s="141"/>
      <c r="E1982" s="142"/>
      <c r="F1982" s="142"/>
      <c r="G1982" s="142"/>
      <c r="H1982" s="142"/>
      <c r="I1982" s="143"/>
      <c r="J1982" s="144"/>
      <c r="K1982" s="142"/>
      <c r="L1982" s="144"/>
      <c r="M1982" s="142"/>
      <c r="N1982" s="145"/>
      <c r="O1982" s="142"/>
      <c r="P1982" s="146"/>
      <c r="Q1982" s="147"/>
      <c r="R1982" s="142"/>
      <c r="S1982" s="147"/>
      <c r="T1982" s="142"/>
      <c r="U1982" s="148"/>
      <c r="V1982" s="142"/>
      <c r="W1982" s="142"/>
      <c r="X1982" s="142"/>
      <c r="Y1982" s="147"/>
      <c r="Z1982" s="142"/>
      <c r="AA1982" s="142"/>
      <c r="AB1982" s="142"/>
      <c r="AC1982" s="142"/>
      <c r="AD1982" s="147"/>
      <c r="AE1982" s="142"/>
      <c r="AF1982" s="142"/>
    </row>
    <row r="1983">
      <c r="A1983" s="140"/>
      <c r="B1983" s="141"/>
      <c r="C1983" s="141"/>
      <c r="D1983" s="141"/>
      <c r="E1983" s="142"/>
      <c r="F1983" s="142"/>
      <c r="G1983" s="142"/>
      <c r="H1983" s="142"/>
      <c r="I1983" s="143"/>
      <c r="J1983" s="144"/>
      <c r="K1983" s="142"/>
      <c r="L1983" s="144"/>
      <c r="M1983" s="142"/>
      <c r="N1983" s="145"/>
      <c r="O1983" s="142"/>
      <c r="P1983" s="146"/>
      <c r="Q1983" s="147"/>
      <c r="R1983" s="142"/>
      <c r="S1983" s="147"/>
      <c r="T1983" s="142"/>
      <c r="U1983" s="148"/>
      <c r="V1983" s="142"/>
      <c r="W1983" s="142"/>
      <c r="X1983" s="142"/>
      <c r="Y1983" s="147"/>
      <c r="Z1983" s="142"/>
      <c r="AA1983" s="142"/>
      <c r="AB1983" s="142"/>
      <c r="AC1983" s="142"/>
      <c r="AD1983" s="147"/>
      <c r="AE1983" s="142"/>
      <c r="AF1983" s="142"/>
    </row>
    <row r="1984">
      <c r="A1984" s="140"/>
      <c r="B1984" s="141"/>
      <c r="C1984" s="141"/>
      <c r="D1984" s="141"/>
      <c r="E1984" s="142"/>
      <c r="F1984" s="142"/>
      <c r="G1984" s="142"/>
      <c r="H1984" s="142"/>
      <c r="I1984" s="143"/>
      <c r="J1984" s="144"/>
      <c r="K1984" s="142"/>
      <c r="L1984" s="144"/>
      <c r="M1984" s="142"/>
      <c r="N1984" s="145"/>
      <c r="O1984" s="142"/>
      <c r="P1984" s="146"/>
      <c r="Q1984" s="147"/>
      <c r="R1984" s="142"/>
      <c r="S1984" s="147"/>
      <c r="T1984" s="142"/>
      <c r="U1984" s="148"/>
      <c r="V1984" s="142"/>
      <c r="W1984" s="142"/>
      <c r="X1984" s="142"/>
      <c r="Y1984" s="147"/>
      <c r="Z1984" s="142"/>
      <c r="AA1984" s="142"/>
      <c r="AB1984" s="142"/>
      <c r="AC1984" s="142"/>
      <c r="AD1984" s="147"/>
      <c r="AE1984" s="142"/>
      <c r="AF1984" s="142"/>
    </row>
    <row r="1985">
      <c r="A1985" s="140"/>
      <c r="B1985" s="141"/>
      <c r="C1985" s="141"/>
      <c r="D1985" s="141"/>
      <c r="E1985" s="142"/>
      <c r="F1985" s="142"/>
      <c r="G1985" s="142"/>
      <c r="H1985" s="142"/>
      <c r="I1985" s="143"/>
      <c r="J1985" s="144"/>
      <c r="K1985" s="142"/>
      <c r="L1985" s="144"/>
      <c r="M1985" s="142"/>
      <c r="N1985" s="145"/>
      <c r="O1985" s="142"/>
      <c r="P1985" s="146"/>
      <c r="Q1985" s="147"/>
      <c r="R1985" s="142"/>
      <c r="S1985" s="147"/>
      <c r="T1985" s="142"/>
      <c r="U1985" s="148"/>
      <c r="V1985" s="142"/>
      <c r="W1985" s="142"/>
      <c r="X1985" s="142"/>
      <c r="Y1985" s="147"/>
      <c r="Z1985" s="142"/>
      <c r="AA1985" s="142"/>
      <c r="AB1985" s="142"/>
      <c r="AC1985" s="142"/>
      <c r="AD1985" s="147"/>
      <c r="AE1985" s="142"/>
      <c r="AF1985" s="142"/>
    </row>
    <row r="1986">
      <c r="A1986" s="140"/>
      <c r="B1986" s="141"/>
      <c r="C1986" s="141"/>
      <c r="D1986" s="141"/>
      <c r="E1986" s="142"/>
      <c r="F1986" s="142"/>
      <c r="G1986" s="142"/>
      <c r="H1986" s="142"/>
      <c r="I1986" s="143"/>
      <c r="J1986" s="144"/>
      <c r="K1986" s="142"/>
      <c r="L1986" s="144"/>
      <c r="M1986" s="142"/>
      <c r="N1986" s="145"/>
      <c r="O1986" s="142"/>
      <c r="P1986" s="146"/>
      <c r="Q1986" s="147"/>
      <c r="R1986" s="142"/>
      <c r="S1986" s="147"/>
      <c r="T1986" s="142"/>
      <c r="U1986" s="148"/>
      <c r="V1986" s="142"/>
      <c r="W1986" s="142"/>
      <c r="X1986" s="142"/>
      <c r="Y1986" s="147"/>
      <c r="Z1986" s="142"/>
      <c r="AA1986" s="142"/>
      <c r="AB1986" s="142"/>
      <c r="AC1986" s="142"/>
      <c r="AD1986" s="147"/>
      <c r="AE1986" s="142"/>
      <c r="AF1986" s="142"/>
    </row>
    <row r="1987">
      <c r="A1987" s="140"/>
      <c r="B1987" s="141"/>
      <c r="C1987" s="141"/>
      <c r="D1987" s="141"/>
      <c r="E1987" s="142"/>
      <c r="F1987" s="142"/>
      <c r="G1987" s="142"/>
      <c r="H1987" s="142"/>
      <c r="I1987" s="143"/>
      <c r="J1987" s="144"/>
      <c r="K1987" s="142"/>
      <c r="L1987" s="144"/>
      <c r="M1987" s="142"/>
      <c r="N1987" s="145"/>
      <c r="O1987" s="142"/>
      <c r="P1987" s="146"/>
      <c r="Q1987" s="147"/>
      <c r="R1987" s="142"/>
      <c r="S1987" s="147"/>
      <c r="T1987" s="142"/>
      <c r="U1987" s="148"/>
      <c r="V1987" s="142"/>
      <c r="W1987" s="142"/>
      <c r="X1987" s="142"/>
      <c r="Y1987" s="147"/>
      <c r="Z1987" s="142"/>
      <c r="AA1987" s="142"/>
      <c r="AB1987" s="142"/>
      <c r="AC1987" s="142"/>
      <c r="AD1987" s="147"/>
      <c r="AE1987" s="142"/>
      <c r="AF1987" s="142"/>
    </row>
    <row r="1988">
      <c r="A1988" s="140"/>
      <c r="B1988" s="141"/>
      <c r="C1988" s="141"/>
      <c r="D1988" s="141"/>
      <c r="E1988" s="142"/>
      <c r="F1988" s="142"/>
      <c r="G1988" s="142"/>
      <c r="H1988" s="142"/>
      <c r="I1988" s="143"/>
      <c r="J1988" s="144"/>
      <c r="K1988" s="142"/>
      <c r="L1988" s="144"/>
      <c r="M1988" s="142"/>
      <c r="N1988" s="145"/>
      <c r="O1988" s="142"/>
      <c r="P1988" s="146"/>
      <c r="Q1988" s="147"/>
      <c r="R1988" s="142"/>
      <c r="S1988" s="147"/>
      <c r="T1988" s="142"/>
      <c r="U1988" s="148"/>
      <c r="V1988" s="142"/>
      <c r="W1988" s="142"/>
      <c r="X1988" s="142"/>
      <c r="Y1988" s="147"/>
      <c r="Z1988" s="142"/>
      <c r="AA1988" s="142"/>
      <c r="AB1988" s="142"/>
      <c r="AC1988" s="142"/>
      <c r="AD1988" s="147"/>
      <c r="AE1988" s="142"/>
      <c r="AF1988" s="142"/>
    </row>
    <row r="1989">
      <c r="A1989" s="140"/>
      <c r="B1989" s="141"/>
      <c r="C1989" s="141"/>
      <c r="D1989" s="141"/>
      <c r="E1989" s="142"/>
      <c r="F1989" s="142"/>
      <c r="G1989" s="142"/>
      <c r="H1989" s="142"/>
      <c r="I1989" s="143"/>
      <c r="J1989" s="144"/>
      <c r="K1989" s="142"/>
      <c r="L1989" s="144"/>
      <c r="M1989" s="142"/>
      <c r="N1989" s="145"/>
      <c r="O1989" s="142"/>
      <c r="P1989" s="146"/>
      <c r="Q1989" s="147"/>
      <c r="R1989" s="142"/>
      <c r="S1989" s="147"/>
      <c r="T1989" s="142"/>
      <c r="U1989" s="148"/>
      <c r="V1989" s="142"/>
      <c r="W1989" s="142"/>
      <c r="X1989" s="142"/>
      <c r="Y1989" s="147"/>
      <c r="Z1989" s="142"/>
      <c r="AA1989" s="142"/>
      <c r="AB1989" s="142"/>
      <c r="AC1989" s="142"/>
      <c r="AD1989" s="147"/>
      <c r="AE1989" s="142"/>
      <c r="AF1989" s="142"/>
    </row>
    <row r="1990">
      <c r="A1990" s="140"/>
      <c r="B1990" s="141"/>
      <c r="C1990" s="141"/>
      <c r="D1990" s="141"/>
      <c r="E1990" s="142"/>
      <c r="F1990" s="142"/>
      <c r="G1990" s="142"/>
      <c r="H1990" s="142"/>
      <c r="I1990" s="143"/>
      <c r="J1990" s="144"/>
      <c r="K1990" s="142"/>
      <c r="L1990" s="144"/>
      <c r="M1990" s="142"/>
      <c r="N1990" s="145"/>
      <c r="O1990" s="142"/>
      <c r="P1990" s="146"/>
      <c r="Q1990" s="147"/>
      <c r="R1990" s="142"/>
      <c r="S1990" s="147"/>
      <c r="T1990" s="142"/>
      <c r="U1990" s="148"/>
      <c r="V1990" s="142"/>
      <c r="W1990" s="142"/>
      <c r="X1990" s="142"/>
      <c r="Y1990" s="147"/>
      <c r="Z1990" s="142"/>
      <c r="AA1990" s="142"/>
      <c r="AB1990" s="142"/>
      <c r="AC1990" s="142"/>
      <c r="AD1990" s="147"/>
      <c r="AE1990" s="142"/>
      <c r="AF1990" s="142"/>
    </row>
    <row r="1991">
      <c r="A1991" s="140"/>
      <c r="B1991" s="141"/>
      <c r="C1991" s="141"/>
      <c r="D1991" s="141"/>
      <c r="E1991" s="142"/>
      <c r="F1991" s="142"/>
      <c r="G1991" s="142"/>
      <c r="H1991" s="142"/>
      <c r="I1991" s="143"/>
      <c r="J1991" s="144"/>
      <c r="K1991" s="142"/>
      <c r="L1991" s="144"/>
      <c r="M1991" s="142"/>
      <c r="N1991" s="145"/>
      <c r="O1991" s="142"/>
      <c r="P1991" s="146"/>
      <c r="Q1991" s="147"/>
      <c r="R1991" s="142"/>
      <c r="S1991" s="147"/>
      <c r="T1991" s="142"/>
      <c r="U1991" s="148"/>
      <c r="V1991" s="142"/>
      <c r="W1991" s="142"/>
      <c r="X1991" s="142"/>
      <c r="Y1991" s="147"/>
      <c r="Z1991" s="142"/>
      <c r="AA1991" s="142"/>
      <c r="AB1991" s="142"/>
      <c r="AC1991" s="142"/>
      <c r="AD1991" s="147"/>
      <c r="AE1991" s="142"/>
      <c r="AF1991" s="142"/>
    </row>
    <row r="1992">
      <c r="A1992" s="140"/>
      <c r="B1992" s="141"/>
      <c r="C1992" s="141"/>
      <c r="D1992" s="141"/>
      <c r="E1992" s="142"/>
      <c r="F1992" s="142"/>
      <c r="G1992" s="142"/>
      <c r="H1992" s="142"/>
      <c r="I1992" s="143"/>
      <c r="J1992" s="144"/>
      <c r="K1992" s="142"/>
      <c r="L1992" s="144"/>
      <c r="M1992" s="142"/>
      <c r="N1992" s="145"/>
      <c r="O1992" s="142"/>
      <c r="P1992" s="146"/>
      <c r="Q1992" s="147"/>
      <c r="R1992" s="142"/>
      <c r="S1992" s="147"/>
      <c r="T1992" s="142"/>
      <c r="U1992" s="148"/>
      <c r="V1992" s="142"/>
      <c r="W1992" s="142"/>
      <c r="X1992" s="142"/>
      <c r="Y1992" s="147"/>
      <c r="Z1992" s="142"/>
      <c r="AA1992" s="142"/>
      <c r="AB1992" s="142"/>
      <c r="AC1992" s="142"/>
      <c r="AD1992" s="147"/>
      <c r="AE1992" s="142"/>
      <c r="AF1992" s="142"/>
    </row>
    <row r="1993">
      <c r="A1993" s="140"/>
      <c r="B1993" s="141"/>
      <c r="C1993" s="141"/>
      <c r="D1993" s="141"/>
      <c r="E1993" s="142"/>
      <c r="F1993" s="142"/>
      <c r="G1993" s="142"/>
      <c r="H1993" s="142"/>
      <c r="I1993" s="143"/>
      <c r="J1993" s="144"/>
      <c r="K1993" s="142"/>
      <c r="L1993" s="144"/>
      <c r="M1993" s="142"/>
      <c r="N1993" s="145"/>
      <c r="O1993" s="142"/>
      <c r="P1993" s="146"/>
      <c r="Q1993" s="147"/>
      <c r="R1993" s="142"/>
      <c r="S1993" s="147"/>
      <c r="T1993" s="142"/>
      <c r="U1993" s="148"/>
      <c r="V1993" s="142"/>
      <c r="W1993" s="142"/>
      <c r="X1993" s="142"/>
      <c r="Y1993" s="147"/>
      <c r="Z1993" s="142"/>
      <c r="AA1993" s="142"/>
      <c r="AB1993" s="142"/>
      <c r="AC1993" s="142"/>
      <c r="AD1993" s="147"/>
      <c r="AE1993" s="142"/>
      <c r="AF1993" s="142"/>
    </row>
    <row r="1994">
      <c r="A1994" s="140"/>
      <c r="B1994" s="141"/>
      <c r="C1994" s="141"/>
      <c r="D1994" s="141"/>
      <c r="E1994" s="142"/>
      <c r="F1994" s="142"/>
      <c r="G1994" s="142"/>
      <c r="H1994" s="142"/>
      <c r="I1994" s="143"/>
      <c r="J1994" s="144"/>
      <c r="K1994" s="142"/>
      <c r="L1994" s="144"/>
      <c r="M1994" s="142"/>
      <c r="N1994" s="145"/>
      <c r="O1994" s="142"/>
      <c r="P1994" s="146"/>
      <c r="Q1994" s="147"/>
      <c r="R1994" s="142"/>
      <c r="S1994" s="147"/>
      <c r="T1994" s="142"/>
      <c r="U1994" s="148"/>
      <c r="V1994" s="142"/>
      <c r="W1994" s="142"/>
      <c r="X1994" s="142"/>
      <c r="Y1994" s="147"/>
      <c r="Z1994" s="142"/>
      <c r="AA1994" s="142"/>
      <c r="AB1994" s="142"/>
      <c r="AC1994" s="142"/>
      <c r="AD1994" s="147"/>
      <c r="AE1994" s="142"/>
      <c r="AF1994" s="142"/>
    </row>
    <row r="1995">
      <c r="A1995" s="140"/>
      <c r="B1995" s="141"/>
      <c r="C1995" s="141"/>
      <c r="D1995" s="141"/>
      <c r="E1995" s="142"/>
      <c r="F1995" s="142"/>
      <c r="G1995" s="142"/>
      <c r="H1995" s="142"/>
      <c r="I1995" s="143"/>
      <c r="J1995" s="144"/>
      <c r="K1995" s="142"/>
      <c r="L1995" s="144"/>
      <c r="M1995" s="142"/>
      <c r="N1995" s="145"/>
      <c r="O1995" s="142"/>
      <c r="P1995" s="146"/>
      <c r="Q1995" s="147"/>
      <c r="R1995" s="142"/>
      <c r="S1995" s="147"/>
      <c r="T1995" s="142"/>
      <c r="U1995" s="148"/>
      <c r="V1995" s="142"/>
      <c r="W1995" s="142"/>
      <c r="X1995" s="142"/>
      <c r="Y1995" s="147"/>
      <c r="Z1995" s="142"/>
      <c r="AA1995" s="142"/>
      <c r="AB1995" s="142"/>
      <c r="AC1995" s="142"/>
      <c r="AD1995" s="147"/>
      <c r="AE1995" s="142"/>
      <c r="AF1995" s="142"/>
    </row>
    <row r="1996">
      <c r="A1996" s="140"/>
      <c r="B1996" s="141"/>
      <c r="C1996" s="141"/>
      <c r="D1996" s="141"/>
      <c r="E1996" s="142"/>
      <c r="F1996" s="142"/>
      <c r="G1996" s="142"/>
      <c r="H1996" s="142"/>
      <c r="I1996" s="143"/>
      <c r="J1996" s="144"/>
      <c r="K1996" s="142"/>
      <c r="L1996" s="144"/>
      <c r="M1996" s="142"/>
      <c r="N1996" s="145"/>
      <c r="O1996" s="142"/>
      <c r="P1996" s="146"/>
      <c r="Q1996" s="147"/>
      <c r="R1996" s="142"/>
      <c r="S1996" s="147"/>
      <c r="T1996" s="142"/>
      <c r="U1996" s="148"/>
      <c r="V1996" s="142"/>
      <c r="W1996" s="142"/>
      <c r="X1996" s="142"/>
      <c r="Y1996" s="147"/>
      <c r="Z1996" s="142"/>
      <c r="AA1996" s="142"/>
      <c r="AB1996" s="142"/>
      <c r="AC1996" s="142"/>
      <c r="AD1996" s="147"/>
      <c r="AE1996" s="142"/>
      <c r="AF1996" s="142"/>
    </row>
    <row r="1997">
      <c r="A1997" s="140"/>
      <c r="B1997" s="141"/>
      <c r="C1997" s="141"/>
      <c r="D1997" s="141"/>
      <c r="E1997" s="142"/>
      <c r="F1997" s="142"/>
      <c r="G1997" s="142"/>
      <c r="H1997" s="142"/>
      <c r="I1997" s="143"/>
      <c r="J1997" s="144"/>
      <c r="K1997" s="142"/>
      <c r="L1997" s="144"/>
      <c r="M1997" s="142"/>
      <c r="N1997" s="145"/>
      <c r="O1997" s="142"/>
      <c r="P1997" s="146"/>
      <c r="Q1997" s="147"/>
      <c r="R1997" s="142"/>
      <c r="S1997" s="147"/>
      <c r="T1997" s="142"/>
      <c r="U1997" s="148"/>
      <c r="V1997" s="142"/>
      <c r="W1997" s="142"/>
      <c r="X1997" s="142"/>
      <c r="Y1997" s="147"/>
      <c r="Z1997" s="142"/>
      <c r="AA1997" s="142"/>
      <c r="AB1997" s="142"/>
      <c r="AC1997" s="142"/>
      <c r="AD1997" s="147"/>
      <c r="AE1997" s="142"/>
      <c r="AF1997" s="142"/>
    </row>
    <row r="1998">
      <c r="A1998" s="140"/>
      <c r="B1998" s="141"/>
      <c r="C1998" s="141"/>
      <c r="D1998" s="141"/>
      <c r="E1998" s="142"/>
      <c r="F1998" s="142"/>
      <c r="G1998" s="142"/>
      <c r="H1998" s="142"/>
      <c r="I1998" s="143"/>
      <c r="J1998" s="144"/>
      <c r="K1998" s="142"/>
      <c r="L1998" s="144"/>
      <c r="M1998" s="142"/>
      <c r="N1998" s="145"/>
      <c r="O1998" s="142"/>
      <c r="P1998" s="146"/>
      <c r="Q1998" s="147"/>
      <c r="R1998" s="142"/>
      <c r="S1998" s="147"/>
      <c r="T1998" s="142"/>
      <c r="U1998" s="148"/>
      <c r="V1998" s="142"/>
      <c r="W1998" s="142"/>
      <c r="X1998" s="142"/>
      <c r="Y1998" s="147"/>
      <c r="Z1998" s="142"/>
      <c r="AA1998" s="142"/>
      <c r="AB1998" s="142"/>
      <c r="AC1998" s="142"/>
      <c r="AD1998" s="147"/>
      <c r="AE1998" s="142"/>
      <c r="AF1998" s="142"/>
    </row>
    <row r="1999">
      <c r="A1999" s="140"/>
      <c r="B1999" s="141"/>
      <c r="C1999" s="141"/>
      <c r="D1999" s="141"/>
      <c r="E1999" s="142"/>
      <c r="F1999" s="142"/>
      <c r="G1999" s="142"/>
      <c r="H1999" s="142"/>
      <c r="I1999" s="143"/>
      <c r="J1999" s="144"/>
      <c r="K1999" s="142"/>
      <c r="L1999" s="144"/>
      <c r="M1999" s="142"/>
      <c r="N1999" s="145"/>
      <c r="O1999" s="142"/>
      <c r="P1999" s="146"/>
      <c r="Q1999" s="147"/>
      <c r="R1999" s="142"/>
      <c r="S1999" s="147"/>
      <c r="T1999" s="142"/>
      <c r="U1999" s="148"/>
      <c r="V1999" s="142"/>
      <c r="W1999" s="142"/>
      <c r="X1999" s="142"/>
      <c r="Y1999" s="147"/>
      <c r="Z1999" s="142"/>
      <c r="AA1999" s="142"/>
      <c r="AB1999" s="142"/>
      <c r="AC1999" s="142"/>
      <c r="AD1999" s="147"/>
      <c r="AE1999" s="142"/>
      <c r="AF1999" s="142"/>
    </row>
    <row r="2000">
      <c r="A2000" s="140"/>
      <c r="B2000" s="141"/>
      <c r="C2000" s="141"/>
      <c r="D2000" s="141"/>
      <c r="E2000" s="142"/>
      <c r="F2000" s="142"/>
      <c r="G2000" s="142"/>
      <c r="H2000" s="142"/>
      <c r="I2000" s="143"/>
      <c r="J2000" s="144"/>
      <c r="K2000" s="142"/>
      <c r="L2000" s="144"/>
      <c r="M2000" s="142"/>
      <c r="N2000" s="145"/>
      <c r="O2000" s="142"/>
      <c r="P2000" s="146"/>
      <c r="Q2000" s="147"/>
      <c r="R2000" s="142"/>
      <c r="S2000" s="147"/>
      <c r="T2000" s="142"/>
      <c r="U2000" s="148"/>
      <c r="V2000" s="142"/>
      <c r="W2000" s="142"/>
      <c r="X2000" s="142"/>
      <c r="Y2000" s="147"/>
      <c r="Z2000" s="142"/>
      <c r="AA2000" s="142"/>
      <c r="AB2000" s="142"/>
      <c r="AC2000" s="142"/>
      <c r="AD2000" s="147"/>
      <c r="AE2000" s="142"/>
      <c r="AF2000" s="142"/>
    </row>
    <row r="2001">
      <c r="A2001" s="140"/>
      <c r="B2001" s="141"/>
      <c r="C2001" s="141"/>
      <c r="D2001" s="141"/>
      <c r="E2001" s="142"/>
      <c r="F2001" s="142"/>
      <c r="G2001" s="142"/>
      <c r="H2001" s="142"/>
      <c r="I2001" s="143"/>
      <c r="J2001" s="144"/>
      <c r="K2001" s="142"/>
      <c r="L2001" s="144"/>
      <c r="M2001" s="142"/>
      <c r="N2001" s="145"/>
      <c r="O2001" s="142"/>
      <c r="P2001" s="146"/>
      <c r="Q2001" s="147"/>
      <c r="R2001" s="142"/>
      <c r="S2001" s="147"/>
      <c r="T2001" s="142"/>
      <c r="U2001" s="148"/>
      <c r="V2001" s="142"/>
      <c r="W2001" s="142"/>
      <c r="X2001" s="142"/>
      <c r="Y2001" s="147"/>
      <c r="Z2001" s="142"/>
      <c r="AA2001" s="142"/>
      <c r="AB2001" s="142"/>
      <c r="AC2001" s="142"/>
      <c r="AD2001" s="147"/>
      <c r="AE2001" s="142"/>
      <c r="AF2001" s="142"/>
    </row>
    <row r="2002">
      <c r="A2002" s="140"/>
      <c r="B2002" s="141"/>
      <c r="C2002" s="141"/>
      <c r="D2002" s="141"/>
      <c r="E2002" s="142"/>
      <c r="F2002" s="142"/>
      <c r="G2002" s="142"/>
      <c r="H2002" s="142"/>
      <c r="I2002" s="143"/>
      <c r="J2002" s="144"/>
      <c r="K2002" s="142"/>
      <c r="L2002" s="144"/>
      <c r="M2002" s="142"/>
      <c r="N2002" s="145"/>
      <c r="O2002" s="142"/>
      <c r="P2002" s="146"/>
      <c r="Q2002" s="147"/>
      <c r="R2002" s="142"/>
      <c r="S2002" s="147"/>
      <c r="T2002" s="142"/>
      <c r="U2002" s="148"/>
      <c r="V2002" s="142"/>
      <c r="W2002" s="142"/>
      <c r="X2002" s="142"/>
      <c r="Y2002" s="147"/>
      <c r="Z2002" s="142"/>
      <c r="AA2002" s="142"/>
      <c r="AB2002" s="142"/>
      <c r="AC2002" s="142"/>
      <c r="AD2002" s="147"/>
      <c r="AE2002" s="142"/>
      <c r="AF2002" s="142"/>
    </row>
    <row r="2003">
      <c r="A2003" s="140"/>
      <c r="B2003" s="141"/>
      <c r="C2003" s="141"/>
      <c r="D2003" s="141"/>
      <c r="E2003" s="142"/>
      <c r="F2003" s="142"/>
      <c r="G2003" s="142"/>
      <c r="H2003" s="142"/>
      <c r="I2003" s="143"/>
      <c r="J2003" s="144"/>
      <c r="K2003" s="142"/>
      <c r="L2003" s="144"/>
      <c r="M2003" s="142"/>
      <c r="N2003" s="145"/>
      <c r="O2003" s="142"/>
      <c r="P2003" s="146"/>
      <c r="Q2003" s="147"/>
      <c r="R2003" s="142"/>
      <c r="S2003" s="147"/>
      <c r="T2003" s="142"/>
      <c r="U2003" s="148"/>
      <c r="V2003" s="142"/>
      <c r="W2003" s="142"/>
      <c r="X2003" s="142"/>
      <c r="Y2003" s="147"/>
      <c r="Z2003" s="142"/>
      <c r="AA2003" s="142"/>
      <c r="AB2003" s="142"/>
      <c r="AC2003" s="142"/>
      <c r="AD2003" s="147"/>
      <c r="AE2003" s="142"/>
      <c r="AF2003" s="142"/>
    </row>
    <row r="2004">
      <c r="A2004" s="140"/>
      <c r="B2004" s="141"/>
      <c r="C2004" s="141"/>
      <c r="D2004" s="141"/>
      <c r="E2004" s="142"/>
      <c r="F2004" s="142"/>
      <c r="G2004" s="142"/>
      <c r="H2004" s="142"/>
      <c r="I2004" s="143"/>
      <c r="J2004" s="144"/>
      <c r="K2004" s="142"/>
      <c r="L2004" s="144"/>
      <c r="M2004" s="142"/>
      <c r="N2004" s="145"/>
      <c r="O2004" s="142"/>
      <c r="P2004" s="146"/>
      <c r="Q2004" s="147"/>
      <c r="R2004" s="142"/>
      <c r="S2004" s="147"/>
      <c r="T2004" s="142"/>
      <c r="U2004" s="148"/>
      <c r="V2004" s="142"/>
      <c r="W2004" s="142"/>
      <c r="X2004" s="142"/>
      <c r="Y2004" s="147"/>
      <c r="Z2004" s="142"/>
      <c r="AA2004" s="142"/>
      <c r="AB2004" s="142"/>
      <c r="AC2004" s="142"/>
      <c r="AD2004" s="147"/>
      <c r="AE2004" s="142"/>
      <c r="AF2004" s="142"/>
    </row>
    <row r="2005">
      <c r="A2005" s="140"/>
      <c r="B2005" s="141"/>
      <c r="C2005" s="141"/>
      <c r="D2005" s="141"/>
      <c r="E2005" s="142"/>
      <c r="F2005" s="142"/>
      <c r="G2005" s="142"/>
      <c r="H2005" s="142"/>
      <c r="I2005" s="143"/>
      <c r="J2005" s="144"/>
      <c r="K2005" s="142"/>
      <c r="L2005" s="144"/>
      <c r="M2005" s="142"/>
      <c r="N2005" s="145"/>
      <c r="O2005" s="142"/>
      <c r="P2005" s="146"/>
      <c r="Q2005" s="147"/>
      <c r="R2005" s="142"/>
      <c r="S2005" s="147"/>
      <c r="T2005" s="142"/>
      <c r="U2005" s="148"/>
      <c r="V2005" s="142"/>
      <c r="W2005" s="142"/>
      <c r="X2005" s="142"/>
      <c r="Y2005" s="147"/>
      <c r="Z2005" s="142"/>
      <c r="AA2005" s="142"/>
      <c r="AB2005" s="142"/>
      <c r="AC2005" s="142"/>
      <c r="AD2005" s="147"/>
      <c r="AE2005" s="142"/>
      <c r="AF2005" s="142"/>
    </row>
    <row r="2006">
      <c r="A2006" s="140"/>
      <c r="B2006" s="141"/>
      <c r="C2006" s="141"/>
      <c r="D2006" s="141"/>
      <c r="E2006" s="142"/>
      <c r="F2006" s="142"/>
      <c r="G2006" s="142"/>
      <c r="H2006" s="142"/>
      <c r="I2006" s="143"/>
      <c r="J2006" s="144"/>
      <c r="K2006" s="142"/>
      <c r="L2006" s="144"/>
      <c r="M2006" s="142"/>
      <c r="N2006" s="145"/>
      <c r="O2006" s="142"/>
      <c r="P2006" s="146"/>
      <c r="Q2006" s="147"/>
      <c r="R2006" s="142"/>
      <c r="S2006" s="147"/>
      <c r="T2006" s="142"/>
      <c r="U2006" s="148"/>
      <c r="V2006" s="142"/>
      <c r="W2006" s="142"/>
      <c r="X2006" s="142"/>
      <c r="Y2006" s="147"/>
      <c r="Z2006" s="142"/>
      <c r="AA2006" s="142"/>
      <c r="AB2006" s="142"/>
      <c r="AC2006" s="142"/>
      <c r="AD2006" s="147"/>
      <c r="AE2006" s="142"/>
      <c r="AF2006" s="142"/>
    </row>
    <row r="2007">
      <c r="A2007" s="140"/>
      <c r="B2007" s="141"/>
      <c r="C2007" s="141"/>
      <c r="D2007" s="141"/>
      <c r="E2007" s="142"/>
      <c r="F2007" s="142"/>
      <c r="G2007" s="142"/>
      <c r="H2007" s="142"/>
      <c r="I2007" s="143"/>
      <c r="J2007" s="144"/>
      <c r="K2007" s="142"/>
      <c r="L2007" s="144"/>
      <c r="M2007" s="142"/>
      <c r="N2007" s="145"/>
      <c r="O2007" s="142"/>
      <c r="P2007" s="146"/>
      <c r="Q2007" s="147"/>
      <c r="R2007" s="142"/>
      <c r="S2007" s="147"/>
      <c r="T2007" s="142"/>
      <c r="U2007" s="148"/>
      <c r="V2007" s="142"/>
      <c r="W2007" s="142"/>
      <c r="X2007" s="142"/>
      <c r="Y2007" s="147"/>
      <c r="Z2007" s="142"/>
      <c r="AA2007" s="142"/>
      <c r="AB2007" s="142"/>
      <c r="AC2007" s="142"/>
      <c r="AD2007" s="147"/>
      <c r="AE2007" s="142"/>
      <c r="AF2007" s="142"/>
    </row>
    <row r="2008">
      <c r="A2008" s="140"/>
      <c r="B2008" s="141"/>
      <c r="C2008" s="141"/>
      <c r="D2008" s="141"/>
      <c r="E2008" s="142"/>
      <c r="F2008" s="142"/>
      <c r="G2008" s="142"/>
      <c r="H2008" s="142"/>
      <c r="I2008" s="143"/>
      <c r="J2008" s="144"/>
      <c r="K2008" s="142"/>
      <c r="L2008" s="144"/>
      <c r="M2008" s="142"/>
      <c r="N2008" s="145"/>
      <c r="O2008" s="142"/>
      <c r="P2008" s="146"/>
      <c r="Q2008" s="147"/>
      <c r="R2008" s="142"/>
      <c r="S2008" s="147"/>
      <c r="T2008" s="142"/>
      <c r="U2008" s="148"/>
      <c r="V2008" s="142"/>
      <c r="W2008" s="142"/>
      <c r="X2008" s="142"/>
      <c r="Y2008" s="147"/>
      <c r="Z2008" s="142"/>
      <c r="AA2008" s="142"/>
      <c r="AB2008" s="142"/>
      <c r="AC2008" s="142"/>
      <c r="AD2008" s="147"/>
      <c r="AE2008" s="142"/>
      <c r="AF2008" s="142"/>
    </row>
    <row r="2009">
      <c r="A2009" s="140"/>
      <c r="B2009" s="141"/>
      <c r="C2009" s="141"/>
      <c r="D2009" s="141"/>
      <c r="E2009" s="142"/>
      <c r="F2009" s="142"/>
      <c r="G2009" s="142"/>
      <c r="H2009" s="142"/>
      <c r="I2009" s="143"/>
      <c r="J2009" s="144"/>
      <c r="K2009" s="142"/>
      <c r="L2009" s="144"/>
      <c r="M2009" s="142"/>
      <c r="N2009" s="145"/>
      <c r="O2009" s="142"/>
      <c r="P2009" s="146"/>
      <c r="Q2009" s="147"/>
      <c r="R2009" s="142"/>
      <c r="S2009" s="147"/>
      <c r="T2009" s="142"/>
      <c r="U2009" s="148"/>
      <c r="V2009" s="142"/>
      <c r="W2009" s="142"/>
      <c r="X2009" s="142"/>
      <c r="Y2009" s="147"/>
      <c r="Z2009" s="142"/>
      <c r="AA2009" s="142"/>
      <c r="AB2009" s="142"/>
      <c r="AC2009" s="142"/>
      <c r="AD2009" s="147"/>
      <c r="AE2009" s="142"/>
      <c r="AF2009" s="142"/>
    </row>
    <row r="2010">
      <c r="A2010" s="140"/>
      <c r="B2010" s="141"/>
      <c r="C2010" s="141"/>
      <c r="D2010" s="141"/>
      <c r="E2010" s="142"/>
      <c r="F2010" s="142"/>
      <c r="G2010" s="142"/>
      <c r="H2010" s="142"/>
      <c r="I2010" s="143"/>
      <c r="J2010" s="144"/>
      <c r="K2010" s="142"/>
      <c r="L2010" s="144"/>
      <c r="M2010" s="142"/>
      <c r="N2010" s="145"/>
      <c r="O2010" s="142"/>
      <c r="P2010" s="146"/>
      <c r="Q2010" s="147"/>
      <c r="R2010" s="142"/>
      <c r="S2010" s="147"/>
      <c r="T2010" s="142"/>
      <c r="U2010" s="148"/>
      <c r="V2010" s="142"/>
      <c r="W2010" s="142"/>
      <c r="X2010" s="142"/>
      <c r="Y2010" s="147"/>
      <c r="Z2010" s="142"/>
      <c r="AA2010" s="142"/>
      <c r="AB2010" s="142"/>
      <c r="AC2010" s="142"/>
      <c r="AD2010" s="147"/>
      <c r="AE2010" s="142"/>
      <c r="AF2010" s="142"/>
    </row>
    <row r="2011">
      <c r="A2011" s="140"/>
      <c r="B2011" s="141"/>
      <c r="C2011" s="141"/>
      <c r="D2011" s="141"/>
      <c r="E2011" s="142"/>
      <c r="F2011" s="142"/>
      <c r="G2011" s="142"/>
      <c r="H2011" s="142"/>
      <c r="I2011" s="143"/>
      <c r="J2011" s="144"/>
      <c r="K2011" s="142"/>
      <c r="L2011" s="144"/>
      <c r="M2011" s="142"/>
      <c r="N2011" s="145"/>
      <c r="O2011" s="142"/>
      <c r="P2011" s="146"/>
      <c r="Q2011" s="147"/>
      <c r="R2011" s="142"/>
      <c r="S2011" s="147"/>
      <c r="T2011" s="142"/>
      <c r="U2011" s="148"/>
      <c r="V2011" s="142"/>
      <c r="W2011" s="142"/>
      <c r="X2011" s="142"/>
      <c r="Y2011" s="147"/>
      <c r="Z2011" s="142"/>
      <c r="AA2011" s="142"/>
      <c r="AB2011" s="142"/>
      <c r="AC2011" s="142"/>
      <c r="AD2011" s="147"/>
      <c r="AE2011" s="142"/>
      <c r="AF2011" s="142"/>
    </row>
    <row r="2012">
      <c r="A2012" s="140"/>
      <c r="B2012" s="141"/>
      <c r="C2012" s="141"/>
      <c r="D2012" s="141"/>
      <c r="E2012" s="142"/>
      <c r="F2012" s="142"/>
      <c r="G2012" s="142"/>
      <c r="H2012" s="142"/>
      <c r="I2012" s="143"/>
      <c r="J2012" s="144"/>
      <c r="K2012" s="142"/>
      <c r="L2012" s="144"/>
      <c r="M2012" s="142"/>
      <c r="N2012" s="145"/>
      <c r="O2012" s="142"/>
      <c r="P2012" s="146"/>
      <c r="Q2012" s="147"/>
      <c r="R2012" s="142"/>
      <c r="S2012" s="147"/>
      <c r="T2012" s="142"/>
      <c r="U2012" s="148"/>
      <c r="V2012" s="142"/>
      <c r="W2012" s="142"/>
      <c r="X2012" s="142"/>
      <c r="Y2012" s="147"/>
      <c r="Z2012" s="142"/>
      <c r="AA2012" s="142"/>
      <c r="AB2012" s="142"/>
      <c r="AC2012" s="142"/>
      <c r="AD2012" s="147"/>
      <c r="AE2012" s="142"/>
      <c r="AF2012" s="142"/>
    </row>
    <row r="2013">
      <c r="A2013" s="140"/>
      <c r="B2013" s="141"/>
      <c r="C2013" s="141"/>
      <c r="D2013" s="141"/>
      <c r="E2013" s="142"/>
      <c r="F2013" s="142"/>
      <c r="G2013" s="142"/>
      <c r="H2013" s="142"/>
      <c r="I2013" s="143"/>
      <c r="J2013" s="144"/>
      <c r="K2013" s="142"/>
      <c r="L2013" s="144"/>
      <c r="M2013" s="142"/>
      <c r="N2013" s="145"/>
      <c r="O2013" s="142"/>
      <c r="P2013" s="146"/>
      <c r="Q2013" s="147"/>
      <c r="R2013" s="142"/>
      <c r="S2013" s="147"/>
      <c r="T2013" s="142"/>
      <c r="U2013" s="148"/>
      <c r="V2013" s="142"/>
      <c r="W2013" s="142"/>
      <c r="X2013" s="142"/>
      <c r="Y2013" s="147"/>
      <c r="Z2013" s="142"/>
      <c r="AA2013" s="142"/>
      <c r="AB2013" s="142"/>
      <c r="AC2013" s="142"/>
      <c r="AD2013" s="147"/>
      <c r="AE2013" s="142"/>
      <c r="AF2013" s="142"/>
    </row>
    <row r="2014">
      <c r="A2014" s="140"/>
      <c r="B2014" s="141"/>
      <c r="C2014" s="141"/>
      <c r="D2014" s="141"/>
      <c r="E2014" s="142"/>
      <c r="F2014" s="142"/>
      <c r="G2014" s="142"/>
      <c r="H2014" s="142"/>
      <c r="I2014" s="143"/>
      <c r="J2014" s="144"/>
      <c r="K2014" s="142"/>
      <c r="L2014" s="144"/>
      <c r="M2014" s="142"/>
      <c r="N2014" s="145"/>
      <c r="O2014" s="142"/>
      <c r="P2014" s="146"/>
      <c r="Q2014" s="147"/>
      <c r="R2014" s="142"/>
      <c r="S2014" s="147"/>
      <c r="T2014" s="142"/>
      <c r="U2014" s="148"/>
      <c r="V2014" s="142"/>
      <c r="W2014" s="142"/>
      <c r="X2014" s="142"/>
      <c r="Y2014" s="147"/>
      <c r="Z2014" s="142"/>
      <c r="AA2014" s="142"/>
      <c r="AB2014" s="142"/>
      <c r="AC2014" s="142"/>
      <c r="AD2014" s="147"/>
      <c r="AE2014" s="142"/>
      <c r="AF2014" s="142"/>
    </row>
    <row r="2015">
      <c r="A2015" s="140"/>
      <c r="B2015" s="141"/>
      <c r="C2015" s="141"/>
      <c r="D2015" s="141"/>
      <c r="E2015" s="142"/>
      <c r="F2015" s="142"/>
      <c r="G2015" s="142"/>
      <c r="H2015" s="142"/>
      <c r="I2015" s="143"/>
      <c r="J2015" s="144"/>
      <c r="K2015" s="142"/>
      <c r="L2015" s="144"/>
      <c r="M2015" s="142"/>
      <c r="N2015" s="145"/>
      <c r="O2015" s="142"/>
      <c r="P2015" s="146"/>
      <c r="Q2015" s="147"/>
      <c r="R2015" s="142"/>
      <c r="S2015" s="147"/>
      <c r="T2015" s="142"/>
      <c r="U2015" s="148"/>
      <c r="V2015" s="142"/>
      <c r="W2015" s="142"/>
      <c r="X2015" s="142"/>
      <c r="Y2015" s="147"/>
      <c r="Z2015" s="142"/>
      <c r="AA2015" s="142"/>
      <c r="AB2015" s="142"/>
      <c r="AC2015" s="142"/>
      <c r="AD2015" s="147"/>
      <c r="AE2015" s="142"/>
      <c r="AF2015" s="142"/>
    </row>
    <row r="2016">
      <c r="A2016" s="140"/>
      <c r="B2016" s="141"/>
      <c r="C2016" s="141"/>
      <c r="D2016" s="141"/>
      <c r="E2016" s="142"/>
      <c r="F2016" s="142"/>
      <c r="G2016" s="142"/>
      <c r="H2016" s="142"/>
      <c r="I2016" s="143"/>
      <c r="J2016" s="144"/>
      <c r="K2016" s="142"/>
      <c r="L2016" s="144"/>
      <c r="M2016" s="142"/>
      <c r="N2016" s="145"/>
      <c r="O2016" s="142"/>
      <c r="P2016" s="146"/>
      <c r="Q2016" s="147"/>
      <c r="R2016" s="142"/>
      <c r="S2016" s="147"/>
      <c r="T2016" s="142"/>
      <c r="U2016" s="148"/>
      <c r="V2016" s="142"/>
      <c r="W2016" s="142"/>
      <c r="X2016" s="142"/>
      <c r="Y2016" s="147"/>
      <c r="Z2016" s="142"/>
      <c r="AA2016" s="142"/>
      <c r="AB2016" s="142"/>
      <c r="AC2016" s="142"/>
      <c r="AD2016" s="147"/>
      <c r="AE2016" s="142"/>
      <c r="AF2016" s="142"/>
    </row>
    <row r="2017">
      <c r="A2017" s="140"/>
      <c r="B2017" s="141"/>
      <c r="C2017" s="141"/>
      <c r="D2017" s="141"/>
      <c r="E2017" s="142"/>
      <c r="F2017" s="142"/>
      <c r="G2017" s="142"/>
      <c r="H2017" s="142"/>
      <c r="I2017" s="143"/>
      <c r="J2017" s="144"/>
      <c r="K2017" s="142"/>
      <c r="L2017" s="144"/>
      <c r="M2017" s="142"/>
      <c r="N2017" s="145"/>
      <c r="O2017" s="142"/>
      <c r="P2017" s="146"/>
      <c r="Q2017" s="147"/>
      <c r="R2017" s="142"/>
      <c r="S2017" s="147"/>
      <c r="T2017" s="142"/>
      <c r="U2017" s="148"/>
      <c r="V2017" s="142"/>
      <c r="W2017" s="142"/>
      <c r="X2017" s="142"/>
      <c r="Y2017" s="147"/>
      <c r="Z2017" s="142"/>
      <c r="AA2017" s="142"/>
      <c r="AB2017" s="142"/>
      <c r="AC2017" s="142"/>
      <c r="AD2017" s="147"/>
      <c r="AE2017" s="142"/>
      <c r="AF2017" s="142"/>
    </row>
    <row r="2018">
      <c r="A2018" s="140"/>
      <c r="B2018" s="141"/>
      <c r="C2018" s="141"/>
      <c r="D2018" s="141"/>
      <c r="E2018" s="142"/>
      <c r="F2018" s="142"/>
      <c r="G2018" s="142"/>
      <c r="H2018" s="142"/>
      <c r="I2018" s="143"/>
      <c r="J2018" s="144"/>
      <c r="K2018" s="142"/>
      <c r="L2018" s="144"/>
      <c r="M2018" s="142"/>
      <c r="N2018" s="145"/>
      <c r="O2018" s="142"/>
      <c r="P2018" s="146"/>
      <c r="Q2018" s="147"/>
      <c r="R2018" s="142"/>
      <c r="S2018" s="147"/>
      <c r="T2018" s="142"/>
      <c r="U2018" s="148"/>
      <c r="V2018" s="142"/>
      <c r="W2018" s="142"/>
      <c r="X2018" s="142"/>
      <c r="Y2018" s="147"/>
      <c r="Z2018" s="142"/>
      <c r="AA2018" s="142"/>
      <c r="AB2018" s="142"/>
      <c r="AC2018" s="142"/>
      <c r="AD2018" s="147"/>
      <c r="AE2018" s="142"/>
      <c r="AF2018" s="142"/>
    </row>
    <row r="2019">
      <c r="A2019" s="140"/>
      <c r="B2019" s="141"/>
      <c r="C2019" s="141"/>
      <c r="D2019" s="141"/>
      <c r="E2019" s="142"/>
      <c r="F2019" s="142"/>
      <c r="G2019" s="142"/>
      <c r="H2019" s="142"/>
      <c r="I2019" s="143"/>
      <c r="J2019" s="144"/>
      <c r="K2019" s="142"/>
      <c r="L2019" s="144"/>
      <c r="M2019" s="142"/>
      <c r="N2019" s="145"/>
      <c r="O2019" s="142"/>
      <c r="P2019" s="146"/>
      <c r="Q2019" s="147"/>
      <c r="R2019" s="142"/>
      <c r="S2019" s="147"/>
      <c r="T2019" s="142"/>
      <c r="U2019" s="148"/>
      <c r="V2019" s="142"/>
      <c r="W2019" s="142"/>
      <c r="X2019" s="142"/>
      <c r="Y2019" s="147"/>
      <c r="Z2019" s="142"/>
      <c r="AA2019" s="142"/>
      <c r="AB2019" s="142"/>
      <c r="AC2019" s="142"/>
      <c r="AD2019" s="147"/>
      <c r="AE2019" s="142"/>
      <c r="AF2019" s="142"/>
    </row>
    <row r="2020">
      <c r="A2020" s="140"/>
      <c r="B2020" s="141"/>
      <c r="C2020" s="141"/>
      <c r="D2020" s="141"/>
      <c r="E2020" s="142"/>
      <c r="F2020" s="142"/>
      <c r="G2020" s="142"/>
      <c r="H2020" s="142"/>
      <c r="I2020" s="143"/>
      <c r="J2020" s="144"/>
      <c r="K2020" s="142"/>
      <c r="L2020" s="144"/>
      <c r="M2020" s="142"/>
      <c r="N2020" s="145"/>
      <c r="O2020" s="142"/>
      <c r="P2020" s="146"/>
      <c r="Q2020" s="147"/>
      <c r="R2020" s="142"/>
      <c r="S2020" s="147"/>
      <c r="T2020" s="142"/>
      <c r="U2020" s="148"/>
      <c r="V2020" s="142"/>
      <c r="W2020" s="142"/>
      <c r="X2020" s="142"/>
      <c r="Y2020" s="147"/>
      <c r="Z2020" s="142"/>
      <c r="AA2020" s="142"/>
      <c r="AB2020" s="142"/>
      <c r="AC2020" s="142"/>
      <c r="AD2020" s="147"/>
      <c r="AE2020" s="142"/>
      <c r="AF2020" s="142"/>
    </row>
    <row r="2021">
      <c r="A2021" s="140"/>
      <c r="B2021" s="141"/>
      <c r="C2021" s="141"/>
      <c r="D2021" s="141"/>
      <c r="E2021" s="142"/>
      <c r="F2021" s="142"/>
      <c r="G2021" s="142"/>
      <c r="H2021" s="142"/>
      <c r="I2021" s="143"/>
      <c r="J2021" s="144"/>
      <c r="K2021" s="142"/>
      <c r="L2021" s="144"/>
      <c r="M2021" s="142"/>
      <c r="N2021" s="145"/>
      <c r="O2021" s="142"/>
      <c r="P2021" s="146"/>
      <c r="Q2021" s="147"/>
      <c r="R2021" s="142"/>
      <c r="S2021" s="147"/>
      <c r="T2021" s="142"/>
      <c r="U2021" s="148"/>
      <c r="V2021" s="142"/>
      <c r="W2021" s="142"/>
      <c r="X2021" s="142"/>
      <c r="Y2021" s="147"/>
      <c r="Z2021" s="142"/>
      <c r="AA2021" s="142"/>
      <c r="AB2021" s="142"/>
      <c r="AC2021" s="142"/>
      <c r="AD2021" s="147"/>
      <c r="AE2021" s="142"/>
      <c r="AF2021" s="142"/>
    </row>
    <row r="2022">
      <c r="A2022" s="140"/>
      <c r="B2022" s="141"/>
      <c r="C2022" s="141"/>
      <c r="D2022" s="141"/>
      <c r="E2022" s="142"/>
      <c r="F2022" s="142"/>
      <c r="G2022" s="142"/>
      <c r="H2022" s="142"/>
      <c r="I2022" s="143"/>
      <c r="J2022" s="144"/>
      <c r="K2022" s="142"/>
      <c r="L2022" s="144"/>
      <c r="M2022" s="142"/>
      <c r="N2022" s="145"/>
      <c r="O2022" s="142"/>
      <c r="P2022" s="146"/>
      <c r="Q2022" s="147"/>
      <c r="R2022" s="142"/>
      <c r="S2022" s="147"/>
      <c r="T2022" s="142"/>
      <c r="U2022" s="148"/>
      <c r="V2022" s="142"/>
      <c r="W2022" s="142"/>
      <c r="X2022" s="142"/>
      <c r="Y2022" s="147"/>
      <c r="Z2022" s="142"/>
      <c r="AA2022" s="142"/>
      <c r="AB2022" s="142"/>
      <c r="AC2022" s="142"/>
      <c r="AD2022" s="147"/>
      <c r="AE2022" s="142"/>
      <c r="AF2022" s="142"/>
    </row>
    <row r="2023">
      <c r="A2023" s="140"/>
      <c r="B2023" s="141"/>
      <c r="C2023" s="141"/>
      <c r="D2023" s="141"/>
      <c r="E2023" s="142"/>
      <c r="F2023" s="142"/>
      <c r="G2023" s="142"/>
      <c r="H2023" s="142"/>
      <c r="I2023" s="143"/>
      <c r="J2023" s="144"/>
      <c r="K2023" s="142"/>
      <c r="L2023" s="144"/>
      <c r="M2023" s="142"/>
      <c r="N2023" s="145"/>
      <c r="O2023" s="142"/>
      <c r="P2023" s="146"/>
      <c r="Q2023" s="147"/>
      <c r="R2023" s="142"/>
      <c r="S2023" s="147"/>
      <c r="T2023" s="142"/>
      <c r="U2023" s="148"/>
      <c r="V2023" s="142"/>
      <c r="W2023" s="142"/>
      <c r="X2023" s="142"/>
      <c r="Y2023" s="147"/>
      <c r="Z2023" s="142"/>
      <c r="AA2023" s="142"/>
      <c r="AB2023" s="142"/>
      <c r="AC2023" s="142"/>
      <c r="AD2023" s="147"/>
      <c r="AE2023" s="142"/>
      <c r="AF2023" s="142"/>
    </row>
    <row r="2024">
      <c r="A2024" s="140"/>
      <c r="B2024" s="141"/>
      <c r="C2024" s="141"/>
      <c r="D2024" s="141"/>
      <c r="E2024" s="142"/>
      <c r="F2024" s="142"/>
      <c r="G2024" s="142"/>
      <c r="H2024" s="142"/>
      <c r="I2024" s="143"/>
      <c r="J2024" s="144"/>
      <c r="K2024" s="142"/>
      <c r="L2024" s="144"/>
      <c r="M2024" s="142"/>
      <c r="N2024" s="145"/>
      <c r="O2024" s="142"/>
      <c r="P2024" s="146"/>
      <c r="Q2024" s="147"/>
      <c r="R2024" s="142"/>
      <c r="S2024" s="147"/>
      <c r="T2024" s="142"/>
      <c r="U2024" s="148"/>
      <c r="V2024" s="142"/>
      <c r="W2024" s="142"/>
      <c r="X2024" s="142"/>
      <c r="Y2024" s="147"/>
      <c r="Z2024" s="142"/>
      <c r="AA2024" s="142"/>
      <c r="AB2024" s="142"/>
      <c r="AC2024" s="142"/>
      <c r="AD2024" s="147"/>
      <c r="AE2024" s="142"/>
      <c r="AF2024" s="142"/>
    </row>
    <row r="2025">
      <c r="A2025" s="140"/>
      <c r="B2025" s="141"/>
      <c r="C2025" s="141"/>
      <c r="D2025" s="141"/>
      <c r="E2025" s="142"/>
      <c r="F2025" s="142"/>
      <c r="G2025" s="142"/>
      <c r="H2025" s="142"/>
      <c r="I2025" s="143"/>
      <c r="J2025" s="144"/>
      <c r="K2025" s="142"/>
      <c r="L2025" s="144"/>
      <c r="M2025" s="142"/>
      <c r="N2025" s="145"/>
      <c r="O2025" s="142"/>
      <c r="P2025" s="146"/>
      <c r="Q2025" s="147"/>
      <c r="R2025" s="142"/>
      <c r="S2025" s="147"/>
      <c r="T2025" s="142"/>
      <c r="U2025" s="148"/>
      <c r="V2025" s="142"/>
      <c r="W2025" s="142"/>
      <c r="X2025" s="142"/>
      <c r="Y2025" s="147"/>
      <c r="Z2025" s="142"/>
      <c r="AA2025" s="142"/>
      <c r="AB2025" s="142"/>
      <c r="AC2025" s="142"/>
      <c r="AD2025" s="147"/>
      <c r="AE2025" s="142"/>
      <c r="AF2025" s="142"/>
    </row>
    <row r="2026">
      <c r="A2026" s="140"/>
      <c r="B2026" s="141"/>
      <c r="C2026" s="141"/>
      <c r="D2026" s="141"/>
      <c r="E2026" s="142"/>
      <c r="F2026" s="142"/>
      <c r="G2026" s="142"/>
      <c r="H2026" s="142"/>
      <c r="I2026" s="143"/>
      <c r="J2026" s="144"/>
      <c r="K2026" s="142"/>
      <c r="L2026" s="144"/>
      <c r="M2026" s="142"/>
      <c r="N2026" s="145"/>
      <c r="O2026" s="142"/>
      <c r="P2026" s="146"/>
      <c r="Q2026" s="147"/>
      <c r="R2026" s="142"/>
      <c r="S2026" s="147"/>
      <c r="T2026" s="142"/>
      <c r="U2026" s="148"/>
      <c r="V2026" s="142"/>
      <c r="W2026" s="142"/>
      <c r="X2026" s="142"/>
      <c r="Y2026" s="147"/>
      <c r="Z2026" s="142"/>
      <c r="AA2026" s="142"/>
      <c r="AB2026" s="142"/>
      <c r="AC2026" s="142"/>
      <c r="AD2026" s="147"/>
      <c r="AE2026" s="142"/>
      <c r="AF2026" s="142"/>
    </row>
    <row r="2027">
      <c r="A2027" s="140"/>
      <c r="B2027" s="141"/>
      <c r="C2027" s="141"/>
      <c r="D2027" s="141"/>
      <c r="E2027" s="142"/>
      <c r="F2027" s="142"/>
      <c r="G2027" s="142"/>
      <c r="H2027" s="142"/>
      <c r="I2027" s="143"/>
      <c r="J2027" s="144"/>
      <c r="K2027" s="142"/>
      <c r="L2027" s="144"/>
      <c r="M2027" s="142"/>
      <c r="N2027" s="145"/>
      <c r="O2027" s="142"/>
      <c r="P2027" s="146"/>
      <c r="Q2027" s="147"/>
      <c r="R2027" s="142"/>
      <c r="S2027" s="147"/>
      <c r="T2027" s="142"/>
      <c r="U2027" s="148"/>
      <c r="V2027" s="142"/>
      <c r="W2027" s="142"/>
      <c r="X2027" s="142"/>
      <c r="Y2027" s="147"/>
      <c r="Z2027" s="142"/>
      <c r="AA2027" s="142"/>
      <c r="AB2027" s="142"/>
      <c r="AC2027" s="142"/>
      <c r="AD2027" s="147"/>
      <c r="AE2027" s="142"/>
      <c r="AF2027" s="142"/>
    </row>
    <row r="2028">
      <c r="A2028" s="140"/>
      <c r="B2028" s="141"/>
      <c r="C2028" s="141"/>
      <c r="D2028" s="141"/>
      <c r="E2028" s="142"/>
      <c r="F2028" s="142"/>
      <c r="G2028" s="142"/>
      <c r="H2028" s="142"/>
      <c r="I2028" s="143"/>
      <c r="J2028" s="144"/>
      <c r="K2028" s="142"/>
      <c r="L2028" s="144"/>
      <c r="M2028" s="142"/>
      <c r="N2028" s="145"/>
      <c r="O2028" s="142"/>
      <c r="P2028" s="146"/>
      <c r="Q2028" s="147"/>
      <c r="R2028" s="142"/>
      <c r="S2028" s="147"/>
      <c r="T2028" s="142"/>
      <c r="U2028" s="148"/>
      <c r="V2028" s="142"/>
      <c r="W2028" s="142"/>
      <c r="X2028" s="142"/>
      <c r="Y2028" s="147"/>
      <c r="Z2028" s="142"/>
      <c r="AA2028" s="142"/>
      <c r="AB2028" s="142"/>
      <c r="AC2028" s="142"/>
      <c r="AD2028" s="147"/>
      <c r="AE2028" s="142"/>
      <c r="AF2028" s="142"/>
    </row>
    <row r="2029">
      <c r="A2029" s="140"/>
      <c r="B2029" s="141"/>
      <c r="C2029" s="141"/>
      <c r="D2029" s="141"/>
      <c r="E2029" s="142"/>
      <c r="F2029" s="142"/>
      <c r="G2029" s="142"/>
      <c r="H2029" s="142"/>
      <c r="I2029" s="143"/>
      <c r="J2029" s="144"/>
      <c r="K2029" s="142"/>
      <c r="L2029" s="144"/>
      <c r="M2029" s="142"/>
      <c r="N2029" s="145"/>
      <c r="O2029" s="142"/>
      <c r="P2029" s="146"/>
      <c r="Q2029" s="147"/>
      <c r="R2029" s="142"/>
      <c r="S2029" s="147"/>
      <c r="T2029" s="142"/>
      <c r="U2029" s="148"/>
      <c r="V2029" s="142"/>
      <c r="W2029" s="142"/>
      <c r="X2029" s="142"/>
      <c r="Y2029" s="147"/>
      <c r="Z2029" s="142"/>
      <c r="AA2029" s="142"/>
      <c r="AB2029" s="142"/>
      <c r="AC2029" s="142"/>
      <c r="AD2029" s="147"/>
      <c r="AE2029" s="142"/>
      <c r="AF2029" s="142"/>
    </row>
    <row r="2030">
      <c r="A2030" s="140"/>
      <c r="B2030" s="141"/>
      <c r="C2030" s="141"/>
      <c r="D2030" s="141"/>
      <c r="E2030" s="142"/>
      <c r="F2030" s="142"/>
      <c r="G2030" s="142"/>
      <c r="H2030" s="142"/>
      <c r="I2030" s="143"/>
      <c r="J2030" s="144"/>
      <c r="K2030" s="142"/>
      <c r="L2030" s="144"/>
      <c r="M2030" s="142"/>
      <c r="N2030" s="145"/>
      <c r="O2030" s="142"/>
      <c r="P2030" s="146"/>
      <c r="Q2030" s="147"/>
      <c r="R2030" s="142"/>
      <c r="S2030" s="147"/>
      <c r="T2030" s="142"/>
      <c r="U2030" s="148"/>
      <c r="V2030" s="142"/>
      <c r="W2030" s="142"/>
      <c r="X2030" s="142"/>
      <c r="Y2030" s="147"/>
      <c r="Z2030" s="142"/>
      <c r="AA2030" s="142"/>
      <c r="AB2030" s="142"/>
      <c r="AC2030" s="142"/>
      <c r="AD2030" s="147"/>
      <c r="AE2030" s="142"/>
      <c r="AF2030" s="142"/>
    </row>
    <row r="2031">
      <c r="A2031" s="140"/>
      <c r="B2031" s="141"/>
      <c r="C2031" s="141"/>
      <c r="D2031" s="141"/>
      <c r="E2031" s="142"/>
      <c r="F2031" s="142"/>
      <c r="G2031" s="142"/>
      <c r="H2031" s="142"/>
      <c r="I2031" s="143"/>
      <c r="J2031" s="144"/>
      <c r="K2031" s="142"/>
      <c r="L2031" s="144"/>
      <c r="M2031" s="142"/>
      <c r="N2031" s="145"/>
      <c r="O2031" s="142"/>
      <c r="P2031" s="146"/>
      <c r="Q2031" s="147"/>
      <c r="R2031" s="142"/>
      <c r="S2031" s="147"/>
      <c r="T2031" s="142"/>
      <c r="U2031" s="148"/>
      <c r="V2031" s="142"/>
      <c r="W2031" s="142"/>
      <c r="X2031" s="142"/>
      <c r="Y2031" s="147"/>
      <c r="Z2031" s="142"/>
      <c r="AA2031" s="142"/>
      <c r="AB2031" s="142"/>
      <c r="AC2031" s="142"/>
      <c r="AD2031" s="147"/>
      <c r="AE2031" s="142"/>
      <c r="AF2031" s="142"/>
    </row>
    <row r="2032">
      <c r="A2032" s="140"/>
      <c r="B2032" s="141"/>
      <c r="C2032" s="141"/>
      <c r="D2032" s="141"/>
      <c r="E2032" s="142"/>
      <c r="F2032" s="142"/>
      <c r="G2032" s="142"/>
      <c r="H2032" s="142"/>
      <c r="I2032" s="143"/>
      <c r="J2032" s="144"/>
      <c r="K2032" s="142"/>
      <c r="L2032" s="144"/>
      <c r="M2032" s="142"/>
      <c r="N2032" s="145"/>
      <c r="O2032" s="142"/>
      <c r="P2032" s="146"/>
      <c r="Q2032" s="147"/>
      <c r="R2032" s="142"/>
      <c r="S2032" s="147"/>
      <c r="T2032" s="142"/>
      <c r="U2032" s="148"/>
      <c r="V2032" s="142"/>
      <c r="W2032" s="142"/>
      <c r="X2032" s="142"/>
      <c r="Y2032" s="147"/>
      <c r="Z2032" s="142"/>
      <c r="AA2032" s="142"/>
      <c r="AB2032" s="142"/>
      <c r="AC2032" s="142"/>
      <c r="AD2032" s="147"/>
      <c r="AE2032" s="142"/>
      <c r="AF2032" s="142"/>
    </row>
    <row r="2033">
      <c r="A2033" s="140"/>
      <c r="B2033" s="141"/>
      <c r="C2033" s="141"/>
      <c r="D2033" s="141"/>
      <c r="E2033" s="142"/>
      <c r="F2033" s="142"/>
      <c r="G2033" s="142"/>
      <c r="H2033" s="142"/>
      <c r="I2033" s="143"/>
      <c r="J2033" s="144"/>
      <c r="K2033" s="142"/>
      <c r="L2033" s="144"/>
      <c r="M2033" s="142"/>
      <c r="N2033" s="145"/>
      <c r="O2033" s="142"/>
      <c r="P2033" s="146"/>
      <c r="Q2033" s="147"/>
      <c r="R2033" s="142"/>
      <c r="S2033" s="147"/>
      <c r="T2033" s="142"/>
      <c r="U2033" s="148"/>
      <c r="V2033" s="142"/>
      <c r="W2033" s="142"/>
      <c r="X2033" s="142"/>
      <c r="Y2033" s="147"/>
      <c r="Z2033" s="142"/>
      <c r="AA2033" s="142"/>
      <c r="AB2033" s="142"/>
      <c r="AC2033" s="142"/>
      <c r="AD2033" s="147"/>
      <c r="AE2033" s="142"/>
      <c r="AF2033" s="142"/>
    </row>
    <row r="2034">
      <c r="A2034" s="140"/>
      <c r="B2034" s="141"/>
      <c r="C2034" s="141"/>
      <c r="D2034" s="141"/>
      <c r="E2034" s="142"/>
      <c r="F2034" s="142"/>
      <c r="G2034" s="142"/>
      <c r="H2034" s="142"/>
      <c r="I2034" s="143"/>
      <c r="J2034" s="144"/>
      <c r="K2034" s="142"/>
      <c r="L2034" s="144"/>
      <c r="M2034" s="142"/>
      <c r="N2034" s="145"/>
      <c r="O2034" s="142"/>
      <c r="P2034" s="146"/>
      <c r="Q2034" s="147"/>
      <c r="R2034" s="142"/>
      <c r="S2034" s="147"/>
      <c r="T2034" s="142"/>
      <c r="U2034" s="148"/>
      <c r="V2034" s="142"/>
      <c r="W2034" s="142"/>
      <c r="X2034" s="142"/>
      <c r="Y2034" s="147"/>
      <c r="Z2034" s="142"/>
      <c r="AA2034" s="142"/>
      <c r="AB2034" s="142"/>
      <c r="AC2034" s="142"/>
      <c r="AD2034" s="147"/>
      <c r="AE2034" s="142"/>
      <c r="AF2034" s="142"/>
    </row>
    <row r="2035">
      <c r="A2035" s="140"/>
      <c r="B2035" s="141"/>
      <c r="C2035" s="141"/>
      <c r="D2035" s="141"/>
      <c r="E2035" s="142"/>
      <c r="F2035" s="142"/>
      <c r="G2035" s="142"/>
      <c r="H2035" s="142"/>
      <c r="I2035" s="143"/>
      <c r="J2035" s="144"/>
      <c r="K2035" s="142"/>
      <c r="L2035" s="144"/>
      <c r="M2035" s="142"/>
      <c r="N2035" s="145"/>
      <c r="O2035" s="142"/>
      <c r="P2035" s="146"/>
      <c r="Q2035" s="147"/>
      <c r="R2035" s="142"/>
      <c r="S2035" s="147"/>
      <c r="T2035" s="142"/>
      <c r="U2035" s="148"/>
      <c r="V2035" s="142"/>
      <c r="W2035" s="142"/>
      <c r="X2035" s="142"/>
      <c r="Y2035" s="147"/>
      <c r="Z2035" s="142"/>
      <c r="AA2035" s="142"/>
      <c r="AB2035" s="142"/>
      <c r="AC2035" s="142"/>
      <c r="AD2035" s="147"/>
      <c r="AE2035" s="142"/>
      <c r="AF2035" s="142"/>
    </row>
    <row r="2036">
      <c r="A2036" s="140"/>
      <c r="B2036" s="141"/>
      <c r="C2036" s="141"/>
      <c r="D2036" s="141"/>
      <c r="E2036" s="142"/>
      <c r="F2036" s="142"/>
      <c r="G2036" s="142"/>
      <c r="H2036" s="142"/>
      <c r="I2036" s="143"/>
      <c r="J2036" s="144"/>
      <c r="K2036" s="142"/>
      <c r="L2036" s="144"/>
      <c r="M2036" s="142"/>
      <c r="N2036" s="145"/>
      <c r="O2036" s="142"/>
      <c r="P2036" s="146"/>
      <c r="Q2036" s="147"/>
      <c r="R2036" s="142"/>
      <c r="S2036" s="147"/>
      <c r="T2036" s="142"/>
      <c r="U2036" s="148"/>
      <c r="V2036" s="142"/>
      <c r="W2036" s="142"/>
      <c r="X2036" s="142"/>
      <c r="Y2036" s="147"/>
      <c r="Z2036" s="142"/>
      <c r="AA2036" s="142"/>
      <c r="AB2036" s="142"/>
      <c r="AC2036" s="142"/>
      <c r="AD2036" s="147"/>
      <c r="AE2036" s="142"/>
      <c r="AF2036" s="142"/>
    </row>
    <row r="2037">
      <c r="A2037" s="140"/>
      <c r="B2037" s="141"/>
      <c r="C2037" s="141"/>
      <c r="D2037" s="141"/>
      <c r="E2037" s="142"/>
      <c r="F2037" s="142"/>
      <c r="G2037" s="142"/>
      <c r="H2037" s="142"/>
      <c r="I2037" s="143"/>
      <c r="J2037" s="144"/>
      <c r="K2037" s="142"/>
      <c r="L2037" s="144"/>
      <c r="M2037" s="142"/>
      <c r="N2037" s="145"/>
      <c r="O2037" s="142"/>
      <c r="P2037" s="146"/>
      <c r="Q2037" s="147"/>
      <c r="R2037" s="142"/>
      <c r="S2037" s="147"/>
      <c r="T2037" s="142"/>
      <c r="U2037" s="148"/>
      <c r="V2037" s="142"/>
      <c r="W2037" s="142"/>
      <c r="X2037" s="142"/>
      <c r="Y2037" s="147"/>
      <c r="Z2037" s="142"/>
      <c r="AA2037" s="142"/>
      <c r="AB2037" s="142"/>
      <c r="AC2037" s="142"/>
      <c r="AD2037" s="147"/>
      <c r="AE2037" s="142"/>
      <c r="AF2037" s="142"/>
    </row>
    <row r="2038">
      <c r="A2038" s="140"/>
      <c r="B2038" s="141"/>
      <c r="C2038" s="141"/>
      <c r="D2038" s="141"/>
      <c r="E2038" s="142"/>
      <c r="F2038" s="142"/>
      <c r="G2038" s="142"/>
      <c r="H2038" s="142"/>
      <c r="I2038" s="143"/>
      <c r="J2038" s="144"/>
      <c r="K2038" s="142"/>
      <c r="L2038" s="144"/>
      <c r="M2038" s="142"/>
      <c r="N2038" s="145"/>
      <c r="O2038" s="142"/>
      <c r="P2038" s="146"/>
      <c r="Q2038" s="147"/>
      <c r="R2038" s="142"/>
      <c r="S2038" s="147"/>
      <c r="T2038" s="142"/>
      <c r="U2038" s="148"/>
      <c r="V2038" s="142"/>
      <c r="W2038" s="142"/>
      <c r="X2038" s="142"/>
      <c r="Y2038" s="147"/>
      <c r="Z2038" s="142"/>
      <c r="AA2038" s="142"/>
      <c r="AB2038" s="142"/>
      <c r="AC2038" s="142"/>
      <c r="AD2038" s="147"/>
      <c r="AE2038" s="142"/>
      <c r="AF2038" s="142"/>
    </row>
    <row r="2039">
      <c r="A2039" s="140"/>
      <c r="B2039" s="141"/>
      <c r="C2039" s="141"/>
      <c r="D2039" s="141"/>
      <c r="E2039" s="142"/>
      <c r="F2039" s="142"/>
      <c r="G2039" s="142"/>
      <c r="H2039" s="142"/>
      <c r="I2039" s="143"/>
      <c r="J2039" s="144"/>
      <c r="K2039" s="142"/>
      <c r="L2039" s="144"/>
      <c r="M2039" s="142"/>
      <c r="N2039" s="145"/>
      <c r="O2039" s="142"/>
      <c r="P2039" s="146"/>
      <c r="Q2039" s="147"/>
      <c r="R2039" s="142"/>
      <c r="S2039" s="147"/>
      <c r="T2039" s="142"/>
      <c r="U2039" s="148"/>
      <c r="V2039" s="142"/>
      <c r="W2039" s="142"/>
      <c r="X2039" s="142"/>
      <c r="Y2039" s="147"/>
      <c r="Z2039" s="142"/>
      <c r="AA2039" s="142"/>
      <c r="AB2039" s="142"/>
      <c r="AC2039" s="142"/>
      <c r="AD2039" s="147"/>
      <c r="AE2039" s="142"/>
      <c r="AF2039" s="142"/>
    </row>
    <row r="2040">
      <c r="A2040" s="140"/>
      <c r="B2040" s="141"/>
      <c r="C2040" s="141"/>
      <c r="D2040" s="141"/>
      <c r="E2040" s="142"/>
      <c r="F2040" s="142"/>
      <c r="G2040" s="142"/>
      <c r="H2040" s="142"/>
      <c r="I2040" s="143"/>
      <c r="J2040" s="144"/>
      <c r="K2040" s="142"/>
      <c r="L2040" s="144"/>
      <c r="M2040" s="142"/>
      <c r="N2040" s="145"/>
      <c r="O2040" s="142"/>
      <c r="P2040" s="146"/>
      <c r="Q2040" s="147"/>
      <c r="R2040" s="142"/>
      <c r="S2040" s="147"/>
      <c r="T2040" s="142"/>
      <c r="U2040" s="148"/>
      <c r="V2040" s="142"/>
      <c r="W2040" s="142"/>
      <c r="X2040" s="142"/>
      <c r="Y2040" s="147"/>
      <c r="Z2040" s="142"/>
      <c r="AA2040" s="142"/>
      <c r="AB2040" s="142"/>
      <c r="AC2040" s="142"/>
      <c r="AD2040" s="147"/>
      <c r="AE2040" s="142"/>
      <c r="AF2040" s="142"/>
    </row>
    <row r="2041">
      <c r="A2041" s="140"/>
      <c r="B2041" s="141"/>
      <c r="C2041" s="141"/>
      <c r="D2041" s="141"/>
      <c r="E2041" s="142"/>
      <c r="F2041" s="142"/>
      <c r="G2041" s="142"/>
      <c r="H2041" s="142"/>
      <c r="I2041" s="143"/>
      <c r="J2041" s="144"/>
      <c r="K2041" s="142"/>
      <c r="L2041" s="144"/>
      <c r="M2041" s="142"/>
      <c r="N2041" s="145"/>
      <c r="O2041" s="142"/>
      <c r="P2041" s="146"/>
      <c r="Q2041" s="147"/>
      <c r="R2041" s="142"/>
      <c r="S2041" s="147"/>
      <c r="T2041" s="142"/>
      <c r="U2041" s="148"/>
      <c r="V2041" s="142"/>
      <c r="W2041" s="142"/>
      <c r="X2041" s="142"/>
      <c r="Y2041" s="147"/>
      <c r="Z2041" s="142"/>
      <c r="AA2041" s="142"/>
      <c r="AB2041" s="142"/>
      <c r="AC2041" s="142"/>
      <c r="AD2041" s="147"/>
      <c r="AE2041" s="142"/>
      <c r="AF2041" s="142"/>
    </row>
    <row r="2042">
      <c r="A2042" s="140"/>
      <c r="B2042" s="141"/>
      <c r="C2042" s="141"/>
      <c r="D2042" s="141"/>
      <c r="E2042" s="142"/>
      <c r="F2042" s="142"/>
      <c r="G2042" s="142"/>
      <c r="H2042" s="142"/>
      <c r="I2042" s="143"/>
      <c r="J2042" s="144"/>
      <c r="K2042" s="142"/>
      <c r="L2042" s="144"/>
      <c r="M2042" s="142"/>
      <c r="N2042" s="145"/>
      <c r="O2042" s="142"/>
      <c r="P2042" s="146"/>
      <c r="Q2042" s="147"/>
      <c r="R2042" s="142"/>
      <c r="S2042" s="147"/>
      <c r="T2042" s="142"/>
      <c r="U2042" s="148"/>
      <c r="V2042" s="142"/>
      <c r="W2042" s="142"/>
      <c r="X2042" s="142"/>
      <c r="Y2042" s="147"/>
      <c r="Z2042" s="142"/>
      <c r="AA2042" s="142"/>
      <c r="AB2042" s="142"/>
      <c r="AC2042" s="142"/>
      <c r="AD2042" s="147"/>
      <c r="AE2042" s="142"/>
      <c r="AF2042" s="142"/>
    </row>
    <row r="2043">
      <c r="A2043" s="140"/>
      <c r="B2043" s="141"/>
      <c r="C2043" s="141"/>
      <c r="D2043" s="141"/>
      <c r="E2043" s="142"/>
      <c r="F2043" s="142"/>
      <c r="G2043" s="142"/>
      <c r="H2043" s="142"/>
      <c r="I2043" s="143"/>
      <c r="J2043" s="144"/>
      <c r="K2043" s="142"/>
      <c r="L2043" s="144"/>
      <c r="M2043" s="142"/>
      <c r="N2043" s="145"/>
      <c r="O2043" s="142"/>
      <c r="P2043" s="146"/>
      <c r="Q2043" s="147"/>
      <c r="R2043" s="142"/>
      <c r="S2043" s="147"/>
      <c r="T2043" s="142"/>
      <c r="U2043" s="148"/>
      <c r="V2043" s="142"/>
      <c r="W2043" s="142"/>
      <c r="X2043" s="142"/>
      <c r="Y2043" s="147"/>
      <c r="Z2043" s="142"/>
      <c r="AA2043" s="142"/>
      <c r="AB2043" s="142"/>
      <c r="AC2043" s="142"/>
      <c r="AD2043" s="147"/>
      <c r="AE2043" s="142"/>
      <c r="AF2043" s="142"/>
    </row>
    <row r="2044">
      <c r="A2044" s="140"/>
      <c r="B2044" s="141"/>
      <c r="C2044" s="141"/>
      <c r="D2044" s="141"/>
      <c r="E2044" s="142"/>
      <c r="F2044" s="142"/>
      <c r="G2044" s="142"/>
      <c r="H2044" s="142"/>
      <c r="I2044" s="143"/>
      <c r="J2044" s="144"/>
      <c r="K2044" s="142"/>
      <c r="L2044" s="144"/>
      <c r="M2044" s="142"/>
      <c r="N2044" s="145"/>
      <c r="O2044" s="142"/>
      <c r="P2044" s="146"/>
      <c r="Q2044" s="147"/>
      <c r="R2044" s="142"/>
      <c r="S2044" s="147"/>
      <c r="T2044" s="142"/>
      <c r="U2044" s="148"/>
      <c r="V2044" s="142"/>
      <c r="W2044" s="142"/>
      <c r="X2044" s="142"/>
      <c r="Y2044" s="147"/>
      <c r="Z2044" s="142"/>
      <c r="AA2044" s="142"/>
      <c r="AB2044" s="142"/>
      <c r="AC2044" s="142"/>
      <c r="AD2044" s="147"/>
      <c r="AE2044" s="142"/>
      <c r="AF2044" s="142"/>
    </row>
    <row r="2045">
      <c r="A2045" s="140"/>
      <c r="B2045" s="141"/>
      <c r="C2045" s="141"/>
      <c r="D2045" s="141"/>
      <c r="E2045" s="142"/>
      <c r="F2045" s="142"/>
      <c r="G2045" s="142"/>
      <c r="H2045" s="142"/>
      <c r="I2045" s="143"/>
      <c r="J2045" s="144"/>
      <c r="K2045" s="142"/>
      <c r="L2045" s="144"/>
      <c r="M2045" s="142"/>
      <c r="N2045" s="145"/>
      <c r="O2045" s="142"/>
      <c r="P2045" s="146"/>
      <c r="Q2045" s="147"/>
      <c r="R2045" s="142"/>
      <c r="S2045" s="147"/>
      <c r="T2045" s="142"/>
      <c r="U2045" s="148"/>
      <c r="V2045" s="142"/>
      <c r="W2045" s="142"/>
      <c r="X2045" s="142"/>
      <c r="Y2045" s="147"/>
      <c r="Z2045" s="142"/>
      <c r="AA2045" s="142"/>
      <c r="AB2045" s="142"/>
      <c r="AC2045" s="142"/>
      <c r="AD2045" s="147"/>
      <c r="AE2045" s="142"/>
      <c r="AF2045" s="142"/>
    </row>
    <row r="2046">
      <c r="A2046" s="140"/>
      <c r="B2046" s="141"/>
      <c r="C2046" s="141"/>
      <c r="D2046" s="141"/>
      <c r="E2046" s="142"/>
      <c r="F2046" s="142"/>
      <c r="G2046" s="142"/>
      <c r="H2046" s="142"/>
      <c r="I2046" s="143"/>
      <c r="J2046" s="144"/>
      <c r="K2046" s="142"/>
      <c r="L2046" s="144"/>
      <c r="M2046" s="142"/>
      <c r="N2046" s="145"/>
      <c r="O2046" s="142"/>
      <c r="P2046" s="146"/>
      <c r="Q2046" s="147"/>
      <c r="R2046" s="142"/>
      <c r="S2046" s="147"/>
      <c r="T2046" s="142"/>
      <c r="U2046" s="148"/>
      <c r="V2046" s="142"/>
      <c r="W2046" s="142"/>
      <c r="X2046" s="142"/>
      <c r="Y2046" s="147"/>
      <c r="Z2046" s="142"/>
      <c r="AA2046" s="142"/>
      <c r="AB2046" s="142"/>
      <c r="AC2046" s="142"/>
      <c r="AD2046" s="147"/>
      <c r="AE2046" s="142"/>
      <c r="AF2046" s="142"/>
    </row>
    <row r="2047">
      <c r="A2047" s="140"/>
      <c r="B2047" s="141"/>
      <c r="C2047" s="141"/>
      <c r="D2047" s="141"/>
      <c r="E2047" s="142"/>
      <c r="F2047" s="142"/>
      <c r="G2047" s="142"/>
      <c r="H2047" s="142"/>
      <c r="I2047" s="143"/>
      <c r="J2047" s="144"/>
      <c r="K2047" s="142"/>
      <c r="L2047" s="144"/>
      <c r="M2047" s="142"/>
      <c r="N2047" s="145"/>
      <c r="O2047" s="142"/>
      <c r="P2047" s="146"/>
      <c r="Q2047" s="147"/>
      <c r="R2047" s="142"/>
      <c r="S2047" s="147"/>
      <c r="T2047" s="142"/>
      <c r="U2047" s="148"/>
      <c r="V2047" s="142"/>
      <c r="W2047" s="142"/>
      <c r="X2047" s="142"/>
      <c r="Y2047" s="147"/>
      <c r="Z2047" s="142"/>
      <c r="AA2047" s="142"/>
      <c r="AB2047" s="142"/>
      <c r="AC2047" s="142"/>
      <c r="AD2047" s="147"/>
      <c r="AE2047" s="142"/>
      <c r="AF2047" s="142"/>
    </row>
    <row r="2048">
      <c r="A2048" s="140"/>
      <c r="B2048" s="141"/>
      <c r="C2048" s="141"/>
      <c r="D2048" s="141"/>
      <c r="E2048" s="142"/>
      <c r="F2048" s="142"/>
      <c r="G2048" s="142"/>
      <c r="H2048" s="142"/>
      <c r="I2048" s="143"/>
      <c r="J2048" s="144"/>
      <c r="K2048" s="142"/>
      <c r="L2048" s="144"/>
      <c r="M2048" s="142"/>
      <c r="N2048" s="145"/>
      <c r="O2048" s="142"/>
      <c r="P2048" s="146"/>
      <c r="Q2048" s="147"/>
      <c r="R2048" s="142"/>
      <c r="S2048" s="147"/>
      <c r="T2048" s="142"/>
      <c r="U2048" s="148"/>
      <c r="V2048" s="142"/>
      <c r="W2048" s="142"/>
      <c r="X2048" s="142"/>
      <c r="Y2048" s="147"/>
      <c r="Z2048" s="142"/>
      <c r="AA2048" s="142"/>
      <c r="AB2048" s="142"/>
      <c r="AC2048" s="142"/>
      <c r="AD2048" s="147"/>
      <c r="AE2048" s="142"/>
      <c r="AF2048" s="142"/>
    </row>
    <row r="2049">
      <c r="A2049" s="140"/>
      <c r="B2049" s="141"/>
      <c r="C2049" s="141"/>
      <c r="D2049" s="141"/>
      <c r="E2049" s="142"/>
      <c r="F2049" s="142"/>
      <c r="G2049" s="142"/>
      <c r="H2049" s="142"/>
      <c r="I2049" s="143"/>
      <c r="J2049" s="144"/>
      <c r="K2049" s="142"/>
      <c r="L2049" s="144"/>
      <c r="M2049" s="142"/>
      <c r="N2049" s="145"/>
      <c r="O2049" s="142"/>
      <c r="P2049" s="146"/>
      <c r="Q2049" s="147"/>
      <c r="R2049" s="142"/>
      <c r="S2049" s="147"/>
      <c r="T2049" s="142"/>
      <c r="U2049" s="148"/>
      <c r="V2049" s="142"/>
      <c r="W2049" s="142"/>
      <c r="X2049" s="142"/>
      <c r="Y2049" s="147"/>
      <c r="Z2049" s="142"/>
      <c r="AA2049" s="142"/>
      <c r="AB2049" s="142"/>
      <c r="AC2049" s="142"/>
      <c r="AD2049" s="147"/>
      <c r="AE2049" s="142"/>
      <c r="AF2049" s="142"/>
    </row>
    <row r="2050">
      <c r="A2050" s="140"/>
      <c r="B2050" s="141"/>
      <c r="C2050" s="141"/>
      <c r="D2050" s="141"/>
      <c r="E2050" s="142"/>
      <c r="F2050" s="142"/>
      <c r="G2050" s="142"/>
      <c r="H2050" s="142"/>
      <c r="I2050" s="143"/>
      <c r="J2050" s="144"/>
      <c r="K2050" s="142"/>
      <c r="L2050" s="144"/>
      <c r="M2050" s="142"/>
      <c r="N2050" s="145"/>
      <c r="O2050" s="142"/>
      <c r="P2050" s="146"/>
      <c r="Q2050" s="147"/>
      <c r="R2050" s="142"/>
      <c r="S2050" s="147"/>
      <c r="T2050" s="142"/>
      <c r="U2050" s="148"/>
      <c r="V2050" s="142"/>
      <c r="W2050" s="142"/>
      <c r="X2050" s="142"/>
      <c r="Y2050" s="147"/>
      <c r="Z2050" s="142"/>
      <c r="AA2050" s="142"/>
      <c r="AB2050" s="142"/>
      <c r="AC2050" s="142"/>
      <c r="AD2050" s="147"/>
      <c r="AE2050" s="142"/>
      <c r="AF2050" s="142"/>
    </row>
    <row r="2051">
      <c r="A2051" s="140"/>
      <c r="B2051" s="141"/>
      <c r="C2051" s="141"/>
      <c r="D2051" s="141"/>
      <c r="E2051" s="142"/>
      <c r="F2051" s="142"/>
      <c r="G2051" s="142"/>
      <c r="H2051" s="142"/>
      <c r="I2051" s="143"/>
      <c r="J2051" s="144"/>
      <c r="K2051" s="142"/>
      <c r="L2051" s="144"/>
      <c r="M2051" s="142"/>
      <c r="N2051" s="145"/>
      <c r="O2051" s="142"/>
      <c r="P2051" s="146"/>
      <c r="Q2051" s="147"/>
      <c r="R2051" s="142"/>
      <c r="S2051" s="147"/>
      <c r="T2051" s="142"/>
      <c r="U2051" s="148"/>
      <c r="V2051" s="142"/>
      <c r="W2051" s="142"/>
      <c r="X2051" s="142"/>
      <c r="Y2051" s="147"/>
      <c r="Z2051" s="142"/>
      <c r="AA2051" s="142"/>
      <c r="AB2051" s="142"/>
      <c r="AC2051" s="142"/>
      <c r="AD2051" s="147"/>
      <c r="AE2051" s="142"/>
      <c r="AF2051" s="142"/>
    </row>
    <row r="2052">
      <c r="A2052" s="140"/>
      <c r="B2052" s="141"/>
      <c r="C2052" s="141"/>
      <c r="D2052" s="141"/>
      <c r="E2052" s="142"/>
      <c r="F2052" s="142"/>
      <c r="G2052" s="142"/>
      <c r="H2052" s="142"/>
      <c r="I2052" s="143"/>
      <c r="J2052" s="144"/>
      <c r="K2052" s="142"/>
      <c r="L2052" s="144"/>
      <c r="M2052" s="142"/>
      <c r="N2052" s="145"/>
      <c r="O2052" s="142"/>
      <c r="P2052" s="146"/>
      <c r="Q2052" s="147"/>
      <c r="R2052" s="142"/>
      <c r="S2052" s="147"/>
      <c r="T2052" s="142"/>
      <c r="U2052" s="148"/>
      <c r="V2052" s="142"/>
      <c r="W2052" s="142"/>
      <c r="X2052" s="142"/>
      <c r="Y2052" s="147"/>
      <c r="Z2052" s="142"/>
      <c r="AA2052" s="142"/>
      <c r="AB2052" s="142"/>
      <c r="AC2052" s="142"/>
      <c r="AD2052" s="147"/>
      <c r="AE2052" s="142"/>
      <c r="AF2052" s="142"/>
    </row>
    <row r="2053">
      <c r="A2053" s="140"/>
      <c r="B2053" s="141"/>
      <c r="C2053" s="141"/>
      <c r="D2053" s="141"/>
      <c r="E2053" s="142"/>
      <c r="F2053" s="142"/>
      <c r="G2053" s="142"/>
      <c r="H2053" s="142"/>
      <c r="I2053" s="143"/>
      <c r="J2053" s="144"/>
      <c r="K2053" s="142"/>
      <c r="L2053" s="144"/>
      <c r="M2053" s="142"/>
      <c r="N2053" s="145"/>
      <c r="O2053" s="142"/>
      <c r="P2053" s="146"/>
      <c r="Q2053" s="147"/>
      <c r="R2053" s="142"/>
      <c r="S2053" s="147"/>
      <c r="T2053" s="142"/>
      <c r="U2053" s="148"/>
      <c r="V2053" s="142"/>
      <c r="W2053" s="142"/>
      <c r="X2053" s="142"/>
      <c r="Y2053" s="147"/>
      <c r="Z2053" s="142"/>
      <c r="AA2053" s="142"/>
      <c r="AB2053" s="142"/>
      <c r="AC2053" s="142"/>
      <c r="AD2053" s="147"/>
      <c r="AE2053" s="142"/>
      <c r="AF2053" s="142"/>
    </row>
    <row r="2054">
      <c r="A2054" s="140"/>
      <c r="B2054" s="141"/>
      <c r="C2054" s="141"/>
      <c r="D2054" s="141"/>
      <c r="E2054" s="142"/>
      <c r="F2054" s="142"/>
      <c r="G2054" s="142"/>
      <c r="H2054" s="142"/>
      <c r="I2054" s="143"/>
      <c r="J2054" s="144"/>
      <c r="K2054" s="142"/>
      <c r="L2054" s="144"/>
      <c r="M2054" s="142"/>
      <c r="N2054" s="145"/>
      <c r="O2054" s="142"/>
      <c r="P2054" s="146"/>
      <c r="Q2054" s="147"/>
      <c r="R2054" s="142"/>
      <c r="S2054" s="147"/>
      <c r="T2054" s="142"/>
      <c r="U2054" s="148"/>
      <c r="V2054" s="142"/>
      <c r="W2054" s="142"/>
      <c r="X2054" s="142"/>
      <c r="Y2054" s="147"/>
      <c r="Z2054" s="142"/>
      <c r="AA2054" s="142"/>
      <c r="AB2054" s="142"/>
      <c r="AC2054" s="142"/>
      <c r="AD2054" s="147"/>
      <c r="AE2054" s="142"/>
      <c r="AF2054" s="142"/>
    </row>
    <row r="2055">
      <c r="A2055" s="140"/>
      <c r="B2055" s="141"/>
      <c r="C2055" s="141"/>
      <c r="D2055" s="141"/>
      <c r="E2055" s="142"/>
      <c r="F2055" s="142"/>
      <c r="G2055" s="142"/>
      <c r="H2055" s="142"/>
      <c r="I2055" s="143"/>
      <c r="J2055" s="144"/>
      <c r="K2055" s="142"/>
      <c r="L2055" s="144"/>
      <c r="M2055" s="142"/>
      <c r="N2055" s="145"/>
      <c r="O2055" s="142"/>
      <c r="P2055" s="146"/>
      <c r="Q2055" s="147"/>
      <c r="R2055" s="142"/>
      <c r="S2055" s="147"/>
      <c r="T2055" s="142"/>
      <c r="U2055" s="148"/>
      <c r="V2055" s="142"/>
      <c r="W2055" s="142"/>
      <c r="X2055" s="142"/>
      <c r="Y2055" s="147"/>
      <c r="Z2055" s="142"/>
      <c r="AA2055" s="142"/>
      <c r="AB2055" s="142"/>
      <c r="AC2055" s="142"/>
      <c r="AD2055" s="147"/>
      <c r="AE2055" s="142"/>
      <c r="AF2055" s="142"/>
    </row>
    <row r="2056">
      <c r="A2056" s="140"/>
      <c r="B2056" s="141"/>
      <c r="C2056" s="141"/>
      <c r="D2056" s="141"/>
      <c r="E2056" s="142"/>
      <c r="F2056" s="142"/>
      <c r="G2056" s="142"/>
      <c r="H2056" s="142"/>
      <c r="I2056" s="143"/>
      <c r="J2056" s="144"/>
      <c r="K2056" s="142"/>
      <c r="L2056" s="144"/>
      <c r="M2056" s="142"/>
      <c r="N2056" s="145"/>
      <c r="O2056" s="142"/>
      <c r="P2056" s="146"/>
      <c r="Q2056" s="147"/>
      <c r="R2056" s="142"/>
      <c r="S2056" s="147"/>
      <c r="T2056" s="142"/>
      <c r="U2056" s="148"/>
      <c r="V2056" s="142"/>
      <c r="W2056" s="142"/>
      <c r="X2056" s="142"/>
      <c r="Y2056" s="147"/>
      <c r="Z2056" s="142"/>
      <c r="AA2056" s="142"/>
      <c r="AB2056" s="142"/>
      <c r="AC2056" s="142"/>
      <c r="AD2056" s="147"/>
      <c r="AE2056" s="142"/>
      <c r="AF2056" s="142"/>
    </row>
    <row r="2057">
      <c r="A2057" s="140"/>
      <c r="B2057" s="141"/>
      <c r="C2057" s="141"/>
      <c r="D2057" s="141"/>
      <c r="E2057" s="142"/>
      <c r="F2057" s="142"/>
      <c r="G2057" s="142"/>
      <c r="H2057" s="142"/>
      <c r="I2057" s="143"/>
      <c r="J2057" s="144"/>
      <c r="K2057" s="142"/>
      <c r="L2057" s="144"/>
      <c r="M2057" s="142"/>
      <c r="N2057" s="145"/>
      <c r="O2057" s="142"/>
      <c r="P2057" s="146"/>
      <c r="Q2057" s="147"/>
      <c r="R2057" s="142"/>
      <c r="S2057" s="147"/>
      <c r="T2057" s="142"/>
      <c r="U2057" s="148"/>
      <c r="V2057" s="142"/>
      <c r="W2057" s="142"/>
      <c r="X2057" s="142"/>
      <c r="Y2057" s="147"/>
      <c r="Z2057" s="142"/>
      <c r="AA2057" s="142"/>
      <c r="AB2057" s="142"/>
      <c r="AC2057" s="142"/>
      <c r="AD2057" s="147"/>
      <c r="AE2057" s="142"/>
      <c r="AF2057" s="142"/>
    </row>
    <row r="2058">
      <c r="A2058" s="140"/>
      <c r="B2058" s="141"/>
      <c r="C2058" s="141"/>
      <c r="D2058" s="141"/>
      <c r="E2058" s="142"/>
      <c r="F2058" s="142"/>
      <c r="G2058" s="142"/>
      <c r="H2058" s="142"/>
      <c r="I2058" s="143"/>
      <c r="J2058" s="144"/>
      <c r="K2058" s="142"/>
      <c r="L2058" s="144"/>
      <c r="M2058" s="142"/>
      <c r="N2058" s="145"/>
      <c r="O2058" s="142"/>
      <c r="P2058" s="146"/>
      <c r="Q2058" s="147"/>
      <c r="R2058" s="142"/>
      <c r="S2058" s="147"/>
      <c r="T2058" s="142"/>
      <c r="U2058" s="148"/>
      <c r="V2058" s="142"/>
      <c r="W2058" s="142"/>
      <c r="X2058" s="142"/>
      <c r="Y2058" s="147"/>
      <c r="Z2058" s="142"/>
      <c r="AA2058" s="142"/>
      <c r="AB2058" s="142"/>
      <c r="AC2058" s="142"/>
      <c r="AD2058" s="147"/>
      <c r="AE2058" s="142"/>
      <c r="AF2058" s="142"/>
    </row>
    <row r="2059">
      <c r="A2059" s="140"/>
      <c r="B2059" s="141"/>
      <c r="C2059" s="141"/>
      <c r="D2059" s="141"/>
      <c r="E2059" s="142"/>
      <c r="F2059" s="142"/>
      <c r="G2059" s="142"/>
      <c r="H2059" s="142"/>
      <c r="I2059" s="143"/>
      <c r="J2059" s="144"/>
      <c r="K2059" s="142"/>
      <c r="L2059" s="144"/>
      <c r="M2059" s="142"/>
      <c r="N2059" s="145"/>
      <c r="O2059" s="142"/>
      <c r="P2059" s="146"/>
      <c r="Q2059" s="147"/>
      <c r="R2059" s="142"/>
      <c r="S2059" s="147"/>
      <c r="T2059" s="142"/>
      <c r="U2059" s="148"/>
      <c r="V2059" s="142"/>
      <c r="W2059" s="142"/>
      <c r="X2059" s="142"/>
      <c r="Y2059" s="147"/>
      <c r="Z2059" s="142"/>
      <c r="AA2059" s="142"/>
      <c r="AB2059" s="142"/>
      <c r="AC2059" s="142"/>
      <c r="AD2059" s="147"/>
      <c r="AE2059" s="142"/>
      <c r="AF2059" s="142"/>
    </row>
    <row r="2060">
      <c r="A2060" s="140"/>
      <c r="B2060" s="141"/>
      <c r="C2060" s="141"/>
      <c r="D2060" s="141"/>
      <c r="E2060" s="142"/>
      <c r="F2060" s="142"/>
      <c r="G2060" s="142"/>
      <c r="H2060" s="142"/>
      <c r="I2060" s="143"/>
      <c r="J2060" s="144"/>
      <c r="K2060" s="142"/>
      <c r="L2060" s="144"/>
      <c r="M2060" s="142"/>
      <c r="N2060" s="145"/>
      <c r="O2060" s="142"/>
      <c r="P2060" s="146"/>
      <c r="Q2060" s="147"/>
      <c r="R2060" s="142"/>
      <c r="S2060" s="147"/>
      <c r="T2060" s="142"/>
      <c r="U2060" s="148"/>
      <c r="V2060" s="142"/>
      <c r="W2060" s="142"/>
      <c r="X2060" s="142"/>
      <c r="Y2060" s="147"/>
      <c r="Z2060" s="142"/>
      <c r="AA2060" s="142"/>
      <c r="AB2060" s="142"/>
      <c r="AC2060" s="142"/>
      <c r="AD2060" s="147"/>
      <c r="AE2060" s="142"/>
      <c r="AF2060" s="142"/>
    </row>
    <row r="2061">
      <c r="A2061" s="140"/>
      <c r="B2061" s="141"/>
      <c r="C2061" s="141"/>
      <c r="D2061" s="141"/>
      <c r="E2061" s="142"/>
      <c r="F2061" s="142"/>
      <c r="G2061" s="142"/>
      <c r="H2061" s="142"/>
      <c r="I2061" s="143"/>
      <c r="J2061" s="144"/>
      <c r="K2061" s="142"/>
      <c r="L2061" s="144"/>
      <c r="M2061" s="142"/>
      <c r="N2061" s="145"/>
      <c r="O2061" s="142"/>
      <c r="P2061" s="146"/>
      <c r="Q2061" s="147"/>
      <c r="R2061" s="142"/>
      <c r="S2061" s="147"/>
      <c r="T2061" s="142"/>
      <c r="U2061" s="148"/>
      <c r="V2061" s="142"/>
      <c r="W2061" s="142"/>
      <c r="X2061" s="142"/>
      <c r="Y2061" s="147"/>
      <c r="Z2061" s="142"/>
      <c r="AA2061" s="142"/>
      <c r="AB2061" s="142"/>
      <c r="AC2061" s="142"/>
      <c r="AD2061" s="147"/>
      <c r="AE2061" s="142"/>
      <c r="AF2061" s="142"/>
    </row>
    <row r="2062">
      <c r="A2062" s="140"/>
      <c r="B2062" s="141"/>
      <c r="C2062" s="141"/>
      <c r="D2062" s="141"/>
      <c r="E2062" s="142"/>
      <c r="F2062" s="142"/>
      <c r="G2062" s="142"/>
      <c r="H2062" s="142"/>
      <c r="I2062" s="143"/>
      <c r="J2062" s="144"/>
      <c r="K2062" s="142"/>
      <c r="L2062" s="144"/>
      <c r="M2062" s="142"/>
      <c r="N2062" s="145"/>
      <c r="O2062" s="142"/>
      <c r="P2062" s="146"/>
      <c r="Q2062" s="147"/>
      <c r="R2062" s="142"/>
      <c r="S2062" s="147"/>
      <c r="T2062" s="142"/>
      <c r="U2062" s="148"/>
      <c r="V2062" s="142"/>
      <c r="W2062" s="142"/>
      <c r="X2062" s="142"/>
      <c r="Y2062" s="147"/>
      <c r="Z2062" s="142"/>
      <c r="AA2062" s="142"/>
      <c r="AB2062" s="142"/>
      <c r="AC2062" s="142"/>
      <c r="AD2062" s="147"/>
      <c r="AE2062" s="142"/>
      <c r="AF2062" s="142"/>
    </row>
    <row r="2063">
      <c r="A2063" s="140"/>
      <c r="B2063" s="141"/>
      <c r="C2063" s="141"/>
      <c r="D2063" s="141"/>
      <c r="E2063" s="142"/>
      <c r="F2063" s="142"/>
      <c r="G2063" s="142"/>
      <c r="H2063" s="142"/>
      <c r="I2063" s="143"/>
      <c r="J2063" s="144"/>
      <c r="K2063" s="142"/>
      <c r="L2063" s="144"/>
      <c r="M2063" s="142"/>
      <c r="N2063" s="145"/>
      <c r="O2063" s="142"/>
      <c r="P2063" s="146"/>
      <c r="Q2063" s="147"/>
      <c r="R2063" s="142"/>
      <c r="S2063" s="147"/>
      <c r="T2063" s="142"/>
      <c r="U2063" s="148"/>
      <c r="V2063" s="142"/>
      <c r="W2063" s="142"/>
      <c r="X2063" s="142"/>
      <c r="Y2063" s="147"/>
      <c r="Z2063" s="142"/>
      <c r="AA2063" s="142"/>
      <c r="AB2063" s="142"/>
      <c r="AC2063" s="142"/>
      <c r="AD2063" s="147"/>
      <c r="AE2063" s="142"/>
      <c r="AF2063" s="142"/>
    </row>
    <row r="2064">
      <c r="A2064" s="140"/>
      <c r="B2064" s="141"/>
      <c r="C2064" s="141"/>
      <c r="D2064" s="141"/>
      <c r="E2064" s="142"/>
      <c r="F2064" s="142"/>
      <c r="G2064" s="142"/>
      <c r="H2064" s="142"/>
      <c r="I2064" s="143"/>
      <c r="J2064" s="144"/>
      <c r="K2064" s="142"/>
      <c r="L2064" s="144"/>
      <c r="M2064" s="142"/>
      <c r="N2064" s="145"/>
      <c r="O2064" s="142"/>
      <c r="P2064" s="146"/>
      <c r="Q2064" s="147"/>
      <c r="R2064" s="142"/>
      <c r="S2064" s="147"/>
      <c r="T2064" s="142"/>
      <c r="U2064" s="148"/>
      <c r="V2064" s="142"/>
      <c r="W2064" s="142"/>
      <c r="X2064" s="142"/>
      <c r="Y2064" s="147"/>
      <c r="Z2064" s="142"/>
      <c r="AA2064" s="142"/>
      <c r="AB2064" s="142"/>
      <c r="AC2064" s="142"/>
      <c r="AD2064" s="147"/>
      <c r="AE2064" s="142"/>
      <c r="AF2064" s="142"/>
    </row>
    <row r="2065">
      <c r="A2065" s="140"/>
      <c r="B2065" s="141"/>
      <c r="C2065" s="141"/>
      <c r="D2065" s="141"/>
      <c r="E2065" s="142"/>
      <c r="F2065" s="142"/>
      <c r="G2065" s="142"/>
      <c r="H2065" s="142"/>
      <c r="I2065" s="143"/>
      <c r="J2065" s="144"/>
      <c r="K2065" s="142"/>
      <c r="L2065" s="144"/>
      <c r="M2065" s="142"/>
      <c r="N2065" s="145"/>
      <c r="O2065" s="142"/>
      <c r="P2065" s="146"/>
      <c r="Q2065" s="147"/>
      <c r="R2065" s="142"/>
      <c r="S2065" s="147"/>
      <c r="T2065" s="142"/>
      <c r="U2065" s="148"/>
      <c r="V2065" s="142"/>
      <c r="W2065" s="142"/>
      <c r="X2065" s="142"/>
      <c r="Y2065" s="147"/>
      <c r="Z2065" s="142"/>
      <c r="AA2065" s="142"/>
      <c r="AB2065" s="142"/>
      <c r="AC2065" s="142"/>
      <c r="AD2065" s="147"/>
      <c r="AE2065" s="142"/>
      <c r="AF2065" s="142"/>
    </row>
    <row r="2066">
      <c r="A2066" s="140"/>
      <c r="B2066" s="141"/>
      <c r="C2066" s="141"/>
      <c r="D2066" s="141"/>
      <c r="E2066" s="142"/>
      <c r="F2066" s="142"/>
      <c r="G2066" s="142"/>
      <c r="H2066" s="142"/>
      <c r="I2066" s="143"/>
      <c r="J2066" s="144"/>
      <c r="K2066" s="142"/>
      <c r="L2066" s="144"/>
      <c r="M2066" s="142"/>
      <c r="N2066" s="145"/>
      <c r="O2066" s="142"/>
      <c r="P2066" s="146"/>
      <c r="Q2066" s="147"/>
      <c r="R2066" s="142"/>
      <c r="S2066" s="147"/>
      <c r="T2066" s="142"/>
      <c r="U2066" s="148"/>
      <c r="V2066" s="142"/>
      <c r="W2066" s="142"/>
      <c r="X2066" s="142"/>
      <c r="Y2066" s="147"/>
      <c r="Z2066" s="142"/>
      <c r="AA2066" s="142"/>
      <c r="AB2066" s="142"/>
      <c r="AC2066" s="142"/>
      <c r="AD2066" s="147"/>
      <c r="AE2066" s="142"/>
      <c r="AF2066" s="142"/>
    </row>
    <row r="2067">
      <c r="A2067" s="140"/>
      <c r="B2067" s="141"/>
      <c r="C2067" s="141"/>
      <c r="D2067" s="141"/>
      <c r="E2067" s="142"/>
      <c r="F2067" s="142"/>
      <c r="G2067" s="142"/>
      <c r="H2067" s="142"/>
      <c r="I2067" s="143"/>
      <c r="J2067" s="144"/>
      <c r="K2067" s="142"/>
      <c r="L2067" s="144"/>
      <c r="M2067" s="142"/>
      <c r="N2067" s="145"/>
      <c r="O2067" s="142"/>
      <c r="P2067" s="146"/>
      <c r="Q2067" s="147"/>
      <c r="R2067" s="142"/>
      <c r="S2067" s="147"/>
      <c r="T2067" s="142"/>
      <c r="U2067" s="148"/>
      <c r="V2067" s="142"/>
      <c r="W2067" s="142"/>
      <c r="X2067" s="142"/>
      <c r="Y2067" s="147"/>
      <c r="Z2067" s="142"/>
      <c r="AA2067" s="142"/>
      <c r="AB2067" s="142"/>
      <c r="AC2067" s="142"/>
      <c r="AD2067" s="147"/>
      <c r="AE2067" s="142"/>
      <c r="AF2067" s="142"/>
    </row>
    <row r="2068">
      <c r="A2068" s="140"/>
      <c r="B2068" s="141"/>
      <c r="C2068" s="141"/>
      <c r="D2068" s="141"/>
      <c r="E2068" s="142"/>
      <c r="F2068" s="142"/>
      <c r="G2068" s="142"/>
      <c r="H2068" s="142"/>
      <c r="I2068" s="143"/>
      <c r="J2068" s="144"/>
      <c r="K2068" s="142"/>
      <c r="L2068" s="144"/>
      <c r="M2068" s="142"/>
      <c r="N2068" s="145"/>
      <c r="O2068" s="142"/>
      <c r="P2068" s="146"/>
      <c r="Q2068" s="147"/>
      <c r="R2068" s="142"/>
      <c r="S2068" s="147"/>
      <c r="T2068" s="142"/>
      <c r="U2068" s="148"/>
      <c r="V2068" s="142"/>
      <c r="W2068" s="142"/>
      <c r="X2068" s="142"/>
      <c r="Y2068" s="147"/>
      <c r="Z2068" s="142"/>
      <c r="AA2068" s="142"/>
      <c r="AB2068" s="142"/>
      <c r="AC2068" s="142"/>
      <c r="AD2068" s="147"/>
      <c r="AE2068" s="142"/>
      <c r="AF2068" s="142"/>
    </row>
    <row r="2069">
      <c r="A2069" s="140"/>
      <c r="B2069" s="141"/>
      <c r="C2069" s="141"/>
      <c r="D2069" s="141"/>
      <c r="E2069" s="142"/>
      <c r="F2069" s="142"/>
      <c r="G2069" s="142"/>
      <c r="H2069" s="142"/>
      <c r="I2069" s="143"/>
      <c r="J2069" s="144"/>
      <c r="K2069" s="142"/>
      <c r="L2069" s="144"/>
      <c r="M2069" s="142"/>
      <c r="N2069" s="145"/>
      <c r="O2069" s="142"/>
      <c r="P2069" s="146"/>
      <c r="Q2069" s="147"/>
      <c r="R2069" s="142"/>
      <c r="S2069" s="147"/>
      <c r="T2069" s="142"/>
      <c r="U2069" s="148"/>
      <c r="V2069" s="142"/>
      <c r="W2069" s="142"/>
      <c r="X2069" s="142"/>
      <c r="Y2069" s="147"/>
      <c r="Z2069" s="142"/>
      <c r="AA2069" s="142"/>
      <c r="AB2069" s="142"/>
      <c r="AC2069" s="142"/>
      <c r="AD2069" s="147"/>
      <c r="AE2069" s="142"/>
      <c r="AF2069" s="142"/>
    </row>
    <row r="2070">
      <c r="A2070" s="140"/>
      <c r="B2070" s="141"/>
      <c r="C2070" s="141"/>
      <c r="D2070" s="141"/>
      <c r="E2070" s="142"/>
      <c r="F2070" s="142"/>
      <c r="G2070" s="142"/>
      <c r="H2070" s="142"/>
      <c r="I2070" s="143"/>
      <c r="J2070" s="144"/>
      <c r="K2070" s="142"/>
      <c r="L2070" s="144"/>
      <c r="M2070" s="142"/>
      <c r="N2070" s="145"/>
      <c r="O2070" s="142"/>
      <c r="P2070" s="146"/>
      <c r="Q2070" s="147"/>
      <c r="R2070" s="142"/>
      <c r="S2070" s="147"/>
      <c r="T2070" s="142"/>
      <c r="U2070" s="148"/>
      <c r="V2070" s="142"/>
      <c r="W2070" s="142"/>
      <c r="X2070" s="142"/>
      <c r="Y2070" s="147"/>
      <c r="Z2070" s="142"/>
      <c r="AA2070" s="142"/>
      <c r="AB2070" s="142"/>
      <c r="AC2070" s="142"/>
      <c r="AD2070" s="147"/>
      <c r="AE2070" s="142"/>
      <c r="AF2070" s="142"/>
    </row>
    <row r="2071">
      <c r="A2071" s="140"/>
      <c r="B2071" s="141"/>
      <c r="C2071" s="141"/>
      <c r="D2071" s="141"/>
      <c r="E2071" s="142"/>
      <c r="F2071" s="142"/>
      <c r="G2071" s="142"/>
      <c r="H2071" s="142"/>
      <c r="I2071" s="143"/>
      <c r="J2071" s="144"/>
      <c r="K2071" s="142"/>
      <c r="L2071" s="144"/>
      <c r="M2071" s="142"/>
      <c r="N2071" s="145"/>
      <c r="O2071" s="142"/>
      <c r="P2071" s="146"/>
      <c r="Q2071" s="147"/>
      <c r="R2071" s="142"/>
      <c r="S2071" s="147"/>
      <c r="T2071" s="142"/>
      <c r="U2071" s="148"/>
      <c r="V2071" s="142"/>
      <c r="W2071" s="142"/>
      <c r="X2071" s="142"/>
      <c r="Y2071" s="147"/>
      <c r="Z2071" s="142"/>
      <c r="AA2071" s="142"/>
      <c r="AB2071" s="142"/>
      <c r="AC2071" s="142"/>
      <c r="AD2071" s="147"/>
      <c r="AE2071" s="142"/>
      <c r="AF2071" s="142"/>
    </row>
    <row r="2072">
      <c r="A2072" s="140"/>
      <c r="B2072" s="141"/>
      <c r="C2072" s="141"/>
      <c r="D2072" s="141"/>
      <c r="E2072" s="142"/>
      <c r="F2072" s="142"/>
      <c r="G2072" s="142"/>
      <c r="H2072" s="142"/>
      <c r="I2072" s="143"/>
      <c r="J2072" s="144"/>
      <c r="K2072" s="142"/>
      <c r="L2072" s="144"/>
      <c r="M2072" s="142"/>
      <c r="N2072" s="145"/>
      <c r="O2072" s="142"/>
      <c r="P2072" s="146"/>
      <c r="Q2072" s="147"/>
      <c r="R2072" s="142"/>
      <c r="S2072" s="147"/>
      <c r="T2072" s="142"/>
      <c r="U2072" s="148"/>
      <c r="V2072" s="142"/>
      <c r="W2072" s="142"/>
      <c r="X2072" s="142"/>
      <c r="Y2072" s="147"/>
      <c r="Z2072" s="142"/>
      <c r="AA2072" s="142"/>
      <c r="AB2072" s="142"/>
      <c r="AC2072" s="142"/>
      <c r="AD2072" s="147"/>
      <c r="AE2072" s="142"/>
      <c r="AF2072" s="142"/>
    </row>
    <row r="2073">
      <c r="A2073" s="140"/>
      <c r="B2073" s="141"/>
      <c r="C2073" s="141"/>
      <c r="D2073" s="141"/>
      <c r="E2073" s="142"/>
      <c r="F2073" s="142"/>
      <c r="G2073" s="142"/>
      <c r="H2073" s="142"/>
      <c r="I2073" s="143"/>
      <c r="J2073" s="144"/>
      <c r="K2073" s="142"/>
      <c r="L2073" s="144"/>
      <c r="M2073" s="142"/>
      <c r="N2073" s="145"/>
      <c r="O2073" s="142"/>
      <c r="P2073" s="146"/>
      <c r="Q2073" s="147"/>
      <c r="R2073" s="142"/>
      <c r="S2073" s="147"/>
      <c r="T2073" s="142"/>
      <c r="U2073" s="148"/>
      <c r="V2073" s="142"/>
      <c r="W2073" s="142"/>
      <c r="X2073" s="142"/>
      <c r="Y2073" s="147"/>
      <c r="Z2073" s="142"/>
      <c r="AA2073" s="142"/>
      <c r="AB2073" s="142"/>
      <c r="AC2073" s="142"/>
      <c r="AD2073" s="147"/>
      <c r="AE2073" s="142"/>
      <c r="AF2073" s="142"/>
    </row>
    <row r="2074">
      <c r="A2074" s="140"/>
      <c r="B2074" s="141"/>
      <c r="C2074" s="141"/>
      <c r="D2074" s="141"/>
      <c r="E2074" s="142"/>
      <c r="F2074" s="142"/>
      <c r="G2074" s="142"/>
      <c r="H2074" s="142"/>
      <c r="I2074" s="143"/>
      <c r="J2074" s="144"/>
      <c r="K2074" s="142"/>
      <c r="L2074" s="144"/>
      <c r="M2074" s="142"/>
      <c r="N2074" s="145"/>
      <c r="O2074" s="142"/>
      <c r="P2074" s="146"/>
      <c r="Q2074" s="147"/>
      <c r="R2074" s="142"/>
      <c r="S2074" s="147"/>
      <c r="T2074" s="142"/>
      <c r="U2074" s="148"/>
      <c r="V2074" s="142"/>
      <c r="W2074" s="142"/>
      <c r="X2074" s="142"/>
      <c r="Y2074" s="147"/>
      <c r="Z2074" s="142"/>
      <c r="AA2074" s="142"/>
      <c r="AB2074" s="142"/>
      <c r="AC2074" s="142"/>
      <c r="AD2074" s="147"/>
      <c r="AE2074" s="142"/>
      <c r="AF2074" s="142"/>
    </row>
    <row r="2075">
      <c r="A2075" s="140"/>
      <c r="B2075" s="141"/>
      <c r="C2075" s="141"/>
      <c r="D2075" s="141"/>
      <c r="E2075" s="142"/>
      <c r="F2075" s="142"/>
      <c r="G2075" s="142"/>
      <c r="H2075" s="142"/>
      <c r="I2075" s="143"/>
      <c r="J2075" s="144"/>
      <c r="K2075" s="142"/>
      <c r="L2075" s="144"/>
      <c r="M2075" s="142"/>
      <c r="N2075" s="145"/>
      <c r="O2075" s="142"/>
      <c r="P2075" s="146"/>
      <c r="Q2075" s="147"/>
      <c r="R2075" s="142"/>
      <c r="S2075" s="147"/>
      <c r="T2075" s="142"/>
      <c r="U2075" s="148"/>
      <c r="V2075" s="142"/>
      <c r="W2075" s="142"/>
      <c r="X2075" s="142"/>
      <c r="Y2075" s="147"/>
      <c r="Z2075" s="142"/>
      <c r="AA2075" s="142"/>
      <c r="AB2075" s="142"/>
      <c r="AC2075" s="142"/>
      <c r="AD2075" s="147"/>
      <c r="AE2075" s="142"/>
      <c r="AF2075" s="142"/>
    </row>
    <row r="2076">
      <c r="A2076" s="140"/>
      <c r="B2076" s="141"/>
      <c r="C2076" s="141"/>
      <c r="D2076" s="141"/>
      <c r="E2076" s="142"/>
      <c r="F2076" s="142"/>
      <c r="G2076" s="142"/>
      <c r="H2076" s="142"/>
      <c r="I2076" s="143"/>
      <c r="J2076" s="144"/>
      <c r="K2076" s="142"/>
      <c r="L2076" s="144"/>
      <c r="M2076" s="142"/>
      <c r="N2076" s="145"/>
      <c r="O2076" s="142"/>
      <c r="P2076" s="146"/>
      <c r="Q2076" s="147"/>
      <c r="R2076" s="142"/>
      <c r="S2076" s="147"/>
      <c r="T2076" s="142"/>
      <c r="U2076" s="148"/>
      <c r="V2076" s="142"/>
      <c r="W2076" s="142"/>
      <c r="X2076" s="142"/>
      <c r="Y2076" s="147"/>
      <c r="Z2076" s="142"/>
      <c r="AA2076" s="142"/>
      <c r="AB2076" s="142"/>
      <c r="AC2076" s="142"/>
      <c r="AD2076" s="147"/>
      <c r="AE2076" s="142"/>
      <c r="AF2076" s="142"/>
    </row>
    <row r="2077">
      <c r="A2077" s="140"/>
      <c r="B2077" s="141"/>
      <c r="C2077" s="141"/>
      <c r="D2077" s="141"/>
      <c r="E2077" s="142"/>
      <c r="F2077" s="142"/>
      <c r="G2077" s="142"/>
      <c r="H2077" s="142"/>
      <c r="I2077" s="143"/>
      <c r="J2077" s="144"/>
      <c r="K2077" s="142"/>
      <c r="L2077" s="144"/>
      <c r="M2077" s="142"/>
      <c r="N2077" s="145"/>
      <c r="O2077" s="142"/>
      <c r="P2077" s="146"/>
      <c r="Q2077" s="147"/>
      <c r="R2077" s="142"/>
      <c r="S2077" s="147"/>
      <c r="T2077" s="142"/>
      <c r="U2077" s="148"/>
      <c r="V2077" s="142"/>
      <c r="W2077" s="142"/>
      <c r="X2077" s="142"/>
      <c r="Y2077" s="147"/>
      <c r="Z2077" s="142"/>
      <c r="AA2077" s="142"/>
      <c r="AB2077" s="142"/>
      <c r="AC2077" s="142"/>
      <c r="AD2077" s="147"/>
      <c r="AE2077" s="142"/>
      <c r="AF2077" s="142"/>
    </row>
    <row r="2078">
      <c r="A2078" s="140"/>
      <c r="B2078" s="141"/>
      <c r="C2078" s="141"/>
      <c r="D2078" s="141"/>
      <c r="E2078" s="142"/>
      <c r="F2078" s="142"/>
      <c r="G2078" s="142"/>
      <c r="H2078" s="142"/>
      <c r="I2078" s="143"/>
      <c r="J2078" s="144"/>
      <c r="K2078" s="142"/>
      <c r="L2078" s="144"/>
      <c r="M2078" s="142"/>
      <c r="N2078" s="145"/>
      <c r="O2078" s="142"/>
      <c r="P2078" s="146"/>
      <c r="Q2078" s="147"/>
      <c r="R2078" s="142"/>
      <c r="S2078" s="147"/>
      <c r="T2078" s="142"/>
      <c r="U2078" s="148"/>
      <c r="V2078" s="142"/>
      <c r="W2078" s="142"/>
      <c r="X2078" s="142"/>
      <c r="Y2078" s="147"/>
      <c r="Z2078" s="142"/>
      <c r="AA2078" s="142"/>
      <c r="AB2078" s="142"/>
      <c r="AC2078" s="142"/>
      <c r="AD2078" s="147"/>
      <c r="AE2078" s="142"/>
      <c r="AF2078" s="142"/>
    </row>
    <row r="2079">
      <c r="A2079" s="140"/>
      <c r="B2079" s="141"/>
      <c r="C2079" s="141"/>
      <c r="D2079" s="141"/>
      <c r="E2079" s="142"/>
      <c r="F2079" s="142"/>
      <c r="G2079" s="142"/>
      <c r="H2079" s="142"/>
      <c r="I2079" s="143"/>
      <c r="J2079" s="144"/>
      <c r="K2079" s="142"/>
      <c r="L2079" s="144"/>
      <c r="M2079" s="142"/>
      <c r="N2079" s="145"/>
      <c r="O2079" s="142"/>
      <c r="P2079" s="146"/>
      <c r="Q2079" s="147"/>
      <c r="R2079" s="142"/>
      <c r="S2079" s="147"/>
      <c r="T2079" s="142"/>
      <c r="U2079" s="148"/>
      <c r="V2079" s="142"/>
      <c r="W2079" s="142"/>
      <c r="X2079" s="142"/>
      <c r="Y2079" s="147"/>
      <c r="Z2079" s="142"/>
      <c r="AA2079" s="142"/>
      <c r="AB2079" s="142"/>
      <c r="AC2079" s="142"/>
      <c r="AD2079" s="147"/>
      <c r="AE2079" s="142"/>
      <c r="AF2079" s="142"/>
    </row>
    <row r="2080">
      <c r="A2080" s="140"/>
      <c r="B2080" s="141"/>
      <c r="C2080" s="141"/>
      <c r="D2080" s="141"/>
      <c r="E2080" s="142"/>
      <c r="F2080" s="142"/>
      <c r="G2080" s="142"/>
      <c r="H2080" s="142"/>
      <c r="I2080" s="143"/>
      <c r="J2080" s="144"/>
      <c r="K2080" s="142"/>
      <c r="L2080" s="144"/>
      <c r="M2080" s="142"/>
      <c r="N2080" s="145"/>
      <c r="O2080" s="142"/>
      <c r="P2080" s="146"/>
      <c r="Q2080" s="147"/>
      <c r="R2080" s="142"/>
      <c r="S2080" s="147"/>
      <c r="T2080" s="142"/>
      <c r="U2080" s="148"/>
      <c r="V2080" s="142"/>
      <c r="W2080" s="142"/>
      <c r="X2080" s="142"/>
      <c r="Y2080" s="147"/>
      <c r="Z2080" s="142"/>
      <c r="AA2080" s="142"/>
      <c r="AB2080" s="142"/>
      <c r="AC2080" s="142"/>
      <c r="AD2080" s="147"/>
      <c r="AE2080" s="142"/>
      <c r="AF2080" s="142"/>
    </row>
    <row r="2081">
      <c r="A2081" s="140"/>
      <c r="B2081" s="141"/>
      <c r="C2081" s="141"/>
      <c r="D2081" s="141"/>
      <c r="E2081" s="142"/>
      <c r="F2081" s="142"/>
      <c r="G2081" s="142"/>
      <c r="H2081" s="142"/>
      <c r="I2081" s="143"/>
      <c r="J2081" s="144"/>
      <c r="K2081" s="142"/>
      <c r="L2081" s="144"/>
      <c r="M2081" s="142"/>
      <c r="N2081" s="145"/>
      <c r="O2081" s="142"/>
      <c r="P2081" s="146"/>
      <c r="Q2081" s="147"/>
      <c r="R2081" s="142"/>
      <c r="S2081" s="147"/>
      <c r="T2081" s="142"/>
      <c r="U2081" s="148"/>
      <c r="V2081" s="142"/>
      <c r="W2081" s="142"/>
      <c r="X2081" s="142"/>
      <c r="Y2081" s="147"/>
      <c r="Z2081" s="142"/>
      <c r="AA2081" s="142"/>
      <c r="AB2081" s="142"/>
      <c r="AC2081" s="142"/>
      <c r="AD2081" s="147"/>
      <c r="AE2081" s="142"/>
      <c r="AF2081" s="142"/>
    </row>
    <row r="2082">
      <c r="A2082" s="140"/>
      <c r="B2082" s="141"/>
      <c r="C2082" s="141"/>
      <c r="D2082" s="141"/>
      <c r="E2082" s="142"/>
      <c r="F2082" s="142"/>
      <c r="G2082" s="142"/>
      <c r="H2082" s="142"/>
      <c r="I2082" s="143"/>
      <c r="J2082" s="144"/>
      <c r="K2082" s="142"/>
      <c r="L2082" s="144"/>
      <c r="M2082" s="142"/>
      <c r="N2082" s="145"/>
      <c r="O2082" s="142"/>
      <c r="P2082" s="146"/>
      <c r="Q2082" s="147"/>
      <c r="R2082" s="142"/>
      <c r="S2082" s="147"/>
      <c r="T2082" s="142"/>
      <c r="U2082" s="148"/>
      <c r="V2082" s="142"/>
      <c r="W2082" s="142"/>
      <c r="X2082" s="142"/>
      <c r="Y2082" s="147"/>
      <c r="Z2082" s="142"/>
      <c r="AA2082" s="142"/>
      <c r="AB2082" s="142"/>
      <c r="AC2082" s="142"/>
      <c r="AD2082" s="147"/>
      <c r="AE2082" s="142"/>
      <c r="AF2082" s="142"/>
    </row>
    <row r="2083">
      <c r="A2083" s="140"/>
      <c r="B2083" s="141"/>
      <c r="C2083" s="141"/>
      <c r="D2083" s="141"/>
      <c r="E2083" s="142"/>
      <c r="F2083" s="142"/>
      <c r="G2083" s="142"/>
      <c r="H2083" s="142"/>
      <c r="I2083" s="143"/>
      <c r="J2083" s="144"/>
      <c r="K2083" s="142"/>
      <c r="L2083" s="144"/>
      <c r="M2083" s="142"/>
      <c r="N2083" s="145"/>
      <c r="O2083" s="142"/>
      <c r="P2083" s="146"/>
      <c r="Q2083" s="147"/>
      <c r="R2083" s="142"/>
      <c r="S2083" s="147"/>
      <c r="T2083" s="142"/>
      <c r="U2083" s="148"/>
      <c r="V2083" s="142"/>
      <c r="W2083" s="142"/>
      <c r="X2083" s="142"/>
      <c r="Y2083" s="147"/>
      <c r="Z2083" s="142"/>
      <c r="AA2083" s="142"/>
      <c r="AB2083" s="142"/>
      <c r="AC2083" s="142"/>
      <c r="AD2083" s="147"/>
      <c r="AE2083" s="142"/>
      <c r="AF2083" s="142"/>
    </row>
    <row r="2084">
      <c r="A2084" s="140"/>
      <c r="B2084" s="141"/>
      <c r="C2084" s="141"/>
      <c r="D2084" s="141"/>
      <c r="E2084" s="142"/>
      <c r="F2084" s="142"/>
      <c r="G2084" s="142"/>
      <c r="H2084" s="142"/>
      <c r="I2084" s="143"/>
      <c r="J2084" s="144"/>
      <c r="K2084" s="142"/>
      <c r="L2084" s="144"/>
      <c r="M2084" s="142"/>
      <c r="N2084" s="145"/>
      <c r="O2084" s="142"/>
      <c r="P2084" s="146"/>
      <c r="Q2084" s="147"/>
      <c r="R2084" s="142"/>
      <c r="S2084" s="147"/>
      <c r="T2084" s="142"/>
      <c r="U2084" s="148"/>
      <c r="V2084" s="142"/>
      <c r="W2084" s="142"/>
      <c r="X2084" s="142"/>
      <c r="Y2084" s="147"/>
      <c r="Z2084" s="142"/>
      <c r="AA2084" s="142"/>
      <c r="AB2084" s="142"/>
      <c r="AC2084" s="142"/>
      <c r="AD2084" s="147"/>
      <c r="AE2084" s="142"/>
      <c r="AF2084" s="142"/>
    </row>
    <row r="2085">
      <c r="A2085" s="140"/>
      <c r="B2085" s="141"/>
      <c r="C2085" s="141"/>
      <c r="D2085" s="141"/>
      <c r="E2085" s="142"/>
      <c r="F2085" s="142"/>
      <c r="G2085" s="142"/>
      <c r="H2085" s="142"/>
      <c r="I2085" s="143"/>
      <c r="J2085" s="144"/>
      <c r="K2085" s="142"/>
      <c r="L2085" s="144"/>
      <c r="M2085" s="142"/>
      <c r="N2085" s="145"/>
      <c r="O2085" s="142"/>
      <c r="P2085" s="146"/>
      <c r="Q2085" s="147"/>
      <c r="R2085" s="142"/>
      <c r="S2085" s="147"/>
      <c r="T2085" s="142"/>
      <c r="U2085" s="148"/>
      <c r="V2085" s="142"/>
      <c r="W2085" s="142"/>
      <c r="X2085" s="142"/>
      <c r="Y2085" s="147"/>
      <c r="Z2085" s="142"/>
      <c r="AA2085" s="142"/>
      <c r="AB2085" s="142"/>
      <c r="AC2085" s="142"/>
      <c r="AD2085" s="147"/>
      <c r="AE2085" s="142"/>
      <c r="AF2085" s="142"/>
    </row>
    <row r="2086">
      <c r="A2086" s="140"/>
      <c r="B2086" s="141"/>
      <c r="C2086" s="141"/>
      <c r="D2086" s="141"/>
      <c r="E2086" s="142"/>
      <c r="F2086" s="142"/>
      <c r="G2086" s="142"/>
      <c r="H2086" s="142"/>
      <c r="I2086" s="143"/>
      <c r="J2086" s="144"/>
      <c r="K2086" s="142"/>
      <c r="L2086" s="144"/>
      <c r="M2086" s="142"/>
      <c r="N2086" s="145"/>
      <c r="O2086" s="142"/>
      <c r="P2086" s="146"/>
      <c r="Q2086" s="147"/>
      <c r="R2086" s="142"/>
      <c r="S2086" s="147"/>
      <c r="T2086" s="142"/>
      <c r="U2086" s="148"/>
      <c r="V2086" s="142"/>
      <c r="W2086" s="142"/>
      <c r="X2086" s="142"/>
      <c r="Y2086" s="147"/>
      <c r="Z2086" s="142"/>
      <c r="AA2086" s="142"/>
      <c r="AB2086" s="142"/>
      <c r="AC2086" s="142"/>
      <c r="AD2086" s="147"/>
      <c r="AE2086" s="142"/>
      <c r="AF2086" s="142"/>
    </row>
    <row r="2087">
      <c r="A2087" s="140"/>
      <c r="B2087" s="141"/>
      <c r="C2087" s="141"/>
      <c r="D2087" s="141"/>
      <c r="E2087" s="142"/>
      <c r="F2087" s="142"/>
      <c r="G2087" s="142"/>
      <c r="H2087" s="142"/>
      <c r="I2087" s="143"/>
      <c r="J2087" s="144"/>
      <c r="K2087" s="142"/>
      <c r="L2087" s="144"/>
      <c r="M2087" s="142"/>
      <c r="N2087" s="145"/>
      <c r="O2087" s="142"/>
      <c r="P2087" s="146"/>
      <c r="Q2087" s="147"/>
      <c r="R2087" s="142"/>
      <c r="S2087" s="147"/>
      <c r="T2087" s="142"/>
      <c r="U2087" s="148"/>
      <c r="V2087" s="142"/>
      <c r="W2087" s="142"/>
      <c r="X2087" s="142"/>
      <c r="Y2087" s="147"/>
      <c r="Z2087" s="142"/>
      <c r="AA2087" s="142"/>
      <c r="AB2087" s="142"/>
      <c r="AC2087" s="142"/>
      <c r="AD2087" s="147"/>
      <c r="AE2087" s="142"/>
      <c r="AF2087" s="142"/>
    </row>
    <row r="2088">
      <c r="A2088" s="140"/>
      <c r="B2088" s="141"/>
      <c r="C2088" s="141"/>
      <c r="D2088" s="141"/>
      <c r="E2088" s="142"/>
      <c r="F2088" s="142"/>
      <c r="G2088" s="142"/>
      <c r="H2088" s="142"/>
      <c r="I2088" s="143"/>
      <c r="J2088" s="144"/>
      <c r="K2088" s="142"/>
      <c r="L2088" s="144"/>
      <c r="M2088" s="142"/>
      <c r="N2088" s="145"/>
      <c r="O2088" s="142"/>
      <c r="P2088" s="146"/>
      <c r="Q2088" s="147"/>
      <c r="R2088" s="142"/>
      <c r="S2088" s="147"/>
      <c r="T2088" s="142"/>
      <c r="U2088" s="148"/>
      <c r="V2088" s="142"/>
      <c r="W2088" s="142"/>
      <c r="X2088" s="142"/>
      <c r="Y2088" s="147"/>
      <c r="Z2088" s="142"/>
      <c r="AA2088" s="142"/>
      <c r="AB2088" s="142"/>
      <c r="AC2088" s="142"/>
      <c r="AD2088" s="147"/>
      <c r="AE2088" s="142"/>
      <c r="AF2088" s="142"/>
    </row>
    <row r="2089">
      <c r="A2089" s="140"/>
      <c r="B2089" s="141"/>
      <c r="C2089" s="141"/>
      <c r="D2089" s="141"/>
      <c r="E2089" s="142"/>
      <c r="F2089" s="142"/>
      <c r="G2089" s="142"/>
      <c r="H2089" s="142"/>
      <c r="I2089" s="143"/>
      <c r="J2089" s="144"/>
      <c r="K2089" s="142"/>
      <c r="L2089" s="144"/>
      <c r="M2089" s="142"/>
      <c r="N2089" s="145"/>
      <c r="O2089" s="142"/>
      <c r="P2089" s="146"/>
      <c r="Q2089" s="147"/>
      <c r="R2089" s="142"/>
      <c r="S2089" s="147"/>
      <c r="T2089" s="142"/>
      <c r="U2089" s="148"/>
      <c r="V2089" s="142"/>
      <c r="W2089" s="142"/>
      <c r="X2089" s="142"/>
      <c r="Y2089" s="147"/>
      <c r="Z2089" s="142"/>
      <c r="AA2089" s="142"/>
      <c r="AB2089" s="142"/>
      <c r="AC2089" s="142"/>
      <c r="AD2089" s="147"/>
      <c r="AE2089" s="142"/>
      <c r="AF2089" s="142"/>
    </row>
    <row r="2090">
      <c r="A2090" s="140"/>
      <c r="B2090" s="141"/>
      <c r="C2090" s="141"/>
      <c r="D2090" s="141"/>
      <c r="E2090" s="142"/>
      <c r="F2090" s="142"/>
      <c r="G2090" s="142"/>
      <c r="H2090" s="142"/>
      <c r="I2090" s="143"/>
      <c r="J2090" s="144"/>
      <c r="K2090" s="142"/>
      <c r="L2090" s="144"/>
      <c r="M2090" s="142"/>
      <c r="N2090" s="145"/>
      <c r="O2090" s="142"/>
      <c r="P2090" s="146"/>
      <c r="Q2090" s="147"/>
      <c r="R2090" s="142"/>
      <c r="S2090" s="147"/>
      <c r="T2090" s="142"/>
      <c r="U2090" s="148"/>
      <c r="V2090" s="142"/>
      <c r="W2090" s="142"/>
      <c r="X2090" s="142"/>
      <c r="Y2090" s="147"/>
      <c r="Z2090" s="142"/>
      <c r="AA2090" s="142"/>
      <c r="AB2090" s="142"/>
      <c r="AC2090" s="142"/>
      <c r="AD2090" s="147"/>
      <c r="AE2090" s="142"/>
      <c r="AF2090" s="142"/>
    </row>
    <row r="2091">
      <c r="A2091" s="140"/>
      <c r="B2091" s="141"/>
      <c r="C2091" s="141"/>
      <c r="D2091" s="141"/>
      <c r="E2091" s="142"/>
      <c r="F2091" s="142"/>
      <c r="G2091" s="142"/>
      <c r="H2091" s="142"/>
      <c r="I2091" s="143"/>
      <c r="J2091" s="144"/>
      <c r="K2091" s="142"/>
      <c r="L2091" s="144"/>
      <c r="M2091" s="142"/>
      <c r="N2091" s="145"/>
      <c r="O2091" s="142"/>
      <c r="P2091" s="146"/>
      <c r="Q2091" s="147"/>
      <c r="R2091" s="142"/>
      <c r="S2091" s="147"/>
      <c r="T2091" s="142"/>
      <c r="U2091" s="148"/>
      <c r="V2091" s="142"/>
      <c r="W2091" s="142"/>
      <c r="X2091" s="142"/>
      <c r="Y2091" s="147"/>
      <c r="Z2091" s="142"/>
      <c r="AA2091" s="142"/>
      <c r="AB2091" s="142"/>
      <c r="AC2091" s="142"/>
      <c r="AD2091" s="147"/>
      <c r="AE2091" s="142"/>
      <c r="AF2091" s="142"/>
    </row>
    <row r="2092">
      <c r="A2092" s="140"/>
      <c r="B2092" s="141"/>
      <c r="C2092" s="141"/>
      <c r="D2092" s="141"/>
      <c r="E2092" s="142"/>
      <c r="F2092" s="142"/>
      <c r="G2092" s="142"/>
      <c r="H2092" s="142"/>
      <c r="I2092" s="143"/>
      <c r="J2092" s="144"/>
      <c r="K2092" s="142"/>
      <c r="L2092" s="144"/>
      <c r="M2092" s="142"/>
      <c r="N2092" s="145"/>
      <c r="O2092" s="142"/>
      <c r="P2092" s="146"/>
      <c r="Q2092" s="147"/>
      <c r="R2092" s="142"/>
      <c r="S2092" s="147"/>
      <c r="T2092" s="142"/>
      <c r="U2092" s="148"/>
      <c r="V2092" s="142"/>
      <c r="W2092" s="142"/>
      <c r="X2092" s="142"/>
      <c r="Y2092" s="147"/>
      <c r="Z2092" s="142"/>
      <c r="AA2092" s="142"/>
      <c r="AB2092" s="142"/>
      <c r="AC2092" s="142"/>
      <c r="AD2092" s="147"/>
      <c r="AE2092" s="142"/>
      <c r="AF2092" s="142"/>
    </row>
    <row r="2093">
      <c r="A2093" s="140"/>
      <c r="B2093" s="141"/>
      <c r="C2093" s="141"/>
      <c r="D2093" s="141"/>
      <c r="E2093" s="142"/>
      <c r="F2093" s="142"/>
      <c r="G2093" s="142"/>
      <c r="H2093" s="142"/>
      <c r="I2093" s="143"/>
      <c r="J2093" s="144"/>
      <c r="K2093" s="142"/>
      <c r="L2093" s="144"/>
      <c r="M2093" s="142"/>
      <c r="N2093" s="145"/>
      <c r="O2093" s="142"/>
      <c r="P2093" s="146"/>
      <c r="Q2093" s="147"/>
      <c r="R2093" s="142"/>
      <c r="S2093" s="147"/>
      <c r="T2093" s="142"/>
      <c r="U2093" s="148"/>
      <c r="V2093" s="142"/>
      <c r="W2093" s="142"/>
      <c r="X2093" s="142"/>
      <c r="Y2093" s="147"/>
      <c r="Z2093" s="142"/>
      <c r="AA2093" s="142"/>
      <c r="AB2093" s="142"/>
      <c r="AC2093" s="142"/>
      <c r="AD2093" s="147"/>
      <c r="AE2093" s="142"/>
      <c r="AF2093" s="142"/>
    </row>
    <row r="2094">
      <c r="A2094" s="140"/>
      <c r="B2094" s="141"/>
      <c r="C2094" s="141"/>
      <c r="D2094" s="141"/>
      <c r="E2094" s="142"/>
      <c r="F2094" s="142"/>
      <c r="G2094" s="142"/>
      <c r="H2094" s="142"/>
      <c r="I2094" s="143"/>
      <c r="J2094" s="144"/>
      <c r="K2094" s="142"/>
      <c r="L2094" s="144"/>
      <c r="M2094" s="142"/>
      <c r="N2094" s="145"/>
      <c r="O2094" s="142"/>
      <c r="P2094" s="146"/>
      <c r="Q2094" s="147"/>
      <c r="R2094" s="142"/>
      <c r="S2094" s="147"/>
      <c r="T2094" s="142"/>
      <c r="U2094" s="148"/>
      <c r="V2094" s="142"/>
      <c r="W2094" s="142"/>
      <c r="X2094" s="142"/>
      <c r="Y2094" s="147"/>
      <c r="Z2094" s="142"/>
      <c r="AA2094" s="142"/>
      <c r="AB2094" s="142"/>
      <c r="AC2094" s="142"/>
      <c r="AD2094" s="147"/>
      <c r="AE2094" s="142"/>
      <c r="AF2094" s="142"/>
    </row>
    <row r="2095">
      <c r="A2095" s="140"/>
      <c r="B2095" s="141"/>
      <c r="C2095" s="141"/>
      <c r="D2095" s="141"/>
      <c r="E2095" s="142"/>
      <c r="F2095" s="142"/>
      <c r="G2095" s="142"/>
      <c r="H2095" s="142"/>
      <c r="I2095" s="143"/>
      <c r="J2095" s="144"/>
      <c r="K2095" s="142"/>
      <c r="L2095" s="144"/>
      <c r="M2095" s="142"/>
      <c r="N2095" s="145"/>
      <c r="O2095" s="142"/>
      <c r="P2095" s="146"/>
      <c r="Q2095" s="147"/>
      <c r="R2095" s="142"/>
      <c r="S2095" s="147"/>
      <c r="T2095" s="142"/>
      <c r="U2095" s="148"/>
      <c r="V2095" s="142"/>
      <c r="W2095" s="142"/>
      <c r="X2095" s="142"/>
      <c r="Y2095" s="147"/>
      <c r="Z2095" s="142"/>
      <c r="AA2095" s="142"/>
      <c r="AB2095" s="142"/>
      <c r="AC2095" s="142"/>
      <c r="AD2095" s="147"/>
      <c r="AE2095" s="142"/>
      <c r="AF2095" s="142"/>
    </row>
    <row r="2096">
      <c r="A2096" s="140"/>
      <c r="B2096" s="141"/>
      <c r="C2096" s="141"/>
      <c r="D2096" s="141"/>
      <c r="E2096" s="142"/>
      <c r="F2096" s="142"/>
      <c r="G2096" s="142"/>
      <c r="H2096" s="142"/>
      <c r="I2096" s="143"/>
      <c r="J2096" s="144"/>
      <c r="K2096" s="142"/>
      <c r="L2096" s="144"/>
      <c r="M2096" s="142"/>
      <c r="N2096" s="145"/>
      <c r="O2096" s="142"/>
      <c r="P2096" s="146"/>
      <c r="Q2096" s="147"/>
      <c r="R2096" s="142"/>
      <c r="S2096" s="147"/>
      <c r="T2096" s="142"/>
      <c r="U2096" s="148"/>
      <c r="V2096" s="142"/>
      <c r="W2096" s="142"/>
      <c r="X2096" s="142"/>
      <c r="Y2096" s="147"/>
      <c r="Z2096" s="142"/>
      <c r="AA2096" s="142"/>
      <c r="AB2096" s="142"/>
      <c r="AC2096" s="142"/>
      <c r="AD2096" s="147"/>
      <c r="AE2096" s="142"/>
      <c r="AF2096" s="142"/>
    </row>
    <row r="2097">
      <c r="A2097" s="140"/>
      <c r="B2097" s="141"/>
      <c r="C2097" s="141"/>
      <c r="D2097" s="141"/>
      <c r="E2097" s="142"/>
      <c r="F2097" s="142"/>
      <c r="G2097" s="142"/>
      <c r="H2097" s="142"/>
      <c r="I2097" s="143"/>
      <c r="J2097" s="144"/>
      <c r="K2097" s="142"/>
      <c r="L2097" s="144"/>
      <c r="M2097" s="142"/>
      <c r="N2097" s="145"/>
      <c r="O2097" s="142"/>
      <c r="P2097" s="146"/>
      <c r="Q2097" s="147"/>
      <c r="R2097" s="142"/>
      <c r="S2097" s="147"/>
      <c r="T2097" s="142"/>
      <c r="U2097" s="148"/>
      <c r="V2097" s="142"/>
      <c r="W2097" s="142"/>
      <c r="X2097" s="142"/>
      <c r="Y2097" s="147"/>
      <c r="Z2097" s="142"/>
      <c r="AA2097" s="142"/>
      <c r="AB2097" s="142"/>
      <c r="AC2097" s="142"/>
      <c r="AD2097" s="147"/>
      <c r="AE2097" s="142"/>
      <c r="AF2097" s="142"/>
    </row>
    <row r="2098">
      <c r="A2098" s="140"/>
      <c r="B2098" s="141"/>
      <c r="C2098" s="141"/>
      <c r="D2098" s="141"/>
      <c r="E2098" s="142"/>
      <c r="F2098" s="142"/>
      <c r="G2098" s="142"/>
      <c r="H2098" s="142"/>
      <c r="I2098" s="143"/>
      <c r="J2098" s="144"/>
      <c r="K2098" s="142"/>
      <c r="L2098" s="144"/>
      <c r="M2098" s="142"/>
      <c r="N2098" s="145"/>
      <c r="O2098" s="142"/>
      <c r="P2098" s="146"/>
      <c r="Q2098" s="147"/>
      <c r="R2098" s="142"/>
      <c r="S2098" s="147"/>
      <c r="T2098" s="142"/>
      <c r="U2098" s="148"/>
      <c r="V2098" s="142"/>
      <c r="W2098" s="142"/>
      <c r="X2098" s="142"/>
      <c r="Y2098" s="147"/>
      <c r="Z2098" s="142"/>
      <c r="AA2098" s="142"/>
      <c r="AB2098" s="142"/>
      <c r="AC2098" s="142"/>
      <c r="AD2098" s="147"/>
      <c r="AE2098" s="142"/>
      <c r="AF2098" s="142"/>
    </row>
    <row r="2099">
      <c r="A2099" s="140"/>
      <c r="B2099" s="141"/>
      <c r="C2099" s="141"/>
      <c r="D2099" s="141"/>
      <c r="E2099" s="142"/>
      <c r="F2099" s="142"/>
      <c r="G2099" s="142"/>
      <c r="H2099" s="142"/>
      <c r="I2099" s="143"/>
      <c r="J2099" s="144"/>
      <c r="K2099" s="142"/>
      <c r="L2099" s="144"/>
      <c r="M2099" s="142"/>
      <c r="N2099" s="145"/>
      <c r="O2099" s="142"/>
      <c r="P2099" s="146"/>
      <c r="Q2099" s="147"/>
      <c r="R2099" s="142"/>
      <c r="S2099" s="147"/>
      <c r="T2099" s="142"/>
      <c r="U2099" s="148"/>
      <c r="V2099" s="142"/>
      <c r="W2099" s="142"/>
      <c r="X2099" s="142"/>
      <c r="Y2099" s="147"/>
      <c r="Z2099" s="142"/>
      <c r="AA2099" s="142"/>
      <c r="AB2099" s="142"/>
      <c r="AC2099" s="142"/>
      <c r="AD2099" s="147"/>
      <c r="AE2099" s="142"/>
      <c r="AF2099" s="142"/>
    </row>
    <row r="2100">
      <c r="A2100" s="140"/>
      <c r="B2100" s="141"/>
      <c r="C2100" s="141"/>
      <c r="D2100" s="141"/>
      <c r="E2100" s="142"/>
      <c r="F2100" s="142"/>
      <c r="G2100" s="142"/>
      <c r="H2100" s="142"/>
      <c r="I2100" s="143"/>
      <c r="J2100" s="144"/>
      <c r="K2100" s="142"/>
      <c r="L2100" s="144"/>
      <c r="M2100" s="142"/>
      <c r="N2100" s="145"/>
      <c r="O2100" s="142"/>
      <c r="P2100" s="146"/>
      <c r="Q2100" s="147"/>
      <c r="R2100" s="142"/>
      <c r="S2100" s="147"/>
      <c r="T2100" s="142"/>
      <c r="U2100" s="148"/>
      <c r="V2100" s="142"/>
      <c r="W2100" s="142"/>
      <c r="X2100" s="142"/>
      <c r="Y2100" s="147"/>
      <c r="Z2100" s="142"/>
      <c r="AA2100" s="142"/>
      <c r="AB2100" s="142"/>
      <c r="AC2100" s="142"/>
      <c r="AD2100" s="147"/>
      <c r="AE2100" s="142"/>
      <c r="AF2100" s="142"/>
    </row>
    <row r="2101">
      <c r="A2101" s="140"/>
      <c r="B2101" s="141"/>
      <c r="C2101" s="141"/>
      <c r="D2101" s="141"/>
      <c r="E2101" s="142"/>
      <c r="F2101" s="142"/>
      <c r="G2101" s="142"/>
      <c r="H2101" s="142"/>
      <c r="I2101" s="143"/>
      <c r="J2101" s="144"/>
      <c r="K2101" s="142"/>
      <c r="L2101" s="144"/>
      <c r="M2101" s="142"/>
      <c r="N2101" s="145"/>
      <c r="O2101" s="142"/>
      <c r="P2101" s="146"/>
      <c r="Q2101" s="147"/>
      <c r="R2101" s="142"/>
      <c r="S2101" s="147"/>
      <c r="T2101" s="142"/>
      <c r="U2101" s="148"/>
      <c r="V2101" s="142"/>
      <c r="W2101" s="142"/>
      <c r="X2101" s="142"/>
      <c r="Y2101" s="147"/>
      <c r="Z2101" s="142"/>
      <c r="AA2101" s="142"/>
      <c r="AB2101" s="142"/>
      <c r="AC2101" s="142"/>
      <c r="AD2101" s="147"/>
      <c r="AE2101" s="142"/>
      <c r="AF2101" s="142"/>
    </row>
    <row r="2102">
      <c r="A2102" s="140"/>
      <c r="B2102" s="141"/>
      <c r="C2102" s="141"/>
      <c r="D2102" s="141"/>
      <c r="E2102" s="142"/>
      <c r="F2102" s="142"/>
      <c r="G2102" s="142"/>
      <c r="H2102" s="142"/>
      <c r="I2102" s="143"/>
      <c r="J2102" s="144"/>
      <c r="K2102" s="142"/>
      <c r="L2102" s="144"/>
      <c r="M2102" s="142"/>
      <c r="N2102" s="145"/>
      <c r="O2102" s="142"/>
      <c r="P2102" s="146"/>
      <c r="Q2102" s="147"/>
      <c r="R2102" s="142"/>
      <c r="S2102" s="147"/>
      <c r="T2102" s="142"/>
      <c r="U2102" s="148"/>
      <c r="V2102" s="142"/>
      <c r="W2102" s="142"/>
      <c r="X2102" s="142"/>
      <c r="Y2102" s="147"/>
      <c r="Z2102" s="142"/>
      <c r="AA2102" s="142"/>
      <c r="AB2102" s="142"/>
      <c r="AC2102" s="142"/>
      <c r="AD2102" s="147"/>
      <c r="AE2102" s="142"/>
      <c r="AF2102" s="142"/>
    </row>
    <row r="2103">
      <c r="A2103" s="140"/>
      <c r="B2103" s="141"/>
      <c r="C2103" s="141"/>
      <c r="D2103" s="141"/>
      <c r="E2103" s="142"/>
      <c r="F2103" s="142"/>
      <c r="G2103" s="142"/>
      <c r="H2103" s="142"/>
      <c r="I2103" s="143"/>
      <c r="J2103" s="144"/>
      <c r="K2103" s="142"/>
      <c r="L2103" s="144"/>
      <c r="M2103" s="142"/>
      <c r="N2103" s="145"/>
      <c r="O2103" s="142"/>
      <c r="P2103" s="146"/>
      <c r="Q2103" s="147"/>
      <c r="R2103" s="142"/>
      <c r="S2103" s="147"/>
      <c r="T2103" s="142"/>
      <c r="U2103" s="148"/>
      <c r="V2103" s="142"/>
      <c r="W2103" s="142"/>
      <c r="X2103" s="142"/>
      <c r="Y2103" s="147"/>
      <c r="Z2103" s="142"/>
      <c r="AA2103" s="142"/>
      <c r="AB2103" s="142"/>
      <c r="AC2103" s="142"/>
      <c r="AD2103" s="147"/>
      <c r="AE2103" s="142"/>
      <c r="AF2103" s="142"/>
    </row>
    <row r="2104">
      <c r="A2104" s="140"/>
      <c r="B2104" s="141"/>
      <c r="C2104" s="141"/>
      <c r="D2104" s="141"/>
      <c r="E2104" s="142"/>
      <c r="F2104" s="142"/>
      <c r="G2104" s="142"/>
      <c r="H2104" s="142"/>
      <c r="I2104" s="143"/>
      <c r="J2104" s="144"/>
      <c r="K2104" s="142"/>
      <c r="L2104" s="144"/>
      <c r="M2104" s="142"/>
      <c r="N2104" s="145"/>
      <c r="O2104" s="142"/>
      <c r="P2104" s="146"/>
      <c r="Q2104" s="147"/>
      <c r="R2104" s="142"/>
      <c r="S2104" s="147"/>
      <c r="T2104" s="142"/>
      <c r="U2104" s="148"/>
      <c r="V2104" s="142"/>
      <c r="W2104" s="142"/>
      <c r="X2104" s="142"/>
      <c r="Y2104" s="147"/>
      <c r="Z2104" s="142"/>
      <c r="AA2104" s="142"/>
      <c r="AB2104" s="142"/>
      <c r="AC2104" s="142"/>
      <c r="AD2104" s="147"/>
      <c r="AE2104" s="142"/>
      <c r="AF2104" s="142"/>
    </row>
    <row r="2105">
      <c r="A2105" s="140"/>
      <c r="B2105" s="141"/>
      <c r="C2105" s="141"/>
      <c r="D2105" s="141"/>
      <c r="E2105" s="142"/>
      <c r="F2105" s="142"/>
      <c r="G2105" s="142"/>
      <c r="H2105" s="142"/>
      <c r="I2105" s="143"/>
      <c r="J2105" s="144"/>
      <c r="K2105" s="142"/>
      <c r="L2105" s="144"/>
      <c r="M2105" s="142"/>
      <c r="N2105" s="145"/>
      <c r="O2105" s="142"/>
      <c r="P2105" s="146"/>
      <c r="Q2105" s="147"/>
      <c r="R2105" s="142"/>
      <c r="S2105" s="147"/>
      <c r="T2105" s="142"/>
      <c r="U2105" s="148"/>
      <c r="V2105" s="142"/>
      <c r="W2105" s="142"/>
      <c r="X2105" s="142"/>
      <c r="Y2105" s="147"/>
      <c r="Z2105" s="142"/>
      <c r="AA2105" s="142"/>
      <c r="AB2105" s="142"/>
      <c r="AC2105" s="142"/>
      <c r="AD2105" s="147"/>
      <c r="AE2105" s="142"/>
      <c r="AF2105" s="142"/>
    </row>
    <row r="2106">
      <c r="A2106" s="140"/>
      <c r="B2106" s="141"/>
      <c r="C2106" s="141"/>
      <c r="D2106" s="141"/>
      <c r="E2106" s="142"/>
      <c r="F2106" s="142"/>
      <c r="G2106" s="142"/>
      <c r="H2106" s="142"/>
      <c r="I2106" s="143"/>
      <c r="J2106" s="144"/>
      <c r="K2106" s="142"/>
      <c r="L2106" s="144"/>
      <c r="M2106" s="142"/>
      <c r="N2106" s="145"/>
      <c r="O2106" s="142"/>
      <c r="P2106" s="146"/>
      <c r="Q2106" s="147"/>
      <c r="R2106" s="142"/>
      <c r="S2106" s="147"/>
      <c r="T2106" s="142"/>
      <c r="U2106" s="148"/>
      <c r="V2106" s="142"/>
      <c r="W2106" s="142"/>
      <c r="X2106" s="142"/>
      <c r="Y2106" s="147"/>
      <c r="Z2106" s="142"/>
      <c r="AA2106" s="142"/>
      <c r="AB2106" s="142"/>
      <c r="AC2106" s="142"/>
      <c r="AD2106" s="147"/>
      <c r="AE2106" s="142"/>
      <c r="AF2106" s="142"/>
    </row>
    <row r="2107">
      <c r="A2107" s="140"/>
      <c r="B2107" s="141"/>
      <c r="C2107" s="141"/>
      <c r="D2107" s="141"/>
      <c r="E2107" s="142"/>
      <c r="F2107" s="142"/>
      <c r="G2107" s="142"/>
      <c r="H2107" s="142"/>
      <c r="I2107" s="143"/>
      <c r="J2107" s="144"/>
      <c r="K2107" s="142"/>
      <c r="L2107" s="144"/>
      <c r="M2107" s="142"/>
      <c r="N2107" s="145"/>
      <c r="O2107" s="142"/>
      <c r="P2107" s="146"/>
      <c r="Q2107" s="147"/>
      <c r="R2107" s="142"/>
      <c r="S2107" s="147"/>
      <c r="T2107" s="142"/>
      <c r="U2107" s="148"/>
      <c r="V2107" s="142"/>
      <c r="W2107" s="142"/>
      <c r="X2107" s="142"/>
      <c r="Y2107" s="147"/>
      <c r="Z2107" s="142"/>
      <c r="AA2107" s="142"/>
      <c r="AB2107" s="142"/>
      <c r="AC2107" s="142"/>
      <c r="AD2107" s="147"/>
      <c r="AE2107" s="142"/>
      <c r="AF2107" s="142"/>
    </row>
    <row r="2108">
      <c r="A2108" s="140"/>
      <c r="B2108" s="141"/>
      <c r="C2108" s="141"/>
      <c r="D2108" s="141"/>
      <c r="E2108" s="142"/>
      <c r="F2108" s="142"/>
      <c r="G2108" s="142"/>
      <c r="H2108" s="142"/>
      <c r="I2108" s="143"/>
      <c r="J2108" s="144"/>
      <c r="K2108" s="142"/>
      <c r="L2108" s="144"/>
      <c r="M2108" s="142"/>
      <c r="N2108" s="145"/>
      <c r="O2108" s="142"/>
      <c r="P2108" s="146"/>
      <c r="Q2108" s="147"/>
      <c r="R2108" s="142"/>
      <c r="S2108" s="147"/>
      <c r="T2108" s="142"/>
      <c r="U2108" s="148"/>
      <c r="V2108" s="142"/>
      <c r="W2108" s="142"/>
      <c r="X2108" s="142"/>
      <c r="Y2108" s="147"/>
      <c r="Z2108" s="142"/>
      <c r="AA2108" s="142"/>
      <c r="AB2108" s="142"/>
      <c r="AC2108" s="142"/>
      <c r="AD2108" s="147"/>
      <c r="AE2108" s="142"/>
      <c r="AF2108" s="142"/>
    </row>
    <row r="2109">
      <c r="A2109" s="140"/>
      <c r="B2109" s="141"/>
      <c r="C2109" s="141"/>
      <c r="D2109" s="141"/>
      <c r="E2109" s="142"/>
      <c r="F2109" s="142"/>
      <c r="G2109" s="142"/>
      <c r="H2109" s="142"/>
      <c r="I2109" s="143"/>
      <c r="J2109" s="144"/>
      <c r="K2109" s="142"/>
      <c r="L2109" s="144"/>
      <c r="M2109" s="142"/>
      <c r="N2109" s="145"/>
      <c r="O2109" s="142"/>
      <c r="P2109" s="146"/>
      <c r="Q2109" s="147"/>
      <c r="R2109" s="142"/>
      <c r="S2109" s="147"/>
      <c r="T2109" s="142"/>
      <c r="U2109" s="148"/>
      <c r="V2109" s="142"/>
      <c r="W2109" s="142"/>
      <c r="X2109" s="142"/>
      <c r="Y2109" s="147"/>
      <c r="Z2109" s="142"/>
      <c r="AA2109" s="142"/>
      <c r="AB2109" s="142"/>
      <c r="AC2109" s="142"/>
      <c r="AD2109" s="147"/>
      <c r="AE2109" s="142"/>
      <c r="AF2109" s="142"/>
    </row>
    <row r="2110">
      <c r="A2110" s="140"/>
      <c r="B2110" s="141"/>
      <c r="C2110" s="141"/>
      <c r="D2110" s="141"/>
      <c r="E2110" s="142"/>
      <c r="F2110" s="142"/>
      <c r="G2110" s="142"/>
      <c r="H2110" s="142"/>
      <c r="I2110" s="143"/>
      <c r="J2110" s="144"/>
      <c r="K2110" s="142"/>
      <c r="L2110" s="144"/>
      <c r="M2110" s="142"/>
      <c r="N2110" s="145"/>
      <c r="O2110" s="142"/>
      <c r="P2110" s="146"/>
      <c r="Q2110" s="147"/>
      <c r="R2110" s="142"/>
      <c r="S2110" s="147"/>
      <c r="T2110" s="142"/>
      <c r="U2110" s="148"/>
      <c r="V2110" s="142"/>
      <c r="W2110" s="142"/>
      <c r="X2110" s="142"/>
      <c r="Y2110" s="147"/>
      <c r="Z2110" s="142"/>
      <c r="AA2110" s="142"/>
      <c r="AB2110" s="142"/>
      <c r="AC2110" s="142"/>
      <c r="AD2110" s="147"/>
      <c r="AE2110" s="142"/>
      <c r="AF2110" s="142"/>
    </row>
    <row r="2111">
      <c r="A2111" s="140"/>
      <c r="B2111" s="141"/>
      <c r="C2111" s="141"/>
      <c r="D2111" s="141"/>
      <c r="E2111" s="142"/>
      <c r="F2111" s="142"/>
      <c r="G2111" s="142"/>
      <c r="H2111" s="142"/>
      <c r="I2111" s="143"/>
      <c r="J2111" s="144"/>
      <c r="K2111" s="142"/>
      <c r="L2111" s="144"/>
      <c r="M2111" s="142"/>
      <c r="N2111" s="145"/>
      <c r="O2111" s="142"/>
      <c r="P2111" s="146"/>
      <c r="Q2111" s="147"/>
      <c r="R2111" s="142"/>
      <c r="S2111" s="147"/>
      <c r="T2111" s="142"/>
      <c r="U2111" s="148"/>
      <c r="V2111" s="142"/>
      <c r="W2111" s="142"/>
      <c r="X2111" s="142"/>
      <c r="Y2111" s="147"/>
      <c r="Z2111" s="142"/>
      <c r="AA2111" s="142"/>
      <c r="AB2111" s="142"/>
      <c r="AC2111" s="142"/>
      <c r="AD2111" s="147"/>
      <c r="AE2111" s="142"/>
      <c r="AF2111" s="142"/>
    </row>
    <row r="2112">
      <c r="A2112" s="140"/>
      <c r="B2112" s="141"/>
      <c r="C2112" s="141"/>
      <c r="D2112" s="141"/>
      <c r="E2112" s="142"/>
      <c r="F2112" s="142"/>
      <c r="G2112" s="142"/>
      <c r="H2112" s="142"/>
      <c r="I2112" s="143"/>
      <c r="J2112" s="144"/>
      <c r="K2112" s="142"/>
      <c r="L2112" s="144"/>
      <c r="M2112" s="142"/>
      <c r="N2112" s="145"/>
      <c r="O2112" s="142"/>
      <c r="P2112" s="146"/>
      <c r="Q2112" s="147"/>
      <c r="R2112" s="142"/>
      <c r="S2112" s="147"/>
      <c r="T2112" s="142"/>
      <c r="U2112" s="148"/>
      <c r="V2112" s="142"/>
      <c r="W2112" s="142"/>
      <c r="X2112" s="142"/>
      <c r="Y2112" s="147"/>
      <c r="Z2112" s="142"/>
      <c r="AA2112" s="142"/>
      <c r="AB2112" s="142"/>
      <c r="AC2112" s="142"/>
      <c r="AD2112" s="147"/>
      <c r="AE2112" s="142"/>
      <c r="AF2112" s="142"/>
    </row>
    <row r="2113">
      <c r="A2113" s="140"/>
      <c r="B2113" s="141"/>
      <c r="C2113" s="141"/>
      <c r="D2113" s="141"/>
      <c r="E2113" s="142"/>
      <c r="F2113" s="142"/>
      <c r="G2113" s="142"/>
      <c r="H2113" s="142"/>
      <c r="I2113" s="143"/>
      <c r="J2113" s="144"/>
      <c r="K2113" s="142"/>
      <c r="L2113" s="144"/>
      <c r="M2113" s="142"/>
      <c r="N2113" s="145"/>
      <c r="O2113" s="142"/>
      <c r="P2113" s="146"/>
      <c r="Q2113" s="147"/>
      <c r="R2113" s="142"/>
      <c r="S2113" s="147"/>
      <c r="T2113" s="142"/>
      <c r="U2113" s="148"/>
      <c r="V2113" s="142"/>
      <c r="W2113" s="142"/>
      <c r="X2113" s="142"/>
      <c r="Y2113" s="147"/>
      <c r="Z2113" s="142"/>
      <c r="AA2113" s="142"/>
      <c r="AB2113" s="142"/>
      <c r="AC2113" s="142"/>
      <c r="AD2113" s="147"/>
      <c r="AE2113" s="142"/>
      <c r="AF2113" s="142"/>
    </row>
    <row r="2114">
      <c r="A2114" s="140"/>
      <c r="B2114" s="141"/>
      <c r="C2114" s="141"/>
      <c r="D2114" s="141"/>
      <c r="E2114" s="142"/>
      <c r="F2114" s="142"/>
      <c r="G2114" s="142"/>
      <c r="H2114" s="142"/>
      <c r="I2114" s="143"/>
      <c r="J2114" s="144"/>
      <c r="K2114" s="142"/>
      <c r="L2114" s="144"/>
      <c r="M2114" s="142"/>
      <c r="N2114" s="145"/>
      <c r="O2114" s="142"/>
      <c r="P2114" s="146"/>
      <c r="Q2114" s="147"/>
      <c r="R2114" s="142"/>
      <c r="S2114" s="147"/>
      <c r="T2114" s="142"/>
      <c r="U2114" s="148"/>
      <c r="V2114" s="142"/>
      <c r="W2114" s="142"/>
      <c r="X2114" s="142"/>
      <c r="Y2114" s="147"/>
      <c r="Z2114" s="142"/>
      <c r="AA2114" s="142"/>
      <c r="AB2114" s="142"/>
      <c r="AC2114" s="142"/>
      <c r="AD2114" s="147"/>
      <c r="AE2114" s="142"/>
      <c r="AF2114" s="142"/>
    </row>
    <row r="2115">
      <c r="A2115" s="140"/>
      <c r="B2115" s="141"/>
      <c r="C2115" s="141"/>
      <c r="D2115" s="141"/>
      <c r="E2115" s="142"/>
      <c r="F2115" s="142"/>
      <c r="G2115" s="142"/>
      <c r="H2115" s="142"/>
      <c r="I2115" s="143"/>
      <c r="J2115" s="144"/>
      <c r="K2115" s="142"/>
      <c r="L2115" s="144"/>
      <c r="M2115" s="142"/>
      <c r="N2115" s="145"/>
      <c r="O2115" s="142"/>
      <c r="P2115" s="146"/>
      <c r="Q2115" s="147"/>
      <c r="R2115" s="142"/>
      <c r="S2115" s="147"/>
      <c r="T2115" s="142"/>
      <c r="U2115" s="148"/>
      <c r="V2115" s="142"/>
      <c r="W2115" s="142"/>
      <c r="X2115" s="142"/>
      <c r="Y2115" s="147"/>
      <c r="Z2115" s="142"/>
      <c r="AA2115" s="142"/>
      <c r="AB2115" s="142"/>
      <c r="AC2115" s="142"/>
      <c r="AD2115" s="147"/>
      <c r="AE2115" s="142"/>
      <c r="AF2115" s="142"/>
    </row>
    <row r="2116">
      <c r="A2116" s="140"/>
      <c r="B2116" s="141"/>
      <c r="C2116" s="141"/>
      <c r="D2116" s="141"/>
      <c r="E2116" s="142"/>
      <c r="F2116" s="142"/>
      <c r="G2116" s="142"/>
      <c r="H2116" s="142"/>
      <c r="I2116" s="143"/>
      <c r="J2116" s="144"/>
      <c r="K2116" s="142"/>
      <c r="L2116" s="144"/>
      <c r="M2116" s="142"/>
      <c r="N2116" s="145"/>
      <c r="O2116" s="142"/>
      <c r="P2116" s="146"/>
      <c r="Q2116" s="147"/>
      <c r="R2116" s="142"/>
      <c r="S2116" s="147"/>
      <c r="T2116" s="142"/>
      <c r="U2116" s="148"/>
      <c r="V2116" s="142"/>
      <c r="W2116" s="142"/>
      <c r="X2116" s="142"/>
      <c r="Y2116" s="147"/>
      <c r="Z2116" s="142"/>
      <c r="AA2116" s="142"/>
      <c r="AB2116" s="142"/>
      <c r="AC2116" s="142"/>
      <c r="AD2116" s="147"/>
      <c r="AE2116" s="142"/>
      <c r="AF2116" s="142"/>
    </row>
    <row r="2117">
      <c r="A2117" s="140"/>
      <c r="B2117" s="141"/>
      <c r="C2117" s="141"/>
      <c r="D2117" s="141"/>
      <c r="E2117" s="142"/>
      <c r="F2117" s="142"/>
      <c r="G2117" s="142"/>
      <c r="H2117" s="142"/>
      <c r="I2117" s="143"/>
      <c r="J2117" s="144"/>
      <c r="K2117" s="142"/>
      <c r="L2117" s="144"/>
      <c r="M2117" s="142"/>
      <c r="N2117" s="145"/>
      <c r="O2117" s="142"/>
      <c r="P2117" s="146"/>
      <c r="Q2117" s="147"/>
      <c r="R2117" s="142"/>
      <c r="S2117" s="147"/>
      <c r="T2117" s="142"/>
      <c r="U2117" s="148"/>
      <c r="V2117" s="142"/>
      <c r="W2117" s="142"/>
      <c r="X2117" s="142"/>
      <c r="Y2117" s="147"/>
      <c r="Z2117" s="142"/>
      <c r="AA2117" s="142"/>
      <c r="AB2117" s="142"/>
      <c r="AC2117" s="142"/>
      <c r="AD2117" s="147"/>
      <c r="AE2117" s="142"/>
      <c r="AF2117" s="142"/>
    </row>
    <row r="2118">
      <c r="A2118" s="140"/>
      <c r="B2118" s="141"/>
      <c r="C2118" s="141"/>
      <c r="D2118" s="141"/>
      <c r="E2118" s="142"/>
      <c r="F2118" s="142"/>
      <c r="G2118" s="142"/>
      <c r="H2118" s="142"/>
      <c r="I2118" s="143"/>
      <c r="J2118" s="144"/>
      <c r="K2118" s="142"/>
      <c r="L2118" s="144"/>
      <c r="M2118" s="142"/>
      <c r="N2118" s="145"/>
      <c r="O2118" s="142"/>
      <c r="P2118" s="146"/>
      <c r="Q2118" s="147"/>
      <c r="R2118" s="142"/>
      <c r="S2118" s="147"/>
      <c r="T2118" s="142"/>
      <c r="U2118" s="148"/>
      <c r="V2118" s="142"/>
      <c r="W2118" s="142"/>
      <c r="X2118" s="142"/>
      <c r="Y2118" s="147"/>
      <c r="Z2118" s="142"/>
      <c r="AA2118" s="142"/>
      <c r="AB2118" s="142"/>
      <c r="AC2118" s="142"/>
      <c r="AD2118" s="147"/>
      <c r="AE2118" s="142"/>
      <c r="AF2118" s="142"/>
    </row>
    <row r="2119">
      <c r="A2119" s="140"/>
      <c r="B2119" s="141"/>
      <c r="C2119" s="141"/>
      <c r="D2119" s="141"/>
      <c r="E2119" s="142"/>
      <c r="F2119" s="142"/>
      <c r="G2119" s="142"/>
      <c r="H2119" s="142"/>
      <c r="I2119" s="143"/>
      <c r="J2119" s="144"/>
      <c r="K2119" s="142"/>
      <c r="L2119" s="144"/>
      <c r="M2119" s="142"/>
      <c r="N2119" s="145"/>
      <c r="O2119" s="142"/>
      <c r="P2119" s="146"/>
      <c r="Q2119" s="147"/>
      <c r="R2119" s="142"/>
      <c r="S2119" s="147"/>
      <c r="T2119" s="142"/>
      <c r="U2119" s="148"/>
      <c r="V2119" s="142"/>
      <c r="W2119" s="142"/>
      <c r="X2119" s="142"/>
      <c r="Y2119" s="147"/>
      <c r="Z2119" s="142"/>
      <c r="AA2119" s="142"/>
      <c r="AB2119" s="142"/>
      <c r="AC2119" s="142"/>
      <c r="AD2119" s="147"/>
      <c r="AE2119" s="142"/>
      <c r="AF2119" s="142"/>
    </row>
    <row r="2120">
      <c r="A2120" s="140"/>
      <c r="B2120" s="141"/>
      <c r="C2120" s="141"/>
      <c r="D2120" s="141"/>
      <c r="E2120" s="142"/>
      <c r="F2120" s="142"/>
      <c r="G2120" s="142"/>
      <c r="H2120" s="142"/>
      <c r="I2120" s="143"/>
      <c r="J2120" s="144"/>
      <c r="K2120" s="142"/>
      <c r="L2120" s="144"/>
      <c r="M2120" s="142"/>
      <c r="N2120" s="145"/>
      <c r="O2120" s="142"/>
      <c r="P2120" s="146"/>
      <c r="Q2120" s="147"/>
      <c r="R2120" s="142"/>
      <c r="S2120" s="147"/>
      <c r="T2120" s="142"/>
      <c r="U2120" s="148"/>
      <c r="V2120" s="142"/>
      <c r="W2120" s="142"/>
      <c r="X2120" s="142"/>
      <c r="Y2120" s="147"/>
      <c r="Z2120" s="142"/>
      <c r="AA2120" s="142"/>
      <c r="AB2120" s="142"/>
      <c r="AC2120" s="142"/>
      <c r="AD2120" s="147"/>
      <c r="AE2120" s="142"/>
      <c r="AF2120" s="142"/>
    </row>
    <row r="2121">
      <c r="A2121" s="140"/>
      <c r="B2121" s="141"/>
      <c r="C2121" s="141"/>
      <c r="D2121" s="141"/>
      <c r="E2121" s="142"/>
      <c r="F2121" s="142"/>
      <c r="G2121" s="142"/>
      <c r="H2121" s="142"/>
      <c r="I2121" s="143"/>
      <c r="J2121" s="144"/>
      <c r="K2121" s="142"/>
      <c r="L2121" s="144"/>
      <c r="M2121" s="142"/>
      <c r="N2121" s="145"/>
      <c r="O2121" s="142"/>
      <c r="P2121" s="146"/>
      <c r="Q2121" s="147"/>
      <c r="R2121" s="142"/>
      <c r="S2121" s="147"/>
      <c r="T2121" s="142"/>
      <c r="U2121" s="148"/>
      <c r="V2121" s="142"/>
      <c r="W2121" s="142"/>
      <c r="X2121" s="142"/>
      <c r="Y2121" s="147"/>
      <c r="Z2121" s="142"/>
      <c r="AA2121" s="142"/>
      <c r="AB2121" s="142"/>
      <c r="AC2121" s="142"/>
      <c r="AD2121" s="147"/>
      <c r="AE2121" s="142"/>
      <c r="AF2121" s="142"/>
    </row>
    <row r="2122">
      <c r="A2122" s="140"/>
      <c r="B2122" s="141"/>
      <c r="C2122" s="141"/>
      <c r="D2122" s="141"/>
      <c r="E2122" s="142"/>
      <c r="F2122" s="142"/>
      <c r="G2122" s="142"/>
      <c r="H2122" s="142"/>
      <c r="I2122" s="143"/>
      <c r="J2122" s="144"/>
      <c r="K2122" s="142"/>
      <c r="L2122" s="144"/>
      <c r="M2122" s="142"/>
      <c r="N2122" s="145"/>
      <c r="O2122" s="142"/>
      <c r="P2122" s="146"/>
      <c r="Q2122" s="147"/>
      <c r="R2122" s="142"/>
      <c r="S2122" s="147"/>
      <c r="T2122" s="142"/>
      <c r="U2122" s="148"/>
      <c r="V2122" s="142"/>
      <c r="W2122" s="142"/>
      <c r="X2122" s="142"/>
      <c r="Y2122" s="147"/>
      <c r="Z2122" s="142"/>
      <c r="AA2122" s="142"/>
      <c r="AB2122" s="142"/>
      <c r="AC2122" s="142"/>
      <c r="AD2122" s="147"/>
      <c r="AE2122" s="142"/>
      <c r="AF2122" s="142"/>
    </row>
    <row r="2123">
      <c r="A2123" s="140"/>
      <c r="B2123" s="141"/>
      <c r="C2123" s="141"/>
      <c r="D2123" s="141"/>
      <c r="E2123" s="142"/>
      <c r="F2123" s="142"/>
      <c r="G2123" s="142"/>
      <c r="H2123" s="142"/>
      <c r="I2123" s="143"/>
      <c r="J2123" s="144"/>
      <c r="K2123" s="142"/>
      <c r="L2123" s="144"/>
      <c r="M2123" s="142"/>
      <c r="N2123" s="145"/>
      <c r="O2123" s="142"/>
      <c r="P2123" s="146"/>
      <c r="Q2123" s="147"/>
      <c r="R2123" s="142"/>
      <c r="S2123" s="147"/>
      <c r="T2123" s="142"/>
      <c r="U2123" s="148"/>
      <c r="V2123" s="142"/>
      <c r="W2123" s="142"/>
      <c r="X2123" s="142"/>
      <c r="Y2123" s="147"/>
      <c r="Z2123" s="142"/>
      <c r="AA2123" s="142"/>
      <c r="AB2123" s="142"/>
      <c r="AC2123" s="142"/>
      <c r="AD2123" s="147"/>
      <c r="AE2123" s="142"/>
      <c r="AF2123" s="142"/>
    </row>
    <row r="2124">
      <c r="A2124" s="140"/>
      <c r="B2124" s="141"/>
      <c r="C2124" s="141"/>
      <c r="D2124" s="141"/>
      <c r="E2124" s="142"/>
      <c r="F2124" s="142"/>
      <c r="G2124" s="142"/>
      <c r="H2124" s="142"/>
      <c r="I2124" s="143"/>
      <c r="J2124" s="144"/>
      <c r="K2124" s="142"/>
      <c r="L2124" s="144"/>
      <c r="M2124" s="142"/>
      <c r="N2124" s="145"/>
      <c r="O2124" s="142"/>
      <c r="P2124" s="146"/>
      <c r="Q2124" s="147"/>
      <c r="R2124" s="142"/>
      <c r="S2124" s="147"/>
      <c r="T2124" s="142"/>
      <c r="U2124" s="148"/>
      <c r="V2124" s="142"/>
      <c r="W2124" s="142"/>
      <c r="X2124" s="142"/>
      <c r="Y2124" s="147"/>
      <c r="Z2124" s="142"/>
      <c r="AA2124" s="142"/>
      <c r="AB2124" s="142"/>
      <c r="AC2124" s="142"/>
      <c r="AD2124" s="147"/>
      <c r="AE2124" s="142"/>
      <c r="AF2124" s="142"/>
    </row>
    <row r="2125">
      <c r="A2125" s="140"/>
      <c r="B2125" s="141"/>
      <c r="C2125" s="141"/>
      <c r="D2125" s="141"/>
      <c r="E2125" s="142"/>
      <c r="F2125" s="142"/>
      <c r="G2125" s="142"/>
      <c r="H2125" s="142"/>
      <c r="I2125" s="143"/>
      <c r="J2125" s="144"/>
      <c r="K2125" s="142"/>
      <c r="L2125" s="144"/>
      <c r="M2125" s="142"/>
      <c r="N2125" s="145"/>
      <c r="O2125" s="142"/>
      <c r="P2125" s="146"/>
      <c r="Q2125" s="147"/>
      <c r="R2125" s="142"/>
      <c r="S2125" s="147"/>
      <c r="T2125" s="142"/>
      <c r="U2125" s="148"/>
      <c r="V2125" s="142"/>
      <c r="W2125" s="142"/>
      <c r="X2125" s="142"/>
      <c r="Y2125" s="147"/>
      <c r="Z2125" s="142"/>
      <c r="AA2125" s="142"/>
      <c r="AB2125" s="142"/>
      <c r="AC2125" s="142"/>
      <c r="AD2125" s="147"/>
      <c r="AE2125" s="142"/>
      <c r="AF2125" s="142"/>
    </row>
    <row r="2126">
      <c r="A2126" s="140"/>
      <c r="B2126" s="141"/>
      <c r="C2126" s="141"/>
      <c r="D2126" s="141"/>
      <c r="E2126" s="142"/>
      <c r="F2126" s="142"/>
      <c r="G2126" s="142"/>
      <c r="H2126" s="142"/>
      <c r="I2126" s="143"/>
      <c r="J2126" s="144"/>
      <c r="K2126" s="142"/>
      <c r="L2126" s="144"/>
      <c r="M2126" s="142"/>
      <c r="N2126" s="145"/>
      <c r="O2126" s="142"/>
      <c r="P2126" s="146"/>
      <c r="Q2126" s="147"/>
      <c r="R2126" s="142"/>
      <c r="S2126" s="147"/>
      <c r="T2126" s="142"/>
      <c r="U2126" s="148"/>
      <c r="V2126" s="142"/>
      <c r="W2126" s="142"/>
      <c r="X2126" s="142"/>
      <c r="Y2126" s="147"/>
      <c r="Z2126" s="142"/>
      <c r="AA2126" s="142"/>
      <c r="AB2126" s="142"/>
      <c r="AC2126" s="142"/>
      <c r="AD2126" s="147"/>
      <c r="AE2126" s="142"/>
      <c r="AF2126" s="142"/>
    </row>
    <row r="2127">
      <c r="A2127" s="140"/>
      <c r="B2127" s="141"/>
      <c r="C2127" s="141"/>
      <c r="D2127" s="141"/>
      <c r="E2127" s="142"/>
      <c r="F2127" s="142"/>
      <c r="G2127" s="142"/>
      <c r="H2127" s="142"/>
      <c r="I2127" s="143"/>
      <c r="J2127" s="144"/>
      <c r="K2127" s="142"/>
      <c r="L2127" s="144"/>
      <c r="M2127" s="142"/>
      <c r="N2127" s="145"/>
      <c r="O2127" s="142"/>
      <c r="P2127" s="146"/>
      <c r="Q2127" s="147"/>
      <c r="R2127" s="142"/>
      <c r="S2127" s="147"/>
      <c r="T2127" s="142"/>
      <c r="U2127" s="148"/>
      <c r="V2127" s="142"/>
      <c r="W2127" s="142"/>
      <c r="X2127" s="142"/>
      <c r="Y2127" s="147"/>
      <c r="Z2127" s="142"/>
      <c r="AA2127" s="142"/>
      <c r="AB2127" s="142"/>
      <c r="AC2127" s="142"/>
      <c r="AD2127" s="147"/>
      <c r="AE2127" s="142"/>
      <c r="AF2127" s="142"/>
    </row>
    <row r="2128">
      <c r="A2128" s="140"/>
      <c r="B2128" s="141"/>
      <c r="C2128" s="141"/>
      <c r="D2128" s="141"/>
      <c r="E2128" s="142"/>
      <c r="F2128" s="142"/>
      <c r="G2128" s="142"/>
      <c r="H2128" s="142"/>
      <c r="I2128" s="143"/>
      <c r="J2128" s="144"/>
      <c r="K2128" s="142"/>
      <c r="L2128" s="144"/>
      <c r="M2128" s="142"/>
      <c r="N2128" s="145"/>
      <c r="O2128" s="142"/>
      <c r="P2128" s="146"/>
      <c r="Q2128" s="147"/>
      <c r="R2128" s="142"/>
      <c r="S2128" s="147"/>
      <c r="T2128" s="142"/>
      <c r="U2128" s="148"/>
      <c r="V2128" s="142"/>
      <c r="W2128" s="142"/>
      <c r="X2128" s="142"/>
      <c r="Y2128" s="147"/>
      <c r="Z2128" s="142"/>
      <c r="AA2128" s="142"/>
      <c r="AB2128" s="142"/>
      <c r="AC2128" s="142"/>
      <c r="AD2128" s="147"/>
      <c r="AE2128" s="142"/>
      <c r="AF2128" s="142"/>
    </row>
    <row r="2129">
      <c r="A2129" s="140"/>
      <c r="B2129" s="141"/>
      <c r="C2129" s="141"/>
      <c r="D2129" s="141"/>
      <c r="E2129" s="142"/>
      <c r="F2129" s="142"/>
      <c r="G2129" s="142"/>
      <c r="H2129" s="142"/>
      <c r="I2129" s="143"/>
      <c r="J2129" s="144"/>
      <c r="K2129" s="142"/>
      <c r="L2129" s="144"/>
      <c r="M2129" s="142"/>
      <c r="N2129" s="145"/>
      <c r="O2129" s="142"/>
      <c r="P2129" s="146"/>
      <c r="Q2129" s="147"/>
      <c r="R2129" s="142"/>
      <c r="S2129" s="147"/>
      <c r="T2129" s="142"/>
      <c r="U2129" s="148"/>
      <c r="V2129" s="142"/>
      <c r="W2129" s="142"/>
      <c r="X2129" s="142"/>
      <c r="Y2129" s="147"/>
      <c r="Z2129" s="142"/>
      <c r="AA2129" s="142"/>
      <c r="AB2129" s="142"/>
      <c r="AC2129" s="142"/>
      <c r="AD2129" s="147"/>
      <c r="AE2129" s="142"/>
      <c r="AF2129" s="142"/>
    </row>
    <row r="2130">
      <c r="A2130" s="140"/>
      <c r="B2130" s="141"/>
      <c r="C2130" s="141"/>
      <c r="D2130" s="141"/>
      <c r="E2130" s="142"/>
      <c r="F2130" s="142"/>
      <c r="G2130" s="142"/>
      <c r="H2130" s="142"/>
      <c r="I2130" s="143"/>
      <c r="J2130" s="144"/>
      <c r="K2130" s="142"/>
      <c r="L2130" s="144"/>
      <c r="M2130" s="142"/>
      <c r="N2130" s="145"/>
      <c r="O2130" s="142"/>
      <c r="P2130" s="146"/>
      <c r="Q2130" s="147"/>
      <c r="R2130" s="142"/>
      <c r="S2130" s="147"/>
      <c r="T2130" s="142"/>
      <c r="U2130" s="148"/>
      <c r="V2130" s="142"/>
      <c r="W2130" s="142"/>
      <c r="X2130" s="142"/>
      <c r="Y2130" s="147"/>
      <c r="Z2130" s="142"/>
      <c r="AA2130" s="142"/>
      <c r="AB2130" s="142"/>
      <c r="AC2130" s="142"/>
      <c r="AD2130" s="147"/>
      <c r="AE2130" s="142"/>
      <c r="AF2130" s="142"/>
    </row>
    <row r="2131">
      <c r="A2131" s="140"/>
      <c r="B2131" s="141"/>
      <c r="C2131" s="141"/>
      <c r="D2131" s="141"/>
      <c r="E2131" s="142"/>
      <c r="F2131" s="142"/>
      <c r="G2131" s="142"/>
      <c r="H2131" s="142"/>
      <c r="I2131" s="143"/>
      <c r="J2131" s="144"/>
      <c r="K2131" s="142"/>
      <c r="L2131" s="144"/>
      <c r="M2131" s="142"/>
      <c r="N2131" s="145"/>
      <c r="O2131" s="142"/>
      <c r="P2131" s="146"/>
      <c r="Q2131" s="147"/>
      <c r="R2131" s="142"/>
      <c r="S2131" s="147"/>
      <c r="T2131" s="142"/>
      <c r="U2131" s="148"/>
      <c r="V2131" s="142"/>
      <c r="W2131" s="142"/>
      <c r="X2131" s="142"/>
      <c r="Y2131" s="147"/>
      <c r="Z2131" s="142"/>
      <c r="AA2131" s="142"/>
      <c r="AB2131" s="142"/>
      <c r="AC2131" s="142"/>
      <c r="AD2131" s="147"/>
      <c r="AE2131" s="142"/>
      <c r="AF2131" s="142"/>
    </row>
    <row r="2132">
      <c r="A2132" s="140"/>
      <c r="B2132" s="141"/>
      <c r="C2132" s="141"/>
      <c r="D2132" s="141"/>
      <c r="E2132" s="142"/>
      <c r="F2132" s="142"/>
      <c r="G2132" s="142"/>
      <c r="H2132" s="142"/>
      <c r="I2132" s="143"/>
      <c r="J2132" s="144"/>
      <c r="K2132" s="142"/>
      <c r="L2132" s="144"/>
      <c r="M2132" s="142"/>
      <c r="N2132" s="145"/>
      <c r="O2132" s="142"/>
      <c r="P2132" s="146"/>
      <c r="Q2132" s="147"/>
      <c r="R2132" s="142"/>
      <c r="S2132" s="147"/>
      <c r="T2132" s="142"/>
      <c r="U2132" s="148"/>
      <c r="V2132" s="142"/>
      <c r="W2132" s="142"/>
      <c r="X2132" s="142"/>
      <c r="Y2132" s="147"/>
      <c r="Z2132" s="142"/>
      <c r="AA2132" s="142"/>
      <c r="AB2132" s="142"/>
      <c r="AC2132" s="142"/>
      <c r="AD2132" s="147"/>
      <c r="AE2132" s="142"/>
      <c r="AF2132" s="142"/>
    </row>
    <row r="2133">
      <c r="A2133" s="140"/>
      <c r="B2133" s="141"/>
      <c r="C2133" s="141"/>
      <c r="D2133" s="141"/>
      <c r="E2133" s="142"/>
      <c r="F2133" s="142"/>
      <c r="G2133" s="142"/>
      <c r="H2133" s="142"/>
      <c r="I2133" s="143"/>
      <c r="J2133" s="144"/>
      <c r="K2133" s="142"/>
      <c r="L2133" s="144"/>
      <c r="M2133" s="142"/>
      <c r="N2133" s="145"/>
      <c r="O2133" s="142"/>
      <c r="P2133" s="146"/>
      <c r="Q2133" s="147"/>
      <c r="R2133" s="142"/>
      <c r="S2133" s="147"/>
      <c r="T2133" s="142"/>
      <c r="U2133" s="148"/>
      <c r="V2133" s="142"/>
      <c r="W2133" s="142"/>
      <c r="X2133" s="142"/>
      <c r="Y2133" s="147"/>
      <c r="Z2133" s="142"/>
      <c r="AA2133" s="142"/>
      <c r="AB2133" s="142"/>
      <c r="AC2133" s="142"/>
      <c r="AD2133" s="147"/>
      <c r="AE2133" s="142"/>
      <c r="AF2133" s="142"/>
    </row>
    <row r="2134">
      <c r="A2134" s="140"/>
      <c r="B2134" s="141"/>
      <c r="C2134" s="141"/>
      <c r="D2134" s="141"/>
      <c r="E2134" s="142"/>
      <c r="F2134" s="142"/>
      <c r="G2134" s="142"/>
      <c r="H2134" s="142"/>
      <c r="I2134" s="143"/>
      <c r="J2134" s="144"/>
      <c r="K2134" s="142"/>
      <c r="L2134" s="144"/>
      <c r="M2134" s="142"/>
      <c r="N2134" s="145"/>
      <c r="O2134" s="142"/>
      <c r="P2134" s="146"/>
      <c r="Q2134" s="147"/>
      <c r="R2134" s="142"/>
      <c r="S2134" s="147"/>
      <c r="T2134" s="142"/>
      <c r="U2134" s="148"/>
      <c r="V2134" s="142"/>
      <c r="W2134" s="142"/>
      <c r="X2134" s="142"/>
      <c r="Y2134" s="147"/>
      <c r="Z2134" s="142"/>
      <c r="AA2134" s="142"/>
      <c r="AB2134" s="142"/>
      <c r="AC2134" s="142"/>
      <c r="AD2134" s="147"/>
      <c r="AE2134" s="142"/>
      <c r="AF2134" s="142"/>
    </row>
    <row r="2135">
      <c r="A2135" s="140"/>
      <c r="B2135" s="141"/>
      <c r="C2135" s="141"/>
      <c r="D2135" s="141"/>
      <c r="E2135" s="142"/>
      <c r="F2135" s="142"/>
      <c r="G2135" s="142"/>
      <c r="H2135" s="142"/>
      <c r="I2135" s="143"/>
      <c r="J2135" s="144"/>
      <c r="K2135" s="142"/>
      <c r="L2135" s="144"/>
      <c r="M2135" s="142"/>
      <c r="N2135" s="145"/>
      <c r="O2135" s="142"/>
      <c r="P2135" s="146"/>
      <c r="Q2135" s="147"/>
      <c r="R2135" s="142"/>
      <c r="S2135" s="147"/>
      <c r="T2135" s="142"/>
      <c r="U2135" s="148"/>
      <c r="V2135" s="142"/>
      <c r="W2135" s="142"/>
      <c r="X2135" s="142"/>
      <c r="Y2135" s="147"/>
      <c r="Z2135" s="142"/>
      <c r="AA2135" s="142"/>
      <c r="AB2135" s="142"/>
      <c r="AC2135" s="142"/>
      <c r="AD2135" s="147"/>
      <c r="AE2135" s="142"/>
      <c r="AF2135" s="142"/>
    </row>
    <row r="2136">
      <c r="A2136" s="140"/>
      <c r="B2136" s="141"/>
      <c r="C2136" s="141"/>
      <c r="D2136" s="141"/>
      <c r="E2136" s="142"/>
      <c r="F2136" s="142"/>
      <c r="G2136" s="142"/>
      <c r="H2136" s="142"/>
      <c r="I2136" s="143"/>
      <c r="J2136" s="144"/>
      <c r="K2136" s="142"/>
      <c r="L2136" s="144"/>
      <c r="M2136" s="142"/>
      <c r="N2136" s="145"/>
      <c r="O2136" s="142"/>
      <c r="P2136" s="146"/>
      <c r="Q2136" s="147"/>
      <c r="R2136" s="142"/>
      <c r="S2136" s="147"/>
      <c r="T2136" s="142"/>
      <c r="U2136" s="148"/>
      <c r="V2136" s="142"/>
      <c r="W2136" s="142"/>
      <c r="X2136" s="142"/>
      <c r="Y2136" s="147"/>
      <c r="Z2136" s="142"/>
      <c r="AA2136" s="142"/>
      <c r="AB2136" s="142"/>
      <c r="AC2136" s="142"/>
      <c r="AD2136" s="147"/>
      <c r="AE2136" s="142"/>
      <c r="AF2136" s="142"/>
    </row>
    <row r="2137">
      <c r="A2137" s="140"/>
      <c r="B2137" s="141"/>
      <c r="C2137" s="141"/>
      <c r="D2137" s="141"/>
      <c r="E2137" s="142"/>
      <c r="F2137" s="142"/>
      <c r="G2137" s="142"/>
      <c r="H2137" s="142"/>
      <c r="I2137" s="143"/>
      <c r="J2137" s="144"/>
      <c r="K2137" s="142"/>
      <c r="L2137" s="144"/>
      <c r="M2137" s="142"/>
      <c r="N2137" s="145"/>
      <c r="O2137" s="142"/>
      <c r="P2137" s="146"/>
      <c r="Q2137" s="147"/>
      <c r="R2137" s="142"/>
      <c r="S2137" s="147"/>
      <c r="T2137" s="142"/>
      <c r="U2137" s="148"/>
      <c r="V2137" s="142"/>
      <c r="W2137" s="142"/>
      <c r="X2137" s="142"/>
      <c r="Y2137" s="147"/>
      <c r="Z2137" s="142"/>
      <c r="AA2137" s="142"/>
      <c r="AB2137" s="142"/>
      <c r="AC2137" s="142"/>
      <c r="AD2137" s="147"/>
      <c r="AE2137" s="142"/>
      <c r="AF2137" s="142"/>
    </row>
    <row r="2138">
      <c r="A2138" s="140"/>
      <c r="B2138" s="141"/>
      <c r="C2138" s="141"/>
      <c r="D2138" s="141"/>
      <c r="E2138" s="142"/>
      <c r="F2138" s="142"/>
      <c r="G2138" s="142"/>
      <c r="H2138" s="142"/>
      <c r="I2138" s="143"/>
      <c r="J2138" s="144"/>
      <c r="K2138" s="142"/>
      <c r="L2138" s="144"/>
      <c r="M2138" s="142"/>
      <c r="N2138" s="145"/>
      <c r="O2138" s="142"/>
      <c r="P2138" s="146"/>
      <c r="Q2138" s="147"/>
      <c r="R2138" s="142"/>
      <c r="S2138" s="147"/>
      <c r="T2138" s="142"/>
      <c r="U2138" s="148"/>
      <c r="V2138" s="142"/>
      <c r="W2138" s="142"/>
      <c r="X2138" s="142"/>
      <c r="Y2138" s="147"/>
      <c r="Z2138" s="142"/>
      <c r="AA2138" s="142"/>
      <c r="AB2138" s="142"/>
      <c r="AC2138" s="142"/>
      <c r="AD2138" s="147"/>
      <c r="AE2138" s="142"/>
      <c r="AF2138" s="142"/>
    </row>
    <row r="2139">
      <c r="A2139" s="140"/>
      <c r="B2139" s="141"/>
      <c r="C2139" s="141"/>
      <c r="D2139" s="141"/>
      <c r="E2139" s="142"/>
      <c r="F2139" s="142"/>
      <c r="G2139" s="142"/>
      <c r="H2139" s="142"/>
      <c r="I2139" s="143"/>
      <c r="J2139" s="144"/>
      <c r="K2139" s="142"/>
      <c r="L2139" s="144"/>
      <c r="M2139" s="142"/>
      <c r="N2139" s="145"/>
      <c r="O2139" s="142"/>
      <c r="P2139" s="146"/>
      <c r="Q2139" s="147"/>
      <c r="R2139" s="142"/>
      <c r="S2139" s="147"/>
      <c r="T2139" s="142"/>
      <c r="U2139" s="148"/>
      <c r="V2139" s="142"/>
      <c r="W2139" s="142"/>
      <c r="X2139" s="142"/>
      <c r="Y2139" s="147"/>
      <c r="Z2139" s="142"/>
      <c r="AA2139" s="142"/>
      <c r="AB2139" s="142"/>
      <c r="AC2139" s="142"/>
      <c r="AD2139" s="147"/>
      <c r="AE2139" s="142"/>
      <c r="AF2139" s="142"/>
    </row>
    <row r="2140">
      <c r="A2140" s="140"/>
      <c r="B2140" s="141"/>
      <c r="C2140" s="141"/>
      <c r="D2140" s="141"/>
      <c r="E2140" s="142"/>
      <c r="F2140" s="142"/>
      <c r="G2140" s="142"/>
      <c r="H2140" s="142"/>
      <c r="I2140" s="143"/>
      <c r="J2140" s="144"/>
      <c r="K2140" s="142"/>
      <c r="L2140" s="144"/>
      <c r="M2140" s="142"/>
      <c r="N2140" s="145"/>
      <c r="O2140" s="142"/>
      <c r="P2140" s="146"/>
      <c r="Q2140" s="147"/>
      <c r="R2140" s="142"/>
      <c r="S2140" s="147"/>
      <c r="T2140" s="142"/>
      <c r="U2140" s="148"/>
      <c r="V2140" s="142"/>
      <c r="W2140" s="142"/>
      <c r="X2140" s="142"/>
      <c r="Y2140" s="147"/>
      <c r="Z2140" s="142"/>
      <c r="AA2140" s="142"/>
      <c r="AB2140" s="142"/>
      <c r="AC2140" s="142"/>
      <c r="AD2140" s="147"/>
      <c r="AE2140" s="142"/>
      <c r="AF2140" s="142"/>
    </row>
    <row r="2141">
      <c r="A2141" s="140"/>
      <c r="B2141" s="141"/>
      <c r="C2141" s="141"/>
      <c r="D2141" s="141"/>
      <c r="E2141" s="142"/>
      <c r="F2141" s="142"/>
      <c r="G2141" s="142"/>
      <c r="H2141" s="142"/>
      <c r="I2141" s="143"/>
      <c r="J2141" s="144"/>
      <c r="K2141" s="142"/>
      <c r="L2141" s="144"/>
      <c r="M2141" s="142"/>
      <c r="N2141" s="145"/>
      <c r="O2141" s="142"/>
      <c r="P2141" s="146"/>
      <c r="Q2141" s="147"/>
      <c r="R2141" s="142"/>
      <c r="S2141" s="147"/>
      <c r="T2141" s="142"/>
      <c r="U2141" s="148"/>
      <c r="V2141" s="142"/>
      <c r="W2141" s="142"/>
      <c r="X2141" s="142"/>
      <c r="Y2141" s="147"/>
      <c r="Z2141" s="142"/>
      <c r="AA2141" s="142"/>
      <c r="AB2141" s="142"/>
      <c r="AC2141" s="142"/>
      <c r="AD2141" s="147"/>
      <c r="AE2141" s="142"/>
      <c r="AF2141" s="142"/>
    </row>
    <row r="2142">
      <c r="A2142" s="140"/>
      <c r="B2142" s="141"/>
      <c r="C2142" s="141"/>
      <c r="D2142" s="141"/>
      <c r="E2142" s="142"/>
      <c r="F2142" s="142"/>
      <c r="G2142" s="142"/>
      <c r="H2142" s="142"/>
      <c r="I2142" s="143"/>
      <c r="J2142" s="144"/>
      <c r="K2142" s="142"/>
      <c r="L2142" s="144"/>
      <c r="M2142" s="142"/>
      <c r="N2142" s="145"/>
      <c r="O2142" s="142"/>
      <c r="P2142" s="146"/>
      <c r="Q2142" s="147"/>
      <c r="R2142" s="142"/>
      <c r="S2142" s="147"/>
      <c r="T2142" s="142"/>
      <c r="U2142" s="148"/>
      <c r="V2142" s="142"/>
      <c r="W2142" s="142"/>
      <c r="X2142" s="142"/>
      <c r="Y2142" s="147"/>
      <c r="Z2142" s="142"/>
      <c r="AA2142" s="142"/>
      <c r="AB2142" s="142"/>
      <c r="AC2142" s="142"/>
      <c r="AD2142" s="147"/>
      <c r="AE2142" s="142"/>
      <c r="AF2142" s="142"/>
    </row>
    <row r="2143">
      <c r="A2143" s="140"/>
      <c r="B2143" s="141"/>
      <c r="C2143" s="141"/>
      <c r="D2143" s="141"/>
      <c r="E2143" s="142"/>
      <c r="F2143" s="142"/>
      <c r="G2143" s="142"/>
      <c r="H2143" s="142"/>
      <c r="I2143" s="143"/>
      <c r="J2143" s="144"/>
      <c r="K2143" s="142"/>
      <c r="L2143" s="144"/>
      <c r="M2143" s="142"/>
      <c r="N2143" s="145"/>
      <c r="O2143" s="142"/>
      <c r="P2143" s="146"/>
      <c r="Q2143" s="147"/>
      <c r="R2143" s="142"/>
      <c r="S2143" s="147"/>
      <c r="T2143" s="142"/>
      <c r="U2143" s="148"/>
      <c r="V2143" s="142"/>
      <c r="W2143" s="142"/>
      <c r="X2143" s="142"/>
      <c r="Y2143" s="147"/>
      <c r="Z2143" s="142"/>
      <c r="AA2143" s="142"/>
      <c r="AB2143" s="142"/>
      <c r="AC2143" s="142"/>
      <c r="AD2143" s="147"/>
      <c r="AE2143" s="142"/>
      <c r="AF2143" s="142"/>
    </row>
    <row r="2144">
      <c r="A2144" s="140"/>
      <c r="B2144" s="141"/>
      <c r="C2144" s="141"/>
      <c r="D2144" s="141"/>
      <c r="E2144" s="142"/>
      <c r="F2144" s="142"/>
      <c r="G2144" s="142"/>
      <c r="H2144" s="142"/>
      <c r="I2144" s="143"/>
      <c r="J2144" s="144"/>
      <c r="K2144" s="142"/>
      <c r="L2144" s="144"/>
      <c r="M2144" s="142"/>
      <c r="N2144" s="145"/>
      <c r="O2144" s="142"/>
      <c r="P2144" s="146"/>
      <c r="Q2144" s="147"/>
      <c r="R2144" s="142"/>
      <c r="S2144" s="147"/>
      <c r="T2144" s="142"/>
      <c r="U2144" s="148"/>
      <c r="V2144" s="142"/>
      <c r="W2144" s="142"/>
      <c r="X2144" s="142"/>
      <c r="Y2144" s="147"/>
      <c r="Z2144" s="142"/>
      <c r="AA2144" s="142"/>
      <c r="AB2144" s="142"/>
      <c r="AC2144" s="142"/>
      <c r="AD2144" s="147"/>
      <c r="AE2144" s="142"/>
      <c r="AF2144" s="142"/>
    </row>
    <row r="2145">
      <c r="A2145" s="140"/>
      <c r="B2145" s="141"/>
      <c r="C2145" s="141"/>
      <c r="D2145" s="141"/>
      <c r="E2145" s="142"/>
      <c r="F2145" s="142"/>
      <c r="G2145" s="142"/>
      <c r="H2145" s="142"/>
      <c r="I2145" s="143"/>
      <c r="J2145" s="144"/>
      <c r="K2145" s="142"/>
      <c r="L2145" s="144"/>
      <c r="M2145" s="142"/>
      <c r="N2145" s="145"/>
      <c r="O2145" s="142"/>
      <c r="P2145" s="146"/>
      <c r="Q2145" s="147"/>
      <c r="R2145" s="142"/>
      <c r="S2145" s="147"/>
      <c r="T2145" s="142"/>
      <c r="U2145" s="148"/>
      <c r="V2145" s="142"/>
      <c r="W2145" s="142"/>
      <c r="X2145" s="142"/>
      <c r="Y2145" s="147"/>
      <c r="Z2145" s="142"/>
      <c r="AA2145" s="142"/>
      <c r="AB2145" s="142"/>
      <c r="AC2145" s="142"/>
      <c r="AD2145" s="147"/>
      <c r="AE2145" s="142"/>
      <c r="AF2145" s="142"/>
    </row>
    <row r="2146">
      <c r="A2146" s="140"/>
      <c r="B2146" s="141"/>
      <c r="C2146" s="141"/>
      <c r="D2146" s="141"/>
      <c r="E2146" s="142"/>
      <c r="F2146" s="142"/>
      <c r="G2146" s="142"/>
      <c r="H2146" s="142"/>
      <c r="I2146" s="143"/>
      <c r="J2146" s="144"/>
      <c r="K2146" s="142"/>
      <c r="L2146" s="144"/>
      <c r="M2146" s="142"/>
      <c r="N2146" s="145"/>
      <c r="O2146" s="142"/>
      <c r="P2146" s="146"/>
      <c r="Q2146" s="147"/>
      <c r="R2146" s="142"/>
      <c r="S2146" s="147"/>
      <c r="T2146" s="142"/>
      <c r="U2146" s="148"/>
      <c r="V2146" s="142"/>
      <c r="W2146" s="142"/>
      <c r="X2146" s="142"/>
      <c r="Y2146" s="147"/>
      <c r="Z2146" s="142"/>
      <c r="AA2146" s="142"/>
      <c r="AB2146" s="142"/>
      <c r="AC2146" s="142"/>
      <c r="AD2146" s="147"/>
      <c r="AE2146" s="142"/>
      <c r="AF2146" s="142"/>
    </row>
    <row r="2147">
      <c r="A2147" s="140"/>
      <c r="B2147" s="141"/>
      <c r="C2147" s="141"/>
      <c r="D2147" s="141"/>
      <c r="E2147" s="142"/>
      <c r="F2147" s="142"/>
      <c r="G2147" s="142"/>
      <c r="H2147" s="142"/>
      <c r="I2147" s="143"/>
      <c r="J2147" s="144"/>
      <c r="K2147" s="142"/>
      <c r="L2147" s="144"/>
      <c r="M2147" s="142"/>
      <c r="N2147" s="145"/>
      <c r="O2147" s="142"/>
      <c r="P2147" s="146"/>
      <c r="Q2147" s="147"/>
      <c r="R2147" s="142"/>
      <c r="S2147" s="147"/>
      <c r="T2147" s="142"/>
      <c r="U2147" s="148"/>
      <c r="V2147" s="142"/>
      <c r="W2147" s="142"/>
      <c r="X2147" s="142"/>
      <c r="Y2147" s="147"/>
      <c r="Z2147" s="142"/>
      <c r="AA2147" s="142"/>
      <c r="AB2147" s="142"/>
      <c r="AC2147" s="142"/>
      <c r="AD2147" s="147"/>
      <c r="AE2147" s="142"/>
      <c r="AF2147" s="142"/>
    </row>
    <row r="2148">
      <c r="A2148" s="140"/>
      <c r="B2148" s="141"/>
      <c r="C2148" s="141"/>
      <c r="D2148" s="141"/>
      <c r="E2148" s="142"/>
      <c r="F2148" s="142"/>
      <c r="G2148" s="142"/>
      <c r="H2148" s="142"/>
      <c r="I2148" s="143"/>
      <c r="J2148" s="144"/>
      <c r="K2148" s="142"/>
      <c r="L2148" s="144"/>
      <c r="M2148" s="142"/>
      <c r="N2148" s="145"/>
      <c r="O2148" s="142"/>
      <c r="P2148" s="146"/>
      <c r="Q2148" s="147"/>
      <c r="R2148" s="142"/>
      <c r="S2148" s="147"/>
      <c r="T2148" s="142"/>
      <c r="U2148" s="148"/>
      <c r="V2148" s="142"/>
      <c r="W2148" s="142"/>
      <c r="X2148" s="142"/>
      <c r="Y2148" s="147"/>
      <c r="Z2148" s="142"/>
      <c r="AA2148" s="142"/>
      <c r="AB2148" s="142"/>
      <c r="AC2148" s="142"/>
      <c r="AD2148" s="147"/>
      <c r="AE2148" s="142"/>
      <c r="AF2148" s="142"/>
    </row>
    <row r="2149">
      <c r="A2149" s="140"/>
      <c r="B2149" s="141"/>
      <c r="C2149" s="141"/>
      <c r="D2149" s="141"/>
      <c r="E2149" s="142"/>
      <c r="F2149" s="142"/>
      <c r="G2149" s="142"/>
      <c r="H2149" s="142"/>
      <c r="I2149" s="143"/>
      <c r="J2149" s="144"/>
      <c r="K2149" s="142"/>
      <c r="L2149" s="144"/>
      <c r="M2149" s="142"/>
      <c r="N2149" s="145"/>
      <c r="O2149" s="142"/>
      <c r="P2149" s="146"/>
      <c r="Q2149" s="147"/>
      <c r="R2149" s="142"/>
      <c r="S2149" s="147"/>
      <c r="T2149" s="142"/>
      <c r="U2149" s="148"/>
      <c r="V2149" s="142"/>
      <c r="W2149" s="142"/>
      <c r="X2149" s="142"/>
      <c r="Y2149" s="147"/>
      <c r="Z2149" s="142"/>
      <c r="AA2149" s="142"/>
      <c r="AB2149" s="142"/>
      <c r="AC2149" s="142"/>
      <c r="AD2149" s="147"/>
      <c r="AE2149" s="142"/>
      <c r="AF2149" s="142"/>
    </row>
    <row r="2150">
      <c r="A2150" s="140"/>
      <c r="B2150" s="141"/>
      <c r="C2150" s="141"/>
      <c r="D2150" s="141"/>
      <c r="E2150" s="142"/>
      <c r="F2150" s="142"/>
      <c r="G2150" s="142"/>
      <c r="H2150" s="142"/>
      <c r="I2150" s="143"/>
      <c r="J2150" s="144"/>
      <c r="K2150" s="142"/>
      <c r="L2150" s="144"/>
      <c r="M2150" s="142"/>
      <c r="N2150" s="145"/>
      <c r="O2150" s="142"/>
      <c r="P2150" s="146"/>
      <c r="Q2150" s="147"/>
      <c r="R2150" s="142"/>
      <c r="S2150" s="147"/>
      <c r="T2150" s="142"/>
      <c r="U2150" s="148"/>
      <c r="V2150" s="142"/>
      <c r="W2150" s="142"/>
      <c r="X2150" s="142"/>
      <c r="Y2150" s="147"/>
      <c r="Z2150" s="142"/>
      <c r="AA2150" s="142"/>
      <c r="AB2150" s="142"/>
      <c r="AC2150" s="142"/>
      <c r="AD2150" s="147"/>
      <c r="AE2150" s="142"/>
      <c r="AF2150" s="142"/>
    </row>
    <row r="2151">
      <c r="A2151" s="140"/>
      <c r="B2151" s="141"/>
      <c r="C2151" s="141"/>
      <c r="D2151" s="141"/>
      <c r="E2151" s="142"/>
      <c r="F2151" s="142"/>
      <c r="G2151" s="142"/>
      <c r="H2151" s="142"/>
      <c r="I2151" s="143"/>
      <c r="J2151" s="144"/>
      <c r="K2151" s="142"/>
      <c r="L2151" s="144"/>
      <c r="M2151" s="142"/>
      <c r="N2151" s="145"/>
      <c r="O2151" s="142"/>
      <c r="P2151" s="146"/>
      <c r="Q2151" s="147"/>
      <c r="R2151" s="142"/>
      <c r="S2151" s="147"/>
      <c r="T2151" s="142"/>
      <c r="U2151" s="148"/>
      <c r="V2151" s="142"/>
      <c r="W2151" s="142"/>
      <c r="X2151" s="142"/>
      <c r="Y2151" s="147"/>
      <c r="Z2151" s="142"/>
      <c r="AA2151" s="142"/>
      <c r="AB2151" s="142"/>
      <c r="AC2151" s="142"/>
      <c r="AD2151" s="147"/>
      <c r="AE2151" s="142"/>
      <c r="AF2151" s="142"/>
    </row>
    <row r="2152">
      <c r="A2152" s="140"/>
      <c r="B2152" s="141"/>
      <c r="C2152" s="141"/>
      <c r="D2152" s="141"/>
      <c r="E2152" s="142"/>
      <c r="F2152" s="142"/>
      <c r="G2152" s="142"/>
      <c r="H2152" s="142"/>
      <c r="I2152" s="143"/>
      <c r="J2152" s="144"/>
      <c r="K2152" s="142"/>
      <c r="L2152" s="144"/>
      <c r="M2152" s="142"/>
      <c r="N2152" s="145"/>
      <c r="O2152" s="142"/>
      <c r="P2152" s="146"/>
      <c r="Q2152" s="147"/>
      <c r="R2152" s="142"/>
      <c r="S2152" s="147"/>
      <c r="T2152" s="142"/>
      <c r="U2152" s="148"/>
      <c r="V2152" s="142"/>
      <c r="W2152" s="142"/>
      <c r="X2152" s="142"/>
      <c r="Y2152" s="147"/>
      <c r="Z2152" s="142"/>
      <c r="AA2152" s="142"/>
      <c r="AB2152" s="142"/>
      <c r="AC2152" s="142"/>
      <c r="AD2152" s="147"/>
      <c r="AE2152" s="142"/>
      <c r="AF2152" s="142"/>
    </row>
    <row r="2153">
      <c r="A2153" s="140"/>
      <c r="B2153" s="141"/>
      <c r="C2153" s="141"/>
      <c r="D2153" s="141"/>
      <c r="E2153" s="142"/>
      <c r="F2153" s="142"/>
      <c r="G2153" s="142"/>
      <c r="H2153" s="142"/>
      <c r="I2153" s="143"/>
      <c r="J2153" s="144"/>
      <c r="K2153" s="142"/>
      <c r="L2153" s="144"/>
      <c r="M2153" s="142"/>
      <c r="N2153" s="145"/>
      <c r="O2153" s="142"/>
      <c r="P2153" s="146"/>
      <c r="Q2153" s="147"/>
      <c r="R2153" s="142"/>
      <c r="S2153" s="147"/>
      <c r="T2153" s="142"/>
      <c r="U2153" s="148"/>
      <c r="V2153" s="142"/>
      <c r="W2153" s="142"/>
      <c r="X2153" s="142"/>
      <c r="Y2153" s="147"/>
      <c r="Z2153" s="142"/>
      <c r="AA2153" s="142"/>
      <c r="AB2153" s="142"/>
      <c r="AC2153" s="142"/>
      <c r="AD2153" s="147"/>
      <c r="AE2153" s="142"/>
      <c r="AF2153" s="142"/>
    </row>
    <row r="2154">
      <c r="A2154" s="140"/>
      <c r="B2154" s="141"/>
      <c r="C2154" s="141"/>
      <c r="D2154" s="141"/>
      <c r="E2154" s="142"/>
      <c r="F2154" s="142"/>
      <c r="G2154" s="142"/>
      <c r="H2154" s="142"/>
      <c r="I2154" s="143"/>
      <c r="J2154" s="144"/>
      <c r="K2154" s="142"/>
      <c r="L2154" s="144"/>
      <c r="M2154" s="142"/>
      <c r="N2154" s="145"/>
      <c r="O2154" s="142"/>
      <c r="P2154" s="146"/>
      <c r="Q2154" s="147"/>
      <c r="R2154" s="142"/>
      <c r="S2154" s="147"/>
      <c r="T2154" s="142"/>
      <c r="U2154" s="148"/>
      <c r="V2154" s="142"/>
      <c r="W2154" s="142"/>
      <c r="X2154" s="142"/>
      <c r="Y2154" s="147"/>
      <c r="Z2154" s="142"/>
      <c r="AA2154" s="142"/>
      <c r="AB2154" s="142"/>
      <c r="AC2154" s="142"/>
      <c r="AD2154" s="147"/>
      <c r="AE2154" s="142"/>
      <c r="AF2154" s="142"/>
    </row>
    <row r="2155">
      <c r="A2155" s="140"/>
      <c r="B2155" s="141"/>
      <c r="C2155" s="141"/>
      <c r="D2155" s="141"/>
      <c r="E2155" s="142"/>
      <c r="F2155" s="142"/>
      <c r="G2155" s="142"/>
      <c r="H2155" s="142"/>
      <c r="I2155" s="143"/>
      <c r="J2155" s="144"/>
      <c r="K2155" s="142"/>
      <c r="L2155" s="144"/>
      <c r="M2155" s="142"/>
      <c r="N2155" s="145"/>
      <c r="O2155" s="142"/>
      <c r="P2155" s="146"/>
      <c r="Q2155" s="147"/>
      <c r="R2155" s="142"/>
      <c r="S2155" s="147"/>
      <c r="T2155" s="142"/>
      <c r="U2155" s="148"/>
      <c r="V2155" s="142"/>
      <c r="W2155" s="142"/>
      <c r="X2155" s="142"/>
      <c r="Y2155" s="147"/>
      <c r="Z2155" s="142"/>
      <c r="AA2155" s="142"/>
      <c r="AB2155" s="142"/>
      <c r="AC2155" s="142"/>
      <c r="AD2155" s="147"/>
      <c r="AE2155" s="142"/>
      <c r="AF2155" s="142"/>
    </row>
    <row r="2156">
      <c r="A2156" s="140"/>
      <c r="B2156" s="141"/>
      <c r="C2156" s="141"/>
      <c r="D2156" s="141"/>
      <c r="E2156" s="142"/>
      <c r="F2156" s="142"/>
      <c r="G2156" s="142"/>
      <c r="H2156" s="142"/>
      <c r="I2156" s="143"/>
      <c r="J2156" s="144"/>
      <c r="K2156" s="142"/>
      <c r="L2156" s="144"/>
      <c r="M2156" s="142"/>
      <c r="N2156" s="145"/>
      <c r="O2156" s="142"/>
      <c r="P2156" s="146"/>
      <c r="Q2156" s="147"/>
      <c r="R2156" s="142"/>
      <c r="S2156" s="147"/>
      <c r="T2156" s="142"/>
      <c r="U2156" s="148"/>
      <c r="V2156" s="142"/>
      <c r="W2156" s="142"/>
      <c r="X2156" s="142"/>
      <c r="Y2156" s="147"/>
      <c r="Z2156" s="142"/>
      <c r="AA2156" s="142"/>
      <c r="AB2156" s="142"/>
      <c r="AC2156" s="142"/>
      <c r="AD2156" s="147"/>
      <c r="AE2156" s="142"/>
      <c r="AF2156" s="142"/>
    </row>
    <row r="2157">
      <c r="A2157" s="140"/>
      <c r="B2157" s="141"/>
      <c r="C2157" s="141"/>
      <c r="D2157" s="141"/>
      <c r="E2157" s="142"/>
      <c r="F2157" s="142"/>
      <c r="G2157" s="142"/>
      <c r="H2157" s="142"/>
      <c r="I2157" s="143"/>
      <c r="J2157" s="144"/>
      <c r="K2157" s="142"/>
      <c r="L2157" s="144"/>
      <c r="M2157" s="142"/>
      <c r="N2157" s="145"/>
      <c r="O2157" s="142"/>
      <c r="P2157" s="146"/>
      <c r="Q2157" s="147"/>
      <c r="R2157" s="142"/>
      <c r="S2157" s="147"/>
      <c r="T2157" s="142"/>
      <c r="U2157" s="148"/>
      <c r="V2157" s="142"/>
      <c r="W2157" s="142"/>
      <c r="X2157" s="142"/>
      <c r="Y2157" s="147"/>
      <c r="Z2157" s="142"/>
      <c r="AA2157" s="142"/>
      <c r="AB2157" s="142"/>
      <c r="AC2157" s="142"/>
      <c r="AD2157" s="147"/>
      <c r="AE2157" s="142"/>
      <c r="AF2157" s="142"/>
    </row>
    <row r="2158">
      <c r="A2158" s="140"/>
      <c r="B2158" s="141"/>
      <c r="C2158" s="141"/>
      <c r="D2158" s="141"/>
      <c r="E2158" s="142"/>
      <c r="F2158" s="142"/>
      <c r="G2158" s="142"/>
      <c r="H2158" s="142"/>
      <c r="I2158" s="143"/>
      <c r="J2158" s="144"/>
      <c r="K2158" s="142"/>
      <c r="L2158" s="144"/>
      <c r="M2158" s="142"/>
      <c r="N2158" s="145"/>
      <c r="O2158" s="142"/>
      <c r="P2158" s="146"/>
      <c r="Q2158" s="147"/>
      <c r="R2158" s="142"/>
      <c r="S2158" s="147"/>
      <c r="T2158" s="142"/>
      <c r="U2158" s="148"/>
      <c r="V2158" s="142"/>
      <c r="W2158" s="142"/>
      <c r="X2158" s="142"/>
      <c r="Y2158" s="147"/>
      <c r="Z2158" s="142"/>
      <c r="AA2158" s="142"/>
      <c r="AB2158" s="142"/>
      <c r="AC2158" s="142"/>
      <c r="AD2158" s="147"/>
      <c r="AE2158" s="142"/>
      <c r="AF2158" s="142"/>
    </row>
    <row r="2159">
      <c r="A2159" s="140"/>
      <c r="B2159" s="141"/>
      <c r="C2159" s="141"/>
      <c r="D2159" s="141"/>
      <c r="E2159" s="142"/>
      <c r="F2159" s="142"/>
      <c r="G2159" s="142"/>
      <c r="H2159" s="142"/>
      <c r="I2159" s="143"/>
      <c r="J2159" s="144"/>
      <c r="K2159" s="142"/>
      <c r="L2159" s="144"/>
      <c r="M2159" s="142"/>
      <c r="N2159" s="145"/>
      <c r="O2159" s="142"/>
      <c r="P2159" s="146"/>
      <c r="Q2159" s="147"/>
      <c r="R2159" s="142"/>
      <c r="S2159" s="147"/>
      <c r="T2159" s="142"/>
      <c r="U2159" s="148"/>
      <c r="V2159" s="142"/>
      <c r="W2159" s="142"/>
      <c r="X2159" s="142"/>
      <c r="Y2159" s="147"/>
      <c r="Z2159" s="142"/>
      <c r="AA2159" s="142"/>
      <c r="AB2159" s="142"/>
      <c r="AC2159" s="142"/>
      <c r="AD2159" s="147"/>
      <c r="AE2159" s="142"/>
      <c r="AF2159" s="142"/>
    </row>
    <row r="2160">
      <c r="A2160" s="140"/>
      <c r="B2160" s="141"/>
      <c r="C2160" s="141"/>
      <c r="D2160" s="141"/>
      <c r="E2160" s="142"/>
      <c r="F2160" s="142"/>
      <c r="G2160" s="142"/>
      <c r="H2160" s="142"/>
      <c r="I2160" s="143"/>
      <c r="J2160" s="144"/>
      <c r="K2160" s="142"/>
      <c r="L2160" s="144"/>
      <c r="M2160" s="142"/>
      <c r="N2160" s="145"/>
      <c r="O2160" s="142"/>
      <c r="P2160" s="146"/>
      <c r="Q2160" s="147"/>
      <c r="R2160" s="142"/>
      <c r="S2160" s="147"/>
      <c r="T2160" s="142"/>
      <c r="U2160" s="148"/>
      <c r="V2160" s="142"/>
      <c r="W2160" s="142"/>
      <c r="X2160" s="142"/>
      <c r="Y2160" s="147"/>
      <c r="Z2160" s="142"/>
      <c r="AA2160" s="142"/>
      <c r="AB2160" s="142"/>
      <c r="AC2160" s="142"/>
      <c r="AD2160" s="147"/>
      <c r="AE2160" s="142"/>
      <c r="AF2160" s="142"/>
    </row>
    <row r="2161">
      <c r="A2161" s="140"/>
      <c r="B2161" s="141"/>
      <c r="C2161" s="141"/>
      <c r="D2161" s="141"/>
      <c r="E2161" s="142"/>
      <c r="F2161" s="142"/>
      <c r="G2161" s="142"/>
      <c r="H2161" s="142"/>
      <c r="I2161" s="143"/>
      <c r="J2161" s="144"/>
      <c r="K2161" s="142"/>
      <c r="L2161" s="144"/>
      <c r="M2161" s="142"/>
      <c r="N2161" s="145"/>
      <c r="O2161" s="142"/>
      <c r="P2161" s="146"/>
      <c r="Q2161" s="147"/>
      <c r="R2161" s="142"/>
      <c r="S2161" s="147"/>
      <c r="T2161" s="142"/>
      <c r="U2161" s="148"/>
      <c r="V2161" s="142"/>
      <c r="W2161" s="142"/>
      <c r="X2161" s="142"/>
      <c r="Y2161" s="147"/>
      <c r="Z2161" s="142"/>
      <c r="AA2161" s="142"/>
      <c r="AB2161" s="142"/>
      <c r="AC2161" s="142"/>
      <c r="AD2161" s="147"/>
      <c r="AE2161" s="142"/>
      <c r="AF2161" s="142"/>
    </row>
    <row r="2162">
      <c r="A2162" s="140"/>
      <c r="B2162" s="141"/>
      <c r="C2162" s="141"/>
      <c r="D2162" s="141"/>
      <c r="E2162" s="142"/>
      <c r="F2162" s="142"/>
      <c r="G2162" s="142"/>
      <c r="H2162" s="142"/>
      <c r="I2162" s="143"/>
      <c r="J2162" s="144"/>
      <c r="K2162" s="142"/>
      <c r="L2162" s="144"/>
      <c r="M2162" s="142"/>
      <c r="N2162" s="145"/>
      <c r="O2162" s="142"/>
      <c r="P2162" s="146"/>
      <c r="Q2162" s="147"/>
      <c r="R2162" s="142"/>
      <c r="S2162" s="147"/>
      <c r="T2162" s="142"/>
      <c r="U2162" s="148"/>
      <c r="V2162" s="142"/>
      <c r="W2162" s="142"/>
      <c r="X2162" s="142"/>
      <c r="Y2162" s="147"/>
      <c r="Z2162" s="142"/>
      <c r="AA2162" s="142"/>
      <c r="AB2162" s="142"/>
      <c r="AC2162" s="142"/>
      <c r="AD2162" s="147"/>
      <c r="AE2162" s="142"/>
      <c r="AF2162" s="142"/>
    </row>
    <row r="2163">
      <c r="A2163" s="140"/>
      <c r="B2163" s="141"/>
      <c r="C2163" s="141"/>
      <c r="D2163" s="141"/>
      <c r="E2163" s="142"/>
      <c r="F2163" s="142"/>
      <c r="G2163" s="142"/>
      <c r="H2163" s="142"/>
      <c r="I2163" s="143"/>
      <c r="J2163" s="144"/>
      <c r="K2163" s="142"/>
      <c r="L2163" s="144"/>
      <c r="M2163" s="142"/>
      <c r="N2163" s="145"/>
      <c r="O2163" s="142"/>
      <c r="P2163" s="146"/>
      <c r="Q2163" s="147"/>
      <c r="R2163" s="142"/>
      <c r="S2163" s="147"/>
      <c r="T2163" s="142"/>
      <c r="U2163" s="148"/>
      <c r="V2163" s="142"/>
      <c r="W2163" s="142"/>
      <c r="X2163" s="142"/>
      <c r="Y2163" s="147"/>
      <c r="Z2163" s="142"/>
      <c r="AA2163" s="142"/>
      <c r="AB2163" s="142"/>
      <c r="AC2163" s="142"/>
      <c r="AD2163" s="147"/>
      <c r="AE2163" s="142"/>
      <c r="AF2163" s="142"/>
    </row>
    <row r="2164">
      <c r="A2164" s="140"/>
      <c r="B2164" s="141"/>
      <c r="C2164" s="141"/>
      <c r="D2164" s="141"/>
      <c r="E2164" s="142"/>
      <c r="F2164" s="142"/>
      <c r="G2164" s="142"/>
      <c r="H2164" s="142"/>
      <c r="I2164" s="143"/>
      <c r="J2164" s="144"/>
      <c r="K2164" s="142"/>
      <c r="L2164" s="144"/>
      <c r="M2164" s="142"/>
      <c r="N2164" s="145"/>
      <c r="O2164" s="142"/>
      <c r="P2164" s="146"/>
      <c r="Q2164" s="147"/>
      <c r="R2164" s="142"/>
      <c r="S2164" s="147"/>
      <c r="T2164" s="142"/>
      <c r="U2164" s="148"/>
      <c r="V2164" s="142"/>
      <c r="W2164" s="142"/>
      <c r="X2164" s="142"/>
      <c r="Y2164" s="147"/>
      <c r="Z2164" s="142"/>
      <c r="AA2164" s="142"/>
      <c r="AB2164" s="142"/>
      <c r="AC2164" s="142"/>
      <c r="AD2164" s="147"/>
      <c r="AE2164" s="142"/>
      <c r="AF2164" s="142"/>
    </row>
    <row r="2165">
      <c r="A2165" s="140"/>
      <c r="B2165" s="141"/>
      <c r="C2165" s="141"/>
      <c r="D2165" s="141"/>
      <c r="E2165" s="142"/>
      <c r="F2165" s="142"/>
      <c r="G2165" s="142"/>
      <c r="H2165" s="142"/>
      <c r="I2165" s="143"/>
      <c r="J2165" s="144"/>
      <c r="K2165" s="142"/>
      <c r="L2165" s="144"/>
      <c r="M2165" s="142"/>
      <c r="N2165" s="145"/>
      <c r="O2165" s="142"/>
      <c r="P2165" s="146"/>
      <c r="Q2165" s="147"/>
      <c r="R2165" s="142"/>
      <c r="S2165" s="147"/>
      <c r="T2165" s="142"/>
      <c r="U2165" s="148"/>
      <c r="V2165" s="142"/>
      <c r="W2165" s="142"/>
      <c r="X2165" s="142"/>
      <c r="Y2165" s="147"/>
      <c r="Z2165" s="142"/>
      <c r="AA2165" s="142"/>
      <c r="AB2165" s="142"/>
      <c r="AC2165" s="142"/>
      <c r="AD2165" s="147"/>
      <c r="AE2165" s="142"/>
      <c r="AF2165" s="142"/>
    </row>
    <row r="2166">
      <c r="A2166" s="140"/>
      <c r="B2166" s="141"/>
      <c r="C2166" s="141"/>
      <c r="D2166" s="141"/>
      <c r="E2166" s="142"/>
      <c r="F2166" s="142"/>
      <c r="G2166" s="142"/>
      <c r="H2166" s="142"/>
      <c r="I2166" s="143"/>
      <c r="J2166" s="144"/>
      <c r="K2166" s="142"/>
      <c r="L2166" s="144"/>
      <c r="M2166" s="142"/>
      <c r="N2166" s="145"/>
      <c r="O2166" s="142"/>
      <c r="P2166" s="146"/>
      <c r="Q2166" s="147"/>
      <c r="R2166" s="142"/>
      <c r="S2166" s="147"/>
      <c r="T2166" s="142"/>
      <c r="U2166" s="148"/>
      <c r="V2166" s="142"/>
      <c r="W2166" s="142"/>
      <c r="X2166" s="142"/>
      <c r="Y2166" s="147"/>
      <c r="Z2166" s="142"/>
      <c r="AA2166" s="142"/>
      <c r="AB2166" s="142"/>
      <c r="AC2166" s="142"/>
      <c r="AD2166" s="147"/>
      <c r="AE2166" s="142"/>
      <c r="AF2166" s="142"/>
    </row>
    <row r="2167">
      <c r="A2167" s="140"/>
      <c r="B2167" s="141"/>
      <c r="C2167" s="141"/>
      <c r="D2167" s="141"/>
      <c r="E2167" s="142"/>
      <c r="F2167" s="142"/>
      <c r="G2167" s="142"/>
      <c r="H2167" s="142"/>
      <c r="I2167" s="143"/>
      <c r="J2167" s="144"/>
      <c r="K2167" s="142"/>
      <c r="L2167" s="144"/>
      <c r="M2167" s="142"/>
      <c r="N2167" s="145"/>
      <c r="O2167" s="142"/>
      <c r="P2167" s="146"/>
      <c r="Q2167" s="147"/>
      <c r="R2167" s="142"/>
      <c r="S2167" s="147"/>
      <c r="T2167" s="142"/>
      <c r="U2167" s="148"/>
      <c r="V2167" s="142"/>
      <c r="W2167" s="142"/>
      <c r="X2167" s="142"/>
      <c r="Y2167" s="147"/>
      <c r="Z2167" s="142"/>
      <c r="AA2167" s="142"/>
      <c r="AB2167" s="142"/>
      <c r="AC2167" s="142"/>
      <c r="AD2167" s="147"/>
      <c r="AE2167" s="142"/>
      <c r="AF2167" s="142"/>
    </row>
    <row r="2168">
      <c r="A2168" s="140"/>
      <c r="B2168" s="141"/>
      <c r="C2168" s="141"/>
      <c r="D2168" s="141"/>
      <c r="E2168" s="142"/>
      <c r="F2168" s="142"/>
      <c r="G2168" s="142"/>
      <c r="H2168" s="142"/>
      <c r="I2168" s="143"/>
      <c r="J2168" s="144"/>
      <c r="K2168" s="142"/>
      <c r="L2168" s="144"/>
      <c r="M2168" s="142"/>
      <c r="N2168" s="145"/>
      <c r="O2168" s="142"/>
      <c r="P2168" s="146"/>
      <c r="Q2168" s="147"/>
      <c r="R2168" s="142"/>
      <c r="S2168" s="147"/>
      <c r="T2168" s="142"/>
      <c r="U2168" s="148"/>
      <c r="V2168" s="142"/>
      <c r="W2168" s="142"/>
      <c r="X2168" s="142"/>
      <c r="Y2168" s="147"/>
      <c r="Z2168" s="142"/>
      <c r="AA2168" s="142"/>
      <c r="AB2168" s="142"/>
      <c r="AC2168" s="142"/>
      <c r="AD2168" s="147"/>
      <c r="AE2168" s="142"/>
      <c r="AF2168" s="142"/>
    </row>
    <row r="2169">
      <c r="A2169" s="140"/>
      <c r="B2169" s="141"/>
      <c r="C2169" s="141"/>
      <c r="D2169" s="141"/>
      <c r="E2169" s="142"/>
      <c r="F2169" s="142"/>
      <c r="G2169" s="142"/>
      <c r="H2169" s="142"/>
      <c r="I2169" s="143"/>
      <c r="J2169" s="144"/>
      <c r="K2169" s="142"/>
      <c r="L2169" s="144"/>
      <c r="M2169" s="142"/>
      <c r="N2169" s="145"/>
      <c r="O2169" s="142"/>
      <c r="P2169" s="146"/>
      <c r="Q2169" s="147"/>
      <c r="R2169" s="142"/>
      <c r="S2169" s="147"/>
      <c r="T2169" s="142"/>
      <c r="U2169" s="148"/>
      <c r="V2169" s="142"/>
      <c r="W2169" s="142"/>
      <c r="X2169" s="142"/>
      <c r="Y2169" s="147"/>
      <c r="Z2169" s="142"/>
      <c r="AA2169" s="142"/>
      <c r="AB2169" s="142"/>
      <c r="AC2169" s="142"/>
      <c r="AD2169" s="147"/>
      <c r="AE2169" s="142"/>
      <c r="AF2169" s="142"/>
    </row>
    <row r="2170">
      <c r="A2170" s="140"/>
      <c r="B2170" s="141"/>
      <c r="C2170" s="141"/>
      <c r="D2170" s="141"/>
      <c r="E2170" s="142"/>
      <c r="F2170" s="142"/>
      <c r="G2170" s="142"/>
      <c r="H2170" s="142"/>
      <c r="I2170" s="143"/>
      <c r="J2170" s="144"/>
      <c r="K2170" s="142"/>
      <c r="L2170" s="144"/>
      <c r="M2170" s="142"/>
      <c r="N2170" s="145"/>
      <c r="O2170" s="142"/>
      <c r="P2170" s="146"/>
      <c r="Q2170" s="147"/>
      <c r="R2170" s="142"/>
      <c r="S2170" s="147"/>
      <c r="T2170" s="142"/>
      <c r="U2170" s="148"/>
      <c r="V2170" s="142"/>
      <c r="W2170" s="142"/>
      <c r="X2170" s="142"/>
      <c r="Y2170" s="147"/>
      <c r="Z2170" s="142"/>
      <c r="AA2170" s="142"/>
      <c r="AB2170" s="142"/>
      <c r="AC2170" s="142"/>
      <c r="AD2170" s="147"/>
      <c r="AE2170" s="142"/>
      <c r="AF2170" s="142"/>
    </row>
    <row r="2171">
      <c r="A2171" s="140"/>
      <c r="B2171" s="141"/>
      <c r="C2171" s="141"/>
      <c r="D2171" s="141"/>
      <c r="E2171" s="142"/>
      <c r="F2171" s="142"/>
      <c r="G2171" s="142"/>
      <c r="H2171" s="142"/>
      <c r="I2171" s="143"/>
      <c r="J2171" s="144"/>
      <c r="K2171" s="142"/>
      <c r="L2171" s="144"/>
      <c r="M2171" s="142"/>
      <c r="N2171" s="145"/>
      <c r="O2171" s="142"/>
      <c r="P2171" s="146"/>
      <c r="Q2171" s="147"/>
      <c r="R2171" s="142"/>
      <c r="S2171" s="147"/>
      <c r="T2171" s="142"/>
      <c r="U2171" s="148"/>
      <c r="V2171" s="142"/>
      <c r="W2171" s="142"/>
      <c r="X2171" s="142"/>
      <c r="Y2171" s="147"/>
      <c r="Z2171" s="142"/>
      <c r="AA2171" s="142"/>
      <c r="AB2171" s="142"/>
      <c r="AC2171" s="142"/>
      <c r="AD2171" s="147"/>
      <c r="AE2171" s="142"/>
      <c r="AF2171" s="142"/>
    </row>
    <row r="2172">
      <c r="A2172" s="140"/>
      <c r="B2172" s="141"/>
      <c r="C2172" s="141"/>
      <c r="D2172" s="141"/>
      <c r="E2172" s="142"/>
      <c r="F2172" s="142"/>
      <c r="G2172" s="142"/>
      <c r="H2172" s="142"/>
      <c r="I2172" s="143"/>
      <c r="J2172" s="144"/>
      <c r="K2172" s="142"/>
      <c r="L2172" s="144"/>
      <c r="M2172" s="142"/>
      <c r="N2172" s="145"/>
      <c r="O2172" s="142"/>
      <c r="P2172" s="146"/>
      <c r="Q2172" s="147"/>
      <c r="R2172" s="142"/>
      <c r="S2172" s="147"/>
      <c r="T2172" s="142"/>
      <c r="U2172" s="148"/>
      <c r="V2172" s="142"/>
      <c r="W2172" s="142"/>
      <c r="X2172" s="142"/>
      <c r="Y2172" s="147"/>
      <c r="Z2172" s="142"/>
      <c r="AA2172" s="142"/>
      <c r="AB2172" s="142"/>
      <c r="AC2172" s="142"/>
      <c r="AD2172" s="147"/>
      <c r="AE2172" s="142"/>
      <c r="AF2172" s="142"/>
    </row>
    <row r="2173">
      <c r="A2173" s="140"/>
      <c r="B2173" s="141"/>
      <c r="C2173" s="141"/>
      <c r="D2173" s="141"/>
      <c r="E2173" s="142"/>
      <c r="F2173" s="142"/>
      <c r="G2173" s="142"/>
      <c r="H2173" s="142"/>
      <c r="I2173" s="143"/>
      <c r="J2173" s="144"/>
      <c r="K2173" s="142"/>
      <c r="L2173" s="144"/>
      <c r="M2173" s="142"/>
      <c r="N2173" s="145"/>
      <c r="O2173" s="142"/>
      <c r="P2173" s="146"/>
      <c r="Q2173" s="147"/>
      <c r="R2173" s="142"/>
      <c r="S2173" s="147"/>
      <c r="T2173" s="142"/>
      <c r="U2173" s="148"/>
      <c r="V2173" s="142"/>
      <c r="W2173" s="142"/>
      <c r="X2173" s="142"/>
      <c r="Y2173" s="147"/>
      <c r="Z2173" s="142"/>
      <c r="AA2173" s="142"/>
      <c r="AB2173" s="142"/>
      <c r="AC2173" s="142"/>
      <c r="AD2173" s="147"/>
      <c r="AE2173" s="142"/>
      <c r="AF2173" s="142"/>
    </row>
    <row r="2174">
      <c r="A2174" s="140"/>
      <c r="B2174" s="141"/>
      <c r="C2174" s="141"/>
      <c r="D2174" s="141"/>
      <c r="E2174" s="142"/>
      <c r="F2174" s="142"/>
      <c r="G2174" s="142"/>
      <c r="H2174" s="142"/>
      <c r="I2174" s="143"/>
      <c r="J2174" s="144"/>
      <c r="K2174" s="142"/>
      <c r="L2174" s="144"/>
      <c r="M2174" s="142"/>
      <c r="N2174" s="145"/>
      <c r="O2174" s="142"/>
      <c r="P2174" s="146"/>
      <c r="Q2174" s="147"/>
      <c r="R2174" s="142"/>
      <c r="S2174" s="147"/>
      <c r="T2174" s="142"/>
      <c r="U2174" s="148"/>
      <c r="V2174" s="142"/>
      <c r="W2174" s="142"/>
      <c r="X2174" s="142"/>
      <c r="Y2174" s="147"/>
      <c r="Z2174" s="142"/>
      <c r="AA2174" s="142"/>
      <c r="AB2174" s="142"/>
      <c r="AC2174" s="142"/>
      <c r="AD2174" s="147"/>
      <c r="AE2174" s="142"/>
      <c r="AF2174" s="142"/>
    </row>
    <row r="2175">
      <c r="A2175" s="140"/>
      <c r="B2175" s="141"/>
      <c r="C2175" s="141"/>
      <c r="D2175" s="141"/>
      <c r="E2175" s="142"/>
      <c r="F2175" s="142"/>
      <c r="G2175" s="142"/>
      <c r="H2175" s="142"/>
      <c r="I2175" s="143"/>
      <c r="J2175" s="144"/>
      <c r="K2175" s="142"/>
      <c r="L2175" s="144"/>
      <c r="M2175" s="142"/>
      <c r="N2175" s="145"/>
      <c r="O2175" s="142"/>
      <c r="P2175" s="146"/>
      <c r="Q2175" s="147"/>
      <c r="R2175" s="142"/>
      <c r="S2175" s="147"/>
      <c r="T2175" s="142"/>
      <c r="U2175" s="148"/>
      <c r="V2175" s="142"/>
      <c r="W2175" s="142"/>
      <c r="X2175" s="142"/>
      <c r="Y2175" s="147"/>
      <c r="Z2175" s="142"/>
      <c r="AA2175" s="142"/>
      <c r="AB2175" s="142"/>
      <c r="AC2175" s="142"/>
      <c r="AD2175" s="147"/>
      <c r="AE2175" s="142"/>
      <c r="AF2175" s="142"/>
    </row>
    <row r="2176">
      <c r="A2176" s="140"/>
      <c r="B2176" s="141"/>
      <c r="C2176" s="141"/>
      <c r="D2176" s="141"/>
      <c r="E2176" s="142"/>
      <c r="F2176" s="142"/>
      <c r="G2176" s="142"/>
      <c r="H2176" s="142"/>
      <c r="I2176" s="143"/>
      <c r="J2176" s="144"/>
      <c r="K2176" s="142"/>
      <c r="L2176" s="144"/>
      <c r="M2176" s="142"/>
      <c r="N2176" s="145"/>
      <c r="O2176" s="142"/>
      <c r="P2176" s="146"/>
      <c r="Q2176" s="147"/>
      <c r="R2176" s="142"/>
      <c r="S2176" s="147"/>
      <c r="T2176" s="142"/>
      <c r="U2176" s="148"/>
      <c r="V2176" s="142"/>
      <c r="W2176" s="142"/>
      <c r="X2176" s="142"/>
      <c r="Y2176" s="147"/>
      <c r="Z2176" s="142"/>
      <c r="AA2176" s="142"/>
      <c r="AB2176" s="142"/>
      <c r="AC2176" s="142"/>
      <c r="AD2176" s="147"/>
      <c r="AE2176" s="142"/>
      <c r="AF2176" s="142"/>
    </row>
    <row r="2177">
      <c r="A2177" s="140"/>
      <c r="B2177" s="141"/>
      <c r="C2177" s="141"/>
      <c r="D2177" s="141"/>
      <c r="E2177" s="142"/>
      <c r="F2177" s="142"/>
      <c r="G2177" s="142"/>
      <c r="H2177" s="142"/>
      <c r="I2177" s="143"/>
      <c r="J2177" s="144"/>
      <c r="K2177" s="142"/>
      <c r="L2177" s="144"/>
      <c r="M2177" s="142"/>
      <c r="N2177" s="145"/>
      <c r="O2177" s="142"/>
      <c r="P2177" s="146"/>
      <c r="Q2177" s="147"/>
      <c r="R2177" s="142"/>
      <c r="S2177" s="147"/>
      <c r="T2177" s="142"/>
      <c r="U2177" s="148"/>
      <c r="V2177" s="142"/>
      <c r="W2177" s="142"/>
      <c r="X2177" s="142"/>
      <c r="Y2177" s="147"/>
      <c r="Z2177" s="142"/>
      <c r="AA2177" s="142"/>
      <c r="AB2177" s="142"/>
      <c r="AC2177" s="142"/>
      <c r="AD2177" s="147"/>
      <c r="AE2177" s="142"/>
      <c r="AF2177" s="142"/>
    </row>
    <row r="2178">
      <c r="A2178" s="140"/>
      <c r="B2178" s="141"/>
      <c r="C2178" s="141"/>
      <c r="D2178" s="141"/>
      <c r="E2178" s="142"/>
      <c r="F2178" s="142"/>
      <c r="G2178" s="142"/>
      <c r="H2178" s="142"/>
      <c r="I2178" s="143"/>
      <c r="J2178" s="144"/>
      <c r="K2178" s="142"/>
      <c r="L2178" s="144"/>
      <c r="M2178" s="142"/>
      <c r="N2178" s="145"/>
      <c r="O2178" s="142"/>
      <c r="P2178" s="146"/>
      <c r="Q2178" s="147"/>
      <c r="R2178" s="142"/>
      <c r="S2178" s="147"/>
      <c r="T2178" s="142"/>
      <c r="U2178" s="148"/>
      <c r="V2178" s="142"/>
      <c r="W2178" s="142"/>
      <c r="X2178" s="142"/>
      <c r="Y2178" s="147"/>
      <c r="Z2178" s="142"/>
      <c r="AA2178" s="142"/>
      <c r="AB2178" s="142"/>
      <c r="AC2178" s="142"/>
      <c r="AD2178" s="147"/>
      <c r="AE2178" s="142"/>
      <c r="AF2178" s="142"/>
    </row>
    <row r="2179">
      <c r="A2179" s="140"/>
      <c r="B2179" s="141"/>
      <c r="C2179" s="141"/>
      <c r="D2179" s="141"/>
      <c r="E2179" s="142"/>
      <c r="F2179" s="142"/>
      <c r="G2179" s="142"/>
      <c r="H2179" s="142"/>
      <c r="I2179" s="143"/>
      <c r="J2179" s="144"/>
      <c r="K2179" s="142"/>
      <c r="L2179" s="144"/>
      <c r="M2179" s="142"/>
      <c r="N2179" s="145"/>
      <c r="O2179" s="142"/>
      <c r="P2179" s="146"/>
      <c r="Q2179" s="147"/>
      <c r="R2179" s="142"/>
      <c r="S2179" s="147"/>
      <c r="T2179" s="142"/>
      <c r="U2179" s="148"/>
      <c r="V2179" s="142"/>
      <c r="W2179" s="142"/>
      <c r="X2179" s="142"/>
      <c r="Y2179" s="147"/>
      <c r="Z2179" s="142"/>
      <c r="AA2179" s="142"/>
      <c r="AB2179" s="142"/>
      <c r="AC2179" s="142"/>
      <c r="AD2179" s="147"/>
      <c r="AE2179" s="142"/>
      <c r="AF2179" s="142"/>
    </row>
    <row r="2180">
      <c r="A2180" s="140"/>
      <c r="B2180" s="141"/>
      <c r="C2180" s="141"/>
      <c r="D2180" s="141"/>
      <c r="E2180" s="142"/>
      <c r="F2180" s="142"/>
      <c r="G2180" s="142"/>
      <c r="H2180" s="142"/>
      <c r="I2180" s="143"/>
      <c r="J2180" s="144"/>
      <c r="K2180" s="142"/>
      <c r="L2180" s="144"/>
      <c r="M2180" s="142"/>
      <c r="N2180" s="145"/>
      <c r="O2180" s="142"/>
      <c r="P2180" s="146"/>
      <c r="Q2180" s="147"/>
      <c r="R2180" s="142"/>
      <c r="S2180" s="147"/>
      <c r="T2180" s="142"/>
      <c r="U2180" s="148"/>
      <c r="V2180" s="142"/>
      <c r="W2180" s="142"/>
      <c r="X2180" s="142"/>
      <c r="Y2180" s="147"/>
      <c r="Z2180" s="142"/>
      <c r="AA2180" s="142"/>
      <c r="AB2180" s="142"/>
      <c r="AC2180" s="142"/>
      <c r="AD2180" s="147"/>
      <c r="AE2180" s="142"/>
      <c r="AF2180" s="142"/>
    </row>
    <row r="2181">
      <c r="A2181" s="140"/>
      <c r="B2181" s="141"/>
      <c r="C2181" s="141"/>
      <c r="D2181" s="141"/>
      <c r="E2181" s="142"/>
      <c r="F2181" s="142"/>
      <c r="G2181" s="142"/>
      <c r="H2181" s="142"/>
      <c r="I2181" s="143"/>
      <c r="J2181" s="144"/>
      <c r="K2181" s="142"/>
      <c r="L2181" s="144"/>
      <c r="M2181" s="142"/>
      <c r="N2181" s="145"/>
      <c r="O2181" s="142"/>
      <c r="P2181" s="146"/>
      <c r="Q2181" s="147"/>
      <c r="R2181" s="142"/>
      <c r="S2181" s="147"/>
      <c r="T2181" s="142"/>
      <c r="U2181" s="148"/>
      <c r="V2181" s="142"/>
      <c r="W2181" s="142"/>
      <c r="X2181" s="142"/>
      <c r="Y2181" s="147"/>
      <c r="Z2181" s="142"/>
      <c r="AA2181" s="142"/>
      <c r="AB2181" s="142"/>
      <c r="AC2181" s="142"/>
      <c r="AD2181" s="147"/>
      <c r="AE2181" s="142"/>
      <c r="AF2181" s="142"/>
    </row>
    <row r="2182">
      <c r="A2182" s="140"/>
      <c r="B2182" s="141"/>
      <c r="C2182" s="141"/>
      <c r="D2182" s="141"/>
      <c r="E2182" s="142"/>
      <c r="F2182" s="142"/>
      <c r="G2182" s="142"/>
      <c r="H2182" s="142"/>
      <c r="I2182" s="143"/>
      <c r="J2182" s="144"/>
      <c r="K2182" s="142"/>
      <c r="L2182" s="144"/>
      <c r="M2182" s="142"/>
      <c r="N2182" s="145"/>
      <c r="O2182" s="142"/>
      <c r="P2182" s="146"/>
      <c r="Q2182" s="147"/>
      <c r="R2182" s="142"/>
      <c r="S2182" s="147"/>
      <c r="T2182" s="142"/>
      <c r="U2182" s="148"/>
      <c r="V2182" s="142"/>
      <c r="W2182" s="142"/>
      <c r="X2182" s="142"/>
      <c r="Y2182" s="147"/>
      <c r="Z2182" s="142"/>
      <c r="AA2182" s="142"/>
      <c r="AB2182" s="142"/>
      <c r="AC2182" s="142"/>
      <c r="AD2182" s="147"/>
      <c r="AE2182" s="142"/>
      <c r="AF2182" s="142"/>
    </row>
    <row r="2183">
      <c r="A2183" s="140"/>
      <c r="B2183" s="141"/>
      <c r="C2183" s="141"/>
      <c r="D2183" s="141"/>
      <c r="E2183" s="142"/>
      <c r="F2183" s="142"/>
      <c r="G2183" s="142"/>
      <c r="H2183" s="142"/>
      <c r="I2183" s="143"/>
      <c r="J2183" s="144"/>
      <c r="K2183" s="142"/>
      <c r="L2183" s="144"/>
      <c r="M2183" s="142"/>
      <c r="N2183" s="145"/>
      <c r="O2183" s="142"/>
      <c r="P2183" s="146"/>
      <c r="Q2183" s="147"/>
      <c r="R2183" s="142"/>
      <c r="S2183" s="147"/>
      <c r="T2183" s="142"/>
      <c r="U2183" s="148"/>
      <c r="V2183" s="142"/>
      <c r="W2183" s="142"/>
      <c r="X2183" s="142"/>
      <c r="Y2183" s="147"/>
      <c r="Z2183" s="142"/>
      <c r="AA2183" s="142"/>
      <c r="AB2183" s="142"/>
      <c r="AC2183" s="142"/>
      <c r="AD2183" s="147"/>
      <c r="AE2183" s="142"/>
      <c r="AF2183" s="142"/>
    </row>
    <row r="2184">
      <c r="A2184" s="140"/>
      <c r="B2184" s="141"/>
      <c r="C2184" s="141"/>
      <c r="D2184" s="141"/>
      <c r="E2184" s="142"/>
      <c r="F2184" s="142"/>
      <c r="G2184" s="142"/>
      <c r="H2184" s="142"/>
      <c r="I2184" s="143"/>
      <c r="J2184" s="144"/>
      <c r="K2184" s="142"/>
      <c r="L2184" s="144"/>
      <c r="M2184" s="142"/>
      <c r="N2184" s="145"/>
      <c r="O2184" s="142"/>
      <c r="P2184" s="146"/>
      <c r="Q2184" s="147"/>
      <c r="R2184" s="142"/>
      <c r="S2184" s="147"/>
      <c r="T2184" s="142"/>
      <c r="U2184" s="148"/>
      <c r="V2184" s="142"/>
      <c r="W2184" s="142"/>
      <c r="X2184" s="142"/>
      <c r="Y2184" s="147"/>
      <c r="Z2184" s="142"/>
      <c r="AA2184" s="142"/>
      <c r="AB2184" s="142"/>
      <c r="AC2184" s="142"/>
      <c r="AD2184" s="147"/>
      <c r="AE2184" s="142"/>
      <c r="AF2184" s="142"/>
    </row>
    <row r="2185">
      <c r="A2185" s="140"/>
      <c r="B2185" s="141"/>
      <c r="C2185" s="141"/>
      <c r="D2185" s="141"/>
      <c r="E2185" s="142"/>
      <c r="F2185" s="142"/>
      <c r="G2185" s="142"/>
      <c r="H2185" s="142"/>
      <c r="I2185" s="143"/>
      <c r="J2185" s="144"/>
      <c r="K2185" s="142"/>
      <c r="L2185" s="144"/>
      <c r="M2185" s="142"/>
      <c r="N2185" s="145"/>
      <c r="O2185" s="142"/>
      <c r="P2185" s="146"/>
      <c r="Q2185" s="147"/>
      <c r="R2185" s="142"/>
      <c r="S2185" s="147"/>
      <c r="T2185" s="142"/>
      <c r="U2185" s="148"/>
      <c r="V2185" s="142"/>
      <c r="W2185" s="142"/>
      <c r="X2185" s="142"/>
      <c r="Y2185" s="147"/>
      <c r="Z2185" s="142"/>
      <c r="AA2185" s="142"/>
      <c r="AB2185" s="142"/>
      <c r="AC2185" s="142"/>
      <c r="AD2185" s="147"/>
      <c r="AE2185" s="142"/>
      <c r="AF2185" s="142"/>
    </row>
    <row r="2186">
      <c r="A2186" s="140"/>
      <c r="B2186" s="141"/>
      <c r="C2186" s="141"/>
      <c r="D2186" s="141"/>
      <c r="E2186" s="142"/>
      <c r="F2186" s="142"/>
      <c r="G2186" s="142"/>
      <c r="H2186" s="142"/>
      <c r="I2186" s="143"/>
      <c r="J2186" s="144"/>
      <c r="K2186" s="142"/>
      <c r="L2186" s="144"/>
      <c r="M2186" s="142"/>
      <c r="N2186" s="145"/>
      <c r="O2186" s="142"/>
      <c r="P2186" s="146"/>
      <c r="Q2186" s="147"/>
      <c r="R2186" s="142"/>
      <c r="S2186" s="147"/>
      <c r="T2186" s="142"/>
      <c r="U2186" s="148"/>
      <c r="V2186" s="142"/>
      <c r="W2186" s="142"/>
      <c r="X2186" s="142"/>
      <c r="Y2186" s="147"/>
      <c r="Z2186" s="142"/>
      <c r="AA2186" s="142"/>
      <c r="AB2186" s="142"/>
      <c r="AC2186" s="142"/>
      <c r="AD2186" s="147"/>
      <c r="AE2186" s="142"/>
      <c r="AF2186" s="142"/>
    </row>
    <row r="2187">
      <c r="A2187" s="140"/>
      <c r="B2187" s="141"/>
      <c r="C2187" s="141"/>
      <c r="D2187" s="141"/>
      <c r="E2187" s="142"/>
      <c r="F2187" s="142"/>
      <c r="G2187" s="142"/>
      <c r="H2187" s="142"/>
      <c r="I2187" s="143"/>
      <c r="J2187" s="144"/>
      <c r="K2187" s="142"/>
      <c r="L2187" s="144"/>
      <c r="M2187" s="142"/>
      <c r="N2187" s="145"/>
      <c r="O2187" s="142"/>
      <c r="P2187" s="146"/>
      <c r="Q2187" s="147"/>
      <c r="R2187" s="142"/>
      <c r="S2187" s="147"/>
      <c r="T2187" s="142"/>
      <c r="U2187" s="148"/>
      <c r="V2187" s="142"/>
      <c r="W2187" s="142"/>
      <c r="X2187" s="142"/>
      <c r="Y2187" s="147"/>
      <c r="Z2187" s="142"/>
      <c r="AA2187" s="142"/>
      <c r="AB2187" s="142"/>
      <c r="AC2187" s="142"/>
      <c r="AD2187" s="147"/>
      <c r="AE2187" s="142"/>
      <c r="AF2187" s="142"/>
    </row>
    <row r="2188">
      <c r="A2188" s="140"/>
      <c r="B2188" s="141"/>
      <c r="C2188" s="141"/>
      <c r="D2188" s="141"/>
      <c r="E2188" s="142"/>
      <c r="F2188" s="142"/>
      <c r="G2188" s="142"/>
      <c r="H2188" s="142"/>
      <c r="I2188" s="143"/>
      <c r="J2188" s="144"/>
      <c r="K2188" s="142"/>
      <c r="L2188" s="144"/>
      <c r="M2188" s="142"/>
      <c r="N2188" s="145"/>
      <c r="O2188" s="142"/>
      <c r="P2188" s="146"/>
      <c r="Q2188" s="147"/>
      <c r="R2188" s="142"/>
      <c r="S2188" s="147"/>
      <c r="T2188" s="142"/>
      <c r="U2188" s="148"/>
      <c r="V2188" s="142"/>
      <c r="W2188" s="142"/>
      <c r="X2188" s="142"/>
      <c r="Y2188" s="147"/>
      <c r="Z2188" s="142"/>
      <c r="AA2188" s="142"/>
      <c r="AB2188" s="142"/>
      <c r="AC2188" s="142"/>
      <c r="AD2188" s="147"/>
      <c r="AE2188" s="142"/>
      <c r="AF2188" s="142"/>
    </row>
    <row r="2189">
      <c r="A2189" s="140"/>
      <c r="B2189" s="141"/>
      <c r="C2189" s="141"/>
      <c r="D2189" s="141"/>
      <c r="E2189" s="142"/>
      <c r="F2189" s="142"/>
      <c r="G2189" s="142"/>
      <c r="H2189" s="142"/>
      <c r="I2189" s="143"/>
      <c r="J2189" s="144"/>
      <c r="K2189" s="142"/>
      <c r="L2189" s="144"/>
      <c r="M2189" s="142"/>
      <c r="N2189" s="145"/>
      <c r="O2189" s="142"/>
      <c r="P2189" s="146"/>
      <c r="Q2189" s="147"/>
      <c r="R2189" s="142"/>
      <c r="S2189" s="147"/>
      <c r="T2189" s="142"/>
      <c r="U2189" s="148"/>
      <c r="V2189" s="142"/>
      <c r="W2189" s="142"/>
      <c r="X2189" s="142"/>
      <c r="Y2189" s="147"/>
      <c r="Z2189" s="142"/>
      <c r="AA2189" s="142"/>
      <c r="AB2189" s="142"/>
      <c r="AC2189" s="142"/>
      <c r="AD2189" s="147"/>
      <c r="AE2189" s="142"/>
      <c r="AF2189" s="142"/>
    </row>
    <row r="2190">
      <c r="A2190" s="140"/>
      <c r="B2190" s="141"/>
      <c r="C2190" s="141"/>
      <c r="D2190" s="141"/>
      <c r="E2190" s="142"/>
      <c r="F2190" s="142"/>
      <c r="G2190" s="142"/>
      <c r="H2190" s="142"/>
      <c r="I2190" s="143"/>
      <c r="J2190" s="144"/>
      <c r="K2190" s="142"/>
      <c r="L2190" s="144"/>
      <c r="M2190" s="142"/>
      <c r="N2190" s="145"/>
      <c r="O2190" s="142"/>
      <c r="P2190" s="146"/>
      <c r="Q2190" s="147"/>
      <c r="R2190" s="142"/>
      <c r="S2190" s="147"/>
      <c r="T2190" s="142"/>
      <c r="U2190" s="148"/>
      <c r="V2190" s="142"/>
      <c r="W2190" s="142"/>
      <c r="X2190" s="142"/>
      <c r="Y2190" s="147"/>
      <c r="Z2190" s="142"/>
      <c r="AA2190" s="142"/>
      <c r="AB2190" s="142"/>
      <c r="AC2190" s="142"/>
      <c r="AD2190" s="147"/>
      <c r="AE2190" s="142"/>
      <c r="AF2190" s="142"/>
    </row>
    <row r="2191">
      <c r="A2191" s="140"/>
      <c r="B2191" s="141"/>
      <c r="C2191" s="141"/>
      <c r="D2191" s="141"/>
      <c r="E2191" s="142"/>
      <c r="F2191" s="142"/>
      <c r="G2191" s="142"/>
      <c r="H2191" s="142"/>
      <c r="I2191" s="143"/>
      <c r="J2191" s="144"/>
      <c r="K2191" s="142"/>
      <c r="L2191" s="144"/>
      <c r="M2191" s="142"/>
      <c r="N2191" s="145"/>
      <c r="O2191" s="142"/>
      <c r="P2191" s="146"/>
      <c r="Q2191" s="147"/>
      <c r="R2191" s="142"/>
      <c r="S2191" s="147"/>
      <c r="T2191" s="142"/>
      <c r="U2191" s="148"/>
      <c r="V2191" s="142"/>
      <c r="W2191" s="142"/>
      <c r="X2191" s="142"/>
      <c r="Y2191" s="147"/>
      <c r="Z2191" s="142"/>
      <c r="AA2191" s="142"/>
      <c r="AB2191" s="142"/>
      <c r="AC2191" s="142"/>
      <c r="AD2191" s="147"/>
      <c r="AE2191" s="142"/>
      <c r="AF2191" s="142"/>
    </row>
    <row r="2192">
      <c r="A2192" s="140"/>
      <c r="B2192" s="141"/>
      <c r="C2192" s="141"/>
      <c r="D2192" s="141"/>
      <c r="E2192" s="142"/>
      <c r="F2192" s="142"/>
      <c r="G2192" s="142"/>
      <c r="H2192" s="142"/>
      <c r="I2192" s="143"/>
      <c r="J2192" s="144"/>
      <c r="K2192" s="142"/>
      <c r="L2192" s="144"/>
      <c r="M2192" s="142"/>
      <c r="N2192" s="145"/>
      <c r="O2192" s="142"/>
      <c r="P2192" s="146"/>
      <c r="Q2192" s="147"/>
      <c r="R2192" s="142"/>
      <c r="S2192" s="147"/>
      <c r="T2192" s="142"/>
      <c r="U2192" s="148"/>
      <c r="V2192" s="142"/>
      <c r="W2192" s="142"/>
      <c r="X2192" s="142"/>
      <c r="Y2192" s="147"/>
      <c r="Z2192" s="142"/>
      <c r="AA2192" s="142"/>
      <c r="AB2192" s="142"/>
      <c r="AC2192" s="142"/>
      <c r="AD2192" s="147"/>
      <c r="AE2192" s="142"/>
      <c r="AF2192" s="142"/>
    </row>
    <row r="2193">
      <c r="A2193" s="140"/>
      <c r="B2193" s="141"/>
      <c r="C2193" s="141"/>
      <c r="D2193" s="141"/>
      <c r="E2193" s="142"/>
      <c r="F2193" s="142"/>
      <c r="G2193" s="142"/>
      <c r="H2193" s="142"/>
      <c r="I2193" s="143"/>
      <c r="J2193" s="144"/>
      <c r="K2193" s="142"/>
      <c r="L2193" s="144"/>
      <c r="M2193" s="142"/>
      <c r="N2193" s="145"/>
      <c r="O2193" s="142"/>
      <c r="P2193" s="146"/>
      <c r="Q2193" s="147"/>
      <c r="R2193" s="142"/>
      <c r="S2193" s="147"/>
      <c r="T2193" s="142"/>
      <c r="U2193" s="148"/>
      <c r="V2193" s="142"/>
      <c r="W2193" s="142"/>
      <c r="X2193" s="142"/>
      <c r="Y2193" s="147"/>
      <c r="Z2193" s="142"/>
      <c r="AA2193" s="142"/>
      <c r="AB2193" s="142"/>
      <c r="AC2193" s="142"/>
      <c r="AD2193" s="147"/>
      <c r="AE2193" s="142"/>
      <c r="AF2193" s="142"/>
    </row>
    <row r="2194">
      <c r="A2194" s="140"/>
      <c r="B2194" s="141"/>
      <c r="C2194" s="141"/>
      <c r="D2194" s="141"/>
      <c r="E2194" s="142"/>
      <c r="F2194" s="142"/>
      <c r="G2194" s="142"/>
      <c r="H2194" s="142"/>
      <c r="I2194" s="143"/>
      <c r="J2194" s="144"/>
      <c r="K2194" s="142"/>
      <c r="L2194" s="144"/>
      <c r="M2194" s="142"/>
      <c r="N2194" s="145"/>
      <c r="O2194" s="142"/>
      <c r="P2194" s="146"/>
      <c r="Q2194" s="147"/>
      <c r="R2194" s="142"/>
      <c r="S2194" s="147"/>
      <c r="T2194" s="142"/>
      <c r="U2194" s="148"/>
      <c r="V2194" s="142"/>
      <c r="W2194" s="142"/>
      <c r="X2194" s="142"/>
      <c r="Y2194" s="147"/>
      <c r="Z2194" s="142"/>
      <c r="AA2194" s="142"/>
      <c r="AB2194" s="142"/>
      <c r="AC2194" s="142"/>
      <c r="AD2194" s="147"/>
      <c r="AE2194" s="142"/>
      <c r="AF2194" s="142"/>
    </row>
    <row r="2195">
      <c r="A2195" s="140"/>
      <c r="B2195" s="141"/>
      <c r="C2195" s="141"/>
      <c r="D2195" s="141"/>
      <c r="E2195" s="142"/>
      <c r="F2195" s="142"/>
      <c r="G2195" s="142"/>
      <c r="H2195" s="142"/>
      <c r="I2195" s="143"/>
      <c r="J2195" s="144"/>
      <c r="K2195" s="142"/>
      <c r="L2195" s="144"/>
      <c r="M2195" s="142"/>
      <c r="N2195" s="145"/>
      <c r="O2195" s="142"/>
      <c r="P2195" s="146"/>
      <c r="Q2195" s="147"/>
      <c r="R2195" s="142"/>
      <c r="S2195" s="147"/>
      <c r="T2195" s="142"/>
      <c r="U2195" s="148"/>
      <c r="V2195" s="142"/>
      <c r="W2195" s="142"/>
      <c r="X2195" s="142"/>
      <c r="Y2195" s="147"/>
      <c r="Z2195" s="142"/>
      <c r="AA2195" s="142"/>
      <c r="AB2195" s="142"/>
      <c r="AC2195" s="142"/>
      <c r="AD2195" s="147"/>
      <c r="AE2195" s="142"/>
      <c r="AF2195" s="142"/>
    </row>
    <row r="2196">
      <c r="A2196" s="140"/>
      <c r="B2196" s="141"/>
      <c r="C2196" s="141"/>
      <c r="D2196" s="141"/>
      <c r="E2196" s="142"/>
      <c r="F2196" s="142"/>
      <c r="G2196" s="142"/>
      <c r="H2196" s="142"/>
      <c r="I2196" s="143"/>
      <c r="J2196" s="144"/>
      <c r="K2196" s="142"/>
      <c r="L2196" s="144"/>
      <c r="M2196" s="142"/>
      <c r="N2196" s="145"/>
      <c r="O2196" s="142"/>
      <c r="P2196" s="146"/>
      <c r="Q2196" s="147"/>
      <c r="R2196" s="142"/>
      <c r="S2196" s="147"/>
      <c r="T2196" s="142"/>
      <c r="U2196" s="148"/>
      <c r="V2196" s="142"/>
      <c r="W2196" s="142"/>
      <c r="X2196" s="142"/>
      <c r="Y2196" s="147"/>
      <c r="Z2196" s="142"/>
      <c r="AA2196" s="142"/>
      <c r="AB2196" s="142"/>
      <c r="AC2196" s="142"/>
      <c r="AD2196" s="147"/>
      <c r="AE2196" s="142"/>
      <c r="AF2196" s="142"/>
    </row>
    <row r="2197">
      <c r="A2197" s="140"/>
      <c r="B2197" s="141"/>
      <c r="C2197" s="141"/>
      <c r="D2197" s="141"/>
      <c r="E2197" s="142"/>
      <c r="F2197" s="142"/>
      <c r="G2197" s="142"/>
      <c r="H2197" s="142"/>
      <c r="I2197" s="143"/>
      <c r="J2197" s="144"/>
      <c r="K2197" s="142"/>
      <c r="L2197" s="144"/>
      <c r="M2197" s="142"/>
      <c r="N2197" s="145"/>
      <c r="O2197" s="142"/>
      <c r="P2197" s="146"/>
      <c r="Q2197" s="147"/>
      <c r="R2197" s="142"/>
      <c r="S2197" s="147"/>
      <c r="T2197" s="142"/>
      <c r="U2197" s="148"/>
      <c r="V2197" s="142"/>
      <c r="W2197" s="142"/>
      <c r="X2197" s="142"/>
      <c r="Y2197" s="147"/>
      <c r="Z2197" s="142"/>
      <c r="AA2197" s="142"/>
      <c r="AB2197" s="142"/>
      <c r="AC2197" s="142"/>
      <c r="AD2197" s="147"/>
      <c r="AE2197" s="142"/>
      <c r="AF2197" s="142"/>
    </row>
    <row r="2198">
      <c r="A2198" s="140"/>
      <c r="B2198" s="141"/>
      <c r="C2198" s="141"/>
      <c r="D2198" s="141"/>
      <c r="E2198" s="142"/>
      <c r="F2198" s="142"/>
      <c r="G2198" s="142"/>
      <c r="H2198" s="142"/>
      <c r="I2198" s="143"/>
      <c r="J2198" s="144"/>
      <c r="K2198" s="142"/>
      <c r="L2198" s="144"/>
      <c r="M2198" s="142"/>
      <c r="N2198" s="145"/>
      <c r="O2198" s="142"/>
      <c r="P2198" s="146"/>
      <c r="Q2198" s="147"/>
      <c r="R2198" s="142"/>
      <c r="S2198" s="147"/>
      <c r="T2198" s="142"/>
      <c r="U2198" s="148"/>
      <c r="V2198" s="142"/>
      <c r="W2198" s="142"/>
      <c r="X2198" s="142"/>
      <c r="Y2198" s="147"/>
      <c r="Z2198" s="142"/>
      <c r="AA2198" s="142"/>
      <c r="AB2198" s="142"/>
      <c r="AC2198" s="142"/>
      <c r="AD2198" s="147"/>
      <c r="AE2198" s="142"/>
      <c r="AF2198" s="142"/>
    </row>
    <row r="2199">
      <c r="A2199" s="140"/>
      <c r="B2199" s="141"/>
      <c r="C2199" s="141"/>
      <c r="D2199" s="141"/>
      <c r="E2199" s="142"/>
      <c r="F2199" s="142"/>
      <c r="G2199" s="142"/>
      <c r="H2199" s="142"/>
      <c r="I2199" s="143"/>
      <c r="J2199" s="144"/>
      <c r="K2199" s="142"/>
      <c r="L2199" s="144"/>
      <c r="M2199" s="142"/>
      <c r="N2199" s="145"/>
      <c r="O2199" s="142"/>
      <c r="P2199" s="146"/>
      <c r="Q2199" s="147"/>
      <c r="R2199" s="142"/>
      <c r="S2199" s="147"/>
      <c r="T2199" s="142"/>
      <c r="U2199" s="148"/>
      <c r="V2199" s="142"/>
      <c r="W2199" s="142"/>
      <c r="X2199" s="142"/>
      <c r="Y2199" s="147"/>
      <c r="Z2199" s="142"/>
      <c r="AA2199" s="142"/>
      <c r="AB2199" s="142"/>
      <c r="AC2199" s="142"/>
      <c r="AD2199" s="147"/>
      <c r="AE2199" s="142"/>
      <c r="AF2199" s="142"/>
    </row>
  </sheetData>
  <autoFilter ref="A1:AF1267"/>
  <mergeCells>
    <mergeCell ref="AB523:AB525"/>
    <mergeCell ref="AC517:AC519"/>
    <mergeCell ref="AB517:AB519"/>
    <mergeCell ref="AC510:AC512"/>
    <mergeCell ref="AB510:AB512"/>
    <mergeCell ref="AD510:AD512"/>
    <mergeCell ref="C513:C515"/>
    <mergeCell ref="C526:C528"/>
    <mergeCell ref="C523:C525"/>
    <mergeCell ref="C520:C522"/>
    <mergeCell ref="C517:C519"/>
    <mergeCell ref="C510:C512"/>
    <mergeCell ref="C507:C509"/>
    <mergeCell ref="C504:C506"/>
    <mergeCell ref="AC497:AC499"/>
    <mergeCell ref="AB497:AB499"/>
    <mergeCell ref="C500:C502"/>
    <mergeCell ref="C497:C499"/>
    <mergeCell ref="C494:C496"/>
    <mergeCell ref="C478:C480"/>
    <mergeCell ref="C481:C483"/>
    <mergeCell ref="C484:C486"/>
    <mergeCell ref="C487:C489"/>
    <mergeCell ref="C474:C476"/>
    <mergeCell ref="C471:C473"/>
    <mergeCell ref="C468:C470"/>
    <mergeCell ref="B477:D477"/>
    <mergeCell ref="B530:D530"/>
    <mergeCell ref="B529:D529"/>
    <mergeCell ref="AE526:AE528"/>
    <mergeCell ref="AD526:AD528"/>
    <mergeCell ref="AC526:AC528"/>
    <mergeCell ref="AB526:AB528"/>
    <mergeCell ref="AA526:AA528"/>
    <mergeCell ref="Z526:Z528"/>
    <mergeCell ref="Y526:Y528"/>
    <mergeCell ref="X526:X528"/>
    <mergeCell ref="W526:W528"/>
    <mergeCell ref="V526:V528"/>
    <mergeCell ref="U526:U528"/>
    <mergeCell ref="T526:T528"/>
    <mergeCell ref="S526:S528"/>
    <mergeCell ref="R526:R528"/>
    <mergeCell ref="Q526:Q528"/>
    <mergeCell ref="F526:F528"/>
    <mergeCell ref="B526:B528"/>
    <mergeCell ref="AE523:AE525"/>
    <mergeCell ref="AD523:AD525"/>
    <mergeCell ref="AC523:AC525"/>
    <mergeCell ref="AA523:AA525"/>
    <mergeCell ref="Z523:Z525"/>
    <mergeCell ref="Y523:Y525"/>
    <mergeCell ref="X523:X525"/>
    <mergeCell ref="W523:W525"/>
    <mergeCell ref="V523:V525"/>
    <mergeCell ref="U523:U525"/>
    <mergeCell ref="T523:T525"/>
    <mergeCell ref="S523:S525"/>
    <mergeCell ref="R523:R525"/>
    <mergeCell ref="Q523:Q525"/>
    <mergeCell ref="F523:F525"/>
    <mergeCell ref="B523:B525"/>
    <mergeCell ref="AE520:AE522"/>
    <mergeCell ref="AD520:AD522"/>
    <mergeCell ref="AC520:AC522"/>
    <mergeCell ref="AB520:AB522"/>
    <mergeCell ref="AA520:AA522"/>
    <mergeCell ref="Z520:Z522"/>
    <mergeCell ref="Y520:Y522"/>
    <mergeCell ref="X520:X522"/>
    <mergeCell ref="W520:W522"/>
    <mergeCell ref="V520:V522"/>
    <mergeCell ref="U520:U522"/>
    <mergeCell ref="T520:T522"/>
    <mergeCell ref="S520:S522"/>
    <mergeCell ref="R520:R522"/>
    <mergeCell ref="Q520:Q522"/>
    <mergeCell ref="F520:F522"/>
    <mergeCell ref="B520:B522"/>
    <mergeCell ref="AE517:AE519"/>
    <mergeCell ref="AD517:AD519"/>
    <mergeCell ref="AA517:AA519"/>
    <mergeCell ref="Z517:Z519"/>
    <mergeCell ref="Y517:Y519"/>
    <mergeCell ref="X517:X519"/>
    <mergeCell ref="W517:W519"/>
    <mergeCell ref="V517:V519"/>
    <mergeCell ref="U517:U519"/>
    <mergeCell ref="T517:T519"/>
    <mergeCell ref="S517:S519"/>
    <mergeCell ref="R517:R519"/>
    <mergeCell ref="Q517:Q519"/>
    <mergeCell ref="F517:F519"/>
    <mergeCell ref="B517:B519"/>
    <mergeCell ref="B516:D516"/>
    <mergeCell ref="AE513:AE515"/>
    <mergeCell ref="AD513:AD515"/>
    <mergeCell ref="AC513:AC515"/>
    <mergeCell ref="AB513:AB515"/>
    <mergeCell ref="AA513:AA515"/>
    <mergeCell ref="Z513:Z515"/>
    <mergeCell ref="Y513:Y515"/>
    <mergeCell ref="X513:X515"/>
    <mergeCell ref="W513:W515"/>
    <mergeCell ref="V513:V515"/>
    <mergeCell ref="U513:U515"/>
    <mergeCell ref="T513:T515"/>
    <mergeCell ref="S513:S515"/>
    <mergeCell ref="R513:R515"/>
    <mergeCell ref="Q513:Q515"/>
    <mergeCell ref="F513:F515"/>
    <mergeCell ref="B513:B515"/>
    <mergeCell ref="AE510:AE512"/>
    <mergeCell ref="AA510:AA512"/>
    <mergeCell ref="Z510:Z512"/>
    <mergeCell ref="Y510:Y512"/>
    <mergeCell ref="X510:X512"/>
    <mergeCell ref="W510:W512"/>
    <mergeCell ref="V510:V512"/>
    <mergeCell ref="U510:U512"/>
    <mergeCell ref="T510:T512"/>
    <mergeCell ref="S510:S512"/>
    <mergeCell ref="R510:R512"/>
    <mergeCell ref="Q510:Q512"/>
    <mergeCell ref="F510:F512"/>
    <mergeCell ref="B510:B512"/>
    <mergeCell ref="AE507:AE509"/>
    <mergeCell ref="AD507:AD509"/>
    <mergeCell ref="AC507:AC509"/>
    <mergeCell ref="AB507:AB509"/>
    <mergeCell ref="AA507:AA509"/>
    <mergeCell ref="Z507:Z509"/>
    <mergeCell ref="Y507:Y509"/>
    <mergeCell ref="X507:X509"/>
    <mergeCell ref="W507:W509"/>
    <mergeCell ref="V507:V509"/>
    <mergeCell ref="U507:U509"/>
    <mergeCell ref="T507:T509"/>
    <mergeCell ref="S507:S509"/>
    <mergeCell ref="R507:R509"/>
    <mergeCell ref="Q507:Q509"/>
    <mergeCell ref="F507:F509"/>
    <mergeCell ref="B507:B509"/>
    <mergeCell ref="AE504:AE506"/>
    <mergeCell ref="AD504:AD506"/>
    <mergeCell ref="AC504:AC506"/>
    <mergeCell ref="AB504:AB506"/>
    <mergeCell ref="AA504:AA506"/>
    <mergeCell ref="Z504:Z506"/>
    <mergeCell ref="Y504:Y506"/>
    <mergeCell ref="X504:X506"/>
    <mergeCell ref="W504:W506"/>
    <mergeCell ref="V504:V506"/>
    <mergeCell ref="U504:U506"/>
    <mergeCell ref="T504:T506"/>
    <mergeCell ref="S504:S506"/>
    <mergeCell ref="R504:R506"/>
    <mergeCell ref="Q504:Q506"/>
    <mergeCell ref="F504:F506"/>
    <mergeCell ref="B504:B506"/>
    <mergeCell ref="B503:D503"/>
    <mergeCell ref="AE500:AE502"/>
    <mergeCell ref="AD500:AD502"/>
    <mergeCell ref="AC500:AC502"/>
    <mergeCell ref="AB500:AB502"/>
    <mergeCell ref="AA500:AA502"/>
    <mergeCell ref="Z500:Z502"/>
    <mergeCell ref="Y500:Y502"/>
    <mergeCell ref="X500:X502"/>
    <mergeCell ref="W500:W502"/>
    <mergeCell ref="V500:V502"/>
    <mergeCell ref="U500:U502"/>
    <mergeCell ref="T500:T502"/>
    <mergeCell ref="S500:S502"/>
    <mergeCell ref="R500:R502"/>
    <mergeCell ref="Q500:Q502"/>
    <mergeCell ref="F500:F502"/>
    <mergeCell ref="B500:B502"/>
    <mergeCell ref="AE497:AE499"/>
    <mergeCell ref="AD497:AD499"/>
    <mergeCell ref="AA497:AA499"/>
    <mergeCell ref="Z497:Z499"/>
    <mergeCell ref="Y497:Y499"/>
    <mergeCell ref="X497:X499"/>
    <mergeCell ref="W497:W499"/>
    <mergeCell ref="V497:V499"/>
    <mergeCell ref="U497:U499"/>
    <mergeCell ref="T497:T499"/>
    <mergeCell ref="S497:S499"/>
    <mergeCell ref="R497:R499"/>
    <mergeCell ref="Q497:Q499"/>
    <mergeCell ref="F497:F499"/>
    <mergeCell ref="B497:B499"/>
    <mergeCell ref="AE494:AE496"/>
    <mergeCell ref="AD494:AD496"/>
    <mergeCell ref="AC494:AC496"/>
    <mergeCell ref="AB494:AB496"/>
    <mergeCell ref="AA494:AA496"/>
    <mergeCell ref="Z494:Z496"/>
    <mergeCell ref="Y494:Y496"/>
    <mergeCell ref="X494:X496"/>
    <mergeCell ref="W494:W496"/>
    <mergeCell ref="V494:V496"/>
    <mergeCell ref="U494:U496"/>
    <mergeCell ref="T494:T496"/>
    <mergeCell ref="S494:S496"/>
    <mergeCell ref="R494:R496"/>
    <mergeCell ref="Q494:Q496"/>
    <mergeCell ref="F494:F496"/>
    <mergeCell ref="B494:B496"/>
    <mergeCell ref="AE491:AE493"/>
    <mergeCell ref="AD491:AD493"/>
    <mergeCell ref="AC491:AC493"/>
    <mergeCell ref="AB491:AB493"/>
    <mergeCell ref="AA491:AA493"/>
    <mergeCell ref="Z491:Z493"/>
    <mergeCell ref="Y491:Y493"/>
    <mergeCell ref="X491:X493"/>
    <mergeCell ref="W491:W493"/>
    <mergeCell ref="V491:V493"/>
    <mergeCell ref="U491:U493"/>
    <mergeCell ref="T491:T493"/>
    <mergeCell ref="S491:S493"/>
    <mergeCell ref="R491:R493"/>
    <mergeCell ref="Q491:Q493"/>
    <mergeCell ref="F491:F493"/>
    <mergeCell ref="C491:C493"/>
    <mergeCell ref="B491:B493"/>
    <mergeCell ref="B490:D490"/>
    <mergeCell ref="AE487:AE489"/>
    <mergeCell ref="AD487:AD489"/>
    <mergeCell ref="AC487:AC489"/>
    <mergeCell ref="AB487:AB489"/>
    <mergeCell ref="AA487:AA489"/>
    <mergeCell ref="Z487:Z489"/>
    <mergeCell ref="Y487:Y489"/>
    <mergeCell ref="X487:X489"/>
    <mergeCell ref="W487:W489"/>
    <mergeCell ref="V487:V489"/>
    <mergeCell ref="U487:U489"/>
    <mergeCell ref="T487:T489"/>
    <mergeCell ref="S487:S489"/>
    <mergeCell ref="R487:R489"/>
    <mergeCell ref="Q487:Q489"/>
    <mergeCell ref="F487:F489"/>
    <mergeCell ref="B487:B489"/>
    <mergeCell ref="AE484:AE486"/>
    <mergeCell ref="AD484:AD486"/>
    <mergeCell ref="AC484:AC486"/>
    <mergeCell ref="AB484:AB486"/>
    <mergeCell ref="AA484:AA486"/>
    <mergeCell ref="Z484:Z486"/>
    <mergeCell ref="Y484:Y486"/>
    <mergeCell ref="X484:X486"/>
    <mergeCell ref="W484:W486"/>
    <mergeCell ref="V484:V486"/>
    <mergeCell ref="U484:U486"/>
    <mergeCell ref="T484:T486"/>
    <mergeCell ref="S484:S486"/>
    <mergeCell ref="R484:R486"/>
    <mergeCell ref="Q484:Q486"/>
    <mergeCell ref="F484:F486"/>
    <mergeCell ref="B484:B486"/>
    <mergeCell ref="AE481:AE483"/>
    <mergeCell ref="AD481:AD483"/>
    <mergeCell ref="AC481:AC483"/>
    <mergeCell ref="AB481:AB483"/>
    <mergeCell ref="AA481:AA483"/>
    <mergeCell ref="Z481:Z483"/>
    <mergeCell ref="Y481:Y483"/>
    <mergeCell ref="X481:X483"/>
    <mergeCell ref="W481:W483"/>
    <mergeCell ref="V481:V483"/>
    <mergeCell ref="U481:U483"/>
    <mergeCell ref="T481:T483"/>
    <mergeCell ref="S481:S483"/>
    <mergeCell ref="R481:R483"/>
    <mergeCell ref="Q481:Q483"/>
    <mergeCell ref="F481:F483"/>
    <mergeCell ref="B481:B483"/>
    <mergeCell ref="AE478:AE480"/>
    <mergeCell ref="AD478:AD480"/>
    <mergeCell ref="AC478:AC480"/>
    <mergeCell ref="AB478:AB480"/>
    <mergeCell ref="AA478:AA480"/>
    <mergeCell ref="Z478:Z480"/>
    <mergeCell ref="Y478:Y480"/>
    <mergeCell ref="X478:X480"/>
    <mergeCell ref="W478:W480"/>
    <mergeCell ref="V478:V480"/>
    <mergeCell ref="U478:U480"/>
    <mergeCell ref="T478:T480"/>
    <mergeCell ref="S478:S480"/>
    <mergeCell ref="R478:R480"/>
    <mergeCell ref="Q478:Q480"/>
    <mergeCell ref="F478:F480"/>
    <mergeCell ref="B478:B480"/>
    <mergeCell ref="AE474:AE476"/>
    <mergeCell ref="AD474:AD476"/>
    <mergeCell ref="AC474:AC476"/>
    <mergeCell ref="AB474:AB476"/>
    <mergeCell ref="AA474:AA476"/>
    <mergeCell ref="Z474:Z476"/>
    <mergeCell ref="Y474:Y476"/>
    <mergeCell ref="X474:X476"/>
    <mergeCell ref="W474:W476"/>
    <mergeCell ref="V474:V476"/>
    <mergeCell ref="U474:U476"/>
    <mergeCell ref="T474:T476"/>
    <mergeCell ref="S474:S476"/>
    <mergeCell ref="R474:R476"/>
    <mergeCell ref="Q474:Q476"/>
    <mergeCell ref="F474:F476"/>
    <mergeCell ref="B474:B476"/>
    <mergeCell ref="AE471:AE473"/>
    <mergeCell ref="AD471:AD473"/>
    <mergeCell ref="AC471:AC473"/>
    <mergeCell ref="AB471:AB473"/>
    <mergeCell ref="AA471:AA473"/>
    <mergeCell ref="Z471:Z473"/>
    <mergeCell ref="Y471:Y473"/>
    <mergeCell ref="X471:X473"/>
    <mergeCell ref="W471:W473"/>
    <mergeCell ref="V471:V473"/>
    <mergeCell ref="U471:U473"/>
    <mergeCell ref="T471:T473"/>
    <mergeCell ref="S471:S473"/>
    <mergeCell ref="R471:R473"/>
    <mergeCell ref="Q471:Q473"/>
    <mergeCell ref="F471:F473"/>
    <mergeCell ref="B471:B473"/>
    <mergeCell ref="AE468:AE470"/>
    <mergeCell ref="AD468:AD470"/>
    <mergeCell ref="AC468:AC470"/>
    <mergeCell ref="AB468:AB470"/>
    <mergeCell ref="AA468:AA470"/>
    <mergeCell ref="Z468:Z470"/>
    <mergeCell ref="Y468:Y470"/>
    <mergeCell ref="X468:X470"/>
    <mergeCell ref="W468:W470"/>
    <mergeCell ref="V468:V470"/>
    <mergeCell ref="U468:U470"/>
    <mergeCell ref="T468:T470"/>
    <mergeCell ref="S468:S470"/>
    <mergeCell ref="R468:R470"/>
    <mergeCell ref="Q468:Q470"/>
    <mergeCell ref="F468:F470"/>
    <mergeCell ref="B468:B470"/>
    <mergeCell ref="AE465:AE467"/>
    <mergeCell ref="AD465:AD467"/>
    <mergeCell ref="AC465:AC467"/>
    <mergeCell ref="AB465:AB467"/>
    <mergeCell ref="AA465:AA467"/>
    <mergeCell ref="Z465:Z467"/>
    <mergeCell ref="Y465:Y467"/>
    <mergeCell ref="X465:X467"/>
    <mergeCell ref="W465:W467"/>
    <mergeCell ref="V465:V467"/>
    <mergeCell ref="U465:U467"/>
    <mergeCell ref="T465:T467"/>
    <mergeCell ref="S465:S467"/>
    <mergeCell ref="R465:R467"/>
    <mergeCell ref="Q465:Q467"/>
    <mergeCell ref="F465:F467"/>
    <mergeCell ref="C465:C467"/>
    <mergeCell ref="B465:B467"/>
    <mergeCell ref="A465:A530"/>
    <mergeCell ref="A334:A396"/>
    <mergeCell ref="A2:A67"/>
    <mergeCell ref="B2:B4"/>
    <mergeCell ref="C2:C4"/>
    <mergeCell ref="F2:F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B5:B7"/>
    <mergeCell ref="F5:F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B8:B10"/>
    <mergeCell ref="F8:F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B11:B13"/>
    <mergeCell ref="F11:F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B14:D14"/>
    <mergeCell ref="B15:B17"/>
    <mergeCell ref="C15:C17"/>
    <mergeCell ref="F15:F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B18:B20"/>
    <mergeCell ref="F18:F20"/>
    <mergeCell ref="Q18:Q20"/>
    <mergeCell ref="R18:R20"/>
    <mergeCell ref="S18:S20"/>
    <mergeCell ref="T18:T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B21:B23"/>
    <mergeCell ref="F21:F23"/>
    <mergeCell ref="Q21:Q23"/>
    <mergeCell ref="R21:R23"/>
    <mergeCell ref="S21:S23"/>
    <mergeCell ref="T21:T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B24:B26"/>
    <mergeCell ref="F24:F26"/>
    <mergeCell ref="Q24:Q26"/>
    <mergeCell ref="R24:R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B27:D27"/>
    <mergeCell ref="B28:B30"/>
    <mergeCell ref="C28:C30"/>
    <mergeCell ref="F28:F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B31:B33"/>
    <mergeCell ref="F31:F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B34:B36"/>
    <mergeCell ref="F34:F36"/>
    <mergeCell ref="Q34:Q36"/>
    <mergeCell ref="R34:R36"/>
    <mergeCell ref="S34:S36"/>
    <mergeCell ref="T34:T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B37:B39"/>
    <mergeCell ref="F37:F39"/>
    <mergeCell ref="Q37:Q39"/>
    <mergeCell ref="R37:R39"/>
    <mergeCell ref="S37:S39"/>
    <mergeCell ref="T37:T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B40:D40"/>
    <mergeCell ref="B41:B43"/>
    <mergeCell ref="C41:C43"/>
    <mergeCell ref="F41:F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B44:B46"/>
    <mergeCell ref="F44:F46"/>
    <mergeCell ref="Q44:Q46"/>
    <mergeCell ref="R44:R46"/>
    <mergeCell ref="S44:S46"/>
    <mergeCell ref="T44:T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B47:B49"/>
    <mergeCell ref="F47:F49"/>
    <mergeCell ref="Q47:Q49"/>
    <mergeCell ref="R47:R49"/>
    <mergeCell ref="S47:S49"/>
    <mergeCell ref="T47:T49"/>
    <mergeCell ref="U47:U49"/>
    <mergeCell ref="V47:V49"/>
    <mergeCell ref="W47:W49"/>
    <mergeCell ref="X47:X49"/>
    <mergeCell ref="Y47:Y49"/>
    <mergeCell ref="Z47:Z49"/>
    <mergeCell ref="AA47:AA49"/>
    <mergeCell ref="AB47:AB49"/>
    <mergeCell ref="AC47:AC49"/>
    <mergeCell ref="AD47:AD49"/>
    <mergeCell ref="AE47:AE49"/>
    <mergeCell ref="B50:B52"/>
    <mergeCell ref="F50:F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B53:D53"/>
    <mergeCell ref="B54:B56"/>
    <mergeCell ref="C54:C56"/>
    <mergeCell ref="F54:F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Z54:Z56"/>
    <mergeCell ref="AA54:AA56"/>
    <mergeCell ref="AB54:AB56"/>
    <mergeCell ref="AC54:AC56"/>
    <mergeCell ref="AD54:AD56"/>
    <mergeCell ref="AE54:AE56"/>
    <mergeCell ref="B57:B59"/>
    <mergeCell ref="F57:F59"/>
    <mergeCell ref="Q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B60:B62"/>
    <mergeCell ref="F60:F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B63:B65"/>
    <mergeCell ref="F63:F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B66:D66"/>
    <mergeCell ref="B67:D67"/>
    <mergeCell ref="C5:C7"/>
    <mergeCell ref="C8:C10"/>
    <mergeCell ref="C11:C13"/>
    <mergeCell ref="C18:C20"/>
    <mergeCell ref="C21:C23"/>
    <mergeCell ref="C24:C26"/>
    <mergeCell ref="C31:C33"/>
    <mergeCell ref="C34:C36"/>
    <mergeCell ref="C37:C39"/>
    <mergeCell ref="C44:C46"/>
    <mergeCell ref="C47:C49"/>
    <mergeCell ref="C50:C52"/>
    <mergeCell ref="C57:C59"/>
    <mergeCell ref="C60:C62"/>
    <mergeCell ref="C63:C65"/>
    <mergeCell ref="A69:A133"/>
    <mergeCell ref="AE69:AE71"/>
    <mergeCell ref="AD69:AD71"/>
    <mergeCell ref="AC69:AC71"/>
    <mergeCell ref="AB69:AB71"/>
    <mergeCell ref="AA69:AA71"/>
    <mergeCell ref="Z69:Z71"/>
    <mergeCell ref="Y69:Y71"/>
    <mergeCell ref="X69:X71"/>
    <mergeCell ref="W69:W71"/>
    <mergeCell ref="V69:V71"/>
    <mergeCell ref="U69:U71"/>
    <mergeCell ref="T69:T71"/>
    <mergeCell ref="S69:S71"/>
    <mergeCell ref="R69:R71"/>
    <mergeCell ref="Q69:Q71"/>
    <mergeCell ref="F69:F71"/>
    <mergeCell ref="C69:C71"/>
    <mergeCell ref="B69:B71"/>
    <mergeCell ref="AE72:AE74"/>
    <mergeCell ref="AD72:AD74"/>
    <mergeCell ref="AC72:AC74"/>
    <mergeCell ref="AB72:AB74"/>
    <mergeCell ref="AA72:AA74"/>
    <mergeCell ref="Z72:Z74"/>
    <mergeCell ref="Y72:Y74"/>
    <mergeCell ref="X72:X74"/>
    <mergeCell ref="W72:W74"/>
    <mergeCell ref="V72:V74"/>
    <mergeCell ref="U72:U74"/>
    <mergeCell ref="T72:T74"/>
    <mergeCell ref="S72:S74"/>
    <mergeCell ref="R72:R74"/>
    <mergeCell ref="Q72:Q74"/>
    <mergeCell ref="F72:F74"/>
    <mergeCell ref="B72:B74"/>
    <mergeCell ref="C72:C74"/>
    <mergeCell ref="AE75:AE77"/>
    <mergeCell ref="AD75:AD77"/>
    <mergeCell ref="AC75:AC77"/>
    <mergeCell ref="AB75:AB77"/>
    <mergeCell ref="AA75:AA77"/>
    <mergeCell ref="Z75:Z77"/>
    <mergeCell ref="Y75:Y77"/>
    <mergeCell ref="X75:X77"/>
    <mergeCell ref="W75:W77"/>
    <mergeCell ref="V75:V77"/>
    <mergeCell ref="U75:U77"/>
    <mergeCell ref="T75:T77"/>
    <mergeCell ref="S75:S77"/>
    <mergeCell ref="R75:R77"/>
    <mergeCell ref="Q75:Q77"/>
    <mergeCell ref="F75:F77"/>
    <mergeCell ref="B75:B77"/>
    <mergeCell ref="C75:C77"/>
    <mergeCell ref="B78:B80"/>
    <mergeCell ref="F78:F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C78:C80"/>
    <mergeCell ref="B81:B83"/>
    <mergeCell ref="F81:F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C81:C83"/>
    <mergeCell ref="B84:D84"/>
    <mergeCell ref="AE85:AE87"/>
    <mergeCell ref="AD85:AD87"/>
    <mergeCell ref="AC85:AC87"/>
    <mergeCell ref="AB85:AB87"/>
    <mergeCell ref="AA85:AA87"/>
    <mergeCell ref="Z85:Z87"/>
    <mergeCell ref="Y85:Y87"/>
    <mergeCell ref="X85:X87"/>
    <mergeCell ref="W85:W87"/>
    <mergeCell ref="V85:V87"/>
    <mergeCell ref="U85:U87"/>
    <mergeCell ref="T85:T87"/>
    <mergeCell ref="S85:S87"/>
    <mergeCell ref="R85:R87"/>
    <mergeCell ref="Q85:Q87"/>
    <mergeCell ref="F85:F87"/>
    <mergeCell ref="C85:C87"/>
    <mergeCell ref="B85:B87"/>
    <mergeCell ref="AE88:AE90"/>
    <mergeCell ref="AD88:AD90"/>
    <mergeCell ref="AC88:AC90"/>
    <mergeCell ref="AB88:AB90"/>
    <mergeCell ref="AA88:AA90"/>
    <mergeCell ref="Z88:Z90"/>
    <mergeCell ref="Y88:Y90"/>
    <mergeCell ref="X88:X90"/>
    <mergeCell ref="W88:W90"/>
    <mergeCell ref="V88:V90"/>
    <mergeCell ref="U88:U90"/>
    <mergeCell ref="T88:T90"/>
    <mergeCell ref="S88:S90"/>
    <mergeCell ref="R88:R90"/>
    <mergeCell ref="Q88:Q90"/>
    <mergeCell ref="F88:F90"/>
    <mergeCell ref="C88:C90"/>
    <mergeCell ref="B88:B90"/>
    <mergeCell ref="AE91:AE93"/>
    <mergeCell ref="AD91:AD93"/>
    <mergeCell ref="AC91:AC93"/>
    <mergeCell ref="AB91:AB93"/>
    <mergeCell ref="AA91:AA93"/>
    <mergeCell ref="Z91:Z93"/>
    <mergeCell ref="Y91:Y93"/>
    <mergeCell ref="X91:X93"/>
    <mergeCell ref="W91:W93"/>
    <mergeCell ref="V91:V93"/>
    <mergeCell ref="U91:U93"/>
    <mergeCell ref="T91:T93"/>
    <mergeCell ref="S91:S93"/>
    <mergeCell ref="R91:R93"/>
    <mergeCell ref="Q91:Q93"/>
    <mergeCell ref="F91:F93"/>
    <mergeCell ref="C91:C93"/>
    <mergeCell ref="B91:B93"/>
    <mergeCell ref="AE94:AE96"/>
    <mergeCell ref="AD94:AD96"/>
    <mergeCell ref="AC94:AC96"/>
    <mergeCell ref="AB94:AB96"/>
    <mergeCell ref="AA94:AA96"/>
    <mergeCell ref="Z94:Z96"/>
    <mergeCell ref="Y94:Y96"/>
    <mergeCell ref="X94:X96"/>
    <mergeCell ref="W94:W96"/>
    <mergeCell ref="V94:V96"/>
    <mergeCell ref="U94:U96"/>
    <mergeCell ref="T94:T96"/>
    <mergeCell ref="S94:S96"/>
    <mergeCell ref="R94:R96"/>
    <mergeCell ref="Q94:Q96"/>
    <mergeCell ref="F94:F96"/>
    <mergeCell ref="C94:C96"/>
    <mergeCell ref="B94:B96"/>
    <mergeCell ref="B97:B99"/>
    <mergeCell ref="F97:F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C97:C99"/>
    <mergeCell ref="B100:D100"/>
    <mergeCell ref="B101:B103"/>
    <mergeCell ref="C101:C103"/>
    <mergeCell ref="F101:F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C104:C106"/>
    <mergeCell ref="F104:F106"/>
    <mergeCell ref="Q104:Q106"/>
    <mergeCell ref="R104:R106"/>
    <mergeCell ref="S104:S106"/>
    <mergeCell ref="T104:T106"/>
    <mergeCell ref="U104:U106"/>
    <mergeCell ref="V104:V106"/>
    <mergeCell ref="W104:W106"/>
    <mergeCell ref="X104:X106"/>
    <mergeCell ref="Y104:Y106"/>
    <mergeCell ref="Z104:Z106"/>
    <mergeCell ref="AA104:AA106"/>
    <mergeCell ref="AB104:AB106"/>
    <mergeCell ref="AC104:AC106"/>
    <mergeCell ref="AD104:AD106"/>
    <mergeCell ref="AE104:AE106"/>
    <mergeCell ref="C107:C109"/>
    <mergeCell ref="F107:F109"/>
    <mergeCell ref="Q107:Q109"/>
    <mergeCell ref="R107:R109"/>
    <mergeCell ref="S107:S109"/>
    <mergeCell ref="T107:T109"/>
    <mergeCell ref="U107:U109"/>
    <mergeCell ref="V107:V109"/>
    <mergeCell ref="W107:W109"/>
    <mergeCell ref="X107:X109"/>
    <mergeCell ref="Y107:Y109"/>
    <mergeCell ref="Z107:Z109"/>
    <mergeCell ref="AA107:AA109"/>
    <mergeCell ref="AB107:AB109"/>
    <mergeCell ref="AC107:AC109"/>
    <mergeCell ref="AD107:AD109"/>
    <mergeCell ref="AE107:AE109"/>
    <mergeCell ref="C110:C112"/>
    <mergeCell ref="F110:F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F113:F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C113:C115"/>
    <mergeCell ref="B116:D116"/>
    <mergeCell ref="C117:C119"/>
    <mergeCell ref="F117:F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C120:C122"/>
    <mergeCell ref="F120:F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C123:C125"/>
    <mergeCell ref="F123:F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C126:C128"/>
    <mergeCell ref="F126:F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E129:AE131"/>
    <mergeCell ref="AD129:AD131"/>
    <mergeCell ref="AC129:AC131"/>
    <mergeCell ref="AB129:AB131"/>
    <mergeCell ref="AA129:AA131"/>
    <mergeCell ref="Z129:Z131"/>
    <mergeCell ref="Y129:Y131"/>
    <mergeCell ref="X129:X131"/>
    <mergeCell ref="W129:W131"/>
    <mergeCell ref="V129:V131"/>
    <mergeCell ref="U129:U131"/>
    <mergeCell ref="T129:T131"/>
    <mergeCell ref="S129:S131"/>
    <mergeCell ref="R129:R131"/>
    <mergeCell ref="Q129:Q131"/>
    <mergeCell ref="F129:F131"/>
    <mergeCell ref="C129:C131"/>
    <mergeCell ref="B132:D132"/>
    <mergeCell ref="B133:D133"/>
    <mergeCell ref="B120:B122"/>
    <mergeCell ref="B123:B125"/>
    <mergeCell ref="B126:B128"/>
    <mergeCell ref="B129:B131"/>
    <mergeCell ref="B117:B119"/>
    <mergeCell ref="B107:B109"/>
    <mergeCell ref="B110:B112"/>
    <mergeCell ref="B113:B115"/>
    <mergeCell ref="B104:B106"/>
    <mergeCell ref="A135:A199"/>
    <mergeCell ref="AE135:AE137"/>
    <mergeCell ref="AD135:AD137"/>
    <mergeCell ref="AC135:AC137"/>
    <mergeCell ref="AB135:AB137"/>
    <mergeCell ref="AA135:AA137"/>
    <mergeCell ref="Z135:Z137"/>
    <mergeCell ref="Y135:Y137"/>
    <mergeCell ref="X135:X137"/>
    <mergeCell ref="W135:W137"/>
    <mergeCell ref="V135:V137"/>
    <mergeCell ref="U135:U137"/>
    <mergeCell ref="T135:T137"/>
    <mergeCell ref="S135:S137"/>
    <mergeCell ref="R135:R137"/>
    <mergeCell ref="Q135:Q137"/>
    <mergeCell ref="F135:F137"/>
    <mergeCell ref="C135:C137"/>
    <mergeCell ref="B135:B137"/>
    <mergeCell ref="AE138:AE140"/>
    <mergeCell ref="AD138:AD140"/>
    <mergeCell ref="AC138:AC140"/>
    <mergeCell ref="AB138:AB140"/>
    <mergeCell ref="AA138:AA140"/>
    <mergeCell ref="Z138:Z140"/>
    <mergeCell ref="Y138:Y140"/>
    <mergeCell ref="X138:X140"/>
    <mergeCell ref="W138:W140"/>
    <mergeCell ref="V138:V140"/>
    <mergeCell ref="U138:U140"/>
    <mergeCell ref="T138:T140"/>
    <mergeCell ref="S138:S140"/>
    <mergeCell ref="R138:R140"/>
    <mergeCell ref="Q138:Q140"/>
    <mergeCell ref="F138:F140"/>
    <mergeCell ref="C138:C140"/>
    <mergeCell ref="B138:B140"/>
    <mergeCell ref="AE141:AE143"/>
    <mergeCell ref="AD141:AD143"/>
    <mergeCell ref="AC141:AC143"/>
    <mergeCell ref="AB141:AB143"/>
    <mergeCell ref="AA141:AA143"/>
    <mergeCell ref="Z141:Z143"/>
    <mergeCell ref="Y141:Y143"/>
    <mergeCell ref="X141:X143"/>
    <mergeCell ref="W141:W143"/>
    <mergeCell ref="V141:V143"/>
    <mergeCell ref="U141:U143"/>
    <mergeCell ref="T141:T143"/>
    <mergeCell ref="S141:S143"/>
    <mergeCell ref="R141:R143"/>
    <mergeCell ref="Q141:Q143"/>
    <mergeCell ref="F141:F143"/>
    <mergeCell ref="C141:C143"/>
    <mergeCell ref="B141:B143"/>
    <mergeCell ref="F144:F146"/>
    <mergeCell ref="Q144:Q146"/>
    <mergeCell ref="R144:R146"/>
    <mergeCell ref="S144:S146"/>
    <mergeCell ref="T144:T146"/>
    <mergeCell ref="U144:U146"/>
    <mergeCell ref="V144:V146"/>
    <mergeCell ref="W144:W146"/>
    <mergeCell ref="X144:X146"/>
    <mergeCell ref="Y144:Y146"/>
    <mergeCell ref="Z144:Z146"/>
    <mergeCell ref="AA144:AA146"/>
    <mergeCell ref="AB144:AB146"/>
    <mergeCell ref="AC144:AC146"/>
    <mergeCell ref="AD144:AD146"/>
    <mergeCell ref="AE144:AE146"/>
    <mergeCell ref="C144:C146"/>
    <mergeCell ref="B144:B146"/>
    <mergeCell ref="F147:F149"/>
    <mergeCell ref="Q147:Q149"/>
    <mergeCell ref="R147:R149"/>
    <mergeCell ref="S147:S149"/>
    <mergeCell ref="T147:T149"/>
    <mergeCell ref="U147:U149"/>
    <mergeCell ref="V147:V149"/>
    <mergeCell ref="W147:W149"/>
    <mergeCell ref="X147:X149"/>
    <mergeCell ref="Y147:Y149"/>
    <mergeCell ref="Z147:Z149"/>
    <mergeCell ref="AA147:AA149"/>
    <mergeCell ref="AB147:AB149"/>
    <mergeCell ref="AC147:AC149"/>
    <mergeCell ref="AD147:AD149"/>
    <mergeCell ref="AE147:AE149"/>
    <mergeCell ref="C147:C149"/>
    <mergeCell ref="B147:B149"/>
    <mergeCell ref="B150:D150"/>
    <mergeCell ref="AE151:AE153"/>
    <mergeCell ref="AD151:AD153"/>
    <mergeCell ref="AC151:AC153"/>
    <mergeCell ref="AB151:AB153"/>
    <mergeCell ref="AA151:AA153"/>
    <mergeCell ref="Z151:Z153"/>
    <mergeCell ref="Y151:Y153"/>
    <mergeCell ref="X151:X153"/>
    <mergeCell ref="W151:W153"/>
    <mergeCell ref="V151:V153"/>
    <mergeCell ref="U151:U153"/>
    <mergeCell ref="T151:T153"/>
    <mergeCell ref="S151:S153"/>
    <mergeCell ref="R151:R153"/>
    <mergeCell ref="Q151:Q153"/>
    <mergeCell ref="F151:F153"/>
    <mergeCell ref="C151:C153"/>
    <mergeCell ref="B151:B153"/>
    <mergeCell ref="AE154:AE156"/>
    <mergeCell ref="AD154:AD156"/>
    <mergeCell ref="AC154:AC156"/>
    <mergeCell ref="AB154:AB156"/>
    <mergeCell ref="AA154:AA156"/>
    <mergeCell ref="Z154:Z156"/>
    <mergeCell ref="Y154:Y156"/>
    <mergeCell ref="X154:X156"/>
    <mergeCell ref="W154:W156"/>
    <mergeCell ref="V154:V156"/>
    <mergeCell ref="U154:U156"/>
    <mergeCell ref="T154:T156"/>
    <mergeCell ref="S154:S156"/>
    <mergeCell ref="R154:R156"/>
    <mergeCell ref="Q154:Q156"/>
    <mergeCell ref="F154:F156"/>
    <mergeCell ref="B154:B156"/>
    <mergeCell ref="AE157:AE159"/>
    <mergeCell ref="AD157:AD159"/>
    <mergeCell ref="AC157:AC159"/>
    <mergeCell ref="AB157:AB159"/>
    <mergeCell ref="AA157:AA159"/>
    <mergeCell ref="Z157:Z159"/>
    <mergeCell ref="Y157:Y159"/>
    <mergeCell ref="X157:X159"/>
    <mergeCell ref="W157:W159"/>
    <mergeCell ref="V157:V159"/>
    <mergeCell ref="U157:U159"/>
    <mergeCell ref="T157:T159"/>
    <mergeCell ref="S157:S159"/>
    <mergeCell ref="R157:R159"/>
    <mergeCell ref="Q157:Q159"/>
    <mergeCell ref="F157:F159"/>
    <mergeCell ref="B157:B159"/>
    <mergeCell ref="AE160:AE162"/>
    <mergeCell ref="AD160:AD162"/>
    <mergeCell ref="AC160:AC162"/>
    <mergeCell ref="AB160:AB162"/>
    <mergeCell ref="AA160:AA162"/>
    <mergeCell ref="Z160:Z162"/>
    <mergeCell ref="Y160:Y162"/>
    <mergeCell ref="X160:X162"/>
    <mergeCell ref="W160:W162"/>
    <mergeCell ref="V160:V162"/>
    <mergeCell ref="U160:U162"/>
    <mergeCell ref="T160:T162"/>
    <mergeCell ref="S160:S162"/>
    <mergeCell ref="R160:R162"/>
    <mergeCell ref="Q160:Q162"/>
    <mergeCell ref="F160:F162"/>
    <mergeCell ref="B160:B162"/>
    <mergeCell ref="F163:F165"/>
    <mergeCell ref="Q163:Q165"/>
    <mergeCell ref="R163:R165"/>
    <mergeCell ref="S163:S165"/>
    <mergeCell ref="T163:T165"/>
    <mergeCell ref="U163:U165"/>
    <mergeCell ref="V163:V165"/>
    <mergeCell ref="W163:W165"/>
    <mergeCell ref="X163:X165"/>
    <mergeCell ref="Y163:Y165"/>
    <mergeCell ref="Z163:Z165"/>
    <mergeCell ref="AA163:AA165"/>
    <mergeCell ref="AB163:AB165"/>
    <mergeCell ref="AC163:AC165"/>
    <mergeCell ref="AD163:AD165"/>
    <mergeCell ref="AE163:AE165"/>
    <mergeCell ref="B163:B165"/>
    <mergeCell ref="B166:D166"/>
    <mergeCell ref="C167:C169"/>
    <mergeCell ref="F167:F169"/>
    <mergeCell ref="Q167:Q169"/>
    <mergeCell ref="R167:R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AC167:AC169"/>
    <mergeCell ref="AD167:AD169"/>
    <mergeCell ref="AE167:AE169"/>
    <mergeCell ref="B167:B169"/>
    <mergeCell ref="F170:F172"/>
    <mergeCell ref="Q170:Q172"/>
    <mergeCell ref="R170:R172"/>
    <mergeCell ref="S170:S172"/>
    <mergeCell ref="T170:T172"/>
    <mergeCell ref="U170:U172"/>
    <mergeCell ref="V170:V172"/>
    <mergeCell ref="W170:W172"/>
    <mergeCell ref="X170:X172"/>
    <mergeCell ref="Y170:Y172"/>
    <mergeCell ref="Z170:Z172"/>
    <mergeCell ref="AA170:AA172"/>
    <mergeCell ref="AB170:AB172"/>
    <mergeCell ref="AC170:AC172"/>
    <mergeCell ref="AD170:AD172"/>
    <mergeCell ref="AE170:AE172"/>
    <mergeCell ref="B170:B172"/>
    <mergeCell ref="F173:F175"/>
    <mergeCell ref="Q173:Q175"/>
    <mergeCell ref="R173:R175"/>
    <mergeCell ref="S173:S175"/>
    <mergeCell ref="T173:T175"/>
    <mergeCell ref="U173:U175"/>
    <mergeCell ref="V173:V175"/>
    <mergeCell ref="W173:W175"/>
    <mergeCell ref="X173:X175"/>
    <mergeCell ref="Y173:Y175"/>
    <mergeCell ref="Z173:Z175"/>
    <mergeCell ref="AA173:AA175"/>
    <mergeCell ref="AB173:AB175"/>
    <mergeCell ref="AC173:AC175"/>
    <mergeCell ref="AD173:AD175"/>
    <mergeCell ref="AE173:AE175"/>
    <mergeCell ref="B173:B175"/>
    <mergeCell ref="F176:F178"/>
    <mergeCell ref="Q176:Q178"/>
    <mergeCell ref="R176:R178"/>
    <mergeCell ref="S176:S178"/>
    <mergeCell ref="T176:T178"/>
    <mergeCell ref="U176:U178"/>
    <mergeCell ref="V176:V178"/>
    <mergeCell ref="W176:W178"/>
    <mergeCell ref="X176:X178"/>
    <mergeCell ref="Y176:Y178"/>
    <mergeCell ref="Z176:Z178"/>
    <mergeCell ref="AA176:AA178"/>
    <mergeCell ref="AB176:AB178"/>
    <mergeCell ref="AC176:AC178"/>
    <mergeCell ref="AD176:AD178"/>
    <mergeCell ref="AE176:AE178"/>
    <mergeCell ref="B176:B178"/>
    <mergeCell ref="F179:F181"/>
    <mergeCell ref="Q179:Q181"/>
    <mergeCell ref="R179:R181"/>
    <mergeCell ref="S179:S181"/>
    <mergeCell ref="T179:T181"/>
    <mergeCell ref="U179:U181"/>
    <mergeCell ref="V179:V181"/>
    <mergeCell ref="W179:W181"/>
    <mergeCell ref="X179:X181"/>
    <mergeCell ref="Y179:Y181"/>
    <mergeCell ref="Z179:Z181"/>
    <mergeCell ref="AA179:AA181"/>
    <mergeCell ref="AB179:AB181"/>
    <mergeCell ref="AC179:AC181"/>
    <mergeCell ref="AD179:AD181"/>
    <mergeCell ref="AE179:AE181"/>
    <mergeCell ref="B179:B181"/>
    <mergeCell ref="B182:D182"/>
    <mergeCell ref="C183:C185"/>
    <mergeCell ref="F183:F185"/>
    <mergeCell ref="Q183:Q185"/>
    <mergeCell ref="R183:R185"/>
    <mergeCell ref="S183:S185"/>
    <mergeCell ref="T183:T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B183:B185"/>
    <mergeCell ref="F186:F188"/>
    <mergeCell ref="Q186:Q188"/>
    <mergeCell ref="R186:R188"/>
    <mergeCell ref="S186:S188"/>
    <mergeCell ref="T186:T188"/>
    <mergeCell ref="U186:U188"/>
    <mergeCell ref="V186:V188"/>
    <mergeCell ref="X186:X188"/>
    <mergeCell ref="Y186:Y188"/>
    <mergeCell ref="Z186:Z188"/>
    <mergeCell ref="AA186:AA188"/>
    <mergeCell ref="AB186:AB188"/>
    <mergeCell ref="AC186:AC188"/>
    <mergeCell ref="AD186:AD188"/>
    <mergeCell ref="AE186:AE188"/>
    <mergeCell ref="B186:B188"/>
    <mergeCell ref="F189:F191"/>
    <mergeCell ref="Q189:Q191"/>
    <mergeCell ref="R189:R191"/>
    <mergeCell ref="S189:S191"/>
    <mergeCell ref="T189:T191"/>
    <mergeCell ref="U189:U191"/>
    <mergeCell ref="V189:V191"/>
    <mergeCell ref="W189:W191"/>
    <mergeCell ref="X189:X191"/>
    <mergeCell ref="Y189:Y191"/>
    <mergeCell ref="Z189:Z191"/>
    <mergeCell ref="AA189:AA191"/>
    <mergeCell ref="AB189:AB191"/>
    <mergeCell ref="AC189:AC191"/>
    <mergeCell ref="AD189:AD191"/>
    <mergeCell ref="AE189:AE191"/>
    <mergeCell ref="B189:B191"/>
    <mergeCell ref="F192:F194"/>
    <mergeCell ref="Q192:Q194"/>
    <mergeCell ref="R192:R194"/>
    <mergeCell ref="S192:S194"/>
    <mergeCell ref="T192:T194"/>
    <mergeCell ref="U192:U194"/>
    <mergeCell ref="V192:V194"/>
    <mergeCell ref="W192:W194"/>
    <mergeCell ref="X192:X194"/>
    <mergeCell ref="Y192:Y194"/>
    <mergeCell ref="Z192:Z194"/>
    <mergeCell ref="AA192:AA194"/>
    <mergeCell ref="AB192:AB194"/>
    <mergeCell ref="AC192:AC194"/>
    <mergeCell ref="AD192:AD194"/>
    <mergeCell ref="AE192:AE194"/>
    <mergeCell ref="B192:B194"/>
    <mergeCell ref="AE195:AE197"/>
    <mergeCell ref="AD195:AD197"/>
    <mergeCell ref="AC195:AC197"/>
    <mergeCell ref="AB195:AB197"/>
    <mergeCell ref="AA195:AA197"/>
    <mergeCell ref="Z195:Z197"/>
    <mergeCell ref="Y195:Y197"/>
    <mergeCell ref="X195:X197"/>
    <mergeCell ref="W195:W197"/>
    <mergeCell ref="V195:V197"/>
    <mergeCell ref="U195:U197"/>
    <mergeCell ref="T195:T197"/>
    <mergeCell ref="S195:S197"/>
    <mergeCell ref="R195:R197"/>
    <mergeCell ref="Q195:Q197"/>
    <mergeCell ref="F195:F197"/>
    <mergeCell ref="B195:B197"/>
    <mergeCell ref="B198:D198"/>
    <mergeCell ref="B199:D199"/>
    <mergeCell ref="C154:C156"/>
    <mergeCell ref="C157:C159"/>
    <mergeCell ref="C160:C162"/>
    <mergeCell ref="C163:C165"/>
    <mergeCell ref="C170:C172"/>
    <mergeCell ref="C173:C175"/>
    <mergeCell ref="C176:C178"/>
    <mergeCell ref="C179:C181"/>
    <mergeCell ref="C186:C188"/>
    <mergeCell ref="C189:C191"/>
    <mergeCell ref="C192:C194"/>
    <mergeCell ref="C195:C197"/>
    <mergeCell ref="W186:W188"/>
    <mergeCell ref="A201:A265"/>
    <mergeCell ref="AE201:AE203"/>
    <mergeCell ref="AD201:AD203"/>
    <mergeCell ref="AC201:AC203"/>
    <mergeCell ref="AB201:AB203"/>
    <mergeCell ref="AA201:AA203"/>
    <mergeCell ref="Z201:Z203"/>
    <mergeCell ref="Y201:Y203"/>
    <mergeCell ref="X201:X203"/>
    <mergeCell ref="V201:V203"/>
    <mergeCell ref="U201:U203"/>
    <mergeCell ref="T201:T203"/>
    <mergeCell ref="S201:S203"/>
    <mergeCell ref="R201:R203"/>
    <mergeCell ref="Q201:Q203"/>
    <mergeCell ref="F201:F203"/>
    <mergeCell ref="C201:C203"/>
    <mergeCell ref="B201:B203"/>
    <mergeCell ref="AE204:AE206"/>
    <mergeCell ref="AD204:AD206"/>
    <mergeCell ref="AC204:AC206"/>
    <mergeCell ref="AB204:AB206"/>
    <mergeCell ref="AA204:AA206"/>
    <mergeCell ref="Z204:Z206"/>
    <mergeCell ref="Y204:Y206"/>
    <mergeCell ref="X204:X206"/>
    <mergeCell ref="W204:W206"/>
    <mergeCell ref="V204:V206"/>
    <mergeCell ref="U204:U206"/>
    <mergeCell ref="T204:T206"/>
    <mergeCell ref="S204:S206"/>
    <mergeCell ref="R204:R206"/>
    <mergeCell ref="Q204:Q206"/>
    <mergeCell ref="F204:F206"/>
    <mergeCell ref="C204:C206"/>
    <mergeCell ref="B204:B206"/>
    <mergeCell ref="AE207:AE209"/>
    <mergeCell ref="AD207:AD209"/>
    <mergeCell ref="AC207:AC209"/>
    <mergeCell ref="AB207:AB209"/>
    <mergeCell ref="AA207:AA209"/>
    <mergeCell ref="Z207:Z209"/>
    <mergeCell ref="Y207:Y209"/>
    <mergeCell ref="X207:X209"/>
    <mergeCell ref="W207:W209"/>
    <mergeCell ref="V207:V209"/>
    <mergeCell ref="U207:U209"/>
    <mergeCell ref="T207:T209"/>
    <mergeCell ref="S207:S209"/>
    <mergeCell ref="R207:R209"/>
    <mergeCell ref="Q207:Q209"/>
    <mergeCell ref="F207:F209"/>
    <mergeCell ref="C207:C209"/>
    <mergeCell ref="B207:B209"/>
    <mergeCell ref="F210:F212"/>
    <mergeCell ref="Q210:Q212"/>
    <mergeCell ref="R210:R212"/>
    <mergeCell ref="S210:S212"/>
    <mergeCell ref="T210:T212"/>
    <mergeCell ref="U210:U212"/>
    <mergeCell ref="V210:V212"/>
    <mergeCell ref="W210:W212"/>
    <mergeCell ref="X210:X212"/>
    <mergeCell ref="Y210:Y212"/>
    <mergeCell ref="Z210:Z212"/>
    <mergeCell ref="AA210:AA212"/>
    <mergeCell ref="AB210:AB212"/>
    <mergeCell ref="AC210:AC212"/>
    <mergeCell ref="AD210:AD212"/>
    <mergeCell ref="AE210:AE212"/>
    <mergeCell ref="C210:C212"/>
    <mergeCell ref="B210:B212"/>
    <mergeCell ref="F213:F215"/>
    <mergeCell ref="Q213:Q215"/>
    <mergeCell ref="R213:R215"/>
    <mergeCell ref="S213:S215"/>
    <mergeCell ref="T213:T215"/>
    <mergeCell ref="U213:U215"/>
    <mergeCell ref="V213:V215"/>
    <mergeCell ref="W213:W215"/>
    <mergeCell ref="X213:X215"/>
    <mergeCell ref="Y213:Y215"/>
    <mergeCell ref="Z213:Z215"/>
    <mergeCell ref="AA213:AA215"/>
    <mergeCell ref="AB213:AB215"/>
    <mergeCell ref="AC213:AC215"/>
    <mergeCell ref="AD213:AD215"/>
    <mergeCell ref="AE213:AE215"/>
    <mergeCell ref="C213:C215"/>
    <mergeCell ref="B213:B215"/>
    <mergeCell ref="B216:D216"/>
    <mergeCell ref="AE217:AE219"/>
    <mergeCell ref="AD217:AD219"/>
    <mergeCell ref="AC217:AC219"/>
    <mergeCell ref="AB217:AB219"/>
    <mergeCell ref="AA217:AA219"/>
    <mergeCell ref="Z217:Z219"/>
    <mergeCell ref="Y217:Y219"/>
    <mergeCell ref="X217:X219"/>
    <mergeCell ref="W217:W219"/>
    <mergeCell ref="V217:V219"/>
    <mergeCell ref="U217:U219"/>
    <mergeCell ref="T217:T219"/>
    <mergeCell ref="S217:S219"/>
    <mergeCell ref="R217:R219"/>
    <mergeCell ref="Q217:Q219"/>
    <mergeCell ref="F217:F219"/>
    <mergeCell ref="B217:B219"/>
    <mergeCell ref="AE220:AE222"/>
    <mergeCell ref="AD220:AD222"/>
    <mergeCell ref="AC220:AC222"/>
    <mergeCell ref="AB220:AB222"/>
    <mergeCell ref="AA220:AA222"/>
    <mergeCell ref="Z220:Z222"/>
    <mergeCell ref="Y220:Y222"/>
    <mergeCell ref="X220:X222"/>
    <mergeCell ref="W220:W222"/>
    <mergeCell ref="V220:V222"/>
    <mergeCell ref="U220:U222"/>
    <mergeCell ref="T220:T222"/>
    <mergeCell ref="S220:S222"/>
    <mergeCell ref="R220:R222"/>
    <mergeCell ref="Q220:Q222"/>
    <mergeCell ref="F220:F222"/>
    <mergeCell ref="B220:B222"/>
    <mergeCell ref="AE223:AE225"/>
    <mergeCell ref="AD223:AD225"/>
    <mergeCell ref="AC223:AC225"/>
    <mergeCell ref="AB223:AB225"/>
    <mergeCell ref="AA223:AA225"/>
    <mergeCell ref="Z223:Z225"/>
    <mergeCell ref="Y223:Y225"/>
    <mergeCell ref="X223:X225"/>
    <mergeCell ref="W223:W225"/>
    <mergeCell ref="V223:V225"/>
    <mergeCell ref="U223:U225"/>
    <mergeCell ref="T223:T225"/>
    <mergeCell ref="S223:S225"/>
    <mergeCell ref="R223:R225"/>
    <mergeCell ref="Q223:Q225"/>
    <mergeCell ref="F223:F225"/>
    <mergeCell ref="B223:B225"/>
    <mergeCell ref="AE226:AE228"/>
    <mergeCell ref="AD226:AD228"/>
    <mergeCell ref="AC226:AC228"/>
    <mergeCell ref="AB226:AB228"/>
    <mergeCell ref="AA226:AA228"/>
    <mergeCell ref="Z226:Z228"/>
    <mergeCell ref="Y226:Y228"/>
    <mergeCell ref="X226:X228"/>
    <mergeCell ref="W226:W228"/>
    <mergeCell ref="V226:V228"/>
    <mergeCell ref="U226:U228"/>
    <mergeCell ref="T226:T228"/>
    <mergeCell ref="S226:S228"/>
    <mergeCell ref="R226:R228"/>
    <mergeCell ref="Q226:Q228"/>
    <mergeCell ref="F226:F228"/>
    <mergeCell ref="B226:B228"/>
    <mergeCell ref="F229:F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B229:B231"/>
    <mergeCell ref="B232:D232"/>
    <mergeCell ref="F233:F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B233:B235"/>
    <mergeCell ref="F236:F238"/>
    <mergeCell ref="Q236:Q238"/>
    <mergeCell ref="R236:R238"/>
    <mergeCell ref="S236:S238"/>
    <mergeCell ref="T236:T238"/>
    <mergeCell ref="U236:U238"/>
    <mergeCell ref="V236:V238"/>
    <mergeCell ref="W236:W238"/>
    <mergeCell ref="X236:X238"/>
    <mergeCell ref="Y236:Y238"/>
    <mergeCell ref="Z236:Z238"/>
    <mergeCell ref="AA236:AA238"/>
    <mergeCell ref="AB236:AB238"/>
    <mergeCell ref="AC236:AC238"/>
    <mergeCell ref="AD236:AD238"/>
    <mergeCell ref="AE236:AE238"/>
    <mergeCell ref="B236:B238"/>
    <mergeCell ref="F239:F241"/>
    <mergeCell ref="Q239:Q241"/>
    <mergeCell ref="R239:R241"/>
    <mergeCell ref="S239:S241"/>
    <mergeCell ref="T239:T241"/>
    <mergeCell ref="U239:U241"/>
    <mergeCell ref="V239:V241"/>
    <mergeCell ref="W239:W241"/>
    <mergeCell ref="X239:X241"/>
    <mergeCell ref="Y239:Y241"/>
    <mergeCell ref="Z239:Z241"/>
    <mergeCell ref="AA239:AA241"/>
    <mergeCell ref="AB239:AB241"/>
    <mergeCell ref="AC239:AC241"/>
    <mergeCell ref="AD239:AD241"/>
    <mergeCell ref="AE239:AE241"/>
    <mergeCell ref="B239:B241"/>
    <mergeCell ref="F242:F244"/>
    <mergeCell ref="Q242:Q244"/>
    <mergeCell ref="R242:R244"/>
    <mergeCell ref="S242:S244"/>
    <mergeCell ref="T242:T244"/>
    <mergeCell ref="U242:U244"/>
    <mergeCell ref="V242:V244"/>
    <mergeCell ref="W242:W244"/>
    <mergeCell ref="X242:X244"/>
    <mergeCell ref="Y242:Y244"/>
    <mergeCell ref="Z242:Z244"/>
    <mergeCell ref="AA242:AA244"/>
    <mergeCell ref="AB242:AB244"/>
    <mergeCell ref="AC242:AC244"/>
    <mergeCell ref="AD242:AD244"/>
    <mergeCell ref="AE242:AE244"/>
    <mergeCell ref="B242:B244"/>
    <mergeCell ref="F245:F247"/>
    <mergeCell ref="Q245:Q247"/>
    <mergeCell ref="R245:R247"/>
    <mergeCell ref="S245:S247"/>
    <mergeCell ref="T245:T247"/>
    <mergeCell ref="U245:U247"/>
    <mergeCell ref="V245:V247"/>
    <mergeCell ref="W245:W247"/>
    <mergeCell ref="X245:X247"/>
    <mergeCell ref="Y245:Y247"/>
    <mergeCell ref="Z245:Z247"/>
    <mergeCell ref="AA245:AA247"/>
    <mergeCell ref="AB245:AB247"/>
    <mergeCell ref="AC245:AC247"/>
    <mergeCell ref="AD245:AD247"/>
    <mergeCell ref="AE245:AE247"/>
    <mergeCell ref="B245:B247"/>
    <mergeCell ref="B248:D248"/>
    <mergeCell ref="F249:F251"/>
    <mergeCell ref="Q249:Q251"/>
    <mergeCell ref="R249:R251"/>
    <mergeCell ref="S249:S251"/>
    <mergeCell ref="T249:T251"/>
    <mergeCell ref="U249:U251"/>
    <mergeCell ref="V249:V251"/>
    <mergeCell ref="W249:W251"/>
    <mergeCell ref="X249:X251"/>
    <mergeCell ref="Y249:Y251"/>
    <mergeCell ref="Z249:Z251"/>
    <mergeCell ref="AA249:AA251"/>
    <mergeCell ref="AB249:AB251"/>
    <mergeCell ref="AC249:AC251"/>
    <mergeCell ref="AD249:AD251"/>
    <mergeCell ref="AE249:AE251"/>
    <mergeCell ref="B249:B251"/>
    <mergeCell ref="F252:F254"/>
    <mergeCell ref="Q252:Q254"/>
    <mergeCell ref="R252:R254"/>
    <mergeCell ref="S252:S254"/>
    <mergeCell ref="T252:T254"/>
    <mergeCell ref="U252:U254"/>
    <mergeCell ref="V252:V254"/>
    <mergeCell ref="W252:W254"/>
    <mergeCell ref="X252:X254"/>
    <mergeCell ref="Y252:Y254"/>
    <mergeCell ref="Z252:Z254"/>
    <mergeCell ref="AA252:AA254"/>
    <mergeCell ref="AB252:AB254"/>
    <mergeCell ref="AC252:AC254"/>
    <mergeCell ref="AD252:AD254"/>
    <mergeCell ref="AE252:AE254"/>
    <mergeCell ref="B252:B254"/>
    <mergeCell ref="F255:F257"/>
    <mergeCell ref="Q255:Q257"/>
    <mergeCell ref="R255:R257"/>
    <mergeCell ref="S255:S257"/>
    <mergeCell ref="T255:T257"/>
    <mergeCell ref="U255:U257"/>
    <mergeCell ref="V255:V257"/>
    <mergeCell ref="W255:W257"/>
    <mergeCell ref="X255:X257"/>
    <mergeCell ref="Y255:Y257"/>
    <mergeCell ref="Z255:Z257"/>
    <mergeCell ref="AA255:AA257"/>
    <mergeCell ref="AB255:AB257"/>
    <mergeCell ref="AC255:AC257"/>
    <mergeCell ref="AD255:AD257"/>
    <mergeCell ref="AE255:AE257"/>
    <mergeCell ref="B255:B257"/>
    <mergeCell ref="F258:F260"/>
    <mergeCell ref="Q258:Q260"/>
    <mergeCell ref="R258:R260"/>
    <mergeCell ref="S258:S260"/>
    <mergeCell ref="T258:T260"/>
    <mergeCell ref="U258:U260"/>
    <mergeCell ref="V258:V260"/>
    <mergeCell ref="W258:W260"/>
    <mergeCell ref="X258:X260"/>
    <mergeCell ref="Y258:Y260"/>
    <mergeCell ref="Z258:Z260"/>
    <mergeCell ref="AA258:AA260"/>
    <mergeCell ref="AB258:AB260"/>
    <mergeCell ref="AC258:AC260"/>
    <mergeCell ref="AD258:AD260"/>
    <mergeCell ref="AE258:AE260"/>
    <mergeCell ref="B258:B260"/>
    <mergeCell ref="AE261:AE263"/>
    <mergeCell ref="AD261:AD263"/>
    <mergeCell ref="AC261:AC263"/>
    <mergeCell ref="AB261:AB263"/>
    <mergeCell ref="AA261:AA263"/>
    <mergeCell ref="Z261:Z263"/>
    <mergeCell ref="Y261:Y263"/>
    <mergeCell ref="X261:X263"/>
    <mergeCell ref="W261:W263"/>
    <mergeCell ref="V261:V263"/>
    <mergeCell ref="U261:U263"/>
    <mergeCell ref="T261:T263"/>
    <mergeCell ref="S261:S263"/>
    <mergeCell ref="R261:R263"/>
    <mergeCell ref="Q261:Q263"/>
    <mergeCell ref="F261:F263"/>
    <mergeCell ref="B261:B263"/>
    <mergeCell ref="B264:D264"/>
    <mergeCell ref="B265:D265"/>
    <mergeCell ref="C217:C219"/>
    <mergeCell ref="C233:C235"/>
    <mergeCell ref="C249:C251"/>
    <mergeCell ref="C220:C222"/>
    <mergeCell ref="C223:C225"/>
    <mergeCell ref="C226:C228"/>
    <mergeCell ref="C229:C231"/>
    <mergeCell ref="C236:C238"/>
    <mergeCell ref="C239:C241"/>
    <mergeCell ref="C242:C244"/>
    <mergeCell ref="C245:C247"/>
    <mergeCell ref="C252:C254"/>
    <mergeCell ref="C255:C257"/>
    <mergeCell ref="C258:C260"/>
    <mergeCell ref="C261:C263"/>
    <mergeCell ref="W201:W203"/>
    <mergeCell ref="A267:A332"/>
    <mergeCell ref="B267:B269"/>
    <mergeCell ref="F267:F269"/>
    <mergeCell ref="Q267:Q269"/>
    <mergeCell ref="R267:R269"/>
    <mergeCell ref="S267:S269"/>
    <mergeCell ref="T267:T269"/>
    <mergeCell ref="U267:U269"/>
    <mergeCell ref="V267:V269"/>
    <mergeCell ref="W267:W269"/>
    <mergeCell ref="X267:X269"/>
    <mergeCell ref="Y267:Y269"/>
    <mergeCell ref="Z267:Z269"/>
    <mergeCell ref="AA267:AA269"/>
    <mergeCell ref="AB267:AB269"/>
    <mergeCell ref="AC267:AC269"/>
    <mergeCell ref="AD267:AD269"/>
    <mergeCell ref="AE267:AE269"/>
    <mergeCell ref="B270:B272"/>
    <mergeCell ref="F270:F272"/>
    <mergeCell ref="Q270:Q272"/>
    <mergeCell ref="R270:R272"/>
    <mergeCell ref="S270:S272"/>
    <mergeCell ref="T270:T272"/>
    <mergeCell ref="U270:U272"/>
    <mergeCell ref="V270:V272"/>
    <mergeCell ref="W270:W272"/>
    <mergeCell ref="X270:X272"/>
    <mergeCell ref="Y270:Y272"/>
    <mergeCell ref="Z270:Z272"/>
    <mergeCell ref="AA270:AA272"/>
    <mergeCell ref="AB270:AB272"/>
    <mergeCell ref="AC270:AC272"/>
    <mergeCell ref="AD270:AD272"/>
    <mergeCell ref="AE270:AE272"/>
    <mergeCell ref="B273:B275"/>
    <mergeCell ref="F273:F275"/>
    <mergeCell ref="Q273:Q275"/>
    <mergeCell ref="R273:R275"/>
    <mergeCell ref="S273:S275"/>
    <mergeCell ref="T273:T275"/>
    <mergeCell ref="U273:U275"/>
    <mergeCell ref="V273:V275"/>
    <mergeCell ref="W273:W275"/>
    <mergeCell ref="X273:X275"/>
    <mergeCell ref="Y273:Y275"/>
    <mergeCell ref="Z273:Z275"/>
    <mergeCell ref="AA273:AA275"/>
    <mergeCell ref="AB273:AB275"/>
    <mergeCell ref="AC273:AC275"/>
    <mergeCell ref="AD273:AD275"/>
    <mergeCell ref="AE273:AE275"/>
    <mergeCell ref="B276:B278"/>
    <mergeCell ref="F276:F278"/>
    <mergeCell ref="Q276:Q278"/>
    <mergeCell ref="R276:R278"/>
    <mergeCell ref="S276:S278"/>
    <mergeCell ref="T276:T278"/>
    <mergeCell ref="U276:U278"/>
    <mergeCell ref="V276:V278"/>
    <mergeCell ref="W276:W278"/>
    <mergeCell ref="X276:X278"/>
    <mergeCell ref="Y276:Y278"/>
    <mergeCell ref="Z276:Z278"/>
    <mergeCell ref="AA276:AA278"/>
    <mergeCell ref="AB276:AB278"/>
    <mergeCell ref="AC276:AC278"/>
    <mergeCell ref="AD276:AD278"/>
    <mergeCell ref="AE276:AE278"/>
    <mergeCell ref="B279:D279"/>
    <mergeCell ref="B280:B282"/>
    <mergeCell ref="F280:F282"/>
    <mergeCell ref="Q280:Q282"/>
    <mergeCell ref="R280:R282"/>
    <mergeCell ref="S280:S282"/>
    <mergeCell ref="T280:T282"/>
    <mergeCell ref="U280:U282"/>
    <mergeCell ref="V280:V282"/>
    <mergeCell ref="W280:W282"/>
    <mergeCell ref="X280:X282"/>
    <mergeCell ref="Y280:Y282"/>
    <mergeCell ref="Z280:Z282"/>
    <mergeCell ref="AA280:AA282"/>
    <mergeCell ref="AB280:AB282"/>
    <mergeCell ref="AC280:AC282"/>
    <mergeCell ref="AD280:AD282"/>
    <mergeCell ref="AE280:AE282"/>
    <mergeCell ref="B283:B285"/>
    <mergeCell ref="F283:F285"/>
    <mergeCell ref="Q283:Q285"/>
    <mergeCell ref="R283:R285"/>
    <mergeCell ref="S283:S285"/>
    <mergeCell ref="T283:T285"/>
    <mergeCell ref="U283:U285"/>
    <mergeCell ref="V283:V285"/>
    <mergeCell ref="W283:W285"/>
    <mergeCell ref="X283:X285"/>
    <mergeCell ref="Y283:Y285"/>
    <mergeCell ref="Z283:Z285"/>
    <mergeCell ref="AA283:AA285"/>
    <mergeCell ref="AB283:AB285"/>
    <mergeCell ref="AC283:AC285"/>
    <mergeCell ref="AD283:AD285"/>
    <mergeCell ref="AE283:AE285"/>
    <mergeCell ref="B286:B288"/>
    <mergeCell ref="F286:F288"/>
    <mergeCell ref="Q286:Q288"/>
    <mergeCell ref="R286:R288"/>
    <mergeCell ref="S286:S288"/>
    <mergeCell ref="T286:T288"/>
    <mergeCell ref="U286:U288"/>
    <mergeCell ref="V286:V288"/>
    <mergeCell ref="W286:W288"/>
    <mergeCell ref="X286:X288"/>
    <mergeCell ref="Y286:Y288"/>
    <mergeCell ref="Z286:Z288"/>
    <mergeCell ref="AA286:AA288"/>
    <mergeCell ref="AB286:AB288"/>
    <mergeCell ref="AC286:AC288"/>
    <mergeCell ref="AD286:AD288"/>
    <mergeCell ref="AE286:AE288"/>
    <mergeCell ref="B289:B291"/>
    <mergeCell ref="F289:F291"/>
    <mergeCell ref="Q289:Q291"/>
    <mergeCell ref="R289:R291"/>
    <mergeCell ref="S289:S291"/>
    <mergeCell ref="T289:T291"/>
    <mergeCell ref="U289:U291"/>
    <mergeCell ref="V289:V291"/>
    <mergeCell ref="W289:W291"/>
    <mergeCell ref="X289:X291"/>
    <mergeCell ref="Y289:Y291"/>
    <mergeCell ref="Z289:Z291"/>
    <mergeCell ref="AA289:AA291"/>
    <mergeCell ref="AB289:AB291"/>
    <mergeCell ref="AC289:AC291"/>
    <mergeCell ref="AD289:AD291"/>
    <mergeCell ref="AE289:AE291"/>
    <mergeCell ref="B292:D292"/>
    <mergeCell ref="B293:B295"/>
    <mergeCell ref="C293:C295"/>
    <mergeCell ref="F293:F295"/>
    <mergeCell ref="Q293:Q295"/>
    <mergeCell ref="R293:R295"/>
    <mergeCell ref="S293:S295"/>
    <mergeCell ref="T293:T295"/>
    <mergeCell ref="U293:U295"/>
    <mergeCell ref="V293:V295"/>
    <mergeCell ref="W293:W295"/>
    <mergeCell ref="X293:X295"/>
    <mergeCell ref="Y293:Y295"/>
    <mergeCell ref="Z293:Z295"/>
    <mergeCell ref="AA293:AA295"/>
    <mergeCell ref="AB293:AB295"/>
    <mergeCell ref="AC293:AC295"/>
    <mergeCell ref="AD293:AD295"/>
    <mergeCell ref="AE293:AE295"/>
    <mergeCell ref="B296:B298"/>
    <mergeCell ref="F296:F298"/>
    <mergeCell ref="Q296:Q298"/>
    <mergeCell ref="R296:R298"/>
    <mergeCell ref="S296:S298"/>
    <mergeCell ref="T296:T298"/>
    <mergeCell ref="U296:U298"/>
    <mergeCell ref="V296:V298"/>
    <mergeCell ref="W296:W298"/>
    <mergeCell ref="X296:X298"/>
    <mergeCell ref="Y296:Y298"/>
    <mergeCell ref="Z296:Z298"/>
    <mergeCell ref="AA296:AA298"/>
    <mergeCell ref="AB296:AB298"/>
    <mergeCell ref="AC296:AC298"/>
    <mergeCell ref="AD296:AD298"/>
    <mergeCell ref="AE296:AE298"/>
    <mergeCell ref="B299:B301"/>
    <mergeCell ref="F299:F301"/>
    <mergeCell ref="Q299:Q301"/>
    <mergeCell ref="R299:R301"/>
    <mergeCell ref="S299:S301"/>
    <mergeCell ref="T299:T301"/>
    <mergeCell ref="U299:U301"/>
    <mergeCell ref="V299:V301"/>
    <mergeCell ref="W299:W301"/>
    <mergeCell ref="X299:X301"/>
    <mergeCell ref="Y299:Y301"/>
    <mergeCell ref="Z299:Z301"/>
    <mergeCell ref="AA299:AA301"/>
    <mergeCell ref="AB299:AB301"/>
    <mergeCell ref="AC299:AC301"/>
    <mergeCell ref="AD299:AD301"/>
    <mergeCell ref="AE299:AE301"/>
    <mergeCell ref="B302:B304"/>
    <mergeCell ref="F302:F304"/>
    <mergeCell ref="Q302:Q304"/>
    <mergeCell ref="R302:R304"/>
    <mergeCell ref="S302:S304"/>
    <mergeCell ref="T302:T304"/>
    <mergeCell ref="U302:U304"/>
    <mergeCell ref="V302:V304"/>
    <mergeCell ref="W302:W304"/>
    <mergeCell ref="X302:X304"/>
    <mergeCell ref="Y302:Y304"/>
    <mergeCell ref="Z302:Z304"/>
    <mergeCell ref="AA302:AA304"/>
    <mergeCell ref="AB302:AB304"/>
    <mergeCell ref="AC302:AC304"/>
    <mergeCell ref="AD302:AD304"/>
    <mergeCell ref="AE302:AE304"/>
    <mergeCell ref="B305:D305"/>
    <mergeCell ref="B306:B308"/>
    <mergeCell ref="C306:C308"/>
    <mergeCell ref="F306:F308"/>
    <mergeCell ref="Q306:Q308"/>
    <mergeCell ref="R306:R308"/>
    <mergeCell ref="S306:S308"/>
    <mergeCell ref="T306:T308"/>
    <mergeCell ref="U306:U308"/>
    <mergeCell ref="V306:V308"/>
    <mergeCell ref="W306:W308"/>
    <mergeCell ref="X306:X308"/>
    <mergeCell ref="Y306:Y308"/>
    <mergeCell ref="Z306:Z308"/>
    <mergeCell ref="AA306:AA308"/>
    <mergeCell ref="AB306:AB308"/>
    <mergeCell ref="AC306:AC308"/>
    <mergeCell ref="AD306:AD308"/>
    <mergeCell ref="AE306:AE308"/>
    <mergeCell ref="B309:B311"/>
    <mergeCell ref="F309:F311"/>
    <mergeCell ref="Q309:Q311"/>
    <mergeCell ref="R309:R311"/>
    <mergeCell ref="S309:S311"/>
    <mergeCell ref="T309:T311"/>
    <mergeCell ref="U309:U311"/>
    <mergeCell ref="V309:V311"/>
    <mergeCell ref="W309:W311"/>
    <mergeCell ref="X309:X311"/>
    <mergeCell ref="Y309:Y311"/>
    <mergeCell ref="Z309:Z311"/>
    <mergeCell ref="AA309:AA311"/>
    <mergeCell ref="AB309:AB311"/>
    <mergeCell ref="AC309:AC311"/>
    <mergeCell ref="AD309:AD311"/>
    <mergeCell ref="AE309:AE311"/>
    <mergeCell ref="B312:B314"/>
    <mergeCell ref="F312:F314"/>
    <mergeCell ref="Q312:Q314"/>
    <mergeCell ref="R312:R314"/>
    <mergeCell ref="S312:S314"/>
    <mergeCell ref="T312:T314"/>
    <mergeCell ref="U312:U314"/>
    <mergeCell ref="V312:V314"/>
    <mergeCell ref="W312:W314"/>
    <mergeCell ref="X312:X314"/>
    <mergeCell ref="Y312:Y314"/>
    <mergeCell ref="Z312:Z314"/>
    <mergeCell ref="AA312:AA314"/>
    <mergeCell ref="AB312:AB314"/>
    <mergeCell ref="AC312:AC314"/>
    <mergeCell ref="AD312:AD314"/>
    <mergeCell ref="AE312:AE314"/>
    <mergeCell ref="B315:B317"/>
    <mergeCell ref="F315:F317"/>
    <mergeCell ref="Q315:Q317"/>
    <mergeCell ref="R315:R317"/>
    <mergeCell ref="S315:S317"/>
    <mergeCell ref="T315:T317"/>
    <mergeCell ref="U315:U317"/>
    <mergeCell ref="V315:V317"/>
    <mergeCell ref="W315:W317"/>
    <mergeCell ref="X315:X317"/>
    <mergeCell ref="Y315:Y317"/>
    <mergeCell ref="Z315:Z317"/>
    <mergeCell ref="AA315:AA317"/>
    <mergeCell ref="AB315:AB317"/>
    <mergeCell ref="AC315:AC317"/>
    <mergeCell ref="AD315:AD317"/>
    <mergeCell ref="AE315:AE317"/>
    <mergeCell ref="B318:D318"/>
    <mergeCell ref="B319:B321"/>
    <mergeCell ref="C319:C321"/>
    <mergeCell ref="F319:F321"/>
    <mergeCell ref="Q319:Q321"/>
    <mergeCell ref="R319:R321"/>
    <mergeCell ref="S319:S321"/>
    <mergeCell ref="T319:T321"/>
    <mergeCell ref="U319:U321"/>
    <mergeCell ref="V319:V321"/>
    <mergeCell ref="W319:W321"/>
    <mergeCell ref="X319:X321"/>
    <mergeCell ref="Y319:Y321"/>
    <mergeCell ref="Z319:Z321"/>
    <mergeCell ref="AA319:AA321"/>
    <mergeCell ref="AB319:AB321"/>
    <mergeCell ref="AC319:AC321"/>
    <mergeCell ref="AD319:AD321"/>
    <mergeCell ref="AE319:AE321"/>
    <mergeCell ref="B322:B324"/>
    <mergeCell ref="F322:F324"/>
    <mergeCell ref="Q322:Q324"/>
    <mergeCell ref="R322:R324"/>
    <mergeCell ref="S322:S324"/>
    <mergeCell ref="T322:T324"/>
    <mergeCell ref="U322:U324"/>
    <mergeCell ref="V322:V324"/>
    <mergeCell ref="W322:W324"/>
    <mergeCell ref="X322:X324"/>
    <mergeCell ref="Y322:Y324"/>
    <mergeCell ref="Z322:Z324"/>
    <mergeCell ref="AA322:AA324"/>
    <mergeCell ref="AB322:AB324"/>
    <mergeCell ref="AC322:AC324"/>
    <mergeCell ref="AD322:AD324"/>
    <mergeCell ref="AE322:AE324"/>
    <mergeCell ref="B325:B327"/>
    <mergeCell ref="F325:F327"/>
    <mergeCell ref="Q325:Q327"/>
    <mergeCell ref="R325:R327"/>
    <mergeCell ref="S325:S327"/>
    <mergeCell ref="T325:T327"/>
    <mergeCell ref="U325:U327"/>
    <mergeCell ref="V325:V327"/>
    <mergeCell ref="W325:W327"/>
    <mergeCell ref="X325:X327"/>
    <mergeCell ref="Y325:Y327"/>
    <mergeCell ref="Z325:Z327"/>
    <mergeCell ref="AA325:AA327"/>
    <mergeCell ref="AB325:AB327"/>
    <mergeCell ref="AC325:AC327"/>
    <mergeCell ref="AD325:AD327"/>
    <mergeCell ref="AE325:AE327"/>
    <mergeCell ref="B328:B330"/>
    <mergeCell ref="F328:F330"/>
    <mergeCell ref="Q328:Q330"/>
    <mergeCell ref="R328:R330"/>
    <mergeCell ref="S328:S330"/>
    <mergeCell ref="T328:T330"/>
    <mergeCell ref="U328:U330"/>
    <mergeCell ref="V328:V330"/>
    <mergeCell ref="W328:W330"/>
    <mergeCell ref="X328:X330"/>
    <mergeCell ref="Y328:Y330"/>
    <mergeCell ref="Z328:Z330"/>
    <mergeCell ref="AA328:AA330"/>
    <mergeCell ref="AB328:AB330"/>
    <mergeCell ref="AC328:AC330"/>
    <mergeCell ref="AD328:AD330"/>
    <mergeCell ref="AE328:AE330"/>
    <mergeCell ref="B331:D331"/>
    <mergeCell ref="B332:D332"/>
    <mergeCell ref="C267:C269"/>
    <mergeCell ref="C280:C282"/>
    <mergeCell ref="C270:C272"/>
    <mergeCell ref="C273:C275"/>
    <mergeCell ref="C276:C278"/>
    <mergeCell ref="C283:C285"/>
    <mergeCell ref="C286:C288"/>
    <mergeCell ref="C289:C291"/>
    <mergeCell ref="C296:C298"/>
    <mergeCell ref="C299:C301"/>
    <mergeCell ref="C302:C304"/>
    <mergeCell ref="C309:C311"/>
    <mergeCell ref="C312:C314"/>
    <mergeCell ref="C315:C317"/>
    <mergeCell ref="C322:C324"/>
    <mergeCell ref="C325:C327"/>
    <mergeCell ref="C328:C330"/>
    <mergeCell ref="B334:B336"/>
    <mergeCell ref="F334:F336"/>
    <mergeCell ref="Q334:Q336"/>
    <mergeCell ref="R334:R336"/>
    <mergeCell ref="S334:S336"/>
    <mergeCell ref="T334:T336"/>
    <mergeCell ref="U334:U336"/>
    <mergeCell ref="V334:V336"/>
    <mergeCell ref="W334:W336"/>
    <mergeCell ref="X334:X336"/>
    <mergeCell ref="Y334:Y336"/>
    <mergeCell ref="Z334:Z336"/>
    <mergeCell ref="AA334:AA336"/>
    <mergeCell ref="AB334:AB336"/>
    <mergeCell ref="AC334:AC336"/>
    <mergeCell ref="AD334:AD336"/>
    <mergeCell ref="AE334:AE336"/>
    <mergeCell ref="B337:B339"/>
    <mergeCell ref="F337:F339"/>
    <mergeCell ref="Q337:Q339"/>
    <mergeCell ref="R337:R339"/>
    <mergeCell ref="S337:S339"/>
    <mergeCell ref="T337:T339"/>
    <mergeCell ref="U337:U339"/>
    <mergeCell ref="V337:V339"/>
    <mergeCell ref="W337:W339"/>
    <mergeCell ref="X337:X339"/>
    <mergeCell ref="Y337:Y339"/>
    <mergeCell ref="Z337:Z339"/>
    <mergeCell ref="AA337:AA339"/>
    <mergeCell ref="AB337:AB339"/>
    <mergeCell ref="AC337:AC339"/>
    <mergeCell ref="AD337:AD339"/>
    <mergeCell ref="AE337:AE339"/>
    <mergeCell ref="B340:B342"/>
    <mergeCell ref="F340:F342"/>
    <mergeCell ref="Q340:Q342"/>
    <mergeCell ref="R340:R342"/>
    <mergeCell ref="S340:S342"/>
    <mergeCell ref="T340:T342"/>
    <mergeCell ref="U340:U342"/>
    <mergeCell ref="V340:V342"/>
    <mergeCell ref="W340:W342"/>
    <mergeCell ref="X340:X342"/>
    <mergeCell ref="Y340:Y342"/>
    <mergeCell ref="Z340:Z342"/>
    <mergeCell ref="AA340:AA342"/>
    <mergeCell ref="AB340:AB342"/>
    <mergeCell ref="AC340:AC342"/>
    <mergeCell ref="AD340:AD342"/>
    <mergeCell ref="AE340:AE342"/>
    <mergeCell ref="B343:D343"/>
    <mergeCell ref="B344:B346"/>
    <mergeCell ref="C344:C346"/>
    <mergeCell ref="F344:F346"/>
    <mergeCell ref="Q344:Q346"/>
    <mergeCell ref="R344:R346"/>
    <mergeCell ref="S344:S346"/>
    <mergeCell ref="T344:T346"/>
    <mergeCell ref="U344:U346"/>
    <mergeCell ref="V344:V346"/>
    <mergeCell ref="W344:W346"/>
    <mergeCell ref="X344:X346"/>
    <mergeCell ref="Y344:Y346"/>
    <mergeCell ref="Z344:Z346"/>
    <mergeCell ref="AA344:AA346"/>
    <mergeCell ref="AB344:AB346"/>
    <mergeCell ref="AC344:AC346"/>
    <mergeCell ref="AD344:AD346"/>
    <mergeCell ref="AE344:AE346"/>
    <mergeCell ref="B347:B349"/>
    <mergeCell ref="F347:F349"/>
    <mergeCell ref="Q347:Q349"/>
    <mergeCell ref="R347:R349"/>
    <mergeCell ref="S347:S349"/>
    <mergeCell ref="T347:T349"/>
    <mergeCell ref="U347:U349"/>
    <mergeCell ref="V347:V349"/>
    <mergeCell ref="W347:W349"/>
    <mergeCell ref="X347:X349"/>
    <mergeCell ref="Y347:Y349"/>
    <mergeCell ref="Z347:Z349"/>
    <mergeCell ref="AA347:AA349"/>
    <mergeCell ref="AB347:AB349"/>
    <mergeCell ref="AC347:AC349"/>
    <mergeCell ref="AD347:AD349"/>
    <mergeCell ref="AE347:AE349"/>
    <mergeCell ref="B350:B352"/>
    <mergeCell ref="F350:F352"/>
    <mergeCell ref="Q350:Q352"/>
    <mergeCell ref="R350:R352"/>
    <mergeCell ref="S350:S352"/>
    <mergeCell ref="T350:T352"/>
    <mergeCell ref="U350:U352"/>
    <mergeCell ref="V350:V352"/>
    <mergeCell ref="W350:W352"/>
    <mergeCell ref="X350:X352"/>
    <mergeCell ref="Y350:Y352"/>
    <mergeCell ref="Z350:Z352"/>
    <mergeCell ref="AA350:AA352"/>
    <mergeCell ref="AB350:AB352"/>
    <mergeCell ref="AC350:AC352"/>
    <mergeCell ref="AD350:AD352"/>
    <mergeCell ref="AE350:AE352"/>
    <mergeCell ref="B353:B355"/>
    <mergeCell ref="F353:F355"/>
    <mergeCell ref="Q353:Q355"/>
    <mergeCell ref="R353:R355"/>
    <mergeCell ref="S353:S355"/>
    <mergeCell ref="T353:T355"/>
    <mergeCell ref="U353:U355"/>
    <mergeCell ref="V353:V355"/>
    <mergeCell ref="W353:W355"/>
    <mergeCell ref="X353:X355"/>
    <mergeCell ref="Y353:Y355"/>
    <mergeCell ref="Z353:Z355"/>
    <mergeCell ref="AA353:AA355"/>
    <mergeCell ref="AB353:AB355"/>
    <mergeCell ref="AC353:AC355"/>
    <mergeCell ref="AD353:AD355"/>
    <mergeCell ref="AE353:AE355"/>
    <mergeCell ref="B356:D356"/>
    <mergeCell ref="B357:B359"/>
    <mergeCell ref="C357:C359"/>
    <mergeCell ref="F357:F359"/>
    <mergeCell ref="Q357:Q359"/>
    <mergeCell ref="R357:R359"/>
    <mergeCell ref="S357:S359"/>
    <mergeCell ref="T357:T359"/>
    <mergeCell ref="U357:U359"/>
    <mergeCell ref="V357:V359"/>
    <mergeCell ref="W357:W359"/>
    <mergeCell ref="X357:X359"/>
    <mergeCell ref="Y357:Y359"/>
    <mergeCell ref="Z357:Z359"/>
    <mergeCell ref="AA357:AA359"/>
    <mergeCell ref="AB357:AB359"/>
    <mergeCell ref="AC357:AC359"/>
    <mergeCell ref="AD357:AD359"/>
    <mergeCell ref="AE357:AE359"/>
    <mergeCell ref="B360:B362"/>
    <mergeCell ref="F360:F362"/>
    <mergeCell ref="Q360:Q362"/>
    <mergeCell ref="R360:R362"/>
    <mergeCell ref="S360:S362"/>
    <mergeCell ref="T360:T362"/>
    <mergeCell ref="U360:U362"/>
    <mergeCell ref="V360:V362"/>
    <mergeCell ref="W360:W362"/>
    <mergeCell ref="X360:X362"/>
    <mergeCell ref="Y360:Y362"/>
    <mergeCell ref="Z360:Z362"/>
    <mergeCell ref="AA360:AA362"/>
    <mergeCell ref="AB360:AB362"/>
    <mergeCell ref="AC360:AC362"/>
    <mergeCell ref="AD360:AD362"/>
    <mergeCell ref="AE360:AE362"/>
    <mergeCell ref="B363:B365"/>
    <mergeCell ref="F363:F365"/>
    <mergeCell ref="Q363:Q365"/>
    <mergeCell ref="R363:R365"/>
    <mergeCell ref="S363:S365"/>
    <mergeCell ref="T363:T365"/>
    <mergeCell ref="U363:U365"/>
    <mergeCell ref="V363:V365"/>
    <mergeCell ref="W363:W365"/>
    <mergeCell ref="X363:X365"/>
    <mergeCell ref="Y363:Y365"/>
    <mergeCell ref="Z363:Z365"/>
    <mergeCell ref="AA363:AA365"/>
    <mergeCell ref="AB363:AB365"/>
    <mergeCell ref="AC363:AC365"/>
    <mergeCell ref="AD363:AD365"/>
    <mergeCell ref="AE363:AE365"/>
    <mergeCell ref="B366:B368"/>
    <mergeCell ref="F366:F368"/>
    <mergeCell ref="Q366:Q368"/>
    <mergeCell ref="R366:R368"/>
    <mergeCell ref="S366:S368"/>
    <mergeCell ref="T366:T368"/>
    <mergeCell ref="U366:U368"/>
    <mergeCell ref="V366:V368"/>
    <mergeCell ref="W366:W368"/>
    <mergeCell ref="X366:X368"/>
    <mergeCell ref="Y366:Y368"/>
    <mergeCell ref="Z366:Z368"/>
    <mergeCell ref="AA366:AA368"/>
    <mergeCell ref="AB366:AB368"/>
    <mergeCell ref="AC366:AC368"/>
    <mergeCell ref="AD366:AD368"/>
    <mergeCell ref="AE366:AE368"/>
    <mergeCell ref="B369:D369"/>
    <mergeCell ref="B370:B372"/>
    <mergeCell ref="C370:C372"/>
    <mergeCell ref="F370:F372"/>
    <mergeCell ref="Q370:Q372"/>
    <mergeCell ref="R370:R372"/>
    <mergeCell ref="S370:S372"/>
    <mergeCell ref="T370:T372"/>
    <mergeCell ref="U370:U372"/>
    <mergeCell ref="V370:V372"/>
    <mergeCell ref="W370:W372"/>
    <mergeCell ref="X370:X372"/>
    <mergeCell ref="Y370:Y372"/>
    <mergeCell ref="Z370:Z372"/>
    <mergeCell ref="AA370:AA372"/>
    <mergeCell ref="AB370:AB372"/>
    <mergeCell ref="AC370:AC372"/>
    <mergeCell ref="AD370:AD372"/>
    <mergeCell ref="AE370:AE372"/>
    <mergeCell ref="B373:B375"/>
    <mergeCell ref="F373:F375"/>
    <mergeCell ref="Q373:Q375"/>
    <mergeCell ref="R373:R375"/>
    <mergeCell ref="S373:S375"/>
    <mergeCell ref="T373:T375"/>
    <mergeCell ref="U373:U375"/>
    <mergeCell ref="V373:V375"/>
    <mergeCell ref="W373:W375"/>
    <mergeCell ref="X373:X375"/>
    <mergeCell ref="Y373:Y375"/>
    <mergeCell ref="Z373:Z375"/>
    <mergeCell ref="AA373:AA375"/>
    <mergeCell ref="AB373:AB375"/>
    <mergeCell ref="AC373:AC375"/>
    <mergeCell ref="AD373:AD375"/>
    <mergeCell ref="AE373:AE375"/>
    <mergeCell ref="B376:B378"/>
    <mergeCell ref="F376:F378"/>
    <mergeCell ref="Q376:Q378"/>
    <mergeCell ref="R376:R378"/>
    <mergeCell ref="S376:S378"/>
    <mergeCell ref="T376:T378"/>
    <mergeCell ref="U376:U378"/>
    <mergeCell ref="V376:V378"/>
    <mergeCell ref="W376:W378"/>
    <mergeCell ref="X376:X378"/>
    <mergeCell ref="Y376:Y378"/>
    <mergeCell ref="Z376:Z378"/>
    <mergeCell ref="AA376:AA378"/>
    <mergeCell ref="AB376:AB378"/>
    <mergeCell ref="AC376:AC378"/>
    <mergeCell ref="AD376:AD378"/>
    <mergeCell ref="AE376:AE378"/>
    <mergeCell ref="B379:B381"/>
    <mergeCell ref="F379:F381"/>
    <mergeCell ref="Q379:Q381"/>
    <mergeCell ref="R379:R381"/>
    <mergeCell ref="S379:S381"/>
    <mergeCell ref="T379:T381"/>
    <mergeCell ref="U379:U381"/>
    <mergeCell ref="V379:V381"/>
    <mergeCell ref="W379:W381"/>
    <mergeCell ref="X379:X381"/>
    <mergeCell ref="Y379:Y381"/>
    <mergeCell ref="Z379:Z381"/>
    <mergeCell ref="AA379:AA381"/>
    <mergeCell ref="AB379:AB381"/>
    <mergeCell ref="AC379:AC381"/>
    <mergeCell ref="AD379:AD381"/>
    <mergeCell ref="AE379:AE381"/>
    <mergeCell ref="B382:D382"/>
    <mergeCell ref="B383:B385"/>
    <mergeCell ref="C383:C385"/>
    <mergeCell ref="F383:F385"/>
    <mergeCell ref="Q383:Q385"/>
    <mergeCell ref="R383:R385"/>
    <mergeCell ref="S383:S385"/>
    <mergeCell ref="T383:T385"/>
    <mergeCell ref="U383:U385"/>
    <mergeCell ref="V383:V385"/>
    <mergeCell ref="W383:W385"/>
    <mergeCell ref="X383:X385"/>
    <mergeCell ref="Y383:Y385"/>
    <mergeCell ref="Z383:Z385"/>
    <mergeCell ref="AA383:AA385"/>
    <mergeCell ref="AB383:AB385"/>
    <mergeCell ref="AC383:AC385"/>
    <mergeCell ref="AD383:AD385"/>
    <mergeCell ref="AE383:AE385"/>
    <mergeCell ref="B386:B388"/>
    <mergeCell ref="F386:F388"/>
    <mergeCell ref="Q386:Q388"/>
    <mergeCell ref="R386:R388"/>
    <mergeCell ref="S386:S388"/>
    <mergeCell ref="T386:T388"/>
    <mergeCell ref="U386:U388"/>
    <mergeCell ref="V386:V388"/>
    <mergeCell ref="W386:W388"/>
    <mergeCell ref="X386:X388"/>
    <mergeCell ref="Y386:Y388"/>
    <mergeCell ref="Z386:Z388"/>
    <mergeCell ref="AA386:AA388"/>
    <mergeCell ref="AB386:AB388"/>
    <mergeCell ref="AC386:AC388"/>
    <mergeCell ref="AD386:AD388"/>
    <mergeCell ref="AE386:AE388"/>
    <mergeCell ref="B389:B391"/>
    <mergeCell ref="F389:F391"/>
    <mergeCell ref="Q389:Q391"/>
    <mergeCell ref="R389:R391"/>
    <mergeCell ref="S389:S391"/>
    <mergeCell ref="T389:T391"/>
    <mergeCell ref="U389:U391"/>
    <mergeCell ref="V389:V391"/>
    <mergeCell ref="W389:W391"/>
    <mergeCell ref="X389:X391"/>
    <mergeCell ref="Y389:Y391"/>
    <mergeCell ref="Z389:Z391"/>
    <mergeCell ref="AA389:AA391"/>
    <mergeCell ref="AB389:AB391"/>
    <mergeCell ref="AC389:AC391"/>
    <mergeCell ref="AD389:AD391"/>
    <mergeCell ref="AE389:AE391"/>
    <mergeCell ref="B392:B394"/>
    <mergeCell ref="F392:F394"/>
    <mergeCell ref="Q392:Q394"/>
    <mergeCell ref="R392:R394"/>
    <mergeCell ref="S392:S394"/>
    <mergeCell ref="T392:T394"/>
    <mergeCell ref="U392:U394"/>
    <mergeCell ref="V392:V394"/>
    <mergeCell ref="W392:W394"/>
    <mergeCell ref="X392:X394"/>
    <mergeCell ref="Y392:Y394"/>
    <mergeCell ref="Z392:Z394"/>
    <mergeCell ref="AA392:AA394"/>
    <mergeCell ref="AB392:AB394"/>
    <mergeCell ref="AC392:AC394"/>
    <mergeCell ref="AD392:AD394"/>
    <mergeCell ref="AE392:AE394"/>
    <mergeCell ref="C334:C336"/>
    <mergeCell ref="C337:C339"/>
    <mergeCell ref="C340:C342"/>
    <mergeCell ref="C347:C349"/>
    <mergeCell ref="C350:C352"/>
    <mergeCell ref="C353:C355"/>
    <mergeCell ref="C360:C362"/>
    <mergeCell ref="C363:C365"/>
    <mergeCell ref="C366:C368"/>
    <mergeCell ref="C373:C375"/>
    <mergeCell ref="C376:C378"/>
    <mergeCell ref="C379:C381"/>
    <mergeCell ref="B395:D395"/>
    <mergeCell ref="B396:D396"/>
    <mergeCell ref="C386:C388"/>
    <mergeCell ref="C389:C391"/>
    <mergeCell ref="C392:C394"/>
    <mergeCell ref="A398:A463"/>
    <mergeCell ref="B398:B400"/>
    <mergeCell ref="C398:C400"/>
    <mergeCell ref="F398:F400"/>
    <mergeCell ref="Q398:Q400"/>
    <mergeCell ref="R398:R400"/>
    <mergeCell ref="S398:S400"/>
    <mergeCell ref="T398:T400"/>
    <mergeCell ref="U398:U400"/>
    <mergeCell ref="V398:V400"/>
    <mergeCell ref="W398:W400"/>
    <mergeCell ref="X398:X400"/>
    <mergeCell ref="Y398:Y400"/>
    <mergeCell ref="Z398:Z400"/>
    <mergeCell ref="AA398:AA400"/>
    <mergeCell ref="AB398:AB400"/>
    <mergeCell ref="AC398:AC400"/>
    <mergeCell ref="AD398:AD400"/>
    <mergeCell ref="AE398:AE400"/>
    <mergeCell ref="B401:B403"/>
    <mergeCell ref="F401:F403"/>
    <mergeCell ref="Q401:Q403"/>
    <mergeCell ref="R401:R403"/>
    <mergeCell ref="S401:S403"/>
    <mergeCell ref="T401:T403"/>
    <mergeCell ref="U401:U403"/>
    <mergeCell ref="V401:V403"/>
    <mergeCell ref="W401:W403"/>
    <mergeCell ref="X401:X403"/>
    <mergeCell ref="Y401:Y403"/>
    <mergeCell ref="Z401:Z403"/>
    <mergeCell ref="AA401:AA403"/>
    <mergeCell ref="AB401:AB403"/>
    <mergeCell ref="AC401:AC403"/>
    <mergeCell ref="AD401:AD403"/>
    <mergeCell ref="AE401:AE403"/>
    <mergeCell ref="B404:B406"/>
    <mergeCell ref="F404:F406"/>
    <mergeCell ref="Q404:Q406"/>
    <mergeCell ref="R404:R406"/>
    <mergeCell ref="S404:S406"/>
    <mergeCell ref="T404:T406"/>
    <mergeCell ref="U404:U406"/>
    <mergeCell ref="V404:V406"/>
    <mergeCell ref="W404:W406"/>
    <mergeCell ref="X404:X406"/>
    <mergeCell ref="Y404:Y406"/>
    <mergeCell ref="Z404:Z406"/>
    <mergeCell ref="AA404:AA406"/>
    <mergeCell ref="AB404:AB406"/>
    <mergeCell ref="AC404:AC406"/>
    <mergeCell ref="AD404:AD406"/>
    <mergeCell ref="AE404:AE406"/>
    <mergeCell ref="B407:B409"/>
    <mergeCell ref="F407:F409"/>
    <mergeCell ref="Q407:Q409"/>
    <mergeCell ref="R407:R409"/>
    <mergeCell ref="S407:S409"/>
    <mergeCell ref="T407:T409"/>
    <mergeCell ref="U407:U409"/>
    <mergeCell ref="V407:V409"/>
    <mergeCell ref="W407:W409"/>
    <mergeCell ref="X407:X409"/>
    <mergeCell ref="Y407:Y409"/>
    <mergeCell ref="Z407:Z409"/>
    <mergeCell ref="AA407:AA409"/>
    <mergeCell ref="AB407:AB409"/>
    <mergeCell ref="AC407:AC409"/>
    <mergeCell ref="AD407:AD409"/>
    <mergeCell ref="AE407:AE409"/>
    <mergeCell ref="B410:D410"/>
    <mergeCell ref="B411:B413"/>
    <mergeCell ref="C411:C413"/>
    <mergeCell ref="F411:F413"/>
    <mergeCell ref="Q411:Q413"/>
    <mergeCell ref="R411:R413"/>
    <mergeCell ref="S411:S413"/>
    <mergeCell ref="T411:T413"/>
    <mergeCell ref="U411:U413"/>
    <mergeCell ref="V411:V413"/>
    <mergeCell ref="W411:W413"/>
    <mergeCell ref="X411:X413"/>
    <mergeCell ref="Y411:Y413"/>
    <mergeCell ref="Z411:Z413"/>
    <mergeCell ref="AA411:AA413"/>
    <mergeCell ref="AB411:AB413"/>
    <mergeCell ref="AC411:AC413"/>
    <mergeCell ref="AD411:AD413"/>
    <mergeCell ref="AE411:AE413"/>
    <mergeCell ref="B414:B416"/>
    <mergeCell ref="F414:F416"/>
    <mergeCell ref="Q414:Q416"/>
    <mergeCell ref="R414:R416"/>
    <mergeCell ref="S414:S416"/>
    <mergeCell ref="T414:T416"/>
    <mergeCell ref="U414:U416"/>
    <mergeCell ref="V414:V416"/>
    <mergeCell ref="W414:W416"/>
    <mergeCell ref="X414:X416"/>
    <mergeCell ref="Y414:Y416"/>
    <mergeCell ref="Z414:Z416"/>
    <mergeCell ref="AA414:AA416"/>
    <mergeCell ref="AB414:AB416"/>
    <mergeCell ref="AC414:AC416"/>
    <mergeCell ref="AD414:AD416"/>
    <mergeCell ref="AE414:AE416"/>
    <mergeCell ref="B417:B419"/>
    <mergeCell ref="F417:F419"/>
    <mergeCell ref="Q417:Q419"/>
    <mergeCell ref="R417:R419"/>
    <mergeCell ref="S417:S419"/>
    <mergeCell ref="T417:T419"/>
    <mergeCell ref="U417:U419"/>
    <mergeCell ref="V417:V419"/>
    <mergeCell ref="W417:W419"/>
    <mergeCell ref="X417:X419"/>
    <mergeCell ref="Y417:Y419"/>
    <mergeCell ref="Z417:Z419"/>
    <mergeCell ref="AA417:AA419"/>
    <mergeCell ref="AB417:AB419"/>
    <mergeCell ref="AC417:AC419"/>
    <mergeCell ref="AD417:AD419"/>
    <mergeCell ref="AE417:AE419"/>
    <mergeCell ref="B420:B422"/>
    <mergeCell ref="F420:F422"/>
    <mergeCell ref="Q420:Q422"/>
    <mergeCell ref="R420:R422"/>
    <mergeCell ref="S420:S422"/>
    <mergeCell ref="T420:T422"/>
    <mergeCell ref="U420:U422"/>
    <mergeCell ref="V420:V422"/>
    <mergeCell ref="W420:W422"/>
    <mergeCell ref="X420:X422"/>
    <mergeCell ref="Y420:Y422"/>
    <mergeCell ref="Z420:Z422"/>
    <mergeCell ref="AA420:AA422"/>
    <mergeCell ref="AB420:AB422"/>
    <mergeCell ref="AC420:AC422"/>
    <mergeCell ref="AD420:AD422"/>
    <mergeCell ref="AE420:AE422"/>
    <mergeCell ref="B423:D423"/>
    <mergeCell ref="B424:B426"/>
    <mergeCell ref="C424:C426"/>
    <mergeCell ref="F424:F426"/>
    <mergeCell ref="Q424:Q426"/>
    <mergeCell ref="R424:R426"/>
    <mergeCell ref="S424:S426"/>
    <mergeCell ref="T424:T426"/>
    <mergeCell ref="U424:U426"/>
    <mergeCell ref="V424:V426"/>
    <mergeCell ref="W424:W426"/>
    <mergeCell ref="X424:X426"/>
    <mergeCell ref="Y424:Y426"/>
    <mergeCell ref="Z424:Z426"/>
    <mergeCell ref="AA424:AA426"/>
    <mergeCell ref="AB424:AB426"/>
    <mergeCell ref="AC424:AC426"/>
    <mergeCell ref="AD424:AD426"/>
    <mergeCell ref="AE424:AE426"/>
    <mergeCell ref="B427:B429"/>
    <mergeCell ref="F427:F429"/>
    <mergeCell ref="Q427:Q429"/>
    <mergeCell ref="R427:R429"/>
    <mergeCell ref="S427:S429"/>
    <mergeCell ref="T427:T429"/>
    <mergeCell ref="U427:U429"/>
    <mergeCell ref="V427:V429"/>
    <mergeCell ref="W427:W429"/>
    <mergeCell ref="X427:X429"/>
    <mergeCell ref="Y427:Y429"/>
    <mergeCell ref="Z427:Z429"/>
    <mergeCell ref="AA427:AA429"/>
    <mergeCell ref="AB427:AB429"/>
    <mergeCell ref="AC427:AC429"/>
    <mergeCell ref="AD427:AD429"/>
    <mergeCell ref="AE427:AE429"/>
    <mergeCell ref="B430:B432"/>
    <mergeCell ref="F430:F432"/>
    <mergeCell ref="Q430:Q432"/>
    <mergeCell ref="R430:R432"/>
    <mergeCell ref="S430:S432"/>
    <mergeCell ref="T430:T432"/>
    <mergeCell ref="U430:U432"/>
    <mergeCell ref="V430:V432"/>
    <mergeCell ref="W430:W432"/>
    <mergeCell ref="X430:X432"/>
    <mergeCell ref="Y430:Y432"/>
    <mergeCell ref="Z430:Z432"/>
    <mergeCell ref="AA430:AA432"/>
    <mergeCell ref="AB430:AB432"/>
    <mergeCell ref="AC430:AC432"/>
    <mergeCell ref="AD430:AD432"/>
    <mergeCell ref="AE430:AE432"/>
    <mergeCell ref="B433:B435"/>
    <mergeCell ref="F433:F435"/>
    <mergeCell ref="Q433:Q435"/>
    <mergeCell ref="R433:R435"/>
    <mergeCell ref="S433:S435"/>
    <mergeCell ref="T433:T435"/>
    <mergeCell ref="U433:U435"/>
    <mergeCell ref="V433:V435"/>
    <mergeCell ref="W433:W435"/>
    <mergeCell ref="X433:X435"/>
    <mergeCell ref="Y433:Y435"/>
    <mergeCell ref="Z433:Z435"/>
    <mergeCell ref="AA433:AA435"/>
    <mergeCell ref="AB433:AB435"/>
    <mergeCell ref="AC433:AC435"/>
    <mergeCell ref="AD433:AD435"/>
    <mergeCell ref="AE433:AE435"/>
    <mergeCell ref="B436:D436"/>
    <mergeCell ref="B437:B439"/>
    <mergeCell ref="C437:C439"/>
    <mergeCell ref="F437:F439"/>
    <mergeCell ref="Q437:Q439"/>
    <mergeCell ref="R437:R439"/>
    <mergeCell ref="S437:S439"/>
    <mergeCell ref="T437:T439"/>
    <mergeCell ref="U437:U439"/>
    <mergeCell ref="V437:V439"/>
    <mergeCell ref="W437:W439"/>
    <mergeCell ref="X437:X439"/>
    <mergeCell ref="Y437:Y439"/>
    <mergeCell ref="Z437:Z439"/>
    <mergeCell ref="AA437:AA439"/>
    <mergeCell ref="AB437:AB439"/>
    <mergeCell ref="AC437:AC439"/>
    <mergeCell ref="AD437:AD439"/>
    <mergeCell ref="AE437:AE439"/>
    <mergeCell ref="B440:B442"/>
    <mergeCell ref="F440:F442"/>
    <mergeCell ref="Q440:Q442"/>
    <mergeCell ref="R440:R442"/>
    <mergeCell ref="S440:S442"/>
    <mergeCell ref="T440:T442"/>
    <mergeCell ref="U440:U442"/>
    <mergeCell ref="V440:V442"/>
    <mergeCell ref="W440:W442"/>
    <mergeCell ref="X440:X442"/>
    <mergeCell ref="Y440:Y442"/>
    <mergeCell ref="Z440:Z442"/>
    <mergeCell ref="AA440:AA442"/>
    <mergeCell ref="AB440:AB442"/>
    <mergeCell ref="AC440:AC442"/>
    <mergeCell ref="AD440:AD442"/>
    <mergeCell ref="AE440:AE442"/>
    <mergeCell ref="B443:B445"/>
    <mergeCell ref="F443:F445"/>
    <mergeCell ref="Q443:Q445"/>
    <mergeCell ref="R443:R445"/>
    <mergeCell ref="S443:S445"/>
    <mergeCell ref="T443:T445"/>
    <mergeCell ref="U443:U445"/>
    <mergeCell ref="V443:V445"/>
    <mergeCell ref="W443:W445"/>
    <mergeCell ref="X443:X445"/>
    <mergeCell ref="Y443:Y445"/>
    <mergeCell ref="Z443:Z445"/>
    <mergeCell ref="AA443:AA445"/>
    <mergeCell ref="AB443:AB445"/>
    <mergeCell ref="AC443:AC445"/>
    <mergeCell ref="AD443:AD445"/>
    <mergeCell ref="AE443:AE445"/>
    <mergeCell ref="B446:B448"/>
    <mergeCell ref="F446:F448"/>
    <mergeCell ref="Q446:Q448"/>
    <mergeCell ref="R446:R448"/>
    <mergeCell ref="S446:S448"/>
    <mergeCell ref="T446:T448"/>
    <mergeCell ref="U446:U448"/>
    <mergeCell ref="V446:V448"/>
    <mergeCell ref="W446:W448"/>
    <mergeCell ref="X446:X448"/>
    <mergeCell ref="Y446:Y448"/>
    <mergeCell ref="Z446:Z448"/>
    <mergeCell ref="AA446:AA448"/>
    <mergeCell ref="AB446:AB448"/>
    <mergeCell ref="AC446:AC448"/>
    <mergeCell ref="AD446:AD448"/>
    <mergeCell ref="AE446:AE448"/>
    <mergeCell ref="B449:D449"/>
    <mergeCell ref="B450:B452"/>
    <mergeCell ref="C450:C452"/>
    <mergeCell ref="F450:F452"/>
    <mergeCell ref="Q450:Q452"/>
    <mergeCell ref="R450:R452"/>
    <mergeCell ref="S450:S452"/>
    <mergeCell ref="T450:T452"/>
    <mergeCell ref="U450:U452"/>
    <mergeCell ref="V450:V452"/>
    <mergeCell ref="W450:W452"/>
    <mergeCell ref="X450:X452"/>
    <mergeCell ref="Y450:Y452"/>
    <mergeCell ref="Z450:Z452"/>
    <mergeCell ref="AA450:AA452"/>
    <mergeCell ref="AB450:AB452"/>
    <mergeCell ref="AC450:AC452"/>
    <mergeCell ref="AD450:AD452"/>
    <mergeCell ref="AE450:AE452"/>
    <mergeCell ref="B453:B455"/>
    <mergeCell ref="F453:F455"/>
    <mergeCell ref="Q453:Q455"/>
    <mergeCell ref="R453:R455"/>
    <mergeCell ref="S453:S455"/>
    <mergeCell ref="T453:T455"/>
    <mergeCell ref="U453:U455"/>
    <mergeCell ref="V453:V455"/>
    <mergeCell ref="W453:W455"/>
    <mergeCell ref="X453:X455"/>
    <mergeCell ref="Y453:Y455"/>
    <mergeCell ref="Z453:Z455"/>
    <mergeCell ref="AA453:AA455"/>
    <mergeCell ref="AB453:AB455"/>
    <mergeCell ref="AC453:AC455"/>
    <mergeCell ref="AD453:AD455"/>
    <mergeCell ref="AE453:AE455"/>
    <mergeCell ref="B456:B458"/>
    <mergeCell ref="F456:F458"/>
    <mergeCell ref="Q456:Q458"/>
    <mergeCell ref="R456:R458"/>
    <mergeCell ref="S456:S458"/>
    <mergeCell ref="T456:T458"/>
    <mergeCell ref="U456:U458"/>
    <mergeCell ref="V456:V458"/>
    <mergeCell ref="W456:W458"/>
    <mergeCell ref="X456:X458"/>
    <mergeCell ref="Y456:Y458"/>
    <mergeCell ref="Z456:Z458"/>
    <mergeCell ref="AA456:AA458"/>
    <mergeCell ref="AB456:AB458"/>
    <mergeCell ref="AC456:AC458"/>
    <mergeCell ref="AD456:AD458"/>
    <mergeCell ref="AE456:AE458"/>
    <mergeCell ref="B459:B461"/>
    <mergeCell ref="F459:F461"/>
    <mergeCell ref="Q459:Q461"/>
    <mergeCell ref="R459:R461"/>
    <mergeCell ref="S459:S461"/>
    <mergeCell ref="T459:T461"/>
    <mergeCell ref="U459:U461"/>
    <mergeCell ref="V459:V461"/>
    <mergeCell ref="W459:W461"/>
    <mergeCell ref="X459:X461"/>
    <mergeCell ref="Y459:Y461"/>
    <mergeCell ref="Z459:Z461"/>
    <mergeCell ref="AA459:AA461"/>
    <mergeCell ref="AB459:AB461"/>
    <mergeCell ref="AC459:AC461"/>
    <mergeCell ref="AD459:AD461"/>
    <mergeCell ref="AE459:AE461"/>
    <mergeCell ref="B462:D462"/>
    <mergeCell ref="B463:D463"/>
    <mergeCell ref="C401:C403"/>
    <mergeCell ref="C404:C406"/>
    <mergeCell ref="C407:C409"/>
    <mergeCell ref="C414:C416"/>
    <mergeCell ref="C417:C419"/>
    <mergeCell ref="C420:C422"/>
    <mergeCell ref="C427:C429"/>
    <mergeCell ref="C430:C432"/>
    <mergeCell ref="C433:C435"/>
    <mergeCell ref="C440:C442"/>
    <mergeCell ref="C443:C445"/>
    <mergeCell ref="C446:C448"/>
    <mergeCell ref="C453:C455"/>
    <mergeCell ref="C456:C458"/>
    <mergeCell ref="C459:C461"/>
    <mergeCell ref="A532:A596"/>
    <mergeCell ref="AE532:AE534"/>
    <mergeCell ref="AD532:AD534"/>
    <mergeCell ref="AC532:AC534"/>
    <mergeCell ref="AB532:AB534"/>
    <mergeCell ref="AA532:AA534"/>
    <mergeCell ref="Z532:Z534"/>
    <mergeCell ref="Y532:Y534"/>
    <mergeCell ref="X532:X534"/>
    <mergeCell ref="V532:V534"/>
    <mergeCell ref="U532:U534"/>
    <mergeCell ref="T532:T534"/>
    <mergeCell ref="S532:S534"/>
    <mergeCell ref="R532:R534"/>
    <mergeCell ref="Q532:Q534"/>
    <mergeCell ref="F532:F534"/>
    <mergeCell ref="B532:B534"/>
    <mergeCell ref="W532:W534"/>
    <mergeCell ref="AE535:AE537"/>
    <mergeCell ref="AD535:AD537"/>
    <mergeCell ref="AC535:AC537"/>
    <mergeCell ref="AB535:AB537"/>
    <mergeCell ref="AA535:AA537"/>
    <mergeCell ref="Z535:Z537"/>
    <mergeCell ref="Y535:Y537"/>
    <mergeCell ref="X535:X537"/>
    <mergeCell ref="W535:W537"/>
    <mergeCell ref="V535:V537"/>
    <mergeCell ref="U535:U537"/>
    <mergeCell ref="T535:T537"/>
    <mergeCell ref="S535:S537"/>
    <mergeCell ref="R535:R537"/>
    <mergeCell ref="Q535:Q537"/>
    <mergeCell ref="F535:F537"/>
    <mergeCell ref="B535:B537"/>
    <mergeCell ref="AE538:AE540"/>
    <mergeCell ref="AD538:AD540"/>
    <mergeCell ref="AC538:AC540"/>
    <mergeCell ref="AB538:AB540"/>
    <mergeCell ref="AA538:AA540"/>
    <mergeCell ref="Z538:Z540"/>
    <mergeCell ref="Y538:Y540"/>
    <mergeCell ref="X538:X540"/>
    <mergeCell ref="W538:W540"/>
    <mergeCell ref="V538:V540"/>
    <mergeCell ref="U538:U540"/>
    <mergeCell ref="T538:T540"/>
    <mergeCell ref="S538:S540"/>
    <mergeCell ref="R538:R540"/>
    <mergeCell ref="Q538:Q540"/>
    <mergeCell ref="F538:F540"/>
    <mergeCell ref="B538:B540"/>
    <mergeCell ref="F541:F543"/>
    <mergeCell ref="Q541:Q543"/>
    <mergeCell ref="R541:R543"/>
    <mergeCell ref="S541:S543"/>
    <mergeCell ref="T541:T543"/>
    <mergeCell ref="U541:U543"/>
    <mergeCell ref="V541:V543"/>
    <mergeCell ref="W541:W543"/>
    <mergeCell ref="X541:X543"/>
    <mergeCell ref="Y541:Y543"/>
    <mergeCell ref="Z541:Z543"/>
    <mergeCell ref="AA541:AA543"/>
    <mergeCell ref="AB541:AB543"/>
    <mergeCell ref="AC541:AC543"/>
    <mergeCell ref="AD541:AD543"/>
    <mergeCell ref="AE541:AE543"/>
    <mergeCell ref="B541:B543"/>
    <mergeCell ref="F544:F546"/>
    <mergeCell ref="Q544:Q546"/>
    <mergeCell ref="R544:R546"/>
    <mergeCell ref="S544:S546"/>
    <mergeCell ref="T544:T546"/>
    <mergeCell ref="U544:U546"/>
    <mergeCell ref="V544:V546"/>
    <mergeCell ref="W544:W546"/>
    <mergeCell ref="X544:X546"/>
    <mergeCell ref="Y544:Y546"/>
    <mergeCell ref="Z544:Z546"/>
    <mergeCell ref="AA544:AA546"/>
    <mergeCell ref="AB544:AB546"/>
    <mergeCell ref="AC544:AC546"/>
    <mergeCell ref="AD544:AD546"/>
    <mergeCell ref="AE544:AE546"/>
    <mergeCell ref="B544:B546"/>
    <mergeCell ref="B547:D547"/>
    <mergeCell ref="AE548:AE550"/>
    <mergeCell ref="AD548:AD550"/>
    <mergeCell ref="AC548:AC550"/>
    <mergeCell ref="AB548:AB550"/>
    <mergeCell ref="AA548:AA550"/>
    <mergeCell ref="Z548:Z550"/>
    <mergeCell ref="Y548:Y550"/>
    <mergeCell ref="X548:X550"/>
    <mergeCell ref="W548:W550"/>
    <mergeCell ref="V548:V550"/>
    <mergeCell ref="U548:U550"/>
    <mergeCell ref="T548:T550"/>
    <mergeCell ref="S548:S550"/>
    <mergeCell ref="R548:R550"/>
    <mergeCell ref="Q548:Q550"/>
    <mergeCell ref="F548:F550"/>
    <mergeCell ref="B548:B550"/>
    <mergeCell ref="C548:C550"/>
    <mergeCell ref="AE551:AE553"/>
    <mergeCell ref="AD551:AD553"/>
    <mergeCell ref="AC551:AC553"/>
    <mergeCell ref="AB551:AB553"/>
    <mergeCell ref="AA551:AA553"/>
    <mergeCell ref="Z551:Z553"/>
    <mergeCell ref="Y551:Y553"/>
    <mergeCell ref="X551:X553"/>
    <mergeCell ref="W551:W553"/>
    <mergeCell ref="V551:V553"/>
    <mergeCell ref="U551:U553"/>
    <mergeCell ref="T551:T553"/>
    <mergeCell ref="S551:S553"/>
    <mergeCell ref="R551:R553"/>
    <mergeCell ref="Q551:Q553"/>
    <mergeCell ref="F551:F553"/>
    <mergeCell ref="B551:B553"/>
    <mergeCell ref="AE554:AE556"/>
    <mergeCell ref="AD554:AD556"/>
    <mergeCell ref="AC554:AC556"/>
    <mergeCell ref="AB554:AB556"/>
    <mergeCell ref="AA554:AA556"/>
    <mergeCell ref="Z554:Z556"/>
    <mergeCell ref="Y554:Y556"/>
    <mergeCell ref="X554:X556"/>
    <mergeCell ref="W554:W556"/>
    <mergeCell ref="V554:V556"/>
    <mergeCell ref="U554:U556"/>
    <mergeCell ref="T554:T556"/>
    <mergeCell ref="S554:S556"/>
    <mergeCell ref="R554:R556"/>
    <mergeCell ref="Q554:Q556"/>
    <mergeCell ref="F554:F556"/>
    <mergeCell ref="B554:B556"/>
    <mergeCell ref="AE557:AE559"/>
    <mergeCell ref="AD557:AD559"/>
    <mergeCell ref="AC557:AC559"/>
    <mergeCell ref="AB557:AB559"/>
    <mergeCell ref="AA557:AA559"/>
    <mergeCell ref="Z557:Z559"/>
    <mergeCell ref="Y557:Y559"/>
    <mergeCell ref="X557:X559"/>
    <mergeCell ref="W557:W559"/>
    <mergeCell ref="V557:V559"/>
    <mergeCell ref="U557:U559"/>
    <mergeCell ref="T557:T559"/>
    <mergeCell ref="S557:S559"/>
    <mergeCell ref="R557:R559"/>
    <mergeCell ref="Q557:Q559"/>
    <mergeCell ref="F557:F559"/>
    <mergeCell ref="B557:B559"/>
    <mergeCell ref="F560:F562"/>
    <mergeCell ref="Q560:Q562"/>
    <mergeCell ref="R560:R562"/>
    <mergeCell ref="S560:S562"/>
    <mergeCell ref="T560:T562"/>
    <mergeCell ref="U560:U562"/>
    <mergeCell ref="V560:V562"/>
    <mergeCell ref="W560:W562"/>
    <mergeCell ref="X560:X562"/>
    <mergeCell ref="Y560:Y562"/>
    <mergeCell ref="Z560:Z562"/>
    <mergeCell ref="AA560:AA562"/>
    <mergeCell ref="AB560:AB562"/>
    <mergeCell ref="AC560:AC562"/>
    <mergeCell ref="AD560:AD562"/>
    <mergeCell ref="AE560:AE562"/>
    <mergeCell ref="B560:B562"/>
    <mergeCell ref="B563:D563"/>
    <mergeCell ref="F564:F566"/>
    <mergeCell ref="Q564:Q566"/>
    <mergeCell ref="R564:R566"/>
    <mergeCell ref="S564:S566"/>
    <mergeCell ref="T564:T566"/>
    <mergeCell ref="U564:U566"/>
    <mergeCell ref="V564:V566"/>
    <mergeCell ref="W564:W566"/>
    <mergeCell ref="X564:X566"/>
    <mergeCell ref="Y564:Y566"/>
    <mergeCell ref="Z564:Z566"/>
    <mergeCell ref="AA564:AA566"/>
    <mergeCell ref="AB564:AB566"/>
    <mergeCell ref="AC564:AC566"/>
    <mergeCell ref="AD564:AD566"/>
    <mergeCell ref="AE564:AE566"/>
    <mergeCell ref="B564:B566"/>
    <mergeCell ref="C564:C566"/>
    <mergeCell ref="F567:F569"/>
    <mergeCell ref="Q567:Q569"/>
    <mergeCell ref="R567:R569"/>
    <mergeCell ref="S567:S569"/>
    <mergeCell ref="T567:T569"/>
    <mergeCell ref="U567:U569"/>
    <mergeCell ref="V567:V569"/>
    <mergeCell ref="W567:W569"/>
    <mergeCell ref="X567:X569"/>
    <mergeCell ref="Y567:Y569"/>
    <mergeCell ref="Z567:Z569"/>
    <mergeCell ref="AA567:AA569"/>
    <mergeCell ref="AB567:AB569"/>
    <mergeCell ref="AC567:AC569"/>
    <mergeCell ref="AD567:AD569"/>
    <mergeCell ref="AE567:AE569"/>
    <mergeCell ref="B567:B569"/>
    <mergeCell ref="F570:F572"/>
    <mergeCell ref="Q570:Q572"/>
    <mergeCell ref="R570:R572"/>
    <mergeCell ref="S570:S572"/>
    <mergeCell ref="T570:T572"/>
    <mergeCell ref="U570:U572"/>
    <mergeCell ref="V570:V572"/>
    <mergeCell ref="W570:W572"/>
    <mergeCell ref="X570:X572"/>
    <mergeCell ref="Y570:Y572"/>
    <mergeCell ref="Z570:Z572"/>
    <mergeCell ref="AA570:AA572"/>
    <mergeCell ref="AB570:AB572"/>
    <mergeCell ref="AC570:AC572"/>
    <mergeCell ref="AD570:AD572"/>
    <mergeCell ref="AE570:AE572"/>
    <mergeCell ref="B570:B572"/>
    <mergeCell ref="F573:F575"/>
    <mergeCell ref="Q573:Q575"/>
    <mergeCell ref="R573:R575"/>
    <mergeCell ref="S573:S575"/>
    <mergeCell ref="T573:T575"/>
    <mergeCell ref="U573:U575"/>
    <mergeCell ref="V573:V575"/>
    <mergeCell ref="W573:W575"/>
    <mergeCell ref="X573:X575"/>
    <mergeCell ref="Y573:Y575"/>
    <mergeCell ref="Z573:Z575"/>
    <mergeCell ref="AA573:AA575"/>
    <mergeCell ref="AB573:AB575"/>
    <mergeCell ref="AC573:AC575"/>
    <mergeCell ref="AD573:AD575"/>
    <mergeCell ref="AE573:AE575"/>
    <mergeCell ref="B573:B575"/>
    <mergeCell ref="F576:F578"/>
    <mergeCell ref="Q576:Q578"/>
    <mergeCell ref="R576:R578"/>
    <mergeCell ref="S576:S578"/>
    <mergeCell ref="T576:T578"/>
    <mergeCell ref="U576:U578"/>
    <mergeCell ref="V576:V578"/>
    <mergeCell ref="W576:W578"/>
    <mergeCell ref="X576:X578"/>
    <mergeCell ref="Y576:Y578"/>
    <mergeCell ref="Z576:Z578"/>
    <mergeCell ref="AA576:AA578"/>
    <mergeCell ref="AB576:AB578"/>
    <mergeCell ref="AC576:AC578"/>
    <mergeCell ref="AD576:AD578"/>
    <mergeCell ref="AE576:AE578"/>
    <mergeCell ref="B576:B578"/>
    <mergeCell ref="B579:D579"/>
    <mergeCell ref="F580:F582"/>
    <mergeCell ref="Q580:Q582"/>
    <mergeCell ref="R580:R582"/>
    <mergeCell ref="S580:S582"/>
    <mergeCell ref="T580:T582"/>
    <mergeCell ref="U580:U582"/>
    <mergeCell ref="V580:V582"/>
    <mergeCell ref="W580:W582"/>
    <mergeCell ref="X580:X582"/>
    <mergeCell ref="Y580:Y582"/>
    <mergeCell ref="Z580:Z582"/>
    <mergeCell ref="AA580:AA582"/>
    <mergeCell ref="AB580:AB582"/>
    <mergeCell ref="AC580:AC582"/>
    <mergeCell ref="AD580:AD582"/>
    <mergeCell ref="AE580:AE582"/>
    <mergeCell ref="B580:B582"/>
    <mergeCell ref="C580:C582"/>
    <mergeCell ref="F583:F585"/>
    <mergeCell ref="Q583:Q585"/>
    <mergeCell ref="R583:R585"/>
    <mergeCell ref="S583:S585"/>
    <mergeCell ref="T583:T585"/>
    <mergeCell ref="U583:U585"/>
    <mergeCell ref="V583:V585"/>
    <mergeCell ref="W583:W585"/>
    <mergeCell ref="X583:X585"/>
    <mergeCell ref="Y583:Y585"/>
    <mergeCell ref="Z583:Z585"/>
    <mergeCell ref="AA583:AA585"/>
    <mergeCell ref="AB583:AB585"/>
    <mergeCell ref="AC583:AC585"/>
    <mergeCell ref="AD583:AD585"/>
    <mergeCell ref="AE583:AE585"/>
    <mergeCell ref="B583:B585"/>
    <mergeCell ref="F586:F588"/>
    <mergeCell ref="Q586:Q588"/>
    <mergeCell ref="R586:R588"/>
    <mergeCell ref="S586:S588"/>
    <mergeCell ref="T586:T588"/>
    <mergeCell ref="U586:U588"/>
    <mergeCell ref="V586:V588"/>
    <mergeCell ref="W586:W588"/>
    <mergeCell ref="X586:X588"/>
    <mergeCell ref="Y586:Y588"/>
    <mergeCell ref="Z586:Z588"/>
    <mergeCell ref="AA586:AA588"/>
    <mergeCell ref="AB586:AB588"/>
    <mergeCell ref="AC586:AC588"/>
    <mergeCell ref="AD586:AD588"/>
    <mergeCell ref="AE586:AE588"/>
    <mergeCell ref="B586:B588"/>
    <mergeCell ref="F589:F591"/>
    <mergeCell ref="Q589:Q591"/>
    <mergeCell ref="R589:R591"/>
    <mergeCell ref="S589:S591"/>
    <mergeCell ref="T589:T591"/>
    <mergeCell ref="U589:U591"/>
    <mergeCell ref="V589:V591"/>
    <mergeCell ref="W589:W591"/>
    <mergeCell ref="X589:X591"/>
    <mergeCell ref="Y589:Y591"/>
    <mergeCell ref="Z589:Z591"/>
    <mergeCell ref="AA589:AA591"/>
    <mergeCell ref="AB589:AB591"/>
    <mergeCell ref="AC589:AC591"/>
    <mergeCell ref="AD589:AD591"/>
    <mergeCell ref="AE589:AE591"/>
    <mergeCell ref="B589:B591"/>
    <mergeCell ref="AE592:AE594"/>
    <mergeCell ref="AD592:AD594"/>
    <mergeCell ref="AC592:AC594"/>
    <mergeCell ref="AB592:AB594"/>
    <mergeCell ref="AA592:AA594"/>
    <mergeCell ref="Z592:Z594"/>
    <mergeCell ref="Y592:Y594"/>
    <mergeCell ref="X592:X594"/>
    <mergeCell ref="W592:W594"/>
    <mergeCell ref="V592:V594"/>
    <mergeCell ref="U592:U594"/>
    <mergeCell ref="T592:T594"/>
    <mergeCell ref="S592:S594"/>
    <mergeCell ref="R592:R594"/>
    <mergeCell ref="Q592:Q594"/>
    <mergeCell ref="F592:F594"/>
    <mergeCell ref="B592:B594"/>
    <mergeCell ref="B595:D595"/>
    <mergeCell ref="B596:D596"/>
    <mergeCell ref="C532:C534"/>
    <mergeCell ref="C535:C537"/>
    <mergeCell ref="C538:C540"/>
    <mergeCell ref="C541:C543"/>
    <mergeCell ref="C544:C546"/>
    <mergeCell ref="C551:C553"/>
    <mergeCell ref="C554:C556"/>
    <mergeCell ref="C557:C559"/>
    <mergeCell ref="C560:C562"/>
    <mergeCell ref="C567:C569"/>
    <mergeCell ref="C570:C572"/>
    <mergeCell ref="C573:C575"/>
    <mergeCell ref="C576:C578"/>
    <mergeCell ref="C583:C585"/>
    <mergeCell ref="C586:C588"/>
    <mergeCell ref="C589:C591"/>
    <mergeCell ref="C592:C594"/>
    <mergeCell ref="AE598:AE600"/>
    <mergeCell ref="AD598:AD600"/>
    <mergeCell ref="AC598:AC600"/>
    <mergeCell ref="AB598:AB600"/>
    <mergeCell ref="AA598:AA600"/>
    <mergeCell ref="Z598:Z600"/>
    <mergeCell ref="Y598:Y600"/>
    <mergeCell ref="X598:X600"/>
    <mergeCell ref="W598:W600"/>
    <mergeCell ref="V598:V600"/>
    <mergeCell ref="U598:U600"/>
    <mergeCell ref="T598:T600"/>
    <mergeCell ref="S598:S600"/>
    <mergeCell ref="R598:R600"/>
    <mergeCell ref="Q598:Q600"/>
    <mergeCell ref="F598:F600"/>
    <mergeCell ref="B598:B600"/>
    <mergeCell ref="A598:A663"/>
    <mergeCell ref="AE601:AE603"/>
    <mergeCell ref="AD601:AD603"/>
    <mergeCell ref="AC601:AC603"/>
    <mergeCell ref="AB601:AB603"/>
    <mergeCell ref="AA601:AA603"/>
    <mergeCell ref="Z601:Z603"/>
    <mergeCell ref="Y601:Y603"/>
    <mergeCell ref="X601:X603"/>
    <mergeCell ref="W601:W603"/>
    <mergeCell ref="V601:V603"/>
    <mergeCell ref="U601:U603"/>
    <mergeCell ref="T601:T603"/>
    <mergeCell ref="S601:S603"/>
    <mergeCell ref="R601:R603"/>
    <mergeCell ref="Q601:Q603"/>
    <mergeCell ref="F601:F603"/>
    <mergeCell ref="B601:B603"/>
    <mergeCell ref="AE604:AE606"/>
    <mergeCell ref="AD604:AD606"/>
    <mergeCell ref="AC604:AC606"/>
    <mergeCell ref="AB604:AB606"/>
    <mergeCell ref="AA604:AA606"/>
    <mergeCell ref="Z604:Z606"/>
    <mergeCell ref="Y604:Y606"/>
    <mergeCell ref="X604:X606"/>
    <mergeCell ref="W604:W606"/>
    <mergeCell ref="V604:V606"/>
    <mergeCell ref="U604:U606"/>
    <mergeCell ref="T604:T606"/>
    <mergeCell ref="S604:S606"/>
    <mergeCell ref="R604:R606"/>
    <mergeCell ref="Q604:Q606"/>
    <mergeCell ref="F604:F606"/>
    <mergeCell ref="B604:B606"/>
    <mergeCell ref="AE607:AE609"/>
    <mergeCell ref="AD607:AD609"/>
    <mergeCell ref="AC607:AC609"/>
    <mergeCell ref="AB607:AB609"/>
    <mergeCell ref="AA607:AA609"/>
    <mergeCell ref="Z607:Z609"/>
    <mergeCell ref="Y607:Y609"/>
    <mergeCell ref="X607:X609"/>
    <mergeCell ref="W607:W609"/>
    <mergeCell ref="V607:V609"/>
    <mergeCell ref="U607:U609"/>
    <mergeCell ref="T607:T609"/>
    <mergeCell ref="S607:S609"/>
    <mergeCell ref="R607:R609"/>
    <mergeCell ref="Q607:Q609"/>
    <mergeCell ref="F607:F609"/>
    <mergeCell ref="B607:B609"/>
    <mergeCell ref="B610:D610"/>
    <mergeCell ref="C611:C613"/>
    <mergeCell ref="B611:B613"/>
    <mergeCell ref="B614:B616"/>
    <mergeCell ref="B617:B619"/>
    <mergeCell ref="B620:B622"/>
    <mergeCell ref="B623:D623"/>
    <mergeCell ref="C624:C626"/>
    <mergeCell ref="B624:B626"/>
    <mergeCell ref="B627:B629"/>
    <mergeCell ref="B630:B632"/>
    <mergeCell ref="B633:B635"/>
    <mergeCell ref="B636:D636"/>
    <mergeCell ref="B637:B639"/>
    <mergeCell ref="B640:B642"/>
    <mergeCell ref="B643:B645"/>
    <mergeCell ref="B646:B648"/>
    <mergeCell ref="B649:D649"/>
    <mergeCell ref="B650:B652"/>
    <mergeCell ref="B653:B655"/>
    <mergeCell ref="B656:B658"/>
    <mergeCell ref="B659:B661"/>
    <mergeCell ref="B662:D662"/>
    <mergeCell ref="B663:D663"/>
    <mergeCell ref="AE611:AE613"/>
    <mergeCell ref="AD611:AD613"/>
    <mergeCell ref="AC611:AC613"/>
    <mergeCell ref="AB611:AB613"/>
    <mergeCell ref="AA611:AA613"/>
    <mergeCell ref="Z611:Z613"/>
    <mergeCell ref="Y611:Y613"/>
    <mergeCell ref="X611:X613"/>
    <mergeCell ref="W611:W613"/>
    <mergeCell ref="V611:V613"/>
    <mergeCell ref="U611:U613"/>
    <mergeCell ref="T611:T613"/>
    <mergeCell ref="S611:S613"/>
    <mergeCell ref="R611:R613"/>
    <mergeCell ref="Q611:Q613"/>
    <mergeCell ref="F611:F613"/>
    <mergeCell ref="AE614:AE616"/>
    <mergeCell ref="AD614:AD616"/>
    <mergeCell ref="AC614:AC616"/>
    <mergeCell ref="AB614:AB616"/>
    <mergeCell ref="AA614:AA616"/>
    <mergeCell ref="Z614:Z616"/>
    <mergeCell ref="Y614:Y616"/>
    <mergeCell ref="X614:X616"/>
    <mergeCell ref="W614:W616"/>
    <mergeCell ref="V614:V616"/>
    <mergeCell ref="U614:U616"/>
    <mergeCell ref="T614:T616"/>
    <mergeCell ref="S614:S616"/>
    <mergeCell ref="R614:R616"/>
    <mergeCell ref="Q614:Q616"/>
    <mergeCell ref="F614:F616"/>
    <mergeCell ref="AE617:AE619"/>
    <mergeCell ref="AD617:AD619"/>
    <mergeCell ref="AC617:AC619"/>
    <mergeCell ref="AB617:AB619"/>
    <mergeCell ref="AA617:AA619"/>
    <mergeCell ref="Z617:Z619"/>
    <mergeCell ref="Y617:Y619"/>
    <mergeCell ref="X617:X619"/>
    <mergeCell ref="W617:W619"/>
    <mergeCell ref="V617:V619"/>
    <mergeCell ref="U617:U619"/>
    <mergeCell ref="T617:T619"/>
    <mergeCell ref="S617:S619"/>
    <mergeCell ref="R617:R619"/>
    <mergeCell ref="Q617:Q619"/>
    <mergeCell ref="F617:F619"/>
    <mergeCell ref="AE620:AE622"/>
    <mergeCell ref="AD620:AD622"/>
    <mergeCell ref="AC620:AC622"/>
    <mergeCell ref="AB620:AB622"/>
    <mergeCell ref="AA620:AA622"/>
    <mergeCell ref="Z620:Z622"/>
    <mergeCell ref="Y620:Y622"/>
    <mergeCell ref="X620:X622"/>
    <mergeCell ref="W620:W622"/>
    <mergeCell ref="V620:V622"/>
    <mergeCell ref="U620:U622"/>
    <mergeCell ref="T620:T622"/>
    <mergeCell ref="S620:S622"/>
    <mergeCell ref="R620:R622"/>
    <mergeCell ref="Q620:Q622"/>
    <mergeCell ref="F620:F622"/>
    <mergeCell ref="AE624:AE626"/>
    <mergeCell ref="AD624:AD626"/>
    <mergeCell ref="AC624:AC626"/>
    <mergeCell ref="AB624:AB626"/>
    <mergeCell ref="AA624:AA626"/>
    <mergeCell ref="Z624:Z626"/>
    <mergeCell ref="Y624:Y626"/>
    <mergeCell ref="X624:X626"/>
    <mergeCell ref="W624:W626"/>
    <mergeCell ref="V624:V626"/>
    <mergeCell ref="U624:U626"/>
    <mergeCell ref="T624:T626"/>
    <mergeCell ref="S624:S626"/>
    <mergeCell ref="R624:R626"/>
    <mergeCell ref="Q624:Q626"/>
    <mergeCell ref="F624:F626"/>
    <mergeCell ref="AE627:AE629"/>
    <mergeCell ref="AD627:AD629"/>
    <mergeCell ref="AC627:AC629"/>
    <mergeCell ref="AB627:AB629"/>
    <mergeCell ref="AA627:AA629"/>
    <mergeCell ref="Z627:Z629"/>
    <mergeCell ref="Y627:Y629"/>
    <mergeCell ref="X627:X629"/>
    <mergeCell ref="W627:W629"/>
    <mergeCell ref="V627:V629"/>
    <mergeCell ref="U627:U629"/>
    <mergeCell ref="T627:T629"/>
    <mergeCell ref="S627:S629"/>
    <mergeCell ref="R627:R629"/>
    <mergeCell ref="Q627:Q629"/>
    <mergeCell ref="F627:F629"/>
    <mergeCell ref="AE630:AE632"/>
    <mergeCell ref="AD630:AD632"/>
    <mergeCell ref="AC630:AC632"/>
    <mergeCell ref="AB630:AB632"/>
    <mergeCell ref="AA630:AA632"/>
    <mergeCell ref="Z630:Z632"/>
    <mergeCell ref="Y630:Y632"/>
    <mergeCell ref="X630:X632"/>
    <mergeCell ref="W630:W632"/>
    <mergeCell ref="V630:V632"/>
    <mergeCell ref="U630:U632"/>
    <mergeCell ref="T630:T632"/>
    <mergeCell ref="S630:S632"/>
    <mergeCell ref="R630:R632"/>
    <mergeCell ref="Q630:Q632"/>
    <mergeCell ref="F630:F632"/>
    <mergeCell ref="AE633:AE635"/>
    <mergeCell ref="AD633:AD635"/>
    <mergeCell ref="AC633:AC635"/>
    <mergeCell ref="AB633:AB635"/>
    <mergeCell ref="AA633:AA635"/>
    <mergeCell ref="Z633:Z635"/>
    <mergeCell ref="Y633:Y635"/>
    <mergeCell ref="X633:X635"/>
    <mergeCell ref="W633:W635"/>
    <mergeCell ref="V633:V635"/>
    <mergeCell ref="U633:U635"/>
    <mergeCell ref="T633:T635"/>
    <mergeCell ref="S633:S635"/>
    <mergeCell ref="R633:R635"/>
    <mergeCell ref="Q633:Q635"/>
    <mergeCell ref="F633:F635"/>
    <mergeCell ref="AE637:AE639"/>
    <mergeCell ref="AD637:AD639"/>
    <mergeCell ref="AC637:AC639"/>
    <mergeCell ref="AB637:AB639"/>
    <mergeCell ref="AA637:AA639"/>
    <mergeCell ref="Z637:Z639"/>
    <mergeCell ref="Y637:Y639"/>
    <mergeCell ref="X637:X639"/>
    <mergeCell ref="W637:W639"/>
    <mergeCell ref="V637:V639"/>
    <mergeCell ref="U637:U639"/>
    <mergeCell ref="T637:T639"/>
    <mergeCell ref="S637:S639"/>
    <mergeCell ref="R637:R639"/>
    <mergeCell ref="Q637:Q639"/>
    <mergeCell ref="F637:F639"/>
    <mergeCell ref="AE640:AE642"/>
    <mergeCell ref="AD640:AD642"/>
    <mergeCell ref="AC640:AC642"/>
    <mergeCell ref="AB640:AB642"/>
    <mergeCell ref="AA640:AA642"/>
    <mergeCell ref="Z640:Z642"/>
    <mergeCell ref="Y640:Y642"/>
    <mergeCell ref="X640:X642"/>
    <mergeCell ref="W640:W642"/>
    <mergeCell ref="V640:V642"/>
    <mergeCell ref="U640:U642"/>
    <mergeCell ref="T640:T642"/>
    <mergeCell ref="S640:S642"/>
    <mergeCell ref="R640:R642"/>
    <mergeCell ref="Q640:Q642"/>
    <mergeCell ref="F640:F642"/>
    <mergeCell ref="AE643:AE645"/>
    <mergeCell ref="AD643:AD645"/>
    <mergeCell ref="AC643:AC645"/>
    <mergeCell ref="AB643:AB645"/>
    <mergeCell ref="AA643:AA645"/>
    <mergeCell ref="Z643:Z645"/>
    <mergeCell ref="Y643:Y645"/>
    <mergeCell ref="X643:X645"/>
    <mergeCell ref="W643:W645"/>
    <mergeCell ref="V643:V645"/>
    <mergeCell ref="U643:U645"/>
    <mergeCell ref="T643:T645"/>
    <mergeCell ref="S643:S645"/>
    <mergeCell ref="R643:R645"/>
    <mergeCell ref="Q643:Q645"/>
    <mergeCell ref="F643:F645"/>
    <mergeCell ref="AE646:AE648"/>
    <mergeCell ref="AD646:AD648"/>
    <mergeCell ref="AC646:AC648"/>
    <mergeCell ref="AB646:AB648"/>
    <mergeCell ref="AA646:AA648"/>
    <mergeCell ref="Z646:Z648"/>
    <mergeCell ref="Y646:Y648"/>
    <mergeCell ref="X646:X648"/>
    <mergeCell ref="W646:W648"/>
    <mergeCell ref="V646:V648"/>
    <mergeCell ref="U646:U648"/>
    <mergeCell ref="T646:T648"/>
    <mergeCell ref="S646:S648"/>
    <mergeCell ref="R646:R648"/>
    <mergeCell ref="Q646:Q648"/>
    <mergeCell ref="F646:F648"/>
    <mergeCell ref="AE650:AE652"/>
    <mergeCell ref="AD650:AD652"/>
    <mergeCell ref="AC650:AC652"/>
    <mergeCell ref="AB650:AB652"/>
    <mergeCell ref="AA650:AA652"/>
    <mergeCell ref="Z650:Z652"/>
    <mergeCell ref="Y650:Y652"/>
    <mergeCell ref="X650:X652"/>
    <mergeCell ref="W650:W652"/>
    <mergeCell ref="V650:V652"/>
    <mergeCell ref="U650:U652"/>
    <mergeCell ref="T650:T652"/>
    <mergeCell ref="S650:S652"/>
    <mergeCell ref="R650:R652"/>
    <mergeCell ref="Q650:Q652"/>
    <mergeCell ref="F650:F652"/>
    <mergeCell ref="AE653:AE655"/>
    <mergeCell ref="AD653:AD655"/>
    <mergeCell ref="AC653:AC655"/>
    <mergeCell ref="AB653:AB655"/>
    <mergeCell ref="AA653:AA655"/>
    <mergeCell ref="Z653:Z655"/>
    <mergeCell ref="Y653:Y655"/>
    <mergeCell ref="X653:X655"/>
    <mergeCell ref="W653:W655"/>
    <mergeCell ref="V653:V655"/>
    <mergeCell ref="U653:U655"/>
    <mergeCell ref="T653:T655"/>
    <mergeCell ref="S653:S655"/>
    <mergeCell ref="R653:R655"/>
    <mergeCell ref="Q653:Q655"/>
    <mergeCell ref="F653:F655"/>
    <mergeCell ref="AE656:AE658"/>
    <mergeCell ref="AD656:AD658"/>
    <mergeCell ref="AC656:AC658"/>
    <mergeCell ref="AB656:AB658"/>
    <mergeCell ref="AA656:AA658"/>
    <mergeCell ref="Z656:Z658"/>
    <mergeCell ref="Y656:Y658"/>
    <mergeCell ref="X656:X658"/>
    <mergeCell ref="W656:W658"/>
    <mergeCell ref="V656:V658"/>
    <mergeCell ref="U656:U658"/>
    <mergeCell ref="T656:T658"/>
    <mergeCell ref="S656:S658"/>
    <mergeCell ref="R656:R658"/>
    <mergeCell ref="Q656:Q658"/>
    <mergeCell ref="F656:F658"/>
    <mergeCell ref="AE659:AE661"/>
    <mergeCell ref="AD659:AD661"/>
    <mergeCell ref="AC659:AC661"/>
    <mergeCell ref="AB659:AB661"/>
    <mergeCell ref="AA659:AA661"/>
    <mergeCell ref="Z659:Z661"/>
    <mergeCell ref="Y659:Y661"/>
    <mergeCell ref="X659:X661"/>
    <mergeCell ref="W659:W661"/>
    <mergeCell ref="V659:V661"/>
    <mergeCell ref="U659:U661"/>
    <mergeCell ref="T659:T661"/>
    <mergeCell ref="S659:S661"/>
    <mergeCell ref="R659:R661"/>
    <mergeCell ref="Q659:Q661"/>
    <mergeCell ref="F659:F661"/>
    <mergeCell ref="C637:C639"/>
    <mergeCell ref="C640:C642"/>
    <mergeCell ref="C643:C645"/>
    <mergeCell ref="C646:C648"/>
    <mergeCell ref="C650:C652"/>
    <mergeCell ref="C653:C655"/>
    <mergeCell ref="C656:C658"/>
    <mergeCell ref="C659:C661"/>
    <mergeCell ref="C598:C600"/>
    <mergeCell ref="C601:C603"/>
    <mergeCell ref="C604:C606"/>
    <mergeCell ref="C607:C609"/>
    <mergeCell ref="C614:C616"/>
    <mergeCell ref="C617:C619"/>
    <mergeCell ref="C620:C622"/>
    <mergeCell ref="C627:C629"/>
    <mergeCell ref="C630:C632"/>
    <mergeCell ref="C633:C635"/>
    <mergeCell ref="AE665:AE667"/>
    <mergeCell ref="AD665:AD667"/>
    <mergeCell ref="AC665:AC667"/>
    <mergeCell ref="AB665:AB667"/>
    <mergeCell ref="AA665:AA667"/>
    <mergeCell ref="Z665:Z667"/>
    <mergeCell ref="Y665:Y667"/>
    <mergeCell ref="X665:X667"/>
    <mergeCell ref="W665:W667"/>
    <mergeCell ref="V665:V667"/>
    <mergeCell ref="U665:U667"/>
    <mergeCell ref="T665:T667"/>
    <mergeCell ref="S665:S667"/>
    <mergeCell ref="R665:R667"/>
    <mergeCell ref="Q665:Q667"/>
    <mergeCell ref="F665:F667"/>
    <mergeCell ref="B665:B667"/>
    <mergeCell ref="A665:A730"/>
    <mergeCell ref="C665:C667"/>
    <mergeCell ref="AE668:AE670"/>
    <mergeCell ref="AD668:AD670"/>
    <mergeCell ref="AC668:AC670"/>
    <mergeCell ref="AB668:AB670"/>
    <mergeCell ref="AA668:AA670"/>
    <mergeCell ref="Z668:Z670"/>
    <mergeCell ref="Y668:Y670"/>
    <mergeCell ref="X668:X670"/>
    <mergeCell ref="W668:W670"/>
    <mergeCell ref="V668:V670"/>
    <mergeCell ref="U668:U670"/>
    <mergeCell ref="T668:T670"/>
    <mergeCell ref="S668:S670"/>
    <mergeCell ref="R668:R670"/>
    <mergeCell ref="Q668:Q670"/>
    <mergeCell ref="F668:F670"/>
    <mergeCell ref="B668:B670"/>
    <mergeCell ref="AE671:AE673"/>
    <mergeCell ref="AD671:AD673"/>
    <mergeCell ref="AC671:AC673"/>
    <mergeCell ref="AB671:AB673"/>
    <mergeCell ref="AA671:AA673"/>
    <mergeCell ref="Z671:Z673"/>
    <mergeCell ref="Y671:Y673"/>
    <mergeCell ref="X671:X673"/>
    <mergeCell ref="W671:W673"/>
    <mergeCell ref="V671:V673"/>
    <mergeCell ref="U671:U673"/>
    <mergeCell ref="T671:T673"/>
    <mergeCell ref="S671:S673"/>
    <mergeCell ref="R671:R673"/>
    <mergeCell ref="Q671:Q673"/>
    <mergeCell ref="F671:F673"/>
    <mergeCell ref="B671:B673"/>
    <mergeCell ref="AE674:AE676"/>
    <mergeCell ref="AD674:AD676"/>
    <mergeCell ref="AC674:AC676"/>
    <mergeCell ref="AB674:AB676"/>
    <mergeCell ref="AA674:AA676"/>
    <mergeCell ref="Z674:Z676"/>
    <mergeCell ref="Y674:Y676"/>
    <mergeCell ref="X674:X676"/>
    <mergeCell ref="W674:W676"/>
    <mergeCell ref="V674:V676"/>
    <mergeCell ref="U674:U676"/>
    <mergeCell ref="T674:T676"/>
    <mergeCell ref="S674:S676"/>
    <mergeCell ref="R674:R676"/>
    <mergeCell ref="Q674:Q676"/>
    <mergeCell ref="F674:F676"/>
    <mergeCell ref="B674:B676"/>
    <mergeCell ref="B677:D677"/>
    <mergeCell ref="C678:C680"/>
    <mergeCell ref="B678:B680"/>
    <mergeCell ref="AE678:AE680"/>
    <mergeCell ref="AD678:AD680"/>
    <mergeCell ref="AC678:AC680"/>
    <mergeCell ref="AB678:AB680"/>
    <mergeCell ref="AA678:AA680"/>
    <mergeCell ref="Z678:Z680"/>
    <mergeCell ref="Y678:Y680"/>
    <mergeCell ref="X678:X680"/>
    <mergeCell ref="W678:W680"/>
    <mergeCell ref="V678:V680"/>
    <mergeCell ref="U678:U680"/>
    <mergeCell ref="T678:T680"/>
    <mergeCell ref="S678:S680"/>
    <mergeCell ref="R678:R680"/>
    <mergeCell ref="Q678:Q680"/>
    <mergeCell ref="F678:F680"/>
    <mergeCell ref="B681:B683"/>
    <mergeCell ref="AE681:AE683"/>
    <mergeCell ref="AD681:AD683"/>
    <mergeCell ref="AC681:AC683"/>
    <mergeCell ref="AB681:AB683"/>
    <mergeCell ref="AA681:AA683"/>
    <mergeCell ref="Z681:Z683"/>
    <mergeCell ref="Y681:Y683"/>
    <mergeCell ref="X681:X683"/>
    <mergeCell ref="W681:W683"/>
    <mergeCell ref="V681:V683"/>
    <mergeCell ref="U681:U683"/>
    <mergeCell ref="T681:T683"/>
    <mergeCell ref="S681:S683"/>
    <mergeCell ref="R681:R683"/>
    <mergeCell ref="Q681:Q683"/>
    <mergeCell ref="F681:F683"/>
    <mergeCell ref="C681:C683"/>
    <mergeCell ref="B684:B686"/>
    <mergeCell ref="AE684:AE686"/>
    <mergeCell ref="AD684:AD686"/>
    <mergeCell ref="AC684:AC686"/>
    <mergeCell ref="AB684:AB686"/>
    <mergeCell ref="AA684:AA686"/>
    <mergeCell ref="Z684:Z686"/>
    <mergeCell ref="Y684:Y686"/>
    <mergeCell ref="X684:X686"/>
    <mergeCell ref="W684:W686"/>
    <mergeCell ref="V684:V686"/>
    <mergeCell ref="U684:U686"/>
    <mergeCell ref="T684:T686"/>
    <mergeCell ref="S684:S686"/>
    <mergeCell ref="R684:R686"/>
    <mergeCell ref="Q684:Q686"/>
    <mergeCell ref="F684:F686"/>
    <mergeCell ref="C684:C686"/>
    <mergeCell ref="B687:B689"/>
    <mergeCell ref="AE687:AE689"/>
    <mergeCell ref="AD687:AD689"/>
    <mergeCell ref="AC687:AC689"/>
    <mergeCell ref="AB687:AB689"/>
    <mergeCell ref="AA687:AA689"/>
    <mergeCell ref="Z687:Z689"/>
    <mergeCell ref="Y687:Y689"/>
    <mergeCell ref="X687:X689"/>
    <mergeCell ref="W687:W689"/>
    <mergeCell ref="V687:V689"/>
    <mergeCell ref="U687:U689"/>
    <mergeCell ref="T687:T689"/>
    <mergeCell ref="S687:S689"/>
    <mergeCell ref="R687:R689"/>
    <mergeCell ref="Q687:Q689"/>
    <mergeCell ref="F687:F689"/>
    <mergeCell ref="C687:C689"/>
    <mergeCell ref="B690:D690"/>
    <mergeCell ref="C691:C693"/>
    <mergeCell ref="B691:B693"/>
    <mergeCell ref="AE691:AE693"/>
    <mergeCell ref="AD691:AD693"/>
    <mergeCell ref="AC691:AC693"/>
    <mergeCell ref="AB691:AB693"/>
    <mergeCell ref="AA691:AA693"/>
    <mergeCell ref="Z691:Z693"/>
    <mergeCell ref="Y691:Y693"/>
    <mergeCell ref="X691:X693"/>
    <mergeCell ref="W691:W693"/>
    <mergeCell ref="V691:V693"/>
    <mergeCell ref="U691:U693"/>
    <mergeCell ref="T691:T693"/>
    <mergeCell ref="S691:S693"/>
    <mergeCell ref="R691:R693"/>
    <mergeCell ref="Q691:Q693"/>
    <mergeCell ref="F691:F693"/>
    <mergeCell ref="B694:B696"/>
    <mergeCell ref="AE694:AE696"/>
    <mergeCell ref="AD694:AD696"/>
    <mergeCell ref="AC694:AC696"/>
    <mergeCell ref="AB694:AB696"/>
    <mergeCell ref="AA694:AA696"/>
    <mergeCell ref="Z694:Z696"/>
    <mergeCell ref="Y694:Y696"/>
    <mergeCell ref="X694:X696"/>
    <mergeCell ref="W694:W696"/>
    <mergeCell ref="V694:V696"/>
    <mergeCell ref="U694:U696"/>
    <mergeCell ref="T694:T696"/>
    <mergeCell ref="S694:S696"/>
    <mergeCell ref="R694:R696"/>
    <mergeCell ref="Q694:Q696"/>
    <mergeCell ref="F694:F696"/>
    <mergeCell ref="B697:B699"/>
    <mergeCell ref="AE697:AE699"/>
    <mergeCell ref="AD697:AD699"/>
    <mergeCell ref="AC697:AC699"/>
    <mergeCell ref="AB697:AB699"/>
    <mergeCell ref="AA697:AA699"/>
    <mergeCell ref="Z697:Z699"/>
    <mergeCell ref="Y697:Y699"/>
    <mergeCell ref="X697:X699"/>
    <mergeCell ref="W697:W699"/>
    <mergeCell ref="V697:V699"/>
    <mergeCell ref="U697:U699"/>
    <mergeCell ref="T697:T699"/>
    <mergeCell ref="S697:S699"/>
    <mergeCell ref="R697:R699"/>
    <mergeCell ref="Q697:Q699"/>
    <mergeCell ref="F697:F699"/>
    <mergeCell ref="B700:B702"/>
    <mergeCell ref="AE700:AE702"/>
    <mergeCell ref="AD700:AD702"/>
    <mergeCell ref="AC700:AC702"/>
    <mergeCell ref="AB700:AB702"/>
    <mergeCell ref="AA700:AA702"/>
    <mergeCell ref="Z700:Z702"/>
    <mergeCell ref="Y700:Y702"/>
    <mergeCell ref="X700:X702"/>
    <mergeCell ref="W700:W702"/>
    <mergeCell ref="V700:V702"/>
    <mergeCell ref="U700:U702"/>
    <mergeCell ref="T700:T702"/>
    <mergeCell ref="S700:S702"/>
    <mergeCell ref="R700:R702"/>
    <mergeCell ref="Q700:Q702"/>
    <mergeCell ref="F700:F702"/>
    <mergeCell ref="B703:D703"/>
    <mergeCell ref="B704:B706"/>
    <mergeCell ref="AE704:AE706"/>
    <mergeCell ref="AD704:AD706"/>
    <mergeCell ref="AC704:AC706"/>
    <mergeCell ref="AB704:AB706"/>
    <mergeCell ref="AA704:AA706"/>
    <mergeCell ref="Z704:Z706"/>
    <mergeCell ref="Y704:Y706"/>
    <mergeCell ref="X704:X706"/>
    <mergeCell ref="W704:W706"/>
    <mergeCell ref="V704:V706"/>
    <mergeCell ref="U704:U706"/>
    <mergeCell ref="T704:T706"/>
    <mergeCell ref="S704:S706"/>
    <mergeCell ref="R704:R706"/>
    <mergeCell ref="Q704:Q706"/>
    <mergeCell ref="F704:F706"/>
    <mergeCell ref="C704:C706"/>
    <mergeCell ref="B707:B709"/>
    <mergeCell ref="AE707:AE709"/>
    <mergeCell ref="AD707:AD709"/>
    <mergeCell ref="AC707:AC709"/>
    <mergeCell ref="AB707:AB709"/>
    <mergeCell ref="AA707:AA709"/>
    <mergeCell ref="Z707:Z709"/>
    <mergeCell ref="Y707:Y709"/>
    <mergeCell ref="X707:X709"/>
    <mergeCell ref="W707:W709"/>
    <mergeCell ref="V707:V709"/>
    <mergeCell ref="U707:U709"/>
    <mergeCell ref="T707:T709"/>
    <mergeCell ref="S707:S709"/>
    <mergeCell ref="R707:R709"/>
    <mergeCell ref="Q707:Q709"/>
    <mergeCell ref="F707:F709"/>
    <mergeCell ref="B710:B712"/>
    <mergeCell ref="AE710:AE712"/>
    <mergeCell ref="AD710:AD712"/>
    <mergeCell ref="AC710:AC712"/>
    <mergeCell ref="AB710:AB712"/>
    <mergeCell ref="AA710:AA712"/>
    <mergeCell ref="Z710:Z712"/>
    <mergeCell ref="Y710:Y712"/>
    <mergeCell ref="X710:X712"/>
    <mergeCell ref="W710:W712"/>
    <mergeCell ref="V710:V712"/>
    <mergeCell ref="U710:U712"/>
    <mergeCell ref="T710:T712"/>
    <mergeCell ref="S710:S712"/>
    <mergeCell ref="R710:R712"/>
    <mergeCell ref="Q710:Q712"/>
    <mergeCell ref="F710:F712"/>
    <mergeCell ref="B713:B715"/>
    <mergeCell ref="AE713:AE715"/>
    <mergeCell ref="AD713:AD715"/>
    <mergeCell ref="AC713:AC715"/>
    <mergeCell ref="AB713:AB715"/>
    <mergeCell ref="AA713:AA715"/>
    <mergeCell ref="Z713:Z715"/>
    <mergeCell ref="Y713:Y715"/>
    <mergeCell ref="X713:X715"/>
    <mergeCell ref="W713:W715"/>
    <mergeCell ref="V713:V715"/>
    <mergeCell ref="U713:U715"/>
    <mergeCell ref="T713:T715"/>
    <mergeCell ref="S713:S715"/>
    <mergeCell ref="R713:R715"/>
    <mergeCell ref="Q713:Q715"/>
    <mergeCell ref="F713:F715"/>
    <mergeCell ref="B716:D716"/>
    <mergeCell ref="B717:B719"/>
    <mergeCell ref="AE717:AE719"/>
    <mergeCell ref="AD717:AD719"/>
    <mergeCell ref="AC717:AC719"/>
    <mergeCell ref="AB717:AB719"/>
    <mergeCell ref="AA717:AA719"/>
    <mergeCell ref="Z717:Z719"/>
    <mergeCell ref="Y717:Y719"/>
    <mergeCell ref="X717:X719"/>
    <mergeCell ref="W717:W719"/>
    <mergeCell ref="V717:V719"/>
    <mergeCell ref="U717:U719"/>
    <mergeCell ref="T717:T719"/>
    <mergeCell ref="S717:S719"/>
    <mergeCell ref="R717:R719"/>
    <mergeCell ref="Q717:Q719"/>
    <mergeCell ref="F717:F719"/>
    <mergeCell ref="C717:C719"/>
    <mergeCell ref="B720:B722"/>
    <mergeCell ref="AE720:AE722"/>
    <mergeCell ref="AD720:AD722"/>
    <mergeCell ref="AC720:AC722"/>
    <mergeCell ref="AB720:AB722"/>
    <mergeCell ref="AA720:AA722"/>
    <mergeCell ref="Z720:Z722"/>
    <mergeCell ref="Y720:Y722"/>
    <mergeCell ref="X720:X722"/>
    <mergeCell ref="W720:W722"/>
    <mergeCell ref="V720:V722"/>
    <mergeCell ref="U720:U722"/>
    <mergeCell ref="T720:T722"/>
    <mergeCell ref="S720:S722"/>
    <mergeCell ref="R720:R722"/>
    <mergeCell ref="Q720:Q722"/>
    <mergeCell ref="F720:F722"/>
    <mergeCell ref="B723:B725"/>
    <mergeCell ref="AE723:AE725"/>
    <mergeCell ref="AD723:AD725"/>
    <mergeCell ref="AC723:AC725"/>
    <mergeCell ref="AB723:AB725"/>
    <mergeCell ref="AA723:AA725"/>
    <mergeCell ref="Z723:Z725"/>
    <mergeCell ref="Y723:Y725"/>
    <mergeCell ref="X723:X725"/>
    <mergeCell ref="W723:W725"/>
    <mergeCell ref="V723:V725"/>
    <mergeCell ref="U723:U725"/>
    <mergeCell ref="T723:T725"/>
    <mergeCell ref="S723:S725"/>
    <mergeCell ref="R723:R725"/>
    <mergeCell ref="Q723:Q725"/>
    <mergeCell ref="F723:F725"/>
    <mergeCell ref="B726:B728"/>
    <mergeCell ref="AE726:AE728"/>
    <mergeCell ref="AD726:AD728"/>
    <mergeCell ref="AC726:AC728"/>
    <mergeCell ref="AB726:AB728"/>
    <mergeCell ref="AA726:AA728"/>
    <mergeCell ref="Z726:Z728"/>
    <mergeCell ref="Y726:Y728"/>
    <mergeCell ref="X726:X728"/>
    <mergeCell ref="W726:W728"/>
    <mergeCell ref="V726:V728"/>
    <mergeCell ref="U726:U728"/>
    <mergeCell ref="T726:T728"/>
    <mergeCell ref="S726:S728"/>
    <mergeCell ref="R726:R728"/>
    <mergeCell ref="Q726:Q728"/>
    <mergeCell ref="F726:F728"/>
    <mergeCell ref="B729:D729"/>
    <mergeCell ref="B730:D730"/>
    <mergeCell ref="C668:C670"/>
    <mergeCell ref="C671:C673"/>
    <mergeCell ref="C674:C676"/>
    <mergeCell ref="C694:C696"/>
    <mergeCell ref="C697:C699"/>
    <mergeCell ref="C700:C702"/>
    <mergeCell ref="C707:C709"/>
    <mergeCell ref="C710:C712"/>
    <mergeCell ref="C713:C715"/>
    <mergeCell ref="C720:C722"/>
    <mergeCell ref="C723:C725"/>
    <mergeCell ref="C726:C728"/>
    <mergeCell ref="AE732:AE734"/>
    <mergeCell ref="AD732:AD734"/>
    <mergeCell ref="AC732:AC734"/>
    <mergeCell ref="AB732:AB734"/>
    <mergeCell ref="AA732:AA734"/>
    <mergeCell ref="Z732:Z734"/>
    <mergeCell ref="Y732:Y734"/>
    <mergeCell ref="X732:X734"/>
    <mergeCell ref="W732:W734"/>
    <mergeCell ref="V732:V734"/>
    <mergeCell ref="U732:U734"/>
    <mergeCell ref="T732:T734"/>
    <mergeCell ref="S732:S734"/>
    <mergeCell ref="R732:R734"/>
    <mergeCell ref="Q732:Q734"/>
    <mergeCell ref="F732:F734"/>
    <mergeCell ref="B732:B734"/>
    <mergeCell ref="A732:A797"/>
    <mergeCell ref="C732:C734"/>
    <mergeCell ref="AE735:AE737"/>
    <mergeCell ref="AD735:AD737"/>
    <mergeCell ref="AC735:AC737"/>
    <mergeCell ref="AB735:AB737"/>
    <mergeCell ref="AA735:AA737"/>
    <mergeCell ref="Z735:Z737"/>
    <mergeCell ref="Y735:Y737"/>
    <mergeCell ref="X735:X737"/>
    <mergeCell ref="W735:W737"/>
    <mergeCell ref="V735:V737"/>
    <mergeCell ref="U735:U737"/>
    <mergeCell ref="T735:T737"/>
    <mergeCell ref="S735:S737"/>
    <mergeCell ref="R735:R737"/>
    <mergeCell ref="Q735:Q737"/>
    <mergeCell ref="F735:F737"/>
    <mergeCell ref="B735:B737"/>
    <mergeCell ref="C735:C737"/>
    <mergeCell ref="AE738:AE740"/>
    <mergeCell ref="AD738:AD740"/>
    <mergeCell ref="AC738:AC740"/>
    <mergeCell ref="AB738:AB740"/>
    <mergeCell ref="AA738:AA740"/>
    <mergeCell ref="Z738:Z740"/>
    <mergeCell ref="Y738:Y740"/>
    <mergeCell ref="X738:X740"/>
    <mergeCell ref="W738:W740"/>
    <mergeCell ref="V738:V740"/>
    <mergeCell ref="U738:U740"/>
    <mergeCell ref="T738:T740"/>
    <mergeCell ref="S738:S740"/>
    <mergeCell ref="R738:R740"/>
    <mergeCell ref="Q738:Q740"/>
    <mergeCell ref="F738:F740"/>
    <mergeCell ref="B738:B740"/>
    <mergeCell ref="C738:C740"/>
    <mergeCell ref="AE741:AE743"/>
    <mergeCell ref="AD741:AD743"/>
    <mergeCell ref="AC741:AC743"/>
    <mergeCell ref="AB741:AB743"/>
    <mergeCell ref="AA741:AA743"/>
    <mergeCell ref="Z741:Z743"/>
    <mergeCell ref="Y741:Y743"/>
    <mergeCell ref="X741:X743"/>
    <mergeCell ref="W741:W743"/>
    <mergeCell ref="V741:V743"/>
    <mergeCell ref="U741:U743"/>
    <mergeCell ref="T741:T743"/>
    <mergeCell ref="S741:S743"/>
    <mergeCell ref="R741:R743"/>
    <mergeCell ref="Q741:Q743"/>
    <mergeCell ref="F741:F743"/>
    <mergeCell ref="B741:B743"/>
    <mergeCell ref="C741:C743"/>
    <mergeCell ref="B744:D744"/>
    <mergeCell ref="C745:C747"/>
    <mergeCell ref="B745:B747"/>
    <mergeCell ref="B748:B750"/>
    <mergeCell ref="C748:C750"/>
    <mergeCell ref="B751:B753"/>
    <mergeCell ref="C751:C753"/>
    <mergeCell ref="B754:B756"/>
    <mergeCell ref="C754:C756"/>
    <mergeCell ref="B757:D757"/>
    <mergeCell ref="C758:C760"/>
    <mergeCell ref="B758:B760"/>
    <mergeCell ref="B761:B763"/>
    <mergeCell ref="C761:C763"/>
    <mergeCell ref="B764:B766"/>
    <mergeCell ref="C764:C766"/>
    <mergeCell ref="B767:B769"/>
    <mergeCell ref="C767:C769"/>
    <mergeCell ref="B770:D770"/>
    <mergeCell ref="B771:B773"/>
    <mergeCell ref="C771:C773"/>
    <mergeCell ref="B774:B776"/>
    <mergeCell ref="C774:C776"/>
    <mergeCell ref="B777:B779"/>
    <mergeCell ref="C777:C779"/>
    <mergeCell ref="B780:B782"/>
    <mergeCell ref="C780:C782"/>
    <mergeCell ref="B783:D783"/>
    <mergeCell ref="B784:B786"/>
    <mergeCell ref="C784:C786"/>
    <mergeCell ref="B787:B789"/>
    <mergeCell ref="B790:B792"/>
    <mergeCell ref="B793:B795"/>
    <mergeCell ref="B796:D796"/>
    <mergeCell ref="B797:D797"/>
    <mergeCell ref="C787:C789"/>
    <mergeCell ref="C790:C792"/>
    <mergeCell ref="C793:C795"/>
    <mergeCell ref="AE745:AE747"/>
    <mergeCell ref="AD745:AD747"/>
    <mergeCell ref="AC745:AC747"/>
    <mergeCell ref="AB745:AB747"/>
    <mergeCell ref="AA745:AA747"/>
    <mergeCell ref="Z745:Z747"/>
    <mergeCell ref="Y745:Y747"/>
    <mergeCell ref="X745:X747"/>
    <mergeCell ref="W745:W747"/>
    <mergeCell ref="V745:V747"/>
    <mergeCell ref="U745:U747"/>
    <mergeCell ref="T745:T747"/>
    <mergeCell ref="S745:S747"/>
    <mergeCell ref="R745:R747"/>
    <mergeCell ref="Q745:Q747"/>
    <mergeCell ref="F745:F747"/>
    <mergeCell ref="AE748:AE750"/>
    <mergeCell ref="AD748:AD750"/>
    <mergeCell ref="AC748:AC750"/>
    <mergeCell ref="AB748:AB750"/>
    <mergeCell ref="AA748:AA750"/>
    <mergeCell ref="Z748:Z750"/>
    <mergeCell ref="Y748:Y750"/>
    <mergeCell ref="X748:X750"/>
    <mergeCell ref="W748:W750"/>
    <mergeCell ref="V748:V750"/>
    <mergeCell ref="U748:U750"/>
    <mergeCell ref="T748:T750"/>
    <mergeCell ref="S748:S750"/>
    <mergeCell ref="R748:R750"/>
    <mergeCell ref="Q748:Q750"/>
    <mergeCell ref="F748:F750"/>
    <mergeCell ref="AE751:AE753"/>
    <mergeCell ref="AD751:AD753"/>
    <mergeCell ref="AC751:AC753"/>
    <mergeCell ref="AB751:AB753"/>
    <mergeCell ref="AA751:AA753"/>
    <mergeCell ref="Z751:Z753"/>
    <mergeCell ref="Y751:Y753"/>
    <mergeCell ref="X751:X753"/>
    <mergeCell ref="W751:W753"/>
    <mergeCell ref="V751:V753"/>
    <mergeCell ref="U751:U753"/>
    <mergeCell ref="T751:T753"/>
    <mergeCell ref="S751:S753"/>
    <mergeCell ref="R751:R753"/>
    <mergeCell ref="Q751:Q753"/>
    <mergeCell ref="F751:F753"/>
    <mergeCell ref="AE754:AE756"/>
    <mergeCell ref="AD754:AD756"/>
    <mergeCell ref="AC754:AC756"/>
    <mergeCell ref="AB754:AB756"/>
    <mergeCell ref="AA754:AA756"/>
    <mergeCell ref="Z754:Z756"/>
    <mergeCell ref="Y754:Y756"/>
    <mergeCell ref="X754:X756"/>
    <mergeCell ref="W754:W756"/>
    <mergeCell ref="V754:V756"/>
    <mergeCell ref="U754:U756"/>
    <mergeCell ref="T754:T756"/>
    <mergeCell ref="S754:S756"/>
    <mergeCell ref="R754:R756"/>
    <mergeCell ref="Q754:Q756"/>
    <mergeCell ref="F754:F756"/>
    <mergeCell ref="AE758:AE760"/>
    <mergeCell ref="AD758:AD760"/>
    <mergeCell ref="AC758:AC760"/>
    <mergeCell ref="AB758:AB760"/>
    <mergeCell ref="AA758:AA760"/>
    <mergeCell ref="Z758:Z760"/>
    <mergeCell ref="Y758:Y760"/>
    <mergeCell ref="X758:X760"/>
    <mergeCell ref="W758:W760"/>
    <mergeCell ref="V758:V760"/>
    <mergeCell ref="U758:U760"/>
    <mergeCell ref="T758:T760"/>
    <mergeCell ref="S758:S760"/>
    <mergeCell ref="R758:R760"/>
    <mergeCell ref="Q758:Q760"/>
    <mergeCell ref="F758:F760"/>
    <mergeCell ref="AE761:AE763"/>
    <mergeCell ref="AD761:AD763"/>
    <mergeCell ref="AC761:AC763"/>
    <mergeCell ref="AB761:AB763"/>
    <mergeCell ref="AA761:AA763"/>
    <mergeCell ref="Z761:Z763"/>
    <mergeCell ref="Y761:Y763"/>
    <mergeCell ref="X761:X763"/>
    <mergeCell ref="W761:W763"/>
    <mergeCell ref="V761:V763"/>
    <mergeCell ref="U761:U763"/>
    <mergeCell ref="T761:T763"/>
    <mergeCell ref="S761:S763"/>
    <mergeCell ref="R761:R763"/>
    <mergeCell ref="Q761:Q763"/>
    <mergeCell ref="F761:F763"/>
    <mergeCell ref="AE764:AE766"/>
    <mergeCell ref="AD764:AD766"/>
    <mergeCell ref="AC764:AC766"/>
    <mergeCell ref="AB764:AB766"/>
    <mergeCell ref="AA764:AA766"/>
    <mergeCell ref="Z764:Z766"/>
    <mergeCell ref="Y764:Y766"/>
    <mergeCell ref="X764:X766"/>
    <mergeCell ref="W764:W766"/>
    <mergeCell ref="V764:V766"/>
    <mergeCell ref="U764:U766"/>
    <mergeCell ref="T764:T766"/>
    <mergeCell ref="S764:S766"/>
    <mergeCell ref="R764:R766"/>
    <mergeCell ref="Q764:Q766"/>
    <mergeCell ref="F764:F766"/>
    <mergeCell ref="AE767:AE769"/>
    <mergeCell ref="AD767:AD769"/>
    <mergeCell ref="AC767:AC769"/>
    <mergeCell ref="AB767:AB769"/>
    <mergeCell ref="AA767:AA769"/>
    <mergeCell ref="Z767:Z769"/>
    <mergeCell ref="Y767:Y769"/>
    <mergeCell ref="X767:X769"/>
    <mergeCell ref="W767:W769"/>
    <mergeCell ref="V767:V769"/>
    <mergeCell ref="U767:U769"/>
    <mergeCell ref="T767:T769"/>
    <mergeCell ref="S767:S769"/>
    <mergeCell ref="R767:R769"/>
    <mergeCell ref="Q767:Q769"/>
    <mergeCell ref="F767:F769"/>
    <mergeCell ref="AE771:AE773"/>
    <mergeCell ref="AD771:AD773"/>
    <mergeCell ref="AC771:AC773"/>
    <mergeCell ref="AB771:AB773"/>
    <mergeCell ref="AA771:AA773"/>
    <mergeCell ref="Z771:Z773"/>
    <mergeCell ref="Y771:Y773"/>
    <mergeCell ref="X771:X773"/>
    <mergeCell ref="W771:W773"/>
    <mergeCell ref="V771:V773"/>
    <mergeCell ref="U771:U773"/>
    <mergeCell ref="T771:T773"/>
    <mergeCell ref="S771:S773"/>
    <mergeCell ref="R771:R773"/>
    <mergeCell ref="Q771:Q773"/>
    <mergeCell ref="F771:F773"/>
    <mergeCell ref="AE774:AE776"/>
    <mergeCell ref="AD774:AD776"/>
    <mergeCell ref="AC774:AC776"/>
    <mergeCell ref="AB774:AB776"/>
    <mergeCell ref="AA774:AA776"/>
    <mergeCell ref="Z774:Z776"/>
    <mergeCell ref="Y774:Y776"/>
    <mergeCell ref="X774:X776"/>
    <mergeCell ref="W774:W776"/>
    <mergeCell ref="V774:V776"/>
    <mergeCell ref="U774:U776"/>
    <mergeCell ref="T774:T776"/>
    <mergeCell ref="S774:S776"/>
    <mergeCell ref="R774:R776"/>
    <mergeCell ref="Q774:Q776"/>
    <mergeCell ref="F774:F776"/>
    <mergeCell ref="AE777:AE779"/>
    <mergeCell ref="AD777:AD779"/>
    <mergeCell ref="AC777:AC779"/>
    <mergeCell ref="AB777:AB779"/>
    <mergeCell ref="AA777:AA779"/>
    <mergeCell ref="Z777:Z779"/>
    <mergeCell ref="Y777:Y779"/>
    <mergeCell ref="X777:X779"/>
    <mergeCell ref="W777:W779"/>
    <mergeCell ref="V777:V779"/>
    <mergeCell ref="U777:U779"/>
    <mergeCell ref="T777:T779"/>
    <mergeCell ref="S777:S779"/>
    <mergeCell ref="R777:R779"/>
    <mergeCell ref="Q777:Q779"/>
    <mergeCell ref="F777:F779"/>
    <mergeCell ref="AE780:AE782"/>
    <mergeCell ref="AD780:AD782"/>
    <mergeCell ref="AC780:AC782"/>
    <mergeCell ref="AB780:AB782"/>
    <mergeCell ref="AA780:AA782"/>
    <mergeCell ref="Z780:Z782"/>
    <mergeCell ref="Y780:Y782"/>
    <mergeCell ref="X780:X782"/>
    <mergeCell ref="W780:W782"/>
    <mergeCell ref="V780:V782"/>
    <mergeCell ref="U780:U782"/>
    <mergeCell ref="T780:T782"/>
    <mergeCell ref="S780:S782"/>
    <mergeCell ref="R780:R782"/>
    <mergeCell ref="Q780:Q782"/>
    <mergeCell ref="F780:F782"/>
    <mergeCell ref="AE784:AE786"/>
    <mergeCell ref="AD784:AD786"/>
    <mergeCell ref="AC784:AC786"/>
    <mergeCell ref="AB784:AB786"/>
    <mergeCell ref="AA784:AA786"/>
    <mergeCell ref="Z784:Z786"/>
    <mergeCell ref="Y784:Y786"/>
    <mergeCell ref="X784:X786"/>
    <mergeCell ref="W784:W786"/>
    <mergeCell ref="V784:V786"/>
    <mergeCell ref="U784:U786"/>
    <mergeCell ref="T784:T786"/>
    <mergeCell ref="S784:S786"/>
    <mergeCell ref="R784:R786"/>
    <mergeCell ref="Q784:Q786"/>
    <mergeCell ref="F784:F786"/>
    <mergeCell ref="AE787:AE789"/>
    <mergeCell ref="AD787:AD789"/>
    <mergeCell ref="AC787:AC789"/>
    <mergeCell ref="AB787:AB789"/>
    <mergeCell ref="AA787:AA789"/>
    <mergeCell ref="Z787:Z789"/>
    <mergeCell ref="Y787:Y789"/>
    <mergeCell ref="X787:X789"/>
    <mergeCell ref="W787:W789"/>
    <mergeCell ref="V787:V789"/>
    <mergeCell ref="U787:U789"/>
    <mergeCell ref="T787:T789"/>
    <mergeCell ref="S787:S789"/>
    <mergeCell ref="R787:R789"/>
    <mergeCell ref="Q787:Q789"/>
    <mergeCell ref="F787:F789"/>
    <mergeCell ref="AE790:AE792"/>
    <mergeCell ref="AD790:AD792"/>
    <mergeCell ref="AC790:AC792"/>
    <mergeCell ref="AB790:AB792"/>
    <mergeCell ref="AA790:AA792"/>
    <mergeCell ref="Z790:Z792"/>
    <mergeCell ref="Y790:Y792"/>
    <mergeCell ref="X790:X792"/>
    <mergeCell ref="W790:W792"/>
    <mergeCell ref="V790:V792"/>
    <mergeCell ref="U790:U792"/>
    <mergeCell ref="T790:T792"/>
    <mergeCell ref="S790:S792"/>
    <mergeCell ref="R790:R792"/>
    <mergeCell ref="Q790:Q792"/>
    <mergeCell ref="F790:F792"/>
    <mergeCell ref="AE793:AE795"/>
    <mergeCell ref="AD793:AD795"/>
    <mergeCell ref="AC793:AC795"/>
    <mergeCell ref="AB793:AB795"/>
    <mergeCell ref="AA793:AA795"/>
    <mergeCell ref="Z793:Z795"/>
    <mergeCell ref="Y793:Y795"/>
    <mergeCell ref="X793:X795"/>
    <mergeCell ref="W793:W795"/>
    <mergeCell ref="V793:V795"/>
    <mergeCell ref="U793:U795"/>
    <mergeCell ref="T793:T795"/>
    <mergeCell ref="S793:S795"/>
    <mergeCell ref="R793:R795"/>
    <mergeCell ref="Q793:Q795"/>
    <mergeCell ref="F793:F795"/>
    <mergeCell ref="AE799:AE801"/>
    <mergeCell ref="AD799:AD801"/>
    <mergeCell ref="AC799:AC801"/>
    <mergeCell ref="AB799:AB801"/>
    <mergeCell ref="AA799:AA801"/>
    <mergeCell ref="Z799:Z801"/>
    <mergeCell ref="Y799:Y801"/>
    <mergeCell ref="X799:X801"/>
    <mergeCell ref="W799:W801"/>
    <mergeCell ref="V799:V801"/>
    <mergeCell ref="U799:U801"/>
    <mergeCell ref="T799:T801"/>
    <mergeCell ref="S799:S801"/>
    <mergeCell ref="R799:R801"/>
    <mergeCell ref="Q799:Q801"/>
    <mergeCell ref="F799:F801"/>
    <mergeCell ref="B799:B801"/>
    <mergeCell ref="A799:A864"/>
    <mergeCell ref="AE802:AE804"/>
    <mergeCell ref="AD802:AD804"/>
    <mergeCell ref="AC802:AC804"/>
    <mergeCell ref="AB802:AB804"/>
    <mergeCell ref="AA802:AA804"/>
    <mergeCell ref="Z802:Z804"/>
    <mergeCell ref="Y802:Y804"/>
    <mergeCell ref="X802:X804"/>
    <mergeCell ref="W802:W804"/>
    <mergeCell ref="V802:V804"/>
    <mergeCell ref="U802:U804"/>
    <mergeCell ref="T802:T804"/>
    <mergeCell ref="S802:S804"/>
    <mergeCell ref="R802:R804"/>
    <mergeCell ref="Q802:Q804"/>
    <mergeCell ref="F802:F804"/>
    <mergeCell ref="B802:B804"/>
    <mergeCell ref="AE805:AE807"/>
    <mergeCell ref="AD805:AD807"/>
    <mergeCell ref="AC805:AC807"/>
    <mergeCell ref="AB805:AB807"/>
    <mergeCell ref="AA805:AA807"/>
    <mergeCell ref="Z805:Z807"/>
    <mergeCell ref="Y805:Y807"/>
    <mergeCell ref="X805:X807"/>
    <mergeCell ref="W805:W807"/>
    <mergeCell ref="V805:V807"/>
    <mergeCell ref="U805:U807"/>
    <mergeCell ref="T805:T807"/>
    <mergeCell ref="S805:S807"/>
    <mergeCell ref="R805:R807"/>
    <mergeCell ref="Q805:Q807"/>
    <mergeCell ref="F805:F807"/>
    <mergeCell ref="B805:B807"/>
    <mergeCell ref="AE808:AE810"/>
    <mergeCell ref="AD808:AD810"/>
    <mergeCell ref="AC808:AC810"/>
    <mergeCell ref="AB808:AB810"/>
    <mergeCell ref="AA808:AA810"/>
    <mergeCell ref="Z808:Z810"/>
    <mergeCell ref="Y808:Y810"/>
    <mergeCell ref="X808:X810"/>
    <mergeCell ref="W808:W810"/>
    <mergeCell ref="V808:V810"/>
    <mergeCell ref="U808:U810"/>
    <mergeCell ref="T808:T810"/>
    <mergeCell ref="S808:S810"/>
    <mergeCell ref="R808:R810"/>
    <mergeCell ref="Q808:Q810"/>
    <mergeCell ref="F808:F810"/>
    <mergeCell ref="B808:B810"/>
    <mergeCell ref="B811:D811"/>
    <mergeCell ref="C812:C814"/>
    <mergeCell ref="B812:B814"/>
    <mergeCell ref="B815:B817"/>
    <mergeCell ref="C815:C817"/>
    <mergeCell ref="B818:B820"/>
    <mergeCell ref="C818:C820"/>
    <mergeCell ref="B821:B823"/>
    <mergeCell ref="C821:C823"/>
    <mergeCell ref="B824:D824"/>
    <mergeCell ref="B825:B827"/>
    <mergeCell ref="B828:B830"/>
    <mergeCell ref="B831:B833"/>
    <mergeCell ref="B834:B836"/>
    <mergeCell ref="B837:D837"/>
    <mergeCell ref="B838:B840"/>
    <mergeCell ref="B841:B843"/>
    <mergeCell ref="B844:B846"/>
    <mergeCell ref="B847:B849"/>
    <mergeCell ref="B850:D850"/>
    <mergeCell ref="B851:B853"/>
    <mergeCell ref="C851:C853"/>
    <mergeCell ref="B854:B856"/>
    <mergeCell ref="B857:B859"/>
    <mergeCell ref="B860:B862"/>
    <mergeCell ref="B863:D863"/>
    <mergeCell ref="B864:D864"/>
    <mergeCell ref="AE812:AE814"/>
    <mergeCell ref="AD812:AD814"/>
    <mergeCell ref="AC812:AC814"/>
    <mergeCell ref="AB812:AB814"/>
    <mergeCell ref="AA812:AA814"/>
    <mergeCell ref="Z812:Z814"/>
    <mergeCell ref="Y812:Y814"/>
    <mergeCell ref="X812:X814"/>
    <mergeCell ref="W812:W814"/>
    <mergeCell ref="V812:V814"/>
    <mergeCell ref="U812:U814"/>
    <mergeCell ref="T812:T814"/>
    <mergeCell ref="S812:S814"/>
    <mergeCell ref="R812:R814"/>
    <mergeCell ref="Q812:Q814"/>
    <mergeCell ref="F812:F814"/>
    <mergeCell ref="AE815:AE817"/>
    <mergeCell ref="AD815:AD817"/>
    <mergeCell ref="AA815:AA817"/>
    <mergeCell ref="Z815:Z817"/>
    <mergeCell ref="Y815:Y817"/>
    <mergeCell ref="X815:X817"/>
    <mergeCell ref="W815:W817"/>
    <mergeCell ref="V815:V817"/>
    <mergeCell ref="U815:U817"/>
    <mergeCell ref="T815:T817"/>
    <mergeCell ref="S815:S817"/>
    <mergeCell ref="R815:R817"/>
    <mergeCell ref="Q815:Q817"/>
    <mergeCell ref="F815:F817"/>
    <mergeCell ref="AE818:AE820"/>
    <mergeCell ref="AD818:AD820"/>
    <mergeCell ref="AC818:AC820"/>
    <mergeCell ref="AB818:AB820"/>
    <mergeCell ref="AA818:AA820"/>
    <mergeCell ref="Z818:Z820"/>
    <mergeCell ref="Y818:Y820"/>
    <mergeCell ref="X818:X820"/>
    <mergeCell ref="W818:W820"/>
    <mergeCell ref="V818:V820"/>
    <mergeCell ref="U818:U820"/>
    <mergeCell ref="T818:T820"/>
    <mergeCell ref="S818:S820"/>
    <mergeCell ref="R818:R820"/>
    <mergeCell ref="Q818:Q820"/>
    <mergeCell ref="F818:F820"/>
    <mergeCell ref="AE821:AE823"/>
    <mergeCell ref="AD821:AD823"/>
    <mergeCell ref="AC821:AC823"/>
    <mergeCell ref="AB821:AB823"/>
    <mergeCell ref="AA821:AA823"/>
    <mergeCell ref="Z821:Z823"/>
    <mergeCell ref="Y821:Y823"/>
    <mergeCell ref="X821:X823"/>
    <mergeCell ref="W821:W823"/>
    <mergeCell ref="V821:V823"/>
    <mergeCell ref="U821:U823"/>
    <mergeCell ref="T821:T823"/>
    <mergeCell ref="S821:S823"/>
    <mergeCell ref="R821:R823"/>
    <mergeCell ref="Q821:Q823"/>
    <mergeCell ref="F821:F823"/>
    <mergeCell ref="AE825:AE827"/>
    <mergeCell ref="AD825:AD827"/>
    <mergeCell ref="AC825:AC827"/>
    <mergeCell ref="AB825:AB827"/>
    <mergeCell ref="AA825:AA827"/>
    <mergeCell ref="Z825:Z827"/>
    <mergeCell ref="Y825:Y827"/>
    <mergeCell ref="X825:X827"/>
    <mergeCell ref="W825:W827"/>
    <mergeCell ref="V825:V827"/>
    <mergeCell ref="U825:U827"/>
    <mergeCell ref="T825:T827"/>
    <mergeCell ref="S825:S827"/>
    <mergeCell ref="R825:R827"/>
    <mergeCell ref="Q825:Q827"/>
    <mergeCell ref="F825:F827"/>
    <mergeCell ref="AE828:AE830"/>
    <mergeCell ref="AD828:AD830"/>
    <mergeCell ref="AC828:AC830"/>
    <mergeCell ref="AB828:AB830"/>
    <mergeCell ref="AA828:AA830"/>
    <mergeCell ref="Z828:Z830"/>
    <mergeCell ref="Y828:Y830"/>
    <mergeCell ref="X828:X830"/>
    <mergeCell ref="W828:W830"/>
    <mergeCell ref="V828:V830"/>
    <mergeCell ref="U828:U830"/>
    <mergeCell ref="T828:T830"/>
    <mergeCell ref="S828:S830"/>
    <mergeCell ref="R828:R830"/>
    <mergeCell ref="Q828:Q830"/>
    <mergeCell ref="F828:F830"/>
    <mergeCell ref="AE831:AE833"/>
    <mergeCell ref="AD831:AD833"/>
    <mergeCell ref="AC831:AC833"/>
    <mergeCell ref="AB831:AB833"/>
    <mergeCell ref="AA831:AA833"/>
    <mergeCell ref="Z831:Z833"/>
    <mergeCell ref="Y831:Y833"/>
    <mergeCell ref="X831:X833"/>
    <mergeCell ref="W831:W833"/>
    <mergeCell ref="V831:V833"/>
    <mergeCell ref="U831:U833"/>
    <mergeCell ref="T831:T833"/>
    <mergeCell ref="S831:S833"/>
    <mergeCell ref="R831:R833"/>
    <mergeCell ref="Q831:Q833"/>
    <mergeCell ref="F831:F833"/>
    <mergeCell ref="AE834:AE836"/>
    <mergeCell ref="AD834:AD836"/>
    <mergeCell ref="AC834:AC836"/>
    <mergeCell ref="AB834:AB836"/>
    <mergeCell ref="AA834:AA836"/>
    <mergeCell ref="Z834:Z836"/>
    <mergeCell ref="Y834:Y836"/>
    <mergeCell ref="X834:X836"/>
    <mergeCell ref="W834:W836"/>
    <mergeCell ref="V834:V836"/>
    <mergeCell ref="U834:U836"/>
    <mergeCell ref="T834:T836"/>
    <mergeCell ref="S834:S836"/>
    <mergeCell ref="R834:R836"/>
    <mergeCell ref="Q834:Q836"/>
    <mergeCell ref="F834:F836"/>
    <mergeCell ref="AE838:AE840"/>
    <mergeCell ref="AD838:AD840"/>
    <mergeCell ref="AC838:AC840"/>
    <mergeCell ref="AB838:AB840"/>
    <mergeCell ref="AA838:AA840"/>
    <mergeCell ref="Z838:Z840"/>
    <mergeCell ref="Y838:Y840"/>
    <mergeCell ref="X838:X840"/>
    <mergeCell ref="W838:W840"/>
    <mergeCell ref="V838:V840"/>
    <mergeCell ref="U838:U840"/>
    <mergeCell ref="T838:T840"/>
    <mergeCell ref="S838:S840"/>
    <mergeCell ref="R838:R840"/>
    <mergeCell ref="Q838:Q840"/>
    <mergeCell ref="F838:F840"/>
    <mergeCell ref="AE841:AE843"/>
    <mergeCell ref="AD841:AD843"/>
    <mergeCell ref="AC841:AC843"/>
    <mergeCell ref="AB841:AB843"/>
    <mergeCell ref="AA841:AA843"/>
    <mergeCell ref="Z841:Z843"/>
    <mergeCell ref="Y841:Y843"/>
    <mergeCell ref="X841:X843"/>
    <mergeCell ref="W841:W843"/>
    <mergeCell ref="V841:V843"/>
    <mergeCell ref="U841:U843"/>
    <mergeCell ref="T841:T843"/>
    <mergeCell ref="S841:S843"/>
    <mergeCell ref="R841:R843"/>
    <mergeCell ref="Q841:Q843"/>
    <mergeCell ref="F841:F843"/>
    <mergeCell ref="AE844:AE846"/>
    <mergeCell ref="AD844:AD846"/>
    <mergeCell ref="AC844:AC846"/>
    <mergeCell ref="AB844:AB846"/>
    <mergeCell ref="AA844:AA846"/>
    <mergeCell ref="Z844:Z846"/>
    <mergeCell ref="Y844:Y846"/>
    <mergeCell ref="X844:X846"/>
    <mergeCell ref="W844:W846"/>
    <mergeCell ref="V844:V846"/>
    <mergeCell ref="U844:U846"/>
    <mergeCell ref="T844:T846"/>
    <mergeCell ref="S844:S846"/>
    <mergeCell ref="R844:R846"/>
    <mergeCell ref="Q844:Q846"/>
    <mergeCell ref="F844:F846"/>
    <mergeCell ref="AE847:AE849"/>
    <mergeCell ref="AD847:AD849"/>
    <mergeCell ref="AC847:AC849"/>
    <mergeCell ref="AB847:AB849"/>
    <mergeCell ref="AA847:AA849"/>
    <mergeCell ref="Z847:Z849"/>
    <mergeCell ref="Y847:Y849"/>
    <mergeCell ref="X847:X849"/>
    <mergeCell ref="W847:W849"/>
    <mergeCell ref="V847:V849"/>
    <mergeCell ref="U847:U849"/>
    <mergeCell ref="T847:T849"/>
    <mergeCell ref="S847:S849"/>
    <mergeCell ref="R847:R849"/>
    <mergeCell ref="Q847:Q849"/>
    <mergeCell ref="F847:F849"/>
    <mergeCell ref="AE851:AE853"/>
    <mergeCell ref="AD851:AD853"/>
    <mergeCell ref="AC851:AC853"/>
    <mergeCell ref="AB851:AB853"/>
    <mergeCell ref="AA851:AA853"/>
    <mergeCell ref="Z851:Z853"/>
    <mergeCell ref="Y851:Y853"/>
    <mergeCell ref="X851:X853"/>
    <mergeCell ref="W851:W853"/>
    <mergeCell ref="V851:V853"/>
    <mergeCell ref="U851:U853"/>
    <mergeCell ref="T851:T853"/>
    <mergeCell ref="S851:S853"/>
    <mergeCell ref="R851:R853"/>
    <mergeCell ref="Q851:Q853"/>
    <mergeCell ref="F851:F853"/>
    <mergeCell ref="AE854:AE856"/>
    <mergeCell ref="AD854:AD856"/>
    <mergeCell ref="AC854:AC856"/>
    <mergeCell ref="AB854:AB856"/>
    <mergeCell ref="AA854:AA856"/>
    <mergeCell ref="Z854:Z856"/>
    <mergeCell ref="Y854:Y856"/>
    <mergeCell ref="X854:X856"/>
    <mergeCell ref="W854:W856"/>
    <mergeCell ref="V854:V856"/>
    <mergeCell ref="U854:U856"/>
    <mergeCell ref="T854:T856"/>
    <mergeCell ref="S854:S856"/>
    <mergeCell ref="R854:R856"/>
    <mergeCell ref="Q854:Q856"/>
    <mergeCell ref="F854:F856"/>
    <mergeCell ref="AE857:AE859"/>
    <mergeCell ref="AD857:AD859"/>
    <mergeCell ref="AC857:AC859"/>
    <mergeCell ref="AB857:AB859"/>
    <mergeCell ref="AA857:AA859"/>
    <mergeCell ref="Z857:Z859"/>
    <mergeCell ref="Y857:Y859"/>
    <mergeCell ref="X857:X859"/>
    <mergeCell ref="W857:W859"/>
    <mergeCell ref="V857:V859"/>
    <mergeCell ref="U857:U859"/>
    <mergeCell ref="T857:T859"/>
    <mergeCell ref="S857:S859"/>
    <mergeCell ref="R857:R859"/>
    <mergeCell ref="Q857:Q859"/>
    <mergeCell ref="F857:F859"/>
    <mergeCell ref="AE860:AE862"/>
    <mergeCell ref="AD860:AD862"/>
    <mergeCell ref="AC860:AC862"/>
    <mergeCell ref="AB860:AB862"/>
    <mergeCell ref="AA860:AA862"/>
    <mergeCell ref="Z860:Z862"/>
    <mergeCell ref="Y860:Y862"/>
    <mergeCell ref="X860:X862"/>
    <mergeCell ref="W860:W862"/>
    <mergeCell ref="V860:V862"/>
    <mergeCell ref="U860:U862"/>
    <mergeCell ref="T860:T862"/>
    <mergeCell ref="S860:S862"/>
    <mergeCell ref="R860:R862"/>
    <mergeCell ref="Q860:Q862"/>
    <mergeCell ref="F860:F862"/>
    <mergeCell ref="C799:C801"/>
    <mergeCell ref="C802:C804"/>
    <mergeCell ref="C805:C807"/>
    <mergeCell ref="C808:C810"/>
    <mergeCell ref="C825:C827"/>
    <mergeCell ref="C828:C830"/>
    <mergeCell ref="C831:C833"/>
    <mergeCell ref="C834:C836"/>
    <mergeCell ref="C838:C840"/>
    <mergeCell ref="C841:C843"/>
    <mergeCell ref="C844:C846"/>
    <mergeCell ref="C847:C849"/>
    <mergeCell ref="C854:C856"/>
    <mergeCell ref="C857:C859"/>
    <mergeCell ref="C860:C862"/>
    <mergeCell ref="AC815:AC817"/>
    <mergeCell ref="AB815:AB817"/>
    <mergeCell ref="A866:A930"/>
    <mergeCell ref="C866:C868"/>
    <mergeCell ref="B866:B868"/>
    <mergeCell ref="B869:B871"/>
    <mergeCell ref="B872:B874"/>
    <mergeCell ref="B875:B877"/>
    <mergeCell ref="B878:B880"/>
    <mergeCell ref="B881:D881"/>
    <mergeCell ref="B882:B884"/>
    <mergeCell ref="B885:B887"/>
    <mergeCell ref="B888:B890"/>
    <mergeCell ref="B891:B893"/>
    <mergeCell ref="B894:B896"/>
    <mergeCell ref="B897:D897"/>
    <mergeCell ref="C898:C900"/>
    <mergeCell ref="F898:F900"/>
    <mergeCell ref="Q898:Q900"/>
    <mergeCell ref="R898:R900"/>
    <mergeCell ref="S898:S900"/>
    <mergeCell ref="T898:T900"/>
    <mergeCell ref="U898:U900"/>
    <mergeCell ref="V898:V900"/>
    <mergeCell ref="W898:W900"/>
    <mergeCell ref="X898:X900"/>
    <mergeCell ref="Y898:Y900"/>
    <mergeCell ref="Z898:Z900"/>
    <mergeCell ref="AA898:AA900"/>
    <mergeCell ref="AB898:AB900"/>
    <mergeCell ref="AC898:AC900"/>
    <mergeCell ref="AD898:AD900"/>
    <mergeCell ref="AE898:AE900"/>
    <mergeCell ref="B898:B900"/>
    <mergeCell ref="F901:F903"/>
    <mergeCell ref="Q901:Q903"/>
    <mergeCell ref="R901:R903"/>
    <mergeCell ref="S901:S903"/>
    <mergeCell ref="T901:T903"/>
    <mergeCell ref="U901:U903"/>
    <mergeCell ref="V901:V903"/>
    <mergeCell ref="W901:W903"/>
    <mergeCell ref="X901:X903"/>
    <mergeCell ref="Y901:Y903"/>
    <mergeCell ref="Z901:Z903"/>
    <mergeCell ref="AA901:AA903"/>
    <mergeCell ref="AB901:AB903"/>
    <mergeCell ref="AC901:AC903"/>
    <mergeCell ref="AD901:AD903"/>
    <mergeCell ref="AE901:AE903"/>
    <mergeCell ref="B901:B903"/>
    <mergeCell ref="F904:F906"/>
    <mergeCell ref="Q904:Q906"/>
    <mergeCell ref="R904:R906"/>
    <mergeCell ref="S904:S906"/>
    <mergeCell ref="T904:T906"/>
    <mergeCell ref="U904:U906"/>
    <mergeCell ref="V904:V906"/>
    <mergeCell ref="W904:W906"/>
    <mergeCell ref="X904:X906"/>
    <mergeCell ref="Y904:Y906"/>
    <mergeCell ref="Z904:Z906"/>
    <mergeCell ref="AA904:AA906"/>
    <mergeCell ref="AB904:AB906"/>
    <mergeCell ref="AC904:AC906"/>
    <mergeCell ref="AD904:AD906"/>
    <mergeCell ref="AE904:AE906"/>
    <mergeCell ref="B904:B906"/>
    <mergeCell ref="F907:F909"/>
    <mergeCell ref="Q907:Q909"/>
    <mergeCell ref="R907:R909"/>
    <mergeCell ref="S907:S909"/>
    <mergeCell ref="T907:T909"/>
    <mergeCell ref="U907:U909"/>
    <mergeCell ref="V907:V909"/>
    <mergeCell ref="W907:W909"/>
    <mergeCell ref="X907:X909"/>
    <mergeCell ref="Y907:Y909"/>
    <mergeCell ref="Z907:Z909"/>
    <mergeCell ref="AA907:AA909"/>
    <mergeCell ref="AB907:AB909"/>
    <mergeCell ref="AC907:AC909"/>
    <mergeCell ref="AD907:AD909"/>
    <mergeCell ref="AE907:AE909"/>
    <mergeCell ref="B907:B909"/>
    <mergeCell ref="F910:F912"/>
    <mergeCell ref="Q910:Q912"/>
    <mergeCell ref="R910:R912"/>
    <mergeCell ref="S910:S912"/>
    <mergeCell ref="T910:T912"/>
    <mergeCell ref="U910:U912"/>
    <mergeCell ref="V910:V912"/>
    <mergeCell ref="W910:W912"/>
    <mergeCell ref="X910:X912"/>
    <mergeCell ref="Y910:Y912"/>
    <mergeCell ref="Z910:Z912"/>
    <mergeCell ref="AA910:AA912"/>
    <mergeCell ref="AB910:AB912"/>
    <mergeCell ref="AC910:AC912"/>
    <mergeCell ref="AD910:AD912"/>
    <mergeCell ref="AE910:AE912"/>
    <mergeCell ref="B910:B912"/>
    <mergeCell ref="B913:D913"/>
    <mergeCell ref="B914:B916"/>
    <mergeCell ref="B917:B919"/>
    <mergeCell ref="B920:B922"/>
    <mergeCell ref="B923:B925"/>
    <mergeCell ref="B926:B928"/>
    <mergeCell ref="B929:D929"/>
    <mergeCell ref="B930:D930"/>
    <mergeCell ref="F866:F868"/>
    <mergeCell ref="Q866:Q868"/>
    <mergeCell ref="R866:R868"/>
    <mergeCell ref="S866:S868"/>
    <mergeCell ref="T866:T868"/>
    <mergeCell ref="U866:U868"/>
    <mergeCell ref="V866:V868"/>
    <mergeCell ref="W866:W868"/>
    <mergeCell ref="X866:X868"/>
    <mergeCell ref="Y866:Y868"/>
    <mergeCell ref="Z866:Z868"/>
    <mergeCell ref="AA866:AA868"/>
    <mergeCell ref="AB866:AB868"/>
    <mergeCell ref="AC866:AC868"/>
    <mergeCell ref="AD866:AD868"/>
    <mergeCell ref="AE866:AE868"/>
    <mergeCell ref="F869:F871"/>
    <mergeCell ref="Q869:Q871"/>
    <mergeCell ref="R869:R871"/>
    <mergeCell ref="S869:S871"/>
    <mergeCell ref="T869:T871"/>
    <mergeCell ref="U869:U871"/>
    <mergeCell ref="V869:V871"/>
    <mergeCell ref="W869:W871"/>
    <mergeCell ref="X869:X871"/>
    <mergeCell ref="Y869:Y871"/>
    <mergeCell ref="Z869:Z871"/>
    <mergeCell ref="AA869:AA871"/>
    <mergeCell ref="AB869:AB871"/>
    <mergeCell ref="AC869:AC871"/>
    <mergeCell ref="AD869:AD871"/>
    <mergeCell ref="AE869:AE871"/>
    <mergeCell ref="F872:F874"/>
    <mergeCell ref="Q872:Q874"/>
    <mergeCell ref="R872:R874"/>
    <mergeCell ref="S872:S874"/>
    <mergeCell ref="T872:T874"/>
    <mergeCell ref="U872:U874"/>
    <mergeCell ref="V872:V874"/>
    <mergeCell ref="W872:W874"/>
    <mergeCell ref="X872:X874"/>
    <mergeCell ref="Y872:Y874"/>
    <mergeCell ref="Z872:Z874"/>
    <mergeCell ref="AA872:AA874"/>
    <mergeCell ref="AB872:AB874"/>
    <mergeCell ref="AC872:AC874"/>
    <mergeCell ref="AD872:AD874"/>
    <mergeCell ref="AE872:AE874"/>
    <mergeCell ref="F875:F877"/>
    <mergeCell ref="Q875:Q877"/>
    <mergeCell ref="R875:R877"/>
    <mergeCell ref="S875:S877"/>
    <mergeCell ref="T875:T877"/>
    <mergeCell ref="U875:U877"/>
    <mergeCell ref="V875:V877"/>
    <mergeCell ref="W875:W877"/>
    <mergeCell ref="X875:X877"/>
    <mergeCell ref="Y875:Y877"/>
    <mergeCell ref="Z875:Z877"/>
    <mergeCell ref="AA875:AA877"/>
    <mergeCell ref="AB875:AB877"/>
    <mergeCell ref="AC875:AC877"/>
    <mergeCell ref="AD875:AD877"/>
    <mergeCell ref="AE875:AE877"/>
    <mergeCell ref="F878:F880"/>
    <mergeCell ref="Q878:Q880"/>
    <mergeCell ref="R878:R880"/>
    <mergeCell ref="S878:S880"/>
    <mergeCell ref="T878:T880"/>
    <mergeCell ref="U878:U880"/>
    <mergeCell ref="V878:V880"/>
    <mergeCell ref="W878:W880"/>
    <mergeCell ref="X878:X880"/>
    <mergeCell ref="Y878:Y880"/>
    <mergeCell ref="Z878:Z880"/>
    <mergeCell ref="AA878:AA880"/>
    <mergeCell ref="AB878:AB880"/>
    <mergeCell ref="AC878:AC880"/>
    <mergeCell ref="AD878:AD880"/>
    <mergeCell ref="AE878:AE880"/>
    <mergeCell ref="F882:F884"/>
    <mergeCell ref="Q882:Q884"/>
    <mergeCell ref="R882:R884"/>
    <mergeCell ref="S882:S884"/>
    <mergeCell ref="T882:T884"/>
    <mergeCell ref="U882:U884"/>
    <mergeCell ref="V882:V884"/>
    <mergeCell ref="W882:W884"/>
    <mergeCell ref="X882:X884"/>
    <mergeCell ref="Y882:Y884"/>
    <mergeCell ref="Z882:Z884"/>
    <mergeCell ref="AA882:AA884"/>
    <mergeCell ref="AB882:AB884"/>
    <mergeCell ref="AC882:AC884"/>
    <mergeCell ref="AD882:AD884"/>
    <mergeCell ref="AE882:AE884"/>
    <mergeCell ref="F885:F887"/>
    <mergeCell ref="Q885:Q887"/>
    <mergeCell ref="R885:R887"/>
    <mergeCell ref="S885:S887"/>
    <mergeCell ref="T885:T887"/>
    <mergeCell ref="U885:U887"/>
    <mergeCell ref="V885:V887"/>
    <mergeCell ref="W885:W887"/>
    <mergeCell ref="X885:X887"/>
    <mergeCell ref="Y885:Y887"/>
    <mergeCell ref="Z885:Z887"/>
    <mergeCell ref="AA885:AA887"/>
    <mergeCell ref="AB885:AB887"/>
    <mergeCell ref="AC885:AC887"/>
    <mergeCell ref="AD885:AD887"/>
    <mergeCell ref="AE885:AE887"/>
    <mergeCell ref="F888:F890"/>
    <mergeCell ref="Q888:Q890"/>
    <mergeCell ref="R888:R890"/>
    <mergeCell ref="S888:S890"/>
    <mergeCell ref="T888:T890"/>
    <mergeCell ref="U888:U890"/>
    <mergeCell ref="V888:V890"/>
    <mergeCell ref="W888:W890"/>
    <mergeCell ref="X888:X890"/>
    <mergeCell ref="Y888:Y890"/>
    <mergeCell ref="Z888:Z890"/>
    <mergeCell ref="AA888:AA890"/>
    <mergeCell ref="AB888:AB890"/>
    <mergeCell ref="AC888:AC890"/>
    <mergeCell ref="AD888:AD890"/>
    <mergeCell ref="AE888:AE890"/>
    <mergeCell ref="F891:F893"/>
    <mergeCell ref="Q891:Q893"/>
    <mergeCell ref="R891:R893"/>
    <mergeCell ref="S891:S893"/>
    <mergeCell ref="T891:T893"/>
    <mergeCell ref="U891:U893"/>
    <mergeCell ref="V891:V893"/>
    <mergeCell ref="W891:W893"/>
    <mergeCell ref="X891:X893"/>
    <mergeCell ref="Y891:Y893"/>
    <mergeCell ref="Z891:Z893"/>
    <mergeCell ref="AA891:AA893"/>
    <mergeCell ref="AB891:AB893"/>
    <mergeCell ref="AC891:AC893"/>
    <mergeCell ref="AD891:AD893"/>
    <mergeCell ref="AE891:AE893"/>
    <mergeCell ref="F894:F896"/>
    <mergeCell ref="Q894:Q896"/>
    <mergeCell ref="R894:R896"/>
    <mergeCell ref="S894:S896"/>
    <mergeCell ref="T894:T896"/>
    <mergeCell ref="U894:U896"/>
    <mergeCell ref="V894:V896"/>
    <mergeCell ref="W894:W896"/>
    <mergeCell ref="X894:X896"/>
    <mergeCell ref="Y894:Y896"/>
    <mergeCell ref="Z894:Z896"/>
    <mergeCell ref="AA894:AA896"/>
    <mergeCell ref="AB894:AB896"/>
    <mergeCell ref="AC894:AC896"/>
    <mergeCell ref="AD894:AD896"/>
    <mergeCell ref="AE894:AE896"/>
    <mergeCell ref="F914:F916"/>
    <mergeCell ref="Q914:Q916"/>
    <mergeCell ref="R914:R916"/>
    <mergeCell ref="S914:S916"/>
    <mergeCell ref="T914:T916"/>
    <mergeCell ref="U914:U916"/>
    <mergeCell ref="V914:V916"/>
    <mergeCell ref="W914:W916"/>
    <mergeCell ref="X914:X916"/>
    <mergeCell ref="Y914:Y916"/>
    <mergeCell ref="Z914:Z916"/>
    <mergeCell ref="AA914:AA916"/>
    <mergeCell ref="AB914:AB916"/>
    <mergeCell ref="AC914:AC916"/>
    <mergeCell ref="AD914:AD916"/>
    <mergeCell ref="AE914:AE916"/>
    <mergeCell ref="F917:F919"/>
    <mergeCell ref="Q917:Q919"/>
    <mergeCell ref="R917:R919"/>
    <mergeCell ref="S917:S919"/>
    <mergeCell ref="T917:T919"/>
    <mergeCell ref="U917:U919"/>
    <mergeCell ref="V917:V919"/>
    <mergeCell ref="W917:W919"/>
    <mergeCell ref="X917:X919"/>
    <mergeCell ref="Y917:Y919"/>
    <mergeCell ref="Z917:Z919"/>
    <mergeCell ref="AA917:AA919"/>
    <mergeCell ref="AB917:AB919"/>
    <mergeCell ref="AC917:AC919"/>
    <mergeCell ref="AD917:AD919"/>
    <mergeCell ref="AE917:AE919"/>
    <mergeCell ref="F920:F922"/>
    <mergeCell ref="Q920:Q922"/>
    <mergeCell ref="R920:R922"/>
    <mergeCell ref="S920:S922"/>
    <mergeCell ref="T920:T922"/>
    <mergeCell ref="U920:U922"/>
    <mergeCell ref="V920:V922"/>
    <mergeCell ref="W920:W922"/>
    <mergeCell ref="X920:X922"/>
    <mergeCell ref="Y920:Y922"/>
    <mergeCell ref="Z920:Z922"/>
    <mergeCell ref="AA920:AA922"/>
    <mergeCell ref="AB920:AB922"/>
    <mergeCell ref="AC920:AC922"/>
    <mergeCell ref="AD920:AD922"/>
    <mergeCell ref="AE920:AE922"/>
    <mergeCell ref="F923:F925"/>
    <mergeCell ref="Q923:Q925"/>
    <mergeCell ref="R923:R925"/>
    <mergeCell ref="S923:S925"/>
    <mergeCell ref="T923:T925"/>
    <mergeCell ref="U923:U925"/>
    <mergeCell ref="V923:V925"/>
    <mergeCell ref="W923:W925"/>
    <mergeCell ref="X923:X925"/>
    <mergeCell ref="Y923:Y925"/>
    <mergeCell ref="Z923:Z925"/>
    <mergeCell ref="AA923:AA925"/>
    <mergeCell ref="AB923:AB925"/>
    <mergeCell ref="AC923:AC925"/>
    <mergeCell ref="AD923:AD925"/>
    <mergeCell ref="AE923:AE925"/>
    <mergeCell ref="F926:F928"/>
    <mergeCell ref="Q926:Q928"/>
    <mergeCell ref="R926:R928"/>
    <mergeCell ref="S926:S928"/>
    <mergeCell ref="T926:T928"/>
    <mergeCell ref="U926:U928"/>
    <mergeCell ref="V926:V928"/>
    <mergeCell ref="W926:W928"/>
    <mergeCell ref="X926:X928"/>
    <mergeCell ref="Y926:Y928"/>
    <mergeCell ref="Z926:Z928"/>
    <mergeCell ref="AA926:AA928"/>
    <mergeCell ref="AB926:AB928"/>
    <mergeCell ref="AC926:AC928"/>
    <mergeCell ref="AD926:AD928"/>
    <mergeCell ref="AE926:AE928"/>
    <mergeCell ref="C882:C884"/>
    <mergeCell ref="C885:C887"/>
    <mergeCell ref="C888:C890"/>
    <mergeCell ref="C891:C893"/>
    <mergeCell ref="C894:C896"/>
    <mergeCell ref="C869:C871"/>
    <mergeCell ref="C872:C874"/>
    <mergeCell ref="C875:C877"/>
    <mergeCell ref="C878:C880"/>
    <mergeCell ref="C914:C916"/>
    <mergeCell ref="C917:C919"/>
    <mergeCell ref="C920:C922"/>
    <mergeCell ref="C923:C925"/>
    <mergeCell ref="C926:C928"/>
    <mergeCell ref="C901:C903"/>
    <mergeCell ref="C904:C906"/>
    <mergeCell ref="C907:C909"/>
    <mergeCell ref="C910:C912"/>
    <mergeCell ref="AE932:AE934"/>
    <mergeCell ref="AD932:AD934"/>
    <mergeCell ref="AC932:AC934"/>
    <mergeCell ref="AB932:AB934"/>
    <mergeCell ref="AA932:AA934"/>
    <mergeCell ref="Z932:Z934"/>
    <mergeCell ref="Y932:Y934"/>
    <mergeCell ref="X932:X934"/>
    <mergeCell ref="W932:W934"/>
    <mergeCell ref="V932:V934"/>
    <mergeCell ref="U932:U934"/>
    <mergeCell ref="T932:T934"/>
    <mergeCell ref="S932:S934"/>
    <mergeCell ref="R932:R934"/>
    <mergeCell ref="Q932:Q934"/>
    <mergeCell ref="F932:F934"/>
    <mergeCell ref="B932:B934"/>
    <mergeCell ref="A932:A997"/>
    <mergeCell ref="C932:C934"/>
    <mergeCell ref="AE935:AE937"/>
    <mergeCell ref="AD935:AD937"/>
    <mergeCell ref="AC935:AC937"/>
    <mergeCell ref="AB935:AB937"/>
    <mergeCell ref="AA935:AA937"/>
    <mergeCell ref="Z935:Z937"/>
    <mergeCell ref="Y935:Y937"/>
    <mergeCell ref="X935:X937"/>
    <mergeCell ref="W935:W937"/>
    <mergeCell ref="V935:V937"/>
    <mergeCell ref="U935:U937"/>
    <mergeCell ref="T935:T937"/>
    <mergeCell ref="S935:S937"/>
    <mergeCell ref="R935:R937"/>
    <mergeCell ref="Q935:Q937"/>
    <mergeCell ref="F935:F937"/>
    <mergeCell ref="B935:B937"/>
    <mergeCell ref="AE938:AE940"/>
    <mergeCell ref="AD938:AD940"/>
    <mergeCell ref="AC938:AC940"/>
    <mergeCell ref="AB938:AB940"/>
    <mergeCell ref="AA938:AA940"/>
    <mergeCell ref="Z938:Z940"/>
    <mergeCell ref="Y938:Y940"/>
    <mergeCell ref="X938:X940"/>
    <mergeCell ref="W938:W940"/>
    <mergeCell ref="V938:V940"/>
    <mergeCell ref="U938:U940"/>
    <mergeCell ref="T938:T940"/>
    <mergeCell ref="S938:S940"/>
    <mergeCell ref="R938:R940"/>
    <mergeCell ref="Q938:Q940"/>
    <mergeCell ref="F938:F940"/>
    <mergeCell ref="B938:B940"/>
    <mergeCell ref="AE941:AE943"/>
    <mergeCell ref="AD941:AD943"/>
    <mergeCell ref="AC941:AC943"/>
    <mergeCell ref="AB941:AB943"/>
    <mergeCell ref="AA941:AA943"/>
    <mergeCell ref="Z941:Z943"/>
    <mergeCell ref="Y941:Y943"/>
    <mergeCell ref="X941:X943"/>
    <mergeCell ref="W941:W943"/>
    <mergeCell ref="V941:V943"/>
    <mergeCell ref="U941:U943"/>
    <mergeCell ref="T941:T943"/>
    <mergeCell ref="S941:S943"/>
    <mergeCell ref="R941:R943"/>
    <mergeCell ref="Q941:Q943"/>
    <mergeCell ref="F941:F943"/>
    <mergeCell ref="B941:B943"/>
    <mergeCell ref="B944:D944"/>
    <mergeCell ref="C945:C947"/>
    <mergeCell ref="B945:B947"/>
    <mergeCell ref="B948:B950"/>
    <mergeCell ref="C948:C950"/>
    <mergeCell ref="B951:B953"/>
    <mergeCell ref="C951:C953"/>
    <mergeCell ref="B954:B956"/>
    <mergeCell ref="C954:C956"/>
    <mergeCell ref="B957:D957"/>
    <mergeCell ref="B958:B960"/>
    <mergeCell ref="B961:B963"/>
    <mergeCell ref="B964:B966"/>
    <mergeCell ref="B967:B969"/>
    <mergeCell ref="B970:D970"/>
    <mergeCell ref="B971:B973"/>
    <mergeCell ref="C971:C973"/>
    <mergeCell ref="B974:B976"/>
    <mergeCell ref="C974:C976"/>
    <mergeCell ref="B977:B979"/>
    <mergeCell ref="C977:C979"/>
    <mergeCell ref="B980:B982"/>
    <mergeCell ref="C980:C982"/>
    <mergeCell ref="B983:D983"/>
    <mergeCell ref="B984:B986"/>
    <mergeCell ref="C984:C986"/>
    <mergeCell ref="B987:B989"/>
    <mergeCell ref="C987:C989"/>
    <mergeCell ref="B990:B992"/>
    <mergeCell ref="C990:C992"/>
    <mergeCell ref="B993:B995"/>
    <mergeCell ref="C993:C995"/>
    <mergeCell ref="B996:D996"/>
    <mergeCell ref="B997:D997"/>
    <mergeCell ref="AE945:AE947"/>
    <mergeCell ref="AD945:AD947"/>
    <mergeCell ref="AC945:AC947"/>
    <mergeCell ref="AB945:AB947"/>
    <mergeCell ref="AA945:AA947"/>
    <mergeCell ref="Z945:Z947"/>
    <mergeCell ref="Y945:Y947"/>
    <mergeCell ref="X945:X947"/>
    <mergeCell ref="W945:W947"/>
    <mergeCell ref="V945:V947"/>
    <mergeCell ref="U945:U947"/>
    <mergeCell ref="T945:T947"/>
    <mergeCell ref="S945:S947"/>
    <mergeCell ref="R945:R947"/>
    <mergeCell ref="Q945:Q947"/>
    <mergeCell ref="F945:F947"/>
    <mergeCell ref="AE948:AE950"/>
    <mergeCell ref="AD948:AD950"/>
    <mergeCell ref="AC948:AC950"/>
    <mergeCell ref="AB948:AB950"/>
    <mergeCell ref="AA948:AA950"/>
    <mergeCell ref="Z948:Z950"/>
    <mergeCell ref="Y948:Y950"/>
    <mergeCell ref="X948:X950"/>
    <mergeCell ref="W948:W950"/>
    <mergeCell ref="V948:V950"/>
    <mergeCell ref="U948:U950"/>
    <mergeCell ref="T948:T950"/>
    <mergeCell ref="S948:S950"/>
    <mergeCell ref="R948:R950"/>
    <mergeCell ref="Q948:Q950"/>
    <mergeCell ref="F948:F950"/>
    <mergeCell ref="AE951:AE953"/>
    <mergeCell ref="AD951:AD953"/>
    <mergeCell ref="AC951:AC953"/>
    <mergeCell ref="AB951:AB953"/>
    <mergeCell ref="AA951:AA953"/>
    <mergeCell ref="Z951:Z953"/>
    <mergeCell ref="Y951:Y953"/>
    <mergeCell ref="X951:X953"/>
    <mergeCell ref="W951:W953"/>
    <mergeCell ref="V951:V953"/>
    <mergeCell ref="U951:U953"/>
    <mergeCell ref="T951:T953"/>
    <mergeCell ref="S951:S953"/>
    <mergeCell ref="R951:R953"/>
    <mergeCell ref="Q951:Q953"/>
    <mergeCell ref="F951:F953"/>
    <mergeCell ref="AE954:AE956"/>
    <mergeCell ref="AD954:AD956"/>
    <mergeCell ref="AC954:AC956"/>
    <mergeCell ref="AB954:AB956"/>
    <mergeCell ref="AA954:AA956"/>
    <mergeCell ref="Z954:Z956"/>
    <mergeCell ref="Y954:Y956"/>
    <mergeCell ref="X954:X956"/>
    <mergeCell ref="W954:W956"/>
    <mergeCell ref="V954:V956"/>
    <mergeCell ref="U954:U956"/>
    <mergeCell ref="T954:T956"/>
    <mergeCell ref="S954:S956"/>
    <mergeCell ref="R954:R956"/>
    <mergeCell ref="Q954:Q956"/>
    <mergeCell ref="F954:F956"/>
    <mergeCell ref="AE958:AE960"/>
    <mergeCell ref="AD958:AD960"/>
    <mergeCell ref="AC958:AC960"/>
    <mergeCell ref="AB958:AB960"/>
    <mergeCell ref="AA958:AA960"/>
    <mergeCell ref="Z958:Z960"/>
    <mergeCell ref="Y958:Y960"/>
    <mergeCell ref="X958:X960"/>
    <mergeCell ref="W958:W960"/>
    <mergeCell ref="V958:V960"/>
    <mergeCell ref="U958:U960"/>
    <mergeCell ref="T958:T960"/>
    <mergeCell ref="S958:S960"/>
    <mergeCell ref="R958:R960"/>
    <mergeCell ref="Q958:Q960"/>
    <mergeCell ref="F958:F960"/>
    <mergeCell ref="AE961:AE963"/>
    <mergeCell ref="AD961:AD963"/>
    <mergeCell ref="AC961:AC963"/>
    <mergeCell ref="AB961:AB963"/>
    <mergeCell ref="AA961:AA963"/>
    <mergeCell ref="Z961:Z963"/>
    <mergeCell ref="Y961:Y963"/>
    <mergeCell ref="X961:X963"/>
    <mergeCell ref="W961:W963"/>
    <mergeCell ref="V961:V963"/>
    <mergeCell ref="U961:U963"/>
    <mergeCell ref="T961:T963"/>
    <mergeCell ref="S961:S963"/>
    <mergeCell ref="R961:R963"/>
    <mergeCell ref="Q961:Q963"/>
    <mergeCell ref="F961:F963"/>
    <mergeCell ref="AE964:AE966"/>
    <mergeCell ref="AD964:AD966"/>
    <mergeCell ref="AC964:AC966"/>
    <mergeCell ref="AB964:AB966"/>
    <mergeCell ref="AA964:AA966"/>
    <mergeCell ref="Z964:Z966"/>
    <mergeCell ref="Y964:Y966"/>
    <mergeCell ref="X964:X966"/>
    <mergeCell ref="W964:W966"/>
    <mergeCell ref="V964:V966"/>
    <mergeCell ref="U964:U966"/>
    <mergeCell ref="T964:T966"/>
    <mergeCell ref="S964:S966"/>
    <mergeCell ref="R964:R966"/>
    <mergeCell ref="Q964:Q966"/>
    <mergeCell ref="F964:F966"/>
    <mergeCell ref="AE967:AE969"/>
    <mergeCell ref="AD967:AD969"/>
    <mergeCell ref="AC967:AC969"/>
    <mergeCell ref="AB967:AB969"/>
    <mergeCell ref="AA967:AA969"/>
    <mergeCell ref="Z967:Z969"/>
    <mergeCell ref="Y967:Y969"/>
    <mergeCell ref="X967:X969"/>
    <mergeCell ref="W967:W969"/>
    <mergeCell ref="V967:V969"/>
    <mergeCell ref="U967:U969"/>
    <mergeCell ref="T967:T969"/>
    <mergeCell ref="S967:S969"/>
    <mergeCell ref="R967:R969"/>
    <mergeCell ref="Q967:Q969"/>
    <mergeCell ref="F967:F969"/>
    <mergeCell ref="AE971:AE973"/>
    <mergeCell ref="AD971:AD973"/>
    <mergeCell ref="AC971:AC973"/>
    <mergeCell ref="AB971:AB973"/>
    <mergeCell ref="AA971:AA973"/>
    <mergeCell ref="Z971:Z973"/>
    <mergeCell ref="Y971:Y973"/>
    <mergeCell ref="X971:X973"/>
    <mergeCell ref="W971:W973"/>
    <mergeCell ref="V971:V973"/>
    <mergeCell ref="U971:U973"/>
    <mergeCell ref="T971:T973"/>
    <mergeCell ref="S971:S973"/>
    <mergeCell ref="R971:R973"/>
    <mergeCell ref="Q971:Q973"/>
    <mergeCell ref="F971:F973"/>
    <mergeCell ref="AE974:AE976"/>
    <mergeCell ref="AD974:AD976"/>
    <mergeCell ref="AC974:AC976"/>
    <mergeCell ref="AB974:AB976"/>
    <mergeCell ref="AA974:AA976"/>
    <mergeCell ref="Z974:Z976"/>
    <mergeCell ref="Y974:Y976"/>
    <mergeCell ref="X974:X976"/>
    <mergeCell ref="W974:W976"/>
    <mergeCell ref="V974:V976"/>
    <mergeCell ref="U974:U976"/>
    <mergeCell ref="T974:T976"/>
    <mergeCell ref="S974:S976"/>
    <mergeCell ref="R974:R976"/>
    <mergeCell ref="Q974:Q976"/>
    <mergeCell ref="F974:F976"/>
    <mergeCell ref="AE977:AE979"/>
    <mergeCell ref="AD977:AD979"/>
    <mergeCell ref="AC977:AC979"/>
    <mergeCell ref="AB977:AB979"/>
    <mergeCell ref="AA977:AA979"/>
    <mergeCell ref="Z977:Z979"/>
    <mergeCell ref="Y977:Y979"/>
    <mergeCell ref="X977:X979"/>
    <mergeCell ref="W977:W979"/>
    <mergeCell ref="V977:V979"/>
    <mergeCell ref="U977:U979"/>
    <mergeCell ref="T977:T979"/>
    <mergeCell ref="S977:S979"/>
    <mergeCell ref="R977:R979"/>
    <mergeCell ref="Q977:Q979"/>
    <mergeCell ref="F977:F979"/>
    <mergeCell ref="AE980:AE982"/>
    <mergeCell ref="AD980:AD982"/>
    <mergeCell ref="AC980:AC982"/>
    <mergeCell ref="AB980:AB982"/>
    <mergeCell ref="AA980:AA982"/>
    <mergeCell ref="Z980:Z982"/>
    <mergeCell ref="Y980:Y982"/>
    <mergeCell ref="X980:X982"/>
    <mergeCell ref="W980:W982"/>
    <mergeCell ref="V980:V982"/>
    <mergeCell ref="U980:U982"/>
    <mergeCell ref="T980:T982"/>
    <mergeCell ref="S980:S982"/>
    <mergeCell ref="R980:R982"/>
    <mergeCell ref="Q980:Q982"/>
    <mergeCell ref="F980:F982"/>
    <mergeCell ref="AE984:AE986"/>
    <mergeCell ref="AD984:AD986"/>
    <mergeCell ref="AC984:AC986"/>
    <mergeCell ref="AB984:AB986"/>
    <mergeCell ref="AA984:AA986"/>
    <mergeCell ref="Z984:Z986"/>
    <mergeCell ref="Y984:Y986"/>
    <mergeCell ref="X984:X986"/>
    <mergeCell ref="W984:W986"/>
    <mergeCell ref="V984:V986"/>
    <mergeCell ref="U984:U986"/>
    <mergeCell ref="T984:T986"/>
    <mergeCell ref="S984:S986"/>
    <mergeCell ref="R984:R986"/>
    <mergeCell ref="Q984:Q986"/>
    <mergeCell ref="F984:F986"/>
    <mergeCell ref="AE987:AE989"/>
    <mergeCell ref="AD987:AD989"/>
    <mergeCell ref="AC987:AC989"/>
    <mergeCell ref="AB987:AB989"/>
    <mergeCell ref="AA987:AA989"/>
    <mergeCell ref="Z987:Z989"/>
    <mergeCell ref="Y987:Y989"/>
    <mergeCell ref="X987:X989"/>
    <mergeCell ref="W987:W989"/>
    <mergeCell ref="V987:V989"/>
    <mergeCell ref="U987:U989"/>
    <mergeCell ref="T987:T989"/>
    <mergeCell ref="S987:S989"/>
    <mergeCell ref="R987:R989"/>
    <mergeCell ref="Q987:Q989"/>
    <mergeCell ref="F987:F989"/>
    <mergeCell ref="AE990:AE992"/>
    <mergeCell ref="AD990:AD992"/>
    <mergeCell ref="AC990:AC992"/>
    <mergeCell ref="AB990:AB992"/>
    <mergeCell ref="AA990:AA992"/>
    <mergeCell ref="Z990:Z992"/>
    <mergeCell ref="Y990:Y992"/>
    <mergeCell ref="X990:X992"/>
    <mergeCell ref="W990:W992"/>
    <mergeCell ref="V990:V992"/>
    <mergeCell ref="U990:U992"/>
    <mergeCell ref="T990:T992"/>
    <mergeCell ref="S990:S992"/>
    <mergeCell ref="R990:R992"/>
    <mergeCell ref="Q990:Q992"/>
    <mergeCell ref="F990:F992"/>
    <mergeCell ref="AE993:AE995"/>
    <mergeCell ref="AD993:AD995"/>
    <mergeCell ref="AC993:AC995"/>
    <mergeCell ref="AB993:AB995"/>
    <mergeCell ref="AA993:AA995"/>
    <mergeCell ref="Z993:Z995"/>
    <mergeCell ref="Y993:Y995"/>
    <mergeCell ref="X993:X995"/>
    <mergeCell ref="W993:W995"/>
    <mergeCell ref="V993:V995"/>
    <mergeCell ref="U993:U995"/>
    <mergeCell ref="T993:T995"/>
    <mergeCell ref="S993:S995"/>
    <mergeCell ref="R993:R995"/>
    <mergeCell ref="Q993:Q995"/>
    <mergeCell ref="F993:F995"/>
    <mergeCell ref="C958:C960"/>
    <mergeCell ref="C961:C963"/>
    <mergeCell ref="C964:C966"/>
    <mergeCell ref="C967:C969"/>
    <mergeCell ref="C935:C937"/>
    <mergeCell ref="C938:C940"/>
    <mergeCell ref="C941:C943"/>
    <mergeCell ref="AE999:AE1001"/>
    <mergeCell ref="AD999:AD1001"/>
    <mergeCell ref="AC999:AC1001"/>
    <mergeCell ref="AB999:AB1001"/>
    <mergeCell ref="AA999:AA1001"/>
    <mergeCell ref="Z999:Z1001"/>
    <mergeCell ref="Y999:Y1001"/>
    <mergeCell ref="X999:X1001"/>
    <mergeCell ref="W999:W1001"/>
    <mergeCell ref="V999:V1001"/>
    <mergeCell ref="U999:U1001"/>
    <mergeCell ref="T999:T1001"/>
    <mergeCell ref="S999:S1001"/>
    <mergeCell ref="R999:R1001"/>
    <mergeCell ref="Q999:Q1001"/>
    <mergeCell ref="F999:F1001"/>
    <mergeCell ref="B999:B1001"/>
    <mergeCell ref="A999:A1064"/>
    <mergeCell ref="C999:C1001"/>
    <mergeCell ref="AE1002:AE1004"/>
    <mergeCell ref="AD1002:AD1004"/>
    <mergeCell ref="AC1002:AC1004"/>
    <mergeCell ref="AB1002:AB1004"/>
    <mergeCell ref="AA1002:AA1004"/>
    <mergeCell ref="Z1002:Z1004"/>
    <mergeCell ref="Y1002:Y1004"/>
    <mergeCell ref="X1002:X1004"/>
    <mergeCell ref="W1002:W1004"/>
    <mergeCell ref="V1002:V1004"/>
    <mergeCell ref="U1002:U1004"/>
    <mergeCell ref="T1002:T1004"/>
    <mergeCell ref="S1002:S1004"/>
    <mergeCell ref="R1002:R1004"/>
    <mergeCell ref="Q1002:Q1004"/>
    <mergeCell ref="F1002:F1004"/>
    <mergeCell ref="B1002:B1004"/>
    <mergeCell ref="C1002:C1004"/>
    <mergeCell ref="AE1005:AE1007"/>
    <mergeCell ref="AD1005:AD1007"/>
    <mergeCell ref="AC1005:AC1007"/>
    <mergeCell ref="AB1005:AB1007"/>
    <mergeCell ref="AA1005:AA1007"/>
    <mergeCell ref="Z1005:Z1007"/>
    <mergeCell ref="Y1005:Y1007"/>
    <mergeCell ref="X1005:X1007"/>
    <mergeCell ref="W1005:W1007"/>
    <mergeCell ref="V1005:V1007"/>
    <mergeCell ref="U1005:U1007"/>
    <mergeCell ref="T1005:T1007"/>
    <mergeCell ref="S1005:S1007"/>
    <mergeCell ref="R1005:R1007"/>
    <mergeCell ref="Q1005:Q1007"/>
    <mergeCell ref="F1005:F1007"/>
    <mergeCell ref="B1005:B1007"/>
    <mergeCell ref="C1005:C1007"/>
    <mergeCell ref="AE1008:AE1010"/>
    <mergeCell ref="AD1008:AD1010"/>
    <mergeCell ref="AC1008:AC1010"/>
    <mergeCell ref="AB1008:AB1010"/>
    <mergeCell ref="AA1008:AA1010"/>
    <mergeCell ref="Z1008:Z1010"/>
    <mergeCell ref="Y1008:Y1010"/>
    <mergeCell ref="X1008:X1010"/>
    <mergeCell ref="W1008:W1010"/>
    <mergeCell ref="V1008:V1010"/>
    <mergeCell ref="U1008:U1010"/>
    <mergeCell ref="T1008:T1010"/>
    <mergeCell ref="S1008:S1010"/>
    <mergeCell ref="R1008:R1010"/>
    <mergeCell ref="Q1008:Q1010"/>
    <mergeCell ref="F1008:F1010"/>
    <mergeCell ref="B1008:B1010"/>
    <mergeCell ref="C1008:C1010"/>
    <mergeCell ref="B1011:D1011"/>
    <mergeCell ref="C1012:C1014"/>
    <mergeCell ref="B1012:B1014"/>
    <mergeCell ref="B1015:B1017"/>
    <mergeCell ref="C1015:C1017"/>
    <mergeCell ref="B1018:B1020"/>
    <mergeCell ref="C1018:C1020"/>
    <mergeCell ref="B1021:B1023"/>
    <mergeCell ref="C1021:C1023"/>
    <mergeCell ref="B1024:D1024"/>
    <mergeCell ref="B1025:B1027"/>
    <mergeCell ref="B1028:B1030"/>
    <mergeCell ref="B1031:B1033"/>
    <mergeCell ref="B1034:B1036"/>
    <mergeCell ref="B1037:D1037"/>
    <mergeCell ref="B1038:B1040"/>
    <mergeCell ref="C1038:C1040"/>
    <mergeCell ref="B1041:B1043"/>
    <mergeCell ref="C1041:C1043"/>
    <mergeCell ref="B1044:B1046"/>
    <mergeCell ref="C1044:C1046"/>
    <mergeCell ref="B1047:B1049"/>
    <mergeCell ref="C1047:C1049"/>
    <mergeCell ref="B1050:D1050"/>
    <mergeCell ref="B1051:B1053"/>
    <mergeCell ref="C1051:C1053"/>
    <mergeCell ref="B1054:B1056"/>
    <mergeCell ref="C1054:C1056"/>
    <mergeCell ref="B1057:B1059"/>
    <mergeCell ref="C1057:C1059"/>
    <mergeCell ref="B1060:B1062"/>
    <mergeCell ref="C1060:C1062"/>
    <mergeCell ref="B1063:D1063"/>
    <mergeCell ref="B1064:D1064"/>
    <mergeCell ref="AE1012:AE1014"/>
    <mergeCell ref="AD1012:AD1014"/>
    <mergeCell ref="AC1012:AC1014"/>
    <mergeCell ref="AB1012:AB1014"/>
    <mergeCell ref="AA1012:AA1014"/>
    <mergeCell ref="Z1012:Z1014"/>
    <mergeCell ref="Y1012:Y1014"/>
    <mergeCell ref="X1012:X1014"/>
    <mergeCell ref="W1012:W1014"/>
    <mergeCell ref="V1012:V1014"/>
    <mergeCell ref="U1012:U1014"/>
    <mergeCell ref="T1012:T1014"/>
    <mergeCell ref="S1012:S1014"/>
    <mergeCell ref="R1012:R1014"/>
    <mergeCell ref="Q1012:Q1014"/>
    <mergeCell ref="F1012:F1014"/>
    <mergeCell ref="AE1015:AE1017"/>
    <mergeCell ref="AD1015:AD1017"/>
    <mergeCell ref="AC1015:AC1017"/>
    <mergeCell ref="AB1015:AB1017"/>
    <mergeCell ref="AA1015:AA1017"/>
    <mergeCell ref="Z1015:Z1017"/>
    <mergeCell ref="Y1015:Y1017"/>
    <mergeCell ref="X1015:X1017"/>
    <mergeCell ref="W1015:W1017"/>
    <mergeCell ref="V1015:V1017"/>
    <mergeCell ref="U1015:U1017"/>
    <mergeCell ref="T1015:T1017"/>
    <mergeCell ref="S1015:S1017"/>
    <mergeCell ref="R1015:R1017"/>
    <mergeCell ref="Q1015:Q1017"/>
    <mergeCell ref="F1015:F1017"/>
    <mergeCell ref="AE1018:AE1020"/>
    <mergeCell ref="AD1018:AD1020"/>
    <mergeCell ref="AC1018:AC1020"/>
    <mergeCell ref="AB1018:AB1020"/>
    <mergeCell ref="AA1018:AA1020"/>
    <mergeCell ref="Z1018:Z1020"/>
    <mergeCell ref="Y1018:Y1020"/>
    <mergeCell ref="X1018:X1020"/>
    <mergeCell ref="W1018:W1020"/>
    <mergeCell ref="V1018:V1020"/>
    <mergeCell ref="U1018:U1020"/>
    <mergeCell ref="T1018:T1020"/>
    <mergeCell ref="S1018:S1020"/>
    <mergeCell ref="R1018:R1020"/>
    <mergeCell ref="Q1018:Q1020"/>
    <mergeCell ref="F1018:F1020"/>
    <mergeCell ref="AE1021:AE1023"/>
    <mergeCell ref="AD1021:AD1023"/>
    <mergeCell ref="AC1021:AC1023"/>
    <mergeCell ref="AB1021:AB1023"/>
    <mergeCell ref="AA1021:AA1023"/>
    <mergeCell ref="Z1021:Z1023"/>
    <mergeCell ref="Y1021:Y1023"/>
    <mergeCell ref="X1021:X1023"/>
    <mergeCell ref="W1021:W1023"/>
    <mergeCell ref="V1021:V1023"/>
    <mergeCell ref="U1021:U1023"/>
    <mergeCell ref="T1021:T1023"/>
    <mergeCell ref="S1021:S1023"/>
    <mergeCell ref="R1021:R1023"/>
    <mergeCell ref="Q1021:Q1023"/>
    <mergeCell ref="F1021:F1023"/>
    <mergeCell ref="AE1025:AE1027"/>
    <mergeCell ref="AD1025:AD1027"/>
    <mergeCell ref="AC1025:AC1027"/>
    <mergeCell ref="AB1025:AB1027"/>
    <mergeCell ref="AA1025:AA1027"/>
    <mergeCell ref="Z1025:Z1027"/>
    <mergeCell ref="Y1025:Y1027"/>
    <mergeCell ref="X1025:X1027"/>
    <mergeCell ref="W1025:W1027"/>
    <mergeCell ref="V1025:V1027"/>
    <mergeCell ref="U1025:U1027"/>
    <mergeCell ref="T1025:T1027"/>
    <mergeCell ref="S1025:S1027"/>
    <mergeCell ref="R1025:R1027"/>
    <mergeCell ref="Q1025:Q1027"/>
    <mergeCell ref="F1025:F1027"/>
    <mergeCell ref="AE1028:AE1030"/>
    <mergeCell ref="AD1028:AD1030"/>
    <mergeCell ref="AC1028:AC1030"/>
    <mergeCell ref="AB1028:AB1030"/>
    <mergeCell ref="AA1028:AA1030"/>
    <mergeCell ref="Z1028:Z1030"/>
    <mergeCell ref="Y1028:Y1030"/>
    <mergeCell ref="X1028:X1030"/>
    <mergeCell ref="W1028:W1030"/>
    <mergeCell ref="V1028:V1030"/>
    <mergeCell ref="U1028:U1030"/>
    <mergeCell ref="T1028:T1030"/>
    <mergeCell ref="S1028:S1030"/>
    <mergeCell ref="R1028:R1030"/>
    <mergeCell ref="Q1028:Q1030"/>
    <mergeCell ref="F1028:F1030"/>
    <mergeCell ref="AE1031:AE1033"/>
    <mergeCell ref="AD1031:AD1033"/>
    <mergeCell ref="AC1031:AC1033"/>
    <mergeCell ref="AB1031:AB1033"/>
    <mergeCell ref="AA1031:AA1033"/>
    <mergeCell ref="Z1031:Z1033"/>
    <mergeCell ref="Y1031:Y1033"/>
    <mergeCell ref="X1031:X1033"/>
    <mergeCell ref="W1031:W1033"/>
    <mergeCell ref="V1031:V1033"/>
    <mergeCell ref="U1031:U1033"/>
    <mergeCell ref="T1031:T1033"/>
    <mergeCell ref="S1031:S1033"/>
    <mergeCell ref="R1031:R1033"/>
    <mergeCell ref="Q1031:Q1033"/>
    <mergeCell ref="F1031:F1033"/>
    <mergeCell ref="AE1034:AE1036"/>
    <mergeCell ref="AD1034:AD1036"/>
    <mergeCell ref="AC1034:AC1036"/>
    <mergeCell ref="AB1034:AB1036"/>
    <mergeCell ref="AA1034:AA1036"/>
    <mergeCell ref="Z1034:Z1036"/>
    <mergeCell ref="Y1034:Y1036"/>
    <mergeCell ref="X1034:X1036"/>
    <mergeCell ref="W1034:W1036"/>
    <mergeCell ref="V1034:V1036"/>
    <mergeCell ref="U1034:U1036"/>
    <mergeCell ref="T1034:T1036"/>
    <mergeCell ref="S1034:S1036"/>
    <mergeCell ref="R1034:R1036"/>
    <mergeCell ref="Q1034:Q1036"/>
    <mergeCell ref="F1034:F1036"/>
    <mergeCell ref="AE1038:AE1040"/>
    <mergeCell ref="AD1038:AD1040"/>
    <mergeCell ref="AC1038:AC1040"/>
    <mergeCell ref="AB1038:AB1040"/>
    <mergeCell ref="AA1038:AA1040"/>
    <mergeCell ref="Z1038:Z1040"/>
    <mergeCell ref="Y1038:Y1040"/>
    <mergeCell ref="X1038:X1040"/>
    <mergeCell ref="W1038:W1040"/>
    <mergeCell ref="V1038:V1040"/>
    <mergeCell ref="U1038:U1040"/>
    <mergeCell ref="T1038:T1040"/>
    <mergeCell ref="S1038:S1040"/>
    <mergeCell ref="R1038:R1040"/>
    <mergeCell ref="Q1038:Q1040"/>
    <mergeCell ref="F1038:F1040"/>
    <mergeCell ref="AE1041:AE1043"/>
    <mergeCell ref="AD1041:AD1043"/>
    <mergeCell ref="AC1041:AC1043"/>
    <mergeCell ref="AB1041:AB1043"/>
    <mergeCell ref="AA1041:AA1043"/>
    <mergeCell ref="Z1041:Z1043"/>
    <mergeCell ref="Y1041:Y1043"/>
    <mergeCell ref="X1041:X1043"/>
    <mergeCell ref="W1041:W1043"/>
    <mergeCell ref="V1041:V1043"/>
    <mergeCell ref="U1041:U1043"/>
    <mergeCell ref="T1041:T1043"/>
    <mergeCell ref="S1041:S1043"/>
    <mergeCell ref="R1041:R1043"/>
    <mergeCell ref="Q1041:Q1043"/>
    <mergeCell ref="F1041:F1043"/>
    <mergeCell ref="AE1044:AE1046"/>
    <mergeCell ref="AD1044:AD1046"/>
    <mergeCell ref="AC1044:AC1046"/>
    <mergeCell ref="AB1044:AB1046"/>
    <mergeCell ref="AA1044:AA1046"/>
    <mergeCell ref="Z1044:Z1046"/>
    <mergeCell ref="Y1044:Y1046"/>
    <mergeCell ref="X1044:X1046"/>
    <mergeCell ref="W1044:W1046"/>
    <mergeCell ref="V1044:V1046"/>
    <mergeCell ref="U1044:U1046"/>
    <mergeCell ref="T1044:T1046"/>
    <mergeCell ref="S1044:S1046"/>
    <mergeCell ref="R1044:R1046"/>
    <mergeCell ref="Q1044:Q1046"/>
    <mergeCell ref="F1044:F1046"/>
    <mergeCell ref="AE1047:AE1049"/>
    <mergeCell ref="AD1047:AD1049"/>
    <mergeCell ref="AC1047:AC1049"/>
    <mergeCell ref="AB1047:AB1049"/>
    <mergeCell ref="AA1047:AA1049"/>
    <mergeCell ref="Z1047:Z1049"/>
    <mergeCell ref="Y1047:Y1049"/>
    <mergeCell ref="X1047:X1049"/>
    <mergeCell ref="W1047:W1049"/>
    <mergeCell ref="V1047:V1049"/>
    <mergeCell ref="U1047:U1049"/>
    <mergeCell ref="T1047:T1049"/>
    <mergeCell ref="S1047:S1049"/>
    <mergeCell ref="R1047:R1049"/>
    <mergeCell ref="Q1047:Q1049"/>
    <mergeCell ref="F1047:F1049"/>
    <mergeCell ref="AE1051:AE1053"/>
    <mergeCell ref="AD1051:AD1053"/>
    <mergeCell ref="AC1051:AC1053"/>
    <mergeCell ref="AB1051:AB1053"/>
    <mergeCell ref="AA1051:AA1053"/>
    <mergeCell ref="Z1051:Z1053"/>
    <mergeCell ref="Y1051:Y1053"/>
    <mergeCell ref="X1051:X1053"/>
    <mergeCell ref="W1051:W1053"/>
    <mergeCell ref="V1051:V1053"/>
    <mergeCell ref="U1051:U1053"/>
    <mergeCell ref="T1051:T1053"/>
    <mergeCell ref="S1051:S1053"/>
    <mergeCell ref="R1051:R1053"/>
    <mergeCell ref="Q1051:Q1053"/>
    <mergeCell ref="F1051:F1053"/>
    <mergeCell ref="AE1054:AE1056"/>
    <mergeCell ref="AD1054:AD1056"/>
    <mergeCell ref="AC1054:AC1056"/>
    <mergeCell ref="AB1054:AB1056"/>
    <mergeCell ref="AA1054:AA1056"/>
    <mergeCell ref="Z1054:Z1056"/>
    <mergeCell ref="Y1054:Y1056"/>
    <mergeCell ref="X1054:X1056"/>
    <mergeCell ref="W1054:W1056"/>
    <mergeCell ref="V1054:V1056"/>
    <mergeCell ref="U1054:U1056"/>
    <mergeCell ref="T1054:T1056"/>
    <mergeCell ref="S1054:S1056"/>
    <mergeCell ref="R1054:R1056"/>
    <mergeCell ref="Q1054:Q1056"/>
    <mergeCell ref="F1054:F1056"/>
    <mergeCell ref="AE1057:AE1059"/>
    <mergeCell ref="AD1057:AD1059"/>
    <mergeCell ref="AC1057:AC1059"/>
    <mergeCell ref="AB1057:AB1059"/>
    <mergeCell ref="AA1057:AA1059"/>
    <mergeCell ref="Z1057:Z1059"/>
    <mergeCell ref="Y1057:Y1059"/>
    <mergeCell ref="X1057:X1059"/>
    <mergeCell ref="W1057:W1059"/>
    <mergeCell ref="V1057:V1059"/>
    <mergeCell ref="U1057:U1059"/>
    <mergeCell ref="T1057:T1059"/>
    <mergeCell ref="S1057:S1059"/>
    <mergeCell ref="R1057:R1059"/>
    <mergeCell ref="Q1057:Q1059"/>
    <mergeCell ref="F1057:F1059"/>
    <mergeCell ref="AE1060:AE1062"/>
    <mergeCell ref="AD1060:AD1062"/>
    <mergeCell ref="AC1060:AC1062"/>
    <mergeCell ref="AB1060:AB1062"/>
    <mergeCell ref="AA1060:AA1062"/>
    <mergeCell ref="Z1060:Z1062"/>
    <mergeCell ref="Y1060:Y1062"/>
    <mergeCell ref="X1060:X1062"/>
    <mergeCell ref="W1060:W1062"/>
    <mergeCell ref="V1060:V1062"/>
    <mergeCell ref="U1060:U1062"/>
    <mergeCell ref="T1060:T1062"/>
    <mergeCell ref="S1060:S1062"/>
    <mergeCell ref="R1060:R1062"/>
    <mergeCell ref="Q1060:Q1062"/>
    <mergeCell ref="F1060:F1062"/>
    <mergeCell ref="AE1066:AE1068"/>
    <mergeCell ref="AD1066:AD1068"/>
    <mergeCell ref="AC1066:AC1068"/>
    <mergeCell ref="AB1066:AB1068"/>
    <mergeCell ref="AA1066:AA1068"/>
    <mergeCell ref="Z1066:Z1068"/>
    <mergeCell ref="Y1066:Y1068"/>
    <mergeCell ref="X1066:X1068"/>
    <mergeCell ref="W1066:W1068"/>
    <mergeCell ref="V1066:V1068"/>
    <mergeCell ref="U1066:U1068"/>
    <mergeCell ref="T1066:T1068"/>
    <mergeCell ref="S1066:S1068"/>
    <mergeCell ref="R1066:R1068"/>
    <mergeCell ref="Q1066:Q1068"/>
    <mergeCell ref="F1066:F1068"/>
    <mergeCell ref="B1066:B1068"/>
    <mergeCell ref="A1066:A1131"/>
    <mergeCell ref="C1066:C1068"/>
    <mergeCell ref="AE1069:AE1071"/>
    <mergeCell ref="AD1069:AD1071"/>
    <mergeCell ref="AC1069:AC1071"/>
    <mergeCell ref="AB1069:AB1071"/>
    <mergeCell ref="AA1069:AA1071"/>
    <mergeCell ref="Z1069:Z1071"/>
    <mergeCell ref="Y1069:Y1071"/>
    <mergeCell ref="X1069:X1071"/>
    <mergeCell ref="W1069:W1071"/>
    <mergeCell ref="V1069:V1071"/>
    <mergeCell ref="U1069:U1071"/>
    <mergeCell ref="T1069:T1071"/>
    <mergeCell ref="S1069:S1071"/>
    <mergeCell ref="R1069:R1071"/>
    <mergeCell ref="Q1069:Q1071"/>
    <mergeCell ref="F1069:F1071"/>
    <mergeCell ref="B1069:B1071"/>
    <mergeCell ref="C1069:C1071"/>
    <mergeCell ref="AE1072:AE1074"/>
    <mergeCell ref="AD1072:AD1074"/>
    <mergeCell ref="AC1072:AC1074"/>
    <mergeCell ref="AB1072:AB1074"/>
    <mergeCell ref="AA1072:AA1074"/>
    <mergeCell ref="Z1072:Z1074"/>
    <mergeCell ref="Y1072:Y1074"/>
    <mergeCell ref="X1072:X1074"/>
    <mergeCell ref="W1072:W1074"/>
    <mergeCell ref="V1072:V1074"/>
    <mergeCell ref="U1072:U1074"/>
    <mergeCell ref="T1072:T1074"/>
    <mergeCell ref="S1072:S1074"/>
    <mergeCell ref="R1072:R1074"/>
    <mergeCell ref="Q1072:Q1074"/>
    <mergeCell ref="F1072:F1074"/>
    <mergeCell ref="B1072:B1074"/>
    <mergeCell ref="C1072:C1074"/>
    <mergeCell ref="AE1075:AE1077"/>
    <mergeCell ref="AD1075:AD1077"/>
    <mergeCell ref="AC1075:AC1077"/>
    <mergeCell ref="AB1075:AB1077"/>
    <mergeCell ref="AA1075:AA1077"/>
    <mergeCell ref="Z1075:Z1077"/>
    <mergeCell ref="Y1075:Y1077"/>
    <mergeCell ref="X1075:X1077"/>
    <mergeCell ref="W1075:W1077"/>
    <mergeCell ref="V1075:V1077"/>
    <mergeCell ref="U1075:U1077"/>
    <mergeCell ref="T1075:T1077"/>
    <mergeCell ref="S1075:S1077"/>
    <mergeCell ref="R1075:R1077"/>
    <mergeCell ref="Q1075:Q1077"/>
    <mergeCell ref="F1075:F1077"/>
    <mergeCell ref="B1075:B1077"/>
    <mergeCell ref="C1075:C1077"/>
    <mergeCell ref="B1078:D1078"/>
    <mergeCell ref="C1079:C1081"/>
    <mergeCell ref="B1079:B1081"/>
    <mergeCell ref="AE1079:AE1081"/>
    <mergeCell ref="AD1079:AD1081"/>
    <mergeCell ref="AC1079:AC1081"/>
    <mergeCell ref="AB1079:AB1081"/>
    <mergeCell ref="AA1079:AA1081"/>
    <mergeCell ref="Z1079:Z1081"/>
    <mergeCell ref="Y1079:Y1081"/>
    <mergeCell ref="X1079:X1081"/>
    <mergeCell ref="W1079:W1081"/>
    <mergeCell ref="V1079:V1081"/>
    <mergeCell ref="U1079:U1081"/>
    <mergeCell ref="T1079:T1081"/>
    <mergeCell ref="S1079:S1081"/>
    <mergeCell ref="R1079:R1081"/>
    <mergeCell ref="Q1079:Q1081"/>
    <mergeCell ref="F1079:F1081"/>
    <mergeCell ref="B1082:B1084"/>
    <mergeCell ref="C1082:C1084"/>
    <mergeCell ref="AE1082:AE1084"/>
    <mergeCell ref="AD1082:AD1084"/>
    <mergeCell ref="AC1082:AC1084"/>
    <mergeCell ref="AB1082:AB1084"/>
    <mergeCell ref="AA1082:AA1084"/>
    <mergeCell ref="Z1082:Z1084"/>
    <mergeCell ref="Y1082:Y1084"/>
    <mergeCell ref="X1082:X1084"/>
    <mergeCell ref="W1082:W1084"/>
    <mergeCell ref="V1082:V1084"/>
    <mergeCell ref="U1082:U1084"/>
    <mergeCell ref="T1082:T1084"/>
    <mergeCell ref="S1082:S1084"/>
    <mergeCell ref="R1082:R1084"/>
    <mergeCell ref="Q1082:Q1084"/>
    <mergeCell ref="F1082:F1084"/>
    <mergeCell ref="B1085:B1087"/>
    <mergeCell ref="C1085:C1087"/>
    <mergeCell ref="AE1085:AE1087"/>
    <mergeCell ref="AD1085:AD1087"/>
    <mergeCell ref="AC1085:AC1087"/>
    <mergeCell ref="AB1085:AB1087"/>
    <mergeCell ref="AA1085:AA1087"/>
    <mergeCell ref="Z1085:Z1087"/>
    <mergeCell ref="Y1085:Y1087"/>
    <mergeCell ref="X1085:X1087"/>
    <mergeCell ref="W1085:W1087"/>
    <mergeCell ref="V1085:V1087"/>
    <mergeCell ref="U1085:U1087"/>
    <mergeCell ref="T1085:T1087"/>
    <mergeCell ref="S1085:S1087"/>
    <mergeCell ref="R1085:R1087"/>
    <mergeCell ref="Q1085:Q1087"/>
    <mergeCell ref="F1085:F1087"/>
    <mergeCell ref="B1088:B1090"/>
    <mergeCell ref="C1088:C1090"/>
    <mergeCell ref="AE1088:AE1090"/>
    <mergeCell ref="AD1088:AD1090"/>
    <mergeCell ref="AC1088:AC1090"/>
    <mergeCell ref="AB1088:AB1090"/>
    <mergeCell ref="AA1088:AA1090"/>
    <mergeCell ref="Z1088:Z1090"/>
    <mergeCell ref="Y1088:Y1090"/>
    <mergeCell ref="X1088:X1090"/>
    <mergeCell ref="W1088:W1090"/>
    <mergeCell ref="V1088:V1090"/>
    <mergeCell ref="U1088:U1090"/>
    <mergeCell ref="T1088:T1090"/>
    <mergeCell ref="S1088:S1090"/>
    <mergeCell ref="R1088:R1090"/>
    <mergeCell ref="Q1088:Q1090"/>
    <mergeCell ref="F1088:F1090"/>
    <mergeCell ref="B1091:D1091"/>
    <mergeCell ref="B1092:B1094"/>
    <mergeCell ref="AE1092:AE1094"/>
    <mergeCell ref="AD1092:AD1094"/>
    <mergeCell ref="AC1092:AC1094"/>
    <mergeCell ref="AB1092:AB1094"/>
    <mergeCell ref="AA1092:AA1094"/>
    <mergeCell ref="Z1092:Z1094"/>
    <mergeCell ref="Y1092:Y1094"/>
    <mergeCell ref="X1092:X1094"/>
    <mergeCell ref="W1092:W1094"/>
    <mergeCell ref="V1092:V1094"/>
    <mergeCell ref="U1092:U1094"/>
    <mergeCell ref="T1092:T1094"/>
    <mergeCell ref="S1092:S1094"/>
    <mergeCell ref="R1092:R1094"/>
    <mergeCell ref="Q1092:Q1094"/>
    <mergeCell ref="F1092:F1094"/>
    <mergeCell ref="B1095:B1097"/>
    <mergeCell ref="AE1095:AE1097"/>
    <mergeCell ref="AD1095:AD1097"/>
    <mergeCell ref="AC1095:AC1097"/>
    <mergeCell ref="AB1095:AB1097"/>
    <mergeCell ref="AA1095:AA1097"/>
    <mergeCell ref="Z1095:Z1097"/>
    <mergeCell ref="Y1095:Y1097"/>
    <mergeCell ref="X1095:X1097"/>
    <mergeCell ref="W1095:W1097"/>
    <mergeCell ref="V1095:V1097"/>
    <mergeCell ref="U1095:U1097"/>
    <mergeCell ref="T1095:T1097"/>
    <mergeCell ref="S1095:S1097"/>
    <mergeCell ref="R1095:R1097"/>
    <mergeCell ref="Q1095:Q1097"/>
    <mergeCell ref="F1095:F1097"/>
    <mergeCell ref="B1098:B1100"/>
    <mergeCell ref="AE1098:AE1100"/>
    <mergeCell ref="AD1098:AD1100"/>
    <mergeCell ref="AC1098:AC1100"/>
    <mergeCell ref="AB1098:AB1100"/>
    <mergeCell ref="AA1098:AA1100"/>
    <mergeCell ref="Z1098:Z1100"/>
    <mergeCell ref="Y1098:Y1100"/>
    <mergeCell ref="X1098:X1100"/>
    <mergeCell ref="W1098:W1100"/>
    <mergeCell ref="V1098:V1100"/>
    <mergeCell ref="U1098:U1100"/>
    <mergeCell ref="T1098:T1100"/>
    <mergeCell ref="S1098:S1100"/>
    <mergeCell ref="R1098:R1100"/>
    <mergeCell ref="Q1098:Q1100"/>
    <mergeCell ref="F1098:F1100"/>
    <mergeCell ref="B1101:B1103"/>
    <mergeCell ref="AE1101:AE1103"/>
    <mergeCell ref="AD1101:AD1103"/>
    <mergeCell ref="AC1101:AC1103"/>
    <mergeCell ref="AB1101:AB1103"/>
    <mergeCell ref="AA1101:AA1103"/>
    <mergeCell ref="Z1101:Z1103"/>
    <mergeCell ref="Y1101:Y1103"/>
    <mergeCell ref="X1101:X1103"/>
    <mergeCell ref="W1101:W1103"/>
    <mergeCell ref="V1101:V1103"/>
    <mergeCell ref="U1101:U1103"/>
    <mergeCell ref="T1101:T1103"/>
    <mergeCell ref="S1101:S1103"/>
    <mergeCell ref="R1101:R1103"/>
    <mergeCell ref="Q1101:Q1103"/>
    <mergeCell ref="F1101:F1103"/>
    <mergeCell ref="B1104:D1104"/>
    <mergeCell ref="B1105:B1107"/>
    <mergeCell ref="AE1105:AE1107"/>
    <mergeCell ref="AD1105:AD1107"/>
    <mergeCell ref="AC1105:AC1107"/>
    <mergeCell ref="AB1105:AB1107"/>
    <mergeCell ref="AA1105:AA1107"/>
    <mergeCell ref="Z1105:Z1107"/>
    <mergeCell ref="Y1105:Y1107"/>
    <mergeCell ref="X1105:X1107"/>
    <mergeCell ref="W1105:W1107"/>
    <mergeCell ref="V1105:V1107"/>
    <mergeCell ref="U1105:U1107"/>
    <mergeCell ref="T1105:T1107"/>
    <mergeCell ref="S1105:S1107"/>
    <mergeCell ref="R1105:R1107"/>
    <mergeCell ref="Q1105:Q1107"/>
    <mergeCell ref="F1105:F1107"/>
    <mergeCell ref="B1108:B1110"/>
    <mergeCell ref="AE1108:AE1110"/>
    <mergeCell ref="AD1108:AD1110"/>
    <mergeCell ref="AC1108:AC1110"/>
    <mergeCell ref="AB1108:AB1110"/>
    <mergeCell ref="AA1108:AA1110"/>
    <mergeCell ref="Z1108:Z1110"/>
    <mergeCell ref="Y1108:Y1110"/>
    <mergeCell ref="X1108:X1110"/>
    <mergeCell ref="W1108:W1110"/>
    <mergeCell ref="V1108:V1110"/>
    <mergeCell ref="U1108:U1110"/>
    <mergeCell ref="T1108:T1110"/>
    <mergeCell ref="S1108:S1110"/>
    <mergeCell ref="R1108:R1110"/>
    <mergeCell ref="Q1108:Q1110"/>
    <mergeCell ref="F1108:F1110"/>
    <mergeCell ref="B1111:B1113"/>
    <mergeCell ref="AE1111:AE1113"/>
    <mergeCell ref="AD1111:AD1113"/>
    <mergeCell ref="AC1111:AC1113"/>
    <mergeCell ref="AB1111:AB1113"/>
    <mergeCell ref="AA1111:AA1113"/>
    <mergeCell ref="Z1111:Z1113"/>
    <mergeCell ref="Y1111:Y1113"/>
    <mergeCell ref="X1111:X1113"/>
    <mergeCell ref="W1111:W1113"/>
    <mergeCell ref="V1111:V1113"/>
    <mergeCell ref="U1111:U1113"/>
    <mergeCell ref="T1111:T1113"/>
    <mergeCell ref="S1111:S1113"/>
    <mergeCell ref="R1111:R1113"/>
    <mergeCell ref="Q1111:Q1113"/>
    <mergeCell ref="F1111:F1113"/>
    <mergeCell ref="B1114:B1116"/>
    <mergeCell ref="AE1114:AE1116"/>
    <mergeCell ref="AD1114:AD1116"/>
    <mergeCell ref="AC1114:AC1116"/>
    <mergeCell ref="AB1114:AB1116"/>
    <mergeCell ref="AA1114:AA1116"/>
    <mergeCell ref="Z1114:Z1116"/>
    <mergeCell ref="Y1114:Y1116"/>
    <mergeCell ref="X1114:X1116"/>
    <mergeCell ref="W1114:W1116"/>
    <mergeCell ref="V1114:V1116"/>
    <mergeCell ref="U1114:U1116"/>
    <mergeCell ref="T1114:T1116"/>
    <mergeCell ref="S1114:S1116"/>
    <mergeCell ref="R1114:R1116"/>
    <mergeCell ref="Q1114:Q1116"/>
    <mergeCell ref="F1114:F1116"/>
    <mergeCell ref="B1117:D1117"/>
    <mergeCell ref="B1118:B1120"/>
    <mergeCell ref="C1118:C1120"/>
    <mergeCell ref="AE1118:AE1120"/>
    <mergeCell ref="AD1118:AD1120"/>
    <mergeCell ref="AC1118:AC1120"/>
    <mergeCell ref="AB1118:AB1120"/>
    <mergeCell ref="AA1118:AA1120"/>
    <mergeCell ref="Z1118:Z1120"/>
    <mergeCell ref="Y1118:Y1120"/>
    <mergeCell ref="X1118:X1120"/>
    <mergeCell ref="W1118:W1120"/>
    <mergeCell ref="V1118:V1120"/>
    <mergeCell ref="U1118:U1120"/>
    <mergeCell ref="T1118:T1120"/>
    <mergeCell ref="S1118:S1120"/>
    <mergeCell ref="R1118:R1120"/>
    <mergeCell ref="Q1118:Q1120"/>
    <mergeCell ref="F1118:F1120"/>
    <mergeCell ref="B1121:B1123"/>
    <mergeCell ref="C1121:C1123"/>
    <mergeCell ref="AE1121:AE1123"/>
    <mergeCell ref="AD1121:AD1123"/>
    <mergeCell ref="AC1121:AC1123"/>
    <mergeCell ref="AB1121:AB1123"/>
    <mergeCell ref="AA1121:AA1123"/>
    <mergeCell ref="Z1121:Z1123"/>
    <mergeCell ref="Y1121:Y1123"/>
    <mergeCell ref="X1121:X1123"/>
    <mergeCell ref="W1121:W1123"/>
    <mergeCell ref="V1121:V1123"/>
    <mergeCell ref="U1121:U1123"/>
    <mergeCell ref="T1121:T1123"/>
    <mergeCell ref="S1121:S1123"/>
    <mergeCell ref="R1121:R1123"/>
    <mergeCell ref="Q1121:Q1123"/>
    <mergeCell ref="F1121:F1123"/>
    <mergeCell ref="B1124:B1126"/>
    <mergeCell ref="C1124:C1126"/>
    <mergeCell ref="AE1124:AE1126"/>
    <mergeCell ref="AD1124:AD1126"/>
    <mergeCell ref="AC1124:AC1126"/>
    <mergeCell ref="AB1124:AB1126"/>
    <mergeCell ref="AA1124:AA1126"/>
    <mergeCell ref="Z1124:Z1126"/>
    <mergeCell ref="Y1124:Y1126"/>
    <mergeCell ref="X1124:X1126"/>
    <mergeCell ref="W1124:W1126"/>
    <mergeCell ref="V1124:V1126"/>
    <mergeCell ref="U1124:U1126"/>
    <mergeCell ref="T1124:T1126"/>
    <mergeCell ref="S1124:S1126"/>
    <mergeCell ref="R1124:R1126"/>
    <mergeCell ref="Q1124:Q1126"/>
    <mergeCell ref="F1124:F1126"/>
    <mergeCell ref="B1127:B1129"/>
    <mergeCell ref="C1127:C1129"/>
    <mergeCell ref="AE1127:AE1129"/>
    <mergeCell ref="AD1127:AD1129"/>
    <mergeCell ref="AC1127:AC1129"/>
    <mergeCell ref="AB1127:AB1129"/>
    <mergeCell ref="AA1127:AA1129"/>
    <mergeCell ref="Z1127:Z1129"/>
    <mergeCell ref="Y1127:Y1129"/>
    <mergeCell ref="X1127:X1129"/>
    <mergeCell ref="W1127:W1129"/>
    <mergeCell ref="V1127:V1129"/>
    <mergeCell ref="U1127:U1129"/>
    <mergeCell ref="T1127:T1129"/>
    <mergeCell ref="S1127:S1129"/>
    <mergeCell ref="R1127:R1129"/>
    <mergeCell ref="Q1127:Q1129"/>
    <mergeCell ref="F1127:F1129"/>
    <mergeCell ref="B1130:D1130"/>
    <mergeCell ref="B1131:D1131"/>
    <mergeCell ref="C1025:C1027"/>
    <mergeCell ref="C1028:C1030"/>
    <mergeCell ref="C1031:C1033"/>
    <mergeCell ref="C1034:C1036"/>
    <mergeCell ref="C1105:C1107"/>
    <mergeCell ref="C1108:C1110"/>
    <mergeCell ref="C1111:C1113"/>
    <mergeCell ref="C1114:C1116"/>
    <mergeCell ref="C1092:C1094"/>
    <mergeCell ref="C1095:C1097"/>
    <mergeCell ref="C1098:C1100"/>
    <mergeCell ref="C1101:C1103"/>
    <mergeCell ref="AE1133:AE1135"/>
    <mergeCell ref="AD1133:AD1135"/>
    <mergeCell ref="AC1133:AC1135"/>
    <mergeCell ref="AB1133:AB1135"/>
    <mergeCell ref="AA1133:AA1135"/>
    <mergeCell ref="Z1133:Z1135"/>
    <mergeCell ref="Y1133:Y1135"/>
    <mergeCell ref="X1133:X1135"/>
    <mergeCell ref="W1133:W1135"/>
    <mergeCell ref="V1133:V1135"/>
    <mergeCell ref="U1133:U1135"/>
    <mergeCell ref="T1133:T1135"/>
    <mergeCell ref="S1133:S1135"/>
    <mergeCell ref="R1133:R1135"/>
    <mergeCell ref="Q1133:Q1135"/>
    <mergeCell ref="F1133:F1135"/>
    <mergeCell ref="B1133:B1135"/>
    <mergeCell ref="A1133:A1198"/>
    <mergeCell ref="C1133:C1135"/>
    <mergeCell ref="AE1136:AE1138"/>
    <mergeCell ref="AD1136:AD1138"/>
    <mergeCell ref="AC1136:AC1138"/>
    <mergeCell ref="AB1136:AB1138"/>
    <mergeCell ref="AA1136:AA1138"/>
    <mergeCell ref="Z1136:Z1138"/>
    <mergeCell ref="Y1136:Y1138"/>
    <mergeCell ref="X1136:X1138"/>
    <mergeCell ref="W1136:W1138"/>
    <mergeCell ref="V1136:V1138"/>
    <mergeCell ref="U1136:U1138"/>
    <mergeCell ref="T1136:T1138"/>
    <mergeCell ref="S1136:S1138"/>
    <mergeCell ref="R1136:R1138"/>
    <mergeCell ref="Q1136:Q1138"/>
    <mergeCell ref="F1136:F1138"/>
    <mergeCell ref="B1136:B1138"/>
    <mergeCell ref="C1136:C1138"/>
    <mergeCell ref="AE1139:AE1141"/>
    <mergeCell ref="AD1139:AD1141"/>
    <mergeCell ref="AC1139:AC1141"/>
    <mergeCell ref="AB1139:AB1141"/>
    <mergeCell ref="AA1139:AA1141"/>
    <mergeCell ref="Z1139:Z1141"/>
    <mergeCell ref="Y1139:Y1141"/>
    <mergeCell ref="X1139:X1141"/>
    <mergeCell ref="W1139:W1141"/>
    <mergeCell ref="V1139:V1141"/>
    <mergeCell ref="U1139:U1141"/>
    <mergeCell ref="T1139:T1141"/>
    <mergeCell ref="S1139:S1141"/>
    <mergeCell ref="R1139:R1141"/>
    <mergeCell ref="Q1139:Q1141"/>
    <mergeCell ref="F1139:F1141"/>
    <mergeCell ref="B1139:B1141"/>
    <mergeCell ref="C1139:C1141"/>
    <mergeCell ref="AE1142:AE1144"/>
    <mergeCell ref="AD1142:AD1144"/>
    <mergeCell ref="AC1142:AC1144"/>
    <mergeCell ref="AB1142:AB1144"/>
    <mergeCell ref="AA1142:AA1144"/>
    <mergeCell ref="Z1142:Z1144"/>
    <mergeCell ref="Y1142:Y1144"/>
    <mergeCell ref="X1142:X1144"/>
    <mergeCell ref="W1142:W1144"/>
    <mergeCell ref="V1142:V1144"/>
    <mergeCell ref="U1142:U1144"/>
    <mergeCell ref="T1142:T1144"/>
    <mergeCell ref="S1142:S1144"/>
    <mergeCell ref="R1142:R1144"/>
    <mergeCell ref="Q1142:Q1144"/>
    <mergeCell ref="F1142:F1144"/>
    <mergeCell ref="B1142:B1144"/>
    <mergeCell ref="C1142:C1144"/>
    <mergeCell ref="B1145:D1145"/>
    <mergeCell ref="C1146:C1148"/>
    <mergeCell ref="B1146:B1148"/>
    <mergeCell ref="AE1146:AE1148"/>
    <mergeCell ref="AD1146:AD1148"/>
    <mergeCell ref="AC1146:AC1148"/>
    <mergeCell ref="AB1146:AB1148"/>
    <mergeCell ref="AA1146:AA1148"/>
    <mergeCell ref="Z1146:Z1148"/>
    <mergeCell ref="Y1146:Y1148"/>
    <mergeCell ref="X1146:X1148"/>
    <mergeCell ref="W1146:W1148"/>
    <mergeCell ref="V1146:V1148"/>
    <mergeCell ref="U1146:U1148"/>
    <mergeCell ref="T1146:T1148"/>
    <mergeCell ref="S1146:S1148"/>
    <mergeCell ref="R1146:R1148"/>
    <mergeCell ref="Q1146:Q1148"/>
    <mergeCell ref="F1146:F1148"/>
    <mergeCell ref="B1149:B1151"/>
    <mergeCell ref="C1149:C1151"/>
    <mergeCell ref="AE1149:AE1151"/>
    <mergeCell ref="AD1149:AD1151"/>
    <mergeCell ref="AC1149:AC1151"/>
    <mergeCell ref="AB1149:AB1151"/>
    <mergeCell ref="AA1149:AA1151"/>
    <mergeCell ref="Z1149:Z1151"/>
    <mergeCell ref="Y1149:Y1151"/>
    <mergeCell ref="X1149:X1151"/>
    <mergeCell ref="W1149:W1151"/>
    <mergeCell ref="V1149:V1151"/>
    <mergeCell ref="U1149:U1151"/>
    <mergeCell ref="T1149:T1151"/>
    <mergeCell ref="S1149:S1151"/>
    <mergeCell ref="R1149:R1151"/>
    <mergeCell ref="Q1149:Q1151"/>
    <mergeCell ref="F1149:F1151"/>
    <mergeCell ref="B1152:B1154"/>
    <mergeCell ref="C1152:C1154"/>
    <mergeCell ref="AE1152:AE1154"/>
    <mergeCell ref="AD1152:AD1154"/>
    <mergeCell ref="AC1152:AC1154"/>
    <mergeCell ref="AB1152:AB1154"/>
    <mergeCell ref="AA1152:AA1154"/>
    <mergeCell ref="Z1152:Z1154"/>
    <mergeCell ref="Y1152:Y1154"/>
    <mergeCell ref="X1152:X1154"/>
    <mergeCell ref="W1152:W1154"/>
    <mergeCell ref="V1152:V1154"/>
    <mergeCell ref="U1152:U1154"/>
    <mergeCell ref="T1152:T1154"/>
    <mergeCell ref="S1152:S1154"/>
    <mergeCell ref="R1152:R1154"/>
    <mergeCell ref="Q1152:Q1154"/>
    <mergeCell ref="F1152:F1154"/>
    <mergeCell ref="B1155:B1157"/>
    <mergeCell ref="C1155:C1157"/>
    <mergeCell ref="AE1155:AE1157"/>
    <mergeCell ref="AD1155:AD1157"/>
    <mergeCell ref="AC1155:AC1157"/>
    <mergeCell ref="AB1155:AB1157"/>
    <mergeCell ref="AA1155:AA1157"/>
    <mergeCell ref="Z1155:Z1157"/>
    <mergeCell ref="Y1155:Y1157"/>
    <mergeCell ref="X1155:X1157"/>
    <mergeCell ref="W1155:W1157"/>
    <mergeCell ref="V1155:V1157"/>
    <mergeCell ref="U1155:U1157"/>
    <mergeCell ref="T1155:T1157"/>
    <mergeCell ref="S1155:S1157"/>
    <mergeCell ref="R1155:R1157"/>
    <mergeCell ref="Q1155:Q1157"/>
    <mergeCell ref="F1155:F1157"/>
    <mergeCell ref="B1158:D1158"/>
    <mergeCell ref="B1159:B1161"/>
    <mergeCell ref="AE1159:AE1161"/>
    <mergeCell ref="AD1159:AD1161"/>
    <mergeCell ref="AC1159:AC1161"/>
    <mergeCell ref="AB1159:AB1161"/>
    <mergeCell ref="AA1159:AA1161"/>
    <mergeCell ref="Z1159:Z1161"/>
    <mergeCell ref="Y1159:Y1161"/>
    <mergeCell ref="X1159:X1161"/>
    <mergeCell ref="W1159:W1161"/>
    <mergeCell ref="V1159:V1161"/>
    <mergeCell ref="U1159:U1161"/>
    <mergeCell ref="T1159:T1161"/>
    <mergeCell ref="S1159:S1161"/>
    <mergeCell ref="R1159:R1161"/>
    <mergeCell ref="Q1159:Q1161"/>
    <mergeCell ref="F1159:F1161"/>
    <mergeCell ref="C1159:C1161"/>
    <mergeCell ref="B1162:B1164"/>
    <mergeCell ref="AE1162:AE1164"/>
    <mergeCell ref="AD1162:AD1164"/>
    <mergeCell ref="AC1162:AC1164"/>
    <mergeCell ref="AB1162:AB1164"/>
    <mergeCell ref="AA1162:AA1164"/>
    <mergeCell ref="Z1162:Z1164"/>
    <mergeCell ref="Y1162:Y1164"/>
    <mergeCell ref="X1162:X1164"/>
    <mergeCell ref="W1162:W1164"/>
    <mergeCell ref="V1162:V1164"/>
    <mergeCell ref="U1162:U1164"/>
    <mergeCell ref="T1162:T1164"/>
    <mergeCell ref="S1162:S1164"/>
    <mergeCell ref="R1162:R1164"/>
    <mergeCell ref="Q1162:Q1164"/>
    <mergeCell ref="F1162:F1164"/>
    <mergeCell ref="C1162:C1164"/>
    <mergeCell ref="B1165:B1167"/>
    <mergeCell ref="AE1165:AE1167"/>
    <mergeCell ref="AD1165:AD1167"/>
    <mergeCell ref="AC1165:AC1167"/>
    <mergeCell ref="AB1165:AB1167"/>
    <mergeCell ref="AA1165:AA1167"/>
    <mergeCell ref="Z1165:Z1167"/>
    <mergeCell ref="Y1165:Y1167"/>
    <mergeCell ref="X1165:X1167"/>
    <mergeCell ref="W1165:W1167"/>
    <mergeCell ref="V1165:V1167"/>
    <mergeCell ref="U1165:U1167"/>
    <mergeCell ref="T1165:T1167"/>
    <mergeCell ref="S1165:S1167"/>
    <mergeCell ref="R1165:R1167"/>
    <mergeCell ref="Q1165:Q1167"/>
    <mergeCell ref="F1165:F1167"/>
    <mergeCell ref="C1165:C1167"/>
    <mergeCell ref="B1168:B1170"/>
    <mergeCell ref="AE1168:AE1170"/>
    <mergeCell ref="AD1168:AD1170"/>
    <mergeCell ref="AC1168:AC1170"/>
    <mergeCell ref="AB1168:AB1170"/>
    <mergeCell ref="AA1168:AA1170"/>
    <mergeCell ref="Z1168:Z1170"/>
    <mergeCell ref="Y1168:Y1170"/>
    <mergeCell ref="X1168:X1170"/>
    <mergeCell ref="W1168:W1170"/>
    <mergeCell ref="V1168:V1170"/>
    <mergeCell ref="U1168:U1170"/>
    <mergeCell ref="T1168:T1170"/>
    <mergeCell ref="S1168:S1170"/>
    <mergeCell ref="R1168:R1170"/>
    <mergeCell ref="Q1168:Q1170"/>
    <mergeCell ref="F1168:F1170"/>
    <mergeCell ref="C1168:C1170"/>
    <mergeCell ref="B1171:D1171"/>
    <mergeCell ref="B1172:B1174"/>
    <mergeCell ref="AE1172:AE1174"/>
    <mergeCell ref="AC1172:AC1174"/>
    <mergeCell ref="AB1172:AB1174"/>
    <mergeCell ref="AA1172:AA1174"/>
    <mergeCell ref="Z1172:Z1174"/>
    <mergeCell ref="Y1172:Y1174"/>
    <mergeCell ref="X1172:X1174"/>
    <mergeCell ref="W1172:W1174"/>
    <mergeCell ref="V1172:V1174"/>
    <mergeCell ref="U1172:U1174"/>
    <mergeCell ref="T1172:T1174"/>
    <mergeCell ref="S1172:S1174"/>
    <mergeCell ref="R1172:R1174"/>
    <mergeCell ref="Q1172:Q1174"/>
    <mergeCell ref="F1172:F1174"/>
    <mergeCell ref="C1172:C1174"/>
    <mergeCell ref="B1175:B1177"/>
    <mergeCell ref="AE1175:AE1177"/>
    <mergeCell ref="AC1175:AC1177"/>
    <mergeCell ref="AB1175:AB1177"/>
    <mergeCell ref="AA1175:AA1177"/>
    <mergeCell ref="Z1175:Z1177"/>
    <mergeCell ref="Y1175:Y1177"/>
    <mergeCell ref="X1175:X1177"/>
    <mergeCell ref="W1175:W1177"/>
    <mergeCell ref="V1175:V1177"/>
    <mergeCell ref="U1175:U1177"/>
    <mergeCell ref="T1175:T1177"/>
    <mergeCell ref="S1175:S1177"/>
    <mergeCell ref="R1175:R1177"/>
    <mergeCell ref="Q1175:Q1177"/>
    <mergeCell ref="F1175:F1177"/>
    <mergeCell ref="C1175:C1177"/>
    <mergeCell ref="B1178:B1180"/>
    <mergeCell ref="AE1178:AE1180"/>
    <mergeCell ref="AD1178:AD1180"/>
    <mergeCell ref="AC1178:AC1180"/>
    <mergeCell ref="AB1178:AB1180"/>
    <mergeCell ref="AA1178:AA1180"/>
    <mergeCell ref="Z1178:Z1180"/>
    <mergeCell ref="Y1178:Y1180"/>
    <mergeCell ref="X1178:X1180"/>
    <mergeCell ref="W1178:W1180"/>
    <mergeCell ref="V1178:V1180"/>
    <mergeCell ref="U1178:U1180"/>
    <mergeCell ref="T1178:T1180"/>
    <mergeCell ref="S1178:S1180"/>
    <mergeCell ref="R1178:R1180"/>
    <mergeCell ref="Q1178:Q1180"/>
    <mergeCell ref="F1178:F1180"/>
    <mergeCell ref="C1178:C1180"/>
    <mergeCell ref="B1181:B1183"/>
    <mergeCell ref="AE1181:AE1183"/>
    <mergeCell ref="AD1181:AD1183"/>
    <mergeCell ref="AC1181:AC1183"/>
    <mergeCell ref="AB1181:AB1183"/>
    <mergeCell ref="AA1181:AA1183"/>
    <mergeCell ref="Z1181:Z1183"/>
    <mergeCell ref="Y1181:Y1183"/>
    <mergeCell ref="X1181:X1183"/>
    <mergeCell ref="W1181:W1183"/>
    <mergeCell ref="V1181:V1183"/>
    <mergeCell ref="U1181:U1183"/>
    <mergeCell ref="T1181:T1183"/>
    <mergeCell ref="S1181:S1183"/>
    <mergeCell ref="R1181:R1183"/>
    <mergeCell ref="Q1181:Q1183"/>
    <mergeCell ref="F1181:F1183"/>
    <mergeCell ref="C1181:C1183"/>
    <mergeCell ref="B1184:D1184"/>
    <mergeCell ref="B1185:B1187"/>
    <mergeCell ref="C1185:C1187"/>
    <mergeCell ref="AE1185:AE1187"/>
    <mergeCell ref="AD1185:AD1187"/>
    <mergeCell ref="AC1185:AC1187"/>
    <mergeCell ref="AB1185:AB1187"/>
    <mergeCell ref="AA1185:AA1187"/>
    <mergeCell ref="Z1185:Z1187"/>
    <mergeCell ref="Y1185:Y1187"/>
    <mergeCell ref="X1185:X1187"/>
    <mergeCell ref="W1185:W1187"/>
    <mergeCell ref="V1185:V1187"/>
    <mergeCell ref="U1185:U1187"/>
    <mergeCell ref="T1185:T1187"/>
    <mergeCell ref="S1185:S1187"/>
    <mergeCell ref="R1185:R1187"/>
    <mergeCell ref="Q1185:Q1187"/>
    <mergeCell ref="F1185:F1187"/>
    <mergeCell ref="B1188:B1190"/>
    <mergeCell ref="C1188:C1190"/>
    <mergeCell ref="AE1188:AE1190"/>
    <mergeCell ref="AD1188:AD1190"/>
    <mergeCell ref="AC1188:AC1190"/>
    <mergeCell ref="AB1188:AB1190"/>
    <mergeCell ref="AA1188:AA1190"/>
    <mergeCell ref="Z1188:Z1190"/>
    <mergeCell ref="Y1188:Y1190"/>
    <mergeCell ref="X1188:X1190"/>
    <mergeCell ref="W1188:W1190"/>
    <mergeCell ref="V1188:V1190"/>
    <mergeCell ref="U1188:U1190"/>
    <mergeCell ref="T1188:T1190"/>
    <mergeCell ref="S1188:S1190"/>
    <mergeCell ref="R1188:R1190"/>
    <mergeCell ref="Q1188:Q1190"/>
    <mergeCell ref="F1188:F1190"/>
    <mergeCell ref="B1191:B1193"/>
    <mergeCell ref="C1191:C1193"/>
    <mergeCell ref="AE1191:AE1193"/>
    <mergeCell ref="AD1191:AD1193"/>
    <mergeCell ref="AC1191:AC1193"/>
    <mergeCell ref="AB1191:AB1193"/>
    <mergeCell ref="AA1191:AA1193"/>
    <mergeCell ref="Z1191:Z1193"/>
    <mergeCell ref="Y1191:Y1193"/>
    <mergeCell ref="X1191:X1193"/>
    <mergeCell ref="W1191:W1193"/>
    <mergeCell ref="V1191:V1193"/>
    <mergeCell ref="U1191:U1193"/>
    <mergeCell ref="T1191:T1193"/>
    <mergeCell ref="S1191:S1193"/>
    <mergeCell ref="R1191:R1193"/>
    <mergeCell ref="Q1191:Q1193"/>
    <mergeCell ref="F1191:F1193"/>
    <mergeCell ref="B1194:B1196"/>
    <mergeCell ref="C1194:C1196"/>
    <mergeCell ref="AE1194:AE1196"/>
    <mergeCell ref="AD1194:AD1196"/>
    <mergeCell ref="AC1194:AC1196"/>
    <mergeCell ref="AB1194:AB1196"/>
    <mergeCell ref="AA1194:AA1196"/>
    <mergeCell ref="Z1194:Z1196"/>
    <mergeCell ref="Y1194:Y1196"/>
    <mergeCell ref="X1194:X1196"/>
    <mergeCell ref="W1194:W1196"/>
    <mergeCell ref="V1194:V1196"/>
    <mergeCell ref="U1194:U1196"/>
    <mergeCell ref="T1194:T1196"/>
    <mergeCell ref="S1194:S1196"/>
    <mergeCell ref="R1194:R1196"/>
    <mergeCell ref="Q1194:Q1196"/>
    <mergeCell ref="F1194:F1196"/>
    <mergeCell ref="B1197:D1197"/>
    <mergeCell ref="B1198:D1198"/>
    <mergeCell ref="AD1172:AD1174"/>
    <mergeCell ref="AD1175:AD1177"/>
    <mergeCell ref="AE1200:AE1202"/>
    <mergeCell ref="AD1200:AD1202"/>
    <mergeCell ref="AC1200:AC1202"/>
    <mergeCell ref="AB1200:AB1202"/>
    <mergeCell ref="AA1200:AA1202"/>
    <mergeCell ref="Z1200:Z1202"/>
    <mergeCell ref="Y1200:Y1202"/>
    <mergeCell ref="X1200:X1202"/>
    <mergeCell ref="W1200:W1202"/>
    <mergeCell ref="V1200:V1202"/>
    <mergeCell ref="U1200:U1202"/>
    <mergeCell ref="T1200:T1202"/>
    <mergeCell ref="S1200:S1202"/>
    <mergeCell ref="R1200:R1202"/>
    <mergeCell ref="Q1200:Q1202"/>
    <mergeCell ref="F1200:F1202"/>
    <mergeCell ref="B1200:B1202"/>
    <mergeCell ref="A1200:A1265"/>
    <mergeCell ref="C1200:C1202"/>
    <mergeCell ref="AE1203:AE1205"/>
    <mergeCell ref="AD1203:AD1205"/>
    <mergeCell ref="AC1203:AC1205"/>
    <mergeCell ref="AB1203:AB1205"/>
    <mergeCell ref="AA1203:AA1205"/>
    <mergeCell ref="Z1203:Z1205"/>
    <mergeCell ref="Y1203:Y1205"/>
    <mergeCell ref="X1203:X1205"/>
    <mergeCell ref="W1203:W1205"/>
    <mergeCell ref="V1203:V1205"/>
    <mergeCell ref="U1203:U1205"/>
    <mergeCell ref="T1203:T1205"/>
    <mergeCell ref="S1203:S1205"/>
    <mergeCell ref="R1203:R1205"/>
    <mergeCell ref="Q1203:Q1205"/>
    <mergeCell ref="F1203:F1205"/>
    <mergeCell ref="B1203:B1205"/>
    <mergeCell ref="C1203:C1205"/>
    <mergeCell ref="AE1206:AE1208"/>
    <mergeCell ref="AD1206:AD1208"/>
    <mergeCell ref="AC1206:AC1208"/>
    <mergeCell ref="AB1206:AB1208"/>
    <mergeCell ref="AA1206:AA1208"/>
    <mergeCell ref="Z1206:Z1208"/>
    <mergeCell ref="Y1206:Y1208"/>
    <mergeCell ref="X1206:X1208"/>
    <mergeCell ref="W1206:W1208"/>
    <mergeCell ref="V1206:V1208"/>
    <mergeCell ref="U1206:U1208"/>
    <mergeCell ref="T1206:T1208"/>
    <mergeCell ref="S1206:S1208"/>
    <mergeCell ref="R1206:R1208"/>
    <mergeCell ref="Q1206:Q1208"/>
    <mergeCell ref="F1206:F1208"/>
    <mergeCell ref="B1206:B1208"/>
    <mergeCell ref="C1206:C1208"/>
    <mergeCell ref="AE1209:AE1211"/>
    <mergeCell ref="AD1209:AD1211"/>
    <mergeCell ref="AC1209:AC1211"/>
    <mergeCell ref="AB1209:AB1211"/>
    <mergeCell ref="AA1209:AA1211"/>
    <mergeCell ref="Z1209:Z1211"/>
    <mergeCell ref="Y1209:Y1211"/>
    <mergeCell ref="X1209:X1211"/>
    <mergeCell ref="W1209:W1211"/>
    <mergeCell ref="V1209:V1211"/>
    <mergeCell ref="U1209:U1211"/>
    <mergeCell ref="T1209:T1211"/>
    <mergeCell ref="S1209:S1211"/>
    <mergeCell ref="R1209:R1211"/>
    <mergeCell ref="Q1209:Q1211"/>
    <mergeCell ref="F1209:F1211"/>
    <mergeCell ref="B1209:B1211"/>
    <mergeCell ref="C1209:C1211"/>
    <mergeCell ref="B1212:D1212"/>
    <mergeCell ref="C1213:C1215"/>
    <mergeCell ref="B1213:B1215"/>
    <mergeCell ref="AE1213:AE1215"/>
    <mergeCell ref="AD1213:AD1215"/>
    <mergeCell ref="AC1213:AC1215"/>
    <mergeCell ref="AB1213:AB1215"/>
    <mergeCell ref="AA1213:AA1215"/>
    <mergeCell ref="Z1213:Z1215"/>
    <mergeCell ref="Y1213:Y1215"/>
    <mergeCell ref="X1213:X1215"/>
    <mergeCell ref="W1213:W1215"/>
    <mergeCell ref="V1213:V1215"/>
    <mergeCell ref="U1213:U1215"/>
    <mergeCell ref="T1213:T1215"/>
    <mergeCell ref="S1213:S1215"/>
    <mergeCell ref="R1213:R1215"/>
    <mergeCell ref="Q1213:Q1215"/>
    <mergeCell ref="F1213:F1215"/>
    <mergeCell ref="B1216:B1218"/>
    <mergeCell ref="C1216:C1218"/>
    <mergeCell ref="AE1216:AE1218"/>
    <mergeCell ref="AD1216:AD1218"/>
    <mergeCell ref="AC1216:AC1218"/>
    <mergeCell ref="AB1216:AB1218"/>
    <mergeCell ref="AA1216:AA1218"/>
    <mergeCell ref="Z1216:Z1218"/>
    <mergeCell ref="Y1216:Y1218"/>
    <mergeCell ref="X1216:X1218"/>
    <mergeCell ref="W1216:W1218"/>
    <mergeCell ref="V1216:V1218"/>
    <mergeCell ref="U1216:U1218"/>
    <mergeCell ref="T1216:T1218"/>
    <mergeCell ref="S1216:S1218"/>
    <mergeCell ref="R1216:R1218"/>
    <mergeCell ref="Q1216:Q1218"/>
    <mergeCell ref="F1216:F1218"/>
    <mergeCell ref="B1219:B1221"/>
    <mergeCell ref="C1219:C1221"/>
    <mergeCell ref="AE1219:AE1221"/>
    <mergeCell ref="AD1219:AD1221"/>
    <mergeCell ref="AC1219:AC1221"/>
    <mergeCell ref="AB1219:AB1221"/>
    <mergeCell ref="AA1219:AA1221"/>
    <mergeCell ref="Z1219:Z1221"/>
    <mergeCell ref="Y1219:Y1221"/>
    <mergeCell ref="X1219:X1221"/>
    <mergeCell ref="W1219:W1221"/>
    <mergeCell ref="V1219:V1221"/>
    <mergeCell ref="U1219:U1221"/>
    <mergeCell ref="T1219:T1221"/>
    <mergeCell ref="S1219:S1221"/>
    <mergeCell ref="R1219:R1221"/>
    <mergeCell ref="Q1219:Q1221"/>
    <mergeCell ref="F1219:F1221"/>
    <mergeCell ref="B1222:B1224"/>
    <mergeCell ref="C1222:C1224"/>
    <mergeCell ref="AE1222:AE1224"/>
    <mergeCell ref="AD1222:AD1224"/>
    <mergeCell ref="AC1222:AC1224"/>
    <mergeCell ref="AB1222:AB1224"/>
    <mergeCell ref="AA1222:AA1224"/>
    <mergeCell ref="Z1222:Z1224"/>
    <mergeCell ref="Y1222:Y1224"/>
    <mergeCell ref="X1222:X1224"/>
    <mergeCell ref="W1222:W1224"/>
    <mergeCell ref="V1222:V1224"/>
    <mergeCell ref="U1222:U1224"/>
    <mergeCell ref="T1222:T1224"/>
    <mergeCell ref="S1222:S1224"/>
    <mergeCell ref="R1222:R1224"/>
    <mergeCell ref="Q1222:Q1224"/>
    <mergeCell ref="F1222:F1224"/>
    <mergeCell ref="B1225:D1225"/>
    <mergeCell ref="B1226:B1228"/>
    <mergeCell ref="AE1226:AE1228"/>
    <mergeCell ref="AD1226:AD1228"/>
    <mergeCell ref="AC1226:AC1228"/>
    <mergeCell ref="AB1226:AB1228"/>
    <mergeCell ref="AA1226:AA1228"/>
    <mergeCell ref="Z1226:Z1228"/>
    <mergeCell ref="Y1226:Y1228"/>
    <mergeCell ref="X1226:X1228"/>
    <mergeCell ref="W1226:W1228"/>
    <mergeCell ref="V1226:V1228"/>
    <mergeCell ref="U1226:U1228"/>
    <mergeCell ref="T1226:T1228"/>
    <mergeCell ref="S1226:S1228"/>
    <mergeCell ref="R1226:R1228"/>
    <mergeCell ref="Q1226:Q1228"/>
    <mergeCell ref="F1226:F1228"/>
    <mergeCell ref="C1226:C1228"/>
    <mergeCell ref="B1229:B1231"/>
    <mergeCell ref="AE1229:AE1231"/>
    <mergeCell ref="AD1229:AD1231"/>
    <mergeCell ref="AC1229:AC1231"/>
    <mergeCell ref="AB1229:AB1231"/>
    <mergeCell ref="AA1229:AA1231"/>
    <mergeCell ref="Z1229:Z1231"/>
    <mergeCell ref="Y1229:Y1231"/>
    <mergeCell ref="X1229:X1231"/>
    <mergeCell ref="W1229:W1231"/>
    <mergeCell ref="V1229:V1231"/>
    <mergeCell ref="U1229:U1231"/>
    <mergeCell ref="T1229:T1231"/>
    <mergeCell ref="S1229:S1231"/>
    <mergeCell ref="R1229:R1231"/>
    <mergeCell ref="Q1229:Q1231"/>
    <mergeCell ref="F1229:F1231"/>
    <mergeCell ref="B1232:B1234"/>
    <mergeCell ref="AE1232:AE1234"/>
    <mergeCell ref="AD1232:AD1234"/>
    <mergeCell ref="AC1232:AC1234"/>
    <mergeCell ref="AB1232:AB1234"/>
    <mergeCell ref="AA1232:AA1234"/>
    <mergeCell ref="Z1232:Z1234"/>
    <mergeCell ref="Y1232:Y1234"/>
    <mergeCell ref="X1232:X1234"/>
    <mergeCell ref="W1232:W1234"/>
    <mergeCell ref="V1232:V1234"/>
    <mergeCell ref="U1232:U1234"/>
    <mergeCell ref="T1232:T1234"/>
    <mergeCell ref="S1232:S1234"/>
    <mergeCell ref="R1232:R1234"/>
    <mergeCell ref="Q1232:Q1234"/>
    <mergeCell ref="F1232:F1234"/>
    <mergeCell ref="B1235:B1237"/>
    <mergeCell ref="AE1235:AE1237"/>
    <mergeCell ref="AD1235:AD1237"/>
    <mergeCell ref="AC1235:AC1237"/>
    <mergeCell ref="AB1235:AB1237"/>
    <mergeCell ref="AA1235:AA1237"/>
    <mergeCell ref="Z1235:Z1237"/>
    <mergeCell ref="Y1235:Y1237"/>
    <mergeCell ref="X1235:X1237"/>
    <mergeCell ref="W1235:W1237"/>
    <mergeCell ref="V1235:V1237"/>
    <mergeCell ref="U1235:U1237"/>
    <mergeCell ref="T1235:T1237"/>
    <mergeCell ref="S1235:S1237"/>
    <mergeCell ref="R1235:R1237"/>
    <mergeCell ref="Q1235:Q1237"/>
    <mergeCell ref="F1235:F1237"/>
    <mergeCell ref="B1238:D1238"/>
    <mergeCell ref="B1239:B1241"/>
    <mergeCell ref="AE1239:AE1241"/>
    <mergeCell ref="AC1239:AC1241"/>
    <mergeCell ref="AB1239:AB1241"/>
    <mergeCell ref="AA1239:AA1241"/>
    <mergeCell ref="Z1239:Z1241"/>
    <mergeCell ref="Y1239:Y1241"/>
    <mergeCell ref="X1239:X1241"/>
    <mergeCell ref="W1239:W1241"/>
    <mergeCell ref="V1239:V1241"/>
    <mergeCell ref="U1239:U1241"/>
    <mergeCell ref="T1239:T1241"/>
    <mergeCell ref="S1239:S1241"/>
    <mergeCell ref="R1239:R1241"/>
    <mergeCell ref="Q1239:Q1241"/>
    <mergeCell ref="F1239:F1241"/>
    <mergeCell ref="C1239:C1241"/>
    <mergeCell ref="AD1239:AD1241"/>
    <mergeCell ref="B1242:B1244"/>
    <mergeCell ref="AE1242:AE1244"/>
    <mergeCell ref="AC1242:AC1244"/>
    <mergeCell ref="AB1242:AB1244"/>
    <mergeCell ref="AA1242:AA1244"/>
    <mergeCell ref="Z1242:Z1244"/>
    <mergeCell ref="Y1242:Y1244"/>
    <mergeCell ref="X1242:X1244"/>
    <mergeCell ref="W1242:W1244"/>
    <mergeCell ref="V1242:V1244"/>
    <mergeCell ref="U1242:U1244"/>
    <mergeCell ref="T1242:T1244"/>
    <mergeCell ref="S1242:S1244"/>
    <mergeCell ref="R1242:R1244"/>
    <mergeCell ref="Q1242:Q1244"/>
    <mergeCell ref="F1242:F1244"/>
    <mergeCell ref="C1242:C1244"/>
    <mergeCell ref="AD1242:AD1244"/>
    <mergeCell ref="B1245:B1247"/>
    <mergeCell ref="AE1245:AE1247"/>
    <mergeCell ref="AD1245:AD1247"/>
    <mergeCell ref="AC1245:AC1247"/>
    <mergeCell ref="AB1245:AB1247"/>
    <mergeCell ref="AA1245:AA1247"/>
    <mergeCell ref="Z1245:Z1247"/>
    <mergeCell ref="Y1245:Y1247"/>
    <mergeCell ref="X1245:X1247"/>
    <mergeCell ref="W1245:W1247"/>
    <mergeCell ref="V1245:V1247"/>
    <mergeCell ref="U1245:U1247"/>
    <mergeCell ref="T1245:T1247"/>
    <mergeCell ref="S1245:S1247"/>
    <mergeCell ref="R1245:R1247"/>
    <mergeCell ref="Q1245:Q1247"/>
    <mergeCell ref="F1245:F1247"/>
    <mergeCell ref="C1245:C1247"/>
    <mergeCell ref="B1248:B1250"/>
    <mergeCell ref="AE1248:AE1250"/>
    <mergeCell ref="AD1248:AD1250"/>
    <mergeCell ref="AC1248:AC1250"/>
    <mergeCell ref="AB1248:AB1250"/>
    <mergeCell ref="AA1248:AA1250"/>
    <mergeCell ref="Z1248:Z1250"/>
    <mergeCell ref="Y1248:Y1250"/>
    <mergeCell ref="X1248:X1250"/>
    <mergeCell ref="W1248:W1250"/>
    <mergeCell ref="V1248:V1250"/>
    <mergeCell ref="U1248:U1250"/>
    <mergeCell ref="T1248:T1250"/>
    <mergeCell ref="S1248:S1250"/>
    <mergeCell ref="R1248:R1250"/>
    <mergeCell ref="Q1248:Q1250"/>
    <mergeCell ref="F1248:F1250"/>
    <mergeCell ref="C1248:C1250"/>
    <mergeCell ref="B1251:D1251"/>
    <mergeCell ref="B1252:B1254"/>
    <mergeCell ref="C1252:C1254"/>
    <mergeCell ref="AE1252:AE1254"/>
    <mergeCell ref="AD1252:AD1254"/>
    <mergeCell ref="AC1252:AC1254"/>
    <mergeCell ref="AB1252:AB1254"/>
    <mergeCell ref="AA1252:AA1254"/>
    <mergeCell ref="Z1252:Z1254"/>
    <mergeCell ref="Y1252:Y1254"/>
    <mergeCell ref="X1252:X1254"/>
    <mergeCell ref="W1252:W1254"/>
    <mergeCell ref="V1252:V1254"/>
    <mergeCell ref="U1252:U1254"/>
    <mergeCell ref="T1252:T1254"/>
    <mergeCell ref="S1252:S1254"/>
    <mergeCell ref="R1252:R1254"/>
    <mergeCell ref="Q1252:Q1254"/>
    <mergeCell ref="F1252:F1254"/>
    <mergeCell ref="B1255:B1257"/>
    <mergeCell ref="C1255:C1257"/>
    <mergeCell ref="AE1255:AE1257"/>
    <mergeCell ref="AD1255:AD1257"/>
    <mergeCell ref="AC1255:AC1257"/>
    <mergeCell ref="AB1255:AB1257"/>
    <mergeCell ref="AA1255:AA1257"/>
    <mergeCell ref="Z1255:Z1257"/>
    <mergeCell ref="Y1255:Y1257"/>
    <mergeCell ref="X1255:X1257"/>
    <mergeCell ref="W1255:W1257"/>
    <mergeCell ref="V1255:V1257"/>
    <mergeCell ref="U1255:U1257"/>
    <mergeCell ref="T1255:T1257"/>
    <mergeCell ref="S1255:S1257"/>
    <mergeCell ref="R1255:R1257"/>
    <mergeCell ref="Q1255:Q1257"/>
    <mergeCell ref="F1255:F1257"/>
    <mergeCell ref="B1258:B1260"/>
    <mergeCell ref="C1258:C1260"/>
    <mergeCell ref="AE1258:AE1260"/>
    <mergeCell ref="AD1258:AD1260"/>
    <mergeCell ref="AC1258:AC1260"/>
    <mergeCell ref="AB1258:AB1260"/>
    <mergeCell ref="AA1258:AA1260"/>
    <mergeCell ref="Z1258:Z1260"/>
    <mergeCell ref="Y1258:Y1260"/>
    <mergeCell ref="X1258:X1260"/>
    <mergeCell ref="W1258:W1260"/>
    <mergeCell ref="V1258:V1260"/>
    <mergeCell ref="U1258:U1260"/>
    <mergeCell ref="T1258:T1260"/>
    <mergeCell ref="S1258:S1260"/>
    <mergeCell ref="R1258:R1260"/>
    <mergeCell ref="Q1258:Q1260"/>
    <mergeCell ref="F1258:F1260"/>
    <mergeCell ref="B1261:B1263"/>
    <mergeCell ref="C1261:C1263"/>
    <mergeCell ref="AE1261:AE1263"/>
    <mergeCell ref="AD1261:AD1263"/>
    <mergeCell ref="AC1261:AC1263"/>
    <mergeCell ref="AB1261:AB1263"/>
    <mergeCell ref="AA1261:AA1263"/>
    <mergeCell ref="Z1261:Z1263"/>
    <mergeCell ref="Y1261:Y1263"/>
    <mergeCell ref="X1261:X1263"/>
    <mergeCell ref="W1261:W1263"/>
    <mergeCell ref="V1261:V1263"/>
    <mergeCell ref="U1261:U1263"/>
    <mergeCell ref="T1261:T1263"/>
    <mergeCell ref="S1261:S1263"/>
    <mergeCell ref="R1261:R1263"/>
    <mergeCell ref="Q1261:Q1263"/>
    <mergeCell ref="F1261:F1263"/>
    <mergeCell ref="B1264:D1264"/>
    <mergeCell ref="B1265:D1265"/>
    <mergeCell ref="C1229:C1231"/>
    <mergeCell ref="C1232:C1234"/>
    <mergeCell ref="C1235:C1237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2112676056338"/>
    <col collapsed="false" customWidth="true" hidden="false" max="2" min="2" style="0" width="12.515937731653075"/>
    <col collapsed="false" customWidth="true" hidden="false" max="9" min="9" style="0" width="11.211267605633802"/>
    <col collapsed="false" customWidth="true" hidden="false" max="23" min="23" style="0" width="13.507042253521076"/>
  </cols>
  <sheetData>
    <row customHeight="true" ht="18.66496598639456" r="1">
      <c r="A1" s="150" t="s">
        <v>107</v>
      </c>
      <c r="B1" s="151" t="s">
        <v>108</v>
      </c>
      <c r="C1" s="152" t="s">
        <v>109</v>
      </c>
      <c r="D1" s="151" t="s">
        <v>110</v>
      </c>
      <c r="E1" s="153" t="s">
        <v>111</v>
      </c>
      <c r="F1" s="151" t="s">
        <v>112</v>
      </c>
      <c r="G1" s="151" t="s">
        <v>113</v>
      </c>
      <c r="H1" s="151" t="s">
        <v>114</v>
      </c>
      <c r="I1" s="154" t="s">
        <v>115</v>
      </c>
      <c r="J1" s="155" t="s">
        <v>116</v>
      </c>
      <c r="K1" s="151" t="s">
        <v>117</v>
      </c>
      <c r="L1" s="155" t="s">
        <v>118</v>
      </c>
      <c r="M1" s="151" t="s">
        <v>119</v>
      </c>
      <c r="N1" s="156" t="s">
        <v>120</v>
      </c>
      <c r="O1" s="151" t="s">
        <v>121</v>
      </c>
      <c r="P1" s="156" t="s">
        <v>122</v>
      </c>
      <c r="Q1" s="154" t="s">
        <v>123</v>
      </c>
      <c r="R1" s="157" t="s">
        <v>124</v>
      </c>
      <c r="S1" s="158" t="s">
        <v>125</v>
      </c>
      <c r="T1" s="157" t="s">
        <v>126</v>
      </c>
      <c r="U1" s="159" t="s">
        <v>127</v>
      </c>
      <c r="V1" s="160" t="s">
        <v>128</v>
      </c>
      <c r="W1" s="159" t="s">
        <v>129</v>
      </c>
      <c r="X1" s="160" t="s">
        <v>130</v>
      </c>
      <c r="Y1" s="158" t="s">
        <v>131</v>
      </c>
      <c r="Z1" s="160" t="s">
        <v>132</v>
      </c>
      <c r="AA1" s="160" t="s">
        <v>133</v>
      </c>
      <c r="AB1" s="160" t="s">
        <v>134</v>
      </c>
      <c r="AC1" s="157" t="s">
        <v>135</v>
      </c>
      <c r="AD1" s="158" t="s">
        <v>136</v>
      </c>
      <c r="AE1" s="160" t="s">
        <v>137</v>
      </c>
      <c r="AF1" s="160" t="s">
        <v>138</v>
      </c>
    </row>
    <row customHeight="true" ht="18.66496598639456" r="2">
      <c r="A2" s="161" t="s">
        <v>139</v>
      </c>
      <c r="B2" s="162" t="s">
        <v>140</v>
      </c>
      <c r="C2" s="163" t="s">
        <v>141</v>
      </c>
      <c r="D2" s="164" t="s">
        <v>142</v>
      </c>
      <c r="E2" s="165">
        <v>1256.82</v>
      </c>
      <c r="F2" s="166">
        <f>E2+E3</f>
      </c>
      <c r="G2" s="167">
        <v>9312</v>
      </c>
      <c r="H2" s="167">
        <v>742</v>
      </c>
      <c r="I2" s="168">
        <f t="shared" ref="I2:I47" si="660">H2/G2</f>
      </c>
      <c r="J2" s="169">
        <f t="shared" ref="J2:J46" si="714">(E2/G2)*1000</f>
      </c>
      <c r="K2" s="167">
        <v>23</v>
      </c>
      <c r="L2" s="169">
        <f t="shared" ref="L2:L47" si="768">E2/K2</f>
      </c>
      <c r="M2" s="167">
        <v>0</v>
      </c>
      <c r="N2" s="170">
        <f t="shared" ref="N2:N47" si="798">E2/M2</f>
      </c>
      <c r="O2" s="167">
        <v>1</v>
      </c>
      <c r="P2" s="170">
        <f t="shared" ref="P2:P47" si="825">E2/O2</f>
      </c>
      <c r="Q2" s="171">
        <f>(M2+M3)/(O2+O3)</f>
      </c>
      <c r="R2" s="172">
        <v>2</v>
      </c>
      <c r="S2" s="171">
        <f>(O2+O3)/(K2+K3)</f>
      </c>
      <c r="T2" s="172">
        <v>0</v>
      </c>
      <c r="U2" s="173">
        <f>F2/T2</f>
      </c>
      <c r="V2" s="174">
        <f>(F2+500)/T2</f>
      </c>
      <c r="W2" s="175">
        <v>0</v>
      </c>
      <c r="X2" s="174">
        <f>W2/T2</f>
      </c>
      <c r="Y2" s="171">
        <f>T2/R2</f>
      </c>
      <c r="Z2" s="174">
        <f>W2/F2</f>
      </c>
      <c r="AA2" s="174">
        <f>W2/(F2+500)</f>
      </c>
      <c r="AB2" s="172">
        <v>0</v>
      </c>
      <c r="AC2" s="172">
        <v>0</v>
      </c>
      <c r="AD2" s="171">
        <f>AB2/T2</f>
      </c>
      <c r="AE2" s="174">
        <f>(W2-AC2)/(F2+500)</f>
      </c>
      <c r="AF2" s="174" t="s">
        <v>143</v>
      </c>
    </row>
    <row customHeight="true" ht="18.66496598639456" r="3">
      <c r="A3" s="161"/>
      <c r="B3" s="162"/>
      <c r="C3" s="163"/>
      <c r="D3" s="164" t="s">
        <v>144</v>
      </c>
      <c r="E3" s="165">
        <v>24.11</v>
      </c>
      <c r="F3" s="166"/>
      <c r="G3" s="167">
        <v>465</v>
      </c>
      <c r="H3" s="167">
        <v>53</v>
      </c>
      <c r="I3" s="168">
        <f t="shared" si="660"/>
      </c>
      <c r="J3" s="169">
        <f t="shared" si="714"/>
      </c>
      <c r="K3" s="167">
        <v>0</v>
      </c>
      <c r="L3" s="169">
        <f t="shared" si="768"/>
      </c>
      <c r="M3" s="167">
        <v>0</v>
      </c>
      <c r="N3" s="170">
        <f t="shared" si="798"/>
      </c>
      <c r="O3" s="167">
        <v>0</v>
      </c>
      <c r="P3" s="170">
        <f t="shared" si="825"/>
      </c>
      <c r="Q3" s="171"/>
      <c r="R3" s="172"/>
      <c r="S3" s="171"/>
      <c r="T3" s="172"/>
      <c r="U3" s="173"/>
      <c r="V3" s="174"/>
      <c r="W3" s="175"/>
      <c r="X3" s="174"/>
      <c r="Y3" s="171"/>
      <c r="Z3" s="174"/>
      <c r="AA3" s="174"/>
      <c r="AB3" s="172"/>
      <c r="AC3" s="172"/>
      <c r="AD3" s="171"/>
      <c r="AE3" s="174"/>
      <c r="AF3" s="176" t="s">
        <v>145</v>
      </c>
    </row>
    <row customHeight="true" ht="18.66496598639456" r="4">
      <c r="A4" s="161"/>
      <c r="B4" s="162" t="s">
        <v>146</v>
      </c>
      <c r="C4" s="163" t="s">
        <v>141</v>
      </c>
      <c r="D4" s="164" t="s">
        <v>142</v>
      </c>
      <c r="E4" s="165">
        <v>1326.85</v>
      </c>
      <c r="F4" s="166">
        <f>E4+E5</f>
      </c>
      <c r="G4" s="167">
        <v>9980</v>
      </c>
      <c r="H4" s="167">
        <v>598</v>
      </c>
      <c r="I4" s="168">
        <f t="shared" si="660"/>
      </c>
      <c r="J4" s="169">
        <f t="shared" si="714"/>
      </c>
      <c r="K4" s="167">
        <v>23</v>
      </c>
      <c r="L4" s="169">
        <f t="shared" si="768"/>
      </c>
      <c r="M4" s="167">
        <v>0</v>
      </c>
      <c r="N4" s="170">
        <f t="shared" si="798"/>
      </c>
      <c r="O4" s="167">
        <v>1</v>
      </c>
      <c r="P4" s="170">
        <f t="shared" si="825"/>
      </c>
      <c r="Q4" s="171">
        <f>(M4+M5)/(O4+O5)</f>
      </c>
      <c r="R4" s="172">
        <v>4</v>
      </c>
      <c r="S4" s="171">
        <f>(O4+O5)/(K4+K5)</f>
      </c>
      <c r="T4" s="172">
        <v>0</v>
      </c>
      <c r="U4" s="173">
        <f>F4/T4</f>
      </c>
      <c r="V4" s="174">
        <f>(F4+500)/T4</f>
      </c>
      <c r="W4" s="175">
        <v>0</v>
      </c>
      <c r="X4" s="174">
        <f>W4/T4</f>
      </c>
      <c r="Y4" s="171">
        <f>T4/R4</f>
      </c>
      <c r="Z4" s="174">
        <f>W4/F4</f>
      </c>
      <c r="AA4" s="174">
        <f>W4/(F4+500)</f>
      </c>
      <c r="AB4" s="172">
        <v>0</v>
      </c>
      <c r="AC4" s="172">
        <v>0</v>
      </c>
      <c r="AD4" s="171">
        <f>AB4/T4</f>
      </c>
      <c r="AE4" s="174">
        <f>(W4-AC4)/(F4+500)</f>
      </c>
      <c r="AF4" s="174" t="s">
        <v>143</v>
      </c>
    </row>
    <row customHeight="true" ht="18.66496598639456" r="5">
      <c r="A5" s="161"/>
      <c r="B5" s="162"/>
      <c r="C5" s="163"/>
      <c r="D5" s="164" t="s">
        <v>144</v>
      </c>
      <c r="E5" s="165">
        <v>28.23</v>
      </c>
      <c r="F5" s="166"/>
      <c r="G5" s="167">
        <v>608</v>
      </c>
      <c r="H5" s="167">
        <v>37</v>
      </c>
      <c r="I5" s="168">
        <f t="shared" si="660"/>
      </c>
      <c r="J5" s="169">
        <f t="shared" si="714"/>
      </c>
      <c r="K5" s="167">
        <v>1</v>
      </c>
      <c r="L5" s="169">
        <f t="shared" si="768"/>
      </c>
      <c r="M5" s="167">
        <v>0</v>
      </c>
      <c r="N5" s="170">
        <f t="shared" si="798"/>
      </c>
      <c r="O5" s="167">
        <v>1</v>
      </c>
      <c r="P5" s="170">
        <f t="shared" si="825"/>
      </c>
      <c r="Q5" s="171"/>
      <c r="R5" s="172"/>
      <c r="S5" s="171"/>
      <c r="T5" s="172"/>
      <c r="U5" s="173"/>
      <c r="V5" s="174"/>
      <c r="W5" s="175"/>
      <c r="X5" s="174"/>
      <c r="Y5" s="171"/>
      <c r="Z5" s="174"/>
      <c r="AA5" s="174"/>
      <c r="AB5" s="172"/>
      <c r="AC5" s="172"/>
      <c r="AD5" s="171"/>
      <c r="AE5" s="174"/>
      <c r="AF5" s="176" t="s">
        <v>145</v>
      </c>
    </row>
    <row customHeight="true" ht="18.66496598639456" r="6">
      <c r="A6" s="161"/>
      <c r="B6" s="162" t="s">
        <v>147</v>
      </c>
      <c r="C6" s="163" t="s">
        <v>141</v>
      </c>
      <c r="D6" s="164" t="s">
        <v>142</v>
      </c>
      <c r="E6" s="165">
        <v>107.21</v>
      </c>
      <c r="F6" s="166">
        <f>E6+E7</f>
      </c>
      <c r="G6" s="167">
        <v>1056</v>
      </c>
      <c r="H6" s="167">
        <v>34</v>
      </c>
      <c r="I6" s="168">
        <f t="shared" si="660"/>
      </c>
      <c r="J6" s="169">
        <f t="shared" si="714"/>
      </c>
      <c r="K6" s="167">
        <v>1</v>
      </c>
      <c r="L6" s="169">
        <f t="shared" si="768"/>
      </c>
      <c r="M6" s="167">
        <v>0</v>
      </c>
      <c r="N6" s="170">
        <f t="shared" si="798"/>
      </c>
      <c r="O6" s="167">
        <v>0</v>
      </c>
      <c r="P6" s="170">
        <f t="shared" si="825"/>
      </c>
      <c r="Q6" s="171">
        <f>(M6+M7)/(O6+O7)</f>
      </c>
      <c r="R6" s="172">
        <v>0</v>
      </c>
      <c r="S6" s="171">
        <f>(O6+O7)/(K6+K7)</f>
      </c>
      <c r="T6" s="172">
        <v>0</v>
      </c>
      <c r="U6" s="173">
        <f>F6/T6</f>
      </c>
      <c r="V6" s="174">
        <f>(F6+500)/T6</f>
      </c>
      <c r="W6" s="175">
        <v>0</v>
      </c>
      <c r="X6" s="174">
        <f>W6/T6</f>
      </c>
      <c r="Y6" s="171">
        <f>T6/R6</f>
      </c>
      <c r="Z6" s="174">
        <f>W6/F6</f>
      </c>
      <c r="AA6" s="174">
        <f>W6/(F6+500)</f>
      </c>
      <c r="AB6" s="172">
        <v>0</v>
      </c>
      <c r="AC6" s="172">
        <v>0</v>
      </c>
      <c r="AD6" s="171">
        <f>AB6/T6</f>
      </c>
      <c r="AE6" s="174">
        <f>(W6-AC6)/(F6+500)</f>
      </c>
      <c r="AF6" s="174" t="s">
        <v>143</v>
      </c>
    </row>
    <row customHeight="true" ht="18.66496598639456" r="7">
      <c r="A7" s="161"/>
      <c r="B7" s="162"/>
      <c r="C7" s="163"/>
      <c r="D7" s="164" t="s">
        <v>144</v>
      </c>
      <c r="E7" s="165">
        <v>121.72</v>
      </c>
      <c r="F7" s="166"/>
      <c r="G7" s="167">
        <v>756</v>
      </c>
      <c r="H7" s="167">
        <v>30</v>
      </c>
      <c r="I7" s="168">
        <f t="shared" si="660"/>
      </c>
      <c r="J7" s="169">
        <f t="shared" si="714"/>
      </c>
      <c r="K7" s="167">
        <v>1</v>
      </c>
      <c r="L7" s="169">
        <f t="shared" si="768"/>
      </c>
      <c r="M7" s="167">
        <v>0</v>
      </c>
      <c r="N7" s="170">
        <f t="shared" si="798"/>
      </c>
      <c r="O7" s="167">
        <v>0</v>
      </c>
      <c r="P7" s="170">
        <f t="shared" si="825"/>
      </c>
      <c r="Q7" s="171"/>
      <c r="R7" s="172"/>
      <c r="S7" s="171"/>
      <c r="T7" s="172"/>
      <c r="U7" s="173"/>
      <c r="V7" s="174"/>
      <c r="W7" s="175"/>
      <c r="X7" s="174"/>
      <c r="Y7" s="171"/>
      <c r="Z7" s="174"/>
      <c r="AA7" s="174"/>
      <c r="AB7" s="172"/>
      <c r="AC7" s="172"/>
      <c r="AD7" s="171"/>
      <c r="AE7" s="174"/>
      <c r="AF7" s="176" t="s">
        <v>145</v>
      </c>
    </row>
    <row customHeight="true" ht="18.66496598639456" r="8">
      <c r="A8" s="161"/>
      <c r="B8" s="162" t="s">
        <v>148</v>
      </c>
      <c r="C8" s="163" t="s">
        <v>141</v>
      </c>
      <c r="D8" s="164" t="s">
        <v>142</v>
      </c>
      <c r="E8" s="165">
        <v>726.6</v>
      </c>
      <c r="F8" s="166">
        <f>E8+E9</f>
      </c>
      <c r="G8" s="167">
        <v>3627</v>
      </c>
      <c r="H8" s="167">
        <v>176</v>
      </c>
      <c r="I8" s="168">
        <f t="shared" si="660"/>
      </c>
      <c r="J8" s="169">
        <f t="shared" si="714"/>
      </c>
      <c r="K8" s="167">
        <v>7</v>
      </c>
      <c r="L8" s="169">
        <f t="shared" si="768"/>
      </c>
      <c r="M8" s="167">
        <v>1</v>
      </c>
      <c r="N8" s="170">
        <f t="shared" si="798"/>
      </c>
      <c r="O8" s="167">
        <v>1</v>
      </c>
      <c r="P8" s="170">
        <f t="shared" si="825"/>
      </c>
      <c r="Q8" s="171">
        <f>(M8+M9)/(O8+O9)</f>
      </c>
      <c r="R8" s="172">
        <v>3</v>
      </c>
      <c r="S8" s="171">
        <f>(O8+O9)/(K8+K9)</f>
      </c>
      <c r="T8" s="172">
        <v>2</v>
      </c>
      <c r="U8" s="173">
        <f>F8/T8</f>
      </c>
      <c r="V8" s="174">
        <f>(F8+500)/T8</f>
      </c>
      <c r="W8" s="175">
        <v>2426.4</v>
      </c>
      <c r="X8" s="174">
        <f>W8/T8</f>
      </c>
      <c r="Y8" s="171">
        <f>T8/R8</f>
      </c>
      <c r="Z8" s="174">
        <f>W8/F8</f>
      </c>
      <c r="AA8" s="174">
        <f>W8/(F8+500)</f>
      </c>
      <c r="AB8" s="172">
        <v>0</v>
      </c>
      <c r="AC8" s="172">
        <v>0</v>
      </c>
      <c r="AD8" s="171">
        <f>AB8/T8</f>
      </c>
      <c r="AE8" s="174">
        <f>(W8-AC8)/(F8+500)</f>
      </c>
      <c r="AF8" s="174" t="s">
        <v>143</v>
      </c>
    </row>
    <row customHeight="true" ht="18.66496598639456" r="9">
      <c r="A9" s="161"/>
      <c r="B9" s="162"/>
      <c r="C9" s="163"/>
      <c r="D9" s="164" t="s">
        <v>144</v>
      </c>
      <c r="E9" s="165">
        <v>723.57</v>
      </c>
      <c r="F9" s="166"/>
      <c r="G9" s="167">
        <v>4448</v>
      </c>
      <c r="H9" s="167">
        <v>132</v>
      </c>
      <c r="I9" s="168">
        <f t="shared" si="660"/>
      </c>
      <c r="J9" s="169">
        <f t="shared" si="714"/>
      </c>
      <c r="K9" s="167">
        <v>10</v>
      </c>
      <c r="L9" s="169">
        <f t="shared" si="768"/>
      </c>
      <c r="M9" s="167">
        <v>1</v>
      </c>
      <c r="N9" s="170">
        <f t="shared" si="798"/>
      </c>
      <c r="O9" s="167">
        <v>1</v>
      </c>
      <c r="P9" s="170">
        <f t="shared" si="825"/>
      </c>
      <c r="Q9" s="171"/>
      <c r="R9" s="172"/>
      <c r="S9" s="171"/>
      <c r="T9" s="172"/>
      <c r="U9" s="173"/>
      <c r="V9" s="174"/>
      <c r="W9" s="175"/>
      <c r="X9" s="174"/>
      <c r="Y9" s="171"/>
      <c r="Z9" s="174"/>
      <c r="AA9" s="174"/>
      <c r="AB9" s="172"/>
      <c r="AC9" s="172"/>
      <c r="AD9" s="171"/>
      <c r="AE9" s="174"/>
      <c r="AF9" s="176" t="s">
        <v>145</v>
      </c>
    </row>
    <row customHeight="true" ht="18.66496598639456" r="10">
      <c r="A10" s="161"/>
      <c r="B10" s="177" t="s">
        <v>149</v>
      </c>
      <c r="C10" s="178"/>
      <c r="D10" s="179"/>
      <c r="E10" s="180">
        <f>SUM(E2:E9)</f>
      </c>
      <c r="F10" s="181">
        <f>SUM(F2:F9)</f>
      </c>
      <c r="G10" s="181">
        <f>SUM(G2:G9)</f>
      </c>
      <c r="H10" s="181">
        <f>SUM(H2:H9)</f>
      </c>
      <c r="I10" s="182">
        <f t="shared" si="660"/>
      </c>
      <c r="J10" s="183">
        <f t="shared" si="714"/>
      </c>
      <c r="K10" s="181">
        <f>SUM(K2:K9)</f>
      </c>
      <c r="L10" s="183">
        <f t="shared" si="768"/>
      </c>
      <c r="M10" s="181">
        <f>SUM(M2:M9)</f>
      </c>
      <c r="N10" s="184">
        <f t="shared" si="798"/>
      </c>
      <c r="O10" s="181">
        <f>SUM(O2:O9)</f>
      </c>
      <c r="P10" s="184">
        <f t="shared" si="825"/>
      </c>
      <c r="Q10" s="185">
        <f>M10/O10</f>
      </c>
      <c r="R10" s="181">
        <f>SUM(R2:R9)</f>
      </c>
      <c r="S10" s="185">
        <f>(O10+O10)/(K10+K10)</f>
      </c>
      <c r="T10" s="181">
        <f>SUM(T2:T9)</f>
      </c>
      <c r="U10" s="186">
        <f t="shared" ref="U10:U11" si="0">F10/T10</f>
      </c>
      <c r="V10" s="187">
        <f>(F10+5*500)/T10</f>
      </c>
      <c r="W10" s="183">
        <f>SUM(W2:W9)</f>
      </c>
      <c r="X10" s="188">
        <f t="shared" ref="X10:X11" si="132">W10/T10</f>
      </c>
      <c r="Y10" s="185">
        <f t="shared" ref="Y10:Y11" si="264">T10/R10</f>
      </c>
      <c r="Z10" s="187">
        <f t="shared" ref="Z10:Z11" si="396">W10/F10</f>
      </c>
      <c r="AA10" s="187">
        <f>W10/(F10+COUNT(W2:W9)*500)</f>
      </c>
      <c r="AB10" s="181">
        <f>SUM(AB2:AB9)</f>
      </c>
      <c r="AC10" s="181">
        <f>SUM(AC2:AC9)</f>
      </c>
      <c r="AD10" s="185">
        <f t="shared" ref="AD10:AD11" si="528">AB10/T10</f>
      </c>
      <c r="AE10" s="189">
        <f>(W10-AC10)/(F10+COUNT(W2:W9))</f>
      </c>
      <c r="AF10" s="174"/>
    </row>
    <row customHeight="true" ht="18.66496598639456" r="11">
      <c r="A11" s="161"/>
      <c r="B11" s="162" t="s">
        <v>150</v>
      </c>
      <c r="C11" s="163" t="s">
        <v>151</v>
      </c>
      <c r="D11" s="164" t="s">
        <v>142</v>
      </c>
      <c r="E11" s="165">
        <v>568.09</v>
      </c>
      <c r="F11" s="166">
        <f>E11+E12</f>
      </c>
      <c r="G11" s="167">
        <v>2946</v>
      </c>
      <c r="H11" s="167">
        <v>142</v>
      </c>
      <c r="I11" s="168">
        <f t="shared" si="660"/>
      </c>
      <c r="J11" s="169">
        <f t="shared" si="714"/>
      </c>
      <c r="K11" s="167">
        <v>3</v>
      </c>
      <c r="L11" s="169">
        <f t="shared" si="768"/>
      </c>
      <c r="M11" s="167">
        <v>0</v>
      </c>
      <c r="N11" s="170">
        <f t="shared" si="798"/>
      </c>
      <c r="O11" s="167">
        <v>1</v>
      </c>
      <c r="P11" s="170">
        <f t="shared" si="825"/>
      </c>
      <c r="Q11" s="171">
        <f>(M11+M12)/(O11+O12)</f>
      </c>
      <c r="R11" s="172">
        <v>9</v>
      </c>
      <c r="S11" s="171">
        <f>(O11+O12)/(K11+K12)</f>
      </c>
      <c r="T11" s="172">
        <v>5</v>
      </c>
      <c r="U11" s="173">
        <f t="shared" si="0"/>
      </c>
      <c r="V11" s="174">
        <f>(F11+500)/T11</f>
      </c>
      <c r="W11" s="175">
        <v>5089.2</v>
      </c>
      <c r="X11" s="174">
        <f t="shared" si="132"/>
      </c>
      <c r="Y11" s="171">
        <f t="shared" si="264"/>
      </c>
      <c r="Z11" s="174">
        <f t="shared" si="396"/>
      </c>
      <c r="AA11" s="174">
        <f>W11/(F11+500)</f>
      </c>
      <c r="AB11" s="172">
        <v>2</v>
      </c>
      <c r="AC11" s="172">
        <v>1454.4</v>
      </c>
      <c r="AD11" s="171">
        <f t="shared" si="528"/>
      </c>
      <c r="AE11" s="174">
        <f>(W11-AC11)/(F11+500)</f>
      </c>
      <c r="AF11" s="174" t="s">
        <v>143</v>
      </c>
    </row>
    <row customHeight="true" ht="18.66496598639456" r="12">
      <c r="A12" s="161"/>
      <c r="B12" s="162"/>
      <c r="C12" s="163"/>
      <c r="D12" s="164" t="s">
        <v>144</v>
      </c>
      <c r="E12" s="165">
        <v>3154.82</v>
      </c>
      <c r="F12" s="166"/>
      <c r="G12" s="167">
        <v>15529</v>
      </c>
      <c r="H12" s="167">
        <v>349</v>
      </c>
      <c r="I12" s="168">
        <f t="shared" si="660"/>
      </c>
      <c r="J12" s="169">
        <f t="shared" si="714"/>
      </c>
      <c r="K12" s="167">
        <v>37</v>
      </c>
      <c r="L12" s="169">
        <f t="shared" si="768"/>
      </c>
      <c r="M12" s="167">
        <v>5</v>
      </c>
      <c r="N12" s="170">
        <f t="shared" si="798"/>
      </c>
      <c r="O12" s="167">
        <v>6</v>
      </c>
      <c r="P12" s="170">
        <f t="shared" si="825"/>
      </c>
      <c r="Q12" s="171"/>
      <c r="R12" s="172"/>
      <c r="S12" s="171"/>
      <c r="T12" s="172"/>
      <c r="U12" s="173"/>
      <c r="V12" s="174"/>
      <c r="W12" s="175"/>
      <c r="X12" s="174"/>
      <c r="Y12" s="171"/>
      <c r="Z12" s="174"/>
      <c r="AA12" s="174"/>
      <c r="AB12" s="172"/>
      <c r="AC12" s="172"/>
      <c r="AD12" s="171"/>
      <c r="AE12" s="174"/>
      <c r="AF12" s="176" t="s">
        <v>145</v>
      </c>
    </row>
    <row customHeight="true" ht="18.66496598639456" r="13">
      <c r="A13" s="161"/>
      <c r="B13" s="162" t="s">
        <v>152</v>
      </c>
      <c r="C13" s="163" t="s">
        <v>151</v>
      </c>
      <c r="D13" s="164" t="s">
        <v>142</v>
      </c>
      <c r="E13" s="165">
        <v>227.66</v>
      </c>
      <c r="F13" s="166">
        <f>E13+E14</f>
      </c>
      <c r="G13" s="167">
        <v>1431</v>
      </c>
      <c r="H13" s="167">
        <v>54</v>
      </c>
      <c r="I13" s="168">
        <f t="shared" si="660"/>
      </c>
      <c r="J13" s="169">
        <f t="shared" si="714"/>
      </c>
      <c r="K13" s="167">
        <v>4</v>
      </c>
      <c r="L13" s="169">
        <f t="shared" si="768"/>
      </c>
      <c r="M13" s="167">
        <v>0</v>
      </c>
      <c r="N13" s="170">
        <f t="shared" si="798"/>
      </c>
      <c r="O13" s="167">
        <v>1</v>
      </c>
      <c r="P13" s="170">
        <f t="shared" si="825"/>
      </c>
      <c r="Q13" s="171">
        <f>(M13+M14)/(O13+O14)</f>
      </c>
      <c r="R13" s="172">
        <v>10</v>
      </c>
      <c r="S13" s="171">
        <f>(O13+O14)/(K13+K14)</f>
      </c>
      <c r="T13" s="172">
        <v>2</v>
      </c>
      <c r="U13" s="173">
        <f>F13/T13</f>
      </c>
      <c r="V13" s="174">
        <f>(F13+500)/T13</f>
      </c>
      <c r="W13" s="175">
        <v>2455.2</v>
      </c>
      <c r="X13" s="174">
        <f>W13/T13</f>
      </c>
      <c r="Y13" s="171">
        <f>T13/R13</f>
      </c>
      <c r="Z13" s="174">
        <f>W13/F13</f>
      </c>
      <c r="AA13" s="174">
        <f>W13/(F13+500)</f>
      </c>
      <c r="AB13" s="172">
        <v>0</v>
      </c>
      <c r="AC13" s="172">
        <v>0</v>
      </c>
      <c r="AD13" s="171">
        <f>AB13/T13</f>
      </c>
      <c r="AE13" s="174">
        <f>(W13-AC13)/(F13+500)</f>
      </c>
      <c r="AF13" s="174" t="s">
        <v>143</v>
      </c>
    </row>
    <row customHeight="true" ht="18.66496598639456" r="14">
      <c r="A14" s="161"/>
      <c r="B14" s="162"/>
      <c r="C14" s="163"/>
      <c r="D14" s="164" t="s">
        <v>144</v>
      </c>
      <c r="E14" s="165">
        <v>2817.34</v>
      </c>
      <c r="F14" s="166"/>
      <c r="G14" s="167">
        <v>21873</v>
      </c>
      <c r="H14" s="167">
        <v>267</v>
      </c>
      <c r="I14" s="168">
        <f t="shared" si="660"/>
      </c>
      <c r="J14" s="169">
        <f t="shared" si="714"/>
      </c>
      <c r="K14" s="167">
        <v>37</v>
      </c>
      <c r="L14" s="169">
        <f t="shared" si="768"/>
      </c>
      <c r="M14" s="167">
        <v>2</v>
      </c>
      <c r="N14" s="170">
        <f t="shared" si="798"/>
      </c>
      <c r="O14" s="167">
        <v>5</v>
      </c>
      <c r="P14" s="170">
        <f t="shared" si="825"/>
      </c>
      <c r="Q14" s="171"/>
      <c r="R14" s="172"/>
      <c r="S14" s="171"/>
      <c r="T14" s="172"/>
      <c r="U14" s="173"/>
      <c r="V14" s="174"/>
      <c r="W14" s="175"/>
      <c r="X14" s="174"/>
      <c r="Y14" s="171"/>
      <c r="Z14" s="174"/>
      <c r="AA14" s="174"/>
      <c r="AB14" s="172"/>
      <c r="AC14" s="172"/>
      <c r="AD14" s="171"/>
      <c r="AE14" s="174"/>
      <c r="AF14" s="176" t="s">
        <v>145</v>
      </c>
    </row>
    <row customHeight="true" ht="18.66496598639456" r="15">
      <c r="A15" s="161"/>
      <c r="B15" s="162" t="s">
        <v>153</v>
      </c>
      <c r="C15" s="163" t="s">
        <v>151</v>
      </c>
      <c r="D15" s="164" t="s">
        <v>142</v>
      </c>
      <c r="E15" s="165">
        <v>454.74</v>
      </c>
      <c r="F15" s="166">
        <f>E15+E16</f>
      </c>
      <c r="G15" s="167">
        <v>1925</v>
      </c>
      <c r="H15" s="167">
        <v>108</v>
      </c>
      <c r="I15" s="168">
        <f t="shared" si="660"/>
      </c>
      <c r="J15" s="169">
        <f t="shared" si="714"/>
      </c>
      <c r="K15" s="167">
        <v>6</v>
      </c>
      <c r="L15" s="169">
        <f t="shared" si="768"/>
      </c>
      <c r="M15" s="167">
        <v>0</v>
      </c>
      <c r="N15" s="170">
        <f t="shared" si="798"/>
      </c>
      <c r="O15" s="167">
        <v>0</v>
      </c>
      <c r="P15" s="170">
        <f t="shared" si="825"/>
      </c>
      <c r="Q15" s="171">
        <f>(M15+M16)/(O15+O16)</f>
      </c>
      <c r="R15" s="172">
        <v>11</v>
      </c>
      <c r="S15" s="171">
        <f>(O15+O16)/(K15+K16)</f>
      </c>
      <c r="T15" s="172">
        <v>5</v>
      </c>
      <c r="U15" s="173">
        <f>F15/T15</f>
      </c>
      <c r="V15" s="174">
        <f>(F15+500)/T15</f>
      </c>
      <c r="W15" s="175">
        <v>4993</v>
      </c>
      <c r="X15" s="174">
        <f>W15/T15</f>
      </c>
      <c r="Y15" s="171">
        <f>T15/R15</f>
      </c>
      <c r="Z15" s="174">
        <f>W15/F15</f>
      </c>
      <c r="AA15" s="174">
        <f>W15/(F15+500)</f>
      </c>
      <c r="AB15" s="172">
        <v>2</v>
      </c>
      <c r="AC15" s="172">
        <v>2227</v>
      </c>
      <c r="AD15" s="171">
        <f>AB15/T15</f>
      </c>
      <c r="AE15" s="174">
        <f>(W15-AC15)/(F15+500)</f>
      </c>
      <c r="AF15" s="174" t="s">
        <v>143</v>
      </c>
    </row>
    <row customHeight="true" ht="18.66496598639456" r="16">
      <c r="A16" s="161"/>
      <c r="B16" s="162"/>
      <c r="C16" s="163"/>
      <c r="D16" s="164" t="s">
        <v>144</v>
      </c>
      <c r="E16" s="165">
        <v>3659.46</v>
      </c>
      <c r="F16" s="166"/>
      <c r="G16" s="167">
        <v>25531</v>
      </c>
      <c r="H16" s="167">
        <v>347</v>
      </c>
      <c r="I16" s="168">
        <f t="shared" si="660"/>
      </c>
      <c r="J16" s="169">
        <f t="shared" si="714"/>
      </c>
      <c r="K16" s="167">
        <v>38</v>
      </c>
      <c r="L16" s="169">
        <f t="shared" si="768"/>
      </c>
      <c r="M16" s="167">
        <v>2</v>
      </c>
      <c r="N16" s="170">
        <f t="shared" si="798"/>
      </c>
      <c r="O16" s="167">
        <v>5</v>
      </c>
      <c r="P16" s="170">
        <f t="shared" si="825"/>
      </c>
      <c r="Q16" s="171"/>
      <c r="R16" s="172"/>
      <c r="S16" s="171"/>
      <c r="T16" s="172"/>
      <c r="U16" s="173"/>
      <c r="V16" s="174"/>
      <c r="W16" s="175"/>
      <c r="X16" s="174"/>
      <c r="Y16" s="171"/>
      <c r="Z16" s="174"/>
      <c r="AA16" s="174"/>
      <c r="AB16" s="172"/>
      <c r="AC16" s="172"/>
      <c r="AD16" s="171"/>
      <c r="AE16" s="174"/>
      <c r="AF16" s="176" t="s">
        <v>145</v>
      </c>
    </row>
    <row customHeight="true" ht="18.66496598639456" r="17">
      <c r="A17" s="161"/>
      <c r="B17" s="162" t="s">
        <v>154</v>
      </c>
      <c r="C17" s="163" t="s">
        <v>151</v>
      </c>
      <c r="D17" s="164" t="s">
        <v>142</v>
      </c>
      <c r="E17" s="165">
        <v>858.47</v>
      </c>
      <c r="F17" s="166">
        <f>E17+E18</f>
      </c>
      <c r="G17" s="167">
        <v>3715</v>
      </c>
      <c r="H17" s="167">
        <v>202</v>
      </c>
      <c r="I17" s="168">
        <f t="shared" si="660"/>
      </c>
      <c r="J17" s="169">
        <f t="shared" si="714"/>
      </c>
      <c r="K17" s="167">
        <v>7</v>
      </c>
      <c r="L17" s="169">
        <f t="shared" si="768"/>
      </c>
      <c r="M17" s="167">
        <v>0</v>
      </c>
      <c r="N17" s="170">
        <f t="shared" si="798"/>
      </c>
      <c r="O17" s="167">
        <v>0</v>
      </c>
      <c r="P17" s="170">
        <f t="shared" si="825"/>
      </c>
      <c r="Q17" s="171">
        <f>(M17+M18)/(O17+O18)</f>
      </c>
      <c r="R17" s="172">
        <v>11</v>
      </c>
      <c r="S17" s="171">
        <f>(O17+O18)/(K17+K18)</f>
      </c>
      <c r="T17" s="172">
        <v>6</v>
      </c>
      <c r="U17" s="173">
        <f>F17/T17</f>
      </c>
      <c r="V17" s="174">
        <f>(F17+500)/T17</f>
      </c>
      <c r="W17" s="175">
        <v>9499.2</v>
      </c>
      <c r="X17" s="174">
        <f>W17/T17</f>
      </c>
      <c r="Y17" s="171">
        <f>T17/R17</f>
      </c>
      <c r="Z17" s="174">
        <f>W17/F17</f>
      </c>
      <c r="AA17" s="174">
        <f>W17/(F17+500)</f>
      </c>
      <c r="AB17" s="172">
        <v>2</v>
      </c>
      <c r="AC17" s="172">
        <v>2702.4</v>
      </c>
      <c r="AD17" s="171">
        <f>AB17/T17</f>
      </c>
      <c r="AE17" s="174">
        <f>(W17-AC17)/(F17+500)</f>
      </c>
      <c r="AF17" s="174" t="s">
        <v>143</v>
      </c>
    </row>
    <row customHeight="true" ht="18.66496598639456" r="18">
      <c r="A18" s="161"/>
      <c r="B18" s="162"/>
      <c r="C18" s="163"/>
      <c r="D18" s="164" t="s">
        <v>144</v>
      </c>
      <c r="E18" s="165">
        <v>1479.79</v>
      </c>
      <c r="F18" s="166"/>
      <c r="G18" s="167">
        <v>13495</v>
      </c>
      <c r="H18" s="167">
        <v>216</v>
      </c>
      <c r="I18" s="168">
        <f t="shared" si="660"/>
      </c>
      <c r="J18" s="169">
        <f t="shared" si="714"/>
      </c>
      <c r="K18" s="167">
        <v>32</v>
      </c>
      <c r="L18" s="169">
        <f t="shared" si="768"/>
      </c>
      <c r="M18" s="167">
        <v>7</v>
      </c>
      <c r="N18" s="170">
        <f t="shared" si="798"/>
      </c>
      <c r="O18" s="167">
        <v>8</v>
      </c>
      <c r="P18" s="170">
        <f t="shared" si="825"/>
      </c>
      <c r="Q18" s="171"/>
      <c r="R18" s="172"/>
      <c r="S18" s="171"/>
      <c r="T18" s="172"/>
      <c r="U18" s="173"/>
      <c r="V18" s="174"/>
      <c r="W18" s="175"/>
      <c r="X18" s="174"/>
      <c r="Y18" s="171"/>
      <c r="Z18" s="174"/>
      <c r="AA18" s="174"/>
      <c r="AB18" s="172"/>
      <c r="AC18" s="172"/>
      <c r="AD18" s="171"/>
      <c r="AE18" s="174"/>
      <c r="AF18" s="176" t="s">
        <v>145</v>
      </c>
    </row>
    <row customHeight="true" ht="18.66496598639456" r="19">
      <c r="A19" s="161"/>
      <c r="B19" s="177" t="s">
        <v>149</v>
      </c>
      <c r="C19" s="178"/>
      <c r="D19" s="179"/>
      <c r="E19" s="180">
        <f>SUM(E11:E18)</f>
      </c>
      <c r="F19" s="181">
        <f>SUM(F11:F18)</f>
      </c>
      <c r="G19" s="181">
        <f>SUM(G11:G18)</f>
      </c>
      <c r="H19" s="181">
        <f>SUM(H11:H18)</f>
      </c>
      <c r="I19" s="182">
        <f t="shared" si="660"/>
      </c>
      <c r="J19" s="183">
        <f t="shared" si="714"/>
      </c>
      <c r="K19" s="181">
        <f>SUM(K11:K18)</f>
      </c>
      <c r="L19" s="183">
        <f t="shared" si="768"/>
      </c>
      <c r="M19" s="181">
        <f>SUM(M11:M18)</f>
      </c>
      <c r="N19" s="184">
        <f t="shared" si="798"/>
      </c>
      <c r="O19" s="181">
        <f>SUM(O11:O18)</f>
      </c>
      <c r="P19" s="184">
        <f t="shared" si="825"/>
      </c>
      <c r="Q19" s="185">
        <f>M19/O19</f>
      </c>
      <c r="R19" s="181">
        <f>SUM(R11:R18)</f>
      </c>
      <c r="S19" s="185">
        <f>(O19+O19)/(K19+K19)</f>
      </c>
      <c r="T19" s="181">
        <f>SUM(T11:T18)</f>
      </c>
      <c r="U19" s="186">
        <f t="shared" ref="U19:U20" si="1">F19/T19</f>
      </c>
      <c r="V19" s="187">
        <f>(F19+5*500)/T19</f>
      </c>
      <c r="W19" s="183">
        <f>SUM(W11:W18)</f>
      </c>
      <c r="X19" s="188">
        <f t="shared" ref="X19:X20" si="133">W19/T19</f>
      </c>
      <c r="Y19" s="185">
        <f t="shared" ref="Y19:Y20" si="265">T19/R19</f>
      </c>
      <c r="Z19" s="187">
        <f t="shared" ref="Z19:Z20" si="397">W19/F19</f>
      </c>
      <c r="AA19" s="187">
        <f>W19/(F19+COUNT(W11:W18)*500)</f>
      </c>
      <c r="AB19" s="181">
        <f>SUM(AB11:AB18)</f>
      </c>
      <c r="AC19" s="181">
        <f>SUM(AC11:AC18)</f>
      </c>
      <c r="AD19" s="185">
        <f t="shared" ref="AD19:AD20" si="529">AB19/T19</f>
      </c>
      <c r="AE19" s="189">
        <f>(W19-AC19)/(F19+COUNT(W11:W18))</f>
      </c>
      <c r="AF19" s="174"/>
    </row>
    <row customHeight="true" ht="18.66496598639456" r="20">
      <c r="A20" s="161"/>
      <c r="B20" s="162" t="s">
        <v>155</v>
      </c>
      <c r="C20" s="163" t="s">
        <v>156</v>
      </c>
      <c r="D20" s="164" t="s">
        <v>142</v>
      </c>
      <c r="E20" s="165">
        <v>608.09</v>
      </c>
      <c r="F20" s="166">
        <f>E20+E21</f>
      </c>
      <c r="G20" s="167">
        <v>2755</v>
      </c>
      <c r="H20" s="167">
        <v>149</v>
      </c>
      <c r="I20" s="168">
        <f t="shared" si="660"/>
      </c>
      <c r="J20" s="169">
        <f t="shared" si="714"/>
      </c>
      <c r="K20" s="167">
        <v>7</v>
      </c>
      <c r="L20" s="169">
        <f t="shared" si="768"/>
      </c>
      <c r="M20" s="167">
        <v>0</v>
      </c>
      <c r="N20" s="170">
        <f t="shared" si="798"/>
      </c>
      <c r="O20" s="167">
        <v>1</v>
      </c>
      <c r="P20" s="170">
        <f t="shared" si="825"/>
      </c>
      <c r="Q20" s="171">
        <f>(M20+M21)/(O20+O21)</f>
      </c>
      <c r="R20" s="172">
        <v>4</v>
      </c>
      <c r="S20" s="171">
        <f>(O20+O21)/(K20+K21)</f>
      </c>
      <c r="T20" s="172">
        <v>3</v>
      </c>
      <c r="U20" s="173">
        <f t="shared" si="1"/>
      </c>
      <c r="V20" s="174">
        <f>(F20+500)/T20</f>
      </c>
      <c r="W20" s="175">
        <v>2852.4</v>
      </c>
      <c r="X20" s="174">
        <f t="shared" si="133"/>
      </c>
      <c r="Y20" s="171">
        <f t="shared" si="265"/>
      </c>
      <c r="Z20" s="174">
        <f t="shared" si="397"/>
      </c>
      <c r="AA20" s="174">
        <f>W20/(F20+500)</f>
      </c>
      <c r="AB20" s="172">
        <v>0</v>
      </c>
      <c r="AC20" s="172">
        <v>0</v>
      </c>
      <c r="AD20" s="171">
        <f t="shared" si="529"/>
      </c>
      <c r="AE20" s="174">
        <f>(W20-AC20)/(F20+500)</f>
      </c>
      <c r="AF20" s="174" t="s">
        <v>143</v>
      </c>
    </row>
    <row customHeight="true" ht="18.66496598639456" r="21">
      <c r="A21" s="161"/>
      <c r="B21" s="162"/>
      <c r="C21" s="163"/>
      <c r="D21" s="164" t="s">
        <v>144</v>
      </c>
      <c r="E21" s="165">
        <v>988.65</v>
      </c>
      <c r="F21" s="166"/>
      <c r="G21" s="167">
        <v>6410</v>
      </c>
      <c r="H21" s="167">
        <v>103</v>
      </c>
      <c r="I21" s="168">
        <f t="shared" si="660"/>
      </c>
      <c r="J21" s="169">
        <f t="shared" si="714"/>
      </c>
      <c r="K21" s="167">
        <v>12</v>
      </c>
      <c r="L21" s="169">
        <f t="shared" si="768"/>
      </c>
      <c r="M21" s="167">
        <v>0</v>
      </c>
      <c r="N21" s="170">
        <f t="shared" si="798"/>
      </c>
      <c r="O21" s="167">
        <v>2</v>
      </c>
      <c r="P21" s="170">
        <f t="shared" si="825"/>
      </c>
      <c r="Q21" s="171"/>
      <c r="R21" s="172"/>
      <c r="S21" s="171"/>
      <c r="T21" s="172"/>
      <c r="U21" s="173"/>
      <c r="V21" s="174"/>
      <c r="W21" s="175"/>
      <c r="X21" s="174"/>
      <c r="Y21" s="171"/>
      <c r="Z21" s="174"/>
      <c r="AA21" s="174"/>
      <c r="AB21" s="172"/>
      <c r="AC21" s="172"/>
      <c r="AD21" s="171"/>
      <c r="AE21" s="174"/>
      <c r="AF21" s="176" t="s">
        <v>145</v>
      </c>
    </row>
    <row customHeight="true" ht="18.66496598639456" r="22">
      <c r="A22" s="161"/>
      <c r="B22" s="162" t="s">
        <v>157</v>
      </c>
      <c r="C22" s="163" t="s">
        <v>156</v>
      </c>
      <c r="D22" s="164" t="s">
        <v>142</v>
      </c>
      <c r="E22" s="165">
        <v>498.47</v>
      </c>
      <c r="F22" s="166">
        <f>E22+E23</f>
      </c>
      <c r="G22" s="167">
        <v>2185</v>
      </c>
      <c r="H22" s="167">
        <v>115</v>
      </c>
      <c r="I22" s="168">
        <f t="shared" si="660"/>
      </c>
      <c r="J22" s="169">
        <f t="shared" si="714"/>
      </c>
      <c r="K22" s="167">
        <v>2</v>
      </c>
      <c r="L22" s="169">
        <f t="shared" si="768"/>
      </c>
      <c r="M22" s="167">
        <v>0</v>
      </c>
      <c r="N22" s="170">
        <f t="shared" si="798"/>
      </c>
      <c r="O22" s="167">
        <v>0</v>
      </c>
      <c r="P22" s="170">
        <f t="shared" si="825"/>
      </c>
      <c r="Q22" s="171">
        <f>(M22+M23)/(O22+O23)</f>
      </c>
      <c r="R22" s="172">
        <v>3</v>
      </c>
      <c r="S22" s="171">
        <f>(O22+O23)/(K22+K23)</f>
      </c>
      <c r="T22" s="172">
        <v>0</v>
      </c>
      <c r="U22" s="173">
        <f>F22/T22</f>
      </c>
      <c r="V22" s="174">
        <f>(F22+500)/T22</f>
      </c>
      <c r="W22" s="175">
        <v>0</v>
      </c>
      <c r="X22" s="174">
        <f>W22/T22</f>
      </c>
      <c r="Y22" s="171">
        <f>T22/R22</f>
      </c>
      <c r="Z22" s="174">
        <f>W22/F22</f>
      </c>
      <c r="AA22" s="174">
        <f>W22/(F22+500)</f>
      </c>
      <c r="AB22" s="172">
        <v>0</v>
      </c>
      <c r="AC22" s="172">
        <v>0</v>
      </c>
      <c r="AD22" s="171">
        <f>AB22/T22</f>
      </c>
      <c r="AE22" s="174">
        <f>(W22-AC22)/(F22+500)</f>
      </c>
      <c r="AF22" s="174" t="s">
        <v>143</v>
      </c>
    </row>
    <row customHeight="true" ht="18.66496598639456" r="23">
      <c r="A23" s="161"/>
      <c r="B23" s="162"/>
      <c r="C23" s="163"/>
      <c r="D23" s="164" t="s">
        <v>144</v>
      </c>
      <c r="E23" s="165">
        <v>1410.97</v>
      </c>
      <c r="F23" s="166"/>
      <c r="G23" s="167">
        <v>9927</v>
      </c>
      <c r="H23" s="167">
        <v>198</v>
      </c>
      <c r="I23" s="168">
        <f t="shared" si="660"/>
      </c>
      <c r="J23" s="169">
        <f t="shared" si="714"/>
      </c>
      <c r="K23" s="167">
        <v>16</v>
      </c>
      <c r="L23" s="169">
        <f t="shared" si="768"/>
      </c>
      <c r="M23" s="167">
        <v>0</v>
      </c>
      <c r="N23" s="170">
        <f t="shared" si="798"/>
      </c>
      <c r="O23" s="167">
        <v>3</v>
      </c>
      <c r="P23" s="170">
        <f t="shared" si="825"/>
      </c>
      <c r="Q23" s="171"/>
      <c r="R23" s="172"/>
      <c r="S23" s="171"/>
      <c r="T23" s="172"/>
      <c r="U23" s="173"/>
      <c r="V23" s="174"/>
      <c r="W23" s="175"/>
      <c r="X23" s="174"/>
      <c r="Y23" s="171"/>
      <c r="Z23" s="174"/>
      <c r="AA23" s="174"/>
      <c r="AB23" s="172"/>
      <c r="AC23" s="172"/>
      <c r="AD23" s="171"/>
      <c r="AE23" s="174"/>
      <c r="AF23" s="176" t="s">
        <v>145</v>
      </c>
    </row>
    <row customHeight="true" ht="18.66496598639456" r="24">
      <c r="A24" s="161"/>
      <c r="B24" s="162" t="s">
        <v>158</v>
      </c>
      <c r="C24" s="163" t="s">
        <v>156</v>
      </c>
      <c r="D24" s="164" t="s">
        <v>142</v>
      </c>
      <c r="E24" s="165">
        <v>168.69</v>
      </c>
      <c r="F24" s="166">
        <f>E24+E25</f>
      </c>
      <c r="G24" s="167">
        <v>848</v>
      </c>
      <c r="H24" s="167">
        <v>35</v>
      </c>
      <c r="I24" s="168">
        <f t="shared" si="660"/>
      </c>
      <c r="J24" s="169">
        <f t="shared" si="714"/>
      </c>
      <c r="K24" s="167">
        <v>2</v>
      </c>
      <c r="L24" s="169">
        <f t="shared" si="768"/>
      </c>
      <c r="M24" s="167">
        <v>0</v>
      </c>
      <c r="N24" s="170">
        <f t="shared" si="798"/>
      </c>
      <c r="O24" s="167">
        <v>0</v>
      </c>
      <c r="P24" s="170">
        <f t="shared" si="825"/>
      </c>
      <c r="Q24" s="171">
        <f>(M24+M25)/(O24+O25)</f>
      </c>
      <c r="R24" s="172">
        <v>4</v>
      </c>
      <c r="S24" s="171">
        <f>(O24+O25)/(K24+K25)</f>
      </c>
      <c r="T24" s="172">
        <v>3</v>
      </c>
      <c r="U24" s="173">
        <f>F24/T24</f>
      </c>
      <c r="V24" s="174">
        <f>(F24+500)/T24</f>
      </c>
      <c r="W24" s="175">
        <v>6081.5999999999985</v>
      </c>
      <c r="X24" s="174">
        <f>W24/T24</f>
      </c>
      <c r="Y24" s="171">
        <f>T24/R24</f>
      </c>
      <c r="Z24" s="174">
        <f>W24/F24</f>
      </c>
      <c r="AA24" s="174">
        <f>W24/(F24+500)</f>
      </c>
      <c r="AB24" s="172">
        <v>0</v>
      </c>
      <c r="AC24" s="172">
        <v>0</v>
      </c>
      <c r="AD24" s="171">
        <f>AB24/T24</f>
      </c>
      <c r="AE24" s="174">
        <f>(W24-AC24)/(F24+500)</f>
      </c>
      <c r="AF24" s="174" t="s">
        <v>159</v>
      </c>
    </row>
    <row customHeight="true" ht="18.66496598639456" r="25">
      <c r="A25" s="161"/>
      <c r="B25" s="162"/>
      <c r="C25" s="163"/>
      <c r="D25" s="164" t="s">
        <v>144</v>
      </c>
      <c r="E25" s="165">
        <v>1410.06</v>
      </c>
      <c r="F25" s="166"/>
      <c r="G25" s="167">
        <v>9928</v>
      </c>
      <c r="H25" s="167">
        <v>209</v>
      </c>
      <c r="I25" s="168">
        <f t="shared" si="660"/>
      </c>
      <c r="J25" s="169">
        <f t="shared" si="714"/>
      </c>
      <c r="K25" s="167">
        <v>24</v>
      </c>
      <c r="L25" s="169">
        <f t="shared" si="768"/>
      </c>
      <c r="M25" s="167">
        <v>2</v>
      </c>
      <c r="N25" s="170">
        <f t="shared" si="798"/>
      </c>
      <c r="O25" s="167">
        <v>2</v>
      </c>
      <c r="P25" s="170">
        <f t="shared" si="825"/>
      </c>
      <c r="Q25" s="171"/>
      <c r="R25" s="172"/>
      <c r="S25" s="171"/>
      <c r="T25" s="172"/>
      <c r="U25" s="173"/>
      <c r="V25" s="174"/>
      <c r="W25" s="175"/>
      <c r="X25" s="174"/>
      <c r="Y25" s="171"/>
      <c r="Z25" s="174"/>
      <c r="AA25" s="174"/>
      <c r="AB25" s="172"/>
      <c r="AC25" s="172"/>
      <c r="AD25" s="171"/>
      <c r="AE25" s="174"/>
      <c r="AF25" s="176" t="s">
        <v>160</v>
      </c>
    </row>
    <row customHeight="true" ht="18.66496598639456" r="26">
      <c r="A26" s="161"/>
      <c r="B26" s="162" t="s">
        <v>161</v>
      </c>
      <c r="C26" s="163" t="s">
        <v>156</v>
      </c>
      <c r="D26" s="164" t="s">
        <v>142</v>
      </c>
      <c r="E26" s="165">
        <v>183.13</v>
      </c>
      <c r="F26" s="166">
        <f>E26+E27</f>
      </c>
      <c r="G26" s="167">
        <v>823</v>
      </c>
      <c r="H26" s="167">
        <v>37</v>
      </c>
      <c r="I26" s="168">
        <f t="shared" si="660"/>
      </c>
      <c r="J26" s="169">
        <f t="shared" si="714"/>
      </c>
      <c r="K26" s="167">
        <v>1</v>
      </c>
      <c r="L26" s="169">
        <f t="shared" si="768"/>
      </c>
      <c r="M26" s="167">
        <v>0</v>
      </c>
      <c r="N26" s="170">
        <f t="shared" si="798"/>
      </c>
      <c r="O26" s="167">
        <v>1</v>
      </c>
      <c r="P26" s="170">
        <f t="shared" si="825"/>
      </c>
      <c r="Q26" s="171">
        <f>(M26+M27)/(O26+O27)</f>
      </c>
      <c r="R26" s="172">
        <v>3</v>
      </c>
      <c r="S26" s="171">
        <f>(O26+O27)/(K26+K27)</f>
      </c>
      <c r="T26" s="172">
        <v>0</v>
      </c>
      <c r="U26" s="173">
        <f>F26/T26</f>
      </c>
      <c r="V26" s="174">
        <f>(F26+500)/T26</f>
      </c>
      <c r="W26" s="175">
        <v>0</v>
      </c>
      <c r="X26" s="174">
        <f>W26/T26</f>
      </c>
      <c r="Y26" s="171">
        <f>T26/R26</f>
      </c>
      <c r="Z26" s="174">
        <f>W26/F26</f>
      </c>
      <c r="AA26" s="174">
        <f>W26/(F26+500)</f>
      </c>
      <c r="AB26" s="172">
        <v>0</v>
      </c>
      <c r="AC26" s="172">
        <v>0</v>
      </c>
      <c r="AD26" s="171">
        <f>AB26/T26</f>
      </c>
      <c r="AE26" s="174">
        <f>(W26-AC26)/(F26+500)</f>
      </c>
      <c r="AF26" s="174" t="s">
        <v>159</v>
      </c>
    </row>
    <row customHeight="true" ht="18.66496598639456" r="27">
      <c r="A27" s="161"/>
      <c r="B27" s="162"/>
      <c r="C27" s="163"/>
      <c r="D27" s="164" t="s">
        <v>144</v>
      </c>
      <c r="E27" s="165">
        <v>983.7</v>
      </c>
      <c r="F27" s="166"/>
      <c r="G27" s="167">
        <v>7371</v>
      </c>
      <c r="H27" s="167">
        <v>144</v>
      </c>
      <c r="I27" s="168">
        <f t="shared" si="660"/>
      </c>
      <c r="J27" s="169">
        <f t="shared" si="714"/>
      </c>
      <c r="K27" s="167">
        <v>9</v>
      </c>
      <c r="L27" s="169">
        <f t="shared" si="768"/>
      </c>
      <c r="M27" s="167">
        <v>0</v>
      </c>
      <c r="N27" s="170">
        <f t="shared" si="798"/>
      </c>
      <c r="O27" s="167">
        <v>2</v>
      </c>
      <c r="P27" s="170">
        <f t="shared" si="825"/>
      </c>
      <c r="Q27" s="171"/>
      <c r="R27" s="172"/>
      <c r="S27" s="171"/>
      <c r="T27" s="172"/>
      <c r="U27" s="173"/>
      <c r="V27" s="174"/>
      <c r="W27" s="175"/>
      <c r="X27" s="174"/>
      <c r="Y27" s="171"/>
      <c r="Z27" s="174"/>
      <c r="AA27" s="174"/>
      <c r="AB27" s="172"/>
      <c r="AC27" s="172"/>
      <c r="AD27" s="171"/>
      <c r="AE27" s="174"/>
      <c r="AF27" s="176" t="s">
        <v>160</v>
      </c>
    </row>
    <row customHeight="true" ht="18.66496598639456" r="28">
      <c r="A28" s="161"/>
      <c r="B28" s="177" t="s">
        <v>149</v>
      </c>
      <c r="C28" s="178"/>
      <c r="D28" s="179"/>
      <c r="E28" s="180">
        <f>SUM(E20:E27)</f>
      </c>
      <c r="F28" s="181">
        <f>SUM(F20:F27)</f>
      </c>
      <c r="G28" s="181">
        <f>SUM(G20:G27)</f>
      </c>
      <c r="H28" s="181">
        <f>SUM(H20:H27)</f>
      </c>
      <c r="I28" s="182">
        <f t="shared" si="660"/>
      </c>
      <c r="J28" s="183">
        <f t="shared" si="714"/>
      </c>
      <c r="K28" s="181">
        <f>SUM(K20:K27)</f>
      </c>
      <c r="L28" s="183">
        <f t="shared" si="768"/>
      </c>
      <c r="M28" s="181">
        <f>SUM(M20:M27)</f>
      </c>
      <c r="N28" s="184">
        <f t="shared" si="798"/>
      </c>
      <c r="O28" s="181">
        <f>SUM(O20:O27)</f>
      </c>
      <c r="P28" s="184">
        <f t="shared" si="825"/>
      </c>
      <c r="Q28" s="185">
        <f>M28/O28</f>
      </c>
      <c r="R28" s="181">
        <f>SUM(R20:R27)</f>
      </c>
      <c r="S28" s="185">
        <f>(O28+O28)/(K28+K28)</f>
      </c>
      <c r="T28" s="181">
        <f>SUM(T20:T27)</f>
      </c>
      <c r="U28" s="186">
        <f t="shared" ref="U28:U29" si="2">F28/T28</f>
      </c>
      <c r="V28" s="187">
        <f>(F28+5*500)/T28</f>
      </c>
      <c r="W28" s="183">
        <f>SUM(W20:W27)</f>
      </c>
      <c r="X28" s="188">
        <f t="shared" ref="X28:X29" si="134">W28/T28</f>
      </c>
      <c r="Y28" s="185">
        <f t="shared" ref="Y28:Y29" si="266">T28/R28</f>
      </c>
      <c r="Z28" s="187">
        <f t="shared" ref="Z28:Z29" si="398">W28/F28</f>
      </c>
      <c r="AA28" s="187">
        <f>W28/(F28+COUNT(W20:W27)*500)</f>
      </c>
      <c r="AB28" s="181">
        <f>SUM(AB20:AB27)</f>
      </c>
      <c r="AC28" s="181">
        <f>SUM(AC20:AC27)</f>
      </c>
      <c r="AD28" s="185">
        <f t="shared" ref="AD28:AD29" si="530">AB28/T28</f>
      </c>
      <c r="AE28" s="189">
        <f>(W28-AC28)/(F28+COUNT(W20:W27))</f>
      </c>
      <c r="AF28" s="174"/>
    </row>
    <row customHeight="true" ht="18.66496598639456" r="29">
      <c r="A29" s="161"/>
      <c r="B29" s="162" t="s">
        <v>162</v>
      </c>
      <c r="C29" s="163" t="s">
        <v>163</v>
      </c>
      <c r="D29" s="164" t="s">
        <v>142</v>
      </c>
      <c r="E29" s="165">
        <v>195.94</v>
      </c>
      <c r="F29" s="166">
        <f>E29+E30</f>
      </c>
      <c r="G29" s="167">
        <v>952</v>
      </c>
      <c r="H29" s="167">
        <v>30</v>
      </c>
      <c r="I29" s="168">
        <f t="shared" si="660"/>
      </c>
      <c r="J29" s="169">
        <f t="shared" si="714"/>
      </c>
      <c r="K29" s="167">
        <v>2</v>
      </c>
      <c r="L29" s="169">
        <f t="shared" si="768"/>
      </c>
      <c r="M29" s="167">
        <v>0</v>
      </c>
      <c r="N29" s="170">
        <f t="shared" si="798"/>
      </c>
      <c r="O29" s="167">
        <v>0</v>
      </c>
      <c r="P29" s="170">
        <f t="shared" si="825"/>
      </c>
      <c r="Q29" s="171">
        <f>(M29+M30)/(O29+O30)</f>
      </c>
      <c r="R29" s="172">
        <v>3</v>
      </c>
      <c r="S29" s="171">
        <f>(O29+O30)/(K29+K30)</f>
      </c>
      <c r="T29" s="172">
        <v>0</v>
      </c>
      <c r="U29" s="173">
        <f t="shared" si="2"/>
      </c>
      <c r="V29" s="174">
        <f>(F29+500)/T29</f>
      </c>
      <c r="W29" s="175">
        <v>0</v>
      </c>
      <c r="X29" s="174">
        <f t="shared" si="134"/>
      </c>
      <c r="Y29" s="171">
        <f t="shared" si="266"/>
      </c>
      <c r="Z29" s="174">
        <f t="shared" si="398"/>
      </c>
      <c r="AA29" s="174">
        <f>W29/(F29+500)</f>
      </c>
      <c r="AB29" s="172">
        <v>0</v>
      </c>
      <c r="AC29" s="172">
        <v>0</v>
      </c>
      <c r="AD29" s="171">
        <f t="shared" si="530"/>
      </c>
      <c r="AE29" s="174">
        <f>(W29-AC29)/(F29+500)</f>
      </c>
      <c r="AF29" s="174" t="s">
        <v>159</v>
      </c>
    </row>
    <row customHeight="true" ht="18.66496598639456" r="30">
      <c r="A30" s="161"/>
      <c r="B30" s="162"/>
      <c r="C30" s="163"/>
      <c r="D30" s="164" t="s">
        <v>144</v>
      </c>
      <c r="E30" s="165">
        <v>839.69</v>
      </c>
      <c r="F30" s="166"/>
      <c r="G30" s="167">
        <v>6871</v>
      </c>
      <c r="H30" s="167">
        <v>116</v>
      </c>
      <c r="I30" s="168">
        <f t="shared" si="660"/>
      </c>
      <c r="J30" s="169">
        <f t="shared" si="714"/>
      </c>
      <c r="K30" s="167">
        <v>16</v>
      </c>
      <c r="L30" s="169">
        <f t="shared" si="768"/>
      </c>
      <c r="M30" s="167">
        <v>0</v>
      </c>
      <c r="N30" s="170">
        <f t="shared" si="798"/>
      </c>
      <c r="O30" s="167">
        <v>2</v>
      </c>
      <c r="P30" s="170">
        <f t="shared" si="825"/>
      </c>
      <c r="Q30" s="171"/>
      <c r="R30" s="172"/>
      <c r="S30" s="171"/>
      <c r="T30" s="172"/>
      <c r="U30" s="173"/>
      <c r="V30" s="174"/>
      <c r="W30" s="175"/>
      <c r="X30" s="174"/>
      <c r="Y30" s="171"/>
      <c r="Z30" s="174"/>
      <c r="AA30" s="174"/>
      <c r="AB30" s="172"/>
      <c r="AC30" s="172"/>
      <c r="AD30" s="171"/>
      <c r="AE30" s="174"/>
      <c r="AF30" s="176" t="s">
        <v>160</v>
      </c>
    </row>
    <row customHeight="true" ht="18.66496598639456" r="31">
      <c r="A31" s="161"/>
      <c r="B31" s="162" t="s">
        <v>164</v>
      </c>
      <c r="C31" s="163" t="s">
        <v>163</v>
      </c>
      <c r="D31" s="164" t="s">
        <v>142</v>
      </c>
      <c r="E31" s="165">
        <v>103.06</v>
      </c>
      <c r="F31" s="166">
        <f>E31+E32</f>
      </c>
      <c r="G31" s="167">
        <v>592</v>
      </c>
      <c r="H31" s="167">
        <v>26</v>
      </c>
      <c r="I31" s="168">
        <f t="shared" si="660"/>
      </c>
      <c r="J31" s="169">
        <f t="shared" si="714"/>
      </c>
      <c r="K31" s="167">
        <v>2</v>
      </c>
      <c r="L31" s="169">
        <f t="shared" si="768"/>
      </c>
      <c r="M31" s="167">
        <v>0</v>
      </c>
      <c r="N31" s="170">
        <f t="shared" si="798"/>
      </c>
      <c r="O31" s="167">
        <v>0</v>
      </c>
      <c r="P31" s="170">
        <f t="shared" si="825"/>
      </c>
      <c r="Q31" s="171">
        <f>(M31+M32)/(O31+O32)</f>
      </c>
      <c r="R31" s="172">
        <v>1</v>
      </c>
      <c r="S31" s="171">
        <f>(O31+O32)/(K31+K32)</f>
      </c>
      <c r="T31" s="172">
        <v>0</v>
      </c>
      <c r="U31" s="173">
        <f>F31/T31</f>
      </c>
      <c r="V31" s="174">
        <f>(F31+500)/T31</f>
      </c>
      <c r="W31" s="175">
        <v>0</v>
      </c>
      <c r="X31" s="174">
        <f>W31/T31</f>
      </c>
      <c r="Y31" s="171">
        <f>T31/R31</f>
      </c>
      <c r="Z31" s="174">
        <f>W31/F31</f>
      </c>
      <c r="AA31" s="174">
        <f>W31/(F31+500)</f>
      </c>
      <c r="AB31" s="172">
        <v>0</v>
      </c>
      <c r="AC31" s="172">
        <v>0</v>
      </c>
      <c r="AD31" s="171">
        <f>AB31/T31</f>
      </c>
      <c r="AE31" s="174">
        <f>(W31-AC31)/(F31+500)</f>
      </c>
      <c r="AF31" s="174" t="s">
        <v>159</v>
      </c>
    </row>
    <row customHeight="true" ht="18.66496598639456" r="32">
      <c r="A32" s="161"/>
      <c r="B32" s="162"/>
      <c r="C32" s="163"/>
      <c r="D32" s="164" t="s">
        <v>144</v>
      </c>
      <c r="E32" s="165">
        <v>928.62</v>
      </c>
      <c r="F32" s="166"/>
      <c r="G32" s="167">
        <v>7603</v>
      </c>
      <c r="H32" s="167">
        <v>138</v>
      </c>
      <c r="I32" s="168">
        <f t="shared" si="660"/>
      </c>
      <c r="J32" s="169">
        <f t="shared" si="714"/>
      </c>
      <c r="K32" s="167">
        <v>8</v>
      </c>
      <c r="L32" s="169">
        <f t="shared" si="768"/>
      </c>
      <c r="M32" s="167">
        <v>0</v>
      </c>
      <c r="N32" s="170">
        <f t="shared" si="798"/>
      </c>
      <c r="O32" s="167">
        <v>0</v>
      </c>
      <c r="P32" s="170">
        <f t="shared" si="825"/>
      </c>
      <c r="Q32" s="171"/>
      <c r="R32" s="172"/>
      <c r="S32" s="171"/>
      <c r="T32" s="172"/>
      <c r="U32" s="173"/>
      <c r="V32" s="174"/>
      <c r="W32" s="175"/>
      <c r="X32" s="174"/>
      <c r="Y32" s="171"/>
      <c r="Z32" s="174"/>
      <c r="AA32" s="174"/>
      <c r="AB32" s="172"/>
      <c r="AC32" s="172"/>
      <c r="AD32" s="171"/>
      <c r="AE32" s="174"/>
      <c r="AF32" s="176" t="s">
        <v>160</v>
      </c>
    </row>
    <row customHeight="true" ht="18.66496598639456" r="33">
      <c r="A33" s="161"/>
      <c r="B33" s="162" t="s">
        <v>165</v>
      </c>
      <c r="C33" s="163" t="s">
        <v>163</v>
      </c>
      <c r="D33" s="164" t="s">
        <v>142</v>
      </c>
      <c r="E33" s="165">
        <v>163.69</v>
      </c>
      <c r="F33" s="166">
        <f>E33+E34</f>
      </c>
      <c r="G33" s="167">
        <v>949</v>
      </c>
      <c r="H33" s="167">
        <v>59</v>
      </c>
      <c r="I33" s="168">
        <f t="shared" si="660"/>
      </c>
      <c r="J33" s="169">
        <f t="shared" si="714"/>
      </c>
      <c r="K33" s="167">
        <v>2</v>
      </c>
      <c r="L33" s="169">
        <f t="shared" si="768"/>
      </c>
      <c r="M33" s="167">
        <v>0</v>
      </c>
      <c r="N33" s="170">
        <f t="shared" si="798"/>
      </c>
      <c r="O33" s="167">
        <v>0</v>
      </c>
      <c r="P33" s="170">
        <f t="shared" si="825"/>
      </c>
      <c r="Q33" s="171">
        <f>(M33+M34)/(O33+O34)</f>
      </c>
      <c r="R33" s="172">
        <v>3</v>
      </c>
      <c r="S33" s="171">
        <f>(O33+O34)/(K33+K34)</f>
      </c>
      <c r="T33" s="172">
        <v>1</v>
      </c>
      <c r="U33" s="173">
        <f>F33/T33</f>
      </c>
      <c r="V33" s="174">
        <f>(F33+500)/T33</f>
      </c>
      <c r="W33" s="175">
        <v>2011.199999999997</v>
      </c>
      <c r="X33" s="174">
        <f>W33/T33</f>
      </c>
      <c r="Y33" s="171">
        <f>T33/R33</f>
      </c>
      <c r="Z33" s="174">
        <f>W33/F33</f>
      </c>
      <c r="AA33" s="174">
        <f>W33/(F33+500)</f>
      </c>
      <c r="AB33" s="172">
        <v>0</v>
      </c>
      <c r="AC33" s="172">
        <v>0</v>
      </c>
      <c r="AD33" s="171">
        <f>AB33/T33</f>
      </c>
      <c r="AE33" s="174">
        <f>(W33-AC33)/(F33+500)</f>
      </c>
      <c r="AF33" s="174" t="s">
        <v>159</v>
      </c>
    </row>
    <row customHeight="true" ht="18.66496598639456" r="34">
      <c r="A34" s="161"/>
      <c r="B34" s="162"/>
      <c r="C34" s="163"/>
      <c r="D34" s="164" t="s">
        <v>144</v>
      </c>
      <c r="E34" s="165">
        <v>1072.51</v>
      </c>
      <c r="F34" s="166"/>
      <c r="G34" s="167">
        <v>9595</v>
      </c>
      <c r="H34" s="167">
        <v>193</v>
      </c>
      <c r="I34" s="168">
        <f t="shared" si="660"/>
      </c>
      <c r="J34" s="169">
        <f t="shared" si="714"/>
      </c>
      <c r="K34" s="167">
        <v>15</v>
      </c>
      <c r="L34" s="169">
        <f t="shared" si="768"/>
      </c>
      <c r="M34" s="167">
        <v>1</v>
      </c>
      <c r="N34" s="170">
        <f t="shared" si="798"/>
      </c>
      <c r="O34" s="167">
        <v>3</v>
      </c>
      <c r="P34" s="170">
        <f t="shared" si="825"/>
      </c>
      <c r="Q34" s="171"/>
      <c r="R34" s="172"/>
      <c r="S34" s="171"/>
      <c r="T34" s="172"/>
      <c r="U34" s="173"/>
      <c r="V34" s="174"/>
      <c r="W34" s="175"/>
      <c r="X34" s="174"/>
      <c r="Y34" s="171"/>
      <c r="Z34" s="174"/>
      <c r="AA34" s="174"/>
      <c r="AB34" s="172"/>
      <c r="AC34" s="172"/>
      <c r="AD34" s="171"/>
      <c r="AE34" s="174"/>
      <c r="AF34" s="176" t="s">
        <v>160</v>
      </c>
    </row>
    <row customHeight="true" ht="18.66496598639456" r="35">
      <c r="A35" s="161"/>
      <c r="B35" s="162" t="s">
        <v>166</v>
      </c>
      <c r="C35" s="163" t="s">
        <v>163</v>
      </c>
      <c r="D35" s="164" t="s">
        <v>142</v>
      </c>
      <c r="E35" s="165">
        <v>259.03</v>
      </c>
      <c r="F35" s="166">
        <f>E35+E36</f>
      </c>
      <c r="G35" s="167">
        <v>1066</v>
      </c>
      <c r="H35" s="167">
        <v>65</v>
      </c>
      <c r="I35" s="168">
        <f t="shared" si="660"/>
      </c>
      <c r="J35" s="169">
        <f t="shared" si="714"/>
      </c>
      <c r="K35" s="167">
        <v>4</v>
      </c>
      <c r="L35" s="169">
        <f t="shared" si="768"/>
      </c>
      <c r="M35" s="167">
        <v>1</v>
      </c>
      <c r="N35" s="170">
        <f t="shared" si="798"/>
      </c>
      <c r="O35" s="167">
        <v>1</v>
      </c>
      <c r="P35" s="170">
        <f t="shared" si="825"/>
      </c>
      <c r="Q35" s="171">
        <f>(M35+M36)/(O35+O36)</f>
      </c>
      <c r="R35" s="172">
        <v>7</v>
      </c>
      <c r="S35" s="171">
        <f>(O35+O36)/(K35+K36)</f>
      </c>
      <c r="T35" s="172">
        <v>1</v>
      </c>
      <c r="U35" s="173">
        <f>F35/T35</f>
      </c>
      <c r="V35" s="174">
        <f>(F35+500)/T35</f>
      </c>
      <c r="W35" s="175">
        <v>1663.2000000000044</v>
      </c>
      <c r="X35" s="174">
        <f>W35/T35</f>
      </c>
      <c r="Y35" s="171">
        <f>T35/R35</f>
      </c>
      <c r="Z35" s="174">
        <f>W35/F35</f>
      </c>
      <c r="AA35" s="174">
        <f>W35/(F35+500)</f>
      </c>
      <c r="AB35" s="172">
        <v>0</v>
      </c>
      <c r="AC35" s="172">
        <v>0</v>
      </c>
      <c r="AD35" s="171">
        <f>AB35/T35</f>
      </c>
      <c r="AE35" s="174">
        <f>(W35-AC35)/(F35+500)</f>
      </c>
      <c r="AF35" s="174" t="s">
        <v>159</v>
      </c>
    </row>
    <row customHeight="true" ht="18.66496598639456" r="36">
      <c r="A36" s="161"/>
      <c r="B36" s="162"/>
      <c r="C36" s="163"/>
      <c r="D36" s="164" t="s">
        <v>144</v>
      </c>
      <c r="E36" s="165">
        <v>1256.15</v>
      </c>
      <c r="F36" s="166"/>
      <c r="G36" s="167">
        <v>11312</v>
      </c>
      <c r="H36" s="167">
        <v>293</v>
      </c>
      <c r="I36" s="168">
        <f t="shared" si="660"/>
      </c>
      <c r="J36" s="169">
        <f t="shared" si="714"/>
      </c>
      <c r="K36" s="167">
        <v>28</v>
      </c>
      <c r="L36" s="169">
        <f t="shared" si="768"/>
      </c>
      <c r="M36" s="167">
        <v>0</v>
      </c>
      <c r="N36" s="170">
        <f t="shared" si="798"/>
      </c>
      <c r="O36" s="167">
        <v>4</v>
      </c>
      <c r="P36" s="170">
        <f t="shared" si="825"/>
      </c>
      <c r="Q36" s="171"/>
      <c r="R36" s="172"/>
      <c r="S36" s="171"/>
      <c r="T36" s="172"/>
      <c r="U36" s="173"/>
      <c r="V36" s="174"/>
      <c r="W36" s="175"/>
      <c r="X36" s="174"/>
      <c r="Y36" s="171"/>
      <c r="Z36" s="174"/>
      <c r="AA36" s="174"/>
      <c r="AB36" s="172"/>
      <c r="AC36" s="172"/>
      <c r="AD36" s="171"/>
      <c r="AE36" s="174"/>
      <c r="AF36" s="176" t="s">
        <v>160</v>
      </c>
    </row>
    <row customHeight="true" ht="18.66496598639456" r="37">
      <c r="A37" s="161"/>
      <c r="B37" s="177" t="s">
        <v>149</v>
      </c>
      <c r="C37" s="178"/>
      <c r="D37" s="179"/>
      <c r="E37" s="180">
        <f>SUM(E29:E36)</f>
      </c>
      <c r="F37" s="181">
        <f>SUM(F29:F36)</f>
      </c>
      <c r="G37" s="181">
        <f>SUM(G29:G36)</f>
      </c>
      <c r="H37" s="181">
        <f>SUM(H29:H36)</f>
      </c>
      <c r="I37" s="182">
        <f t="shared" si="660"/>
      </c>
      <c r="J37" s="183">
        <f t="shared" si="714"/>
      </c>
      <c r="K37" s="181">
        <f>SUM(K29:K36)</f>
      </c>
      <c r="L37" s="183">
        <f t="shared" si="768"/>
      </c>
      <c r="M37" s="181">
        <f>SUM(M29:M36)</f>
      </c>
      <c r="N37" s="184">
        <f t="shared" si="798"/>
      </c>
      <c r="O37" s="181">
        <f>SUM(O29:O36)</f>
      </c>
      <c r="P37" s="184">
        <f t="shared" si="825"/>
      </c>
      <c r="Q37" s="185">
        <f>M37/O37</f>
      </c>
      <c r="R37" s="181">
        <f>SUM(R29:R36)</f>
      </c>
      <c r="S37" s="185">
        <f>(O37+O37)/(K37+K37)</f>
      </c>
      <c r="T37" s="181">
        <f>SUM(T29:T36)</f>
      </c>
      <c r="U37" s="186">
        <f t="shared" ref="U37:U38" si="3">F37/T37</f>
      </c>
      <c r="V37" s="187">
        <f>(F37+5*500)/T37</f>
      </c>
      <c r="W37" s="183">
        <f>SUM(W29:W36)</f>
      </c>
      <c r="X37" s="188">
        <f t="shared" ref="X37:X38" si="135">W37/T37</f>
      </c>
      <c r="Y37" s="185">
        <f t="shared" ref="Y37:Y38" si="267">T37/R37</f>
      </c>
      <c r="Z37" s="187">
        <f t="shared" ref="Z37:Z38" si="399">W37/F37</f>
      </c>
      <c r="AA37" s="187">
        <f>W37/(F37+COUNT(W29:W36)*500)</f>
      </c>
      <c r="AB37" s="181">
        <f>SUM(AB29:AB36)</f>
      </c>
      <c r="AC37" s="181">
        <f>SUM(AC29:AC36)</f>
      </c>
      <c r="AD37" s="185">
        <f t="shared" ref="AD37:AD38" si="531">AB37/T37</f>
      </c>
      <c r="AE37" s="189">
        <f>(W37-AC37)/(F37+COUNT(W29:W36))</f>
      </c>
      <c r="AF37" s="174"/>
    </row>
    <row customHeight="true" ht="18.66496598639456" r="38">
      <c r="A38" s="161"/>
      <c r="B38" s="162" t="s">
        <v>167</v>
      </c>
      <c r="C38" s="163" t="s">
        <v>168</v>
      </c>
      <c r="D38" s="164" t="s">
        <v>142</v>
      </c>
      <c r="E38" s="165">
        <v>371.57</v>
      </c>
      <c r="F38" s="166">
        <f>E38+E39</f>
      </c>
      <c r="G38" s="167">
        <v>1050</v>
      </c>
      <c r="H38" s="167">
        <v>61</v>
      </c>
      <c r="I38" s="168">
        <f t="shared" si="660"/>
      </c>
      <c r="J38" s="169">
        <f t="shared" si="714"/>
      </c>
      <c r="K38" s="167">
        <v>5</v>
      </c>
      <c r="L38" s="169">
        <f t="shared" si="768"/>
      </c>
      <c r="M38" s="167">
        <v>0</v>
      </c>
      <c r="N38" s="170">
        <f t="shared" si="798"/>
      </c>
      <c r="O38" s="167">
        <v>0</v>
      </c>
      <c r="P38" s="170">
        <f t="shared" si="825"/>
      </c>
      <c r="Q38" s="171">
        <f>(M38+M39)/(O38+O39)</f>
      </c>
      <c r="R38" s="172">
        <v>3</v>
      </c>
      <c r="S38" s="171">
        <f>(O38+O39)/(K38+K39)</f>
      </c>
      <c r="T38" s="172">
        <v>0</v>
      </c>
      <c r="U38" s="173">
        <f t="shared" si="3"/>
      </c>
      <c r="V38" s="174">
        <f>(F38+500)/T38</f>
      </c>
      <c r="W38" s="175">
        <v>0</v>
      </c>
      <c r="X38" s="174">
        <f t="shared" si="135"/>
      </c>
      <c r="Y38" s="171">
        <f t="shared" si="267"/>
      </c>
      <c r="Z38" s="174">
        <f t="shared" si="399"/>
      </c>
      <c r="AA38" s="174">
        <f>W38/(F38+500)</f>
      </c>
      <c r="AB38" s="172">
        <v>0</v>
      </c>
      <c r="AC38" s="172">
        <v>0</v>
      </c>
      <c r="AD38" s="171">
        <f t="shared" si="531"/>
      </c>
      <c r="AE38" s="174">
        <f>(W38-AC38)/(F38+500)</f>
      </c>
      <c r="AF38" s="174" t="s">
        <v>159</v>
      </c>
    </row>
    <row customHeight="true" ht="18.66496598639456" r="39">
      <c r="A39" s="161"/>
      <c r="B39" s="162"/>
      <c r="C39" s="163"/>
      <c r="D39" s="164" t="s">
        <v>144</v>
      </c>
      <c r="E39" s="165">
        <v>1466.3</v>
      </c>
      <c r="F39" s="166"/>
      <c r="G39" s="167">
        <v>13489</v>
      </c>
      <c r="H39" s="167">
        <v>371</v>
      </c>
      <c r="I39" s="168">
        <f t="shared" si="660"/>
      </c>
      <c r="J39" s="169">
        <f t="shared" si="714"/>
      </c>
      <c r="K39" s="167">
        <v>20</v>
      </c>
      <c r="L39" s="169">
        <f t="shared" si="768"/>
      </c>
      <c r="M39" s="167">
        <v>0</v>
      </c>
      <c r="N39" s="170">
        <f t="shared" si="798"/>
      </c>
      <c r="O39" s="167">
        <v>1</v>
      </c>
      <c r="P39" s="170">
        <f t="shared" si="825"/>
      </c>
      <c r="Q39" s="171"/>
      <c r="R39" s="172"/>
      <c r="S39" s="171"/>
      <c r="T39" s="172"/>
      <c r="U39" s="173"/>
      <c r="V39" s="174"/>
      <c r="W39" s="175"/>
      <c r="X39" s="174"/>
      <c r="Y39" s="171"/>
      <c r="Z39" s="174"/>
      <c r="AA39" s="174"/>
      <c r="AB39" s="172"/>
      <c r="AC39" s="172"/>
      <c r="AD39" s="171"/>
      <c r="AE39" s="174"/>
      <c r="AF39" s="176" t="s">
        <v>160</v>
      </c>
    </row>
    <row customHeight="true" ht="18.66496598639456" r="40">
      <c r="A40" s="161"/>
      <c r="B40" s="162" t="s">
        <v>169</v>
      </c>
      <c r="C40" s="163" t="s">
        <v>168</v>
      </c>
      <c r="D40" s="164" t="s">
        <v>142</v>
      </c>
      <c r="E40" s="190">
        <v>101.77</v>
      </c>
      <c r="F40" s="166">
        <f>E40+E41</f>
      </c>
      <c r="G40" s="167">
        <v>649</v>
      </c>
      <c r="H40" s="167">
        <v>41</v>
      </c>
      <c r="I40" s="168">
        <f t="shared" si="660"/>
      </c>
      <c r="J40" s="169">
        <f t="shared" si="714"/>
      </c>
      <c r="K40" s="167">
        <v>1</v>
      </c>
      <c r="L40" s="169">
        <f t="shared" si="768"/>
      </c>
      <c r="M40" s="167">
        <v>0</v>
      </c>
      <c r="N40" s="170">
        <f t="shared" si="798"/>
      </c>
      <c r="O40" s="167">
        <v>1</v>
      </c>
      <c r="P40" s="170">
        <f t="shared" si="825"/>
      </c>
      <c r="Q40" s="171">
        <f>(M40+M41)/(O40+O41)</f>
      </c>
      <c r="R40" s="172">
        <v>5</v>
      </c>
      <c r="S40" s="171">
        <f>(O40+O41)/(K40+K41)</f>
      </c>
      <c r="T40" s="172">
        <v>1</v>
      </c>
      <c r="U40" s="173">
        <f>F40/T40</f>
      </c>
      <c r="V40" s="174">
        <f>(F40+500)/T40</f>
      </c>
      <c r="W40" s="175">
        <v>715.1999999999971</v>
      </c>
      <c r="X40" s="174">
        <f>W40/T40</f>
      </c>
      <c r="Y40" s="171">
        <f>T40/R40</f>
      </c>
      <c r="Z40" s="174">
        <f>W40/F40</f>
      </c>
      <c r="AA40" s="174">
        <f>W40/(F40+500)</f>
      </c>
      <c r="AB40" s="172">
        <v>0</v>
      </c>
      <c r="AC40" s="172">
        <v>0</v>
      </c>
      <c r="AD40" s="171">
        <f>AB40/T40</f>
      </c>
      <c r="AE40" s="174">
        <f>(W40-AC40)/(F40+500)</f>
      </c>
      <c r="AF40" s="174" t="s">
        <v>159</v>
      </c>
    </row>
    <row customHeight="true" ht="18.66496598639456" r="41">
      <c r="A41" s="161"/>
      <c r="B41" s="162"/>
      <c r="C41" s="163"/>
      <c r="D41" s="164" t="s">
        <v>144</v>
      </c>
      <c r="E41" s="165">
        <v>1088.38</v>
      </c>
      <c r="F41" s="166"/>
      <c r="G41" s="167">
        <v>10643</v>
      </c>
      <c r="H41" s="167">
        <v>365</v>
      </c>
      <c r="I41" s="168">
        <f t="shared" si="660"/>
      </c>
      <c r="J41" s="169">
        <f t="shared" si="714"/>
      </c>
      <c r="K41" s="167">
        <v>17</v>
      </c>
      <c r="L41" s="169">
        <f t="shared" si="768"/>
      </c>
      <c r="M41" s="167">
        <v>1</v>
      </c>
      <c r="N41" s="170">
        <f t="shared" si="798"/>
      </c>
      <c r="O41" s="167">
        <v>4</v>
      </c>
      <c r="P41" s="170">
        <f t="shared" si="825"/>
      </c>
      <c r="Q41" s="171"/>
      <c r="R41" s="172"/>
      <c r="S41" s="171"/>
      <c r="T41" s="172"/>
      <c r="U41" s="173"/>
      <c r="V41" s="174"/>
      <c r="W41" s="175"/>
      <c r="X41" s="174"/>
      <c r="Y41" s="171"/>
      <c r="Z41" s="174"/>
      <c r="AA41" s="174"/>
      <c r="AB41" s="172"/>
      <c r="AC41" s="172"/>
      <c r="AD41" s="171"/>
      <c r="AE41" s="174"/>
      <c r="AF41" s="176" t="s">
        <v>160</v>
      </c>
    </row>
    <row customHeight="true" ht="18.66496598639456" r="42">
      <c r="A42" s="161"/>
      <c r="B42" s="162" t="s">
        <v>170</v>
      </c>
      <c r="C42" s="163" t="s">
        <v>168</v>
      </c>
      <c r="D42" s="164" t="s">
        <v>142</v>
      </c>
      <c r="E42" s="165">
        <v>560.15</v>
      </c>
      <c r="F42" s="166">
        <f>E42+E43</f>
      </c>
      <c r="G42" s="167">
        <v>821</v>
      </c>
      <c r="H42" s="167">
        <v>114</v>
      </c>
      <c r="I42" s="168">
        <f t="shared" si="660"/>
      </c>
      <c r="J42" s="169">
        <f t="shared" si="714"/>
      </c>
      <c r="K42" s="167">
        <v>8</v>
      </c>
      <c r="L42" s="169">
        <f t="shared" si="768"/>
      </c>
      <c r="M42" s="167">
        <v>0</v>
      </c>
      <c r="N42" s="170">
        <f t="shared" si="798"/>
      </c>
      <c r="O42" s="167">
        <v>0</v>
      </c>
      <c r="P42" s="170">
        <f t="shared" si="825"/>
      </c>
      <c r="Q42" s="171">
        <f>(M42+M43)/(O42+O43)</f>
      </c>
      <c r="R42" s="172">
        <v>7</v>
      </c>
      <c r="S42" s="171">
        <f>(O42+O43)/(K42+K43)</f>
      </c>
      <c r="T42" s="172">
        <v>4</v>
      </c>
      <c r="U42" s="173">
        <f>F42/T42</f>
      </c>
      <c r="V42" s="174">
        <f>(F42+500)/T42</f>
      </c>
      <c r="W42" s="173">
        <v>2084.4000000000015</v>
      </c>
      <c r="X42" s="174">
        <f>W42/T42</f>
      </c>
      <c r="Y42" s="171">
        <f>T42/R42</f>
      </c>
      <c r="Z42" s="174">
        <f>W42/F42</f>
      </c>
      <c r="AA42" s="174">
        <f>W42/(F42+500)</f>
      </c>
      <c r="AB42" s="172">
        <v>3</v>
      </c>
      <c r="AC42" s="172">
        <v>1050</v>
      </c>
      <c r="AD42" s="171">
        <f>AB42/T42</f>
      </c>
      <c r="AE42" s="174">
        <f>(W42-AC42)/(F42+500)</f>
      </c>
      <c r="AF42" s="174" t="s">
        <v>159</v>
      </c>
    </row>
    <row customHeight="true" ht="18.66496598639456" r="43">
      <c r="A43" s="161"/>
      <c r="B43" s="162"/>
      <c r="C43" s="163"/>
      <c r="D43" s="164" t="s">
        <v>144</v>
      </c>
      <c r="E43" s="165">
        <v>696.24</v>
      </c>
      <c r="F43" s="166"/>
      <c r="G43" s="167">
        <v>5499</v>
      </c>
      <c r="H43" s="167">
        <v>218</v>
      </c>
      <c r="I43" s="168">
        <f t="shared" si="660"/>
      </c>
      <c r="J43" s="169">
        <f t="shared" si="714"/>
      </c>
      <c r="K43" s="167">
        <v>14</v>
      </c>
      <c r="L43" s="169">
        <f t="shared" si="768"/>
      </c>
      <c r="M43" s="167">
        <v>2</v>
      </c>
      <c r="N43" s="170">
        <f t="shared" si="798"/>
      </c>
      <c r="O43" s="167">
        <v>4</v>
      </c>
      <c r="P43" s="170">
        <f t="shared" si="825"/>
      </c>
      <c r="Q43" s="171"/>
      <c r="R43" s="172"/>
      <c r="S43" s="171"/>
      <c r="T43" s="172"/>
      <c r="U43" s="173"/>
      <c r="V43" s="174"/>
      <c r="W43" s="173"/>
      <c r="X43" s="174"/>
      <c r="Y43" s="171"/>
      <c r="Z43" s="174"/>
      <c r="AA43" s="174"/>
      <c r="AB43" s="172"/>
      <c r="AC43" s="172"/>
      <c r="AD43" s="171"/>
      <c r="AE43" s="174"/>
      <c r="AF43" s="176" t="s">
        <v>160</v>
      </c>
    </row>
    <row customHeight="true" ht="18.66496598639456" r="44">
      <c r="A44" s="161"/>
      <c r="B44" s="162" t="s">
        <v>171</v>
      </c>
      <c r="C44" s="163" t="s">
        <v>168</v>
      </c>
      <c r="D44" s="164" t="s">
        <v>142</v>
      </c>
      <c r="E44" s="165">
        <v>212.36</v>
      </c>
      <c r="F44" s="166">
        <f>E44+E45</f>
      </c>
      <c r="G44" s="167">
        <v>366</v>
      </c>
      <c r="H44" s="167">
        <v>63</v>
      </c>
      <c r="I44" s="168">
        <f t="shared" si="660"/>
      </c>
      <c r="J44" s="169">
        <f t="shared" si="714"/>
      </c>
      <c r="K44" s="167">
        <v>1</v>
      </c>
      <c r="L44" s="169">
        <f t="shared" si="768"/>
      </c>
      <c r="M44" s="167">
        <v>0</v>
      </c>
      <c r="N44" s="170">
        <f t="shared" si="798"/>
      </c>
      <c r="O44" s="167">
        <v>0</v>
      </c>
      <c r="P44" s="170">
        <f t="shared" si="825"/>
      </c>
      <c r="Q44" s="171">
        <f>(M44+M45)/(O44+O45)</f>
      </c>
      <c r="R44" s="172">
        <v>1</v>
      </c>
      <c r="S44" s="171">
        <f>(O44+O45)/(K44+K45)</f>
      </c>
      <c r="T44" s="172">
        <v>1</v>
      </c>
      <c r="U44" s="173">
        <f>F44/T44</f>
      </c>
      <c r="V44" s="174">
        <f>(F44+500)/T44</f>
      </c>
      <c r="W44" s="175">
        <v>1663.2</v>
      </c>
      <c r="X44" s="174">
        <f>W44/T44</f>
      </c>
      <c r="Y44" s="171">
        <f>T44/R44</f>
      </c>
      <c r="Z44" s="174">
        <f>W44/F44</f>
      </c>
      <c r="AA44" s="174">
        <f>W44/(F44+500)</f>
      </c>
      <c r="AB44" s="172">
        <v>0</v>
      </c>
      <c r="AC44" s="172">
        <v>0</v>
      </c>
      <c r="AD44" s="171">
        <f>AB44/T44</f>
      </c>
      <c r="AE44" s="174">
        <f>(W44-AC44)/(F44+500)</f>
      </c>
      <c r="AF44" s="174" t="s">
        <v>159</v>
      </c>
    </row>
    <row customHeight="true" ht="18.66496598639456" r="45">
      <c r="A45" s="161"/>
      <c r="B45" s="162"/>
      <c r="C45" s="163"/>
      <c r="D45" s="164" t="s">
        <v>144</v>
      </c>
      <c r="E45" s="165">
        <v>240.84</v>
      </c>
      <c r="F45" s="166"/>
      <c r="G45" s="167">
        <v>1655</v>
      </c>
      <c r="H45" s="167">
        <v>99</v>
      </c>
      <c r="I45" s="168">
        <f t="shared" si="660"/>
      </c>
      <c r="J45" s="169">
        <f t="shared" si="714"/>
      </c>
      <c r="K45" s="167">
        <v>4</v>
      </c>
      <c r="L45" s="169">
        <f t="shared" si="768"/>
      </c>
      <c r="M45" s="167">
        <v>1</v>
      </c>
      <c r="N45" s="170">
        <f t="shared" si="798"/>
      </c>
      <c r="O45" s="167">
        <v>1</v>
      </c>
      <c r="P45" s="170">
        <f t="shared" si="825"/>
      </c>
      <c r="Q45" s="171"/>
      <c r="R45" s="172"/>
      <c r="S45" s="171"/>
      <c r="T45" s="172"/>
      <c r="U45" s="173"/>
      <c r="V45" s="174"/>
      <c r="W45" s="175"/>
      <c r="X45" s="174"/>
      <c r="Y45" s="171"/>
      <c r="Z45" s="174"/>
      <c r="AA45" s="174"/>
      <c r="AB45" s="172"/>
      <c r="AC45" s="172"/>
      <c r="AD45" s="171"/>
      <c r="AE45" s="174"/>
      <c r="AF45" s="176" t="s">
        <v>160</v>
      </c>
    </row>
    <row customHeight="true" ht="18.66496598639456" r="46">
      <c r="A46" s="161"/>
      <c r="B46" s="177" t="s">
        <v>149</v>
      </c>
      <c r="C46" s="178"/>
      <c r="D46" s="179"/>
      <c r="E46" s="180">
        <f>SUM(E38:E45)</f>
      </c>
      <c r="F46" s="181">
        <f>SUM(F38:F45)</f>
      </c>
      <c r="G46" s="181">
        <f>SUM(G38:G45)</f>
      </c>
      <c r="H46" s="181">
        <f>SUM(H38:H45)</f>
      </c>
      <c r="I46" s="182">
        <f t="shared" si="660"/>
      </c>
      <c r="J46" s="183">
        <f t="shared" si="714"/>
      </c>
      <c r="K46" s="181">
        <f>SUM(K38:K45)</f>
      </c>
      <c r="L46" s="183">
        <f t="shared" si="768"/>
      </c>
      <c r="M46" s="181">
        <f>SUM(M38:M45)</f>
      </c>
      <c r="N46" s="184">
        <f t="shared" si="798"/>
      </c>
      <c r="O46" s="181">
        <f>SUM(O38:O45)</f>
      </c>
      <c r="P46" s="184">
        <f t="shared" si="825"/>
      </c>
      <c r="Q46" s="185">
        <f t="shared" ref="Q46:Q47" si="687">M46/O46</f>
      </c>
      <c r="R46" s="181">
        <f>SUM(R38:R45)</f>
      </c>
      <c r="S46" s="185">
        <f t="shared" ref="S46:S47" si="741">(O46+O46)/(K46+K46)</f>
      </c>
      <c r="T46" s="181">
        <f>SUM(T38:T45)</f>
      </c>
      <c r="U46" s="186">
        <f t="shared" ref="U46:U47" si="4">F46/T46</f>
      </c>
      <c r="V46" s="187">
        <f>(F46+5*500)/T46</f>
      </c>
      <c r="W46" s="183">
        <f>SUM(W38:W45)</f>
      </c>
      <c r="X46" s="188">
        <f t="shared" ref="X46:X47" si="136">W46/T46</f>
      </c>
      <c r="Y46" s="185">
        <f t="shared" ref="Y46:Y47" si="268">T46/R46</f>
      </c>
      <c r="Z46" s="187">
        <f t="shared" ref="Z46:Z47" si="400">W46/F46</f>
      </c>
      <c r="AA46" s="187">
        <f>W46/(F46+COUNT(W38:W45)*500)</f>
      </c>
      <c r="AB46" s="181">
        <f>SUM(AB38:AB45)</f>
      </c>
      <c r="AC46" s="181">
        <f>SUM(AC38:AC45)</f>
      </c>
      <c r="AD46" s="185">
        <f t="shared" ref="AD46:AD47" si="532">AB46/T46</f>
      </c>
      <c r="AE46" s="189">
        <f>(W46-AC46)/(F46+COUNT(W38:W45))</f>
      </c>
      <c r="AF46" s="174"/>
    </row>
    <row customHeight="true" ht="18.66496598639456" r="47">
      <c r="A47" s="161"/>
      <c r="B47" s="191" t="s">
        <v>172</v>
      </c>
      <c r="C47" s="192"/>
      <c r="D47" s="191"/>
      <c r="E47" s="193">
        <f>E10+E19+E28+E37+E46</f>
      </c>
      <c r="F47" s="194">
        <f>F10+F19+F28+F37+F46</f>
      </c>
      <c r="G47" s="194">
        <f>G10+G19+G28+G37+G46</f>
      </c>
      <c r="H47" s="194">
        <f>H10+H19+H28+H37+H46</f>
      </c>
      <c r="I47" s="195">
        <f t="shared" si="660"/>
      </c>
      <c r="J47" s="194">
        <f>J10+J19+J28+J37+J46</f>
      </c>
      <c r="K47" s="194">
        <f>K10+K19+K28+K37+K46</f>
      </c>
      <c r="L47" s="196">
        <f t="shared" si="768"/>
      </c>
      <c r="M47" s="194">
        <f>M10+M19+M28+M37+M46</f>
      </c>
      <c r="N47" s="197">
        <f t="shared" si="798"/>
      </c>
      <c r="O47" s="194">
        <f>O10+O19+O28+O37+O46</f>
      </c>
      <c r="P47" s="197">
        <f t="shared" si="825"/>
      </c>
      <c r="Q47" s="198">
        <f t="shared" si="687"/>
      </c>
      <c r="R47" s="194">
        <f>R10+R19+R28+R37+R46</f>
      </c>
      <c r="S47" s="198">
        <f t="shared" si="741"/>
      </c>
      <c r="T47" s="194">
        <f>T10+T19+T28+T37+T46</f>
      </c>
      <c r="U47" s="199">
        <f t="shared" si="4"/>
      </c>
      <c r="V47" s="194">
        <f>(F47+4*500)/T47</f>
      </c>
      <c r="W47" s="194">
        <f>W10+W19+W28+W37+W46</f>
      </c>
      <c r="X47" s="194">
        <f t="shared" si="136"/>
      </c>
      <c r="Y47" s="198">
        <f t="shared" si="268"/>
      </c>
      <c r="Z47" s="194">
        <f t="shared" si="400"/>
      </c>
      <c r="AA47" s="194">
        <f>W47/(F47+COUNT(W2:W9,W11:W18,W20:W27,W29:W36,W38:W45)*500)</f>
      </c>
      <c r="AB47" s="194">
        <f>AB10+AB19+AB28+AB37+AB46</f>
      </c>
      <c r="AC47" s="194">
        <f>AC10+AC19+AC28+AC37+AC46</f>
      </c>
      <c r="AD47" s="198">
        <f t="shared" si="532"/>
      </c>
      <c r="AE47" s="194">
        <f>(W47-AC47)/(F47+COUNT(W2:W9,W11:W18,W20:W27,W29:W36,W38:W45)*500)</f>
      </c>
      <c r="AF47" s="174"/>
    </row>
    <row customHeight="true" ht="16.87724618149159" r="48">
      <c r="A48" s="150" t="s">
        <v>107</v>
      </c>
      <c r="B48" s="151" t="s">
        <v>108</v>
      </c>
      <c r="C48" s="152" t="s">
        <v>109</v>
      </c>
      <c r="D48" s="151" t="s">
        <v>110</v>
      </c>
      <c r="E48" s="153" t="s">
        <v>111</v>
      </c>
      <c r="F48" s="151" t="s">
        <v>112</v>
      </c>
      <c r="G48" s="151" t="s">
        <v>113</v>
      </c>
      <c r="H48" s="151" t="s">
        <v>114</v>
      </c>
      <c r="I48" s="154" t="s">
        <v>115</v>
      </c>
      <c r="J48" s="155" t="s">
        <v>116</v>
      </c>
      <c r="K48" s="151" t="s">
        <v>117</v>
      </c>
      <c r="L48" s="155" t="s">
        <v>118</v>
      </c>
      <c r="M48" s="151" t="s">
        <v>119</v>
      </c>
      <c r="N48" s="156" t="s">
        <v>120</v>
      </c>
      <c r="O48" s="151" t="s">
        <v>121</v>
      </c>
      <c r="P48" s="156" t="s">
        <v>122</v>
      </c>
      <c r="Q48" s="154" t="s">
        <v>123</v>
      </c>
      <c r="R48" s="157" t="s">
        <v>124</v>
      </c>
      <c r="S48" s="158" t="s">
        <v>125</v>
      </c>
      <c r="T48" s="157" t="s">
        <v>126</v>
      </c>
      <c r="U48" s="159" t="s">
        <v>127</v>
      </c>
      <c r="V48" s="160" t="s">
        <v>128</v>
      </c>
      <c r="W48" s="159" t="s">
        <v>129</v>
      </c>
      <c r="X48" s="160" t="s">
        <v>130</v>
      </c>
      <c r="Y48" s="158" t="s">
        <v>131</v>
      </c>
      <c r="Z48" s="160" t="s">
        <v>132</v>
      </c>
      <c r="AA48" s="160" t="s">
        <v>133</v>
      </c>
      <c r="AB48" s="160" t="s">
        <v>134</v>
      </c>
      <c r="AC48" s="157" t="s">
        <v>135</v>
      </c>
      <c r="AD48" s="158" t="s">
        <v>136</v>
      </c>
      <c r="AE48" s="160" t="s">
        <v>137</v>
      </c>
      <c r="AF48" s="160" t="s">
        <v>138</v>
      </c>
    </row>
    <row customHeight="true" ht="16.87724618149159" r="49">
      <c r="A49" s="161" t="s">
        <v>173</v>
      </c>
      <c r="B49" s="162" t="s">
        <v>140</v>
      </c>
      <c r="C49" s="163" t="s">
        <v>141</v>
      </c>
      <c r="D49" s="164" t="s">
        <v>142</v>
      </c>
      <c r="E49" s="165">
        <v>95.41</v>
      </c>
      <c r="F49" s="166">
        <f>E49+E50</f>
      </c>
      <c r="G49" s="167">
        <v>347</v>
      </c>
      <c r="H49" s="167">
        <v>69</v>
      </c>
      <c r="I49" s="168">
        <f t="shared" ref="I49:I94" si="661">H49/G49</f>
      </c>
      <c r="J49" s="169">
        <f t="shared" ref="J49:J93" si="715">(E49/G49)*1000</f>
      </c>
      <c r="K49" s="167">
        <v>0</v>
      </c>
      <c r="L49" s="169">
        <f t="shared" ref="L49:L94" si="769">E49/K49</f>
      </c>
      <c r="M49" s="167">
        <v>0</v>
      </c>
      <c r="N49" s="170">
        <f t="shared" ref="N49:N94" si="799">E49/M49</f>
      </c>
      <c r="O49" s="167">
        <v>0</v>
      </c>
      <c r="P49" s="170">
        <f t="shared" ref="P49:P94" si="826">E49/O49</f>
      </c>
      <c r="Q49" s="171">
        <f>(M49+M50)/(O49+O50)</f>
      </c>
      <c r="R49" s="172">
        <v>1</v>
      </c>
      <c r="S49" s="171">
        <f>(O49+O50)/(K49+K50)</f>
      </c>
      <c r="T49" s="172">
        <v>1</v>
      </c>
      <c r="U49" s="173">
        <f>F49/T49</f>
      </c>
      <c r="V49" s="174">
        <f>(F49+500)/T49</f>
      </c>
      <c r="W49" s="175">
        <v>938.4</v>
      </c>
      <c r="X49" s="174">
        <f>W49/T49</f>
      </c>
      <c r="Y49" s="171">
        <f>T49/R49</f>
      </c>
      <c r="Z49" s="174">
        <f>W49/F49</f>
      </c>
      <c r="AA49" s="174">
        <f>W49/(F49+500)</f>
      </c>
      <c r="AB49" s="172">
        <v>1</v>
      </c>
      <c r="AC49" s="172">
        <v>938.4</v>
      </c>
      <c r="AD49" s="171">
        <f>AB49/T49</f>
      </c>
      <c r="AE49" s="174">
        <f>(W49-AC49)/(F49+500)</f>
      </c>
      <c r="AF49" s="174" t="s">
        <v>143</v>
      </c>
    </row>
    <row customHeight="true" ht="16.87724618149159" r="50">
      <c r="A50" s="161"/>
      <c r="B50" s="162"/>
      <c r="C50" s="163"/>
      <c r="D50" s="164" t="s">
        <v>144</v>
      </c>
      <c r="E50" s="165">
        <v>814.06</v>
      </c>
      <c r="F50" s="166"/>
      <c r="G50" s="167">
        <v>5162</v>
      </c>
      <c r="H50" s="167">
        <v>500</v>
      </c>
      <c r="I50" s="168">
        <f t="shared" si="661"/>
      </c>
      <c r="J50" s="169">
        <f t="shared" si="715"/>
      </c>
      <c r="K50" s="167">
        <v>6</v>
      </c>
      <c r="L50" s="169">
        <f t="shared" si="769"/>
      </c>
      <c r="M50" s="167">
        <v>1</v>
      </c>
      <c r="N50" s="170">
        <f t="shared" si="799"/>
      </c>
      <c r="O50" s="167">
        <v>1</v>
      </c>
      <c r="P50" s="170">
        <f t="shared" si="826"/>
      </c>
      <c r="Q50" s="171"/>
      <c r="R50" s="172"/>
      <c r="S50" s="171"/>
      <c r="T50" s="172"/>
      <c r="U50" s="173"/>
      <c r="V50" s="174"/>
      <c r="W50" s="175"/>
      <c r="X50" s="174"/>
      <c r="Y50" s="171"/>
      <c r="Z50" s="174"/>
      <c r="AA50" s="174"/>
      <c r="AB50" s="172"/>
      <c r="AC50" s="172"/>
      <c r="AD50" s="171"/>
      <c r="AE50" s="174"/>
      <c r="AF50" s="176" t="s">
        <v>145</v>
      </c>
    </row>
    <row customHeight="true" ht="16.87724618149159" r="51">
      <c r="A51" s="161"/>
      <c r="B51" s="162" t="s">
        <v>146</v>
      </c>
      <c r="C51" s="163" t="s">
        <v>141</v>
      </c>
      <c r="D51" s="164" t="s">
        <v>142</v>
      </c>
      <c r="E51" s="165">
        <v>227.26</v>
      </c>
      <c r="F51" s="166">
        <f>E51+E52</f>
      </c>
      <c r="G51" s="167">
        <v>484</v>
      </c>
      <c r="H51" s="167">
        <v>73</v>
      </c>
      <c r="I51" s="168">
        <f t="shared" si="661"/>
      </c>
      <c r="J51" s="169">
        <f t="shared" si="715"/>
      </c>
      <c r="K51" s="167">
        <v>4</v>
      </c>
      <c r="L51" s="169">
        <f t="shared" si="769"/>
      </c>
      <c r="M51" s="167">
        <v>0</v>
      </c>
      <c r="N51" s="170">
        <f t="shared" si="799"/>
      </c>
      <c r="O51" s="167">
        <v>2</v>
      </c>
      <c r="P51" s="170">
        <f t="shared" si="826"/>
      </c>
      <c r="Q51" s="171">
        <f>(M51+M52)/(O51+O52)</f>
      </c>
      <c r="R51" s="172">
        <v>13</v>
      </c>
      <c r="S51" s="171">
        <f>(O51+O52)/(K51+K52)</f>
      </c>
      <c r="T51" s="172">
        <v>4</v>
      </c>
      <c r="U51" s="173">
        <f>F51/T51</f>
      </c>
      <c r="V51" s="174">
        <f>(F51+500)/T51</f>
      </c>
      <c r="W51" s="175">
        <v>3313.2</v>
      </c>
      <c r="X51" s="174">
        <f>W51/T51</f>
      </c>
      <c r="Y51" s="171">
        <f>T51/R51</f>
      </c>
      <c r="Z51" s="174">
        <f>W51/F51</f>
      </c>
      <c r="AA51" s="174">
        <f>W51/(F51+500)</f>
      </c>
      <c r="AB51" s="172">
        <v>1</v>
      </c>
      <c r="AC51" s="172">
        <v>1507.2</v>
      </c>
      <c r="AD51" s="171">
        <f>AB51/T51</f>
      </c>
      <c r="AE51" s="174">
        <f>(W51-AC51)/(F51+500)</f>
      </c>
      <c r="AF51" s="174" t="s">
        <v>143</v>
      </c>
    </row>
    <row customHeight="true" ht="16.87724618149159" r="52">
      <c r="A52" s="161"/>
      <c r="B52" s="162"/>
      <c r="C52" s="163"/>
      <c r="D52" s="164" t="s">
        <v>144</v>
      </c>
      <c r="E52" s="165">
        <v>1772.75</v>
      </c>
      <c r="F52" s="166"/>
      <c r="G52" s="167">
        <v>9051</v>
      </c>
      <c r="H52" s="167">
        <v>538</v>
      </c>
      <c r="I52" s="168">
        <f t="shared" si="661"/>
      </c>
      <c r="J52" s="169">
        <f t="shared" si="715"/>
      </c>
      <c r="K52" s="167">
        <v>34</v>
      </c>
      <c r="L52" s="169">
        <f t="shared" si="769"/>
      </c>
      <c r="M52" s="167">
        <v>3</v>
      </c>
      <c r="N52" s="170">
        <f t="shared" si="799"/>
      </c>
      <c r="O52" s="167">
        <v>9</v>
      </c>
      <c r="P52" s="170">
        <f t="shared" si="826"/>
      </c>
      <c r="Q52" s="171"/>
      <c r="R52" s="172"/>
      <c r="S52" s="171"/>
      <c r="T52" s="172"/>
      <c r="U52" s="173"/>
      <c r="V52" s="174"/>
      <c r="W52" s="175"/>
      <c r="X52" s="174"/>
      <c r="Y52" s="171"/>
      <c r="Z52" s="174"/>
      <c r="AA52" s="174"/>
      <c r="AB52" s="172"/>
      <c r="AC52" s="172"/>
      <c r="AD52" s="171"/>
      <c r="AE52" s="174"/>
      <c r="AF52" s="176" t="s">
        <v>145</v>
      </c>
    </row>
    <row customHeight="true" ht="16.87724618149159" r="53">
      <c r="A53" s="161"/>
      <c r="B53" s="162" t="s">
        <v>147</v>
      </c>
      <c r="C53" s="163" t="s">
        <v>141</v>
      </c>
      <c r="D53" s="164" t="s">
        <v>142</v>
      </c>
      <c r="E53" s="165">
        <v>336.42</v>
      </c>
      <c r="F53" s="166">
        <f>E53+E54</f>
      </c>
      <c r="G53" s="167">
        <v>769</v>
      </c>
      <c r="H53" s="167">
        <v>51</v>
      </c>
      <c r="I53" s="168">
        <f t="shared" si="661"/>
      </c>
      <c r="J53" s="169">
        <f t="shared" si="715"/>
      </c>
      <c r="K53" s="167">
        <v>8</v>
      </c>
      <c r="L53" s="169">
        <f t="shared" si="769"/>
      </c>
      <c r="M53" s="167">
        <v>1</v>
      </c>
      <c r="N53" s="170">
        <f t="shared" si="799"/>
      </c>
      <c r="O53" s="167">
        <v>2</v>
      </c>
      <c r="P53" s="170">
        <f t="shared" si="826"/>
      </c>
      <c r="Q53" s="171">
        <f>(M53+M54)/(O53+O54)</f>
      </c>
      <c r="R53" s="172">
        <v>9</v>
      </c>
      <c r="S53" s="171">
        <f>(O53+O54)/(K53+K54)</f>
      </c>
      <c r="T53" s="172">
        <v>3</v>
      </c>
      <c r="U53" s="173">
        <f>F53/T53</f>
      </c>
      <c r="V53" s="174">
        <f>(F53+500)/T53</f>
      </c>
      <c r="W53" s="175">
        <v>3033.6</v>
      </c>
      <c r="X53" s="174">
        <f>W53/T53</f>
      </c>
      <c r="Y53" s="171">
        <f>T53/R53</f>
      </c>
      <c r="Z53" s="174">
        <f>W53/F53</f>
      </c>
      <c r="AA53" s="174">
        <f>W53/(F53+500)</f>
      </c>
      <c r="AB53" s="172">
        <v>1</v>
      </c>
      <c r="AC53" s="172">
        <v>691.2</v>
      </c>
      <c r="AD53" s="171">
        <f>AB53/T53</f>
      </c>
      <c r="AE53" s="174">
        <f>(W53-AC53)/(F53+500)</f>
      </c>
      <c r="AF53" s="174" t="s">
        <v>143</v>
      </c>
    </row>
    <row customHeight="true" ht="16.87724618149159" r="54">
      <c r="A54" s="161"/>
      <c r="B54" s="162"/>
      <c r="C54" s="163"/>
      <c r="D54" s="164" t="s">
        <v>144</v>
      </c>
      <c r="E54" s="165">
        <v>1892.31</v>
      </c>
      <c r="F54" s="166"/>
      <c r="G54" s="167">
        <v>12659</v>
      </c>
      <c r="H54" s="167">
        <v>579</v>
      </c>
      <c r="I54" s="168">
        <f t="shared" si="661"/>
      </c>
      <c r="J54" s="169">
        <f t="shared" si="715"/>
      </c>
      <c r="K54" s="167">
        <v>27</v>
      </c>
      <c r="L54" s="169">
        <f t="shared" si="769"/>
      </c>
      <c r="M54" s="167">
        <v>1</v>
      </c>
      <c r="N54" s="170">
        <f t="shared" si="799"/>
      </c>
      <c r="O54" s="167">
        <v>4</v>
      </c>
      <c r="P54" s="170">
        <f t="shared" si="826"/>
      </c>
      <c r="Q54" s="171"/>
      <c r="R54" s="172"/>
      <c r="S54" s="171"/>
      <c r="T54" s="172"/>
      <c r="U54" s="173"/>
      <c r="V54" s="174"/>
      <c r="W54" s="175"/>
      <c r="X54" s="174"/>
      <c r="Y54" s="171"/>
      <c r="Z54" s="174"/>
      <c r="AA54" s="174"/>
      <c r="AB54" s="172"/>
      <c r="AC54" s="172"/>
      <c r="AD54" s="171"/>
      <c r="AE54" s="174"/>
      <c r="AF54" s="176" t="s">
        <v>145</v>
      </c>
    </row>
    <row customHeight="true" ht="16.87724618149159" r="55">
      <c r="A55" s="161"/>
      <c r="B55" s="162" t="s">
        <v>148</v>
      </c>
      <c r="C55" s="163" t="s">
        <v>141</v>
      </c>
      <c r="D55" s="164" t="s">
        <v>142</v>
      </c>
      <c r="E55" s="165">
        <v>348.99</v>
      </c>
      <c r="F55" s="166">
        <f>E55+E56</f>
      </c>
      <c r="G55" s="167">
        <v>535</v>
      </c>
      <c r="H55" s="167">
        <v>28</v>
      </c>
      <c r="I55" s="168">
        <f t="shared" si="661"/>
      </c>
      <c r="J55" s="169">
        <f t="shared" si="715"/>
      </c>
      <c r="K55" s="167">
        <v>8</v>
      </c>
      <c r="L55" s="169">
        <f t="shared" si="769"/>
      </c>
      <c r="M55" s="167">
        <v>0</v>
      </c>
      <c r="N55" s="170">
        <f t="shared" si="799"/>
      </c>
      <c r="O55" s="167">
        <v>0</v>
      </c>
      <c r="P55" s="170">
        <f t="shared" si="826"/>
      </c>
      <c r="Q55" s="171">
        <f>(M55+M56)/(O55+O56)</f>
      </c>
      <c r="R55" s="172">
        <v>8</v>
      </c>
      <c r="S55" s="171">
        <f>(O55+O56)/(K55+K56)</f>
      </c>
      <c r="T55" s="172">
        <v>2</v>
      </c>
      <c r="U55" s="173">
        <f>F55/T55</f>
      </c>
      <c r="V55" s="174">
        <f>(F55+500)/T55</f>
      </c>
      <c r="W55" s="175">
        <v>2790</v>
      </c>
      <c r="X55" s="174">
        <f>W55/T55</f>
      </c>
      <c r="Y55" s="171">
        <f>T55/R55</f>
      </c>
      <c r="Z55" s="174">
        <f>W55/F55</f>
      </c>
      <c r="AA55" s="174">
        <f>W55/(F55+500)</f>
      </c>
      <c r="AB55" s="172">
        <v>0</v>
      </c>
      <c r="AC55" s="172">
        <v>0</v>
      </c>
      <c r="AD55" s="171">
        <f>AB55/T55</f>
      </c>
      <c r="AE55" s="174">
        <f>(W55-AC55)/(F55+500)</f>
      </c>
      <c r="AF55" s="174" t="s">
        <v>143</v>
      </c>
    </row>
    <row customHeight="true" ht="16.87724618149159" r="56">
      <c r="A56" s="161"/>
      <c r="B56" s="162"/>
      <c r="C56" s="163"/>
      <c r="D56" s="164" t="s">
        <v>144</v>
      </c>
      <c r="E56" s="165">
        <v>2371.57</v>
      </c>
      <c r="F56" s="166"/>
      <c r="G56" s="167">
        <v>14699</v>
      </c>
      <c r="H56" s="167">
        <v>451</v>
      </c>
      <c r="I56" s="168">
        <f t="shared" si="661"/>
      </c>
      <c r="J56" s="169">
        <f t="shared" si="715"/>
      </c>
      <c r="K56" s="167">
        <v>33</v>
      </c>
      <c r="L56" s="169">
        <f t="shared" si="769"/>
      </c>
      <c r="M56" s="167">
        <v>2</v>
      </c>
      <c r="N56" s="170">
        <f t="shared" si="799"/>
      </c>
      <c r="O56" s="167">
        <v>6</v>
      </c>
      <c r="P56" s="170">
        <f t="shared" si="826"/>
      </c>
      <c r="Q56" s="171"/>
      <c r="R56" s="172"/>
      <c r="S56" s="171"/>
      <c r="T56" s="172"/>
      <c r="U56" s="173"/>
      <c r="V56" s="174"/>
      <c r="W56" s="175"/>
      <c r="X56" s="174"/>
      <c r="Y56" s="171"/>
      <c r="Z56" s="174"/>
      <c r="AA56" s="174"/>
      <c r="AB56" s="172"/>
      <c r="AC56" s="172"/>
      <c r="AD56" s="171"/>
      <c r="AE56" s="174"/>
      <c r="AF56" s="176" t="s">
        <v>145</v>
      </c>
    </row>
    <row customHeight="true" ht="16.87724618149159" r="57">
      <c r="A57" s="161"/>
      <c r="B57" s="177" t="s">
        <v>149</v>
      </c>
      <c r="C57" s="178"/>
      <c r="D57" s="179"/>
      <c r="E57" s="180">
        <f>SUM(E49:E56)</f>
      </c>
      <c r="F57" s="181">
        <f>SUM(F49:F56)</f>
      </c>
      <c r="G57" s="181">
        <f>SUM(G49:G56)</f>
      </c>
      <c r="H57" s="181">
        <f>SUM(H49:H56)</f>
      </c>
      <c r="I57" s="182">
        <f t="shared" si="661"/>
      </c>
      <c r="J57" s="183">
        <f t="shared" si="715"/>
      </c>
      <c r="K57" s="181">
        <f>SUM(K49:K56)</f>
      </c>
      <c r="L57" s="183">
        <f t="shared" si="769"/>
      </c>
      <c r="M57" s="181">
        <f>SUM(M49:M56)</f>
      </c>
      <c r="N57" s="184">
        <f t="shared" si="799"/>
      </c>
      <c r="O57" s="181">
        <f>SUM(O49:O56)</f>
      </c>
      <c r="P57" s="184">
        <f t="shared" si="826"/>
      </c>
      <c r="Q57" s="185">
        <f>M57/O57</f>
      </c>
      <c r="R57" s="181">
        <f>SUM(R49:R56)</f>
      </c>
      <c r="S57" s="185">
        <f>(O57+O57)/(K57+K57)</f>
      </c>
      <c r="T57" s="181">
        <f>SUM(T49:T56)</f>
      </c>
      <c r="U57" s="186">
        <f t="shared" ref="U57:U58" si="5">F57/T57</f>
      </c>
      <c r="V57" s="187">
        <f>(F57+5*500)/T57</f>
      </c>
      <c r="W57" s="183">
        <f>SUM(W49:W56)</f>
      </c>
      <c r="X57" s="188">
        <f t="shared" ref="X57:X58" si="137">W57/T57</f>
      </c>
      <c r="Y57" s="185">
        <f t="shared" ref="Y57:Y58" si="269">T57/R57</f>
      </c>
      <c r="Z57" s="187">
        <f t="shared" ref="Z57:Z58" si="401">W57/F57</f>
      </c>
      <c r="AA57" s="187">
        <f>W57/(F57+COUNT(W49:W56)*500)</f>
      </c>
      <c r="AB57" s="181">
        <f>SUM(AB49:AB56)</f>
      </c>
      <c r="AC57" s="181">
        <f>SUM(AC49:AC56)</f>
      </c>
      <c r="AD57" s="185">
        <f t="shared" ref="AD57:AD58" si="533">AB57/T57</f>
      </c>
      <c r="AE57" s="189">
        <f>(W57-AC57)/(F57+COUNT(W49:W56))</f>
      </c>
      <c r="AF57" s="174"/>
    </row>
    <row customHeight="true" ht="16.87724618149159" r="58">
      <c r="A58" s="161"/>
      <c r="B58" s="162" t="s">
        <v>150</v>
      </c>
      <c r="C58" s="163" t="s">
        <v>156</v>
      </c>
      <c r="D58" s="164" t="s">
        <v>142</v>
      </c>
      <c r="E58" s="165">
        <v>781.71</v>
      </c>
      <c r="F58" s="166">
        <f>E58+E59</f>
      </c>
      <c r="G58" s="167">
        <v>990</v>
      </c>
      <c r="H58" s="167">
        <v>58</v>
      </c>
      <c r="I58" s="168">
        <f t="shared" si="661"/>
      </c>
      <c r="J58" s="169">
        <f t="shared" si="715"/>
      </c>
      <c r="K58" s="167">
        <v>6</v>
      </c>
      <c r="L58" s="169">
        <f t="shared" si="769"/>
      </c>
      <c r="M58" s="167">
        <v>1</v>
      </c>
      <c r="N58" s="170">
        <f t="shared" si="799"/>
      </c>
      <c r="O58" s="167">
        <v>1</v>
      </c>
      <c r="P58" s="170">
        <f t="shared" si="826"/>
      </c>
      <c r="Q58" s="171">
        <f>(M58+M59)/(O58+O59)</f>
      </c>
      <c r="R58" s="172">
        <v>7</v>
      </c>
      <c r="S58" s="171">
        <f>(O58+O59)/(K58+K59)</f>
      </c>
      <c r="T58" s="172">
        <v>6</v>
      </c>
      <c r="U58" s="173">
        <f t="shared" si="5"/>
      </c>
      <c r="V58" s="174">
        <f>(F58+500)/T58</f>
      </c>
      <c r="W58" s="175">
        <v>4976.4</v>
      </c>
      <c r="X58" s="174">
        <f t="shared" si="137"/>
      </c>
      <c r="Y58" s="171">
        <f t="shared" si="269"/>
      </c>
      <c r="Z58" s="174">
        <f t="shared" si="401"/>
      </c>
      <c r="AA58" s="174">
        <f>W58/(F58+500)</f>
      </c>
      <c r="AB58" s="172">
        <v>4</v>
      </c>
      <c r="AC58" s="172">
        <v>2197.2</v>
      </c>
      <c r="AD58" s="171">
        <f t="shared" si="533"/>
      </c>
      <c r="AE58" s="174">
        <f>(W58-AC58)/(F58+500)</f>
      </c>
      <c r="AF58" s="174" t="s">
        <v>143</v>
      </c>
    </row>
    <row customHeight="true" ht="16.87724618149159" r="59">
      <c r="A59" s="161"/>
      <c r="B59" s="162"/>
      <c r="C59" s="163"/>
      <c r="D59" s="164" t="s">
        <v>144</v>
      </c>
      <c r="E59" s="165">
        <v>2368.73</v>
      </c>
      <c r="F59" s="166"/>
      <c r="G59" s="167">
        <v>12454</v>
      </c>
      <c r="H59" s="167">
        <v>372</v>
      </c>
      <c r="I59" s="168">
        <f t="shared" si="661"/>
      </c>
      <c r="J59" s="169">
        <f t="shared" si="715"/>
      </c>
      <c r="K59" s="167">
        <v>32</v>
      </c>
      <c r="L59" s="169">
        <f t="shared" si="769"/>
      </c>
      <c r="M59" s="167">
        <v>4</v>
      </c>
      <c r="N59" s="170">
        <f t="shared" si="799"/>
      </c>
      <c r="O59" s="167">
        <v>5</v>
      </c>
      <c r="P59" s="170">
        <f t="shared" si="826"/>
      </c>
      <c r="Q59" s="171"/>
      <c r="R59" s="172"/>
      <c r="S59" s="171"/>
      <c r="T59" s="172"/>
      <c r="U59" s="173"/>
      <c r="V59" s="174"/>
      <c r="W59" s="175"/>
      <c r="X59" s="174"/>
      <c r="Y59" s="171"/>
      <c r="Z59" s="174"/>
      <c r="AA59" s="174"/>
      <c r="AB59" s="172"/>
      <c r="AC59" s="172"/>
      <c r="AD59" s="171"/>
      <c r="AE59" s="174"/>
      <c r="AF59" s="176" t="s">
        <v>145</v>
      </c>
    </row>
    <row customHeight="true" ht="16.87724618149159" r="60">
      <c r="A60" s="161"/>
      <c r="B60" s="162" t="s">
        <v>152</v>
      </c>
      <c r="C60" s="163" t="s">
        <v>156</v>
      </c>
      <c r="D60" s="164" t="s">
        <v>142</v>
      </c>
      <c r="E60" s="165">
        <v>1065.61</v>
      </c>
      <c r="F60" s="166">
        <f>E60+E61</f>
      </c>
      <c r="G60" s="167">
        <v>26871</v>
      </c>
      <c r="H60" s="167">
        <v>108</v>
      </c>
      <c r="I60" s="168">
        <f t="shared" si="661"/>
      </c>
      <c r="J60" s="169">
        <f t="shared" si="715"/>
      </c>
      <c r="K60" s="167">
        <v>6</v>
      </c>
      <c r="L60" s="169">
        <f t="shared" si="769"/>
      </c>
      <c r="M60" s="167">
        <v>0</v>
      </c>
      <c r="N60" s="170">
        <f t="shared" si="799"/>
      </c>
      <c r="O60" s="167">
        <v>0</v>
      </c>
      <c r="P60" s="170">
        <f t="shared" si="826"/>
      </c>
      <c r="Q60" s="171">
        <f>(M60+M61)/(O60+O61)</f>
      </c>
      <c r="R60" s="172">
        <v>7</v>
      </c>
      <c r="S60" s="171">
        <f>(O60+O61)/(K60+K61)</f>
      </c>
      <c r="T60" s="172">
        <v>0</v>
      </c>
      <c r="U60" s="173">
        <f>F60/T60</f>
      </c>
      <c r="V60" s="174">
        <f>(F60+500)/T60</f>
      </c>
      <c r="W60" s="175">
        <v>0</v>
      </c>
      <c r="X60" s="174">
        <f>W60/T60</f>
      </c>
      <c r="Y60" s="171">
        <f>T60/R60</f>
      </c>
      <c r="Z60" s="174">
        <f>W60/F60</f>
      </c>
      <c r="AA60" s="174">
        <f>W60/(F60+500)</f>
      </c>
      <c r="AB60" s="172">
        <v>0</v>
      </c>
      <c r="AC60" s="172">
        <v>0</v>
      </c>
      <c r="AD60" s="171">
        <f>AB60/T60</f>
      </c>
      <c r="AE60" s="174">
        <f>(W60-AC60)/(F60+500)</f>
      </c>
      <c r="AF60" s="174" t="s">
        <v>143</v>
      </c>
    </row>
    <row customHeight="true" ht="16.87724618149159" r="61">
      <c r="A61" s="161"/>
      <c r="B61" s="162"/>
      <c r="C61" s="163"/>
      <c r="D61" s="164" t="s">
        <v>144</v>
      </c>
      <c r="E61" s="165">
        <v>2996.39</v>
      </c>
      <c r="F61" s="166"/>
      <c r="G61" s="167">
        <v>19304</v>
      </c>
      <c r="H61" s="167">
        <v>463</v>
      </c>
      <c r="I61" s="168">
        <f t="shared" si="661"/>
      </c>
      <c r="J61" s="169">
        <f t="shared" si="715"/>
      </c>
      <c r="K61" s="167">
        <v>34</v>
      </c>
      <c r="L61" s="169">
        <f t="shared" si="769"/>
      </c>
      <c r="M61" s="167">
        <v>0</v>
      </c>
      <c r="N61" s="170">
        <f t="shared" si="799"/>
      </c>
      <c r="O61" s="167">
        <v>3</v>
      </c>
      <c r="P61" s="170">
        <f t="shared" si="826"/>
      </c>
      <c r="Q61" s="171"/>
      <c r="R61" s="172"/>
      <c r="S61" s="171"/>
      <c r="T61" s="172"/>
      <c r="U61" s="173"/>
      <c r="V61" s="174"/>
      <c r="W61" s="175"/>
      <c r="X61" s="174"/>
      <c r="Y61" s="171"/>
      <c r="Z61" s="174"/>
      <c r="AA61" s="174"/>
      <c r="AB61" s="172"/>
      <c r="AC61" s="172"/>
      <c r="AD61" s="171"/>
      <c r="AE61" s="174"/>
      <c r="AF61" s="176" t="s">
        <v>145</v>
      </c>
    </row>
    <row customHeight="true" ht="16.87724618149159" r="62">
      <c r="A62" s="161"/>
      <c r="B62" s="162" t="s">
        <v>153</v>
      </c>
      <c r="C62" s="163" t="s">
        <v>156</v>
      </c>
      <c r="D62" s="164" t="s">
        <v>142</v>
      </c>
      <c r="E62" s="165">
        <v>321.63</v>
      </c>
      <c r="F62" s="166">
        <f>E62+E63</f>
      </c>
      <c r="G62" s="167">
        <v>1058</v>
      </c>
      <c r="H62" s="167">
        <v>56</v>
      </c>
      <c r="I62" s="168">
        <f t="shared" si="661"/>
      </c>
      <c r="J62" s="169">
        <f t="shared" si="715"/>
      </c>
      <c r="K62" s="167">
        <v>5</v>
      </c>
      <c r="L62" s="169">
        <f t="shared" si="769"/>
      </c>
      <c r="M62" s="167">
        <v>0</v>
      </c>
      <c r="N62" s="170">
        <f t="shared" si="799"/>
      </c>
      <c r="O62" s="167">
        <v>0</v>
      </c>
      <c r="P62" s="170">
        <f t="shared" si="826"/>
      </c>
      <c r="Q62" s="171">
        <f>(M62+M63)/(O62+O63)</f>
      </c>
      <c r="R62" s="172">
        <v>4</v>
      </c>
      <c r="S62" s="171">
        <f>(O62+O63)/(K62+K63)</f>
      </c>
      <c r="T62" s="172">
        <v>1</v>
      </c>
      <c r="U62" s="173">
        <f>F62/T62</f>
      </c>
      <c r="V62" s="174">
        <f>(F62+500)/T62</f>
      </c>
      <c r="W62" s="175">
        <v>1692</v>
      </c>
      <c r="X62" s="174">
        <f>W62/T62</f>
      </c>
      <c r="Y62" s="171">
        <f>T62/R62</f>
      </c>
      <c r="Z62" s="174">
        <f>W62/F62</f>
      </c>
      <c r="AA62" s="174">
        <f>W62/(F62+500)</f>
      </c>
      <c r="AB62" s="172">
        <v>1</v>
      </c>
      <c r="AC62" s="172">
        <v>1692</v>
      </c>
      <c r="AD62" s="171">
        <f>AB62/T62</f>
      </c>
      <c r="AE62" s="174">
        <f>(W62-AC62)/(F62+500)</f>
      </c>
      <c r="AF62" s="174" t="s">
        <v>143</v>
      </c>
    </row>
    <row customHeight="true" ht="16.87724618149159" r="63">
      <c r="A63" s="161"/>
      <c r="B63" s="162"/>
      <c r="C63" s="163"/>
      <c r="D63" s="164" t="s">
        <v>144</v>
      </c>
      <c r="E63" s="165">
        <v>1658.71</v>
      </c>
      <c r="F63" s="166"/>
      <c r="G63" s="167">
        <v>10540</v>
      </c>
      <c r="H63" s="167">
        <v>330</v>
      </c>
      <c r="I63" s="168">
        <f t="shared" si="661"/>
      </c>
      <c r="J63" s="169">
        <f t="shared" si="715"/>
      </c>
      <c r="K63" s="167">
        <v>21</v>
      </c>
      <c r="L63" s="169">
        <f t="shared" si="769"/>
      </c>
      <c r="M63" s="167">
        <v>1</v>
      </c>
      <c r="N63" s="170">
        <f t="shared" si="799"/>
      </c>
      <c r="O63" s="167">
        <v>3</v>
      </c>
      <c r="P63" s="170">
        <f t="shared" si="826"/>
      </c>
      <c r="Q63" s="171"/>
      <c r="R63" s="172"/>
      <c r="S63" s="171"/>
      <c r="T63" s="172"/>
      <c r="U63" s="173"/>
      <c r="V63" s="174"/>
      <c r="W63" s="175"/>
      <c r="X63" s="174"/>
      <c r="Y63" s="171"/>
      <c r="Z63" s="174"/>
      <c r="AA63" s="174"/>
      <c r="AB63" s="172"/>
      <c r="AC63" s="172"/>
      <c r="AD63" s="171"/>
      <c r="AE63" s="174"/>
      <c r="AF63" s="176" t="s">
        <v>145</v>
      </c>
    </row>
    <row customHeight="true" ht="16.87724618149159" r="64">
      <c r="A64" s="161"/>
      <c r="B64" s="162" t="s">
        <v>154</v>
      </c>
      <c r="C64" s="163" t="s">
        <v>156</v>
      </c>
      <c r="D64" s="164" t="s">
        <v>142</v>
      </c>
      <c r="E64" s="165">
        <v>0</v>
      </c>
      <c r="F64" s="166">
        <f>E64+E65</f>
      </c>
      <c r="G64" s="167">
        <v>36</v>
      </c>
      <c r="H64" s="167">
        <v>1</v>
      </c>
      <c r="I64" s="168">
        <f t="shared" si="661"/>
      </c>
      <c r="J64" s="169">
        <f t="shared" si="715"/>
      </c>
      <c r="K64" s="167">
        <v>0</v>
      </c>
      <c r="L64" s="169">
        <f t="shared" si="769"/>
      </c>
      <c r="M64" s="167">
        <v>1</v>
      </c>
      <c r="N64" s="170">
        <f t="shared" si="799"/>
      </c>
      <c r="O64" s="167">
        <v>1</v>
      </c>
      <c r="P64" s="170">
        <f t="shared" si="826"/>
      </c>
      <c r="Q64" s="171">
        <f>(M64+M65)/(O64+O65)</f>
      </c>
      <c r="R64" s="172">
        <v>8</v>
      </c>
      <c r="S64" s="171">
        <f>(O64+O65)/(K64+K65)</f>
      </c>
      <c r="T64" s="172">
        <v>2</v>
      </c>
      <c r="U64" s="173">
        <f>F64/T64</f>
      </c>
      <c r="V64" s="174">
        <f>(F64+500)/T64</f>
      </c>
      <c r="W64" s="175">
        <v>1471.2</v>
      </c>
      <c r="X64" s="174">
        <f>W64/T64</f>
      </c>
      <c r="Y64" s="171">
        <f>T64/R64</f>
      </c>
      <c r="Z64" s="174">
        <f>W64/F64</f>
      </c>
      <c r="AA64" s="174">
        <f>W64/(F64+500)</f>
      </c>
      <c r="AB64" s="172">
        <v>1</v>
      </c>
      <c r="AC64" s="172">
        <v>576</v>
      </c>
      <c r="AD64" s="171">
        <f>AB64/T64</f>
      </c>
      <c r="AE64" s="174">
        <f>(W64-AC64)/(F64+500)</f>
      </c>
      <c r="AF64" s="174" t="s">
        <v>143</v>
      </c>
    </row>
    <row customHeight="true" ht="16.87724618149159" r="65">
      <c r="A65" s="161"/>
      <c r="B65" s="162"/>
      <c r="C65" s="163"/>
      <c r="D65" s="164" t="s">
        <v>144</v>
      </c>
      <c r="E65" s="165">
        <v>942.09</v>
      </c>
      <c r="F65" s="166"/>
      <c r="G65" s="167">
        <v>5640</v>
      </c>
      <c r="H65" s="167">
        <v>166</v>
      </c>
      <c r="I65" s="168">
        <f t="shared" si="661"/>
      </c>
      <c r="J65" s="169">
        <f t="shared" si="715"/>
      </c>
      <c r="K65" s="167">
        <v>9</v>
      </c>
      <c r="L65" s="169">
        <f t="shared" si="769"/>
      </c>
      <c r="M65" s="167">
        <v>1</v>
      </c>
      <c r="N65" s="170">
        <f t="shared" si="799"/>
      </c>
      <c r="O65" s="167">
        <v>3</v>
      </c>
      <c r="P65" s="170">
        <f t="shared" si="826"/>
      </c>
      <c r="Q65" s="171"/>
      <c r="R65" s="172"/>
      <c r="S65" s="171"/>
      <c r="T65" s="172"/>
      <c r="U65" s="173"/>
      <c r="V65" s="174"/>
      <c r="W65" s="175"/>
      <c r="X65" s="174"/>
      <c r="Y65" s="171"/>
      <c r="Z65" s="174"/>
      <c r="AA65" s="174"/>
      <c r="AB65" s="172"/>
      <c r="AC65" s="172"/>
      <c r="AD65" s="171"/>
      <c r="AE65" s="174"/>
      <c r="AF65" s="176" t="s">
        <v>145</v>
      </c>
    </row>
    <row customHeight="true" ht="16.87724618149159" r="66">
      <c r="A66" s="161"/>
      <c r="B66" s="177" t="s">
        <v>149</v>
      </c>
      <c r="C66" s="178"/>
      <c r="D66" s="179"/>
      <c r="E66" s="180">
        <f>SUM(E58:E65)</f>
      </c>
      <c r="F66" s="181">
        <f>SUM(F58:F65)</f>
      </c>
      <c r="G66" s="181">
        <f>SUM(G58:G65)</f>
      </c>
      <c r="H66" s="181">
        <f>SUM(H58:H65)</f>
      </c>
      <c r="I66" s="182">
        <f t="shared" si="661"/>
      </c>
      <c r="J66" s="183">
        <f t="shared" si="715"/>
      </c>
      <c r="K66" s="181">
        <f>SUM(K58:K65)</f>
      </c>
      <c r="L66" s="183">
        <f t="shared" si="769"/>
      </c>
      <c r="M66" s="181">
        <f>SUM(M58:M65)</f>
      </c>
      <c r="N66" s="184">
        <f t="shared" si="799"/>
      </c>
      <c r="O66" s="181">
        <f>SUM(O58:O65)</f>
      </c>
      <c r="P66" s="184">
        <f t="shared" si="826"/>
      </c>
      <c r="Q66" s="185">
        <f>M66/O66</f>
      </c>
      <c r="R66" s="181">
        <f>SUM(R58:R65)</f>
      </c>
      <c r="S66" s="185">
        <f>(O66+O66)/(K66+K66)</f>
      </c>
      <c r="T66" s="181">
        <f>SUM(T58:T65)</f>
      </c>
      <c r="U66" s="186">
        <f t="shared" ref="U66:U67" si="6">F66/T66</f>
      </c>
      <c r="V66" s="187">
        <f>(F66+5*500)/T66</f>
      </c>
      <c r="W66" s="183">
        <f>SUM(W58:W65)</f>
      </c>
      <c r="X66" s="188">
        <f t="shared" ref="X66:X67" si="138">W66/T66</f>
      </c>
      <c r="Y66" s="185">
        <f t="shared" ref="Y66:Y67" si="270">T66/R66</f>
      </c>
      <c r="Z66" s="187">
        <f t="shared" ref="Z66:Z67" si="402">W66/F66</f>
      </c>
      <c r="AA66" s="187">
        <f>W66/(F66+COUNT(W58:W65)*500)</f>
      </c>
      <c r="AB66" s="181">
        <f>SUM(AB58:AB65)</f>
      </c>
      <c r="AC66" s="181">
        <f>SUM(AC58:AC65)</f>
      </c>
      <c r="AD66" s="185">
        <f t="shared" ref="AD66:AD67" si="534">AB66/T66</f>
      </c>
      <c r="AE66" s="189">
        <f>(W66-AC66)/(F66+COUNT(W58:W65))</f>
      </c>
      <c r="AF66" s="174"/>
    </row>
    <row customHeight="true" ht="16.87724618149159" r="67">
      <c r="A67" s="161"/>
      <c r="B67" s="162" t="s">
        <v>155</v>
      </c>
      <c r="C67" s="163" t="s">
        <v>163</v>
      </c>
      <c r="D67" s="164" t="s">
        <v>142</v>
      </c>
      <c r="E67" s="165">
        <v>0</v>
      </c>
      <c r="F67" s="166">
        <f>E67+E68</f>
      </c>
      <c r="G67" s="167">
        <v>9</v>
      </c>
      <c r="H67" s="167">
        <v>0</v>
      </c>
      <c r="I67" s="168">
        <f t="shared" si="661"/>
      </c>
      <c r="J67" s="169">
        <f t="shared" si="715"/>
      </c>
      <c r="K67" s="167">
        <v>0</v>
      </c>
      <c r="L67" s="169">
        <f t="shared" si="769"/>
      </c>
      <c r="M67" s="167">
        <v>0</v>
      </c>
      <c r="N67" s="170">
        <f t="shared" si="799"/>
      </c>
      <c r="O67" s="167">
        <v>0</v>
      </c>
      <c r="P67" s="170">
        <f t="shared" si="826"/>
      </c>
      <c r="Q67" s="171">
        <f>(M67+M68)/(O67+O68)</f>
      </c>
      <c r="R67" s="172">
        <v>4</v>
      </c>
      <c r="S67" s="171">
        <f>(O67+O68)/(K67+K68)</f>
      </c>
      <c r="T67" s="172">
        <v>0</v>
      </c>
      <c r="U67" s="173">
        <f t="shared" si="6"/>
      </c>
      <c r="V67" s="174">
        <f>(F67+500)/T67</f>
      </c>
      <c r="W67" s="175">
        <v>0</v>
      </c>
      <c r="X67" s="174">
        <f t="shared" si="138"/>
      </c>
      <c r="Y67" s="171">
        <f t="shared" si="270"/>
      </c>
      <c r="Z67" s="174">
        <f t="shared" si="402"/>
      </c>
      <c r="AA67" s="174">
        <f>W67/(F67+500)</f>
      </c>
      <c r="AB67" s="172">
        <v>0</v>
      </c>
      <c r="AC67" s="172">
        <v>0</v>
      </c>
      <c r="AD67" s="171">
        <f t="shared" si="534"/>
      </c>
      <c r="AE67" s="174">
        <f>(W67-AC67)/(F67+500)</f>
      </c>
      <c r="AF67" s="174" t="s">
        <v>143</v>
      </c>
    </row>
    <row customHeight="true" ht="16.87724618149159" r="68">
      <c r="A68" s="161"/>
      <c r="B68" s="162"/>
      <c r="C68" s="163"/>
      <c r="D68" s="164" t="s">
        <v>144</v>
      </c>
      <c r="E68" s="165">
        <v>1270.02</v>
      </c>
      <c r="F68" s="166"/>
      <c r="G68" s="167">
        <v>6350</v>
      </c>
      <c r="H68" s="167">
        <v>265</v>
      </c>
      <c r="I68" s="168">
        <f t="shared" si="661"/>
      </c>
      <c r="J68" s="169">
        <f t="shared" si="715"/>
      </c>
      <c r="K68" s="167">
        <v>12</v>
      </c>
      <c r="L68" s="169">
        <f t="shared" si="769"/>
      </c>
      <c r="M68" s="167">
        <v>0</v>
      </c>
      <c r="N68" s="170">
        <f t="shared" si="799"/>
      </c>
      <c r="O68" s="167">
        <v>4</v>
      </c>
      <c r="P68" s="170">
        <f t="shared" si="826"/>
      </c>
      <c r="Q68" s="171"/>
      <c r="R68" s="172"/>
      <c r="S68" s="171"/>
      <c r="T68" s="172"/>
      <c r="U68" s="173"/>
      <c r="V68" s="174"/>
      <c r="W68" s="175"/>
      <c r="X68" s="174"/>
      <c r="Y68" s="171"/>
      <c r="Z68" s="174"/>
      <c r="AA68" s="174"/>
      <c r="AB68" s="172"/>
      <c r="AC68" s="172"/>
      <c r="AD68" s="171"/>
      <c r="AE68" s="174"/>
      <c r="AF68" s="176" t="s">
        <v>145</v>
      </c>
    </row>
    <row customHeight="true" ht="16.87724618149159" r="69">
      <c r="A69" s="161"/>
      <c r="B69" s="162" t="s">
        <v>157</v>
      </c>
      <c r="C69" s="163" t="s">
        <v>163</v>
      </c>
      <c r="D69" s="164" t="s">
        <v>142</v>
      </c>
      <c r="E69" s="165">
        <v>0</v>
      </c>
      <c r="F69" s="166">
        <f>E69+E70</f>
      </c>
      <c r="G69" s="167">
        <v>7</v>
      </c>
      <c r="H69" s="167">
        <v>0</v>
      </c>
      <c r="I69" s="168">
        <f t="shared" si="661"/>
      </c>
      <c r="J69" s="169">
        <f t="shared" si="715"/>
      </c>
      <c r="K69" s="167">
        <v>0</v>
      </c>
      <c r="L69" s="169">
        <f t="shared" si="769"/>
      </c>
      <c r="M69" s="167">
        <v>0</v>
      </c>
      <c r="N69" s="170">
        <f t="shared" si="799"/>
      </c>
      <c r="O69" s="167">
        <v>0</v>
      </c>
      <c r="P69" s="170">
        <f t="shared" si="826"/>
      </c>
      <c r="Q69" s="171">
        <f>(M69+M70)/(O69+O70)</f>
      </c>
      <c r="R69" s="172">
        <v>5</v>
      </c>
      <c r="S69" s="171">
        <f>(O69+O70)/(K69+K70)</f>
      </c>
      <c r="T69" s="172">
        <v>3</v>
      </c>
      <c r="U69" s="173">
        <f>F69/T69</f>
      </c>
      <c r="V69" s="174">
        <f>(F69+500)/T69</f>
      </c>
      <c r="W69" s="175">
        <v>2713.2000000000007</v>
      </c>
      <c r="X69" s="174">
        <f>W69/T69</f>
      </c>
      <c r="Y69" s="171">
        <f>T69/R69</f>
      </c>
      <c r="Z69" s="174">
        <f>W69/F69</f>
      </c>
      <c r="AA69" s="174">
        <f>W69/(F69+500)</f>
      </c>
      <c r="AB69" s="172">
        <v>0</v>
      </c>
      <c r="AC69" s="172">
        <v>0</v>
      </c>
      <c r="AD69" s="171">
        <f>AB69/T69</f>
      </c>
      <c r="AE69" s="174">
        <f>(W69-AC69)/(F69+500)</f>
      </c>
      <c r="AF69" s="174" t="s">
        <v>143</v>
      </c>
    </row>
    <row customHeight="true" ht="16.87724618149159" r="70">
      <c r="A70" s="161"/>
      <c r="B70" s="162"/>
      <c r="C70" s="163"/>
      <c r="D70" s="164" t="s">
        <v>144</v>
      </c>
      <c r="E70" s="165">
        <v>1464.49</v>
      </c>
      <c r="F70" s="166"/>
      <c r="G70" s="167">
        <v>6949</v>
      </c>
      <c r="H70" s="167">
        <v>323</v>
      </c>
      <c r="I70" s="168">
        <f t="shared" si="661"/>
      </c>
      <c r="J70" s="169">
        <f t="shared" si="715"/>
      </c>
      <c r="K70" s="167">
        <v>22</v>
      </c>
      <c r="L70" s="169">
        <f t="shared" si="769"/>
      </c>
      <c r="M70" s="167">
        <v>3</v>
      </c>
      <c r="N70" s="170">
        <f t="shared" si="799"/>
      </c>
      <c r="O70" s="167">
        <v>4</v>
      </c>
      <c r="P70" s="170">
        <f t="shared" si="826"/>
      </c>
      <c r="Q70" s="171"/>
      <c r="R70" s="172"/>
      <c r="S70" s="171"/>
      <c r="T70" s="172"/>
      <c r="U70" s="173"/>
      <c r="V70" s="174"/>
      <c r="W70" s="175"/>
      <c r="X70" s="174"/>
      <c r="Y70" s="171"/>
      <c r="Z70" s="174"/>
      <c r="AA70" s="174"/>
      <c r="AB70" s="172"/>
      <c r="AC70" s="172"/>
      <c r="AD70" s="171"/>
      <c r="AE70" s="174"/>
      <c r="AF70" s="176" t="s">
        <v>145</v>
      </c>
    </row>
    <row customHeight="true" ht="16.87724618149159" r="71">
      <c r="A71" s="161"/>
      <c r="B71" s="162" t="s">
        <v>158</v>
      </c>
      <c r="C71" s="163" t="s">
        <v>163</v>
      </c>
      <c r="D71" s="164" t="s">
        <v>142</v>
      </c>
      <c r="E71" s="165">
        <v>0</v>
      </c>
      <c r="F71" s="166">
        <f>E71+E72</f>
      </c>
      <c r="G71" s="167">
        <v>1</v>
      </c>
      <c r="H71" s="167">
        <v>0</v>
      </c>
      <c r="I71" s="168">
        <f t="shared" si="661"/>
      </c>
      <c r="J71" s="169">
        <f t="shared" si="715"/>
      </c>
      <c r="K71" s="167">
        <v>0</v>
      </c>
      <c r="L71" s="169">
        <f t="shared" si="769"/>
      </c>
      <c r="M71" s="167">
        <v>0</v>
      </c>
      <c r="N71" s="170">
        <f t="shared" si="799"/>
      </c>
      <c r="O71" s="167">
        <v>0</v>
      </c>
      <c r="P71" s="170">
        <f t="shared" si="826"/>
      </c>
      <c r="Q71" s="171">
        <f>(M71+M72)/(O71+O72)</f>
      </c>
      <c r="R71" s="172">
        <v>2</v>
      </c>
      <c r="S71" s="171">
        <f>(O71+O72)/(K71+K72)</f>
      </c>
      <c r="T71" s="172">
        <v>0</v>
      </c>
      <c r="U71" s="173">
        <f>F71/T71</f>
      </c>
      <c r="V71" s="174">
        <f>(F71+500)/T71</f>
      </c>
      <c r="W71" s="175">
        <v>0</v>
      </c>
      <c r="X71" s="174">
        <f>W71/T71</f>
      </c>
      <c r="Y71" s="171">
        <f>T71/R71</f>
      </c>
      <c r="Z71" s="174">
        <f>W71/F71</f>
      </c>
      <c r="AA71" s="174">
        <f>W71/(F71+500)</f>
      </c>
      <c r="AB71" s="172">
        <v>0</v>
      </c>
      <c r="AC71" s="172">
        <v>0</v>
      </c>
      <c r="AD71" s="171">
        <f>AB71/T71</f>
      </c>
      <c r="AE71" s="174">
        <f>(W71-AC71)/(F71+500)</f>
      </c>
      <c r="AF71" s="174" t="s">
        <v>159</v>
      </c>
    </row>
    <row customHeight="true" ht="16.87724618149159" r="72">
      <c r="A72" s="161"/>
      <c r="B72" s="162"/>
      <c r="C72" s="163"/>
      <c r="D72" s="164" t="s">
        <v>144</v>
      </c>
      <c r="E72" s="165">
        <v>1446.55</v>
      </c>
      <c r="F72" s="166"/>
      <c r="G72" s="167">
        <v>8675</v>
      </c>
      <c r="H72" s="167">
        <v>293</v>
      </c>
      <c r="I72" s="168">
        <f t="shared" si="661"/>
      </c>
      <c r="J72" s="169">
        <f t="shared" si="715"/>
      </c>
      <c r="K72" s="167">
        <v>20</v>
      </c>
      <c r="L72" s="169">
        <f t="shared" si="769"/>
      </c>
      <c r="M72" s="167">
        <v>0</v>
      </c>
      <c r="N72" s="170">
        <f t="shared" si="799"/>
      </c>
      <c r="O72" s="167">
        <v>1</v>
      </c>
      <c r="P72" s="170">
        <f t="shared" si="826"/>
      </c>
      <c r="Q72" s="171"/>
      <c r="R72" s="172"/>
      <c r="S72" s="171"/>
      <c r="T72" s="172"/>
      <c r="U72" s="173"/>
      <c r="V72" s="174"/>
      <c r="W72" s="175"/>
      <c r="X72" s="174"/>
      <c r="Y72" s="171"/>
      <c r="Z72" s="174"/>
      <c r="AA72" s="174"/>
      <c r="AB72" s="172"/>
      <c r="AC72" s="172"/>
      <c r="AD72" s="171"/>
      <c r="AE72" s="174"/>
      <c r="AF72" s="176" t="s">
        <v>160</v>
      </c>
    </row>
    <row customHeight="true" ht="16.87724618149159" r="73">
      <c r="A73" s="161"/>
      <c r="B73" s="162" t="s">
        <v>161</v>
      </c>
      <c r="C73" s="163" t="s">
        <v>163</v>
      </c>
      <c r="D73" s="164" t="s">
        <v>142</v>
      </c>
      <c r="E73" s="165">
        <v>0</v>
      </c>
      <c r="F73" s="166">
        <f>E73+E74</f>
      </c>
      <c r="G73" s="167">
        <v>3</v>
      </c>
      <c r="H73" s="167">
        <v>0</v>
      </c>
      <c r="I73" s="168">
        <f t="shared" si="661"/>
      </c>
      <c r="J73" s="169">
        <f t="shared" si="715"/>
      </c>
      <c r="K73" s="167">
        <v>0</v>
      </c>
      <c r="L73" s="169">
        <f t="shared" si="769"/>
      </c>
      <c r="M73" s="167">
        <v>0</v>
      </c>
      <c r="N73" s="170">
        <f t="shared" si="799"/>
      </c>
      <c r="O73" s="167">
        <v>0</v>
      </c>
      <c r="P73" s="170">
        <f t="shared" si="826"/>
      </c>
      <c r="Q73" s="171">
        <f>(M73+M74)/(O73+O74)</f>
      </c>
      <c r="R73" s="172">
        <v>2</v>
      </c>
      <c r="S73" s="171">
        <f>(O73+O74)/(K73+K74)</f>
      </c>
      <c r="T73" s="172">
        <v>1</v>
      </c>
      <c r="U73" s="173">
        <f>F73/T73</f>
      </c>
      <c r="V73" s="174">
        <f>(F73+500)/T73</f>
      </c>
      <c r="W73" s="175">
        <v>598.7999999999993</v>
      </c>
      <c r="X73" s="174">
        <f>W73/T73</f>
      </c>
      <c r="Y73" s="171">
        <f>T73/R73</f>
      </c>
      <c r="Z73" s="174">
        <f>W73/F73</f>
      </c>
      <c r="AA73" s="174">
        <f>W73/(F73+500)</f>
      </c>
      <c r="AB73" s="172">
        <v>0</v>
      </c>
      <c r="AC73" s="172">
        <v>0</v>
      </c>
      <c r="AD73" s="171">
        <f>AB73/T73</f>
      </c>
      <c r="AE73" s="174">
        <f>(W73-AC73)/(F73+500)</f>
      </c>
      <c r="AF73" s="174" t="s">
        <v>159</v>
      </c>
    </row>
    <row customHeight="true" ht="16.87724618149159" r="74">
      <c r="A74" s="161"/>
      <c r="B74" s="162"/>
      <c r="C74" s="163"/>
      <c r="D74" s="164" t="s">
        <v>144</v>
      </c>
      <c r="E74" s="165">
        <v>880.75</v>
      </c>
      <c r="F74" s="166"/>
      <c r="G74" s="167">
        <v>6932</v>
      </c>
      <c r="H74" s="167">
        <v>245</v>
      </c>
      <c r="I74" s="168">
        <f t="shared" si="661"/>
      </c>
      <c r="J74" s="169">
        <f t="shared" si="715"/>
      </c>
      <c r="K74" s="167">
        <v>7</v>
      </c>
      <c r="L74" s="169">
        <f t="shared" si="769"/>
      </c>
      <c r="M74" s="167">
        <v>0</v>
      </c>
      <c r="N74" s="170">
        <f t="shared" si="799"/>
      </c>
      <c r="O74" s="167">
        <v>1</v>
      </c>
      <c r="P74" s="170">
        <f t="shared" si="826"/>
      </c>
      <c r="Q74" s="171"/>
      <c r="R74" s="172"/>
      <c r="S74" s="171"/>
      <c r="T74" s="172"/>
      <c r="U74" s="173"/>
      <c r="V74" s="174"/>
      <c r="W74" s="175"/>
      <c r="X74" s="174"/>
      <c r="Y74" s="171"/>
      <c r="Z74" s="174"/>
      <c r="AA74" s="174"/>
      <c r="AB74" s="172"/>
      <c r="AC74" s="172"/>
      <c r="AD74" s="171"/>
      <c r="AE74" s="174"/>
      <c r="AF74" s="176" t="s">
        <v>160</v>
      </c>
    </row>
    <row customHeight="true" ht="16.87724618149159" r="75">
      <c r="A75" s="161"/>
      <c r="B75" s="177" t="s">
        <v>149</v>
      </c>
      <c r="C75" s="178"/>
      <c r="D75" s="179"/>
      <c r="E75" s="180">
        <f>SUM(E67:E74)</f>
      </c>
      <c r="F75" s="181">
        <f>SUM(F67:F74)</f>
      </c>
      <c r="G75" s="181">
        <f>SUM(G67:G74)</f>
      </c>
      <c r="H75" s="181">
        <f>SUM(H67:H74)</f>
      </c>
      <c r="I75" s="182">
        <f t="shared" si="661"/>
      </c>
      <c r="J75" s="183">
        <f t="shared" si="715"/>
      </c>
      <c r="K75" s="181">
        <f>SUM(K67:K74)</f>
      </c>
      <c r="L75" s="183">
        <f t="shared" si="769"/>
      </c>
      <c r="M75" s="181">
        <f>SUM(M67:M74)</f>
      </c>
      <c r="N75" s="184">
        <f t="shared" si="799"/>
      </c>
      <c r="O75" s="181">
        <f>SUM(O67:O74)</f>
      </c>
      <c r="P75" s="184">
        <f t="shared" si="826"/>
      </c>
      <c r="Q75" s="185">
        <f>M75/O75</f>
      </c>
      <c r="R75" s="181">
        <f>SUM(R67:R74)</f>
      </c>
      <c r="S75" s="185">
        <f>(O75+O75)/(K75+K75)</f>
      </c>
      <c r="T75" s="181">
        <f>SUM(T67:T74)</f>
      </c>
      <c r="U75" s="186">
        <f t="shared" ref="U75:U76" si="7">F75/T75</f>
      </c>
      <c r="V75" s="187">
        <f>(F75+5*500)/T75</f>
      </c>
      <c r="W75" s="183">
        <f>SUM(W67:W74)</f>
      </c>
      <c r="X75" s="188">
        <f t="shared" ref="X75:X76" si="139">W75/T75</f>
      </c>
      <c r="Y75" s="185">
        <f t="shared" ref="Y75:Y76" si="271">T75/R75</f>
      </c>
      <c r="Z75" s="187">
        <f t="shared" ref="Z75:Z76" si="403">W75/F75</f>
      </c>
      <c r="AA75" s="187">
        <f>W75/(F75+COUNT(W67:W74)*500)</f>
      </c>
      <c r="AB75" s="181">
        <f>SUM(AB67:AB74)</f>
      </c>
      <c r="AC75" s="181">
        <f>SUM(AC67:AC74)</f>
      </c>
      <c r="AD75" s="185">
        <f t="shared" ref="AD75:AD76" si="535">AB75/T75</f>
      </c>
      <c r="AE75" s="189">
        <f>(W75-AC75)/(F75+COUNT(W67:W74))</f>
      </c>
      <c r="AF75" s="174"/>
    </row>
    <row customHeight="true" ht="16.87724618149159" r="76">
      <c r="A76" s="161"/>
      <c r="B76" s="162" t="s">
        <v>162</v>
      </c>
      <c r="C76" s="163" t="s">
        <v>168</v>
      </c>
      <c r="D76" s="164" t="s">
        <v>142</v>
      </c>
      <c r="E76" s="165">
        <v>0</v>
      </c>
      <c r="F76" s="166">
        <f>E76+E77</f>
      </c>
      <c r="G76" s="167">
        <v>2</v>
      </c>
      <c r="H76" s="167">
        <v>0</v>
      </c>
      <c r="I76" s="168">
        <f t="shared" si="661"/>
      </c>
      <c r="J76" s="169">
        <f t="shared" si="715"/>
      </c>
      <c r="K76" s="167">
        <v>0</v>
      </c>
      <c r="L76" s="169">
        <f t="shared" si="769"/>
      </c>
      <c r="M76" s="167">
        <v>0</v>
      </c>
      <c r="N76" s="170">
        <f t="shared" si="799"/>
      </c>
      <c r="O76" s="167">
        <v>0</v>
      </c>
      <c r="P76" s="170">
        <f t="shared" si="826"/>
      </c>
      <c r="Q76" s="171">
        <f>(M76+M77)/(O76+O77)</f>
      </c>
      <c r="R76" s="172">
        <v>3</v>
      </c>
      <c r="S76" s="171">
        <f>(O76+O77)/(K76+K77)</f>
      </c>
      <c r="T76" s="172">
        <v>2</v>
      </c>
      <c r="U76" s="173">
        <f t="shared" si="7"/>
      </c>
      <c r="V76" s="174">
        <f>(F76+500)/T76</f>
      </c>
      <c r="W76" s="175">
        <v>2575</v>
      </c>
      <c r="X76" s="174">
        <f t="shared" si="139"/>
      </c>
      <c r="Y76" s="171">
        <f t="shared" si="271"/>
      </c>
      <c r="Z76" s="174">
        <f t="shared" si="403"/>
      </c>
      <c r="AA76" s="174">
        <f>W76/(F76+500)</f>
      </c>
      <c r="AB76" s="172">
        <v>1</v>
      </c>
      <c r="AC76" s="172">
        <v>563.8</v>
      </c>
      <c r="AD76" s="171">
        <f t="shared" si="535"/>
      </c>
      <c r="AE76" s="174">
        <f>(W76-AC76)/(F76+500)</f>
      </c>
      <c r="AF76" s="174" t="s">
        <v>159</v>
      </c>
    </row>
    <row customHeight="true" ht="16.87724618149159" r="77">
      <c r="A77" s="161"/>
      <c r="B77" s="162"/>
      <c r="C77" s="163"/>
      <c r="D77" s="164" t="s">
        <v>144</v>
      </c>
      <c r="E77" s="165">
        <v>511.87</v>
      </c>
      <c r="F77" s="166"/>
      <c r="G77" s="167">
        <v>3719</v>
      </c>
      <c r="H77" s="167">
        <v>194</v>
      </c>
      <c r="I77" s="168">
        <f t="shared" si="661"/>
      </c>
      <c r="J77" s="169">
        <f t="shared" si="715"/>
      </c>
      <c r="K77" s="167">
        <v>11</v>
      </c>
      <c r="L77" s="169">
        <f t="shared" si="769"/>
      </c>
      <c r="M77" s="167">
        <v>1</v>
      </c>
      <c r="N77" s="170">
        <f t="shared" si="799"/>
      </c>
      <c r="O77" s="167">
        <v>3</v>
      </c>
      <c r="P77" s="170">
        <f t="shared" si="826"/>
      </c>
      <c r="Q77" s="171"/>
      <c r="R77" s="172"/>
      <c r="S77" s="171"/>
      <c r="T77" s="172"/>
      <c r="U77" s="173"/>
      <c r="V77" s="174"/>
      <c r="W77" s="175"/>
      <c r="X77" s="174"/>
      <c r="Y77" s="171"/>
      <c r="Z77" s="174"/>
      <c r="AA77" s="174"/>
      <c r="AB77" s="172"/>
      <c r="AC77" s="172"/>
      <c r="AD77" s="171"/>
      <c r="AE77" s="174"/>
      <c r="AF77" s="176" t="s">
        <v>160</v>
      </c>
    </row>
    <row customHeight="true" ht="16.87724618149159" r="78">
      <c r="A78" s="161"/>
      <c r="B78" s="162" t="s">
        <v>164</v>
      </c>
      <c r="C78" s="163" t="s">
        <v>168</v>
      </c>
      <c r="D78" s="164" t="s">
        <v>142</v>
      </c>
      <c r="E78" s="165">
        <v>0</v>
      </c>
      <c r="F78" s="166">
        <f>E78+E79</f>
      </c>
      <c r="G78" s="167">
        <v>2</v>
      </c>
      <c r="H78" s="167">
        <v>0</v>
      </c>
      <c r="I78" s="168">
        <f t="shared" si="661"/>
      </c>
      <c r="J78" s="169">
        <f t="shared" si="715"/>
      </c>
      <c r="K78" s="167">
        <v>0</v>
      </c>
      <c r="L78" s="169">
        <f t="shared" si="769"/>
      </c>
      <c r="M78" s="167">
        <v>0</v>
      </c>
      <c r="N78" s="170">
        <f t="shared" si="799"/>
      </c>
      <c r="O78" s="167">
        <v>0</v>
      </c>
      <c r="P78" s="170">
        <f t="shared" si="826"/>
      </c>
      <c r="Q78" s="171">
        <f>(M78+M79)/(O78+O79)</f>
      </c>
      <c r="R78" s="172">
        <v>4</v>
      </c>
      <c r="S78" s="171">
        <f>(O78+O79)/(K78+K79)</f>
      </c>
      <c r="T78" s="172">
        <v>3</v>
      </c>
      <c r="U78" s="173">
        <f>F78/T78</f>
      </c>
      <c r="V78" s="174">
        <f>(F78+500)/T78</f>
      </c>
      <c r="W78" s="175">
        <v>4698</v>
      </c>
      <c r="X78" s="174">
        <f>W78/T78</f>
      </c>
      <c r="Y78" s="171">
        <f>T78/R78</f>
      </c>
      <c r="Z78" s="174">
        <f>W78/F78</f>
      </c>
      <c r="AA78" s="174">
        <f>W78/(F78+500)</f>
      </c>
      <c r="AB78" s="172">
        <v>1</v>
      </c>
      <c r="AC78" s="172">
        <v>598.8</v>
      </c>
      <c r="AD78" s="171">
        <f>AB78/T78</f>
      </c>
      <c r="AE78" s="174">
        <f>(W78-AC78)/(F78+500)</f>
      </c>
      <c r="AF78" s="174" t="s">
        <v>159</v>
      </c>
    </row>
    <row customHeight="true" ht="16.87724618149159" r="79">
      <c r="A79" s="161"/>
      <c r="B79" s="162"/>
      <c r="C79" s="163"/>
      <c r="D79" s="164" t="s">
        <v>144</v>
      </c>
      <c r="E79" s="165">
        <v>772.97</v>
      </c>
      <c r="F79" s="166"/>
      <c r="G79" s="167">
        <v>4381</v>
      </c>
      <c r="H79" s="167">
        <v>256</v>
      </c>
      <c r="I79" s="168">
        <f t="shared" si="661"/>
      </c>
      <c r="J79" s="169">
        <f t="shared" si="715"/>
      </c>
      <c r="K79" s="167">
        <v>17</v>
      </c>
      <c r="L79" s="169">
        <f t="shared" si="769"/>
      </c>
      <c r="M79" s="167">
        <v>2</v>
      </c>
      <c r="N79" s="170">
        <f t="shared" si="799"/>
      </c>
      <c r="O79" s="167">
        <v>2</v>
      </c>
      <c r="P79" s="170">
        <f t="shared" si="826"/>
      </c>
      <c r="Q79" s="171"/>
      <c r="R79" s="172"/>
      <c r="S79" s="171"/>
      <c r="T79" s="172"/>
      <c r="U79" s="173"/>
      <c r="V79" s="174"/>
      <c r="W79" s="175"/>
      <c r="X79" s="174"/>
      <c r="Y79" s="171"/>
      <c r="Z79" s="174"/>
      <c r="AA79" s="174"/>
      <c r="AB79" s="172"/>
      <c r="AC79" s="172"/>
      <c r="AD79" s="171"/>
      <c r="AE79" s="174"/>
      <c r="AF79" s="176" t="s">
        <v>160</v>
      </c>
    </row>
    <row customHeight="true" ht="16.87724618149159" r="80">
      <c r="A80" s="161"/>
      <c r="B80" s="162" t="s">
        <v>165</v>
      </c>
      <c r="C80" s="163" t="s">
        <v>168</v>
      </c>
      <c r="D80" s="164" t="s">
        <v>142</v>
      </c>
      <c r="E80" s="165">
        <v>0</v>
      </c>
      <c r="F80" s="166">
        <f>E80+E81</f>
      </c>
      <c r="G80" s="167">
        <v>0</v>
      </c>
      <c r="H80" s="167">
        <v>0</v>
      </c>
      <c r="I80" s="168">
        <f t="shared" si="661"/>
      </c>
      <c r="J80" s="169">
        <f t="shared" si="715"/>
      </c>
      <c r="K80" s="167">
        <v>0</v>
      </c>
      <c r="L80" s="169">
        <f t="shared" si="769"/>
      </c>
      <c r="M80" s="167">
        <v>0</v>
      </c>
      <c r="N80" s="170">
        <f t="shared" si="799"/>
      </c>
      <c r="O80" s="167">
        <v>0</v>
      </c>
      <c r="P80" s="170">
        <f t="shared" si="826"/>
      </c>
      <c r="Q80" s="171">
        <f>(M80+M81)/(O80+O81)</f>
      </c>
      <c r="R80" s="172">
        <v>2</v>
      </c>
      <c r="S80" s="171">
        <f>(O80+O81)/(K80+K81)</f>
      </c>
      <c r="T80" s="172">
        <v>0</v>
      </c>
      <c r="U80" s="173">
        <f>F80/T80</f>
      </c>
      <c r="V80" s="174">
        <f>(F80+500)/T80</f>
      </c>
      <c r="W80" s="175">
        <v>0</v>
      </c>
      <c r="X80" s="174">
        <f>W80/T80</f>
      </c>
      <c r="Y80" s="171">
        <f>T80/R80</f>
      </c>
      <c r="Z80" s="174">
        <f>W80/F80</f>
      </c>
      <c r="AA80" s="174">
        <f>W80/(F80+500)</f>
      </c>
      <c r="AB80" s="172">
        <v>0</v>
      </c>
      <c r="AC80" s="172">
        <v>0</v>
      </c>
      <c r="AD80" s="171">
        <f>AB80/T80</f>
      </c>
      <c r="AE80" s="174">
        <f>(W80-AC80)/(F80+500)</f>
      </c>
      <c r="AF80" s="174" t="s">
        <v>159</v>
      </c>
    </row>
    <row customHeight="true" ht="16.87724618149159" r="81">
      <c r="A81" s="161"/>
      <c r="B81" s="162"/>
      <c r="C81" s="163"/>
      <c r="D81" s="164" t="s">
        <v>144</v>
      </c>
      <c r="E81" s="165">
        <v>1447.2</v>
      </c>
      <c r="F81" s="166"/>
      <c r="G81" s="167">
        <v>9952</v>
      </c>
      <c r="H81" s="167">
        <v>532</v>
      </c>
      <c r="I81" s="168">
        <f t="shared" si="661"/>
      </c>
      <c r="J81" s="169">
        <f t="shared" si="715"/>
      </c>
      <c r="K81" s="167">
        <v>25</v>
      </c>
      <c r="L81" s="169">
        <f t="shared" si="769"/>
      </c>
      <c r="M81" s="167">
        <v>0</v>
      </c>
      <c r="N81" s="170">
        <f t="shared" si="799"/>
      </c>
      <c r="O81" s="167">
        <v>1</v>
      </c>
      <c r="P81" s="170">
        <f t="shared" si="826"/>
      </c>
      <c r="Q81" s="171"/>
      <c r="R81" s="172"/>
      <c r="S81" s="171"/>
      <c r="T81" s="172"/>
      <c r="U81" s="173"/>
      <c r="V81" s="174"/>
      <c r="W81" s="175"/>
      <c r="X81" s="174"/>
      <c r="Y81" s="171"/>
      <c r="Z81" s="174"/>
      <c r="AA81" s="174"/>
      <c r="AB81" s="172"/>
      <c r="AC81" s="172"/>
      <c r="AD81" s="171"/>
      <c r="AE81" s="174"/>
      <c r="AF81" s="176" t="s">
        <v>160</v>
      </c>
    </row>
    <row customHeight="true" ht="16.87724618149159" r="82">
      <c r="A82" s="161"/>
      <c r="B82" s="162" t="s">
        <v>166</v>
      </c>
      <c r="C82" s="163" t="s">
        <v>168</v>
      </c>
      <c r="D82" s="164" t="s">
        <v>142</v>
      </c>
      <c r="E82" s="165">
        <v>0</v>
      </c>
      <c r="F82" s="166">
        <f>E82+E83</f>
      </c>
      <c r="G82" s="167">
        <v>1</v>
      </c>
      <c r="H82" s="167">
        <v>0</v>
      </c>
      <c r="I82" s="168">
        <f t="shared" si="661"/>
      </c>
      <c r="J82" s="169">
        <f t="shared" si="715"/>
      </c>
      <c r="K82" s="167">
        <v>0</v>
      </c>
      <c r="L82" s="169">
        <f t="shared" si="769"/>
      </c>
      <c r="M82" s="167">
        <v>0</v>
      </c>
      <c r="N82" s="170">
        <f t="shared" si="799"/>
      </c>
      <c r="O82" s="167">
        <v>0</v>
      </c>
      <c r="P82" s="170">
        <f t="shared" si="826"/>
      </c>
      <c r="Q82" s="171">
        <f>(M82+M83)/(O82+O83)</f>
      </c>
      <c r="R82" s="172">
        <v>8</v>
      </c>
      <c r="S82" s="171">
        <f>(O82+O83)/(K82+K83)</f>
      </c>
      <c r="T82" s="172">
        <v>2</v>
      </c>
      <c r="U82" s="173">
        <f>F82/T82</f>
      </c>
      <c r="V82" s="174">
        <f>(F82+500)/T82</f>
      </c>
      <c r="W82" s="175">
        <v>2407.2000000000007</v>
      </c>
      <c r="X82" s="174">
        <f>W82/T82</f>
      </c>
      <c r="Y82" s="171">
        <f>T82/R82</f>
      </c>
      <c r="Z82" s="174">
        <f>W82/F82</f>
      </c>
      <c r="AA82" s="174">
        <f>W82/(F82+500)</f>
      </c>
      <c r="AB82" s="172">
        <v>1</v>
      </c>
      <c r="AC82" s="172">
        <v>396</v>
      </c>
      <c r="AD82" s="171">
        <f>AB82/T82</f>
      </c>
      <c r="AE82" s="174">
        <f>(W82-AC82)/(F82+500)</f>
      </c>
      <c r="AF82" s="174" t="s">
        <v>159</v>
      </c>
    </row>
    <row customHeight="true" ht="16.87724618149159" r="83">
      <c r="A83" s="161"/>
      <c r="B83" s="162"/>
      <c r="C83" s="163"/>
      <c r="D83" s="164" t="s">
        <v>144</v>
      </c>
      <c r="E83" s="165">
        <v>1827.89</v>
      </c>
      <c r="F83" s="166"/>
      <c r="G83" s="167">
        <v>13728</v>
      </c>
      <c r="H83" s="167">
        <v>684</v>
      </c>
      <c r="I83" s="168">
        <f t="shared" si="661"/>
      </c>
      <c r="J83" s="169">
        <f t="shared" si="715"/>
      </c>
      <c r="K83" s="167">
        <v>37</v>
      </c>
      <c r="L83" s="169">
        <f t="shared" si="769"/>
      </c>
      <c r="M83" s="167">
        <v>1</v>
      </c>
      <c r="N83" s="170">
        <f t="shared" si="799"/>
      </c>
      <c r="O83" s="167">
        <v>4</v>
      </c>
      <c r="P83" s="170">
        <f t="shared" si="826"/>
      </c>
      <c r="Q83" s="171"/>
      <c r="R83" s="172"/>
      <c r="S83" s="171"/>
      <c r="T83" s="172"/>
      <c r="U83" s="173"/>
      <c r="V83" s="174"/>
      <c r="W83" s="175"/>
      <c r="X83" s="174"/>
      <c r="Y83" s="171"/>
      <c r="Z83" s="174"/>
      <c r="AA83" s="174"/>
      <c r="AB83" s="172"/>
      <c r="AC83" s="172"/>
      <c r="AD83" s="171"/>
      <c r="AE83" s="174"/>
      <c r="AF83" s="176" t="s">
        <v>160</v>
      </c>
    </row>
    <row customHeight="true" ht="16.87724618149159" r="84">
      <c r="A84" s="161"/>
      <c r="B84" s="177" t="s">
        <v>149</v>
      </c>
      <c r="C84" s="178"/>
      <c r="D84" s="179"/>
      <c r="E84" s="180">
        <f>SUM(E76:E83)</f>
      </c>
      <c r="F84" s="181">
        <f>SUM(F76:F83)</f>
      </c>
      <c r="G84" s="181">
        <f>SUM(G76:G83)</f>
      </c>
      <c r="H84" s="181">
        <f>SUM(H76:H83)</f>
      </c>
      <c r="I84" s="182">
        <f t="shared" si="661"/>
      </c>
      <c r="J84" s="183">
        <f t="shared" si="715"/>
      </c>
      <c r="K84" s="181">
        <f>SUM(K76:K83)</f>
      </c>
      <c r="L84" s="183">
        <f t="shared" si="769"/>
      </c>
      <c r="M84" s="181">
        <f>SUM(M76:M83)</f>
      </c>
      <c r="N84" s="184">
        <f t="shared" si="799"/>
      </c>
      <c r="O84" s="181">
        <f>SUM(O76:O83)</f>
      </c>
      <c r="P84" s="184">
        <f t="shared" si="826"/>
      </c>
      <c r="Q84" s="185">
        <f>M84/O84</f>
      </c>
      <c r="R84" s="181">
        <f>SUM(R76:R83)</f>
      </c>
      <c r="S84" s="185">
        <f>(O84+O84)/(K84+K84)</f>
      </c>
      <c r="T84" s="181">
        <f>SUM(T76:T83)</f>
      </c>
      <c r="U84" s="186">
        <f t="shared" ref="U84:U85" si="8">F84/T84</f>
      </c>
      <c r="V84" s="187">
        <f>(F84+5*500)/T84</f>
      </c>
      <c r="W84" s="183">
        <f>SUM(W76:W83)</f>
      </c>
      <c r="X84" s="188">
        <f t="shared" ref="X84:X85" si="140">W84/T84</f>
      </c>
      <c r="Y84" s="185">
        <f t="shared" ref="Y84:Y85" si="272">T84/R84</f>
      </c>
      <c r="Z84" s="187">
        <f t="shared" ref="Z84:Z85" si="404">W84/F84</f>
      </c>
      <c r="AA84" s="187">
        <f>W84/(F84+COUNT(W76:W83)*500)</f>
      </c>
      <c r="AB84" s="181">
        <f>SUM(AB76:AB83)</f>
      </c>
      <c r="AC84" s="181">
        <f>SUM(AC76:AC83)</f>
      </c>
      <c r="AD84" s="185">
        <f t="shared" ref="AD84:AD85" si="536">AB84/T84</f>
      </c>
      <c r="AE84" s="189">
        <f>(W84-AC84)/(F84+COUNT(W76:W83))</f>
      </c>
      <c r="AF84" s="174"/>
    </row>
    <row customHeight="true" ht="16.87724618149159" r="85">
      <c r="A85" s="161"/>
      <c r="B85" s="162" t="s">
        <v>167</v>
      </c>
      <c r="C85" s="163" t="s">
        <v>174</v>
      </c>
      <c r="D85" s="164" t="s">
        <v>142</v>
      </c>
      <c r="E85" s="165">
        <v>0</v>
      </c>
      <c r="F85" s="166">
        <f>E85+E86</f>
      </c>
      <c r="G85" s="167">
        <v>0</v>
      </c>
      <c r="H85" s="167">
        <v>0</v>
      </c>
      <c r="I85" s="168">
        <f t="shared" si="661"/>
      </c>
      <c r="J85" s="169">
        <f t="shared" si="715"/>
      </c>
      <c r="K85" s="167">
        <v>0</v>
      </c>
      <c r="L85" s="169">
        <f t="shared" si="769"/>
      </c>
      <c r="M85" s="167">
        <v>0</v>
      </c>
      <c r="N85" s="170">
        <f t="shared" si="799"/>
      </c>
      <c r="O85" s="167">
        <v>0</v>
      </c>
      <c r="P85" s="170">
        <f t="shared" si="826"/>
      </c>
      <c r="Q85" s="171">
        <f>(M85+M86)/(O85+O86)</f>
      </c>
      <c r="R85" s="172">
        <v>2</v>
      </c>
      <c r="S85" s="171">
        <f>(O85+O86)/(K85+K86)</f>
      </c>
      <c r="T85" s="172">
        <v>0</v>
      </c>
      <c r="U85" s="173">
        <f t="shared" si="8"/>
      </c>
      <c r="V85" s="174">
        <f>(F85+500)/T85</f>
      </c>
      <c r="W85" s="175">
        <v>0</v>
      </c>
      <c r="X85" s="174">
        <f t="shared" si="140"/>
      </c>
      <c r="Y85" s="171">
        <f t="shared" si="272"/>
      </c>
      <c r="Z85" s="174">
        <f t="shared" si="404"/>
      </c>
      <c r="AA85" s="174">
        <f>W85/(F85+500)</f>
      </c>
      <c r="AB85" s="172">
        <v>0</v>
      </c>
      <c r="AC85" s="172">
        <v>0</v>
      </c>
      <c r="AD85" s="171">
        <f t="shared" si="536"/>
      </c>
      <c r="AE85" s="174">
        <f>(W85-AC85)/(F85+500)</f>
      </c>
      <c r="AF85" s="174" t="s">
        <v>159</v>
      </c>
    </row>
    <row customHeight="true" ht="16.87724618149159" r="86">
      <c r="A86" s="161"/>
      <c r="B86" s="162"/>
      <c r="C86" s="163"/>
      <c r="D86" s="164" t="s">
        <v>144</v>
      </c>
      <c r="E86" s="165">
        <v>1256.33</v>
      </c>
      <c r="F86" s="166"/>
      <c r="G86" s="167">
        <v>11528</v>
      </c>
      <c r="H86" s="167">
        <v>570</v>
      </c>
      <c r="I86" s="168">
        <f t="shared" si="661"/>
      </c>
      <c r="J86" s="169">
        <f t="shared" si="715"/>
      </c>
      <c r="K86" s="167">
        <v>17</v>
      </c>
      <c r="L86" s="169">
        <f t="shared" si="769"/>
      </c>
      <c r="M86" s="167">
        <v>0</v>
      </c>
      <c r="N86" s="170">
        <f t="shared" si="799"/>
      </c>
      <c r="O86" s="167">
        <v>0</v>
      </c>
      <c r="P86" s="170">
        <f t="shared" si="826"/>
      </c>
      <c r="Q86" s="171"/>
      <c r="R86" s="172"/>
      <c r="S86" s="171"/>
      <c r="T86" s="172"/>
      <c r="U86" s="173"/>
      <c r="V86" s="174"/>
      <c r="W86" s="175"/>
      <c r="X86" s="174"/>
      <c r="Y86" s="171"/>
      <c r="Z86" s="174"/>
      <c r="AA86" s="174"/>
      <c r="AB86" s="172"/>
      <c r="AC86" s="172"/>
      <c r="AD86" s="171"/>
      <c r="AE86" s="174"/>
      <c r="AF86" s="176" t="s">
        <v>160</v>
      </c>
    </row>
    <row customHeight="true" ht="16.87724618149159" r="87">
      <c r="A87" s="161"/>
      <c r="B87" s="162" t="s">
        <v>169</v>
      </c>
      <c r="C87" s="163" t="s">
        <v>174</v>
      </c>
      <c r="D87" s="164" t="s">
        <v>142</v>
      </c>
      <c r="E87" s="165">
        <v>0</v>
      </c>
      <c r="F87" s="166">
        <f>E87+E88</f>
      </c>
      <c r="G87" s="167">
        <v>1</v>
      </c>
      <c r="H87" s="167">
        <v>0</v>
      </c>
      <c r="I87" s="168">
        <f t="shared" si="661"/>
      </c>
      <c r="J87" s="169">
        <f t="shared" si="715"/>
      </c>
      <c r="K87" s="167">
        <v>0</v>
      </c>
      <c r="L87" s="169">
        <f t="shared" si="769"/>
      </c>
      <c r="M87" s="167">
        <v>0</v>
      </c>
      <c r="N87" s="170">
        <f t="shared" si="799"/>
      </c>
      <c r="O87" s="167">
        <v>0</v>
      </c>
      <c r="P87" s="170">
        <f t="shared" si="826"/>
      </c>
      <c r="Q87" s="171">
        <f>(M87+M88)/(O87+O88)</f>
      </c>
      <c r="R87" s="172">
        <v>5</v>
      </c>
      <c r="S87" s="171">
        <f>(O87+O88)/(K87+K88)</f>
      </c>
      <c r="T87" s="172">
        <v>3</v>
      </c>
      <c r="U87" s="173">
        <f>F87/T87</f>
      </c>
      <c r="V87" s="174">
        <f>(F87+500)/T87</f>
      </c>
      <c r="W87" s="175">
        <v>4447.199999999997</v>
      </c>
      <c r="X87" s="174">
        <f>W87/T87</f>
      </c>
      <c r="Y87" s="171">
        <f>T87/R87</f>
      </c>
      <c r="Z87" s="174">
        <f>W87/F87</f>
      </c>
      <c r="AA87" s="174">
        <f>W87/(F87+500)</f>
      </c>
      <c r="AB87" s="172">
        <v>0</v>
      </c>
      <c r="AC87" s="172">
        <v>0</v>
      </c>
      <c r="AD87" s="171">
        <f>AB87/T87</f>
      </c>
      <c r="AE87" s="174">
        <f>(W87-AC87)/(F87+500)</f>
      </c>
      <c r="AF87" s="174" t="s">
        <v>159</v>
      </c>
    </row>
    <row customHeight="true" ht="16.87724618149159" r="88">
      <c r="A88" s="161"/>
      <c r="B88" s="162"/>
      <c r="C88" s="163"/>
      <c r="D88" s="164" t="s">
        <v>144</v>
      </c>
      <c r="E88" s="165">
        <v>1139.99</v>
      </c>
      <c r="F88" s="166"/>
      <c r="G88" s="167">
        <v>9880</v>
      </c>
      <c r="H88" s="167">
        <v>527</v>
      </c>
      <c r="I88" s="168">
        <f t="shared" si="661"/>
      </c>
      <c r="J88" s="169">
        <f t="shared" si="715"/>
      </c>
      <c r="K88" s="167">
        <v>23</v>
      </c>
      <c r="L88" s="169">
        <f t="shared" si="769"/>
      </c>
      <c r="M88" s="167">
        <v>3</v>
      </c>
      <c r="N88" s="170">
        <f t="shared" si="799"/>
      </c>
      <c r="O88" s="167">
        <v>4</v>
      </c>
      <c r="P88" s="170">
        <f t="shared" si="826"/>
      </c>
      <c r="Q88" s="171"/>
      <c r="R88" s="172"/>
      <c r="S88" s="171"/>
      <c r="T88" s="172"/>
      <c r="U88" s="173"/>
      <c r="V88" s="174"/>
      <c r="W88" s="175"/>
      <c r="X88" s="174"/>
      <c r="Y88" s="171"/>
      <c r="Z88" s="174"/>
      <c r="AA88" s="174"/>
      <c r="AB88" s="172"/>
      <c r="AC88" s="172"/>
      <c r="AD88" s="171"/>
      <c r="AE88" s="174"/>
      <c r="AF88" s="176" t="s">
        <v>160</v>
      </c>
    </row>
    <row customHeight="true" ht="16.87724618149159" r="89">
      <c r="A89" s="161"/>
      <c r="B89" s="162" t="s">
        <v>170</v>
      </c>
      <c r="C89" s="163" t="s">
        <v>174</v>
      </c>
      <c r="D89" s="164" t="s">
        <v>142</v>
      </c>
      <c r="E89" s="165">
        <v>0</v>
      </c>
      <c r="F89" s="166">
        <f>E89+E90</f>
      </c>
      <c r="G89" s="167">
        <v>0</v>
      </c>
      <c r="H89" s="167">
        <v>0</v>
      </c>
      <c r="I89" s="168">
        <f t="shared" si="661"/>
      </c>
      <c r="J89" s="169">
        <f t="shared" si="715"/>
      </c>
      <c r="K89" s="167">
        <v>0</v>
      </c>
      <c r="L89" s="169">
        <f t="shared" si="769"/>
      </c>
      <c r="M89" s="167">
        <v>0</v>
      </c>
      <c r="N89" s="170">
        <f t="shared" si="799"/>
      </c>
      <c r="O89" s="167">
        <v>0</v>
      </c>
      <c r="P89" s="170">
        <f t="shared" si="826"/>
      </c>
      <c r="Q89" s="171">
        <f>(M89+M90)/(O89+O90)</f>
      </c>
      <c r="R89" s="172">
        <v>1</v>
      </c>
      <c r="S89" s="171">
        <f>(O89+O90)/(K89+K90)</f>
      </c>
      <c r="T89" s="172">
        <v>0</v>
      </c>
      <c r="U89" s="173">
        <f>F89/T89</f>
      </c>
      <c r="V89" s="174">
        <f>(F89+500)/T89</f>
      </c>
      <c r="W89" s="175">
        <v>0</v>
      </c>
      <c r="X89" s="174">
        <f>W89/T89</f>
      </c>
      <c r="Y89" s="171">
        <f>T89/R89</f>
      </c>
      <c r="Z89" s="174">
        <f>W89/F89</f>
      </c>
      <c r="AA89" s="174">
        <f>W89/(F89+500)</f>
      </c>
      <c r="AB89" s="172">
        <v>0</v>
      </c>
      <c r="AC89" s="172">
        <v>0</v>
      </c>
      <c r="AD89" s="171">
        <f>AB89/T89</f>
      </c>
      <c r="AE89" s="174">
        <f>(W89-AC89)/(F89+500)</f>
      </c>
      <c r="AF89" s="174" t="s">
        <v>159</v>
      </c>
    </row>
    <row customHeight="true" ht="16.87724618149159" r="90">
      <c r="A90" s="161"/>
      <c r="B90" s="162"/>
      <c r="C90" s="163"/>
      <c r="D90" s="164" t="s">
        <v>144</v>
      </c>
      <c r="E90" s="165">
        <v>454.31</v>
      </c>
      <c r="F90" s="166"/>
      <c r="G90" s="167">
        <v>3733</v>
      </c>
      <c r="H90" s="167">
        <v>218</v>
      </c>
      <c r="I90" s="168">
        <f t="shared" si="661"/>
      </c>
      <c r="J90" s="169">
        <f t="shared" si="715"/>
      </c>
      <c r="K90" s="167">
        <v>7</v>
      </c>
      <c r="L90" s="169">
        <f t="shared" si="769"/>
      </c>
      <c r="M90" s="167">
        <v>0</v>
      </c>
      <c r="N90" s="170">
        <f t="shared" si="799"/>
      </c>
      <c r="O90" s="167">
        <v>0</v>
      </c>
      <c r="P90" s="170">
        <f t="shared" si="826"/>
      </c>
      <c r="Q90" s="171"/>
      <c r="R90" s="172"/>
      <c r="S90" s="171"/>
      <c r="T90" s="172"/>
      <c r="U90" s="173"/>
      <c r="V90" s="174"/>
      <c r="W90" s="173"/>
      <c r="X90" s="174"/>
      <c r="Y90" s="171"/>
      <c r="Z90" s="174"/>
      <c r="AA90" s="174"/>
      <c r="AB90" s="172"/>
      <c r="AC90" s="172"/>
      <c r="AD90" s="171"/>
      <c r="AE90" s="174"/>
      <c r="AF90" s="176" t="s">
        <v>160</v>
      </c>
    </row>
    <row customHeight="true" ht="16.87724618149159" r="91">
      <c r="A91" s="161"/>
      <c r="B91" s="162" t="s">
        <v>171</v>
      </c>
      <c r="C91" s="163" t="s">
        <v>174</v>
      </c>
      <c r="D91" s="164" t="s">
        <v>142</v>
      </c>
      <c r="E91" s="165">
        <v>0</v>
      </c>
      <c r="F91" s="166">
        <f>E91+E92</f>
      </c>
      <c r="G91" s="167">
        <v>0</v>
      </c>
      <c r="H91" s="167">
        <v>0</v>
      </c>
      <c r="I91" s="168">
        <f t="shared" si="661"/>
      </c>
      <c r="J91" s="169">
        <f t="shared" si="715"/>
      </c>
      <c r="K91" s="167">
        <v>0</v>
      </c>
      <c r="L91" s="169">
        <f t="shared" si="769"/>
      </c>
      <c r="M91" s="167">
        <v>0</v>
      </c>
      <c r="N91" s="170">
        <f t="shared" si="799"/>
      </c>
      <c r="O91" s="167">
        <v>0</v>
      </c>
      <c r="P91" s="170">
        <f t="shared" si="826"/>
      </c>
      <c r="Q91" s="171">
        <f>(M91+M92)/(O91+O92)</f>
      </c>
      <c r="R91" s="172">
        <v>2</v>
      </c>
      <c r="S91" s="171">
        <f>(O91+O92)/(K91+K92)</f>
      </c>
      <c r="T91" s="172">
        <v>1</v>
      </c>
      <c r="U91" s="173">
        <f>F91/T91</f>
      </c>
      <c r="V91" s="174">
        <f>(F91+500)/T91</f>
      </c>
      <c r="W91" s="175">
        <v>574.8000000000029</v>
      </c>
      <c r="X91" s="174">
        <f>W91/T91</f>
      </c>
      <c r="Y91" s="171">
        <f>T91/R91</f>
      </c>
      <c r="Z91" s="174">
        <f>W91/F91</f>
      </c>
      <c r="AA91" s="174">
        <f>W91/(F91+500)</f>
      </c>
      <c r="AB91" s="172">
        <v>0</v>
      </c>
      <c r="AC91" s="172">
        <v>0</v>
      </c>
      <c r="AD91" s="171">
        <f>AB91/T91</f>
      </c>
      <c r="AE91" s="174">
        <f>(W91-AC91)/(F91+500)</f>
      </c>
      <c r="AF91" s="174" t="s">
        <v>159</v>
      </c>
    </row>
    <row customHeight="true" ht="16.87724618149159" r="92">
      <c r="A92" s="161"/>
      <c r="B92" s="162"/>
      <c r="C92" s="163"/>
      <c r="D92" s="164" t="s">
        <v>144</v>
      </c>
      <c r="E92" s="165">
        <v>96.49</v>
      </c>
      <c r="F92" s="166"/>
      <c r="G92" s="167">
        <v>877</v>
      </c>
      <c r="H92" s="167">
        <v>57</v>
      </c>
      <c r="I92" s="168">
        <f t="shared" si="661"/>
      </c>
      <c r="J92" s="169">
        <f t="shared" si="715"/>
      </c>
      <c r="K92" s="167">
        <v>3</v>
      </c>
      <c r="L92" s="169">
        <f t="shared" si="769"/>
      </c>
      <c r="M92" s="167">
        <v>0</v>
      </c>
      <c r="N92" s="170">
        <f t="shared" si="799"/>
      </c>
      <c r="O92" s="167">
        <v>0</v>
      </c>
      <c r="P92" s="170">
        <f t="shared" si="826"/>
      </c>
      <c r="Q92" s="171"/>
      <c r="R92" s="172"/>
      <c r="S92" s="171"/>
      <c r="T92" s="172"/>
      <c r="U92" s="173"/>
      <c r="V92" s="174"/>
      <c r="W92" s="175"/>
      <c r="X92" s="174"/>
      <c r="Y92" s="171"/>
      <c r="Z92" s="174"/>
      <c r="AA92" s="174"/>
      <c r="AB92" s="172"/>
      <c r="AC92" s="172"/>
      <c r="AD92" s="171"/>
      <c r="AE92" s="174"/>
      <c r="AF92" s="176" t="s">
        <v>160</v>
      </c>
    </row>
    <row customHeight="true" ht="16.87724618149159" r="93">
      <c r="A93" s="161"/>
      <c r="B93" s="177" t="s">
        <v>149</v>
      </c>
      <c r="C93" s="178"/>
      <c r="D93" s="179"/>
      <c r="E93" s="180">
        <f>SUM(E85:E92)</f>
      </c>
      <c r="F93" s="181">
        <f>SUM(F85:F92)</f>
      </c>
      <c r="G93" s="181">
        <f>SUM(G85:G92)</f>
      </c>
      <c r="H93" s="181">
        <f>SUM(H85:H92)</f>
      </c>
      <c r="I93" s="182">
        <f t="shared" si="661"/>
      </c>
      <c r="J93" s="183">
        <f t="shared" si="715"/>
      </c>
      <c r="K93" s="181">
        <f>SUM(K85:K92)</f>
      </c>
      <c r="L93" s="183">
        <f t="shared" si="769"/>
      </c>
      <c r="M93" s="181">
        <f>SUM(M85:M92)</f>
      </c>
      <c r="N93" s="184">
        <f t="shared" si="799"/>
      </c>
      <c r="O93" s="181">
        <f>SUM(O85:O92)</f>
      </c>
      <c r="P93" s="184">
        <f t="shared" si="826"/>
      </c>
      <c r="Q93" s="185">
        <f t="shared" ref="Q93:Q94" si="688">M93/O93</f>
      </c>
      <c r="R93" s="181">
        <f>SUM(R85:R92)</f>
      </c>
      <c r="S93" s="185">
        <f t="shared" ref="S93:S94" si="742">(O93+O93)/(K93+K93)</f>
      </c>
      <c r="T93" s="181">
        <f>SUM(T85:T92)</f>
      </c>
      <c r="U93" s="186">
        <f t="shared" ref="U93:U94" si="9">F93/T93</f>
      </c>
      <c r="V93" s="187">
        <f>(F93+5*500)/T93</f>
      </c>
      <c r="W93" s="183">
        <f>SUM(W85:W92)</f>
      </c>
      <c r="X93" s="188">
        <f t="shared" ref="X93:X94" si="141">W93/T93</f>
      </c>
      <c r="Y93" s="185">
        <f t="shared" ref="Y93:Y94" si="273">T93/R93</f>
      </c>
      <c r="Z93" s="187">
        <f t="shared" ref="Z93:Z94" si="405">W93/F93</f>
      </c>
      <c r="AA93" s="187">
        <f>W93/(F93+COUNT(W85:W92)*500)</f>
      </c>
      <c r="AB93" s="181">
        <f>SUM(AB85:AB92)</f>
      </c>
      <c r="AC93" s="181">
        <f>SUM(AC85:AC92)</f>
      </c>
      <c r="AD93" s="185">
        <f t="shared" ref="AD93:AD94" si="537">AB93/T93</f>
      </c>
      <c r="AE93" s="189">
        <f>(W93-AC93)/(F93+COUNT(W85:W92))</f>
      </c>
      <c r="AF93" s="174"/>
    </row>
    <row customHeight="true" ht="16.87724618149159" r="94">
      <c r="A94" s="161"/>
      <c r="B94" s="191" t="s">
        <v>172</v>
      </c>
      <c r="C94" s="192"/>
      <c r="D94" s="191"/>
      <c r="E94" s="193">
        <f>E57+E66+E75+E84+E93</f>
      </c>
      <c r="F94" s="194">
        <f>F57+F66+F75+F84+F93</f>
      </c>
      <c r="G94" s="194">
        <f>G57+G66+G75+G84+G93</f>
      </c>
      <c r="H94" s="194">
        <f>H57+H66+H75+H84+H93</f>
      </c>
      <c r="I94" s="195">
        <f t="shared" si="661"/>
      </c>
      <c r="J94" s="194">
        <f>J57+J66+J75+J84+J93</f>
      </c>
      <c r="K94" s="194">
        <f>K57+K66+K75+K84+K93</f>
      </c>
      <c r="L94" s="196">
        <f t="shared" si="769"/>
      </c>
      <c r="M94" s="194">
        <f>M57+M66+M75+M84+M93</f>
      </c>
      <c r="N94" s="197">
        <f t="shared" si="799"/>
      </c>
      <c r="O94" s="194">
        <f>O57+O66+O75+O84+O93</f>
      </c>
      <c r="P94" s="197">
        <f t="shared" si="826"/>
      </c>
      <c r="Q94" s="198">
        <f t="shared" si="688"/>
      </c>
      <c r="R94" s="194">
        <f>R57+R66+R75+R84+R93</f>
      </c>
      <c r="S94" s="198">
        <f t="shared" si="742"/>
      </c>
      <c r="T94" s="194">
        <f>T57+T66+T75+T84+T93</f>
      </c>
      <c r="U94" s="199">
        <f t="shared" si="9"/>
      </c>
      <c r="V94" s="194">
        <f>(F94+4*500)/T94</f>
      </c>
      <c r="W94" s="194">
        <f>W57+W66+W75+W84+W93</f>
      </c>
      <c r="X94" s="194">
        <f t="shared" si="141"/>
      </c>
      <c r="Y94" s="198">
        <f t="shared" si="273"/>
      </c>
      <c r="Z94" s="194">
        <f t="shared" si="405"/>
      </c>
      <c r="AA94" s="194">
        <f>W94/(F94+COUNT(W49:W56,W58:W65,W67:W74,W76:W83,W85:W92)*500)</f>
      </c>
      <c r="AB94" s="194">
        <f>AB57+AB66+AB75+AB84+AB93</f>
      </c>
      <c r="AC94" s="194">
        <f>AC57+AC66+AC75+AC84+AC93</f>
      </c>
      <c r="AD94" s="198">
        <f t="shared" si="537"/>
      </c>
      <c r="AE94" s="194">
        <f>(W94-AC94)/(F94+COUNT(W49:W56,W58:W65,W67:W74,W76:W83,W85:W92)*500)</f>
      </c>
      <c r="AF94" s="174"/>
    </row>
    <row customHeight="true" ht="16.04010025062648" r="95">
      <c r="A95" s="150" t="s">
        <v>107</v>
      </c>
      <c r="B95" s="151" t="s">
        <v>108</v>
      </c>
      <c r="C95" s="152" t="s">
        <v>109</v>
      </c>
      <c r="D95" s="151" t="s">
        <v>110</v>
      </c>
      <c r="E95" s="153" t="s">
        <v>111</v>
      </c>
      <c r="F95" s="151" t="s">
        <v>112</v>
      </c>
      <c r="G95" s="151" t="s">
        <v>113</v>
      </c>
      <c r="H95" s="151" t="s">
        <v>114</v>
      </c>
      <c r="I95" s="154" t="s">
        <v>115</v>
      </c>
      <c r="J95" s="155" t="s">
        <v>116</v>
      </c>
      <c r="K95" s="151" t="s">
        <v>117</v>
      </c>
      <c r="L95" s="155" t="s">
        <v>118</v>
      </c>
      <c r="M95" s="151" t="s">
        <v>119</v>
      </c>
      <c r="N95" s="156" t="s">
        <v>120</v>
      </c>
      <c r="O95" s="151" t="s">
        <v>121</v>
      </c>
      <c r="P95" s="156" t="s">
        <v>122</v>
      </c>
      <c r="Q95" s="154" t="s">
        <v>123</v>
      </c>
      <c r="R95" s="157" t="s">
        <v>124</v>
      </c>
      <c r="S95" s="158" t="s">
        <v>125</v>
      </c>
      <c r="T95" s="157" t="s">
        <v>126</v>
      </c>
      <c r="U95" s="159" t="s">
        <v>127</v>
      </c>
      <c r="V95" s="160" t="s">
        <v>128</v>
      </c>
      <c r="W95" s="159" t="s">
        <v>129</v>
      </c>
      <c r="X95" s="160" t="s">
        <v>130</v>
      </c>
      <c r="Y95" s="158" t="s">
        <v>131</v>
      </c>
      <c r="Z95" s="160" t="s">
        <v>132</v>
      </c>
      <c r="AA95" s="160" t="s">
        <v>133</v>
      </c>
      <c r="AB95" s="160" t="s">
        <v>134</v>
      </c>
      <c r="AC95" s="157" t="s">
        <v>135</v>
      </c>
      <c r="AD95" s="158" t="s">
        <v>136</v>
      </c>
      <c r="AE95" s="160" t="s">
        <v>137</v>
      </c>
      <c r="AF95" s="160" t="s">
        <v>138</v>
      </c>
    </row>
    <row customHeight="true" ht="16.04010025062648" r="96">
      <c r="A96" s="161" t="s">
        <v>175</v>
      </c>
      <c r="B96" s="162" t="s">
        <v>140</v>
      </c>
      <c r="C96" s="163" t="s">
        <v>141</v>
      </c>
      <c r="D96" s="164" t="s">
        <v>142</v>
      </c>
      <c r="E96" s="165">
        <v>0</v>
      </c>
      <c r="F96" s="166">
        <f>E96+E97</f>
      </c>
      <c r="G96" s="167">
        <v>0</v>
      </c>
      <c r="H96" s="167">
        <v>0</v>
      </c>
      <c r="I96" s="168">
        <f t="shared" ref="I96:I141" si="662">H96/G96</f>
      </c>
      <c r="J96" s="169">
        <f t="shared" ref="J96:J140" si="716">(E96/G96)*1000</f>
      </c>
      <c r="K96" s="167">
        <v>1</v>
      </c>
      <c r="L96" s="169">
        <f t="shared" ref="L96:L122" si="770">E96/K96</f>
      </c>
      <c r="M96" s="167">
        <v>0</v>
      </c>
      <c r="N96" s="170">
        <f t="shared" ref="N96:N141" si="800">E96/M96</f>
      </c>
      <c r="O96" s="167">
        <v>0</v>
      </c>
      <c r="P96" s="170">
        <f t="shared" ref="P96:P141" si="827">E96/O96</f>
      </c>
      <c r="Q96" s="171">
        <f>(M96+M97)/(O96+O97)</f>
      </c>
      <c r="R96" s="172">
        <v>2</v>
      </c>
      <c r="S96" s="171">
        <f>(O96+O97)/(K96+K97)</f>
      </c>
      <c r="T96" s="172">
        <v>1</v>
      </c>
      <c r="U96" s="173">
        <f>F96/T96</f>
      </c>
      <c r="V96" s="174">
        <f>(F96+500)/T96</f>
      </c>
      <c r="W96" s="175">
        <v>444</v>
      </c>
      <c r="X96" s="174">
        <f>W96/T96</f>
      </c>
      <c r="Y96" s="171">
        <f>T96/R96</f>
      </c>
      <c r="Z96" s="174">
        <f>W96/F96</f>
      </c>
      <c r="AA96" s="174">
        <f>W96/(F96+500)</f>
      </c>
      <c r="AB96" s="172">
        <v>0</v>
      </c>
      <c r="AC96" s="172">
        <v>0</v>
      </c>
      <c r="AD96" s="171">
        <f>AB96/T96</f>
      </c>
      <c r="AE96" s="174">
        <f>(W96-AC96)/(F96+500)</f>
      </c>
      <c r="AF96" s="174" t="s">
        <v>143</v>
      </c>
    </row>
    <row customHeight="true" ht="16.04010025062648" r="97">
      <c r="A97" s="161"/>
      <c r="B97" s="162"/>
      <c r="C97" s="163"/>
      <c r="D97" s="164" t="s">
        <v>144</v>
      </c>
      <c r="E97" s="165">
        <v>343.23</v>
      </c>
      <c r="F97" s="166"/>
      <c r="G97" s="167">
        <v>2575</v>
      </c>
      <c r="H97" s="167">
        <v>224</v>
      </c>
      <c r="I97" s="168">
        <f t="shared" si="662"/>
      </c>
      <c r="J97" s="169">
        <f t="shared" si="716"/>
      </c>
      <c r="K97" s="167">
        <v>6</v>
      </c>
      <c r="L97" s="169">
        <f t="shared" si="770"/>
      </c>
      <c r="M97" s="167">
        <v>1</v>
      </c>
      <c r="N97" s="170">
        <f t="shared" si="800"/>
      </c>
      <c r="O97" s="167">
        <v>2</v>
      </c>
      <c r="P97" s="170">
        <f t="shared" si="827"/>
      </c>
      <c r="Q97" s="171"/>
      <c r="R97" s="172"/>
      <c r="S97" s="171"/>
      <c r="T97" s="172"/>
      <c r="U97" s="173"/>
      <c r="V97" s="174"/>
      <c r="W97" s="175"/>
      <c r="X97" s="174"/>
      <c r="Y97" s="171"/>
      <c r="Z97" s="174"/>
      <c r="AA97" s="174"/>
      <c r="AB97" s="172"/>
      <c r="AC97" s="172"/>
      <c r="AD97" s="171"/>
      <c r="AE97" s="174"/>
      <c r="AF97" s="176" t="s">
        <v>145</v>
      </c>
    </row>
    <row customHeight="true" ht="16.04010025062648" r="98">
      <c r="A98" s="161"/>
      <c r="B98" s="162" t="s">
        <v>146</v>
      </c>
      <c r="C98" s="163" t="s">
        <v>141</v>
      </c>
      <c r="D98" s="164" t="s">
        <v>142</v>
      </c>
      <c r="E98" s="165">
        <v>0</v>
      </c>
      <c r="F98" s="166">
        <f>E98+E99</f>
      </c>
      <c r="G98" s="167">
        <v>0</v>
      </c>
      <c r="H98" s="167">
        <v>0</v>
      </c>
      <c r="I98" s="168">
        <f t="shared" si="662"/>
      </c>
      <c r="J98" s="169">
        <f t="shared" si="716"/>
      </c>
      <c r="K98" s="167">
        <v>0</v>
      </c>
      <c r="L98" s="169">
        <f t="shared" si="770"/>
      </c>
      <c r="M98" s="167">
        <v>0</v>
      </c>
      <c r="N98" s="170">
        <f t="shared" si="800"/>
      </c>
      <c r="O98" s="167">
        <v>0</v>
      </c>
      <c r="P98" s="170">
        <f t="shared" si="827"/>
      </c>
      <c r="Q98" s="171">
        <f>(M98+M99)/(O98+O99)</f>
      </c>
      <c r="R98" s="172">
        <v>5</v>
      </c>
      <c r="S98" s="171">
        <f>(O98+O99)/(K98+K99)</f>
      </c>
      <c r="T98" s="172">
        <v>0</v>
      </c>
      <c r="U98" s="173">
        <f>F98/T98</f>
      </c>
      <c r="V98" s="174">
        <f>(F98+500)/T98</f>
      </c>
      <c r="W98" s="175">
        <v>0</v>
      </c>
      <c r="X98" s="174">
        <f>W98/T98</f>
      </c>
      <c r="Y98" s="171">
        <f>T98/R98</f>
      </c>
      <c r="Z98" s="174">
        <f>W98/F98</f>
      </c>
      <c r="AA98" s="174">
        <f>W98/(F98+500)</f>
      </c>
      <c r="AB98" s="172">
        <v>0</v>
      </c>
      <c r="AC98" s="172">
        <v>0</v>
      </c>
      <c r="AD98" s="171">
        <f>AB98/T98</f>
      </c>
      <c r="AE98" s="174">
        <f>(W98-AC98)/(F98+500)</f>
      </c>
      <c r="AF98" s="174" t="s">
        <v>143</v>
      </c>
    </row>
    <row customHeight="true" ht="16.04010025062648" r="99">
      <c r="A99" s="161"/>
      <c r="B99" s="162"/>
      <c r="C99" s="163"/>
      <c r="D99" s="164" t="s">
        <v>144</v>
      </c>
      <c r="E99" s="165">
        <v>706.83</v>
      </c>
      <c r="F99" s="166"/>
      <c r="G99" s="167">
        <v>4973</v>
      </c>
      <c r="H99" s="167">
        <v>333</v>
      </c>
      <c r="I99" s="168">
        <f t="shared" si="662"/>
      </c>
      <c r="J99" s="169">
        <f t="shared" si="716"/>
      </c>
      <c r="K99" s="167">
        <v>21</v>
      </c>
      <c r="L99" s="169">
        <f t="shared" si="770"/>
      </c>
      <c r="M99" s="167">
        <v>0</v>
      </c>
      <c r="N99" s="170">
        <f t="shared" si="800"/>
      </c>
      <c r="O99" s="167">
        <v>2</v>
      </c>
      <c r="P99" s="170">
        <f t="shared" si="827"/>
      </c>
      <c r="Q99" s="171"/>
      <c r="R99" s="172"/>
      <c r="S99" s="171"/>
      <c r="T99" s="172"/>
      <c r="U99" s="173"/>
      <c r="V99" s="174"/>
      <c r="W99" s="175"/>
      <c r="X99" s="174"/>
      <c r="Y99" s="171"/>
      <c r="Z99" s="174"/>
      <c r="AA99" s="174"/>
      <c r="AB99" s="172"/>
      <c r="AC99" s="172"/>
      <c r="AD99" s="171"/>
      <c r="AE99" s="174"/>
      <c r="AF99" s="176" t="s">
        <v>145</v>
      </c>
    </row>
    <row customHeight="true" ht="16.04010025062648" r="100">
      <c r="A100" s="161"/>
      <c r="B100" s="162" t="s">
        <v>147</v>
      </c>
      <c r="C100" s="163" t="s">
        <v>141</v>
      </c>
      <c r="D100" s="164" t="s">
        <v>142</v>
      </c>
      <c r="E100" s="165">
        <v>97.73</v>
      </c>
      <c r="F100" s="166">
        <f>E100+E101</f>
      </c>
      <c r="G100" s="167">
        <v>344</v>
      </c>
      <c r="H100" s="167">
        <v>26</v>
      </c>
      <c r="I100" s="168">
        <f t="shared" si="662"/>
      </c>
      <c r="J100" s="169">
        <f t="shared" si="716"/>
      </c>
      <c r="K100" s="167">
        <v>1</v>
      </c>
      <c r="L100" s="169">
        <f t="shared" si="770"/>
      </c>
      <c r="M100" s="167">
        <v>0</v>
      </c>
      <c r="N100" s="170">
        <f t="shared" si="800"/>
      </c>
      <c r="O100" s="167">
        <v>0</v>
      </c>
      <c r="P100" s="170">
        <f t="shared" si="827"/>
      </c>
      <c r="Q100" s="171">
        <f>(M100+M101)/(O100+O101)</f>
      </c>
      <c r="R100" s="172">
        <v>1</v>
      </c>
      <c r="S100" s="171">
        <f>(O100+O101)/(K100+K101)</f>
      </c>
      <c r="T100" s="172">
        <v>0</v>
      </c>
      <c r="U100" s="173">
        <f>F100/T100</f>
      </c>
      <c r="V100" s="174">
        <f>(F100+500)/T100</f>
      </c>
      <c r="W100" s="175">
        <v>0</v>
      </c>
      <c r="X100" s="174">
        <f>W100/T100</f>
      </c>
      <c r="Y100" s="171">
        <f>T100/R100</f>
      </c>
      <c r="Z100" s="174">
        <f>W100/F100</f>
      </c>
      <c r="AA100" s="174">
        <f>W100/(F100+500)</f>
      </c>
      <c r="AB100" s="172">
        <v>0</v>
      </c>
      <c r="AC100" s="172">
        <v>0</v>
      </c>
      <c r="AD100" s="171">
        <f>AB100/T100</f>
      </c>
      <c r="AE100" s="174">
        <f>(W100-AC100)/(F100+500)</f>
      </c>
      <c r="AF100" s="174" t="s">
        <v>143</v>
      </c>
    </row>
    <row customHeight="true" ht="16.04010025062648" r="101">
      <c r="A101" s="161"/>
      <c r="B101" s="162"/>
      <c r="C101" s="163"/>
      <c r="D101" s="164" t="s">
        <v>144</v>
      </c>
      <c r="E101" s="165">
        <v>297.08</v>
      </c>
      <c r="F101" s="166"/>
      <c r="G101" s="167">
        <v>1877</v>
      </c>
      <c r="H101" s="167">
        <v>95</v>
      </c>
      <c r="I101" s="168">
        <f t="shared" si="662"/>
      </c>
      <c r="J101" s="169">
        <f t="shared" si="716"/>
      </c>
      <c r="K101" s="167">
        <v>4</v>
      </c>
      <c r="L101" s="169">
        <f t="shared" si="770"/>
      </c>
      <c r="M101" s="167">
        <v>0</v>
      </c>
      <c r="N101" s="170">
        <f t="shared" si="800"/>
      </c>
      <c r="O101" s="167">
        <v>0</v>
      </c>
      <c r="P101" s="170">
        <f t="shared" si="827"/>
      </c>
      <c r="Q101" s="171"/>
      <c r="R101" s="172"/>
      <c r="S101" s="171"/>
      <c r="T101" s="172"/>
      <c r="U101" s="173"/>
      <c r="V101" s="174"/>
      <c r="W101" s="175"/>
      <c r="X101" s="174"/>
      <c r="Y101" s="171"/>
      <c r="Z101" s="174"/>
      <c r="AA101" s="174"/>
      <c r="AB101" s="172"/>
      <c r="AC101" s="172"/>
      <c r="AD101" s="171"/>
      <c r="AE101" s="174"/>
      <c r="AF101" s="176" t="s">
        <v>145</v>
      </c>
    </row>
    <row customHeight="true" ht="16.04010025062648" r="102">
      <c r="A102" s="161"/>
      <c r="B102" s="162" t="s">
        <v>148</v>
      </c>
      <c r="C102" s="163" t="s">
        <v>141</v>
      </c>
      <c r="D102" s="164" t="s">
        <v>142</v>
      </c>
      <c r="E102" s="165">
        <v>223.24</v>
      </c>
      <c r="F102" s="166">
        <f>E102+E103</f>
      </c>
      <c r="G102" s="167">
        <v>662</v>
      </c>
      <c r="H102" s="167">
        <v>40</v>
      </c>
      <c r="I102" s="168">
        <f t="shared" si="662"/>
      </c>
      <c r="J102" s="169">
        <f t="shared" si="716"/>
      </c>
      <c r="K102" s="167">
        <v>3</v>
      </c>
      <c r="L102" s="169">
        <f t="shared" si="770"/>
      </c>
      <c r="M102" s="167">
        <v>0</v>
      </c>
      <c r="N102" s="170">
        <f t="shared" si="800"/>
      </c>
      <c r="O102" s="167">
        <v>0</v>
      </c>
      <c r="P102" s="170">
        <f t="shared" si="827"/>
      </c>
      <c r="Q102" s="171">
        <f>(M102+M103)/(O102+O103)</f>
      </c>
      <c r="R102" s="172">
        <v>0</v>
      </c>
      <c r="S102" s="171">
        <f>(O102+O103)/(K102+K103)</f>
      </c>
      <c r="T102" s="172">
        <v>0</v>
      </c>
      <c r="U102" s="173">
        <f>F102/T102</f>
      </c>
      <c r="V102" s="174">
        <f>(F102+500)/T102</f>
      </c>
      <c r="W102" s="175">
        <v>0</v>
      </c>
      <c r="X102" s="174">
        <f>W102/T102</f>
      </c>
      <c r="Y102" s="171">
        <f>T102/R102</f>
      </c>
      <c r="Z102" s="174">
        <f>W102/F102</f>
      </c>
      <c r="AA102" s="174">
        <f>W102/(F102+500)</f>
      </c>
      <c r="AB102" s="172">
        <v>0</v>
      </c>
      <c r="AC102" s="172">
        <v>0</v>
      </c>
      <c r="AD102" s="171">
        <f>AB102/T102</f>
      </c>
      <c r="AE102" s="174">
        <f>(W102-AC102)/(F102+500)</f>
      </c>
      <c r="AF102" s="174" t="s">
        <v>143</v>
      </c>
    </row>
    <row customHeight="true" ht="16.04010025062648" r="103">
      <c r="A103" s="161"/>
      <c r="B103" s="162"/>
      <c r="C103" s="163"/>
      <c r="D103" s="164" t="s">
        <v>144</v>
      </c>
      <c r="E103" s="165">
        <v>271.68</v>
      </c>
      <c r="F103" s="166"/>
      <c r="G103" s="167">
        <v>1839</v>
      </c>
      <c r="H103" s="167">
        <v>79</v>
      </c>
      <c r="I103" s="168">
        <f t="shared" si="662"/>
      </c>
      <c r="J103" s="169">
        <f t="shared" si="716"/>
      </c>
      <c r="K103" s="167">
        <v>4</v>
      </c>
      <c r="L103" s="169">
        <f t="shared" si="770"/>
      </c>
      <c r="M103" s="167">
        <v>0</v>
      </c>
      <c r="N103" s="170">
        <f t="shared" si="800"/>
      </c>
      <c r="O103" s="167">
        <v>1</v>
      </c>
      <c r="P103" s="170">
        <f t="shared" si="827"/>
      </c>
      <c r="Q103" s="171"/>
      <c r="R103" s="172"/>
      <c r="S103" s="171"/>
      <c r="T103" s="172"/>
      <c r="U103" s="173"/>
      <c r="V103" s="174"/>
      <c r="W103" s="175"/>
      <c r="X103" s="174"/>
      <c r="Y103" s="171"/>
      <c r="Z103" s="174"/>
      <c r="AA103" s="174"/>
      <c r="AB103" s="172"/>
      <c r="AC103" s="172"/>
      <c r="AD103" s="171"/>
      <c r="AE103" s="174"/>
      <c r="AF103" s="176" t="s">
        <v>145</v>
      </c>
    </row>
    <row customHeight="true" ht="16.04010025062648" r="104">
      <c r="A104" s="161"/>
      <c r="B104" s="177" t="s">
        <v>149</v>
      </c>
      <c r="C104" s="178"/>
      <c r="D104" s="179"/>
      <c r="E104" s="180">
        <f>SUM(E96:E103)</f>
      </c>
      <c r="F104" s="181">
        <f>SUM(F96:F103)</f>
      </c>
      <c r="G104" s="181">
        <f>SUM(G96:G103)</f>
      </c>
      <c r="H104" s="181">
        <f>SUM(H96:H103)</f>
      </c>
      <c r="I104" s="182">
        <f t="shared" si="662"/>
      </c>
      <c r="J104" s="183">
        <f t="shared" si="716"/>
      </c>
      <c r="K104" s="181">
        <f>SUM(K96:K103)</f>
      </c>
      <c r="L104" s="183">
        <f t="shared" si="770"/>
      </c>
      <c r="M104" s="181">
        <f>SUM(M96:M103)</f>
      </c>
      <c r="N104" s="184">
        <f t="shared" si="800"/>
      </c>
      <c r="O104" s="181">
        <f>SUM(O96:O103)</f>
      </c>
      <c r="P104" s="184">
        <f t="shared" si="827"/>
      </c>
      <c r="Q104" s="185">
        <f>M104/O104</f>
      </c>
      <c r="R104" s="181">
        <f>SUM(R96:R103)</f>
      </c>
      <c r="S104" s="185">
        <f>(O104+O104)/(K104+K104)</f>
      </c>
      <c r="T104" s="181">
        <f>SUM(T96:T103)</f>
      </c>
      <c r="U104" s="186">
        <f t="shared" ref="U104:U105" si="10">F104/T104</f>
      </c>
      <c r="V104" s="187">
        <f>(F104+5*500)/T104</f>
      </c>
      <c r="W104" s="183">
        <f>SUM(W96:W103)</f>
      </c>
      <c r="X104" s="188">
        <f t="shared" ref="X104:X105" si="142">W104/T104</f>
      </c>
      <c r="Y104" s="185">
        <f t="shared" ref="Y104:Y105" si="274">T104/R104</f>
      </c>
      <c r="Z104" s="187">
        <f t="shared" ref="Z104:Z105" si="406">W104/F104</f>
      </c>
      <c r="AA104" s="187">
        <f>W104/(F104+COUNT(W96:W103)*500)</f>
      </c>
      <c r="AB104" s="181">
        <f>SUM(AB96:AB103)</f>
      </c>
      <c r="AC104" s="181">
        <f>SUM(AC96:AC103)</f>
      </c>
      <c r="AD104" s="185">
        <f t="shared" ref="AD104:AD105" si="538">AB104/T104</f>
      </c>
      <c r="AE104" s="189">
        <f>(W104-AC104)/(F104+COUNT(W96:W103))</f>
      </c>
      <c r="AF104" s="174"/>
    </row>
    <row customHeight="true" ht="16.04010025062648" r="105">
      <c r="A105" s="161"/>
      <c r="B105" s="162" t="s">
        <v>150</v>
      </c>
      <c r="C105" s="163" t="s">
        <v>156</v>
      </c>
      <c r="D105" s="164" t="s">
        <v>142</v>
      </c>
      <c r="E105" s="165">
        <v>120.14</v>
      </c>
      <c r="F105" s="166">
        <f>E105+E106</f>
      </c>
      <c r="G105" s="167">
        <v>474</v>
      </c>
      <c r="H105" s="167">
        <v>27</v>
      </c>
      <c r="I105" s="168">
        <f t="shared" si="662"/>
      </c>
      <c r="J105" s="169">
        <f t="shared" si="716"/>
      </c>
      <c r="K105" s="167">
        <v>2</v>
      </c>
      <c r="L105" s="169">
        <f t="shared" si="770"/>
      </c>
      <c r="M105" s="167">
        <v>0</v>
      </c>
      <c r="N105" s="170">
        <f t="shared" si="800"/>
      </c>
      <c r="O105" s="167">
        <v>0</v>
      </c>
      <c r="P105" s="170">
        <f t="shared" si="827"/>
      </c>
      <c r="Q105" s="171">
        <f>(M105+M106)/(O105+O106)</f>
      </c>
      <c r="R105" s="172">
        <v>1</v>
      </c>
      <c r="S105" s="171">
        <f>(O105+O106)/(K105+K106)</f>
      </c>
      <c r="T105" s="172">
        <v>4</v>
      </c>
      <c r="U105" s="173">
        <f t="shared" si="10"/>
      </c>
      <c r="V105" s="174">
        <f>(F105+500)/T105</f>
      </c>
      <c r="W105" s="175">
        <v>3311.28</v>
      </c>
      <c r="X105" s="174">
        <f t="shared" si="142"/>
      </c>
      <c r="Y105" s="171">
        <f t="shared" si="274"/>
      </c>
      <c r="Z105" s="174">
        <f t="shared" si="406"/>
      </c>
      <c r="AA105" s="174">
        <f>W105/(F105+500)</f>
      </c>
      <c r="AB105" s="172">
        <v>0</v>
      </c>
      <c r="AC105" s="172">
        <v>0</v>
      </c>
      <c r="AD105" s="171">
        <f t="shared" si="538"/>
      </c>
      <c r="AE105" s="174">
        <f>(W105-AC105)/(F105+500)</f>
      </c>
      <c r="AF105" s="174" t="s">
        <v>143</v>
      </c>
    </row>
    <row customHeight="true" ht="16.04010025062648" r="106">
      <c r="A106" s="161"/>
      <c r="B106" s="162"/>
      <c r="C106" s="163"/>
      <c r="D106" s="164" t="s">
        <v>144</v>
      </c>
      <c r="E106" s="165">
        <v>255.98</v>
      </c>
      <c r="F106" s="166"/>
      <c r="G106" s="167">
        <v>1135</v>
      </c>
      <c r="H106" s="167">
        <v>54</v>
      </c>
      <c r="I106" s="168">
        <f t="shared" si="662"/>
      </c>
      <c r="J106" s="169">
        <f t="shared" si="716"/>
      </c>
      <c r="K106" s="167">
        <v>5</v>
      </c>
      <c r="L106" s="169">
        <f t="shared" si="770"/>
      </c>
      <c r="M106" s="167">
        <v>0</v>
      </c>
      <c r="N106" s="170">
        <f t="shared" si="800"/>
      </c>
      <c r="O106" s="167">
        <v>0</v>
      </c>
      <c r="P106" s="170">
        <f t="shared" si="827"/>
      </c>
      <c r="Q106" s="171"/>
      <c r="R106" s="172"/>
      <c r="S106" s="171"/>
      <c r="T106" s="172"/>
      <c r="U106" s="173"/>
      <c r="V106" s="174"/>
      <c r="W106" s="175"/>
      <c r="X106" s="174"/>
      <c r="Y106" s="171"/>
      <c r="Z106" s="174"/>
      <c r="AA106" s="174"/>
      <c r="AB106" s="172"/>
      <c r="AC106" s="172"/>
      <c r="AD106" s="171"/>
      <c r="AE106" s="174"/>
      <c r="AF106" s="176" t="s">
        <v>145</v>
      </c>
    </row>
    <row customHeight="true" ht="16.04010025062648" r="107">
      <c r="A107" s="161"/>
      <c r="B107" s="162" t="s">
        <v>152</v>
      </c>
      <c r="C107" s="163" t="s">
        <v>156</v>
      </c>
      <c r="D107" s="164" t="s">
        <v>142</v>
      </c>
      <c r="E107" s="165">
        <v>51.11</v>
      </c>
      <c r="F107" s="166">
        <f>E107+E108</f>
      </c>
      <c r="G107" s="167">
        <v>375</v>
      </c>
      <c r="H107" s="167">
        <v>23</v>
      </c>
      <c r="I107" s="168">
        <f t="shared" si="662"/>
      </c>
      <c r="J107" s="169">
        <f t="shared" si="716"/>
      </c>
      <c r="K107" s="167">
        <v>1</v>
      </c>
      <c r="L107" s="169">
        <f t="shared" si="770"/>
      </c>
      <c r="M107" s="167">
        <v>0</v>
      </c>
      <c r="N107" s="170">
        <f t="shared" si="800"/>
      </c>
      <c r="O107" s="167">
        <v>0</v>
      </c>
      <c r="P107" s="170">
        <f t="shared" si="827"/>
      </c>
      <c r="Q107" s="171">
        <f>(M107+M108)/(O107+O108)</f>
      </c>
      <c r="R107" s="172">
        <v>0</v>
      </c>
      <c r="S107" s="171">
        <f>(O107+O108)/(K107+K108)</f>
      </c>
      <c r="T107" s="172">
        <v>0</v>
      </c>
      <c r="U107" s="173">
        <f>F107/T107</f>
      </c>
      <c r="V107" s="174">
        <f>(F107+500)/T107</f>
      </c>
      <c r="W107" s="175">
        <v>0</v>
      </c>
      <c r="X107" s="174">
        <f>W107/T107</f>
      </c>
      <c r="Y107" s="171">
        <f>T107/R107</f>
      </c>
      <c r="Z107" s="174">
        <f>W107/F107</f>
      </c>
      <c r="AA107" s="174">
        <f>W107/(F107+500)</f>
      </c>
      <c r="AB107" s="172">
        <v>0</v>
      </c>
      <c r="AC107" s="172">
        <v>0</v>
      </c>
      <c r="AD107" s="171">
        <f>AB107/T107</f>
      </c>
      <c r="AE107" s="174">
        <f>(W107-AC107)/(F107+500)</f>
      </c>
      <c r="AF107" s="174" t="s">
        <v>143</v>
      </c>
    </row>
    <row customHeight="true" ht="16.04010025062648" r="108">
      <c r="A108" s="161"/>
      <c r="B108" s="162"/>
      <c r="C108" s="163"/>
      <c r="D108" s="164" t="s">
        <v>144</v>
      </c>
      <c r="E108" s="165">
        <v>338.13</v>
      </c>
      <c r="F108" s="166"/>
      <c r="G108" s="167">
        <v>1657</v>
      </c>
      <c r="H108" s="167">
        <v>52</v>
      </c>
      <c r="I108" s="168">
        <f t="shared" si="662"/>
      </c>
      <c r="J108" s="169">
        <f t="shared" si="716"/>
      </c>
      <c r="K108" s="167">
        <v>1</v>
      </c>
      <c r="L108" s="169">
        <f t="shared" si="770"/>
      </c>
      <c r="M108" s="167">
        <v>0</v>
      </c>
      <c r="N108" s="170">
        <f t="shared" si="800"/>
      </c>
      <c r="O108" s="167">
        <v>0</v>
      </c>
      <c r="P108" s="170">
        <f t="shared" si="827"/>
      </c>
      <c r="Q108" s="171"/>
      <c r="R108" s="172"/>
      <c r="S108" s="171"/>
      <c r="T108" s="172"/>
      <c r="U108" s="173"/>
      <c r="V108" s="174"/>
      <c r="W108" s="175"/>
      <c r="X108" s="174"/>
      <c r="Y108" s="171"/>
      <c r="Z108" s="174"/>
      <c r="AA108" s="174"/>
      <c r="AB108" s="172"/>
      <c r="AC108" s="172"/>
      <c r="AD108" s="171"/>
      <c r="AE108" s="174"/>
      <c r="AF108" s="176" t="s">
        <v>145</v>
      </c>
    </row>
    <row customHeight="true" ht="16.04010025062648" r="109">
      <c r="A109" s="161"/>
      <c r="B109" s="162" t="s">
        <v>153</v>
      </c>
      <c r="C109" s="163" t="s">
        <v>156</v>
      </c>
      <c r="D109" s="164" t="s">
        <v>142</v>
      </c>
      <c r="E109" s="165">
        <v>23.78</v>
      </c>
      <c r="F109" s="166">
        <f>E109+E110</f>
      </c>
      <c r="G109" s="167">
        <v>321</v>
      </c>
      <c r="H109" s="167">
        <v>16</v>
      </c>
      <c r="I109" s="168">
        <f t="shared" si="662"/>
      </c>
      <c r="J109" s="169">
        <f t="shared" si="716"/>
      </c>
      <c r="K109" s="167">
        <v>1</v>
      </c>
      <c r="L109" s="169">
        <f t="shared" si="770"/>
      </c>
      <c r="M109" s="167">
        <v>0</v>
      </c>
      <c r="N109" s="170">
        <f t="shared" si="800"/>
      </c>
      <c r="O109" s="167">
        <v>0</v>
      </c>
      <c r="P109" s="170">
        <f t="shared" si="827"/>
      </c>
      <c r="Q109" s="171">
        <f>(M109+M110)/(O109+O110)</f>
      </c>
      <c r="R109" s="172">
        <v>1</v>
      </c>
      <c r="S109" s="171">
        <f>(O109+O110)/(K109+K110)</f>
      </c>
      <c r="T109" s="172">
        <v>0</v>
      </c>
      <c r="U109" s="173">
        <f>F109/T109</f>
      </c>
      <c r="V109" s="174">
        <f>(F109+500)/T109</f>
      </c>
      <c r="W109" s="175">
        <v>0</v>
      </c>
      <c r="X109" s="174">
        <f>W109/T109</f>
      </c>
      <c r="Y109" s="171">
        <f>T109/R109</f>
      </c>
      <c r="Z109" s="174">
        <f>W109/F109</f>
      </c>
      <c r="AA109" s="174">
        <f>W109/(F109+500)</f>
      </c>
      <c r="AB109" s="172">
        <v>0</v>
      </c>
      <c r="AC109" s="172">
        <v>0</v>
      </c>
      <c r="AD109" s="171">
        <f>AB109/T109</f>
      </c>
      <c r="AE109" s="174">
        <f>(W109-AC109)/(F109+500)</f>
      </c>
      <c r="AF109" s="174" t="s">
        <v>143</v>
      </c>
    </row>
    <row customHeight="true" ht="16.04010025062648" r="110">
      <c r="A110" s="161"/>
      <c r="B110" s="162"/>
      <c r="C110" s="163"/>
      <c r="D110" s="164" t="s">
        <v>144</v>
      </c>
      <c r="E110" s="165">
        <v>564.1</v>
      </c>
      <c r="F110" s="166"/>
      <c r="G110" s="167">
        <v>3853</v>
      </c>
      <c r="H110" s="167">
        <v>150</v>
      </c>
      <c r="I110" s="168">
        <f t="shared" si="662"/>
      </c>
      <c r="J110" s="169">
        <f t="shared" si="716"/>
      </c>
      <c r="K110" s="167">
        <v>7</v>
      </c>
      <c r="L110" s="169">
        <f t="shared" si="770"/>
      </c>
      <c r="M110" s="167">
        <v>0</v>
      </c>
      <c r="N110" s="170">
        <f t="shared" si="800"/>
      </c>
      <c r="O110" s="167">
        <v>0</v>
      </c>
      <c r="P110" s="170">
        <f t="shared" si="827"/>
      </c>
      <c r="Q110" s="171"/>
      <c r="R110" s="172"/>
      <c r="S110" s="171"/>
      <c r="T110" s="172"/>
      <c r="U110" s="173"/>
      <c r="V110" s="174"/>
      <c r="W110" s="175"/>
      <c r="X110" s="174"/>
      <c r="Y110" s="171"/>
      <c r="Z110" s="174"/>
      <c r="AA110" s="174"/>
      <c r="AB110" s="172"/>
      <c r="AC110" s="172"/>
      <c r="AD110" s="171"/>
      <c r="AE110" s="174"/>
      <c r="AF110" s="176" t="s">
        <v>145</v>
      </c>
    </row>
    <row customHeight="true" ht="16.04010025062648" r="111">
      <c r="A111" s="161"/>
      <c r="B111" s="162" t="s">
        <v>154</v>
      </c>
      <c r="C111" s="163" t="s">
        <v>156</v>
      </c>
      <c r="D111" s="164" t="s">
        <v>142</v>
      </c>
      <c r="E111" s="165">
        <v>14.94</v>
      </c>
      <c r="F111" s="166">
        <f>E111+E112</f>
      </c>
      <c r="G111" s="167">
        <v>228</v>
      </c>
      <c r="H111" s="167">
        <v>13</v>
      </c>
      <c r="I111" s="168">
        <f t="shared" si="662"/>
      </c>
      <c r="J111" s="169">
        <f t="shared" si="716"/>
      </c>
      <c r="K111" s="167">
        <v>0</v>
      </c>
      <c r="L111" s="169">
        <f t="shared" si="770"/>
      </c>
      <c r="M111" s="167">
        <v>0</v>
      </c>
      <c r="N111" s="170">
        <f t="shared" si="800"/>
      </c>
      <c r="O111" s="167">
        <v>0</v>
      </c>
      <c r="P111" s="170">
        <f t="shared" si="827"/>
      </c>
      <c r="Q111" s="171">
        <f>(M111+M112)/(O111+O112)</f>
      </c>
      <c r="R111" s="172">
        <v>2</v>
      </c>
      <c r="S111" s="171">
        <f>(O111+O112)/(K111+K112)</f>
      </c>
      <c r="T111" s="172">
        <v>0</v>
      </c>
      <c r="U111" s="173">
        <f>F111/T111</f>
      </c>
      <c r="V111" s="174">
        <f>(F111+500)/T111</f>
      </c>
      <c r="W111" s="175">
        <v>0</v>
      </c>
      <c r="X111" s="174">
        <f>W111/T111</f>
      </c>
      <c r="Y111" s="171">
        <f>T111/R111</f>
      </c>
      <c r="Z111" s="174">
        <f>W111/F111</f>
      </c>
      <c r="AA111" s="174">
        <f>W111/(F111+500)</f>
      </c>
      <c r="AB111" s="172">
        <v>0</v>
      </c>
      <c r="AC111" s="172">
        <v>0</v>
      </c>
      <c r="AD111" s="171">
        <f>AB111/T111</f>
      </c>
      <c r="AE111" s="174">
        <f>(W111-AC111)/(F111+500)</f>
      </c>
      <c r="AF111" s="174" t="s">
        <v>143</v>
      </c>
    </row>
    <row customHeight="true" ht="16.04010025062648" r="112">
      <c r="A112" s="161"/>
      <c r="B112" s="162"/>
      <c r="C112" s="163"/>
      <c r="D112" s="164" t="s">
        <v>144</v>
      </c>
      <c r="E112" s="165">
        <v>527.89</v>
      </c>
      <c r="F112" s="166"/>
      <c r="G112" s="167">
        <v>2815</v>
      </c>
      <c r="H112" s="167">
        <v>109</v>
      </c>
      <c r="I112" s="168">
        <f t="shared" si="662"/>
      </c>
      <c r="J112" s="169">
        <f t="shared" si="716"/>
      </c>
      <c r="K112" s="167">
        <v>7</v>
      </c>
      <c r="L112" s="169">
        <f t="shared" si="770"/>
      </c>
      <c r="M112" s="167">
        <v>0</v>
      </c>
      <c r="N112" s="170">
        <f t="shared" si="800"/>
      </c>
      <c r="O112" s="167">
        <v>1</v>
      </c>
      <c r="P112" s="170">
        <f t="shared" si="827"/>
      </c>
      <c r="Q112" s="171"/>
      <c r="R112" s="172"/>
      <c r="S112" s="171"/>
      <c r="T112" s="172"/>
      <c r="U112" s="173"/>
      <c r="V112" s="174"/>
      <c r="W112" s="175"/>
      <c r="X112" s="174"/>
      <c r="Y112" s="171"/>
      <c r="Z112" s="174"/>
      <c r="AA112" s="174"/>
      <c r="AB112" s="172"/>
      <c r="AC112" s="172"/>
      <c r="AD112" s="171"/>
      <c r="AE112" s="174"/>
      <c r="AF112" s="176" t="s">
        <v>145</v>
      </c>
    </row>
    <row customHeight="true" ht="16.04010025062648" r="113">
      <c r="A113" s="161"/>
      <c r="B113" s="177" t="s">
        <v>149</v>
      </c>
      <c r="C113" s="178"/>
      <c r="D113" s="179"/>
      <c r="E113" s="180">
        <f>SUM(E105:E112)</f>
      </c>
      <c r="F113" s="181">
        <f>SUM(F105:F112)</f>
      </c>
      <c r="G113" s="181">
        <f>SUM(G105:G112)</f>
      </c>
      <c r="H113" s="181">
        <f>SUM(H105:H112)</f>
      </c>
      <c r="I113" s="182">
        <f t="shared" si="662"/>
      </c>
      <c r="J113" s="183">
        <f t="shared" si="716"/>
      </c>
      <c r="K113" s="181">
        <f>SUM(K105:K112)</f>
      </c>
      <c r="L113" s="183">
        <f t="shared" si="770"/>
      </c>
      <c r="M113" s="181">
        <f>SUM(M105:M112)</f>
      </c>
      <c r="N113" s="184">
        <f t="shared" si="800"/>
      </c>
      <c r="O113" s="181">
        <f>SUM(O105:O112)</f>
      </c>
      <c r="P113" s="184">
        <f t="shared" si="827"/>
      </c>
      <c r="Q113" s="185">
        <f>M113/O113</f>
      </c>
      <c r="R113" s="181">
        <f>SUM(R105:R112)</f>
      </c>
      <c r="S113" s="185">
        <f>(O113+O113)/(K113+K113)</f>
      </c>
      <c r="T113" s="181">
        <f>SUM(T105:T112)</f>
      </c>
      <c r="U113" s="186">
        <f t="shared" ref="U113:U114" si="11">F113/T113</f>
      </c>
      <c r="V113" s="187">
        <f>(F113+5*500)/T113</f>
      </c>
      <c r="W113" s="183">
        <f>SUM(W105:W112)</f>
      </c>
      <c r="X113" s="188">
        <f t="shared" ref="X113:X114" si="143">W113/T113</f>
      </c>
      <c r="Y113" s="185">
        <f t="shared" ref="Y113:Y114" si="275">T113/R113</f>
      </c>
      <c r="Z113" s="187">
        <f t="shared" ref="Z113:Z114" si="407">W113/F113</f>
      </c>
      <c r="AA113" s="187">
        <f>W113/(F113+COUNT(W105:W112)*500)</f>
      </c>
      <c r="AB113" s="181">
        <f>SUM(AB105:AB112)</f>
      </c>
      <c r="AC113" s="181">
        <f>SUM(AC105:AC112)</f>
      </c>
      <c r="AD113" s="185">
        <f t="shared" ref="AD113:AD114" si="539">AB113/T113</f>
      </c>
      <c r="AE113" s="189">
        <f>(W113-AC113)/(F113+COUNT(W105:W112))</f>
      </c>
      <c r="AF113" s="174"/>
    </row>
    <row customHeight="true" ht="16.04010025062648" r="114">
      <c r="A114" s="161"/>
      <c r="B114" s="162" t="s">
        <v>155</v>
      </c>
      <c r="C114" s="163" t="s">
        <v>163</v>
      </c>
      <c r="D114" s="164" t="s">
        <v>142</v>
      </c>
      <c r="E114" s="165">
        <v>12.63</v>
      </c>
      <c r="F114" s="166">
        <f>E114+E115</f>
      </c>
      <c r="G114" s="167">
        <v>212</v>
      </c>
      <c r="H114" s="167">
        <v>10</v>
      </c>
      <c r="I114" s="168">
        <f t="shared" si="662"/>
      </c>
      <c r="J114" s="169">
        <f t="shared" si="716"/>
      </c>
      <c r="K114" s="167">
        <v>0</v>
      </c>
      <c r="L114" s="169">
        <f t="shared" si="770"/>
      </c>
      <c r="M114" s="167">
        <v>0</v>
      </c>
      <c r="N114" s="170">
        <f t="shared" si="800"/>
      </c>
      <c r="O114" s="167">
        <v>0</v>
      </c>
      <c r="P114" s="170">
        <f t="shared" si="827"/>
      </c>
      <c r="Q114" s="171">
        <f>(M114+M115)/(O114+O115)</f>
      </c>
      <c r="R114" s="172">
        <v>4</v>
      </c>
      <c r="S114" s="171">
        <f>(O114+O115)/(K114+K115)</f>
      </c>
      <c r="T114" s="172">
        <v>1</v>
      </c>
      <c r="U114" s="173">
        <f t="shared" si="11"/>
      </c>
      <c r="V114" s="174">
        <f>(F114+500)/T114</f>
      </c>
      <c r="W114" s="175">
        <v>2407.2</v>
      </c>
      <c r="X114" s="174">
        <f t="shared" si="143"/>
      </c>
      <c r="Y114" s="171">
        <f t="shared" si="275"/>
      </c>
      <c r="Z114" s="174">
        <f t="shared" si="407"/>
      </c>
      <c r="AA114" s="174">
        <f>W114/(F114+500)</f>
      </c>
      <c r="AB114" s="172">
        <v>0</v>
      </c>
      <c r="AC114" s="172">
        <v>0</v>
      </c>
      <c r="AD114" s="171">
        <f t="shared" si="539"/>
      </c>
      <c r="AE114" s="174">
        <f>(W114-AC114)/(F114+500)</f>
      </c>
      <c r="AF114" s="174" t="s">
        <v>143</v>
      </c>
    </row>
    <row customHeight="true" ht="16.04010025062648" r="115">
      <c r="A115" s="161"/>
      <c r="B115" s="162"/>
      <c r="C115" s="163"/>
      <c r="D115" s="164" t="s">
        <v>144</v>
      </c>
      <c r="E115" s="165">
        <v>803.71</v>
      </c>
      <c r="F115" s="166"/>
      <c r="G115" s="167">
        <v>3525</v>
      </c>
      <c r="H115" s="167">
        <v>155</v>
      </c>
      <c r="I115" s="168">
        <f t="shared" si="662"/>
      </c>
      <c r="J115" s="169">
        <f t="shared" si="716"/>
      </c>
      <c r="K115" s="167">
        <v>14</v>
      </c>
      <c r="L115" s="169">
        <f t="shared" si="770"/>
      </c>
      <c r="M115" s="167">
        <v>1</v>
      </c>
      <c r="N115" s="170">
        <f t="shared" si="800"/>
      </c>
      <c r="O115" s="167">
        <v>3</v>
      </c>
      <c r="P115" s="170">
        <f t="shared" si="827"/>
      </c>
      <c r="Q115" s="171"/>
      <c r="R115" s="172"/>
      <c r="S115" s="171"/>
      <c r="T115" s="172"/>
      <c r="U115" s="173"/>
      <c r="V115" s="174"/>
      <c r="W115" s="175"/>
      <c r="X115" s="174"/>
      <c r="Y115" s="171"/>
      <c r="Z115" s="174"/>
      <c r="AA115" s="174"/>
      <c r="AB115" s="172"/>
      <c r="AC115" s="172"/>
      <c r="AD115" s="171"/>
      <c r="AE115" s="174"/>
      <c r="AF115" s="176" t="s">
        <v>145</v>
      </c>
    </row>
    <row customHeight="true" ht="16.04010025062648" r="116">
      <c r="A116" s="161"/>
      <c r="B116" s="162" t="s">
        <v>157</v>
      </c>
      <c r="C116" s="163" t="s">
        <v>163</v>
      </c>
      <c r="D116" s="164" t="s">
        <v>142</v>
      </c>
      <c r="E116" s="165">
        <v>11.67</v>
      </c>
      <c r="F116" s="166">
        <f>E116+E117</f>
      </c>
      <c r="G116" s="167">
        <v>224</v>
      </c>
      <c r="H116" s="167">
        <v>11</v>
      </c>
      <c r="I116" s="168">
        <f t="shared" si="662"/>
      </c>
      <c r="J116" s="169">
        <f t="shared" si="716"/>
      </c>
      <c r="K116" s="167">
        <v>0</v>
      </c>
      <c r="L116" s="169">
        <f t="shared" si="770"/>
      </c>
      <c r="M116" s="167">
        <v>0</v>
      </c>
      <c r="N116" s="170">
        <f t="shared" si="800"/>
      </c>
      <c r="O116" s="167">
        <v>0</v>
      </c>
      <c r="P116" s="170">
        <f t="shared" si="827"/>
      </c>
      <c r="Q116" s="171">
        <f>(M116+M117)/(O116+O117)</f>
      </c>
      <c r="R116" s="172">
        <v>3</v>
      </c>
      <c r="S116" s="171">
        <f>(O116+O117)/(K116+K117)</f>
      </c>
      <c r="T116" s="172">
        <v>1</v>
      </c>
      <c r="U116" s="173">
        <f>F116/T116</f>
      </c>
      <c r="V116" s="174">
        <f>(F116+500)/T116</f>
      </c>
      <c r="W116" s="175">
        <v>444</v>
      </c>
      <c r="X116" s="174">
        <f>W116/T116</f>
      </c>
      <c r="Y116" s="171">
        <f>T116/R116</f>
      </c>
      <c r="Z116" s="174">
        <f>W116/F116</f>
      </c>
      <c r="AA116" s="174">
        <f>W116/(F116+500)</f>
      </c>
      <c r="AB116" s="172">
        <v>1</v>
      </c>
      <c r="AC116" s="172">
        <v>444</v>
      </c>
      <c r="AD116" s="171">
        <f>AB116/T116</f>
      </c>
      <c r="AE116" s="174">
        <f>(W116-AC116)/(F116+500)</f>
      </c>
      <c r="AF116" s="174" t="s">
        <v>143</v>
      </c>
    </row>
    <row customHeight="true" ht="16.04010025062648" r="117">
      <c r="A117" s="161"/>
      <c r="B117" s="162"/>
      <c r="C117" s="163"/>
      <c r="D117" s="164" t="s">
        <v>144</v>
      </c>
      <c r="E117" s="165">
        <v>1094.86</v>
      </c>
      <c r="F117" s="166"/>
      <c r="G117" s="167">
        <v>5780</v>
      </c>
      <c r="H117" s="167">
        <v>180</v>
      </c>
      <c r="I117" s="168">
        <f t="shared" si="662"/>
      </c>
      <c r="J117" s="169">
        <f t="shared" si="716"/>
      </c>
      <c r="K117" s="167">
        <v>22</v>
      </c>
      <c r="L117" s="169">
        <f t="shared" si="770"/>
      </c>
      <c r="M117" s="167">
        <v>0</v>
      </c>
      <c r="N117" s="170">
        <f t="shared" si="800"/>
      </c>
      <c r="O117" s="167">
        <v>2</v>
      </c>
      <c r="P117" s="170">
        <f t="shared" si="827"/>
      </c>
      <c r="Q117" s="171"/>
      <c r="R117" s="172"/>
      <c r="S117" s="171"/>
      <c r="T117" s="172"/>
      <c r="U117" s="173"/>
      <c r="V117" s="174"/>
      <c r="W117" s="175"/>
      <c r="X117" s="174"/>
      <c r="Y117" s="171"/>
      <c r="Z117" s="174"/>
      <c r="AA117" s="174"/>
      <c r="AB117" s="172"/>
      <c r="AC117" s="172"/>
      <c r="AD117" s="171"/>
      <c r="AE117" s="174"/>
      <c r="AF117" s="176" t="s">
        <v>145</v>
      </c>
    </row>
    <row customHeight="true" ht="16.04010025062648" r="118">
      <c r="A118" s="161"/>
      <c r="B118" s="162" t="s">
        <v>158</v>
      </c>
      <c r="C118" s="163" t="s">
        <v>163</v>
      </c>
      <c r="D118" s="164" t="s">
        <v>142</v>
      </c>
      <c r="E118" s="165">
        <v>4.91</v>
      </c>
      <c r="F118" s="166">
        <f>E118+E119</f>
      </c>
      <c r="G118" s="167">
        <v>217</v>
      </c>
      <c r="H118" s="167">
        <v>15</v>
      </c>
      <c r="I118" s="168">
        <f t="shared" si="662"/>
      </c>
      <c r="J118" s="169">
        <f t="shared" si="716"/>
      </c>
      <c r="K118" s="167">
        <v>1</v>
      </c>
      <c r="L118" s="169">
        <f t="shared" si="770"/>
      </c>
      <c r="M118" s="167">
        <v>0</v>
      </c>
      <c r="N118" s="170">
        <f t="shared" si="800"/>
      </c>
      <c r="O118" s="167">
        <v>0</v>
      </c>
      <c r="P118" s="170">
        <f t="shared" si="827"/>
      </c>
      <c r="Q118" s="171">
        <f>(M118+M119)/(O118+O119)</f>
      </c>
      <c r="R118" s="172">
        <v>4</v>
      </c>
      <c r="S118" s="171">
        <f>(O118+O119)/(K118+K119)</f>
      </c>
      <c r="T118" s="172">
        <v>3</v>
      </c>
      <c r="U118" s="173">
        <f>F118/T118</f>
      </c>
      <c r="V118" s="174">
        <f>(F118+500)/T118</f>
      </c>
      <c r="W118" s="175">
        <v>2973.120000000001</v>
      </c>
      <c r="X118" s="174">
        <f>W118/T118</f>
      </c>
      <c r="Y118" s="171">
        <f>T118/R118</f>
      </c>
      <c r="Z118" s="174">
        <f>W118/F118</f>
      </c>
      <c r="AA118" s="174">
        <f>W118/(F118+500)</f>
      </c>
      <c r="AB118" s="172">
        <v>1</v>
      </c>
      <c r="AC118" s="172">
        <v>612</v>
      </c>
      <c r="AD118" s="171">
        <f>AB118/T118</f>
      </c>
      <c r="AE118" s="174">
        <f>(W118-AC118)/(F118+500)</f>
      </c>
      <c r="AF118" s="174" t="s">
        <v>159</v>
      </c>
    </row>
    <row customHeight="true" ht="16.04010025062648" r="119">
      <c r="A119" s="161"/>
      <c r="B119" s="162"/>
      <c r="C119" s="163"/>
      <c r="D119" s="164" t="s">
        <v>144</v>
      </c>
      <c r="E119" s="165">
        <v>1132.77</v>
      </c>
      <c r="F119" s="166"/>
      <c r="G119" s="167">
        <v>6754</v>
      </c>
      <c r="H119" s="167">
        <v>131</v>
      </c>
      <c r="I119" s="168">
        <f t="shared" si="662"/>
      </c>
      <c r="J119" s="169">
        <f t="shared" si="716"/>
      </c>
      <c r="K119" s="167">
        <v>18</v>
      </c>
      <c r="L119" s="169">
        <f t="shared" si="770"/>
      </c>
      <c r="M119" s="167">
        <v>2</v>
      </c>
      <c r="N119" s="170">
        <f t="shared" si="800"/>
      </c>
      <c r="O119" s="167">
        <v>3</v>
      </c>
      <c r="P119" s="170">
        <f t="shared" si="827"/>
      </c>
      <c r="Q119" s="171"/>
      <c r="R119" s="172"/>
      <c r="S119" s="171"/>
      <c r="T119" s="172"/>
      <c r="U119" s="173"/>
      <c r="V119" s="174"/>
      <c r="W119" s="175"/>
      <c r="X119" s="174"/>
      <c r="Y119" s="171"/>
      <c r="Z119" s="174"/>
      <c r="AA119" s="174"/>
      <c r="AB119" s="172"/>
      <c r="AC119" s="172"/>
      <c r="AD119" s="171"/>
      <c r="AE119" s="174"/>
      <c r="AF119" s="176" t="s">
        <v>160</v>
      </c>
    </row>
    <row customHeight="true" ht="16.04010025062648" r="120">
      <c r="A120" s="161"/>
      <c r="B120" s="162" t="s">
        <v>161</v>
      </c>
      <c r="C120" s="163" t="s">
        <v>163</v>
      </c>
      <c r="D120" s="164" t="s">
        <v>142</v>
      </c>
      <c r="E120" s="165">
        <v>30.54</v>
      </c>
      <c r="F120" s="166">
        <f>E120+E121</f>
      </c>
      <c r="G120" s="167">
        <v>192</v>
      </c>
      <c r="H120" s="167">
        <v>7</v>
      </c>
      <c r="I120" s="168">
        <f t="shared" si="662"/>
      </c>
      <c r="J120" s="169">
        <f t="shared" si="716"/>
      </c>
      <c r="K120" s="167">
        <v>1</v>
      </c>
      <c r="L120" s="169">
        <f t="shared" si="770"/>
      </c>
      <c r="M120" s="167">
        <v>0</v>
      </c>
      <c r="N120" s="170">
        <f t="shared" si="800"/>
      </c>
      <c r="O120" s="167">
        <v>0</v>
      </c>
      <c r="P120" s="170">
        <f t="shared" si="827"/>
      </c>
      <c r="Q120" s="171">
        <f>(M120+M121)/(O120+O121)</f>
      </c>
      <c r="R120" s="172">
        <v>1</v>
      </c>
      <c r="S120" s="171">
        <f>(O120+O121)/(K120+K121)</f>
      </c>
      <c r="T120" s="172">
        <v>0</v>
      </c>
      <c r="U120" s="173">
        <f>F120/T120</f>
      </c>
      <c r="V120" s="174">
        <f>(F120+500)/T120</f>
      </c>
      <c r="W120" s="175">
        <v>0</v>
      </c>
      <c r="X120" s="174">
        <f>W120/T120</f>
      </c>
      <c r="Y120" s="171">
        <f>T120/R120</f>
      </c>
      <c r="Z120" s="174">
        <f>W120/F120</f>
      </c>
      <c r="AA120" s="174">
        <f>W120/(F120+500)</f>
      </c>
      <c r="AB120" s="172">
        <v>0</v>
      </c>
      <c r="AC120" s="172">
        <v>0</v>
      </c>
      <c r="AD120" s="171">
        <f>AB120/T120</f>
      </c>
      <c r="AE120" s="174">
        <f>(W120-AC120)/(F120+500)</f>
      </c>
      <c r="AF120" s="174" t="s">
        <v>159</v>
      </c>
    </row>
    <row customHeight="true" ht="16.04010025062648" r="121">
      <c r="A121" s="161"/>
      <c r="B121" s="162"/>
      <c r="C121" s="163"/>
      <c r="D121" s="164" t="s">
        <v>144</v>
      </c>
      <c r="E121" s="165">
        <v>923.25</v>
      </c>
      <c r="F121" s="166"/>
      <c r="G121" s="167">
        <v>5874</v>
      </c>
      <c r="H121" s="167">
        <v>113</v>
      </c>
      <c r="I121" s="168">
        <f t="shared" si="662"/>
      </c>
      <c r="J121" s="169">
        <f t="shared" si="716"/>
      </c>
      <c r="K121" s="167">
        <v>16</v>
      </c>
      <c r="L121" s="169">
        <f t="shared" si="770"/>
      </c>
      <c r="M121" s="167">
        <v>0</v>
      </c>
      <c r="N121" s="170">
        <f t="shared" si="800"/>
      </c>
      <c r="O121" s="167">
        <v>0</v>
      </c>
      <c r="P121" s="170">
        <f t="shared" si="827"/>
      </c>
      <c r="Q121" s="171"/>
      <c r="R121" s="172"/>
      <c r="S121" s="171"/>
      <c r="T121" s="172"/>
      <c r="U121" s="173"/>
      <c r="V121" s="174"/>
      <c r="W121" s="175"/>
      <c r="X121" s="174"/>
      <c r="Y121" s="171"/>
      <c r="Z121" s="174"/>
      <c r="AA121" s="174"/>
      <c r="AB121" s="172"/>
      <c r="AC121" s="172"/>
      <c r="AD121" s="171"/>
      <c r="AE121" s="174"/>
      <c r="AF121" s="176" t="s">
        <v>160</v>
      </c>
    </row>
    <row customHeight="true" ht="16.04010025062648" r="122">
      <c r="A122" s="161"/>
      <c r="B122" s="177" t="s">
        <v>149</v>
      </c>
      <c r="C122" s="178"/>
      <c r="D122" s="179"/>
      <c r="E122" s="180">
        <f>SUM(E114:E121)</f>
      </c>
      <c r="F122" s="181">
        <f>SUM(F114:F121)</f>
      </c>
      <c r="G122" s="181">
        <f>SUM(G114:G121)</f>
      </c>
      <c r="H122" s="181">
        <f>SUM(H114:H121)</f>
      </c>
      <c r="I122" s="182">
        <f t="shared" si="662"/>
      </c>
      <c r="J122" s="183">
        <f t="shared" si="716"/>
      </c>
      <c r="K122" s="181">
        <f>SUM(K114:K121)</f>
      </c>
      <c r="L122" s="183">
        <f t="shared" si="770"/>
      </c>
      <c r="M122" s="181">
        <f>SUM(M114:M121)</f>
      </c>
      <c r="N122" s="184">
        <f t="shared" si="800"/>
      </c>
      <c r="O122" s="181">
        <f>SUM(O114:O121)</f>
      </c>
      <c r="P122" s="184">
        <f t="shared" si="827"/>
      </c>
      <c r="Q122" s="185">
        <f>M122/O122</f>
      </c>
      <c r="R122" s="181">
        <f>SUM(R114:R121)</f>
      </c>
      <c r="S122" s="185">
        <f>(O122+O122)/(K122+K122)</f>
      </c>
      <c r="T122" s="181">
        <f>SUM(T114:T121)</f>
      </c>
      <c r="U122" s="186">
        <f t="shared" ref="U122:U123" si="12">F122/T122</f>
      </c>
      <c r="V122" s="187">
        <f>(F122+5*500)/T122</f>
      </c>
      <c r="W122" s="183">
        <f>SUM(W114:W121)</f>
      </c>
      <c r="X122" s="188">
        <f t="shared" ref="X122:X123" si="144">W122/T122</f>
      </c>
      <c r="Y122" s="185">
        <f t="shared" ref="Y122:Y123" si="276">T122/R122</f>
      </c>
      <c r="Z122" s="187">
        <f t="shared" ref="Z122:Z123" si="408">W122/F122</f>
      </c>
      <c r="AA122" s="187">
        <f>W122/(F122+COUNT(W114:W121)*500)</f>
      </c>
      <c r="AB122" s="181">
        <f>SUM(AB114:AB121)</f>
      </c>
      <c r="AC122" s="181">
        <f>SUM(AC114:AC121)</f>
      </c>
      <c r="AD122" s="185">
        <f t="shared" ref="AD122:AD123" si="540">AB122/T122</f>
      </c>
      <c r="AE122" s="189">
        <f>(W122-AC122)/(F122+COUNT(W114:W121))</f>
      </c>
      <c r="AF122" s="174"/>
    </row>
    <row customHeight="true" ht="16.04010025062648" r="123">
      <c r="A123" s="161"/>
      <c r="B123" s="162" t="s">
        <v>162</v>
      </c>
      <c r="C123" s="163" t="s">
        <v>168</v>
      </c>
      <c r="D123" s="164" t="s">
        <v>142</v>
      </c>
      <c r="E123" s="165">
        <v>1.91</v>
      </c>
      <c r="F123" s="166">
        <f>E123+E124</f>
      </c>
      <c r="G123" s="167">
        <v>109</v>
      </c>
      <c r="H123" s="167">
        <v>7</v>
      </c>
      <c r="I123" s="168">
        <f t="shared" si="662"/>
      </c>
      <c r="J123" s="169">
        <f t="shared" si="716"/>
      </c>
      <c r="K123" s="167">
        <v>0</v>
      </c>
      <c r="L123" s="169">
        <f>E123/K128</f>
      </c>
      <c r="M123" s="167">
        <v>0</v>
      </c>
      <c r="N123" s="170">
        <f t="shared" si="800"/>
      </c>
      <c r="O123" s="167">
        <v>0</v>
      </c>
      <c r="P123" s="170">
        <f t="shared" si="827"/>
      </c>
      <c r="Q123" s="171">
        <f>(M123+M124)/(O123+O124)</f>
      </c>
      <c r="R123" s="172">
        <v>2</v>
      </c>
      <c r="S123" s="171">
        <f>(O123+O124)/(K128+K124)</f>
      </c>
      <c r="T123" s="172">
        <v>3</v>
      </c>
      <c r="U123" s="173">
        <f t="shared" si="12"/>
      </c>
      <c r="V123" s="174">
        <f>(F123+500)/T123</f>
      </c>
      <c r="W123" s="175">
        <v>1156.8</v>
      </c>
      <c r="X123" s="174">
        <f t="shared" si="144"/>
      </c>
      <c r="Y123" s="171">
        <f t="shared" si="276"/>
      </c>
      <c r="Z123" s="174">
        <f t="shared" si="408"/>
      </c>
      <c r="AA123" s="174">
        <f>W123/(F123+500)</f>
      </c>
      <c r="AB123" s="172">
        <v>1</v>
      </c>
      <c r="AC123" s="172">
        <v>178.8</v>
      </c>
      <c r="AD123" s="171">
        <f t="shared" si="540"/>
      </c>
      <c r="AE123" s="174">
        <f>(W123-AC123)/(F123+500)</f>
      </c>
      <c r="AF123" s="174" t="s">
        <v>159</v>
      </c>
    </row>
    <row customHeight="true" ht="16.04010025062648" r="124">
      <c r="A124" s="161"/>
      <c r="B124" s="162"/>
      <c r="C124" s="163"/>
      <c r="D124" s="164" t="s">
        <v>144</v>
      </c>
      <c r="E124" s="165">
        <v>663.1</v>
      </c>
      <c r="F124" s="166"/>
      <c r="G124" s="167">
        <v>6059</v>
      </c>
      <c r="H124" s="167">
        <v>135</v>
      </c>
      <c r="I124" s="168">
        <f t="shared" si="662"/>
      </c>
      <c r="J124" s="169">
        <f t="shared" si="716"/>
      </c>
      <c r="K124" s="167">
        <v>10</v>
      </c>
      <c r="L124" s="169">
        <f t="shared" ref="L124:L141" si="771">E124/K124</f>
      </c>
      <c r="M124" s="167">
        <v>1</v>
      </c>
      <c r="N124" s="170">
        <f t="shared" si="800"/>
      </c>
      <c r="O124" s="167">
        <v>1</v>
      </c>
      <c r="P124" s="170">
        <f t="shared" si="827"/>
      </c>
      <c r="Q124" s="171"/>
      <c r="R124" s="172"/>
      <c r="S124" s="171"/>
      <c r="T124" s="172"/>
      <c r="U124" s="173"/>
      <c r="V124" s="174"/>
      <c r="W124" s="175"/>
      <c r="X124" s="174"/>
      <c r="Y124" s="171"/>
      <c r="Z124" s="174"/>
      <c r="AA124" s="174"/>
      <c r="AB124" s="172"/>
      <c r="AC124" s="172"/>
      <c r="AD124" s="171"/>
      <c r="AE124" s="174"/>
      <c r="AF124" s="176" t="s">
        <v>160</v>
      </c>
    </row>
    <row customHeight="true" ht="16.04010025062648" r="125">
      <c r="A125" s="161"/>
      <c r="B125" s="162" t="s">
        <v>164</v>
      </c>
      <c r="C125" s="163" t="s">
        <v>168</v>
      </c>
      <c r="D125" s="164" t="s">
        <v>142</v>
      </c>
      <c r="E125" s="165">
        <v>8.64</v>
      </c>
      <c r="F125" s="166">
        <f>E125+E126</f>
      </c>
      <c r="G125" s="167">
        <v>142</v>
      </c>
      <c r="H125" s="167">
        <v>6</v>
      </c>
      <c r="I125" s="168">
        <f t="shared" si="662"/>
      </c>
      <c r="J125" s="169">
        <f t="shared" si="716"/>
      </c>
      <c r="K125" s="167">
        <v>0</v>
      </c>
      <c r="L125" s="169">
        <f t="shared" si="771"/>
      </c>
      <c r="M125" s="167">
        <v>0</v>
      </c>
      <c r="N125" s="170">
        <f t="shared" si="800"/>
      </c>
      <c r="O125" s="167">
        <v>0</v>
      </c>
      <c r="P125" s="170">
        <f t="shared" si="827"/>
      </c>
      <c r="Q125" s="171">
        <f>(M125+M126)/(O125+O126)</f>
      </c>
      <c r="R125" s="172">
        <v>1</v>
      </c>
      <c r="S125" s="171">
        <f>(O125+O126)/(K125+K126)</f>
      </c>
      <c r="T125" s="172">
        <v>0</v>
      </c>
      <c r="U125" s="173">
        <f>F125/T125</f>
      </c>
      <c r="V125" s="174">
        <f>(F125+500)/T125</f>
      </c>
      <c r="W125" s="175">
        <v>0</v>
      </c>
      <c r="X125" s="174">
        <f>W125/T125</f>
      </c>
      <c r="Y125" s="171">
        <f>T125/R125</f>
      </c>
      <c r="Z125" s="174">
        <f>W125/F125</f>
      </c>
      <c r="AA125" s="174">
        <f>W125/(F125+500)</f>
      </c>
      <c r="AB125" s="172">
        <v>0</v>
      </c>
      <c r="AC125" s="172">
        <v>0</v>
      </c>
      <c r="AD125" s="171">
        <f>AB125/T125</f>
      </c>
      <c r="AE125" s="174">
        <f>(W125-AC125)/(F125+500)</f>
      </c>
      <c r="AF125" s="174" t="s">
        <v>159</v>
      </c>
    </row>
    <row customHeight="true" ht="16.04010025062648" r="126">
      <c r="A126" s="161"/>
      <c r="B126" s="162"/>
      <c r="C126" s="163"/>
      <c r="D126" s="164" t="s">
        <v>144</v>
      </c>
      <c r="E126" s="165">
        <v>559.56</v>
      </c>
      <c r="F126" s="166"/>
      <c r="G126" s="167">
        <v>5392</v>
      </c>
      <c r="H126" s="167">
        <v>154</v>
      </c>
      <c r="I126" s="168">
        <f t="shared" si="662"/>
      </c>
      <c r="J126" s="169">
        <f t="shared" si="716"/>
      </c>
      <c r="K126" s="167">
        <v>10</v>
      </c>
      <c r="L126" s="169">
        <f t="shared" si="771"/>
      </c>
      <c r="M126" s="167">
        <v>0</v>
      </c>
      <c r="N126" s="170">
        <f t="shared" si="800"/>
      </c>
      <c r="O126" s="167">
        <v>2</v>
      </c>
      <c r="P126" s="170">
        <f t="shared" si="827"/>
      </c>
      <c r="Q126" s="171"/>
      <c r="R126" s="172"/>
      <c r="S126" s="171"/>
      <c r="T126" s="172"/>
      <c r="U126" s="173"/>
      <c r="V126" s="174"/>
      <c r="W126" s="175"/>
      <c r="X126" s="174"/>
      <c r="Y126" s="171"/>
      <c r="Z126" s="174"/>
      <c r="AA126" s="174"/>
      <c r="AB126" s="172"/>
      <c r="AC126" s="172"/>
      <c r="AD126" s="171"/>
      <c r="AE126" s="174"/>
      <c r="AF126" s="176" t="s">
        <v>160</v>
      </c>
    </row>
    <row customHeight="true" ht="16.04010025062648" r="127">
      <c r="A127" s="161"/>
      <c r="B127" s="162" t="s">
        <v>165</v>
      </c>
      <c r="C127" s="163" t="s">
        <v>168</v>
      </c>
      <c r="D127" s="164" t="s">
        <v>142</v>
      </c>
      <c r="E127" s="165">
        <v>7.21</v>
      </c>
      <c r="F127" s="166">
        <f>E127+E128</f>
      </c>
      <c r="G127" s="167">
        <v>148</v>
      </c>
      <c r="H127" s="167">
        <v>7</v>
      </c>
      <c r="I127" s="168">
        <f t="shared" si="662"/>
      </c>
      <c r="J127" s="169">
        <f t="shared" si="716"/>
      </c>
      <c r="K127" s="167">
        <v>0</v>
      </c>
      <c r="L127" s="169">
        <f t="shared" si="771"/>
      </c>
      <c r="M127" s="167">
        <v>0</v>
      </c>
      <c r="N127" s="170">
        <f t="shared" si="800"/>
      </c>
      <c r="O127" s="167">
        <v>0</v>
      </c>
      <c r="P127" s="170">
        <f t="shared" si="827"/>
      </c>
      <c r="Q127" s="171">
        <f>(M127+M128)/(O127+O128)</f>
      </c>
      <c r="R127" s="172">
        <v>1</v>
      </c>
      <c r="S127" s="171">
        <f>(O127+O128)/(K127+K128)</f>
      </c>
      <c r="T127" s="172">
        <v>0</v>
      </c>
      <c r="U127" s="173">
        <f>F127/T127</f>
      </c>
      <c r="V127" s="174">
        <f>(F127+500)/T127</f>
      </c>
      <c r="W127" s="175">
        <v>0</v>
      </c>
      <c r="X127" s="174">
        <f>W127/T127</f>
      </c>
      <c r="Y127" s="171">
        <f>T127/R127</f>
      </c>
      <c r="Z127" s="174">
        <f>W127/F127</f>
      </c>
      <c r="AA127" s="174">
        <f>W127/(F127+500)</f>
      </c>
      <c r="AB127" s="172">
        <v>0</v>
      </c>
      <c r="AC127" s="172">
        <v>0</v>
      </c>
      <c r="AD127" s="171">
        <f>AB127/T127</f>
      </c>
      <c r="AE127" s="174">
        <f>(W127-AC127)/(F127+500)</f>
      </c>
      <c r="AF127" s="174" t="s">
        <v>159</v>
      </c>
    </row>
    <row customHeight="true" ht="16.04010025062648" r="128">
      <c r="A128" s="161"/>
      <c r="B128" s="162"/>
      <c r="C128" s="163"/>
      <c r="D128" s="164" t="s">
        <v>144</v>
      </c>
      <c r="E128" s="165">
        <v>287.66</v>
      </c>
      <c r="F128" s="166"/>
      <c r="G128" s="167">
        <v>2543</v>
      </c>
      <c r="H128" s="167">
        <v>75</v>
      </c>
      <c r="I128" s="168">
        <f t="shared" si="662"/>
      </c>
      <c r="J128" s="169">
        <f t="shared" si="716"/>
      </c>
      <c r="K128" s="167">
        <v>4</v>
      </c>
      <c r="L128" s="169">
        <f t="shared" si="771"/>
      </c>
      <c r="M128" s="167">
        <v>0</v>
      </c>
      <c r="N128" s="170">
        <f t="shared" si="800"/>
      </c>
      <c r="O128" s="167">
        <v>1</v>
      </c>
      <c r="P128" s="170">
        <f t="shared" si="827"/>
      </c>
      <c r="Q128" s="171"/>
      <c r="R128" s="172"/>
      <c r="S128" s="171"/>
      <c r="T128" s="172"/>
      <c r="U128" s="173"/>
      <c r="V128" s="174"/>
      <c r="W128" s="175"/>
      <c r="X128" s="174"/>
      <c r="Y128" s="171"/>
      <c r="Z128" s="174"/>
      <c r="AA128" s="174"/>
      <c r="AB128" s="172"/>
      <c r="AC128" s="172"/>
      <c r="AD128" s="171"/>
      <c r="AE128" s="174"/>
      <c r="AF128" s="176" t="s">
        <v>160</v>
      </c>
    </row>
    <row customHeight="true" ht="16.04010025062648" r="129">
      <c r="A129" s="161"/>
      <c r="B129" s="162" t="s">
        <v>166</v>
      </c>
      <c r="C129" s="163" t="s">
        <v>168</v>
      </c>
      <c r="D129" s="164" t="s">
        <v>142</v>
      </c>
      <c r="E129" s="165">
        <v>4.25</v>
      </c>
      <c r="F129" s="166">
        <f>E129+E130</f>
      </c>
      <c r="G129" s="167">
        <v>123</v>
      </c>
      <c r="H129" s="167">
        <v>1</v>
      </c>
      <c r="I129" s="168">
        <f t="shared" si="662"/>
      </c>
      <c r="J129" s="169">
        <f t="shared" si="716"/>
      </c>
      <c r="K129" s="167">
        <v>0</v>
      </c>
      <c r="L129" s="169">
        <f t="shared" si="771"/>
      </c>
      <c r="M129" s="167">
        <v>0</v>
      </c>
      <c r="N129" s="170">
        <f t="shared" si="800"/>
      </c>
      <c r="O129" s="167">
        <v>0</v>
      </c>
      <c r="P129" s="170">
        <f t="shared" si="827"/>
      </c>
      <c r="Q129" s="171">
        <f>(M129+M130)/(O129+O130)</f>
      </c>
      <c r="R129" s="172">
        <v>0</v>
      </c>
      <c r="S129" s="171">
        <f>(O129+O130)/(K129+K130)</f>
      </c>
      <c r="T129" s="172">
        <v>0</v>
      </c>
      <c r="U129" s="173">
        <f>F129/T129</f>
      </c>
      <c r="V129" s="174">
        <f>(F129+500)/T129</f>
      </c>
      <c r="W129" s="175">
        <v>0</v>
      </c>
      <c r="X129" s="174">
        <f>W129/T129</f>
      </c>
      <c r="Y129" s="171">
        <f>T129/R129</f>
      </c>
      <c r="Z129" s="174">
        <f>W129/F129</f>
      </c>
      <c r="AA129" s="174">
        <f>W129/(F129+500)</f>
      </c>
      <c r="AB129" s="172">
        <v>0</v>
      </c>
      <c r="AC129" s="172">
        <v>0</v>
      </c>
      <c r="AD129" s="171">
        <f>AB129/T129</f>
      </c>
      <c r="AE129" s="174">
        <f>(W129-AC129)/(F129+500)</f>
      </c>
      <c r="AF129" s="174" t="s">
        <v>159</v>
      </c>
    </row>
    <row customHeight="true" ht="16.04010025062648" r="130">
      <c r="A130" s="161"/>
      <c r="B130" s="162"/>
      <c r="C130" s="163"/>
      <c r="D130" s="164" t="s">
        <v>144</v>
      </c>
      <c r="E130" s="165">
        <v>379.03</v>
      </c>
      <c r="F130" s="166"/>
      <c r="G130" s="167">
        <v>2704</v>
      </c>
      <c r="H130" s="167">
        <v>92</v>
      </c>
      <c r="I130" s="168">
        <f t="shared" si="662"/>
      </c>
      <c r="J130" s="169">
        <f t="shared" si="716"/>
      </c>
      <c r="K130" s="167">
        <v>4</v>
      </c>
      <c r="L130" s="169">
        <f t="shared" si="771"/>
      </c>
      <c r="M130" s="167">
        <v>0</v>
      </c>
      <c r="N130" s="170">
        <f t="shared" si="800"/>
      </c>
      <c r="O130" s="167">
        <v>0</v>
      </c>
      <c r="P130" s="170">
        <f t="shared" si="827"/>
      </c>
      <c r="Q130" s="171"/>
      <c r="R130" s="172"/>
      <c r="S130" s="171"/>
      <c r="T130" s="172"/>
      <c r="U130" s="173"/>
      <c r="V130" s="174"/>
      <c r="W130" s="175"/>
      <c r="X130" s="174"/>
      <c r="Y130" s="171"/>
      <c r="Z130" s="174"/>
      <c r="AA130" s="174"/>
      <c r="AB130" s="172"/>
      <c r="AC130" s="172"/>
      <c r="AD130" s="171"/>
      <c r="AE130" s="174"/>
      <c r="AF130" s="176" t="s">
        <v>160</v>
      </c>
    </row>
    <row customHeight="true" ht="16.04010025062648" r="131">
      <c r="A131" s="161"/>
      <c r="B131" s="177" t="s">
        <v>149</v>
      </c>
      <c r="C131" s="178"/>
      <c r="D131" s="179"/>
      <c r="E131" s="180">
        <f>SUM(E123:E130)</f>
      </c>
      <c r="F131" s="181">
        <f>SUM(F123:F130)</f>
      </c>
      <c r="G131" s="181">
        <f>SUM(G123:G130)</f>
      </c>
      <c r="H131" s="181">
        <f>SUM(H123:H130)</f>
      </c>
      <c r="I131" s="182">
        <f t="shared" si="662"/>
      </c>
      <c r="J131" s="183">
        <f t="shared" si="716"/>
      </c>
      <c r="K131" s="181">
        <f>SUM(K124:K130)</f>
      </c>
      <c r="L131" s="183">
        <f t="shared" si="771"/>
      </c>
      <c r="M131" s="181">
        <f>SUM(M123:M130)</f>
      </c>
      <c r="N131" s="184">
        <f t="shared" si="800"/>
      </c>
      <c r="O131" s="181">
        <f>SUM(O123:O130)</f>
      </c>
      <c r="P131" s="184">
        <f t="shared" si="827"/>
      </c>
      <c r="Q131" s="185">
        <f>M131/O131</f>
      </c>
      <c r="R131" s="181">
        <f>SUM(R123:R130)</f>
      </c>
      <c r="S131" s="185">
        <f>(O131+O131)/(K131+K131)</f>
      </c>
      <c r="T131" s="181">
        <f>SUM(T123:T130)</f>
      </c>
      <c r="U131" s="186">
        <f t="shared" ref="U131:U132" si="13">F131/T131</f>
      </c>
      <c r="V131" s="187">
        <f>(F131+5*500)/T131</f>
      </c>
      <c r="W131" s="183">
        <f>SUM(W123:W130)</f>
      </c>
      <c r="X131" s="188">
        <f t="shared" ref="X131:X132" si="145">W131/T131</f>
      </c>
      <c r="Y131" s="185">
        <f t="shared" ref="Y131:Y132" si="277">T131/R131</f>
      </c>
      <c r="Z131" s="187">
        <f t="shared" ref="Z131:Z132" si="409">W131/F131</f>
      </c>
      <c r="AA131" s="187">
        <f>W131/(F131+COUNT(W123:W130)*500)</f>
      </c>
      <c r="AB131" s="181">
        <f>SUM(AB123:AB130)</f>
      </c>
      <c r="AC131" s="181">
        <f>SUM(AC123:AC130)</f>
      </c>
      <c r="AD131" s="185">
        <f t="shared" ref="AD131:AD132" si="541">AB131/T131</f>
      </c>
      <c r="AE131" s="189">
        <f>(W131-AC131)/(F131+COUNT(W123:W130))</f>
      </c>
      <c r="AF131" s="174"/>
    </row>
    <row customHeight="true" ht="16.04010025062648" r="132">
      <c r="A132" s="161"/>
      <c r="B132" s="162" t="s">
        <v>167</v>
      </c>
      <c r="C132" s="163" t="s">
        <v>174</v>
      </c>
      <c r="D132" s="164" t="s">
        <v>142</v>
      </c>
      <c r="E132" s="165">
        <v>9.21</v>
      </c>
      <c r="F132" s="166">
        <f>E132+E133</f>
      </c>
      <c r="G132" s="167">
        <v>139</v>
      </c>
      <c r="H132" s="167">
        <v>11</v>
      </c>
      <c r="I132" s="168">
        <f t="shared" si="662"/>
      </c>
      <c r="J132" s="169">
        <f t="shared" si="716"/>
      </c>
      <c r="K132" s="167">
        <v>0</v>
      </c>
      <c r="L132" s="169">
        <f t="shared" si="771"/>
      </c>
      <c r="M132" s="167">
        <v>0</v>
      </c>
      <c r="N132" s="170">
        <f t="shared" si="800"/>
      </c>
      <c r="O132" s="167">
        <v>0</v>
      </c>
      <c r="P132" s="170">
        <f t="shared" si="827"/>
      </c>
      <c r="Q132" s="171">
        <f>(M132+M133)/(O132+O133)</f>
      </c>
      <c r="R132" s="172">
        <v>4</v>
      </c>
      <c r="S132" s="171">
        <f>(O132+O133)/(K132+K133)</f>
      </c>
      <c r="T132" s="172">
        <v>0</v>
      </c>
      <c r="U132" s="173">
        <f t="shared" si="13"/>
      </c>
      <c r="V132" s="174">
        <f>(F132+500)/T132</f>
      </c>
      <c r="W132" s="175">
        <v>0</v>
      </c>
      <c r="X132" s="174">
        <f t="shared" si="145"/>
      </c>
      <c r="Y132" s="171">
        <f t="shared" si="277"/>
      </c>
      <c r="Z132" s="174">
        <f t="shared" si="409"/>
      </c>
      <c r="AA132" s="174">
        <f>W132/(F132+500)</f>
      </c>
      <c r="AB132" s="172">
        <v>0</v>
      </c>
      <c r="AC132" s="172">
        <v>0</v>
      </c>
      <c r="AD132" s="171">
        <f t="shared" si="541"/>
      </c>
      <c r="AE132" s="174">
        <f>(W132-AC132)/(F132+500)</f>
      </c>
      <c r="AF132" s="174" t="s">
        <v>159</v>
      </c>
    </row>
    <row customHeight="true" ht="16.04010025062648" r="133">
      <c r="A133" s="161"/>
      <c r="B133" s="162"/>
      <c r="C133" s="163"/>
      <c r="D133" s="164" t="s">
        <v>144</v>
      </c>
      <c r="E133" s="165">
        <v>559.13</v>
      </c>
      <c r="F133" s="166"/>
      <c r="G133" s="167">
        <v>3396</v>
      </c>
      <c r="H133" s="167">
        <v>134</v>
      </c>
      <c r="I133" s="168">
        <f t="shared" si="662"/>
      </c>
      <c r="J133" s="169">
        <f t="shared" si="716"/>
      </c>
      <c r="K133" s="167">
        <v>12</v>
      </c>
      <c r="L133" s="169">
        <f t="shared" si="771"/>
      </c>
      <c r="M133" s="167">
        <v>0</v>
      </c>
      <c r="N133" s="170">
        <f t="shared" si="800"/>
      </c>
      <c r="O133" s="167">
        <v>2</v>
      </c>
      <c r="P133" s="170">
        <f t="shared" si="827"/>
      </c>
      <c r="Q133" s="171"/>
      <c r="R133" s="172"/>
      <c r="S133" s="171"/>
      <c r="T133" s="172"/>
      <c r="U133" s="173"/>
      <c r="V133" s="174"/>
      <c r="W133" s="175"/>
      <c r="X133" s="174"/>
      <c r="Y133" s="171"/>
      <c r="Z133" s="174"/>
      <c r="AA133" s="174"/>
      <c r="AB133" s="172"/>
      <c r="AC133" s="172"/>
      <c r="AD133" s="171"/>
      <c r="AE133" s="174"/>
      <c r="AF133" s="176" t="s">
        <v>160</v>
      </c>
    </row>
    <row customHeight="true" ht="16.04010025062648" r="134">
      <c r="A134" s="161"/>
      <c r="B134" s="162" t="s">
        <v>169</v>
      </c>
      <c r="C134" s="163" t="s">
        <v>174</v>
      </c>
      <c r="D134" s="164" t="s">
        <v>142</v>
      </c>
      <c r="E134" s="165">
        <v>11.77</v>
      </c>
      <c r="F134" s="166">
        <f>E134+E135</f>
      </c>
      <c r="G134" s="167">
        <v>95</v>
      </c>
      <c r="H134" s="167">
        <v>6</v>
      </c>
      <c r="I134" s="168">
        <f t="shared" si="662"/>
      </c>
      <c r="J134" s="169">
        <f t="shared" si="716"/>
      </c>
      <c r="K134" s="167">
        <v>0</v>
      </c>
      <c r="L134" s="169">
        <f t="shared" si="771"/>
      </c>
      <c r="M134" s="167">
        <v>0</v>
      </c>
      <c r="N134" s="170">
        <f t="shared" si="800"/>
      </c>
      <c r="O134" s="167">
        <v>0</v>
      </c>
      <c r="P134" s="170">
        <f t="shared" si="827"/>
      </c>
      <c r="Q134" s="171">
        <f>(M134+M135)/(O134+O135)</f>
      </c>
      <c r="R134" s="172">
        <v>1</v>
      </c>
      <c r="S134" s="171">
        <f>(O134+O135)/(K134+K135)</f>
      </c>
      <c r="T134" s="172">
        <v>0</v>
      </c>
      <c r="U134" s="173">
        <f>F134/T134</f>
      </c>
      <c r="V134" s="174">
        <f>(F134+500)/T134</f>
      </c>
      <c r="W134" s="175">
        <v>0</v>
      </c>
      <c r="X134" s="174">
        <f>W134/T134</f>
      </c>
      <c r="Y134" s="171">
        <f>T134/R134</f>
      </c>
      <c r="Z134" s="174">
        <f>W134/F134</f>
      </c>
      <c r="AA134" s="174">
        <f>W134/(F134+500)</f>
      </c>
      <c r="AB134" s="172">
        <v>0</v>
      </c>
      <c r="AC134" s="172">
        <v>0</v>
      </c>
      <c r="AD134" s="171">
        <f>AB134/T134</f>
      </c>
      <c r="AE134" s="174">
        <f>(W134-AC134)/(F134+500)</f>
      </c>
      <c r="AF134" s="174" t="s">
        <v>159</v>
      </c>
    </row>
    <row customHeight="true" ht="16.04010025062648" r="135">
      <c r="A135" s="161"/>
      <c r="B135" s="162"/>
      <c r="C135" s="163"/>
      <c r="D135" s="164" t="s">
        <v>144</v>
      </c>
      <c r="E135" s="165">
        <v>295.68</v>
      </c>
      <c r="F135" s="166"/>
      <c r="G135" s="167">
        <v>2119</v>
      </c>
      <c r="H135" s="167">
        <v>79</v>
      </c>
      <c r="I135" s="168">
        <f t="shared" si="662"/>
      </c>
      <c r="J135" s="169">
        <f t="shared" si="716"/>
      </c>
      <c r="K135" s="167">
        <v>12</v>
      </c>
      <c r="L135" s="169">
        <f t="shared" si="771"/>
      </c>
      <c r="M135" s="167">
        <v>0</v>
      </c>
      <c r="N135" s="170">
        <f t="shared" si="800"/>
      </c>
      <c r="O135" s="167">
        <v>0</v>
      </c>
      <c r="P135" s="170">
        <f t="shared" si="827"/>
      </c>
      <c r="Q135" s="171"/>
      <c r="R135" s="172"/>
      <c r="S135" s="171"/>
      <c r="T135" s="172"/>
      <c r="U135" s="173"/>
      <c r="V135" s="174"/>
      <c r="W135" s="175"/>
      <c r="X135" s="174"/>
      <c r="Y135" s="171"/>
      <c r="Z135" s="174"/>
      <c r="AA135" s="174"/>
      <c r="AB135" s="172"/>
      <c r="AC135" s="172"/>
      <c r="AD135" s="171"/>
      <c r="AE135" s="174"/>
      <c r="AF135" s="176" t="s">
        <v>160</v>
      </c>
    </row>
    <row customHeight="true" ht="16.04010025062648" r="136">
      <c r="A136" s="161"/>
      <c r="B136" s="162" t="s">
        <v>170</v>
      </c>
      <c r="C136" s="163" t="s">
        <v>174</v>
      </c>
      <c r="D136" s="164" t="s">
        <v>142</v>
      </c>
      <c r="E136" s="165">
        <v>21.81</v>
      </c>
      <c r="F136" s="166">
        <f>E136+E137</f>
      </c>
      <c r="G136" s="167">
        <v>111</v>
      </c>
      <c r="H136" s="167">
        <v>6</v>
      </c>
      <c r="I136" s="168">
        <f t="shared" si="662"/>
      </c>
      <c r="J136" s="169">
        <f t="shared" si="716"/>
      </c>
      <c r="K136" s="167">
        <v>1</v>
      </c>
      <c r="L136" s="169">
        <f t="shared" si="771"/>
      </c>
      <c r="M136" s="167">
        <v>0</v>
      </c>
      <c r="N136" s="170">
        <f t="shared" si="800"/>
      </c>
      <c r="O136" s="167">
        <v>1</v>
      </c>
      <c r="P136" s="170">
        <f t="shared" si="827"/>
      </c>
      <c r="Q136" s="171">
        <f>(M136+M137)/(O136+O137)</f>
      </c>
      <c r="R136" s="172">
        <v>7</v>
      </c>
      <c r="S136" s="171">
        <f>(O136+O137)/(K136+K137)</f>
      </c>
      <c r="T136" s="172">
        <v>2</v>
      </c>
      <c r="U136" s="173">
        <f>F136/T136</f>
      </c>
      <c r="V136" s="174">
        <f>(F136+500)/T136</f>
      </c>
      <c r="W136" s="175">
        <v>1464</v>
      </c>
      <c r="X136" s="174">
        <f>W136/T136</f>
      </c>
      <c r="Y136" s="171">
        <f>T136/R136</f>
      </c>
      <c r="Z136" s="174">
        <f>W136/F136</f>
      </c>
      <c r="AA136" s="174">
        <f>W136/(F136+500)</f>
      </c>
      <c r="AB136" s="172">
        <v>0</v>
      </c>
      <c r="AC136" s="172">
        <v>0</v>
      </c>
      <c r="AD136" s="171">
        <f>AB136/T136</f>
      </c>
      <c r="AE136" s="174">
        <f>(W136-AC136)/(F136+500)</f>
      </c>
      <c r="AF136" s="174" t="s">
        <v>159</v>
      </c>
    </row>
    <row customHeight="true" ht="16.04010025062648" r="137">
      <c r="A137" s="161"/>
      <c r="B137" s="162"/>
      <c r="C137" s="163"/>
      <c r="D137" s="164" t="s">
        <v>144</v>
      </c>
      <c r="E137" s="165">
        <v>1574.45</v>
      </c>
      <c r="F137" s="166"/>
      <c r="G137" s="167">
        <v>8803</v>
      </c>
      <c r="H137" s="167">
        <v>279</v>
      </c>
      <c r="I137" s="168">
        <f t="shared" si="662"/>
      </c>
      <c r="J137" s="169">
        <f t="shared" si="716"/>
      </c>
      <c r="K137" s="167">
        <v>22</v>
      </c>
      <c r="L137" s="169">
        <f t="shared" si="771"/>
      </c>
      <c r="M137" s="167">
        <v>2</v>
      </c>
      <c r="N137" s="170">
        <f t="shared" si="800"/>
      </c>
      <c r="O137" s="167">
        <v>5</v>
      </c>
      <c r="P137" s="170">
        <f t="shared" si="827"/>
      </c>
      <c r="Q137" s="171"/>
      <c r="R137" s="172"/>
      <c r="S137" s="171"/>
      <c r="T137" s="172"/>
      <c r="U137" s="173"/>
      <c r="V137" s="174"/>
      <c r="W137" s="175"/>
      <c r="X137" s="174"/>
      <c r="Y137" s="171"/>
      <c r="Z137" s="174"/>
      <c r="AA137" s="174"/>
      <c r="AB137" s="172"/>
      <c r="AC137" s="172"/>
      <c r="AD137" s="171"/>
      <c r="AE137" s="174"/>
      <c r="AF137" s="176" t="s">
        <v>160</v>
      </c>
    </row>
    <row customHeight="true" ht="16.04010025062648" r="138">
      <c r="A138" s="161"/>
      <c r="B138" s="162" t="s">
        <v>171</v>
      </c>
      <c r="C138" s="163" t="s">
        <v>174</v>
      </c>
      <c r="D138" s="164" t="s">
        <v>142</v>
      </c>
      <c r="E138" s="165">
        <v>10.83</v>
      </c>
      <c r="F138" s="166">
        <f>E138+E139</f>
      </c>
      <c r="G138" s="167">
        <v>139</v>
      </c>
      <c r="H138" s="167">
        <v>7</v>
      </c>
      <c r="I138" s="168">
        <f t="shared" si="662"/>
      </c>
      <c r="J138" s="169">
        <f t="shared" si="716"/>
      </c>
      <c r="K138" s="167">
        <v>1</v>
      </c>
      <c r="L138" s="169">
        <f t="shared" si="771"/>
      </c>
      <c r="M138" s="167">
        <v>0</v>
      </c>
      <c r="N138" s="170">
        <f t="shared" si="800"/>
      </c>
      <c r="O138" s="167">
        <v>0</v>
      </c>
      <c r="P138" s="170">
        <f t="shared" si="827"/>
      </c>
      <c r="Q138" s="171">
        <f>(M138+M139)/(O138+O139)</f>
      </c>
      <c r="R138" s="172">
        <v>5</v>
      </c>
      <c r="S138" s="171">
        <f>(O138+O139)/(K138+K139)</f>
      </c>
      <c r="T138" s="172">
        <v>1</v>
      </c>
      <c r="U138" s="173">
        <f>F138/T138</f>
      </c>
      <c r="V138" s="174">
        <f>(F138+500)/T138</f>
      </c>
      <c r="W138" s="175">
        <v>679.2000000000007</v>
      </c>
      <c r="X138" s="174">
        <f>W138/T138</f>
      </c>
      <c r="Y138" s="171">
        <f>T138/R138</f>
      </c>
      <c r="Z138" s="174">
        <f>W138/F138</f>
      </c>
      <c r="AA138" s="174">
        <f>W138/(F138+500)</f>
      </c>
      <c r="AB138" s="172">
        <v>0</v>
      </c>
      <c r="AC138" s="172">
        <v>0</v>
      </c>
      <c r="AD138" s="171">
        <f>AB138/T138</f>
      </c>
      <c r="AE138" s="174">
        <f>(W138-AC138)/(F138+500)</f>
      </c>
      <c r="AF138" s="174" t="s">
        <v>159</v>
      </c>
    </row>
    <row customHeight="true" ht="16.04010025062648" r="139">
      <c r="A139" s="161"/>
      <c r="B139" s="162"/>
      <c r="C139" s="163"/>
      <c r="D139" s="164" t="s">
        <v>144</v>
      </c>
      <c r="E139" s="165">
        <v>1252.63</v>
      </c>
      <c r="F139" s="166"/>
      <c r="G139" s="167">
        <v>8587</v>
      </c>
      <c r="H139" s="167">
        <v>288</v>
      </c>
      <c r="I139" s="168">
        <f t="shared" si="662"/>
      </c>
      <c r="J139" s="169">
        <f t="shared" si="716"/>
      </c>
      <c r="K139" s="167">
        <v>18</v>
      </c>
      <c r="L139" s="169">
        <f t="shared" si="771"/>
      </c>
      <c r="M139" s="167">
        <v>2</v>
      </c>
      <c r="N139" s="170">
        <f t="shared" si="800"/>
      </c>
      <c r="O139" s="167">
        <v>5</v>
      </c>
      <c r="P139" s="170">
        <f t="shared" si="827"/>
      </c>
      <c r="Q139" s="171"/>
      <c r="R139" s="172"/>
      <c r="S139" s="171"/>
      <c r="T139" s="172"/>
      <c r="U139" s="173"/>
      <c r="V139" s="174"/>
      <c r="W139" s="175"/>
      <c r="X139" s="174"/>
      <c r="Y139" s="171"/>
      <c r="Z139" s="174"/>
      <c r="AA139" s="174"/>
      <c r="AB139" s="172"/>
      <c r="AC139" s="172"/>
      <c r="AD139" s="171"/>
      <c r="AE139" s="174"/>
      <c r="AF139" s="176" t="s">
        <v>160</v>
      </c>
    </row>
    <row customHeight="true" ht="16.04010025062648" r="140">
      <c r="A140" s="161"/>
      <c r="B140" s="177" t="s">
        <v>149</v>
      </c>
      <c r="C140" s="178"/>
      <c r="D140" s="179"/>
      <c r="E140" s="180">
        <f>SUM(E132:E139)</f>
      </c>
      <c r="F140" s="181">
        <f>SUM(F132:F139)</f>
      </c>
      <c r="G140" s="181">
        <f>SUM(G132:G139)</f>
      </c>
      <c r="H140" s="181">
        <f>SUM(H132:H139)</f>
      </c>
      <c r="I140" s="182">
        <f t="shared" si="662"/>
      </c>
      <c r="J140" s="183">
        <f t="shared" si="716"/>
      </c>
      <c r="K140" s="181">
        <f>SUM(K132:K139)</f>
      </c>
      <c r="L140" s="183">
        <f t="shared" si="771"/>
      </c>
      <c r="M140" s="181">
        <f>SUM(M132:M139)</f>
      </c>
      <c r="N140" s="184">
        <f t="shared" si="800"/>
      </c>
      <c r="O140" s="181">
        <f>SUM(O132:O139)</f>
      </c>
      <c r="P140" s="184">
        <f t="shared" si="827"/>
      </c>
      <c r="Q140" s="185">
        <f t="shared" ref="Q140:Q141" si="689">M140/O140</f>
      </c>
      <c r="R140" s="181">
        <f>SUM(R132:R139)</f>
      </c>
      <c r="S140" s="185">
        <f t="shared" ref="S140:S141" si="743">(O140+O140)/(K140+K140)</f>
      </c>
      <c r="T140" s="181">
        <f>SUM(T132:T139)</f>
      </c>
      <c r="U140" s="186">
        <f t="shared" ref="U140:U141" si="14">F140/T140</f>
      </c>
      <c r="V140" s="187">
        <f>(F140+5*500)/T140</f>
      </c>
      <c r="W140" s="183">
        <f>SUM(W132:W139)</f>
      </c>
      <c r="X140" s="188">
        <f t="shared" ref="X140:X141" si="146">W140/T140</f>
      </c>
      <c r="Y140" s="185">
        <f t="shared" ref="Y140:Y141" si="278">T140/R140</f>
      </c>
      <c r="Z140" s="187">
        <f t="shared" ref="Z140:Z141" si="410">W140/F140</f>
      </c>
      <c r="AA140" s="187">
        <f>W140/(F140+COUNT(W132:W139)*500)</f>
      </c>
      <c r="AB140" s="181">
        <f>SUM(AB132:AB139)</f>
      </c>
      <c r="AC140" s="181">
        <f>SUM(AC132:AC139)</f>
      </c>
      <c r="AD140" s="185">
        <f t="shared" ref="AD140:AD141" si="542">AB140/T140</f>
      </c>
      <c r="AE140" s="189">
        <f>(W140-AC140)/(F140+COUNT(W132:W139))</f>
      </c>
      <c r="AF140" s="174"/>
    </row>
    <row customHeight="true" ht="16.04010025062648" r="141">
      <c r="A141" s="161"/>
      <c r="B141" s="191" t="s">
        <v>172</v>
      </c>
      <c r="C141" s="192"/>
      <c r="D141" s="191"/>
      <c r="E141" s="193">
        <f>E104+E113+E122+E131+E140</f>
      </c>
      <c r="F141" s="194">
        <f>F104+F113+F122+F131+F140</f>
      </c>
      <c r="G141" s="194">
        <f>G104+G113+G122+G131+G140</f>
      </c>
      <c r="H141" s="194">
        <f>H104+H113+H122+H131+H140</f>
      </c>
      <c r="I141" s="195">
        <f t="shared" si="662"/>
      </c>
      <c r="J141" s="194">
        <f>J104+J113+J122+J131+J140</f>
      </c>
      <c r="K141" s="194">
        <f>K104+K113+K122+K131+K140</f>
      </c>
      <c r="L141" s="196">
        <f t="shared" si="771"/>
      </c>
      <c r="M141" s="194">
        <f>M104+M113+M122+M131+M140</f>
      </c>
      <c r="N141" s="197">
        <f t="shared" si="800"/>
      </c>
      <c r="O141" s="194">
        <f>O104+O113+O122+O131+O140</f>
      </c>
      <c r="P141" s="197">
        <f t="shared" si="827"/>
      </c>
      <c r="Q141" s="198">
        <f t="shared" si="689"/>
      </c>
      <c r="R141" s="194">
        <f>R104+R113+R122+R131+R140</f>
      </c>
      <c r="S141" s="198">
        <f t="shared" si="743"/>
      </c>
      <c r="T141" s="194">
        <f>T104+T113+T122+T131+T140</f>
      </c>
      <c r="U141" s="199">
        <f t="shared" si="14"/>
      </c>
      <c r="V141" s="194">
        <f>(F141+4*500)/T141</f>
      </c>
      <c r="W141" s="194">
        <f>W104+W113+W122+W131+W140</f>
      </c>
      <c r="X141" s="194">
        <f t="shared" si="146"/>
      </c>
      <c r="Y141" s="198">
        <f t="shared" si="278"/>
      </c>
      <c r="Z141" s="194">
        <f t="shared" si="410"/>
      </c>
      <c r="AA141" s="194">
        <f>W141/(F141+COUNT(W96:W103,W105:W112,W114:W121,W123:W130,W132:W139)*500)</f>
      </c>
      <c r="AB141" s="194">
        <f>AB104+AB113+AB122+AB131+AB140</f>
      </c>
      <c r="AC141" s="194">
        <f>AC104+AC113+AC122+AC131+AC140</f>
      </c>
      <c r="AD141" s="198">
        <f t="shared" si="542"/>
      </c>
      <c r="AE141" s="194">
        <f>(W141-AC141)/(F141+COUNT(W96:W103,W105:W112,W114:W121,W123:W130,W132:W139)*500)</f>
      </c>
      <c r="AF141" s="174"/>
    </row>
    <row customHeight="true" ht="33.333333333333336" r="142">
      <c r="A142" s="150" t="s">
        <v>107</v>
      </c>
      <c r="B142" s="151" t="s">
        <v>108</v>
      </c>
      <c r="C142" s="152" t="s">
        <v>109</v>
      </c>
      <c r="D142" s="151" t="s">
        <v>110</v>
      </c>
      <c r="E142" s="153" t="s">
        <v>111</v>
      </c>
      <c r="F142" s="151" t="s">
        <v>112</v>
      </c>
      <c r="G142" s="151" t="s">
        <v>113</v>
      </c>
      <c r="H142" s="151" t="s">
        <v>114</v>
      </c>
      <c r="I142" s="154" t="s">
        <v>115</v>
      </c>
      <c r="J142" s="155" t="s">
        <v>116</v>
      </c>
      <c r="K142" s="151" t="s">
        <v>117</v>
      </c>
      <c r="L142" s="155" t="s">
        <v>118</v>
      </c>
      <c r="M142" s="151" t="s">
        <v>119</v>
      </c>
      <c r="N142" s="156" t="s">
        <v>120</v>
      </c>
      <c r="O142" s="151" t="s">
        <v>121</v>
      </c>
      <c r="P142" s="156" t="s">
        <v>122</v>
      </c>
      <c r="Q142" s="154" t="s">
        <v>123</v>
      </c>
      <c r="R142" s="157" t="s">
        <v>124</v>
      </c>
      <c r="S142" s="158" t="s">
        <v>125</v>
      </c>
      <c r="T142" s="157" t="s">
        <v>126</v>
      </c>
      <c r="U142" s="159" t="s">
        <v>127</v>
      </c>
      <c r="V142" s="160" t="s">
        <v>128</v>
      </c>
      <c r="W142" s="159" t="s">
        <v>129</v>
      </c>
      <c r="X142" s="160" t="s">
        <v>130</v>
      </c>
      <c r="Y142" s="158" t="s">
        <v>131</v>
      </c>
      <c r="Z142" s="160" t="s">
        <v>132</v>
      </c>
      <c r="AA142" s="160" t="s">
        <v>133</v>
      </c>
      <c r="AB142" s="160" t="s">
        <v>134</v>
      </c>
      <c r="AC142" s="157" t="s">
        <v>135</v>
      </c>
      <c r="AD142" s="158" t="s">
        <v>136</v>
      </c>
      <c r="AE142" s="160" t="s">
        <v>137</v>
      </c>
      <c r="AF142" s="160" t="s">
        <v>138</v>
      </c>
    </row>
    <row r="143">
      <c r="A143" s="161" t="s">
        <v>176</v>
      </c>
      <c r="B143" s="162" t="s">
        <v>140</v>
      </c>
      <c r="C143" s="163" t="s">
        <v>156</v>
      </c>
      <c r="D143" s="164" t="s">
        <v>142</v>
      </c>
      <c r="E143" s="165">
        <v>44.82</v>
      </c>
      <c r="F143" s="166">
        <f>E143+E144</f>
      </c>
      <c r="G143" s="167">
        <v>266</v>
      </c>
      <c r="H143" s="167">
        <v>23</v>
      </c>
      <c r="I143" s="168">
        <f t="shared" ref="I143:I188" si="663">H143/G143</f>
      </c>
      <c r="J143" s="169">
        <f t="shared" ref="J143:J187" si="717">(E143/G143)*1000</f>
      </c>
      <c r="K143" s="167">
        <v>4</v>
      </c>
      <c r="L143" s="169">
        <f t="shared" ref="L143:L188" si="772">E143/K143</f>
      </c>
      <c r="M143" s="167">
        <v>0</v>
      </c>
      <c r="N143" s="170">
        <f t="shared" ref="N143:N188" si="801">E143/M143</f>
      </c>
      <c r="O143" s="167">
        <v>0</v>
      </c>
      <c r="P143" s="170">
        <f t="shared" ref="P143:P188" si="828">E143/O143</f>
      </c>
      <c r="Q143" s="171">
        <f>(M143+M144)/(O143+O144)</f>
      </c>
      <c r="R143" s="172">
        <v>7</v>
      </c>
      <c r="S143" s="171">
        <f>(O143+O144)/(K143+K144)</f>
      </c>
      <c r="T143" s="172">
        <v>0</v>
      </c>
      <c r="U143" s="173">
        <f>F143/T143</f>
      </c>
      <c r="V143" s="174">
        <f>(F143+500)/T143</f>
      </c>
      <c r="W143" s="175">
        <v>0</v>
      </c>
      <c r="X143" s="174">
        <f>W143/T143</f>
      </c>
      <c r="Y143" s="171">
        <f>T143/R143</f>
      </c>
      <c r="Z143" s="174">
        <f>W143/F143</f>
      </c>
      <c r="AA143" s="174">
        <f>W143/(F143+500)</f>
      </c>
      <c r="AB143" s="172">
        <v>0</v>
      </c>
      <c r="AC143" s="172">
        <v>0</v>
      </c>
      <c r="AD143" s="171">
        <f>AB143/T143</f>
      </c>
      <c r="AE143" s="174">
        <f>(W143-AC143)/(F143+500)</f>
      </c>
      <c r="AF143" s="174" t="s">
        <v>143</v>
      </c>
    </row>
    <row r="144">
      <c r="A144" s="161"/>
      <c r="B144" s="162"/>
      <c r="C144" s="163"/>
      <c r="D144" s="164" t="s">
        <v>144</v>
      </c>
      <c r="E144" s="165">
        <v>1308.25</v>
      </c>
      <c r="F144" s="166"/>
      <c r="G144" s="167">
        <v>7602</v>
      </c>
      <c r="H144" s="167">
        <v>311</v>
      </c>
      <c r="I144" s="168">
        <f t="shared" si="663"/>
      </c>
      <c r="J144" s="169">
        <f t="shared" si="717"/>
      </c>
      <c r="K144" s="167">
        <v>20</v>
      </c>
      <c r="L144" s="169">
        <f t="shared" si="772"/>
      </c>
      <c r="M144" s="167">
        <v>0</v>
      </c>
      <c r="N144" s="170">
        <f t="shared" si="801"/>
      </c>
      <c r="O144" s="167">
        <v>2</v>
      </c>
      <c r="P144" s="170">
        <f t="shared" si="828"/>
      </c>
      <c r="Q144" s="171"/>
      <c r="R144" s="172"/>
      <c r="S144" s="171"/>
      <c r="T144" s="172"/>
      <c r="U144" s="173"/>
      <c r="V144" s="174"/>
      <c r="W144" s="175"/>
      <c r="X144" s="174"/>
      <c r="Y144" s="171"/>
      <c r="Z144" s="174"/>
      <c r="AA144" s="174"/>
      <c r="AB144" s="172"/>
      <c r="AC144" s="172"/>
      <c r="AD144" s="171"/>
      <c r="AE144" s="174"/>
      <c r="AF144" s="176" t="s">
        <v>177</v>
      </c>
    </row>
    <row r="145">
      <c r="A145" s="161"/>
      <c r="B145" s="162" t="s">
        <v>146</v>
      </c>
      <c r="C145" s="163" t="s">
        <v>156</v>
      </c>
      <c r="D145" s="164" t="s">
        <v>142</v>
      </c>
      <c r="E145" s="165">
        <v>72.95</v>
      </c>
      <c r="F145" s="166">
        <f>E145+E146</f>
      </c>
      <c r="G145" s="167">
        <v>387</v>
      </c>
      <c r="H145" s="167">
        <v>35</v>
      </c>
      <c r="I145" s="168">
        <f t="shared" si="663"/>
      </c>
      <c r="J145" s="169">
        <f t="shared" si="717"/>
      </c>
      <c r="K145" s="167">
        <v>1</v>
      </c>
      <c r="L145" s="169">
        <f t="shared" si="772"/>
      </c>
      <c r="M145" s="167">
        <v>0</v>
      </c>
      <c r="N145" s="170">
        <f t="shared" si="801"/>
      </c>
      <c r="O145" s="167">
        <v>0</v>
      </c>
      <c r="P145" s="170">
        <f t="shared" si="828"/>
      </c>
      <c r="Q145" s="171">
        <f>(M145+M146)/(O145+O146)</f>
      </c>
      <c r="R145" s="172">
        <v>5</v>
      </c>
      <c r="S145" s="171">
        <f>(O145+O146)/(K145+K146)</f>
      </c>
      <c r="T145" s="172">
        <v>1</v>
      </c>
      <c r="U145" s="173">
        <f>F145/T145</f>
      </c>
      <c r="V145" s="174">
        <f>(F145+500)/T145</f>
      </c>
      <c r="W145" s="175">
        <v>1692</v>
      </c>
      <c r="X145" s="174">
        <f>W145/T145</f>
      </c>
      <c r="Y145" s="171">
        <f>T145/R145</f>
      </c>
      <c r="Z145" s="174">
        <f>W145/F145</f>
      </c>
      <c r="AA145" s="174">
        <f>W145/(F145+500)</f>
      </c>
      <c r="AB145" s="172">
        <v>0</v>
      </c>
      <c r="AC145" s="172">
        <v>0</v>
      </c>
      <c r="AD145" s="171">
        <f>AB145/T145</f>
      </c>
      <c r="AE145" s="174">
        <f>(W145-AC145)/(F145+500)</f>
      </c>
      <c r="AF145" s="174" t="s">
        <v>143</v>
      </c>
    </row>
    <row r="146">
      <c r="A146" s="161"/>
      <c r="B146" s="162"/>
      <c r="C146" s="163"/>
      <c r="D146" s="164" t="s">
        <v>144</v>
      </c>
      <c r="E146" s="165">
        <v>1239.32</v>
      </c>
      <c r="F146" s="166"/>
      <c r="G146" s="167">
        <v>6946</v>
      </c>
      <c r="H146" s="167">
        <v>171</v>
      </c>
      <c r="I146" s="168">
        <f t="shared" si="663"/>
      </c>
      <c r="J146" s="169">
        <f t="shared" si="717"/>
      </c>
      <c r="K146" s="167">
        <v>23</v>
      </c>
      <c r="L146" s="169">
        <f t="shared" si="772"/>
      </c>
      <c r="M146" s="167">
        <v>1</v>
      </c>
      <c r="N146" s="170">
        <f t="shared" si="801"/>
      </c>
      <c r="O146" s="167">
        <v>4</v>
      </c>
      <c r="P146" s="170">
        <f t="shared" si="828"/>
      </c>
      <c r="Q146" s="171"/>
      <c r="R146" s="172"/>
      <c r="S146" s="171"/>
      <c r="T146" s="172"/>
      <c r="U146" s="173"/>
      <c r="V146" s="174"/>
      <c r="W146" s="175"/>
      <c r="X146" s="174"/>
      <c r="Y146" s="171"/>
      <c r="Z146" s="174"/>
      <c r="AA146" s="174"/>
      <c r="AB146" s="172"/>
      <c r="AC146" s="172"/>
      <c r="AD146" s="171"/>
      <c r="AE146" s="174"/>
      <c r="AF146" s="176" t="s">
        <v>177</v>
      </c>
    </row>
    <row r="147">
      <c r="A147" s="161"/>
      <c r="B147" s="162" t="s">
        <v>147</v>
      </c>
      <c r="C147" s="163" t="s">
        <v>156</v>
      </c>
      <c r="D147" s="164" t="s">
        <v>142</v>
      </c>
      <c r="E147" s="165">
        <v>49.99</v>
      </c>
      <c r="F147" s="166">
        <f>E147+E148</f>
      </c>
      <c r="G147" s="167">
        <v>288</v>
      </c>
      <c r="H147" s="167">
        <v>18</v>
      </c>
      <c r="I147" s="168">
        <f t="shared" si="663"/>
      </c>
      <c r="J147" s="169">
        <f t="shared" si="717"/>
      </c>
      <c r="K147" s="167">
        <v>0</v>
      </c>
      <c r="L147" s="169">
        <f t="shared" si="772"/>
      </c>
      <c r="M147" s="167">
        <v>0</v>
      </c>
      <c r="N147" s="170">
        <f t="shared" si="801"/>
      </c>
      <c r="O147" s="167">
        <v>0</v>
      </c>
      <c r="P147" s="170">
        <f t="shared" si="828"/>
      </c>
      <c r="Q147" s="171">
        <f>(M147+M148)/(O147+O148)</f>
      </c>
      <c r="R147" s="172">
        <v>5</v>
      </c>
      <c r="S147" s="171">
        <f>(O147+O148)/(K147+K148)</f>
      </c>
      <c r="T147" s="172">
        <v>1</v>
      </c>
      <c r="U147" s="173">
        <f>F147/T147</f>
      </c>
      <c r="V147" s="174">
        <f>(F147+500)/T147</f>
      </c>
      <c r="W147" s="175">
        <v>775.1999999999998</v>
      </c>
      <c r="X147" s="174">
        <f>W147/T147</f>
      </c>
      <c r="Y147" s="171">
        <f>T147/R147</f>
      </c>
      <c r="Z147" s="174">
        <f>W147/F147</f>
      </c>
      <c r="AA147" s="174">
        <f>W147/(F147+500)</f>
      </c>
      <c r="AB147" s="172">
        <v>0</v>
      </c>
      <c r="AC147" s="172">
        <v>0</v>
      </c>
      <c r="AD147" s="171">
        <f>AB147/T147</f>
      </c>
      <c r="AE147" s="174">
        <f>(W147-AC147)/(F147+500)</f>
      </c>
      <c r="AF147" s="174" t="s">
        <v>143</v>
      </c>
    </row>
    <row r="148">
      <c r="A148" s="161"/>
      <c r="B148" s="162"/>
      <c r="C148" s="163"/>
      <c r="D148" s="164" t="s">
        <v>144</v>
      </c>
      <c r="E148" s="165">
        <v>1312.91</v>
      </c>
      <c r="F148" s="166"/>
      <c r="G148" s="167">
        <v>8340</v>
      </c>
      <c r="H148" s="167">
        <v>155</v>
      </c>
      <c r="I148" s="168">
        <f t="shared" si="663"/>
      </c>
      <c r="J148" s="169">
        <f t="shared" si="717"/>
      </c>
      <c r="K148" s="167">
        <v>26</v>
      </c>
      <c r="L148" s="169">
        <f t="shared" si="772"/>
      </c>
      <c r="M148" s="167">
        <v>0</v>
      </c>
      <c r="N148" s="170">
        <f t="shared" si="801"/>
      </c>
      <c r="O148" s="167">
        <v>2</v>
      </c>
      <c r="P148" s="170">
        <f t="shared" si="828"/>
      </c>
      <c r="Q148" s="171"/>
      <c r="R148" s="172"/>
      <c r="S148" s="171"/>
      <c r="T148" s="172"/>
      <c r="U148" s="173"/>
      <c r="V148" s="174"/>
      <c r="W148" s="175"/>
      <c r="X148" s="174"/>
      <c r="Y148" s="171"/>
      <c r="Z148" s="174"/>
      <c r="AA148" s="174"/>
      <c r="AB148" s="172"/>
      <c r="AC148" s="172"/>
      <c r="AD148" s="171"/>
      <c r="AE148" s="174"/>
      <c r="AF148" s="176" t="s">
        <v>177</v>
      </c>
    </row>
    <row r="149">
      <c r="A149" s="161"/>
      <c r="B149" s="162" t="s">
        <v>148</v>
      </c>
      <c r="C149" s="163" t="s">
        <v>156</v>
      </c>
      <c r="D149" s="164" t="s">
        <v>142</v>
      </c>
      <c r="E149" s="165">
        <v>768.95</v>
      </c>
      <c r="F149" s="166">
        <f>E149+E150</f>
      </c>
      <c r="G149" s="167">
        <v>1765</v>
      </c>
      <c r="H149" s="167">
        <v>27</v>
      </c>
      <c r="I149" s="168">
        <f t="shared" si="663"/>
      </c>
      <c r="J149" s="169">
        <f t="shared" si="717"/>
      </c>
      <c r="K149" s="167">
        <v>8</v>
      </c>
      <c r="L149" s="169">
        <f t="shared" si="772"/>
      </c>
      <c r="M149" s="167">
        <v>1</v>
      </c>
      <c r="N149" s="170">
        <f t="shared" si="801"/>
      </c>
      <c r="O149" s="167">
        <v>1</v>
      </c>
      <c r="P149" s="170">
        <f t="shared" si="828"/>
      </c>
      <c r="Q149" s="171">
        <f>(M149+M150)/(O149+O150)</f>
      </c>
      <c r="R149" s="172">
        <v>6</v>
      </c>
      <c r="S149" s="171">
        <f>(O149+O150)/(K149+K150)</f>
      </c>
      <c r="T149" s="172">
        <v>1</v>
      </c>
      <c r="U149" s="173">
        <f>F149/T149</f>
      </c>
      <c r="V149" s="174">
        <f>(F149+500)/T149</f>
      </c>
      <c r="W149" s="175">
        <v>878.4000000000001</v>
      </c>
      <c r="X149" s="174">
        <f>W149/T149</f>
      </c>
      <c r="Y149" s="171">
        <f>T149/R149</f>
      </c>
      <c r="Z149" s="174">
        <f>W149/F149</f>
      </c>
      <c r="AA149" s="174">
        <f>W149/(F149+500)</f>
      </c>
      <c r="AB149" s="172">
        <v>0</v>
      </c>
      <c r="AC149" s="172">
        <v>0</v>
      </c>
      <c r="AD149" s="171">
        <f>AB149/T149</f>
      </c>
      <c r="AE149" s="174">
        <f>(W149-AC149)/(F149+500)</f>
      </c>
      <c r="AF149" s="174" t="s">
        <v>143</v>
      </c>
    </row>
    <row r="150">
      <c r="A150" s="161"/>
      <c r="B150" s="162"/>
      <c r="C150" s="163"/>
      <c r="D150" s="164" t="s">
        <v>144</v>
      </c>
      <c r="E150" s="165">
        <v>553.07</v>
      </c>
      <c r="F150" s="166"/>
      <c r="G150" s="167">
        <v>2888</v>
      </c>
      <c r="H150" s="167">
        <v>77</v>
      </c>
      <c r="I150" s="168">
        <f t="shared" si="663"/>
      </c>
      <c r="J150" s="169">
        <f t="shared" si="717"/>
      </c>
      <c r="K150" s="167">
        <v>12</v>
      </c>
      <c r="L150" s="169">
        <f t="shared" si="772"/>
      </c>
      <c r="M150" s="167">
        <v>0</v>
      </c>
      <c r="N150" s="170">
        <f t="shared" si="801"/>
      </c>
      <c r="O150" s="167">
        <v>1</v>
      </c>
      <c r="P150" s="170">
        <f t="shared" si="828"/>
      </c>
      <c r="Q150" s="171"/>
      <c r="R150" s="172"/>
      <c r="S150" s="171"/>
      <c r="T150" s="172"/>
      <c r="U150" s="173"/>
      <c r="V150" s="174"/>
      <c r="W150" s="175"/>
      <c r="X150" s="174"/>
      <c r="Y150" s="171"/>
      <c r="Z150" s="174"/>
      <c r="AA150" s="174"/>
      <c r="AB150" s="172"/>
      <c r="AC150" s="172"/>
      <c r="AD150" s="171"/>
      <c r="AE150" s="174"/>
      <c r="AF150" s="176" t="s">
        <v>177</v>
      </c>
    </row>
    <row r="151">
      <c r="A151" s="161"/>
      <c r="B151" s="177" t="s">
        <v>149</v>
      </c>
      <c r="C151" s="178"/>
      <c r="D151" s="179"/>
      <c r="E151" s="180">
        <f>SUM(E143:E150)</f>
      </c>
      <c r="F151" s="181">
        <f>SUM(F143:F150)</f>
      </c>
      <c r="G151" s="181">
        <f>SUM(G143:G150)</f>
      </c>
      <c r="H151" s="181">
        <f>SUM(H143:H150)</f>
      </c>
      <c r="I151" s="182">
        <f t="shared" si="663"/>
      </c>
      <c r="J151" s="183">
        <f t="shared" si="717"/>
      </c>
      <c r="K151" s="181">
        <f>SUM(K143:K150)</f>
      </c>
      <c r="L151" s="183">
        <f t="shared" si="772"/>
      </c>
      <c r="M151" s="181">
        <f>SUM(M143:M150)</f>
      </c>
      <c r="N151" s="184">
        <f t="shared" si="801"/>
      </c>
      <c r="O151" s="181">
        <f>SUM(O143:O150)</f>
      </c>
      <c r="P151" s="184">
        <f t="shared" si="828"/>
      </c>
      <c r="Q151" s="185">
        <f>M151/O151</f>
      </c>
      <c r="R151" s="181">
        <f>SUM(R143:R150)</f>
      </c>
      <c r="S151" s="185">
        <f>(O151+O151)/(K151+K151)</f>
      </c>
      <c r="T151" s="181">
        <f>SUM(T143:T150)</f>
      </c>
      <c r="U151" s="186">
        <f t="shared" ref="U151:U152" si="15">F151/T151</f>
      </c>
      <c r="V151" s="187">
        <f>(F151+5*500)/T151</f>
      </c>
      <c r="W151" s="183">
        <f>SUM(W143:W150)</f>
      </c>
      <c r="X151" s="188">
        <f t="shared" ref="X151:X152" si="147">W151/T151</f>
      </c>
      <c r="Y151" s="185">
        <f t="shared" ref="Y151:Y152" si="279">T151/R151</f>
      </c>
      <c r="Z151" s="187">
        <f t="shared" ref="Z151:Z152" si="411">W151/F151</f>
      </c>
      <c r="AA151" s="187">
        <f>W151/(F151+COUNT(W143:W150)*500)</f>
      </c>
      <c r="AB151" s="181">
        <f>SUM(AB143:AB150)</f>
      </c>
      <c r="AC151" s="181">
        <f>SUM(AC143:AC150)</f>
      </c>
      <c r="AD151" s="185">
        <f t="shared" ref="AD151:AD152" si="543">AB151/T151</f>
      </c>
      <c r="AE151" s="189">
        <f>(W151-AC151)/(F151+COUNT(W143:W150))</f>
      </c>
      <c r="AF151" s="174"/>
    </row>
    <row r="152">
      <c r="A152" s="161"/>
      <c r="B152" s="162" t="s">
        <v>150</v>
      </c>
      <c r="C152" s="163" t="s">
        <v>163</v>
      </c>
      <c r="D152" s="164" t="s">
        <v>142</v>
      </c>
      <c r="E152" s="165">
        <v>791.15</v>
      </c>
      <c r="F152" s="166">
        <f>E152+E153</f>
      </c>
      <c r="G152" s="167">
        <v>2663</v>
      </c>
      <c r="H152" s="167">
        <v>42</v>
      </c>
      <c r="I152" s="168">
        <f t="shared" si="663"/>
      </c>
      <c r="J152" s="169">
        <f t="shared" si="717"/>
      </c>
      <c r="K152" s="167">
        <v>15</v>
      </c>
      <c r="L152" s="169">
        <f t="shared" si="772"/>
      </c>
      <c r="M152" s="167">
        <v>0</v>
      </c>
      <c r="N152" s="170">
        <f t="shared" si="801"/>
      </c>
      <c r="O152" s="167">
        <v>1</v>
      </c>
      <c r="P152" s="170">
        <f t="shared" si="828"/>
      </c>
      <c r="Q152" s="171">
        <f>(M152+M153)/(O152+O153)</f>
      </c>
      <c r="R152" s="172">
        <v>2</v>
      </c>
      <c r="S152" s="171">
        <f>(O152+O153)/(K152+K153)</f>
      </c>
      <c r="T152" s="172">
        <v>0</v>
      </c>
      <c r="U152" s="173">
        <f t="shared" si="15"/>
      </c>
      <c r="V152" s="174">
        <f>(F152+500)/T152</f>
      </c>
      <c r="W152" s="175">
        <v>0</v>
      </c>
      <c r="X152" s="174">
        <f t="shared" si="147"/>
      </c>
      <c r="Y152" s="171">
        <f t="shared" si="279"/>
      </c>
      <c r="Z152" s="174">
        <f t="shared" si="411"/>
      </c>
      <c r="AA152" s="174">
        <f>W152/(F152+500)</f>
      </c>
      <c r="AB152" s="172">
        <v>0</v>
      </c>
      <c r="AC152" s="172">
        <v>0</v>
      </c>
      <c r="AD152" s="171">
        <f t="shared" si="543"/>
      </c>
      <c r="AE152" s="174">
        <f>(W152-AC152)/(F152+500)</f>
      </c>
      <c r="AF152" s="174" t="s">
        <v>143</v>
      </c>
    </row>
    <row r="153">
      <c r="A153" s="161"/>
      <c r="B153" s="162"/>
      <c r="C153" s="163"/>
      <c r="D153" s="164" t="s">
        <v>144</v>
      </c>
      <c r="E153" s="165">
        <v>417.85</v>
      </c>
      <c r="F153" s="166"/>
      <c r="G153" s="167">
        <v>2015</v>
      </c>
      <c r="H153" s="167">
        <v>76</v>
      </c>
      <c r="I153" s="168">
        <f t="shared" si="663"/>
      </c>
      <c r="J153" s="169">
        <f t="shared" si="717"/>
      </c>
      <c r="K153" s="167">
        <v>9</v>
      </c>
      <c r="L153" s="169">
        <f t="shared" si="772"/>
      </c>
      <c r="M153" s="167">
        <v>0</v>
      </c>
      <c r="N153" s="170">
        <f t="shared" si="801"/>
      </c>
      <c r="O153" s="167">
        <v>0</v>
      </c>
      <c r="P153" s="170">
        <f t="shared" si="828"/>
      </c>
      <c r="Q153" s="171"/>
      <c r="R153" s="172"/>
      <c r="S153" s="171"/>
      <c r="T153" s="172"/>
      <c r="U153" s="173"/>
      <c r="V153" s="174"/>
      <c r="W153" s="175"/>
      <c r="X153" s="174"/>
      <c r="Y153" s="171"/>
      <c r="Z153" s="174"/>
      <c r="AA153" s="174"/>
      <c r="AB153" s="172"/>
      <c r="AC153" s="172"/>
      <c r="AD153" s="171"/>
      <c r="AE153" s="174"/>
      <c r="AF153" s="176" t="s">
        <v>177</v>
      </c>
    </row>
    <row r="154">
      <c r="A154" s="161"/>
      <c r="B154" s="162" t="s">
        <v>152</v>
      </c>
      <c r="C154" s="163" t="s">
        <v>163</v>
      </c>
      <c r="D154" s="164" t="s">
        <v>142</v>
      </c>
      <c r="E154" s="165">
        <v>393.51</v>
      </c>
      <c r="F154" s="166">
        <f>E154+E155</f>
      </c>
      <c r="G154" s="167">
        <v>1678</v>
      </c>
      <c r="H154" s="167">
        <v>47</v>
      </c>
      <c r="I154" s="168">
        <f t="shared" si="663"/>
      </c>
      <c r="J154" s="169">
        <f t="shared" si="717"/>
      </c>
      <c r="K154" s="167">
        <v>7</v>
      </c>
      <c r="L154" s="169">
        <f t="shared" si="772"/>
      </c>
      <c r="M154" s="167">
        <v>1</v>
      </c>
      <c r="N154" s="170">
        <f t="shared" si="801"/>
      </c>
      <c r="O154" s="167">
        <v>3</v>
      </c>
      <c r="P154" s="170">
        <f t="shared" si="828"/>
      </c>
      <c r="Q154" s="171">
        <f>(M154+M155)/(O154+O155)</f>
      </c>
      <c r="R154" s="172">
        <v>3</v>
      </c>
      <c r="S154" s="171">
        <f>(O154+O155)/(K154+K155)</f>
      </c>
      <c r="T154" s="172">
        <v>1</v>
      </c>
      <c r="U154" s="173">
        <f>F154/T154</f>
      </c>
      <c r="V154" s="174">
        <f>(F154+500)/T154</f>
      </c>
      <c r="W154" s="175">
        <v>2011.2000000000003</v>
      </c>
      <c r="X154" s="174">
        <f>W154/T154</f>
      </c>
      <c r="Y154" s="171">
        <f>T154/R154</f>
      </c>
      <c r="Z154" s="174">
        <f>W154/F154</f>
      </c>
      <c r="AA154" s="174">
        <f>W154/(F154+500)</f>
      </c>
      <c r="AB154" s="172">
        <v>0</v>
      </c>
      <c r="AC154" s="172">
        <v>0</v>
      </c>
      <c r="AD154" s="171">
        <f>AB154/T154</f>
      </c>
      <c r="AE154" s="174">
        <f>(W154-AC154)/(F154+500)</f>
      </c>
      <c r="AF154" s="174" t="s">
        <v>143</v>
      </c>
    </row>
    <row r="155">
      <c r="A155" s="161"/>
      <c r="B155" s="162"/>
      <c r="C155" s="163"/>
      <c r="D155" s="164" t="s">
        <v>144</v>
      </c>
      <c r="E155" s="165">
        <v>508.16</v>
      </c>
      <c r="F155" s="166"/>
      <c r="G155" s="167">
        <v>2218</v>
      </c>
      <c r="H155" s="167">
        <v>71</v>
      </c>
      <c r="I155" s="168">
        <f t="shared" si="663"/>
      </c>
      <c r="J155" s="169">
        <f t="shared" si="717"/>
      </c>
      <c r="K155" s="167">
        <v>7</v>
      </c>
      <c r="L155" s="169">
        <f t="shared" si="772"/>
      </c>
      <c r="M155" s="167">
        <v>0</v>
      </c>
      <c r="N155" s="170">
        <f t="shared" si="801"/>
      </c>
      <c r="O155" s="167">
        <v>0</v>
      </c>
      <c r="P155" s="170">
        <f t="shared" si="828"/>
      </c>
      <c r="Q155" s="171"/>
      <c r="R155" s="172"/>
      <c r="S155" s="171"/>
      <c r="T155" s="172"/>
      <c r="U155" s="173"/>
      <c r="V155" s="174"/>
      <c r="W155" s="175"/>
      <c r="X155" s="174"/>
      <c r="Y155" s="171"/>
      <c r="Z155" s="174"/>
      <c r="AA155" s="174"/>
      <c r="AB155" s="172"/>
      <c r="AC155" s="172"/>
      <c r="AD155" s="171"/>
      <c r="AE155" s="174"/>
      <c r="AF155" s="176" t="s">
        <v>177</v>
      </c>
    </row>
    <row r="156">
      <c r="A156" s="161"/>
      <c r="B156" s="162" t="s">
        <v>153</v>
      </c>
      <c r="C156" s="163" t="s">
        <v>163</v>
      </c>
      <c r="D156" s="164" t="s">
        <v>142</v>
      </c>
      <c r="E156" s="165">
        <v>990.75</v>
      </c>
      <c r="F156" s="166">
        <f>E156+E157</f>
      </c>
      <c r="G156" s="167">
        <v>2770</v>
      </c>
      <c r="H156" s="167">
        <v>114</v>
      </c>
      <c r="I156" s="168">
        <f t="shared" si="663"/>
      </c>
      <c r="J156" s="169">
        <f t="shared" si="717"/>
      </c>
      <c r="K156" s="167">
        <v>12</v>
      </c>
      <c r="L156" s="169">
        <f t="shared" si="772"/>
      </c>
      <c r="M156" s="167">
        <v>0</v>
      </c>
      <c r="N156" s="170">
        <f t="shared" si="801"/>
      </c>
      <c r="O156" s="167">
        <v>0</v>
      </c>
      <c r="P156" s="170">
        <f t="shared" si="828"/>
      </c>
      <c r="Q156" s="171">
        <f>(M156+M157)/(O156+O157)</f>
      </c>
      <c r="R156" s="172">
        <v>3</v>
      </c>
      <c r="S156" s="171">
        <f>(O156+O157)/(K156+K157)</f>
      </c>
      <c r="T156" s="172">
        <v>1</v>
      </c>
      <c r="U156" s="173">
        <f>F156/T156</f>
      </c>
      <c r="V156" s="174">
        <f>(F156+500)/T156</f>
      </c>
      <c r="W156" s="175">
        <v>679.1999999999998</v>
      </c>
      <c r="X156" s="174">
        <f>W156/T156</f>
      </c>
      <c r="Y156" s="171">
        <f>T156/R156</f>
      </c>
      <c r="Z156" s="174">
        <f>W156/F156</f>
      </c>
      <c r="AA156" s="174">
        <f>W156/(F156+500)</f>
      </c>
      <c r="AB156" s="172">
        <v>1</v>
      </c>
      <c r="AC156" s="172">
        <v>2011.2</v>
      </c>
      <c r="AD156" s="171">
        <f>AB156/T156</f>
      </c>
      <c r="AE156" s="174">
        <f>(W156-AC156)/(F156+500)</f>
      </c>
      <c r="AF156" s="174" t="s">
        <v>143</v>
      </c>
    </row>
    <row r="157">
      <c r="A157" s="161"/>
      <c r="B157" s="162"/>
      <c r="C157" s="163"/>
      <c r="D157" s="164" t="s">
        <v>144</v>
      </c>
      <c r="E157" s="165">
        <v>518.25</v>
      </c>
      <c r="F157" s="166"/>
      <c r="G157" s="167">
        <v>2365</v>
      </c>
      <c r="H157" s="167">
        <v>87</v>
      </c>
      <c r="I157" s="168">
        <f t="shared" si="663"/>
      </c>
      <c r="J157" s="169">
        <f t="shared" si="717"/>
      </c>
      <c r="K157" s="167">
        <v>7</v>
      </c>
      <c r="L157" s="169">
        <f t="shared" si="772"/>
      </c>
      <c r="M157" s="167">
        <v>1</v>
      </c>
      <c r="N157" s="170">
        <f t="shared" si="801"/>
      </c>
      <c r="O157" s="167">
        <v>1</v>
      </c>
      <c r="P157" s="170">
        <f t="shared" si="828"/>
      </c>
      <c r="Q157" s="171"/>
      <c r="R157" s="172"/>
      <c r="S157" s="171"/>
      <c r="T157" s="172"/>
      <c r="U157" s="173"/>
      <c r="V157" s="174"/>
      <c r="W157" s="175"/>
      <c r="X157" s="174"/>
      <c r="Y157" s="171"/>
      <c r="Z157" s="174"/>
      <c r="AA157" s="174"/>
      <c r="AB157" s="172"/>
      <c r="AC157" s="172"/>
      <c r="AD157" s="171"/>
      <c r="AE157" s="174"/>
      <c r="AF157" s="176" t="s">
        <v>177</v>
      </c>
    </row>
    <row r="158">
      <c r="A158" s="161"/>
      <c r="B158" s="162" t="s">
        <v>154</v>
      </c>
      <c r="C158" s="163" t="s">
        <v>163</v>
      </c>
      <c r="D158" s="164" t="s">
        <v>142</v>
      </c>
      <c r="E158" s="165">
        <v>809.59</v>
      </c>
      <c r="F158" s="166">
        <f>E158+E159</f>
      </c>
      <c r="G158" s="167">
        <v>2672</v>
      </c>
      <c r="H158" s="167">
        <v>81</v>
      </c>
      <c r="I158" s="168">
        <f t="shared" si="663"/>
      </c>
      <c r="J158" s="169">
        <f t="shared" si="717"/>
      </c>
      <c r="K158" s="167">
        <v>15</v>
      </c>
      <c r="L158" s="169">
        <f t="shared" si="772"/>
      </c>
      <c r="M158" s="167">
        <v>1</v>
      </c>
      <c r="N158" s="170">
        <f t="shared" si="801"/>
      </c>
      <c r="O158" s="167">
        <v>2</v>
      </c>
      <c r="P158" s="170">
        <f t="shared" si="828"/>
      </c>
      <c r="Q158" s="171">
        <f>(M158+M159)/(O158+O159)</f>
      </c>
      <c r="R158" s="172">
        <v>4</v>
      </c>
      <c r="S158" s="171">
        <f>(O158+O159)/(K158+K159)</f>
      </c>
      <c r="T158" s="172">
        <v>3</v>
      </c>
      <c r="U158" s="173">
        <f>F158/T158</f>
      </c>
      <c r="V158" s="174">
        <f>(F158+500)/T158</f>
      </c>
      <c r="W158" s="175">
        <v>1783</v>
      </c>
      <c r="X158" s="174">
        <f>W158/T158</f>
      </c>
      <c r="Y158" s="171">
        <f>T158/R158</f>
      </c>
      <c r="Z158" s="174">
        <f>W158/F158</f>
      </c>
      <c r="AA158" s="174">
        <f>W158/(F158+500)</f>
      </c>
      <c r="AB158" s="172">
        <v>1</v>
      </c>
      <c r="AC158" s="172">
        <v>563.8</v>
      </c>
      <c r="AD158" s="171">
        <f>AB158/T158</f>
      </c>
      <c r="AE158" s="174">
        <f>(W158-AC158)/(F158+500)</f>
      </c>
      <c r="AF158" s="174" t="s">
        <v>143</v>
      </c>
    </row>
    <row r="159">
      <c r="A159" s="161"/>
      <c r="B159" s="162"/>
      <c r="C159" s="163"/>
      <c r="D159" s="164" t="s">
        <v>144</v>
      </c>
      <c r="E159" s="165">
        <v>538.51</v>
      </c>
      <c r="F159" s="166"/>
      <c r="G159" s="167">
        <v>2107</v>
      </c>
      <c r="H159" s="167">
        <v>95</v>
      </c>
      <c r="I159" s="168">
        <f t="shared" si="663"/>
      </c>
      <c r="J159" s="169">
        <f t="shared" si="717"/>
      </c>
      <c r="K159" s="167">
        <v>11</v>
      </c>
      <c r="L159" s="169">
        <f t="shared" si="772"/>
      </c>
      <c r="M159" s="167">
        <v>0</v>
      </c>
      <c r="N159" s="170">
        <f t="shared" si="801"/>
      </c>
      <c r="O159" s="167">
        <v>0</v>
      </c>
      <c r="P159" s="170">
        <f t="shared" si="828"/>
      </c>
      <c r="Q159" s="171"/>
      <c r="R159" s="172"/>
      <c r="S159" s="171"/>
      <c r="T159" s="172"/>
      <c r="U159" s="173"/>
      <c r="V159" s="174"/>
      <c r="W159" s="175"/>
      <c r="X159" s="174"/>
      <c r="Y159" s="171"/>
      <c r="Z159" s="174"/>
      <c r="AA159" s="174"/>
      <c r="AB159" s="172"/>
      <c r="AC159" s="172"/>
      <c r="AD159" s="171"/>
      <c r="AE159" s="174"/>
      <c r="AF159" s="176" t="s">
        <v>177</v>
      </c>
    </row>
    <row r="160">
      <c r="A160" s="161"/>
      <c r="B160" s="177" t="s">
        <v>149</v>
      </c>
      <c r="C160" s="178"/>
      <c r="D160" s="179"/>
      <c r="E160" s="180">
        <f>SUM(E152:E159)</f>
      </c>
      <c r="F160" s="181">
        <f>SUM(F152:F159)</f>
      </c>
      <c r="G160" s="181">
        <f>SUM(G152:G159)</f>
      </c>
      <c r="H160" s="181">
        <f>SUM(H152:H159)</f>
      </c>
      <c r="I160" s="182">
        <f t="shared" si="663"/>
      </c>
      <c r="J160" s="183">
        <f t="shared" si="717"/>
      </c>
      <c r="K160" s="181">
        <f>SUM(K152:K159)</f>
      </c>
      <c r="L160" s="183">
        <f t="shared" si="772"/>
      </c>
      <c r="M160" s="181">
        <f>SUM(M152:M159)</f>
      </c>
      <c r="N160" s="184">
        <f t="shared" si="801"/>
      </c>
      <c r="O160" s="181">
        <f>SUM(O152:O159)</f>
      </c>
      <c r="P160" s="184">
        <f t="shared" si="828"/>
      </c>
      <c r="Q160" s="185">
        <f>M160/O160</f>
      </c>
      <c r="R160" s="181">
        <f>SUM(R152:R159)</f>
      </c>
      <c r="S160" s="185">
        <f>(O160+O160)/(K160+K160)</f>
      </c>
      <c r="T160" s="181">
        <f>SUM(T152:T159)</f>
      </c>
      <c r="U160" s="186">
        <f t="shared" ref="U160:U161" si="16">F160/T160</f>
      </c>
      <c r="V160" s="187">
        <f>(F160+5*500)/T160</f>
      </c>
      <c r="W160" s="183">
        <f>SUM(W152:W159)</f>
      </c>
      <c r="X160" s="188">
        <f t="shared" ref="X160:X161" si="148">W160/T160</f>
      </c>
      <c r="Y160" s="185">
        <f t="shared" ref="Y160:Y161" si="280">T160/R160</f>
      </c>
      <c r="Z160" s="187">
        <f t="shared" ref="Z160:Z161" si="412">W160/F160</f>
      </c>
      <c r="AA160" s="187">
        <f>W160/(F160+COUNT(W152:W159)*500)</f>
      </c>
      <c r="AB160" s="181">
        <f>SUM(AB152:AB159)</f>
      </c>
      <c r="AC160" s="181">
        <f>SUM(AC152:AC159)</f>
      </c>
      <c r="AD160" s="185">
        <f t="shared" ref="AD160:AD161" si="544">AB160/T160</f>
      </c>
      <c r="AE160" s="189">
        <f>(W160-AC160)/(F160+COUNT(W152:W159))</f>
      </c>
      <c r="AF160" s="174"/>
    </row>
    <row r="161">
      <c r="A161" s="161"/>
      <c r="B161" s="162" t="s">
        <v>155</v>
      </c>
      <c r="C161" s="163" t="s">
        <v>174</v>
      </c>
      <c r="D161" s="164" t="s">
        <v>142</v>
      </c>
      <c r="E161" s="165">
        <v>927.39</v>
      </c>
      <c r="F161" s="166">
        <f>E161+E162</f>
      </c>
      <c r="G161" s="167">
        <v>3905</v>
      </c>
      <c r="H161" s="167">
        <v>43</v>
      </c>
      <c r="I161" s="168">
        <f t="shared" si="663"/>
      </c>
      <c r="J161" s="169">
        <f t="shared" si="717"/>
      </c>
      <c r="K161" s="167">
        <v>12</v>
      </c>
      <c r="L161" s="169">
        <f t="shared" si="772"/>
      </c>
      <c r="M161" s="167">
        <v>0</v>
      </c>
      <c r="N161" s="170">
        <f t="shared" si="801"/>
      </c>
      <c r="O161" s="167">
        <v>0</v>
      </c>
      <c r="P161" s="170">
        <f t="shared" si="828"/>
      </c>
      <c r="Q161" s="171">
        <f>(M161+M162)/(O161+O162)</f>
      </c>
      <c r="R161" s="172">
        <v>1</v>
      </c>
      <c r="S161" s="171">
        <f>(O161+O162)/(K161+K162)</f>
      </c>
      <c r="T161" s="172">
        <v>0</v>
      </c>
      <c r="U161" s="173">
        <f t="shared" si="16"/>
      </c>
      <c r="V161" s="174">
        <f>(F161+500)/T161</f>
      </c>
      <c r="W161" s="175">
        <v>0</v>
      </c>
      <c r="X161" s="174">
        <f t="shared" si="148"/>
      </c>
      <c r="Y161" s="171">
        <f t="shared" si="280"/>
      </c>
      <c r="Z161" s="174">
        <f t="shared" si="412"/>
      </c>
      <c r="AA161" s="174">
        <f>W161/(F161+500)</f>
      </c>
      <c r="AB161" s="172">
        <v>0</v>
      </c>
      <c r="AC161" s="172">
        <v>0</v>
      </c>
      <c r="AD161" s="171">
        <f t="shared" si="544"/>
      </c>
      <c r="AE161" s="174">
        <f>(W161-AC161)/(F161+500)</f>
      </c>
      <c r="AF161" s="174" t="s">
        <v>143</v>
      </c>
    </row>
    <row r="162">
      <c r="A162" s="161"/>
      <c r="B162" s="162"/>
      <c r="C162" s="163"/>
      <c r="D162" s="164" t="s">
        <v>144</v>
      </c>
      <c r="E162" s="165">
        <v>241.85</v>
      </c>
      <c r="F162" s="166"/>
      <c r="G162" s="167">
        <v>1090</v>
      </c>
      <c r="H162" s="167">
        <v>59</v>
      </c>
      <c r="I162" s="168">
        <f t="shared" si="663"/>
      </c>
      <c r="J162" s="169">
        <f t="shared" si="717"/>
      </c>
      <c r="K162" s="167">
        <v>7</v>
      </c>
      <c r="L162" s="169">
        <f t="shared" si="772"/>
      </c>
      <c r="M162" s="167">
        <v>0</v>
      </c>
      <c r="N162" s="170">
        <f t="shared" si="801"/>
      </c>
      <c r="O162" s="167">
        <v>0</v>
      </c>
      <c r="P162" s="170">
        <f t="shared" si="828"/>
      </c>
      <c r="Q162" s="171"/>
      <c r="R162" s="172"/>
      <c r="S162" s="171"/>
      <c r="T162" s="172"/>
      <c r="U162" s="173"/>
      <c r="V162" s="174"/>
      <c r="W162" s="175"/>
      <c r="X162" s="174"/>
      <c r="Y162" s="171"/>
      <c r="Z162" s="174"/>
      <c r="AA162" s="174"/>
      <c r="AB162" s="172"/>
      <c r="AC162" s="172"/>
      <c r="AD162" s="171"/>
      <c r="AE162" s="174"/>
      <c r="AF162" s="176" t="s">
        <v>177</v>
      </c>
    </row>
    <row r="163">
      <c r="A163" s="161"/>
      <c r="B163" s="162" t="s">
        <v>157</v>
      </c>
      <c r="C163" s="163" t="s">
        <v>174</v>
      </c>
      <c r="D163" s="164" t="s">
        <v>142</v>
      </c>
      <c r="E163" s="165">
        <v>288.44</v>
      </c>
      <c r="F163" s="166">
        <f>E163+E164</f>
      </c>
      <c r="G163" s="167">
        <v>1737</v>
      </c>
      <c r="H163" s="167">
        <v>14</v>
      </c>
      <c r="I163" s="168">
        <f t="shared" si="663"/>
      </c>
      <c r="J163" s="169">
        <f t="shared" si="717"/>
      </c>
      <c r="K163" s="167">
        <v>7</v>
      </c>
      <c r="L163" s="169">
        <f t="shared" si="772"/>
      </c>
      <c r="M163" s="167">
        <v>0</v>
      </c>
      <c r="N163" s="170">
        <f t="shared" si="801"/>
      </c>
      <c r="O163" s="167">
        <v>2</v>
      </c>
      <c r="P163" s="170">
        <f t="shared" si="828"/>
      </c>
      <c r="Q163" s="171">
        <f>(M163+M164)/(O163+O164)</f>
      </c>
      <c r="R163" s="172">
        <v>3</v>
      </c>
      <c r="S163" s="171">
        <f>(O163+O164)/(K163+K164)</f>
      </c>
      <c r="T163" s="172">
        <v>0</v>
      </c>
      <c r="U163" s="173">
        <f>F163/T163</f>
      </c>
      <c r="V163" s="174">
        <f>(F163+500)/T163</f>
      </c>
      <c r="W163" s="175">
        <v>0</v>
      </c>
      <c r="X163" s="174">
        <f>W163/T163</f>
      </c>
      <c r="Y163" s="171">
        <f>T163/R163</f>
      </c>
      <c r="Z163" s="174">
        <f>W163/F163</f>
      </c>
      <c r="AA163" s="174">
        <f>W163/(F163+500)</f>
      </c>
      <c r="AB163" s="172">
        <v>0</v>
      </c>
      <c r="AC163" s="172">
        <v>0</v>
      </c>
      <c r="AD163" s="171">
        <f>AB163/T163</f>
      </c>
      <c r="AE163" s="174">
        <f>(W163-AC163)/(F163+500)</f>
      </c>
      <c r="AF163" s="174" t="s">
        <v>143</v>
      </c>
    </row>
    <row r="164">
      <c r="A164" s="161"/>
      <c r="B164" s="162"/>
      <c r="C164" s="163"/>
      <c r="D164" s="164" t="s">
        <v>144</v>
      </c>
      <c r="E164" s="165">
        <v>252.86</v>
      </c>
      <c r="F164" s="166"/>
      <c r="G164" s="167">
        <v>800</v>
      </c>
      <c r="H164" s="167">
        <v>43</v>
      </c>
      <c r="I164" s="168">
        <f t="shared" si="663"/>
      </c>
      <c r="J164" s="169">
        <f t="shared" si="717"/>
      </c>
      <c r="K164" s="167">
        <v>4</v>
      </c>
      <c r="L164" s="169">
        <f t="shared" si="772"/>
      </c>
      <c r="M164" s="167">
        <v>0</v>
      </c>
      <c r="N164" s="170">
        <f t="shared" si="801"/>
      </c>
      <c r="O164" s="167">
        <v>1</v>
      </c>
      <c r="P164" s="170">
        <f t="shared" si="828"/>
      </c>
      <c r="Q164" s="171"/>
      <c r="R164" s="172"/>
      <c r="S164" s="171"/>
      <c r="T164" s="172"/>
      <c r="U164" s="173"/>
      <c r="V164" s="174"/>
      <c r="W164" s="175"/>
      <c r="X164" s="174"/>
      <c r="Y164" s="171"/>
      <c r="Z164" s="174"/>
      <c r="AA164" s="174"/>
      <c r="AB164" s="172"/>
      <c r="AC164" s="172"/>
      <c r="AD164" s="171"/>
      <c r="AE164" s="174"/>
      <c r="AF164" s="176" t="s">
        <v>177</v>
      </c>
    </row>
    <row r="165">
      <c r="A165" s="161"/>
      <c r="B165" s="162" t="s">
        <v>158</v>
      </c>
      <c r="C165" s="163" t="s">
        <v>174</v>
      </c>
      <c r="D165" s="164" t="s">
        <v>142</v>
      </c>
      <c r="E165" s="165">
        <v>117.44</v>
      </c>
      <c r="F165" s="166">
        <f>E165+E166</f>
      </c>
      <c r="G165" s="167">
        <v>719</v>
      </c>
      <c r="H165" s="167">
        <v>7</v>
      </c>
      <c r="I165" s="168">
        <f t="shared" si="663"/>
      </c>
      <c r="J165" s="169">
        <f t="shared" si="717"/>
      </c>
      <c r="K165" s="167">
        <v>4</v>
      </c>
      <c r="L165" s="169">
        <f t="shared" si="772"/>
      </c>
      <c r="M165" s="167">
        <v>0</v>
      </c>
      <c r="N165" s="170">
        <f t="shared" si="801"/>
      </c>
      <c r="O165" s="167">
        <v>3</v>
      </c>
      <c r="P165" s="170">
        <f t="shared" si="828"/>
      </c>
      <c r="Q165" s="171">
        <f>(M165+M166)/(O165+O166)</f>
      </c>
      <c r="R165" s="172">
        <v>3</v>
      </c>
      <c r="S165" s="171">
        <f>(O165+O166)/(K165+K166)</f>
      </c>
      <c r="T165" s="172">
        <v>1</v>
      </c>
      <c r="U165" s="173">
        <f>F165/T165</f>
      </c>
      <c r="V165" s="174">
        <f>(F165+500)/T165</f>
      </c>
      <c r="W165" s="175">
        <v>692</v>
      </c>
      <c r="X165" s="174">
        <f>W165/T165</f>
      </c>
      <c r="Y165" s="171">
        <f>T165/R165</f>
      </c>
      <c r="Z165" s="174">
        <f>W165/F165</f>
      </c>
      <c r="AA165" s="174">
        <f>W165/(F165+500)</f>
      </c>
      <c r="AB165" s="172">
        <v>1</v>
      </c>
      <c r="AC165" s="172">
        <v>692</v>
      </c>
      <c r="AD165" s="171">
        <f>AB165/T165</f>
      </c>
      <c r="AE165" s="174">
        <f>(W165-AC165)/(F165+500)</f>
      </c>
      <c r="AF165" s="174" t="s">
        <v>159</v>
      </c>
    </row>
    <row r="166">
      <c r="A166" s="161"/>
      <c r="B166" s="162"/>
      <c r="C166" s="163"/>
      <c r="D166" s="164" t="s">
        <v>144</v>
      </c>
      <c r="E166" s="165">
        <v>245.44</v>
      </c>
      <c r="F166" s="166"/>
      <c r="G166" s="167">
        <v>904</v>
      </c>
      <c r="H166" s="167">
        <v>35</v>
      </c>
      <c r="I166" s="168">
        <f t="shared" si="663"/>
      </c>
      <c r="J166" s="169">
        <f t="shared" si="717"/>
      </c>
      <c r="K166" s="167">
        <v>2</v>
      </c>
      <c r="L166" s="169">
        <f t="shared" si="772"/>
      </c>
      <c r="M166" s="167">
        <v>1</v>
      </c>
      <c r="N166" s="170">
        <f t="shared" si="801"/>
      </c>
      <c r="O166" s="167">
        <v>0</v>
      </c>
      <c r="P166" s="170">
        <f t="shared" si="828"/>
      </c>
      <c r="Q166" s="171"/>
      <c r="R166" s="172"/>
      <c r="S166" s="171"/>
      <c r="T166" s="172"/>
      <c r="U166" s="173"/>
      <c r="V166" s="174"/>
      <c r="W166" s="175"/>
      <c r="X166" s="174"/>
      <c r="Y166" s="171"/>
      <c r="Z166" s="174"/>
      <c r="AA166" s="174"/>
      <c r="AB166" s="172"/>
      <c r="AC166" s="172"/>
      <c r="AD166" s="171"/>
      <c r="AE166" s="174"/>
      <c r="AF166" s="176" t="s">
        <v>178</v>
      </c>
    </row>
    <row r="167">
      <c r="A167" s="161"/>
      <c r="B167" s="162" t="s">
        <v>161</v>
      </c>
      <c r="C167" s="163" t="s">
        <v>174</v>
      </c>
      <c r="D167" s="164" t="s">
        <v>142</v>
      </c>
      <c r="E167" s="165">
        <v>129.62</v>
      </c>
      <c r="F167" s="166">
        <f>E167+E168</f>
      </c>
      <c r="G167" s="167">
        <v>641</v>
      </c>
      <c r="H167" s="167">
        <v>14</v>
      </c>
      <c r="I167" s="168">
        <f t="shared" si="663"/>
      </c>
      <c r="J167" s="169">
        <f t="shared" si="717"/>
      </c>
      <c r="K167" s="167">
        <v>2</v>
      </c>
      <c r="L167" s="169">
        <f t="shared" si="772"/>
      </c>
      <c r="M167" s="167">
        <v>0</v>
      </c>
      <c r="N167" s="170">
        <f t="shared" si="801"/>
      </c>
      <c r="O167" s="167">
        <v>0</v>
      </c>
      <c r="P167" s="170">
        <f t="shared" si="828"/>
      </c>
      <c r="Q167" s="171">
        <f>(M167+M168)/(O167+O168)</f>
      </c>
      <c r="R167" s="172">
        <v>0</v>
      </c>
      <c r="S167" s="171">
        <f>(O167+O168)/(K167+K168)</f>
      </c>
      <c r="T167" s="172">
        <v>0</v>
      </c>
      <c r="U167" s="173">
        <f>F167/T167</f>
      </c>
      <c r="V167" s="174">
        <f>(F167+500)/T167</f>
      </c>
      <c r="W167" s="175">
        <v>0</v>
      </c>
      <c r="X167" s="174">
        <f>W167/T167</f>
      </c>
      <c r="Y167" s="171">
        <f>T167/R167</f>
      </c>
      <c r="Z167" s="174">
        <f>W167/F167</f>
      </c>
      <c r="AA167" s="174">
        <f>W167/(F167+500)</f>
      </c>
      <c r="AB167" s="172">
        <v>0</v>
      </c>
      <c r="AC167" s="172">
        <v>0</v>
      </c>
      <c r="AD167" s="171">
        <f>AB167/T167</f>
      </c>
      <c r="AE167" s="174">
        <f>(W167-AC167)/(F167+500)</f>
      </c>
      <c r="AF167" s="174" t="s">
        <v>159</v>
      </c>
    </row>
    <row r="168">
      <c r="A168" s="161"/>
      <c r="B168" s="162"/>
      <c r="C168" s="163"/>
      <c r="D168" s="164" t="s">
        <v>144</v>
      </c>
      <c r="E168" s="165">
        <v>197.92</v>
      </c>
      <c r="F168" s="166"/>
      <c r="G168" s="167">
        <v>844</v>
      </c>
      <c r="H168" s="167">
        <v>43</v>
      </c>
      <c r="I168" s="168">
        <f t="shared" si="663"/>
      </c>
      <c r="J168" s="169">
        <f t="shared" si="717"/>
      </c>
      <c r="K168" s="167">
        <v>1</v>
      </c>
      <c r="L168" s="169">
        <f t="shared" si="772"/>
      </c>
      <c r="M168" s="167">
        <v>0</v>
      </c>
      <c r="N168" s="170">
        <f t="shared" si="801"/>
      </c>
      <c r="O168" s="167">
        <v>0</v>
      </c>
      <c r="P168" s="170">
        <f t="shared" si="828"/>
      </c>
      <c r="Q168" s="171"/>
      <c r="R168" s="172"/>
      <c r="S168" s="171"/>
      <c r="T168" s="172"/>
      <c r="U168" s="173"/>
      <c r="V168" s="174"/>
      <c r="W168" s="175"/>
      <c r="X168" s="174"/>
      <c r="Y168" s="171"/>
      <c r="Z168" s="174"/>
      <c r="AA168" s="174"/>
      <c r="AB168" s="172"/>
      <c r="AC168" s="172"/>
      <c r="AD168" s="171"/>
      <c r="AE168" s="174"/>
      <c r="AF168" s="176" t="s">
        <v>178</v>
      </c>
    </row>
    <row r="169">
      <c r="A169" s="161"/>
      <c r="B169" s="177" t="s">
        <v>149</v>
      </c>
      <c r="C169" s="178"/>
      <c r="D169" s="179"/>
      <c r="E169" s="180">
        <f>SUM(E161:E168)</f>
      </c>
      <c r="F169" s="181">
        <f>SUM(F161:F168)</f>
      </c>
      <c r="G169" s="181">
        <f>SUM(G161:G168)</f>
      </c>
      <c r="H169" s="181">
        <f>SUM(H161:H168)</f>
      </c>
      <c r="I169" s="182">
        <f t="shared" si="663"/>
      </c>
      <c r="J169" s="183">
        <f t="shared" si="717"/>
      </c>
      <c r="K169" s="181">
        <f>SUM(K161:K168)</f>
      </c>
      <c r="L169" s="183">
        <f t="shared" si="772"/>
      </c>
      <c r="M169" s="181">
        <f>SUM(M161:M168)</f>
      </c>
      <c r="N169" s="184">
        <f t="shared" si="801"/>
      </c>
      <c r="O169" s="181">
        <f>SUM(O161:O168)</f>
      </c>
      <c r="P169" s="184">
        <f t="shared" si="828"/>
      </c>
      <c r="Q169" s="185">
        <f>M169/O169</f>
      </c>
      <c r="R169" s="181">
        <f>SUM(R161:R168)</f>
      </c>
      <c r="S169" s="185">
        <f>(O169+O169)/(K169+K169)</f>
      </c>
      <c r="T169" s="181">
        <f>SUM(T161:T168)</f>
      </c>
      <c r="U169" s="186">
        <f t="shared" ref="U169:U170" si="17">F169/T169</f>
      </c>
      <c r="V169" s="187">
        <f>(F169+5*500)/T169</f>
      </c>
      <c r="W169" s="183">
        <f>SUM(W161:W168)</f>
      </c>
      <c r="X169" s="188">
        <f t="shared" ref="X169:X170" si="149">W169/T169</f>
      </c>
      <c r="Y169" s="185">
        <f t="shared" ref="Y169:Y170" si="281">T169/R169</f>
      </c>
      <c r="Z169" s="187">
        <f t="shared" ref="Z169:Z170" si="413">W169/F169</f>
      </c>
      <c r="AA169" s="187">
        <f>W169/(F169+COUNT(W161:W168)*500)</f>
      </c>
      <c r="AB169" s="181">
        <f>SUM(AB161:AB168)</f>
      </c>
      <c r="AC169" s="181">
        <f>SUM(AC161:AC168)</f>
      </c>
      <c r="AD169" s="185">
        <f t="shared" ref="AD169:AD170" si="545">AB169/T169</f>
      </c>
      <c r="AE169" s="189">
        <f>(W169-AC169)/(F169+COUNT(W161:W168))</f>
      </c>
      <c r="AF169" s="174"/>
    </row>
    <row r="170">
      <c r="A170" s="161"/>
      <c r="B170" s="162" t="s">
        <v>162</v>
      </c>
      <c r="C170" s="163" t="s">
        <v>168</v>
      </c>
      <c r="D170" s="164" t="s">
        <v>142</v>
      </c>
      <c r="E170" s="165">
        <v>128.29</v>
      </c>
      <c r="F170" s="166">
        <f>E170+E171</f>
      </c>
      <c r="G170" s="167">
        <v>482</v>
      </c>
      <c r="H170" s="167">
        <v>19</v>
      </c>
      <c r="I170" s="168">
        <f t="shared" si="663"/>
      </c>
      <c r="J170" s="169">
        <f t="shared" si="717"/>
      </c>
      <c r="K170" s="167">
        <v>2</v>
      </c>
      <c r="L170" s="169">
        <f t="shared" si="772"/>
      </c>
      <c r="M170" s="167">
        <v>0</v>
      </c>
      <c r="N170" s="170">
        <f t="shared" si="801"/>
      </c>
      <c r="O170" s="167">
        <v>0</v>
      </c>
      <c r="P170" s="170">
        <f t="shared" si="828"/>
      </c>
      <c r="Q170" s="171">
        <f>(M170+M171)/(O170+O171)</f>
      </c>
      <c r="R170" s="172">
        <v>2</v>
      </c>
      <c r="S170" s="171">
        <f>(O170+O171)/(K170+K171)</f>
      </c>
      <c r="T170" s="172">
        <v>0</v>
      </c>
      <c r="U170" s="173">
        <f t="shared" si="17"/>
      </c>
      <c r="V170" s="174">
        <f>(F170+500)/T170</f>
      </c>
      <c r="W170" s="175">
        <v>0</v>
      </c>
      <c r="X170" s="174">
        <f t="shared" si="149"/>
      </c>
      <c r="Y170" s="171">
        <f t="shared" si="281"/>
      </c>
      <c r="Z170" s="174">
        <f t="shared" si="413"/>
      </c>
      <c r="AA170" s="174">
        <f>W170/(F170+500)</f>
      </c>
      <c r="AB170" s="172">
        <v>0</v>
      </c>
      <c r="AC170" s="172">
        <v>0</v>
      </c>
      <c r="AD170" s="171">
        <f t="shared" si="545"/>
      </c>
      <c r="AE170" s="174">
        <f>(W170-AC170)/(F170+500)</f>
      </c>
      <c r="AF170" s="174" t="s">
        <v>159</v>
      </c>
    </row>
    <row r="171">
      <c r="A171" s="161"/>
      <c r="B171" s="162"/>
      <c r="C171" s="163"/>
      <c r="D171" s="164" t="s">
        <v>144</v>
      </c>
      <c r="E171" s="165">
        <v>114.35</v>
      </c>
      <c r="F171" s="166"/>
      <c r="G171" s="167">
        <v>721</v>
      </c>
      <c r="H171" s="167">
        <v>28</v>
      </c>
      <c r="I171" s="168">
        <f t="shared" si="663"/>
      </c>
      <c r="J171" s="169">
        <f t="shared" si="717"/>
      </c>
      <c r="K171" s="167">
        <v>3</v>
      </c>
      <c r="L171" s="169">
        <f t="shared" si="772"/>
      </c>
      <c r="M171" s="167">
        <v>0</v>
      </c>
      <c r="N171" s="170">
        <f t="shared" si="801"/>
      </c>
      <c r="O171" s="167">
        <v>2</v>
      </c>
      <c r="P171" s="170">
        <f t="shared" si="828"/>
      </c>
      <c r="Q171" s="171"/>
      <c r="R171" s="172"/>
      <c r="S171" s="171"/>
      <c r="T171" s="172"/>
      <c r="U171" s="173"/>
      <c r="V171" s="174"/>
      <c r="W171" s="175"/>
      <c r="X171" s="174"/>
      <c r="Y171" s="171"/>
      <c r="Z171" s="174"/>
      <c r="AA171" s="174"/>
      <c r="AB171" s="172"/>
      <c r="AC171" s="172"/>
      <c r="AD171" s="171"/>
      <c r="AE171" s="174"/>
      <c r="AF171" s="176" t="s">
        <v>178</v>
      </c>
    </row>
    <row r="172">
      <c r="A172" s="161"/>
      <c r="B172" s="162" t="s">
        <v>164</v>
      </c>
      <c r="C172" s="163" t="s">
        <v>168</v>
      </c>
      <c r="D172" s="164" t="s">
        <v>142</v>
      </c>
      <c r="E172" s="165">
        <v>135.68</v>
      </c>
      <c r="F172" s="166">
        <f>E172+E173</f>
      </c>
      <c r="G172" s="167">
        <v>680</v>
      </c>
      <c r="H172" s="167">
        <v>18</v>
      </c>
      <c r="I172" s="168">
        <f t="shared" si="663"/>
      </c>
      <c r="J172" s="169">
        <f t="shared" si="717"/>
      </c>
      <c r="K172" s="167">
        <v>1</v>
      </c>
      <c r="L172" s="169">
        <f t="shared" si="772"/>
      </c>
      <c r="M172" s="167">
        <v>0</v>
      </c>
      <c r="N172" s="170">
        <f t="shared" si="801"/>
      </c>
      <c r="O172" s="167">
        <v>0</v>
      </c>
      <c r="P172" s="170">
        <f t="shared" si="828"/>
      </c>
      <c r="Q172" s="171">
        <f>(M172+M173)/(O172+O173)</f>
      </c>
      <c r="R172" s="172">
        <v>4</v>
      </c>
      <c r="S172" s="171">
        <f>(O172+O173)/(K172+K173)</f>
      </c>
      <c r="T172" s="172">
        <v>3</v>
      </c>
      <c r="U172" s="173">
        <f>F172/T172</f>
      </c>
      <c r="V172" s="174">
        <f>(F172+500)/T172</f>
      </c>
      <c r="W172" s="175">
        <v>2959.2</v>
      </c>
      <c r="X172" s="174">
        <f>W172/T172</f>
      </c>
      <c r="Y172" s="171">
        <f>T172/R172</f>
      </c>
      <c r="Z172" s="174">
        <f>W172/F172</f>
      </c>
      <c r="AA172" s="174">
        <f>W172/(F172+500)</f>
      </c>
      <c r="AB172" s="172">
        <v>0</v>
      </c>
      <c r="AC172" s="172">
        <v>0</v>
      </c>
      <c r="AD172" s="171">
        <f>AB172/T172</f>
      </c>
      <c r="AE172" s="174">
        <f>(W172-AC172)/(F172+500)</f>
      </c>
      <c r="AF172" s="174" t="s">
        <v>159</v>
      </c>
    </row>
    <row r="173">
      <c r="A173" s="161"/>
      <c r="B173" s="162"/>
      <c r="C173" s="163"/>
      <c r="D173" s="164" t="s">
        <v>144</v>
      </c>
      <c r="E173" s="165">
        <v>682.88</v>
      </c>
      <c r="F173" s="166"/>
      <c r="G173" s="167">
        <v>4585</v>
      </c>
      <c r="H173" s="167">
        <v>185</v>
      </c>
      <c r="I173" s="168">
        <f t="shared" si="663"/>
      </c>
      <c r="J173" s="169">
        <f t="shared" si="717"/>
      </c>
      <c r="K173" s="167">
        <v>13</v>
      </c>
      <c r="L173" s="169">
        <f t="shared" si="772"/>
      </c>
      <c r="M173" s="167">
        <v>2</v>
      </c>
      <c r="N173" s="170">
        <f t="shared" si="801"/>
      </c>
      <c r="O173" s="167">
        <v>3</v>
      </c>
      <c r="P173" s="170">
        <f t="shared" si="828"/>
      </c>
      <c r="Q173" s="171"/>
      <c r="R173" s="172"/>
      <c r="S173" s="171"/>
      <c r="T173" s="172"/>
      <c r="U173" s="173"/>
      <c r="V173" s="174"/>
      <c r="W173" s="175"/>
      <c r="X173" s="174"/>
      <c r="Y173" s="171"/>
      <c r="Z173" s="174"/>
      <c r="AA173" s="174"/>
      <c r="AB173" s="172"/>
      <c r="AC173" s="172"/>
      <c r="AD173" s="171"/>
      <c r="AE173" s="174"/>
      <c r="AF173" s="176" t="s">
        <v>178</v>
      </c>
    </row>
    <row r="174">
      <c r="A174" s="161"/>
      <c r="B174" s="162" t="s">
        <v>165</v>
      </c>
      <c r="C174" s="163" t="s">
        <v>168</v>
      </c>
      <c r="D174" s="164" t="s">
        <v>142</v>
      </c>
      <c r="E174" s="165">
        <v>469.26</v>
      </c>
      <c r="F174" s="166">
        <f>E174+E175</f>
      </c>
      <c r="G174" s="167">
        <v>888</v>
      </c>
      <c r="H174" s="167">
        <v>30</v>
      </c>
      <c r="I174" s="168">
        <f t="shared" si="663"/>
      </c>
      <c r="J174" s="169">
        <f t="shared" si="717"/>
      </c>
      <c r="K174" s="167">
        <v>4</v>
      </c>
      <c r="L174" s="169">
        <f t="shared" si="772"/>
      </c>
      <c r="M174" s="167">
        <v>0</v>
      </c>
      <c r="N174" s="170">
        <f t="shared" si="801"/>
      </c>
      <c r="O174" s="167">
        <v>0</v>
      </c>
      <c r="P174" s="170">
        <f t="shared" si="828"/>
      </c>
      <c r="Q174" s="171">
        <f>(M174+M175)/(O174+O175)</f>
      </c>
      <c r="R174" s="172">
        <v>6</v>
      </c>
      <c r="S174" s="171">
        <f>(O174+O175)/(K174+K175)</f>
      </c>
      <c r="T174" s="172">
        <v>4</v>
      </c>
      <c r="U174" s="173">
        <f>F174/T174</f>
      </c>
      <c r="V174" s="174">
        <f>(F174+500)/T174</f>
      </c>
      <c r="W174" s="175">
        <v>5577.6</v>
      </c>
      <c r="X174" s="174">
        <f>W174/T174</f>
      </c>
      <c r="Y174" s="171">
        <f>T174/R174</f>
      </c>
      <c r="Z174" s="174">
        <f>W174/F174</f>
      </c>
      <c r="AA174" s="174">
        <f>W174/(F174+500)</f>
      </c>
      <c r="AB174" s="172">
        <v>0</v>
      </c>
      <c r="AC174" s="172">
        <v>0</v>
      </c>
      <c r="AD174" s="171">
        <f>AB174/T174</f>
      </c>
      <c r="AE174" s="174">
        <f>(W174-AC174)/(F174+500)</f>
      </c>
      <c r="AF174" s="174" t="s">
        <v>159</v>
      </c>
    </row>
    <row r="175">
      <c r="A175" s="161"/>
      <c r="B175" s="162"/>
      <c r="C175" s="163"/>
      <c r="D175" s="164" t="s">
        <v>144</v>
      </c>
      <c r="E175" s="165">
        <v>1619.62</v>
      </c>
      <c r="F175" s="166"/>
      <c r="G175" s="167">
        <v>9932</v>
      </c>
      <c r="H175" s="167">
        <v>418</v>
      </c>
      <c r="I175" s="168">
        <f t="shared" si="663"/>
      </c>
      <c r="J175" s="169">
        <f t="shared" si="717"/>
      </c>
      <c r="K175" s="167">
        <v>27</v>
      </c>
      <c r="L175" s="169">
        <f t="shared" si="772"/>
      </c>
      <c r="M175" s="167">
        <v>4</v>
      </c>
      <c r="N175" s="170">
        <f t="shared" si="801"/>
      </c>
      <c r="O175" s="167">
        <v>5</v>
      </c>
      <c r="P175" s="170">
        <f t="shared" si="828"/>
      </c>
      <c r="Q175" s="171"/>
      <c r="R175" s="172"/>
      <c r="S175" s="171"/>
      <c r="T175" s="172"/>
      <c r="U175" s="173"/>
      <c r="V175" s="174"/>
      <c r="W175" s="175"/>
      <c r="X175" s="174"/>
      <c r="Y175" s="171"/>
      <c r="Z175" s="174"/>
      <c r="AA175" s="174"/>
      <c r="AB175" s="172"/>
      <c r="AC175" s="172"/>
      <c r="AD175" s="171"/>
      <c r="AE175" s="174"/>
      <c r="AF175" s="176" t="s">
        <v>178</v>
      </c>
    </row>
    <row r="176">
      <c r="A176" s="161"/>
      <c r="B176" s="162" t="s">
        <v>166</v>
      </c>
      <c r="C176" s="163" t="s">
        <v>168</v>
      </c>
      <c r="D176" s="164" t="s">
        <v>142</v>
      </c>
      <c r="E176" s="165">
        <v>223.17</v>
      </c>
      <c r="F176" s="166">
        <f>E176+E177</f>
      </c>
      <c r="G176" s="167">
        <v>997</v>
      </c>
      <c r="H176" s="167">
        <v>34</v>
      </c>
      <c r="I176" s="168">
        <f t="shared" si="663"/>
      </c>
      <c r="J176" s="169">
        <f t="shared" si="717"/>
      </c>
      <c r="K176" s="167">
        <v>5</v>
      </c>
      <c r="L176" s="169">
        <f t="shared" si="772"/>
      </c>
      <c r="M176" s="167">
        <v>0</v>
      </c>
      <c r="N176" s="170">
        <f t="shared" si="801"/>
      </c>
      <c r="O176" s="167">
        <v>0</v>
      </c>
      <c r="P176" s="170">
        <f t="shared" si="828"/>
      </c>
      <c r="Q176" s="171">
        <f>(M176+M177)/(O176+O177)</f>
      </c>
      <c r="R176" s="172">
        <v>3</v>
      </c>
      <c r="S176" s="171">
        <f>(O176+O177)/(K176+K177)</f>
      </c>
      <c r="T176" s="172">
        <v>2</v>
      </c>
      <c r="U176" s="173">
        <f>F176/T176</f>
      </c>
      <c r="V176" s="174">
        <f>(F176+500)/T176</f>
      </c>
      <c r="W176" s="175">
        <v>2863.2</v>
      </c>
      <c r="X176" s="174">
        <f>W176/T176</f>
      </c>
      <c r="Y176" s="171">
        <f>T176/R176</f>
      </c>
      <c r="Z176" s="174">
        <f>W176/F176</f>
      </c>
      <c r="AA176" s="174">
        <f>W176/(F176+500)</f>
      </c>
      <c r="AB176" s="172">
        <v>1</v>
      </c>
      <c r="AC176" s="172">
        <v>456</v>
      </c>
      <c r="AD176" s="171">
        <f>AB176/T176</f>
      </c>
      <c r="AE176" s="174">
        <f>(W176-AC176)/(F176+500)</f>
      </c>
      <c r="AF176" s="174" t="s">
        <v>159</v>
      </c>
    </row>
    <row r="177">
      <c r="A177" s="161"/>
      <c r="B177" s="162"/>
      <c r="C177" s="163"/>
      <c r="D177" s="164" t="s">
        <v>144</v>
      </c>
      <c r="E177" s="165">
        <v>3646.13</v>
      </c>
      <c r="F177" s="166"/>
      <c r="G177" s="167">
        <v>17665</v>
      </c>
      <c r="H177" s="167">
        <v>474</v>
      </c>
      <c r="I177" s="168">
        <f t="shared" si="663"/>
      </c>
      <c r="J177" s="169">
        <f t="shared" si="717"/>
      </c>
      <c r="K177" s="167">
        <v>51</v>
      </c>
      <c r="L177" s="169">
        <f t="shared" si="772"/>
      </c>
      <c r="M177" s="167">
        <v>2</v>
      </c>
      <c r="N177" s="170">
        <f t="shared" si="801"/>
      </c>
      <c r="O177" s="167">
        <v>3</v>
      </c>
      <c r="P177" s="170">
        <f t="shared" si="828"/>
      </c>
      <c r="Q177" s="171"/>
      <c r="R177" s="172"/>
      <c r="S177" s="171"/>
      <c r="T177" s="172"/>
      <c r="U177" s="173"/>
      <c r="V177" s="174"/>
      <c r="W177" s="175"/>
      <c r="X177" s="174"/>
      <c r="Y177" s="171"/>
      <c r="Z177" s="174"/>
      <c r="AA177" s="174"/>
      <c r="AB177" s="172"/>
      <c r="AC177" s="172"/>
      <c r="AD177" s="171"/>
      <c r="AE177" s="174"/>
      <c r="AF177" s="176" t="s">
        <v>178</v>
      </c>
    </row>
    <row r="178">
      <c r="A178" s="161"/>
      <c r="B178" s="177" t="s">
        <v>149</v>
      </c>
      <c r="C178" s="178"/>
      <c r="D178" s="179"/>
      <c r="E178" s="180">
        <f>SUM(E170:E177)</f>
      </c>
      <c r="F178" s="181">
        <f>SUM(F170:F177)</f>
      </c>
      <c r="G178" s="181">
        <f>SUM(G170:G177)</f>
      </c>
      <c r="H178" s="181">
        <f>SUM(H170:H177)</f>
      </c>
      <c r="I178" s="182">
        <f t="shared" si="663"/>
      </c>
      <c r="J178" s="183">
        <f t="shared" si="717"/>
      </c>
      <c r="K178" s="181">
        <f>SUM(K170:K177)</f>
      </c>
      <c r="L178" s="183">
        <f t="shared" si="772"/>
      </c>
      <c r="M178" s="181">
        <f>SUM(M170:M177)</f>
      </c>
      <c r="N178" s="184">
        <f t="shared" si="801"/>
      </c>
      <c r="O178" s="181">
        <f>SUM(O170:O177)</f>
      </c>
      <c r="P178" s="184">
        <f t="shared" si="828"/>
      </c>
      <c r="Q178" s="185">
        <f>M178/O178</f>
      </c>
      <c r="R178" s="181">
        <f>SUM(R170:R177)</f>
      </c>
      <c r="S178" s="185">
        <f>(O178+O178)/(K178+K178)</f>
      </c>
      <c r="T178" s="181">
        <f>SUM(T170:T177)</f>
      </c>
      <c r="U178" s="186">
        <f t="shared" ref="U178:U179" si="18">F178/T178</f>
      </c>
      <c r="V178" s="187">
        <f>(F178+5*500)/T178</f>
      </c>
      <c r="W178" s="183">
        <f>SUM(W170:W177)</f>
      </c>
      <c r="X178" s="188">
        <f t="shared" ref="X178:X179" si="150">W178/T178</f>
      </c>
      <c r="Y178" s="185">
        <f t="shared" ref="Y178:Y179" si="282">T178/R178</f>
      </c>
      <c r="Z178" s="187">
        <f t="shared" ref="Z178:Z179" si="414">W178/F178</f>
      </c>
      <c r="AA178" s="187">
        <f>W178/(F178+COUNT(W170:W177)*500)</f>
      </c>
      <c r="AB178" s="181">
        <f>SUM(AB170:AB177)</f>
      </c>
      <c r="AC178" s="181">
        <f>SUM(AC170:AC177)</f>
      </c>
      <c r="AD178" s="185">
        <f t="shared" ref="AD178:AD179" si="546">AB178/T178</f>
      </c>
      <c r="AE178" s="189">
        <f>(W178-AC178)/(F178+COUNT(W170:W177))</f>
      </c>
      <c r="AF178" s="174"/>
    </row>
    <row r="179">
      <c r="A179" s="161"/>
      <c r="B179" s="162" t="s">
        <v>167</v>
      </c>
      <c r="C179" s="163" t="s">
        <v>151</v>
      </c>
      <c r="D179" s="164" t="s">
        <v>142</v>
      </c>
      <c r="E179" s="165">
        <v>493.62</v>
      </c>
      <c r="F179" s="166">
        <f>E179+E180</f>
      </c>
      <c r="G179" s="167">
        <v>2349</v>
      </c>
      <c r="H179" s="167">
        <v>81</v>
      </c>
      <c r="I179" s="168">
        <f t="shared" si="663"/>
      </c>
      <c r="J179" s="169">
        <f t="shared" si="717"/>
      </c>
      <c r="K179" s="167">
        <v>2</v>
      </c>
      <c r="L179" s="169">
        <f t="shared" si="772"/>
      </c>
      <c r="M179" s="167">
        <v>0</v>
      </c>
      <c r="N179" s="170">
        <f t="shared" si="801"/>
      </c>
      <c r="O179" s="167">
        <v>2</v>
      </c>
      <c r="P179" s="170">
        <f t="shared" si="828"/>
      </c>
      <c r="Q179" s="171">
        <f>(M179+M180)/(O179+O180)</f>
      </c>
      <c r="R179" s="172">
        <v>10</v>
      </c>
      <c r="S179" s="171">
        <f>(O179+O180)/(K179+K180)</f>
      </c>
      <c r="T179" s="172">
        <v>3</v>
      </c>
      <c r="U179" s="173">
        <f t="shared" si="18"/>
      </c>
      <c r="V179" s="174">
        <f>(F179+500)/T179</f>
      </c>
      <c r="W179" s="175">
        <v>5017.2</v>
      </c>
      <c r="X179" s="174">
        <f t="shared" si="150"/>
      </c>
      <c r="Y179" s="171">
        <f t="shared" si="282"/>
      </c>
      <c r="Z179" s="174">
        <f t="shared" si="414"/>
      </c>
      <c r="AA179" s="174">
        <f>W179/(F179+500)</f>
      </c>
      <c r="AB179" s="172">
        <v>1</v>
      </c>
      <c r="AC179" s="172">
        <v>598.8</v>
      </c>
      <c r="AD179" s="171">
        <f t="shared" si="546"/>
      </c>
      <c r="AE179" s="174">
        <f>(W179-AC179)/(F179+500)</f>
      </c>
      <c r="AF179" s="174" t="s">
        <v>159</v>
      </c>
    </row>
    <row r="180">
      <c r="A180" s="161"/>
      <c r="B180" s="162"/>
      <c r="C180" s="163"/>
      <c r="D180" s="164" t="s">
        <v>144</v>
      </c>
      <c r="E180" s="165">
        <v>3173.69</v>
      </c>
      <c r="F180" s="166"/>
      <c r="G180" s="167">
        <v>16262</v>
      </c>
      <c r="H180" s="167">
        <v>364</v>
      </c>
      <c r="I180" s="168">
        <f t="shared" si="663"/>
      </c>
      <c r="J180" s="169">
        <f t="shared" si="717"/>
      </c>
      <c r="K180" s="167">
        <v>51</v>
      </c>
      <c r="L180" s="169">
        <f t="shared" si="772"/>
      </c>
      <c r="M180" s="167">
        <v>3</v>
      </c>
      <c r="N180" s="170">
        <f t="shared" si="801"/>
      </c>
      <c r="O180" s="167">
        <v>8</v>
      </c>
      <c r="P180" s="170">
        <f t="shared" si="828"/>
      </c>
      <c r="Q180" s="171"/>
      <c r="R180" s="172"/>
      <c r="S180" s="171"/>
      <c r="T180" s="172"/>
      <c r="U180" s="173"/>
      <c r="V180" s="174"/>
      <c r="W180" s="175"/>
      <c r="X180" s="174"/>
      <c r="Y180" s="171"/>
      <c r="Z180" s="174"/>
      <c r="AA180" s="174"/>
      <c r="AB180" s="172"/>
      <c r="AC180" s="172"/>
      <c r="AD180" s="171"/>
      <c r="AE180" s="174"/>
      <c r="AF180" s="176" t="s">
        <v>178</v>
      </c>
    </row>
    <row r="181">
      <c r="A181" s="161"/>
      <c r="B181" s="162" t="s">
        <v>169</v>
      </c>
      <c r="C181" s="163" t="s">
        <v>151</v>
      </c>
      <c r="D181" s="164" t="s">
        <v>142</v>
      </c>
      <c r="E181" s="165">
        <v>412.12</v>
      </c>
      <c r="F181" s="166">
        <f>E181+E182</f>
      </c>
      <c r="G181" s="167">
        <v>2058</v>
      </c>
      <c r="H181" s="167">
        <v>77</v>
      </c>
      <c r="I181" s="168">
        <f t="shared" si="663"/>
      </c>
      <c r="J181" s="169">
        <f t="shared" si="717"/>
      </c>
      <c r="K181" s="167">
        <v>7</v>
      </c>
      <c r="L181" s="169">
        <f t="shared" si="772"/>
      </c>
      <c r="M181" s="167">
        <v>0</v>
      </c>
      <c r="N181" s="170">
        <f t="shared" si="801"/>
      </c>
      <c r="O181" s="167">
        <v>0</v>
      </c>
      <c r="P181" s="170">
        <f t="shared" si="828"/>
      </c>
      <c r="Q181" s="171">
        <f>(M181+M182)/(O181+O182)</f>
      </c>
      <c r="R181" s="172">
        <v>13</v>
      </c>
      <c r="S181" s="171">
        <f>(O181+O182)/(K181+K182)</f>
      </c>
      <c r="T181" s="172">
        <v>7</v>
      </c>
      <c r="U181" s="173">
        <f>F181/T181</f>
      </c>
      <c r="V181" s="174">
        <f>(F181+500)/T181</f>
      </c>
      <c r="W181" s="175">
        <v>6696</v>
      </c>
      <c r="X181" s="174">
        <f>W181/T181</f>
      </c>
      <c r="Y181" s="171">
        <f>T181/R181</f>
      </c>
      <c r="Z181" s="174">
        <f>W181/F181</f>
      </c>
      <c r="AA181" s="174">
        <f>W181/(F181+500)</f>
      </c>
      <c r="AB181" s="172">
        <v>1</v>
      </c>
      <c r="AC181" s="172">
        <v>715.2</v>
      </c>
      <c r="AD181" s="171">
        <f>AB181/T181</f>
      </c>
      <c r="AE181" s="174">
        <f>(W181-AC181)/(F181+500)</f>
      </c>
      <c r="AF181" s="174" t="s">
        <v>159</v>
      </c>
    </row>
    <row r="182">
      <c r="A182" s="161"/>
      <c r="B182" s="162"/>
      <c r="C182" s="163"/>
      <c r="D182" s="164" t="s">
        <v>144</v>
      </c>
      <c r="E182" s="165">
        <v>2966.78</v>
      </c>
      <c r="F182" s="166"/>
      <c r="G182" s="167">
        <v>15319</v>
      </c>
      <c r="H182" s="167">
        <v>396</v>
      </c>
      <c r="I182" s="168">
        <f t="shared" si="663"/>
      </c>
      <c r="J182" s="169">
        <f t="shared" si="717"/>
      </c>
      <c r="K182" s="167">
        <v>38</v>
      </c>
      <c r="L182" s="169">
        <f t="shared" si="772"/>
      </c>
      <c r="M182" s="167">
        <v>5</v>
      </c>
      <c r="N182" s="170">
        <f t="shared" si="801"/>
      </c>
      <c r="O182" s="167">
        <v>12</v>
      </c>
      <c r="P182" s="170">
        <f t="shared" si="828"/>
      </c>
      <c r="Q182" s="171"/>
      <c r="R182" s="172"/>
      <c r="S182" s="171"/>
      <c r="T182" s="172"/>
      <c r="U182" s="173"/>
      <c r="V182" s="174"/>
      <c r="W182" s="175"/>
      <c r="X182" s="174"/>
      <c r="Y182" s="171"/>
      <c r="Z182" s="174"/>
      <c r="AA182" s="174"/>
      <c r="AB182" s="172"/>
      <c r="AC182" s="172"/>
      <c r="AD182" s="171"/>
      <c r="AE182" s="174"/>
      <c r="AF182" s="176" t="s">
        <v>178</v>
      </c>
    </row>
    <row r="183">
      <c r="A183" s="161"/>
      <c r="B183" s="162" t="s">
        <v>170</v>
      </c>
      <c r="C183" s="163" t="s">
        <v>151</v>
      </c>
      <c r="D183" s="164" t="s">
        <v>142</v>
      </c>
      <c r="E183" s="165">
        <v>549.38</v>
      </c>
      <c r="F183" s="166">
        <f>E183+E184</f>
      </c>
      <c r="G183" s="167">
        <v>2274</v>
      </c>
      <c r="H183" s="167">
        <v>81</v>
      </c>
      <c r="I183" s="168">
        <f t="shared" si="663"/>
      </c>
      <c r="J183" s="169">
        <f t="shared" si="717"/>
      </c>
      <c r="K183" s="167">
        <v>6</v>
      </c>
      <c r="L183" s="169">
        <f t="shared" si="772"/>
      </c>
      <c r="M183" s="167">
        <v>0</v>
      </c>
      <c r="N183" s="170">
        <f t="shared" si="801"/>
      </c>
      <c r="O183" s="167">
        <v>1</v>
      </c>
      <c r="P183" s="170">
        <f t="shared" si="828"/>
      </c>
      <c r="Q183" s="171">
        <f>(M183+M184)/(O183+O184)</f>
      </c>
      <c r="R183" s="172">
        <v>5</v>
      </c>
      <c r="S183" s="171">
        <f>(O183+O184)/(K183+K184)</f>
      </c>
      <c r="T183" s="172">
        <v>1</v>
      </c>
      <c r="U183" s="173">
        <f>F183/T183</f>
      </c>
      <c r="V183" s="174">
        <f>(F183+500)/T183</f>
      </c>
      <c r="W183" s="175">
        <v>1034.4</v>
      </c>
      <c r="X183" s="174">
        <f>W183/T183</f>
      </c>
      <c r="Y183" s="171">
        <f>T183/R183</f>
      </c>
      <c r="Z183" s="174">
        <f>W183/F183</f>
      </c>
      <c r="AA183" s="174">
        <f>W183/(F183+500)</f>
      </c>
      <c r="AB183" s="172">
        <v>0</v>
      </c>
      <c r="AC183" s="172">
        <v>0</v>
      </c>
      <c r="AD183" s="171">
        <f>AB183/T183</f>
      </c>
      <c r="AE183" s="174">
        <f>(W183-AC183)/(F183+500)</f>
      </c>
      <c r="AF183" s="174" t="s">
        <v>159</v>
      </c>
    </row>
    <row r="184">
      <c r="A184" s="161"/>
      <c r="B184" s="162"/>
      <c r="C184" s="163"/>
      <c r="D184" s="164" t="s">
        <v>144</v>
      </c>
      <c r="E184" s="165">
        <v>1662.23</v>
      </c>
      <c r="F184" s="166"/>
      <c r="G184" s="167">
        <v>9888</v>
      </c>
      <c r="H184" s="167">
        <v>356</v>
      </c>
      <c r="I184" s="168">
        <f t="shared" si="663"/>
      </c>
      <c r="J184" s="169">
        <f t="shared" si="717"/>
      </c>
      <c r="K184" s="167">
        <v>32</v>
      </c>
      <c r="L184" s="169">
        <f t="shared" si="772"/>
      </c>
      <c r="M184" s="167">
        <v>1</v>
      </c>
      <c r="N184" s="170">
        <f t="shared" si="801"/>
      </c>
      <c r="O184" s="167">
        <v>4</v>
      </c>
      <c r="P184" s="170">
        <f t="shared" si="828"/>
      </c>
      <c r="Q184" s="171"/>
      <c r="R184" s="172"/>
      <c r="S184" s="171"/>
      <c r="T184" s="172"/>
      <c r="U184" s="173"/>
      <c r="V184" s="174"/>
      <c r="W184" s="175"/>
      <c r="X184" s="174"/>
      <c r="Y184" s="171"/>
      <c r="Z184" s="174"/>
      <c r="AA184" s="174"/>
      <c r="AB184" s="172"/>
      <c r="AC184" s="172"/>
      <c r="AD184" s="171"/>
      <c r="AE184" s="174"/>
      <c r="AF184" s="176" t="s">
        <v>178</v>
      </c>
    </row>
    <row r="185">
      <c r="A185" s="161"/>
      <c r="B185" s="162" t="s">
        <v>171</v>
      </c>
      <c r="C185" s="163" t="s">
        <v>151</v>
      </c>
      <c r="D185" s="164" t="s">
        <v>142</v>
      </c>
      <c r="E185" s="165">
        <v>372.23</v>
      </c>
      <c r="F185" s="166">
        <f>E185+E186</f>
      </c>
      <c r="G185" s="167">
        <v>1565</v>
      </c>
      <c r="H185" s="167">
        <v>62</v>
      </c>
      <c r="I185" s="168">
        <f t="shared" si="663"/>
      </c>
      <c r="J185" s="169">
        <f t="shared" si="717"/>
      </c>
      <c r="K185" s="167">
        <v>4</v>
      </c>
      <c r="L185" s="169">
        <f t="shared" si="772"/>
      </c>
      <c r="M185" s="167">
        <v>0</v>
      </c>
      <c r="N185" s="170">
        <f t="shared" si="801"/>
      </c>
      <c r="O185" s="167">
        <v>0</v>
      </c>
      <c r="P185" s="170">
        <f t="shared" si="828"/>
      </c>
      <c r="Q185" s="171">
        <f>(M185+M186)/(O185+O186)</f>
      </c>
      <c r="R185" s="172">
        <v>2</v>
      </c>
      <c r="S185" s="171">
        <f>(O185+O186)/(K185+K186)</f>
      </c>
      <c r="T185" s="172">
        <v>1</v>
      </c>
      <c r="U185" s="173">
        <f>F185/T185</f>
      </c>
      <c r="V185" s="174">
        <f>(F185+500)/T185</f>
      </c>
      <c r="W185" s="175">
        <v>1092</v>
      </c>
      <c r="X185" s="174">
        <f>W185/T185</f>
      </c>
      <c r="Y185" s="171">
        <f>T185/R185</f>
      </c>
      <c r="Z185" s="174">
        <f>W185/F185</f>
      </c>
      <c r="AA185" s="174">
        <f>W185/(F185+500)</f>
      </c>
      <c r="AB185" s="172">
        <v>1</v>
      </c>
      <c r="AC185" s="172">
        <v>1092</v>
      </c>
      <c r="AD185" s="171">
        <f>AB185/T185</f>
      </c>
      <c r="AE185" s="174">
        <f>(W185-AC185)/(F185+500)</f>
      </c>
      <c r="AF185" s="174" t="s">
        <v>159</v>
      </c>
    </row>
    <row r="186">
      <c r="A186" s="161"/>
      <c r="B186" s="162"/>
      <c r="C186" s="163"/>
      <c r="D186" s="164" t="s">
        <v>144</v>
      </c>
      <c r="E186" s="165">
        <v>430.92</v>
      </c>
      <c r="F186" s="166"/>
      <c r="G186" s="167">
        <v>3146</v>
      </c>
      <c r="H186" s="167">
        <v>149</v>
      </c>
      <c r="I186" s="168">
        <f t="shared" si="663"/>
      </c>
      <c r="J186" s="169">
        <f t="shared" si="717"/>
      </c>
      <c r="K186" s="167">
        <v>9</v>
      </c>
      <c r="L186" s="169">
        <f t="shared" si="772"/>
      </c>
      <c r="M186" s="167">
        <v>0</v>
      </c>
      <c r="N186" s="170">
        <f t="shared" si="801"/>
      </c>
      <c r="O186" s="167">
        <v>1</v>
      </c>
      <c r="P186" s="170">
        <f t="shared" si="828"/>
      </c>
      <c r="Q186" s="171"/>
      <c r="R186" s="172"/>
      <c r="S186" s="171"/>
      <c r="T186" s="172"/>
      <c r="U186" s="173"/>
      <c r="V186" s="174"/>
      <c r="W186" s="175"/>
      <c r="X186" s="174"/>
      <c r="Y186" s="171"/>
      <c r="Z186" s="174"/>
      <c r="AA186" s="174"/>
      <c r="AB186" s="172"/>
      <c r="AC186" s="172"/>
      <c r="AD186" s="171"/>
      <c r="AE186" s="174"/>
      <c r="AF186" s="176" t="s">
        <v>178</v>
      </c>
    </row>
    <row r="187">
      <c r="A187" s="161"/>
      <c r="B187" s="177" t="s">
        <v>149</v>
      </c>
      <c r="C187" s="178"/>
      <c r="D187" s="179"/>
      <c r="E187" s="180">
        <f>SUM(E179:E186)</f>
      </c>
      <c r="F187" s="181">
        <f>SUM(F179:F186)</f>
      </c>
      <c r="G187" s="181">
        <f>SUM(G179:G186)</f>
      </c>
      <c r="H187" s="181">
        <f>SUM(H179:H186)</f>
      </c>
      <c r="I187" s="182">
        <f t="shared" si="663"/>
      </c>
      <c r="J187" s="183">
        <f t="shared" si="717"/>
      </c>
      <c r="K187" s="181">
        <f>SUM(K179:K186)</f>
      </c>
      <c r="L187" s="183">
        <f t="shared" si="772"/>
      </c>
      <c r="M187" s="181">
        <f>SUM(M179:M186)</f>
      </c>
      <c r="N187" s="184">
        <f t="shared" si="801"/>
      </c>
      <c r="O187" s="181">
        <f>SUM(O179:O186)</f>
      </c>
      <c r="P187" s="184">
        <f t="shared" si="828"/>
      </c>
      <c r="Q187" s="185">
        <f t="shared" ref="Q187:Q188" si="690">M187/O187</f>
      </c>
      <c r="R187" s="181">
        <f>SUM(R179:R186)</f>
      </c>
      <c r="S187" s="185">
        <f t="shared" ref="S187:S188" si="744">(O187+O187)/(K187+K187)</f>
      </c>
      <c r="T187" s="181">
        <f>SUM(T179:T186)</f>
      </c>
      <c r="U187" s="186">
        <f t="shared" ref="U187:U188" si="19">F187/T187</f>
      </c>
      <c r="V187" s="187">
        <f>(F187+5*500)/T187</f>
      </c>
      <c r="W187" s="183">
        <f>SUM(W179:W186)</f>
      </c>
      <c r="X187" s="188">
        <f t="shared" ref="X187:X188" si="151">W187/T187</f>
      </c>
      <c r="Y187" s="185">
        <f t="shared" ref="Y187:Y188" si="283">T187/R187</f>
      </c>
      <c r="Z187" s="187">
        <f t="shared" ref="Z187:Z188" si="415">W187/F187</f>
      </c>
      <c r="AA187" s="187">
        <f>W187/(F187+COUNT(W179:W186)*500)</f>
      </c>
      <c r="AB187" s="181">
        <f>SUM(AB179:AB186)</f>
      </c>
      <c r="AC187" s="181">
        <f>SUM(AC179:AC186)</f>
      </c>
      <c r="AD187" s="185">
        <f t="shared" ref="AD187:AD188" si="547">AB187/T187</f>
      </c>
      <c r="AE187" s="189">
        <f>(W187-AC187)/(F187+COUNT(W179:W186))</f>
      </c>
      <c r="AF187" s="174"/>
    </row>
    <row r="188">
      <c r="A188" s="161"/>
      <c r="B188" s="191" t="s">
        <v>172</v>
      </c>
      <c r="C188" s="192"/>
      <c r="D188" s="191"/>
      <c r="E188" s="193">
        <f>E151+E160+E169+E178+E187</f>
      </c>
      <c r="F188" s="194">
        <f>F151+F160+F169+F178+F187</f>
      </c>
      <c r="G188" s="194">
        <f>G151+G160+G169+G178+G187</f>
      </c>
      <c r="H188" s="194">
        <f>H151+H160+H169+H178+H187</f>
      </c>
      <c r="I188" s="195">
        <f t="shared" si="663"/>
      </c>
      <c r="J188" s="194">
        <f>J151+J160+J169+J178+J187</f>
      </c>
      <c r="K188" s="194">
        <f>K151+K160+K169+K178+K187</f>
      </c>
      <c r="L188" s="196">
        <f t="shared" si="772"/>
      </c>
      <c r="M188" s="194">
        <f>M151+M160+M169+M178+M187</f>
      </c>
      <c r="N188" s="197">
        <f t="shared" si="801"/>
      </c>
      <c r="O188" s="194">
        <f>O151+O160+O169+O178+O187</f>
      </c>
      <c r="P188" s="197">
        <f t="shared" si="828"/>
      </c>
      <c r="Q188" s="198">
        <f t="shared" si="690"/>
      </c>
      <c r="R188" s="194">
        <f>R151+R160+R169+R178+R187</f>
      </c>
      <c r="S188" s="198">
        <f t="shared" si="744"/>
      </c>
      <c r="T188" s="194">
        <f>T151+T160+T169+T178+T187</f>
      </c>
      <c r="U188" s="199">
        <f t="shared" si="19"/>
      </c>
      <c r="V188" s="194">
        <f>(F188+4*500)/T188</f>
      </c>
      <c r="W188" s="194">
        <f>W151+W160+W169+W178+W187</f>
      </c>
      <c r="X188" s="194">
        <f t="shared" si="151"/>
      </c>
      <c r="Y188" s="198">
        <f t="shared" si="283"/>
      </c>
      <c r="Z188" s="194">
        <f t="shared" si="415"/>
      </c>
      <c r="AA188" s="194">
        <f>W188/(F188+COUNT(W143:W150,W152:W159,W161:W168,W170:W177,W179:W186)*500)</f>
      </c>
      <c r="AB188" s="194">
        <f>AB151+AB160+AB169+AB178+AB187</f>
      </c>
      <c r="AC188" s="194">
        <f>AC151+AC160+AC169+AC178+AC187</f>
      </c>
      <c r="AD188" s="198">
        <f t="shared" si="547"/>
      </c>
      <c r="AE188" s="194">
        <f>(W188-AC188)/(F188+COUNT(W143:W150,W152:W159,W161:W168,W170:W177,W179:W186)*500)</f>
      </c>
      <c r="AF188" s="174"/>
    </row>
    <row r="189">
      <c r="A189" s="150" t="s">
        <v>107</v>
      </c>
      <c r="B189" s="151" t="s">
        <v>108</v>
      </c>
      <c r="C189" s="152" t="s">
        <v>109</v>
      </c>
      <c r="D189" s="151" t="s">
        <v>110</v>
      </c>
      <c r="E189" s="153" t="s">
        <v>111</v>
      </c>
      <c r="F189" s="151" t="s">
        <v>112</v>
      </c>
      <c r="G189" s="151" t="s">
        <v>113</v>
      </c>
      <c r="H189" s="151" t="s">
        <v>114</v>
      </c>
      <c r="I189" s="154" t="s">
        <v>115</v>
      </c>
      <c r="J189" s="155" t="s">
        <v>116</v>
      </c>
      <c r="K189" s="151" t="s">
        <v>117</v>
      </c>
      <c r="L189" s="155" t="s">
        <v>118</v>
      </c>
      <c r="M189" s="151" t="s">
        <v>119</v>
      </c>
      <c r="N189" s="156" t="s">
        <v>120</v>
      </c>
      <c r="O189" s="151" t="s">
        <v>121</v>
      </c>
      <c r="P189" s="156" t="s">
        <v>122</v>
      </c>
      <c r="Q189" s="154" t="s">
        <v>123</v>
      </c>
      <c r="R189" s="157" t="s">
        <v>124</v>
      </c>
      <c r="S189" s="158" t="s">
        <v>125</v>
      </c>
      <c r="T189" s="157" t="s">
        <v>126</v>
      </c>
      <c r="U189" s="159" t="s">
        <v>127</v>
      </c>
      <c r="V189" s="160" t="s">
        <v>128</v>
      </c>
      <c r="W189" s="159" t="s">
        <v>129</v>
      </c>
      <c r="X189" s="160" t="s">
        <v>130</v>
      </c>
      <c r="Y189" s="158" t="s">
        <v>131</v>
      </c>
      <c r="Z189" s="160" t="s">
        <v>132</v>
      </c>
      <c r="AA189" s="160" t="s">
        <v>133</v>
      </c>
      <c r="AB189" s="160" t="s">
        <v>134</v>
      </c>
      <c r="AC189" s="157" t="s">
        <v>135</v>
      </c>
      <c r="AD189" s="158" t="s">
        <v>136</v>
      </c>
      <c r="AE189" s="160" t="s">
        <v>137</v>
      </c>
      <c r="AF189" s="160" t="s">
        <v>138</v>
      </c>
    </row>
    <row r="190">
      <c r="A190" s="161" t="s">
        <v>179</v>
      </c>
      <c r="B190" s="162" t="s">
        <v>140</v>
      </c>
      <c r="C190" s="163" t="s">
        <v>156</v>
      </c>
      <c r="D190" s="164" t="s">
        <v>142</v>
      </c>
      <c r="E190" s="165">
        <v>370.92</v>
      </c>
      <c r="F190" s="166">
        <f>E190+E191</f>
      </c>
      <c r="G190" s="167">
        <v>1684</v>
      </c>
      <c r="H190" s="167">
        <v>115</v>
      </c>
      <c r="I190" s="168">
        <f t="shared" ref="I190:I235" si="664">H190/G190</f>
      </c>
      <c r="J190" s="169">
        <f t="shared" ref="J190:J234" si="718">(E190/G190)*1000</f>
      </c>
      <c r="K190" s="167">
        <v>3</v>
      </c>
      <c r="L190" s="169">
        <f t="shared" ref="L190:L235" si="773">E190/K190</f>
      </c>
      <c r="M190" s="167">
        <v>0</v>
      </c>
      <c r="N190" s="170">
        <f t="shared" ref="N190:N235" si="802">E190/M190</f>
      </c>
      <c r="O190" s="167">
        <v>0</v>
      </c>
      <c r="P190" s="170">
        <f t="shared" ref="P190:P235" si="829">E190/O190</f>
      </c>
      <c r="Q190" s="171">
        <f>(M190+M191)/(O190+O191)</f>
      </c>
      <c r="R190" s="172">
        <v>4</v>
      </c>
      <c r="S190" s="171">
        <f>(O190+O191)/(K190+K191)</f>
      </c>
      <c r="T190" s="172">
        <v>0</v>
      </c>
      <c r="U190" s="173">
        <f>F190/T190</f>
      </c>
      <c r="V190" s="174">
        <f>(F190+500)/T190</f>
      </c>
      <c r="W190" s="175">
        <v>0</v>
      </c>
      <c r="X190" s="174">
        <f>W190/T190</f>
      </c>
      <c r="Y190" s="171">
        <f>T190/R190</f>
      </c>
      <c r="Z190" s="174">
        <f>W190/F190</f>
      </c>
      <c r="AA190" s="174">
        <f>W190/(F190+500)</f>
      </c>
      <c r="AB190" s="172">
        <v>0</v>
      </c>
      <c r="AC190" s="172">
        <v>0</v>
      </c>
      <c r="AD190" s="171">
        <f>AB190/T190</f>
      </c>
      <c r="AE190" s="174">
        <f>(W190-AC190)/(F190+500)</f>
      </c>
      <c r="AF190" s="174" t="s">
        <v>143</v>
      </c>
    </row>
    <row r="191">
      <c r="A191" s="161"/>
      <c r="B191" s="162"/>
      <c r="C191" s="163"/>
      <c r="D191" s="164" t="s">
        <v>144</v>
      </c>
      <c r="E191" s="165">
        <v>642.2</v>
      </c>
      <c r="F191" s="166"/>
      <c r="G191" s="167">
        <v>2835</v>
      </c>
      <c r="H191" s="167">
        <v>213</v>
      </c>
      <c r="I191" s="168">
        <f t="shared" si="664"/>
      </c>
      <c r="J191" s="169">
        <f t="shared" si="718"/>
      </c>
      <c r="K191" s="167">
        <v>10</v>
      </c>
      <c r="L191" s="169">
        <f t="shared" si="773"/>
      </c>
      <c r="M191" s="167">
        <v>0</v>
      </c>
      <c r="N191" s="170">
        <f t="shared" si="802"/>
      </c>
      <c r="O191" s="167">
        <v>2</v>
      </c>
      <c r="P191" s="170">
        <f t="shared" si="829"/>
      </c>
      <c r="Q191" s="171"/>
      <c r="R191" s="172"/>
      <c r="S191" s="171"/>
      <c r="T191" s="172"/>
      <c r="U191" s="173"/>
      <c r="V191" s="174"/>
      <c r="W191" s="175"/>
      <c r="X191" s="174"/>
      <c r="Y191" s="171"/>
      <c r="Z191" s="174"/>
      <c r="AA191" s="174"/>
      <c r="AB191" s="172"/>
      <c r="AC191" s="172"/>
      <c r="AD191" s="171"/>
      <c r="AE191" s="174"/>
      <c r="AF191" s="176" t="s">
        <v>177</v>
      </c>
    </row>
    <row r="192">
      <c r="A192" s="161"/>
      <c r="B192" s="162" t="s">
        <v>146</v>
      </c>
      <c r="C192" s="163" t="s">
        <v>156</v>
      </c>
      <c r="D192" s="164" t="s">
        <v>142</v>
      </c>
      <c r="E192" s="165">
        <v>896.87</v>
      </c>
      <c r="F192" s="166">
        <f>E192+E193</f>
      </c>
      <c r="G192" s="167">
        <v>2914</v>
      </c>
      <c r="H192" s="167">
        <v>140</v>
      </c>
      <c r="I192" s="168">
        <f t="shared" si="664"/>
      </c>
      <c r="J192" s="169">
        <f t="shared" si="718"/>
      </c>
      <c r="K192" s="167">
        <v>12</v>
      </c>
      <c r="L192" s="169">
        <f t="shared" si="773"/>
      </c>
      <c r="M192" s="167">
        <v>0</v>
      </c>
      <c r="N192" s="170">
        <f t="shared" si="802"/>
      </c>
      <c r="O192" s="167">
        <v>1</v>
      </c>
      <c r="P192" s="170">
        <f t="shared" si="829"/>
      </c>
      <c r="Q192" s="171">
        <f>(M192+M193)/(O192+O193)</f>
      </c>
      <c r="R192" s="172">
        <v>5</v>
      </c>
      <c r="S192" s="171">
        <f>(O192+O193)/(K192+K193)</f>
      </c>
      <c r="T192" s="172">
        <v>1</v>
      </c>
      <c r="U192" s="173">
        <f>F192/T192</f>
      </c>
      <c r="V192" s="174">
        <f>(F192+500)/T192</f>
      </c>
      <c r="W192" s="175">
        <v>396</v>
      </c>
      <c r="X192" s="174">
        <f>W192/T192</f>
      </c>
      <c r="Y192" s="171">
        <f>T192/R192</f>
      </c>
      <c r="Z192" s="174">
        <f>W192/F192</f>
      </c>
      <c r="AA192" s="174">
        <f>W192/(F192+500)</f>
      </c>
      <c r="AB192" s="172">
        <v>0</v>
      </c>
      <c r="AC192" s="172">
        <v>0</v>
      </c>
      <c r="AD192" s="171">
        <f>AB192/T192</f>
      </c>
      <c r="AE192" s="174">
        <f>(W192-AC192)/(F192+500)</f>
      </c>
      <c r="AF192" s="174" t="s">
        <v>143</v>
      </c>
    </row>
    <row r="193">
      <c r="A193" s="161"/>
      <c r="B193" s="162"/>
      <c r="C193" s="163"/>
      <c r="D193" s="164" t="s">
        <v>144</v>
      </c>
      <c r="E193" s="165">
        <v>852.48</v>
      </c>
      <c r="F193" s="166"/>
      <c r="G193" s="167">
        <v>3244</v>
      </c>
      <c r="H193" s="167">
        <v>138</v>
      </c>
      <c r="I193" s="168">
        <f t="shared" si="664"/>
      </c>
      <c r="J193" s="169">
        <f t="shared" si="718"/>
      </c>
      <c r="K193" s="167">
        <v>9</v>
      </c>
      <c r="L193" s="169">
        <f t="shared" si="773"/>
      </c>
      <c r="M193" s="167">
        <v>1</v>
      </c>
      <c r="N193" s="170">
        <f t="shared" si="802"/>
      </c>
      <c r="O193" s="167">
        <v>3</v>
      </c>
      <c r="P193" s="170">
        <f t="shared" si="829"/>
      </c>
      <c r="Q193" s="171"/>
      <c r="R193" s="172"/>
      <c r="S193" s="171"/>
      <c r="T193" s="172"/>
      <c r="U193" s="173"/>
      <c r="V193" s="174"/>
      <c r="W193" s="175"/>
      <c r="X193" s="174"/>
      <c r="Y193" s="171"/>
      <c r="Z193" s="174"/>
      <c r="AA193" s="174"/>
      <c r="AB193" s="172"/>
      <c r="AC193" s="172"/>
      <c r="AD193" s="171"/>
      <c r="AE193" s="174"/>
      <c r="AF193" s="176" t="s">
        <v>177</v>
      </c>
    </row>
    <row r="194">
      <c r="A194" s="161"/>
      <c r="B194" s="162" t="s">
        <v>147</v>
      </c>
      <c r="C194" s="163" t="s">
        <v>156</v>
      </c>
      <c r="D194" s="164" t="s">
        <v>142</v>
      </c>
      <c r="E194" s="165">
        <v>241.23</v>
      </c>
      <c r="F194" s="166">
        <f>E194+E195</f>
      </c>
      <c r="G194" s="167">
        <v>1184</v>
      </c>
      <c r="H194" s="167">
        <v>23</v>
      </c>
      <c r="I194" s="168">
        <f t="shared" si="664"/>
      </c>
      <c r="J194" s="169">
        <f t="shared" si="718"/>
      </c>
      <c r="K194" s="167">
        <v>1</v>
      </c>
      <c r="L194" s="169">
        <f t="shared" si="773"/>
      </c>
      <c r="M194" s="167">
        <v>0</v>
      </c>
      <c r="N194" s="170">
        <f t="shared" si="802"/>
      </c>
      <c r="O194" s="167">
        <v>0</v>
      </c>
      <c r="P194" s="170">
        <f t="shared" si="829"/>
      </c>
      <c r="Q194" s="171">
        <f>(M194+M195)/(O194+O195)</f>
      </c>
      <c r="R194" s="172">
        <v>5</v>
      </c>
      <c r="S194" s="171">
        <f>(O194+O195)/(K194+K195)</f>
      </c>
      <c r="T194" s="172">
        <v>2</v>
      </c>
      <c r="U194" s="173">
        <f>F194/T194</f>
      </c>
      <c r="V194" s="174">
        <f>(F194+500)/T194</f>
      </c>
      <c r="W194" s="175">
        <v>2605.2</v>
      </c>
      <c r="X194" s="174">
        <f>W194/T194</f>
      </c>
      <c r="Y194" s="171">
        <f>T194/R194</f>
      </c>
      <c r="Z194" s="174">
        <f>W194/F194</f>
      </c>
      <c r="AA194" s="174">
        <f>W194/(F194+500)</f>
      </c>
      <c r="AB194" s="172">
        <v>0</v>
      </c>
      <c r="AC194" s="172">
        <v>0</v>
      </c>
      <c r="AD194" s="171">
        <f>AB194/T194</f>
      </c>
      <c r="AE194" s="174">
        <f>(W194-AC194)/(F194+500)</f>
      </c>
      <c r="AF194" s="174" t="s">
        <v>143</v>
      </c>
    </row>
    <row r="195">
      <c r="A195" s="161"/>
      <c r="B195" s="162"/>
      <c r="C195" s="163"/>
      <c r="D195" s="164" t="s">
        <v>144</v>
      </c>
      <c r="E195" s="165">
        <v>1044.61</v>
      </c>
      <c r="F195" s="166"/>
      <c r="G195" s="167">
        <v>5146</v>
      </c>
      <c r="H195" s="167">
        <v>253</v>
      </c>
      <c r="I195" s="168">
        <f t="shared" si="664"/>
      </c>
      <c r="J195" s="169">
        <f t="shared" si="718"/>
      </c>
      <c r="K195" s="167">
        <v>17</v>
      </c>
      <c r="L195" s="169">
        <f t="shared" si="773"/>
      </c>
      <c r="M195" s="167">
        <v>2</v>
      </c>
      <c r="N195" s="170">
        <f t="shared" si="802"/>
      </c>
      <c r="O195" s="167">
        <v>2</v>
      </c>
      <c r="P195" s="170">
        <f t="shared" si="829"/>
      </c>
      <c r="Q195" s="171"/>
      <c r="R195" s="172"/>
      <c r="S195" s="171"/>
      <c r="T195" s="172"/>
      <c r="U195" s="173"/>
      <c r="V195" s="174"/>
      <c r="W195" s="175"/>
      <c r="X195" s="174"/>
      <c r="Y195" s="171"/>
      <c r="Z195" s="174"/>
      <c r="AA195" s="174"/>
      <c r="AB195" s="172"/>
      <c r="AC195" s="172"/>
      <c r="AD195" s="171"/>
      <c r="AE195" s="174"/>
      <c r="AF195" s="176" t="s">
        <v>177</v>
      </c>
    </row>
    <row r="196">
      <c r="A196" s="161"/>
      <c r="B196" s="162" t="s">
        <v>148</v>
      </c>
      <c r="C196" s="163" t="s">
        <v>156</v>
      </c>
      <c r="D196" s="164" t="s">
        <v>142</v>
      </c>
      <c r="E196" s="165">
        <v>458.39</v>
      </c>
      <c r="F196" s="166">
        <f>E196+E197</f>
      </c>
      <c r="G196" s="167">
        <v>2047</v>
      </c>
      <c r="H196" s="167">
        <v>59</v>
      </c>
      <c r="I196" s="168">
        <f t="shared" si="664"/>
      </c>
      <c r="J196" s="169">
        <f t="shared" si="718"/>
      </c>
      <c r="K196" s="167">
        <v>13</v>
      </c>
      <c r="L196" s="169">
        <f t="shared" si="773"/>
      </c>
      <c r="M196" s="167">
        <v>0</v>
      </c>
      <c r="N196" s="170">
        <f t="shared" si="802"/>
      </c>
      <c r="O196" s="167">
        <v>1</v>
      </c>
      <c r="P196" s="170">
        <f t="shared" si="829"/>
      </c>
      <c r="Q196" s="171">
        <f>(M196+M197)/(O196+O197)</f>
      </c>
      <c r="R196" s="172">
        <v>4</v>
      </c>
      <c r="S196" s="171">
        <f>(O196+O197)/(K196+K197)</f>
      </c>
      <c r="T196" s="172">
        <v>0</v>
      </c>
      <c r="U196" s="173">
        <f>F196/T196</f>
      </c>
      <c r="V196" s="174">
        <f>(F196+500)/T196</f>
      </c>
      <c r="W196" s="175">
        <v>0</v>
      </c>
      <c r="X196" s="174">
        <f>W196/T196</f>
      </c>
      <c r="Y196" s="171">
        <f>T196/R196</f>
      </c>
      <c r="Z196" s="174">
        <f>W196/F196</f>
      </c>
      <c r="AA196" s="174">
        <f>W196/(F196+500)</f>
      </c>
      <c r="AB196" s="172">
        <v>0</v>
      </c>
      <c r="AC196" s="172">
        <v>0</v>
      </c>
      <c r="AD196" s="171">
        <f>AB196/T196</f>
      </c>
      <c r="AE196" s="174">
        <f>(W196-AC196)/(F196+500)</f>
      </c>
      <c r="AF196" s="174" t="s">
        <v>143</v>
      </c>
    </row>
    <row r="197">
      <c r="A197" s="161"/>
      <c r="B197" s="162"/>
      <c r="C197" s="163"/>
      <c r="D197" s="164" t="s">
        <v>144</v>
      </c>
      <c r="E197" s="165">
        <v>1556.19</v>
      </c>
      <c r="F197" s="166"/>
      <c r="G197" s="167">
        <v>6210</v>
      </c>
      <c r="H197" s="167">
        <v>237</v>
      </c>
      <c r="I197" s="168">
        <f t="shared" si="664"/>
      </c>
      <c r="J197" s="169">
        <f t="shared" si="718"/>
      </c>
      <c r="K197" s="167">
        <v>17</v>
      </c>
      <c r="L197" s="169">
        <f t="shared" si="773"/>
      </c>
      <c r="M197" s="167">
        <v>0</v>
      </c>
      <c r="N197" s="170">
        <f t="shared" si="802"/>
      </c>
      <c r="O197" s="167">
        <v>1</v>
      </c>
      <c r="P197" s="170">
        <f t="shared" si="829"/>
      </c>
      <c r="Q197" s="171"/>
      <c r="R197" s="172"/>
      <c r="S197" s="171"/>
      <c r="T197" s="172"/>
      <c r="U197" s="173"/>
      <c r="V197" s="174"/>
      <c r="W197" s="175"/>
      <c r="X197" s="174"/>
      <c r="Y197" s="171"/>
      <c r="Z197" s="174"/>
      <c r="AA197" s="174"/>
      <c r="AB197" s="172"/>
      <c r="AC197" s="172"/>
      <c r="AD197" s="171"/>
      <c r="AE197" s="174"/>
      <c r="AF197" s="176" t="s">
        <v>177</v>
      </c>
    </row>
    <row r="198">
      <c r="A198" s="161"/>
      <c r="B198" s="177" t="s">
        <v>149</v>
      </c>
      <c r="C198" s="178"/>
      <c r="D198" s="179"/>
      <c r="E198" s="180">
        <f>SUM(E190:E197)</f>
      </c>
      <c r="F198" s="181">
        <f>SUM(F190:F197)</f>
      </c>
      <c r="G198" s="181">
        <f>SUM(G190:G197)</f>
      </c>
      <c r="H198" s="181">
        <f>SUM(H190:H197)</f>
      </c>
      <c r="I198" s="182">
        <f t="shared" si="664"/>
      </c>
      <c r="J198" s="183">
        <f t="shared" si="718"/>
      </c>
      <c r="K198" s="181">
        <f>SUM(K190:K197)</f>
      </c>
      <c r="L198" s="183">
        <f t="shared" si="773"/>
      </c>
      <c r="M198" s="181">
        <f>SUM(M190:M197)</f>
      </c>
      <c r="N198" s="184">
        <f t="shared" si="802"/>
      </c>
      <c r="O198" s="181">
        <f>SUM(O190:O197)</f>
      </c>
      <c r="P198" s="184">
        <f t="shared" si="829"/>
      </c>
      <c r="Q198" s="185">
        <f>M198/O198</f>
      </c>
      <c r="R198" s="181">
        <f>SUM(R190:R197)</f>
      </c>
      <c r="S198" s="185">
        <f>(O198+O198)/(K198+K198)</f>
      </c>
      <c r="T198" s="181">
        <f>SUM(T190:T197)</f>
      </c>
      <c r="U198" s="186">
        <f t="shared" ref="U198:U199" si="20">F198/T198</f>
      </c>
      <c r="V198" s="187">
        <f>(F198+5*500)/T198</f>
      </c>
      <c r="W198" s="183">
        <f>SUM(W190:W197)</f>
      </c>
      <c r="X198" s="188">
        <f t="shared" ref="X198:X199" si="152">W198/T198</f>
      </c>
      <c r="Y198" s="185">
        <f t="shared" ref="Y198:Y199" si="284">T198/R198</f>
      </c>
      <c r="Z198" s="187">
        <f t="shared" ref="Z198:Z199" si="416">W198/F198</f>
      </c>
      <c r="AA198" s="187">
        <f>W198/(F198+COUNT(W190:W197)*500)</f>
      </c>
      <c r="AB198" s="181">
        <f>SUM(AB190:AB197)</f>
      </c>
      <c r="AC198" s="181">
        <f>SUM(AC190:AC197)</f>
      </c>
      <c r="AD198" s="185">
        <f t="shared" ref="AD198:AD199" si="548">AB198/T198</f>
      </c>
      <c r="AE198" s="189">
        <f>(W198-AC198)/(F198+COUNT(W190:W197))</f>
      </c>
      <c r="AF198" s="174"/>
    </row>
    <row r="199">
      <c r="A199" s="161"/>
      <c r="B199" s="162" t="s">
        <v>150</v>
      </c>
      <c r="C199" s="163" t="s">
        <v>163</v>
      </c>
      <c r="D199" s="164" t="s">
        <v>142</v>
      </c>
      <c r="E199" s="165">
        <v>606.03</v>
      </c>
      <c r="F199" s="166">
        <f>E199+E200</f>
      </c>
      <c r="G199" s="167">
        <v>1672</v>
      </c>
      <c r="H199" s="167">
        <v>40</v>
      </c>
      <c r="I199" s="168">
        <f t="shared" si="664"/>
      </c>
      <c r="J199" s="169">
        <f t="shared" si="718"/>
      </c>
      <c r="K199" s="167">
        <v>4</v>
      </c>
      <c r="L199" s="169">
        <f t="shared" si="773"/>
      </c>
      <c r="M199" s="167">
        <v>1</v>
      </c>
      <c r="N199" s="170">
        <f t="shared" si="802"/>
      </c>
      <c r="O199" s="167">
        <v>1</v>
      </c>
      <c r="P199" s="170">
        <f t="shared" si="829"/>
      </c>
      <c r="Q199" s="171">
        <f>(M199+M200)/(O199+O200)</f>
      </c>
      <c r="R199" s="172">
        <v>4</v>
      </c>
      <c r="S199" s="171">
        <f>(O199+O200)/(K199+K200)</f>
      </c>
      <c r="T199" s="172">
        <v>1</v>
      </c>
      <c r="U199" s="173">
        <f t="shared" si="20"/>
      </c>
      <c r="V199" s="174">
        <f>(F199+500)/T199</f>
      </c>
      <c r="W199" s="175">
        <v>2407.2</v>
      </c>
      <c r="X199" s="174">
        <f t="shared" si="152"/>
      </c>
      <c r="Y199" s="171">
        <f t="shared" si="284"/>
      </c>
      <c r="Z199" s="174">
        <f t="shared" si="416"/>
      </c>
      <c r="AA199" s="174">
        <f>W199/(F199+500)</f>
      </c>
      <c r="AB199" s="172">
        <v>0</v>
      </c>
      <c r="AC199" s="172">
        <v>0</v>
      </c>
      <c r="AD199" s="171">
        <f t="shared" si="548"/>
      </c>
      <c r="AE199" s="174">
        <f>(W199-AC199)/(F199+500)</f>
      </c>
      <c r="AF199" s="174" t="s">
        <v>143</v>
      </c>
    </row>
    <row r="200">
      <c r="A200" s="161"/>
      <c r="B200" s="162"/>
      <c r="C200" s="163"/>
      <c r="D200" s="164" t="s">
        <v>144</v>
      </c>
      <c r="E200" s="165">
        <v>1076.29</v>
      </c>
      <c r="F200" s="166"/>
      <c r="G200" s="167">
        <v>4690</v>
      </c>
      <c r="H200" s="167">
        <v>126</v>
      </c>
      <c r="I200" s="168">
        <f t="shared" si="664"/>
      </c>
      <c r="J200" s="169">
        <f t="shared" si="718"/>
      </c>
      <c r="K200" s="167">
        <v>9</v>
      </c>
      <c r="L200" s="169">
        <f t="shared" si="773"/>
      </c>
      <c r="M200" s="167">
        <v>0</v>
      </c>
      <c r="N200" s="170">
        <f t="shared" si="802"/>
      </c>
      <c r="O200" s="167">
        <v>2</v>
      </c>
      <c r="P200" s="170">
        <f t="shared" si="829"/>
      </c>
      <c r="Q200" s="171"/>
      <c r="R200" s="172"/>
      <c r="S200" s="171"/>
      <c r="T200" s="172"/>
      <c r="U200" s="173"/>
      <c r="V200" s="174"/>
      <c r="W200" s="175"/>
      <c r="X200" s="174"/>
      <c r="Y200" s="171"/>
      <c r="Z200" s="174"/>
      <c r="AA200" s="174"/>
      <c r="AB200" s="172"/>
      <c r="AC200" s="172"/>
      <c r="AD200" s="171"/>
      <c r="AE200" s="174"/>
      <c r="AF200" s="176" t="s">
        <v>177</v>
      </c>
    </row>
    <row r="201">
      <c r="A201" s="161"/>
      <c r="B201" s="162" t="s">
        <v>152</v>
      </c>
      <c r="C201" s="163" t="s">
        <v>163</v>
      </c>
      <c r="D201" s="164" t="s">
        <v>142</v>
      </c>
      <c r="E201" s="165">
        <v>364.63</v>
      </c>
      <c r="F201" s="166">
        <f>E201+E202</f>
      </c>
      <c r="G201" s="167">
        <v>1406</v>
      </c>
      <c r="H201" s="167">
        <v>39</v>
      </c>
      <c r="I201" s="168">
        <f t="shared" si="664"/>
      </c>
      <c r="J201" s="169">
        <f t="shared" si="718"/>
      </c>
      <c r="K201" s="167">
        <v>5</v>
      </c>
      <c r="L201" s="169">
        <f t="shared" si="773"/>
      </c>
      <c r="M201" s="167">
        <v>0</v>
      </c>
      <c r="N201" s="170">
        <f t="shared" si="802"/>
      </c>
      <c r="O201" s="167">
        <v>0</v>
      </c>
      <c r="P201" s="170">
        <f t="shared" si="829"/>
      </c>
      <c r="Q201" s="171">
        <f>(M201+M202)/(O201+O202)</f>
      </c>
      <c r="R201" s="172">
        <v>4</v>
      </c>
      <c r="S201" s="171">
        <f>(O201+O202)/(K201+K202)</f>
      </c>
      <c r="T201" s="172">
        <v>3</v>
      </c>
      <c r="U201" s="173">
        <f>F201/T201</f>
      </c>
      <c r="V201" s="174">
        <f>(F201+500)/T201</f>
      </c>
      <c r="W201" s="175">
        <v>4720.800000000001</v>
      </c>
      <c r="X201" s="174">
        <f>W201/T201</f>
      </c>
      <c r="Y201" s="171">
        <f>T201/R201</f>
      </c>
      <c r="Z201" s="174">
        <f>W201/F201</f>
      </c>
      <c r="AA201" s="174">
        <f>W201/(F201+500)</f>
      </c>
      <c r="AB201" s="172">
        <v>1</v>
      </c>
      <c r="AC201" s="172">
        <v>1034.4</v>
      </c>
      <c r="AD201" s="171">
        <f>AB201/T201</f>
      </c>
      <c r="AE201" s="174">
        <f>(W201-AC201)/(F201+500)</f>
      </c>
      <c r="AF201" s="174" t="s">
        <v>143</v>
      </c>
    </row>
    <row r="202">
      <c r="A202" s="161"/>
      <c r="B202" s="162"/>
      <c r="C202" s="163"/>
      <c r="D202" s="164" t="s">
        <v>144</v>
      </c>
      <c r="E202" s="165">
        <v>724.71</v>
      </c>
      <c r="F202" s="166"/>
      <c r="G202" s="167">
        <v>3049</v>
      </c>
      <c r="H202" s="167">
        <v>97</v>
      </c>
      <c r="I202" s="168">
        <f t="shared" si="664"/>
      </c>
      <c r="J202" s="169">
        <f t="shared" si="718"/>
      </c>
      <c r="K202" s="167">
        <v>6</v>
      </c>
      <c r="L202" s="169">
        <f t="shared" si="773"/>
      </c>
      <c r="M202" s="167">
        <v>2</v>
      </c>
      <c r="N202" s="170">
        <f t="shared" si="802"/>
      </c>
      <c r="O202" s="167">
        <v>2</v>
      </c>
      <c r="P202" s="170">
        <f t="shared" si="829"/>
      </c>
      <c r="Q202" s="171"/>
      <c r="R202" s="172"/>
      <c r="S202" s="171"/>
      <c r="T202" s="172"/>
      <c r="U202" s="173"/>
      <c r="V202" s="174"/>
      <c r="W202" s="175"/>
      <c r="X202" s="174"/>
      <c r="Y202" s="171"/>
      <c r="Z202" s="174"/>
      <c r="AA202" s="174"/>
      <c r="AB202" s="172"/>
      <c r="AC202" s="172"/>
      <c r="AD202" s="171"/>
      <c r="AE202" s="174"/>
      <c r="AF202" s="176" t="s">
        <v>177</v>
      </c>
    </row>
    <row r="203">
      <c r="A203" s="161"/>
      <c r="B203" s="162" t="s">
        <v>153</v>
      </c>
      <c r="C203" s="163" t="s">
        <v>163</v>
      </c>
      <c r="D203" s="164" t="s">
        <v>142</v>
      </c>
      <c r="E203" s="165">
        <v>400.85</v>
      </c>
      <c r="F203" s="166">
        <f>E203+E204</f>
      </c>
      <c r="G203" s="167">
        <v>1355</v>
      </c>
      <c r="H203" s="167">
        <v>43</v>
      </c>
      <c r="I203" s="168">
        <f t="shared" si="664"/>
      </c>
      <c r="J203" s="169">
        <f t="shared" si="718"/>
      </c>
      <c r="K203" s="167">
        <v>3</v>
      </c>
      <c r="L203" s="169">
        <f t="shared" si="773"/>
      </c>
      <c r="M203" s="167">
        <v>1</v>
      </c>
      <c r="N203" s="170">
        <f t="shared" si="802"/>
      </c>
      <c r="O203" s="167">
        <v>2</v>
      </c>
      <c r="P203" s="170">
        <f t="shared" si="829"/>
      </c>
      <c r="Q203" s="171">
        <f>(M203+M204)/(O203+O204)</f>
      </c>
      <c r="R203" s="172">
        <v>5</v>
      </c>
      <c r="S203" s="171">
        <f>(O203+O204)/(K203+K204)</f>
      </c>
      <c r="T203" s="172">
        <v>2</v>
      </c>
      <c r="U203" s="173">
        <f>F203/T203</f>
      </c>
      <c r="V203" s="174">
        <f>(F203+500)/T203</f>
      </c>
      <c r="W203" s="175">
        <v>2023.199999999999</v>
      </c>
      <c r="X203" s="174">
        <f>W203/T203</f>
      </c>
      <c r="Y203" s="171">
        <f>T203/R203</f>
      </c>
      <c r="Z203" s="174">
        <f>W203/F203</f>
      </c>
      <c r="AA203" s="174">
        <f>W203/(F203+500)</f>
      </c>
      <c r="AB203" s="172">
        <v>1</v>
      </c>
      <c r="AC203" s="172">
        <v>679.1999999999998</v>
      </c>
      <c r="AD203" s="171">
        <f>AB203/T203</f>
      </c>
      <c r="AE203" s="174">
        <f>(W203-AC203)/(F203+500)</f>
      </c>
      <c r="AF203" s="174" t="s">
        <v>143</v>
      </c>
    </row>
    <row r="204">
      <c r="A204" s="161"/>
      <c r="B204" s="162"/>
      <c r="C204" s="163"/>
      <c r="D204" s="164" t="s">
        <v>144</v>
      </c>
      <c r="E204" s="165">
        <v>1178.79</v>
      </c>
      <c r="F204" s="166"/>
      <c r="G204" s="167">
        <v>4133</v>
      </c>
      <c r="H204" s="167">
        <v>104</v>
      </c>
      <c r="I204" s="168">
        <f t="shared" si="664"/>
      </c>
      <c r="J204" s="169">
        <f t="shared" si="718"/>
      </c>
      <c r="K204" s="167">
        <v>15</v>
      </c>
      <c r="L204" s="169">
        <f t="shared" si="773"/>
      </c>
      <c r="M204" s="167">
        <v>1</v>
      </c>
      <c r="N204" s="170">
        <f t="shared" si="802"/>
      </c>
      <c r="O204" s="167">
        <v>3</v>
      </c>
      <c r="P204" s="170">
        <f t="shared" si="829"/>
      </c>
      <c r="Q204" s="171"/>
      <c r="R204" s="172"/>
      <c r="S204" s="171"/>
      <c r="T204" s="172"/>
      <c r="U204" s="173"/>
      <c r="V204" s="174"/>
      <c r="W204" s="175"/>
      <c r="X204" s="174"/>
      <c r="Y204" s="171"/>
      <c r="Z204" s="174"/>
      <c r="AA204" s="174"/>
      <c r="AB204" s="172"/>
      <c r="AC204" s="172"/>
      <c r="AD204" s="171"/>
      <c r="AE204" s="174"/>
      <c r="AF204" s="176" t="s">
        <v>177</v>
      </c>
    </row>
    <row r="205">
      <c r="A205" s="161"/>
      <c r="B205" s="162" t="s">
        <v>154</v>
      </c>
      <c r="C205" s="163" t="s">
        <v>163</v>
      </c>
      <c r="D205" s="164" t="s">
        <v>142</v>
      </c>
      <c r="E205" s="165">
        <v>343.1</v>
      </c>
      <c r="F205" s="166">
        <f>E205+E206</f>
      </c>
      <c r="G205" s="167">
        <v>1069</v>
      </c>
      <c r="H205" s="167">
        <v>32</v>
      </c>
      <c r="I205" s="168">
        <f t="shared" si="664"/>
      </c>
      <c r="J205" s="169">
        <f t="shared" si="718"/>
      </c>
      <c r="K205" s="167">
        <v>2</v>
      </c>
      <c r="L205" s="169">
        <f t="shared" si="773"/>
      </c>
      <c r="M205" s="167">
        <v>0</v>
      </c>
      <c r="N205" s="170">
        <f t="shared" si="802"/>
      </c>
      <c r="O205" s="167">
        <v>0</v>
      </c>
      <c r="P205" s="170">
        <f t="shared" si="829"/>
      </c>
      <c r="Q205" s="171">
        <f>(M205+M206)/(O205+O206)</f>
      </c>
      <c r="R205" s="172">
        <v>4</v>
      </c>
      <c r="S205" s="171">
        <f>(O205+O206)/(K205+K206)</f>
      </c>
      <c r="T205" s="172">
        <v>2</v>
      </c>
      <c r="U205" s="173">
        <f>F205/T205</f>
      </c>
      <c r="V205" s="174">
        <f>(F205+500)/T205</f>
      </c>
      <c r="W205" s="175">
        <v>1042.7999999999993</v>
      </c>
      <c r="X205" s="174">
        <f>W205/T205</f>
      </c>
      <c r="Y205" s="171">
        <f>T205/R205</f>
      </c>
      <c r="Z205" s="174">
        <f>W205/F205</f>
      </c>
      <c r="AA205" s="174">
        <f>W205/(F205+500)</f>
      </c>
      <c r="AB205" s="172">
        <v>1</v>
      </c>
      <c r="AC205" s="172">
        <v>598.8000000000002</v>
      </c>
      <c r="AD205" s="171">
        <f>AB205/T205</f>
      </c>
      <c r="AE205" s="174">
        <f>(W205-AC205)/(F205+500)</f>
      </c>
      <c r="AF205" s="174" t="s">
        <v>143</v>
      </c>
    </row>
    <row r="206">
      <c r="A206" s="161"/>
      <c r="B206" s="162"/>
      <c r="C206" s="163"/>
      <c r="D206" s="164" t="s">
        <v>144</v>
      </c>
      <c r="E206" s="165">
        <v>752.1</v>
      </c>
      <c r="F206" s="166"/>
      <c r="G206" s="167">
        <v>2813</v>
      </c>
      <c r="H206" s="167">
        <v>143</v>
      </c>
      <c r="I206" s="168">
        <f t="shared" si="664"/>
      </c>
      <c r="J206" s="169">
        <f t="shared" si="718"/>
      </c>
      <c r="K206" s="167">
        <v>16</v>
      </c>
      <c r="L206" s="169">
        <f t="shared" si="773"/>
      </c>
      <c r="M206" s="167">
        <v>2</v>
      </c>
      <c r="N206" s="170">
        <f t="shared" si="802"/>
      </c>
      <c r="O206" s="167">
        <v>4</v>
      </c>
      <c r="P206" s="170">
        <f t="shared" si="829"/>
      </c>
      <c r="Q206" s="171"/>
      <c r="R206" s="172"/>
      <c r="S206" s="171"/>
      <c r="T206" s="172"/>
      <c r="U206" s="173"/>
      <c r="V206" s="174"/>
      <c r="W206" s="175"/>
      <c r="X206" s="174"/>
      <c r="Y206" s="171"/>
      <c r="Z206" s="174"/>
      <c r="AA206" s="174"/>
      <c r="AB206" s="172"/>
      <c r="AC206" s="172"/>
      <c r="AD206" s="171"/>
      <c r="AE206" s="174"/>
      <c r="AF206" s="176" t="s">
        <v>177</v>
      </c>
    </row>
    <row r="207">
      <c r="A207" s="161"/>
      <c r="B207" s="177" t="s">
        <v>149</v>
      </c>
      <c r="C207" s="178"/>
      <c r="D207" s="179"/>
      <c r="E207" s="180">
        <f>SUM(E199:E206)</f>
      </c>
      <c r="F207" s="181">
        <f>SUM(F199:F206)</f>
      </c>
      <c r="G207" s="181">
        <f>SUM(G199:G206)</f>
      </c>
      <c r="H207" s="181">
        <f>SUM(H199:H206)</f>
      </c>
      <c r="I207" s="182">
        <f t="shared" si="664"/>
      </c>
      <c r="J207" s="183">
        <f t="shared" si="718"/>
      </c>
      <c r="K207" s="181">
        <f>SUM(K199:K206)</f>
      </c>
      <c r="L207" s="183">
        <f t="shared" si="773"/>
      </c>
      <c r="M207" s="181">
        <f>SUM(M199:M206)</f>
      </c>
      <c r="N207" s="184">
        <f t="shared" si="802"/>
      </c>
      <c r="O207" s="181">
        <f>SUM(O199:O206)</f>
      </c>
      <c r="P207" s="184">
        <f t="shared" si="829"/>
      </c>
      <c r="Q207" s="185">
        <f>M207/O207</f>
      </c>
      <c r="R207" s="181">
        <f>SUM(R199:R206)</f>
      </c>
      <c r="S207" s="185">
        <f>(O207+O207)/(K207+K207)</f>
      </c>
      <c r="T207" s="181">
        <f>SUM(T199:T206)</f>
      </c>
      <c r="U207" s="186">
        <f t="shared" ref="U207:U208" si="21">F207/T207</f>
      </c>
      <c r="V207" s="187">
        <f>(F207+5*500)/T207</f>
      </c>
      <c r="W207" s="183">
        <f>SUM(W199:W206)</f>
      </c>
      <c r="X207" s="188">
        <f t="shared" ref="X207:X208" si="153">W207/T207</f>
      </c>
      <c r="Y207" s="185">
        <f t="shared" ref="Y207:Y208" si="285">T207/R207</f>
      </c>
      <c r="Z207" s="187">
        <f t="shared" ref="Z207:Z208" si="417">W207/F207</f>
      </c>
      <c r="AA207" s="187">
        <f>W207/(F207+COUNT(W199:W206)*500)</f>
      </c>
      <c r="AB207" s="181">
        <f>SUM(AB199:AB206)</f>
      </c>
      <c r="AC207" s="181">
        <f>SUM(AC199:AC206)</f>
      </c>
      <c r="AD207" s="185">
        <f t="shared" ref="AD207:AD208" si="549">AB207/T207</f>
      </c>
      <c r="AE207" s="189">
        <f>(W207-AC207)/(F207+COUNT(W199:W206))</f>
      </c>
      <c r="AF207" s="174"/>
    </row>
    <row r="208">
      <c r="A208" s="161"/>
      <c r="B208" s="162" t="s">
        <v>155</v>
      </c>
      <c r="C208" s="163" t="s">
        <v>168</v>
      </c>
      <c r="D208" s="164" t="s">
        <v>142</v>
      </c>
      <c r="E208" s="165">
        <v>217.51</v>
      </c>
      <c r="F208" s="166">
        <f>E208+E209</f>
      </c>
      <c r="G208" s="167">
        <v>760</v>
      </c>
      <c r="H208" s="167">
        <v>33</v>
      </c>
      <c r="I208" s="168">
        <f t="shared" si="664"/>
      </c>
      <c r="J208" s="169">
        <f t="shared" si="718"/>
      </c>
      <c r="K208" s="167">
        <v>4</v>
      </c>
      <c r="L208" s="169">
        <f t="shared" si="773"/>
      </c>
      <c r="M208" s="167">
        <v>0</v>
      </c>
      <c r="N208" s="170">
        <f t="shared" si="802"/>
      </c>
      <c r="O208" s="167">
        <v>1</v>
      </c>
      <c r="P208" s="170">
        <f t="shared" si="829"/>
      </c>
      <c r="Q208" s="171">
        <f>(M208+M209)/(O208+O209)</f>
      </c>
      <c r="R208" s="172">
        <v>4</v>
      </c>
      <c r="S208" s="171">
        <f>(O208+O209)/(K208+K209)</f>
      </c>
      <c r="T208" s="172">
        <v>1</v>
      </c>
      <c r="U208" s="173">
        <f t="shared" si="21"/>
      </c>
      <c r="V208" s="174">
        <f>(F208+500)/T208</f>
      </c>
      <c r="W208" s="175">
        <v>2088</v>
      </c>
      <c r="X208" s="174">
        <f t="shared" si="153"/>
      </c>
      <c r="Y208" s="171">
        <f t="shared" si="285"/>
      </c>
      <c r="Z208" s="174">
        <f t="shared" si="417"/>
      </c>
      <c r="AA208" s="174">
        <f>W208/(F208+500)</f>
      </c>
      <c r="AB208" s="172">
        <v>0</v>
      </c>
      <c r="AC208" s="172">
        <v>0</v>
      </c>
      <c r="AD208" s="171">
        <f t="shared" si="549"/>
      </c>
      <c r="AE208" s="174">
        <f>(W208-AC208)/(F208+500)</f>
      </c>
      <c r="AF208" s="174" t="s">
        <v>143</v>
      </c>
    </row>
    <row r="209">
      <c r="A209" s="161"/>
      <c r="B209" s="162"/>
      <c r="C209" s="163"/>
      <c r="D209" s="164" t="s">
        <v>144</v>
      </c>
      <c r="E209" s="165">
        <v>802.7</v>
      </c>
      <c r="F209" s="166"/>
      <c r="G209" s="167">
        <v>2600</v>
      </c>
      <c r="H209" s="167">
        <v>157</v>
      </c>
      <c r="I209" s="168">
        <f t="shared" si="664"/>
      </c>
      <c r="J209" s="169">
        <f t="shared" si="718"/>
      </c>
      <c r="K209" s="167">
        <v>6</v>
      </c>
      <c r="L209" s="169">
        <f t="shared" si="773"/>
      </c>
      <c r="M209" s="167">
        <v>1</v>
      </c>
      <c r="N209" s="170">
        <f t="shared" si="802"/>
      </c>
      <c r="O209" s="167">
        <v>1</v>
      </c>
      <c r="P209" s="170">
        <f t="shared" si="829"/>
      </c>
      <c r="Q209" s="171"/>
      <c r="R209" s="172"/>
      <c r="S209" s="171"/>
      <c r="T209" s="172"/>
      <c r="U209" s="173"/>
      <c r="V209" s="174"/>
      <c r="W209" s="175"/>
      <c r="X209" s="174"/>
      <c r="Y209" s="171"/>
      <c r="Z209" s="174"/>
      <c r="AA209" s="174"/>
      <c r="AB209" s="172"/>
      <c r="AC209" s="172"/>
      <c r="AD209" s="171"/>
      <c r="AE209" s="174"/>
      <c r="AF209" s="176" t="s">
        <v>177</v>
      </c>
    </row>
    <row r="210">
      <c r="A210" s="161"/>
      <c r="B210" s="162" t="s">
        <v>157</v>
      </c>
      <c r="C210" s="163" t="s">
        <v>168</v>
      </c>
      <c r="D210" s="164" t="s">
        <v>142</v>
      </c>
      <c r="E210" s="165">
        <v>647.97</v>
      </c>
      <c r="F210" s="166">
        <f>E210+E211</f>
      </c>
      <c r="G210" s="167">
        <v>2273</v>
      </c>
      <c r="H210" s="167">
        <v>46</v>
      </c>
      <c r="I210" s="168">
        <f t="shared" si="664"/>
      </c>
      <c r="J210" s="169">
        <f t="shared" si="718"/>
      </c>
      <c r="K210" s="167">
        <v>18</v>
      </c>
      <c r="L210" s="169">
        <f t="shared" si="773"/>
      </c>
      <c r="M210" s="167">
        <v>0</v>
      </c>
      <c r="N210" s="170">
        <f t="shared" si="802"/>
      </c>
      <c r="O210" s="167">
        <v>2</v>
      </c>
      <c r="P210" s="170">
        <f t="shared" si="829"/>
      </c>
      <c r="Q210" s="171">
        <f>(M210+M211)/(O210+O211)</f>
      </c>
      <c r="R210" s="172">
        <v>5</v>
      </c>
      <c r="S210" s="171">
        <f>(O210+O211)/(K210+K211)</f>
      </c>
      <c r="T210" s="172">
        <v>0</v>
      </c>
      <c r="U210" s="173">
        <f>F210/T210</f>
      </c>
      <c r="V210" s="174">
        <f>(F210+500)/T210</f>
      </c>
      <c r="W210" s="175">
        <v>0</v>
      </c>
      <c r="X210" s="174">
        <f>W210/T210</f>
      </c>
      <c r="Y210" s="171">
        <f>T210/R210</f>
      </c>
      <c r="Z210" s="174">
        <f>W210/F210</f>
      </c>
      <c r="AA210" s="174">
        <f>W210/(F210+500)</f>
      </c>
      <c r="AB210" s="172">
        <v>0</v>
      </c>
      <c r="AC210" s="172">
        <v>0</v>
      </c>
      <c r="AD210" s="171">
        <f>AB210/T210</f>
      </c>
      <c r="AE210" s="174">
        <f>(W210-AC210)/(F210+500)</f>
      </c>
      <c r="AF210" s="174" t="s">
        <v>143</v>
      </c>
    </row>
    <row r="211">
      <c r="A211" s="161"/>
      <c r="B211" s="162"/>
      <c r="C211" s="163"/>
      <c r="D211" s="164" t="s">
        <v>144</v>
      </c>
      <c r="E211" s="165">
        <v>1104.11</v>
      </c>
      <c r="F211" s="166"/>
      <c r="G211" s="167">
        <v>5247</v>
      </c>
      <c r="H211" s="167">
        <v>150</v>
      </c>
      <c r="I211" s="168">
        <f t="shared" si="664"/>
      </c>
      <c r="J211" s="169">
        <f t="shared" si="718"/>
      </c>
      <c r="K211" s="167">
        <v>9</v>
      </c>
      <c r="L211" s="169">
        <f t="shared" si="773"/>
      </c>
      <c r="M211" s="167">
        <v>0</v>
      </c>
      <c r="N211" s="170">
        <f t="shared" si="802"/>
      </c>
      <c r="O211" s="167">
        <v>2</v>
      </c>
      <c r="P211" s="170">
        <f t="shared" si="829"/>
      </c>
      <c r="Q211" s="171"/>
      <c r="R211" s="172"/>
      <c r="S211" s="171"/>
      <c r="T211" s="172"/>
      <c r="U211" s="173"/>
      <c r="V211" s="174"/>
      <c r="W211" s="175"/>
      <c r="X211" s="174"/>
      <c r="Y211" s="171"/>
      <c r="Z211" s="174"/>
      <c r="AA211" s="174"/>
      <c r="AB211" s="172"/>
      <c r="AC211" s="172"/>
      <c r="AD211" s="171"/>
      <c r="AE211" s="174"/>
      <c r="AF211" s="176" t="s">
        <v>177</v>
      </c>
    </row>
    <row r="212">
      <c r="A212" s="161"/>
      <c r="B212" s="162" t="s">
        <v>158</v>
      </c>
      <c r="C212" s="163" t="s">
        <v>168</v>
      </c>
      <c r="D212" s="164" t="s">
        <v>142</v>
      </c>
      <c r="E212" s="165">
        <v>812.02</v>
      </c>
      <c r="F212" s="166">
        <f>E212+E213</f>
      </c>
      <c r="G212" s="167">
        <v>2358</v>
      </c>
      <c r="H212" s="167">
        <v>48</v>
      </c>
      <c r="I212" s="168">
        <f t="shared" si="664"/>
      </c>
      <c r="J212" s="169">
        <f t="shared" si="718"/>
      </c>
      <c r="K212" s="167">
        <v>9</v>
      </c>
      <c r="L212" s="169">
        <f t="shared" si="773"/>
      </c>
      <c r="M212" s="167">
        <v>0</v>
      </c>
      <c r="N212" s="170">
        <f t="shared" si="802"/>
      </c>
      <c r="O212" s="167">
        <v>1</v>
      </c>
      <c r="P212" s="170">
        <f t="shared" si="829"/>
      </c>
      <c r="Q212" s="171">
        <f>(M212+M213)/(O212+O213)</f>
      </c>
      <c r="R212" s="172">
        <v>5</v>
      </c>
      <c r="S212" s="171">
        <f>(O212+O213)/(K212+K213)</f>
      </c>
      <c r="T212" s="172">
        <v>2</v>
      </c>
      <c r="U212" s="173">
        <f>F212/T212</f>
      </c>
      <c r="V212" s="174">
        <f>(F212+500)/T212</f>
      </c>
      <c r="W212" s="175">
        <v>1406.4</v>
      </c>
      <c r="X212" s="174">
        <f>W212/T212</f>
      </c>
      <c r="Y212" s="171">
        <f>T212/R212</f>
      </c>
      <c r="Z212" s="174">
        <f>W212/F212</f>
      </c>
      <c r="AA212" s="174">
        <f>W212/(F212+500)</f>
      </c>
      <c r="AB212" s="172">
        <v>0</v>
      </c>
      <c r="AC212" s="172">
        <v>0</v>
      </c>
      <c r="AD212" s="171">
        <f>AB212/T212</f>
      </c>
      <c r="AE212" s="174">
        <f>(W212-AC212)/(F212+500)</f>
      </c>
      <c r="AF212" s="174" t="s">
        <v>159</v>
      </c>
    </row>
    <row r="213">
      <c r="A213" s="161"/>
      <c r="B213" s="162"/>
      <c r="C213" s="163"/>
      <c r="D213" s="164" t="s">
        <v>144</v>
      </c>
      <c r="E213" s="165">
        <v>672.22</v>
      </c>
      <c r="F213" s="166"/>
      <c r="G213" s="167">
        <v>3655</v>
      </c>
      <c r="H213" s="167">
        <v>128</v>
      </c>
      <c r="I213" s="168">
        <f t="shared" si="664"/>
      </c>
      <c r="J213" s="169">
        <f t="shared" si="718"/>
      </c>
      <c r="K213" s="167">
        <v>6</v>
      </c>
      <c r="L213" s="169">
        <f t="shared" si="773"/>
      </c>
      <c r="M213" s="167">
        <v>1</v>
      </c>
      <c r="N213" s="170">
        <f t="shared" si="802"/>
      </c>
      <c r="O213" s="167">
        <v>1</v>
      </c>
      <c r="P213" s="170">
        <f t="shared" si="829"/>
      </c>
      <c r="Q213" s="171"/>
      <c r="R213" s="172"/>
      <c r="S213" s="171"/>
      <c r="T213" s="172"/>
      <c r="U213" s="173"/>
      <c r="V213" s="174"/>
      <c r="W213" s="175"/>
      <c r="X213" s="174"/>
      <c r="Y213" s="171"/>
      <c r="Z213" s="174"/>
      <c r="AA213" s="174"/>
      <c r="AB213" s="172"/>
      <c r="AC213" s="172"/>
      <c r="AD213" s="171"/>
      <c r="AE213" s="174"/>
      <c r="AF213" s="176" t="s">
        <v>180</v>
      </c>
    </row>
    <row r="214">
      <c r="A214" s="161"/>
      <c r="B214" s="162" t="s">
        <v>161</v>
      </c>
      <c r="C214" s="163" t="s">
        <v>168</v>
      </c>
      <c r="D214" s="164" t="s">
        <v>142</v>
      </c>
      <c r="E214" s="165">
        <v>242.18</v>
      </c>
      <c r="F214" s="166">
        <f>E214+E215</f>
      </c>
      <c r="G214" s="167">
        <v>1185</v>
      </c>
      <c r="H214" s="167">
        <v>31</v>
      </c>
      <c r="I214" s="168">
        <f t="shared" si="664"/>
      </c>
      <c r="J214" s="169">
        <f t="shared" si="718"/>
      </c>
      <c r="K214" s="167">
        <v>6</v>
      </c>
      <c r="L214" s="169">
        <f t="shared" si="773"/>
      </c>
      <c r="M214" s="167">
        <v>0</v>
      </c>
      <c r="N214" s="170">
        <f t="shared" si="802"/>
      </c>
      <c r="O214" s="167">
        <v>2</v>
      </c>
      <c r="P214" s="170">
        <f t="shared" si="829"/>
      </c>
      <c r="Q214" s="171">
        <f>(M214+M215)/(O214+O215)</f>
      </c>
      <c r="R214" s="172">
        <v>5</v>
      </c>
      <c r="S214" s="171">
        <f>(O214+O215)/(K214+K215)</f>
      </c>
      <c r="T214" s="172">
        <v>1</v>
      </c>
      <c r="U214" s="173">
        <f>F214/T214</f>
      </c>
      <c r="V214" s="174">
        <f>(F214+500)/T214</f>
      </c>
      <c r="W214" s="175">
        <v>382.8</v>
      </c>
      <c r="X214" s="174">
        <f>W214/T214</f>
      </c>
      <c r="Y214" s="171">
        <f>T214/R214</f>
      </c>
      <c r="Z214" s="174">
        <f>W214/F214</f>
      </c>
      <c r="AA214" s="174">
        <f>W214/(F214+500)</f>
      </c>
      <c r="AB214" s="172">
        <v>0</v>
      </c>
      <c r="AC214" s="172">
        <v>0</v>
      </c>
      <c r="AD214" s="171">
        <f>AB214/T214</f>
      </c>
      <c r="AE214" s="174">
        <f>(W214-AC214)/(F214+500)</f>
      </c>
      <c r="AF214" s="174" t="s">
        <v>159</v>
      </c>
    </row>
    <row r="215">
      <c r="A215" s="161"/>
      <c r="B215" s="162"/>
      <c r="C215" s="163"/>
      <c r="D215" s="164" t="s">
        <v>144</v>
      </c>
      <c r="E215" s="165">
        <v>752.95</v>
      </c>
      <c r="F215" s="166"/>
      <c r="G215" s="167">
        <v>3533</v>
      </c>
      <c r="H215" s="167">
        <v>140</v>
      </c>
      <c r="I215" s="168">
        <f t="shared" si="664"/>
      </c>
      <c r="J215" s="169">
        <f t="shared" si="718"/>
      </c>
      <c r="K215" s="167">
        <v>13</v>
      </c>
      <c r="L215" s="169">
        <f t="shared" si="773"/>
      </c>
      <c r="M215" s="167">
        <v>1</v>
      </c>
      <c r="N215" s="170">
        <f t="shared" si="802"/>
      </c>
      <c r="O215" s="167">
        <v>4</v>
      </c>
      <c r="P215" s="170">
        <f t="shared" si="829"/>
      </c>
      <c r="Q215" s="171"/>
      <c r="R215" s="172"/>
      <c r="S215" s="171"/>
      <c r="T215" s="172"/>
      <c r="U215" s="173"/>
      <c r="V215" s="174"/>
      <c r="W215" s="175"/>
      <c r="X215" s="174"/>
      <c r="Y215" s="171"/>
      <c r="Z215" s="174"/>
      <c r="AA215" s="174"/>
      <c r="AB215" s="172"/>
      <c r="AC215" s="172"/>
      <c r="AD215" s="171"/>
      <c r="AE215" s="174"/>
      <c r="AF215" s="176" t="s">
        <v>180</v>
      </c>
    </row>
    <row r="216">
      <c r="A216" s="161"/>
      <c r="B216" s="177" t="s">
        <v>149</v>
      </c>
      <c r="C216" s="178"/>
      <c r="D216" s="179"/>
      <c r="E216" s="180">
        <f>SUM(E208:E215)</f>
      </c>
      <c r="F216" s="181">
        <f>SUM(F208:F215)</f>
      </c>
      <c r="G216" s="181">
        <f>SUM(G208:G215)</f>
      </c>
      <c r="H216" s="181">
        <f>SUM(H208:H215)</f>
      </c>
      <c r="I216" s="182">
        <f t="shared" si="664"/>
      </c>
      <c r="J216" s="183">
        <f t="shared" si="718"/>
      </c>
      <c r="K216" s="181">
        <f>SUM(K208:K215)</f>
      </c>
      <c r="L216" s="183">
        <f t="shared" si="773"/>
      </c>
      <c r="M216" s="181">
        <f>SUM(M208:M215)</f>
      </c>
      <c r="N216" s="184">
        <f t="shared" si="802"/>
      </c>
      <c r="O216" s="181">
        <f>SUM(O208:O215)</f>
      </c>
      <c r="P216" s="184">
        <f t="shared" si="829"/>
      </c>
      <c r="Q216" s="185">
        <f>M216/O216</f>
      </c>
      <c r="R216" s="181">
        <f>SUM(R208:R215)</f>
      </c>
      <c r="S216" s="185">
        <f>(O216+O216)/(K216+K216)</f>
      </c>
      <c r="T216" s="181">
        <f>SUM(T208:T215)</f>
      </c>
      <c r="U216" s="186">
        <f t="shared" ref="U216:U217" si="22">F216/T216</f>
      </c>
      <c r="V216" s="187">
        <f>(F216+5*500)/T216</f>
      </c>
      <c r="W216" s="183">
        <f>SUM(W208:W215)</f>
      </c>
      <c r="X216" s="188">
        <f t="shared" ref="X216:X217" si="154">W216/T216</f>
      </c>
      <c r="Y216" s="185">
        <f t="shared" ref="Y216:Y217" si="286">T216/R216</f>
      </c>
      <c r="Z216" s="187">
        <f t="shared" ref="Z216:Z217" si="418">W216/F216</f>
      </c>
      <c r="AA216" s="187">
        <f>W216/(F216+COUNT(W208:W215)*500)</f>
      </c>
      <c r="AB216" s="181">
        <f>SUM(AB208:AB215)</f>
      </c>
      <c r="AC216" s="181">
        <f>SUM(AC208:AC215)</f>
      </c>
      <c r="AD216" s="185">
        <f t="shared" ref="AD216:AD217" si="550">AB216/T216</f>
      </c>
      <c r="AE216" s="189">
        <f>(W216-AC216)/(F216+COUNT(W208:W215))</f>
      </c>
      <c r="AF216" s="174"/>
    </row>
    <row r="217">
      <c r="A217" s="161"/>
      <c r="B217" s="162" t="s">
        <v>162</v>
      </c>
      <c r="C217" s="163" t="s">
        <v>174</v>
      </c>
      <c r="D217" s="164" t="s">
        <v>142</v>
      </c>
      <c r="E217" s="165">
        <v>130.74</v>
      </c>
      <c r="F217" s="166">
        <f>E217+E218</f>
      </c>
      <c r="G217" s="167">
        <v>864</v>
      </c>
      <c r="H217" s="167">
        <v>16</v>
      </c>
      <c r="I217" s="168">
        <f t="shared" si="664"/>
      </c>
      <c r="J217" s="169">
        <f t="shared" si="718"/>
      </c>
      <c r="K217" s="167">
        <v>2</v>
      </c>
      <c r="L217" s="169">
        <f t="shared" si="773"/>
      </c>
      <c r="M217" s="167">
        <v>0</v>
      </c>
      <c r="N217" s="170">
        <f t="shared" si="802"/>
      </c>
      <c r="O217" s="167">
        <v>1</v>
      </c>
      <c r="P217" s="170">
        <f t="shared" si="829"/>
      </c>
      <c r="Q217" s="171">
        <f>(M217+M218)/(O217+O218)</f>
      </c>
      <c r="R217" s="172">
        <v>6</v>
      </c>
      <c r="S217" s="171">
        <f>(O217+O218)/(K217+K218)</f>
      </c>
      <c r="T217" s="172">
        <v>2</v>
      </c>
      <c r="U217" s="173">
        <f t="shared" si="22"/>
      </c>
      <c r="V217" s="174">
        <f>(F217+500)/T217</f>
      </c>
      <c r="W217" s="175">
        <v>4418.4</v>
      </c>
      <c r="X217" s="174">
        <f t="shared" si="154"/>
      </c>
      <c r="Y217" s="171">
        <f t="shared" si="286"/>
      </c>
      <c r="Z217" s="174">
        <f t="shared" si="418"/>
      </c>
      <c r="AA217" s="174">
        <f>W217/(F217+500)</f>
      </c>
      <c r="AB217" s="172"/>
      <c r="AC217" s="172">
        <v>2011.2</v>
      </c>
      <c r="AD217" s="171">
        <f t="shared" si="550"/>
      </c>
      <c r="AE217" s="174">
        <f>(W217-AC217)/(F217+500)</f>
      </c>
      <c r="AF217" s="174" t="s">
        <v>159</v>
      </c>
    </row>
    <row r="218">
      <c r="A218" s="161"/>
      <c r="B218" s="162"/>
      <c r="C218" s="163"/>
      <c r="D218" s="164" t="s">
        <v>144</v>
      </c>
      <c r="E218" s="165">
        <v>1779.66</v>
      </c>
      <c r="F218" s="166"/>
      <c r="G218" s="167">
        <v>10938</v>
      </c>
      <c r="H218" s="167">
        <v>259</v>
      </c>
      <c r="I218" s="168">
        <f t="shared" si="664"/>
      </c>
      <c r="J218" s="169">
        <f t="shared" si="718"/>
      </c>
      <c r="K218" s="167">
        <v>24</v>
      </c>
      <c r="L218" s="169">
        <f t="shared" si="773"/>
      </c>
      <c r="M218" s="167">
        <v>2</v>
      </c>
      <c r="N218" s="170">
        <f t="shared" si="802"/>
      </c>
      <c r="O218" s="167">
        <v>5</v>
      </c>
      <c r="P218" s="170">
        <f t="shared" si="829"/>
      </c>
      <c r="Q218" s="171"/>
      <c r="R218" s="172"/>
      <c r="S218" s="171"/>
      <c r="T218" s="172"/>
      <c r="U218" s="173"/>
      <c r="V218" s="174"/>
      <c r="W218" s="175"/>
      <c r="X218" s="174"/>
      <c r="Y218" s="171"/>
      <c r="Z218" s="174"/>
      <c r="AA218" s="174"/>
      <c r="AB218" s="172"/>
      <c r="AC218" s="172"/>
      <c r="AD218" s="171"/>
      <c r="AE218" s="174"/>
      <c r="AF218" s="176" t="s">
        <v>180</v>
      </c>
    </row>
    <row r="219">
      <c r="A219" s="161"/>
      <c r="B219" s="162" t="s">
        <v>164</v>
      </c>
      <c r="C219" s="163" t="s">
        <v>174</v>
      </c>
      <c r="D219" s="164" t="s">
        <v>142</v>
      </c>
      <c r="E219" s="165">
        <v>280.28</v>
      </c>
      <c r="F219" s="166">
        <f>E219+E220</f>
      </c>
      <c r="G219" s="167">
        <v>1138</v>
      </c>
      <c r="H219" s="167">
        <v>33</v>
      </c>
      <c r="I219" s="168">
        <f t="shared" si="664"/>
      </c>
      <c r="J219" s="169">
        <f t="shared" si="718"/>
      </c>
      <c r="K219" s="167">
        <v>7</v>
      </c>
      <c r="L219" s="169">
        <f t="shared" si="773"/>
      </c>
      <c r="M219" s="167">
        <v>0</v>
      </c>
      <c r="N219" s="170">
        <f t="shared" si="802"/>
      </c>
      <c r="O219" s="167">
        <v>0</v>
      </c>
      <c r="P219" s="170">
        <f t="shared" si="829"/>
      </c>
      <c r="Q219" s="171">
        <f>(M219+M220)/(O219+O220)</f>
      </c>
      <c r="R219" s="172">
        <v>5</v>
      </c>
      <c r="S219" s="171">
        <f>(O219+O220)/(K219+K220)</f>
      </c>
      <c r="T219" s="172">
        <v>3</v>
      </c>
      <c r="U219" s="173">
        <f>F219/T219</f>
      </c>
      <c r="V219" s="174">
        <f>(F219+500)/T219</f>
      </c>
      <c r="W219" s="175">
        <v>4555.2</v>
      </c>
      <c r="X219" s="174">
        <f>W219/T219</f>
      </c>
      <c r="Y219" s="171">
        <f>T219/R219</f>
      </c>
      <c r="Z219" s="174">
        <f>W219/F219</f>
      </c>
      <c r="AA219" s="174">
        <f>W219/(F219+500)</f>
      </c>
      <c r="AB219" s="172">
        <v>0</v>
      </c>
      <c r="AC219" s="172">
        <v>0</v>
      </c>
      <c r="AD219" s="171">
        <f>AB219/T219</f>
      </c>
      <c r="AE219" s="174">
        <f>(W219-AC219)/(F219+500)</f>
      </c>
      <c r="AF219" s="174" t="s">
        <v>159</v>
      </c>
    </row>
    <row r="220">
      <c r="A220" s="161"/>
      <c r="B220" s="162"/>
      <c r="C220" s="163"/>
      <c r="D220" s="164" t="s">
        <v>144</v>
      </c>
      <c r="E220" s="165">
        <v>1829.61</v>
      </c>
      <c r="F220" s="166"/>
      <c r="G220" s="167">
        <v>12375</v>
      </c>
      <c r="H220" s="167">
        <v>283</v>
      </c>
      <c r="I220" s="168">
        <f t="shared" si="664"/>
      </c>
      <c r="J220" s="169">
        <f t="shared" si="718"/>
      </c>
      <c r="K220" s="167">
        <v>24</v>
      </c>
      <c r="L220" s="169">
        <f t="shared" si="773"/>
      </c>
      <c r="M220" s="167">
        <v>3</v>
      </c>
      <c r="N220" s="170">
        <f t="shared" si="802"/>
      </c>
      <c r="O220" s="167">
        <v>3</v>
      </c>
      <c r="P220" s="170">
        <f t="shared" si="829"/>
      </c>
      <c r="Q220" s="171"/>
      <c r="R220" s="172"/>
      <c r="S220" s="171"/>
      <c r="T220" s="172"/>
      <c r="U220" s="173"/>
      <c r="V220" s="174"/>
      <c r="W220" s="175"/>
      <c r="X220" s="174"/>
      <c r="Y220" s="171"/>
      <c r="Z220" s="174"/>
      <c r="AA220" s="174"/>
      <c r="AB220" s="172"/>
      <c r="AC220" s="172"/>
      <c r="AD220" s="171"/>
      <c r="AE220" s="174"/>
      <c r="AF220" s="176" t="s">
        <v>180</v>
      </c>
    </row>
    <row r="221">
      <c r="A221" s="161"/>
      <c r="B221" s="162" t="s">
        <v>165</v>
      </c>
      <c r="C221" s="163" t="s">
        <v>174</v>
      </c>
      <c r="D221" s="164" t="s">
        <v>142</v>
      </c>
      <c r="E221" s="165">
        <v>196.33</v>
      </c>
      <c r="F221" s="166">
        <f>E221+E222</f>
      </c>
      <c r="G221" s="167">
        <v>1094</v>
      </c>
      <c r="H221" s="167">
        <v>38</v>
      </c>
      <c r="I221" s="168">
        <f t="shared" si="664"/>
      </c>
      <c r="J221" s="169">
        <f t="shared" si="718"/>
      </c>
      <c r="K221" s="167">
        <v>1</v>
      </c>
      <c r="L221" s="169">
        <f t="shared" si="773"/>
      </c>
      <c r="M221" s="167">
        <v>0</v>
      </c>
      <c r="N221" s="170">
        <f t="shared" si="802"/>
      </c>
      <c r="O221" s="167">
        <v>0</v>
      </c>
      <c r="P221" s="170">
        <f t="shared" si="829"/>
      </c>
      <c r="Q221" s="171">
        <f>(M221+M222)/(O221+O222)</f>
      </c>
      <c r="R221" s="172">
        <v>2</v>
      </c>
      <c r="S221" s="171">
        <f>(O221+O222)/(K221+K222)</f>
      </c>
      <c r="T221" s="172">
        <v>2</v>
      </c>
      <c r="U221" s="173">
        <f>F221/T221</f>
      </c>
      <c r="V221" s="174">
        <f>(F221+500)/T221</f>
      </c>
      <c r="W221" s="175">
        <v>3751.2</v>
      </c>
      <c r="X221" s="174">
        <f>W221/T221</f>
      </c>
      <c r="Y221" s="171">
        <f>T221/R221</f>
      </c>
      <c r="Z221" s="174">
        <f>W221/F221</f>
      </c>
      <c r="AA221" s="174">
        <f>W221/(F221+500)</f>
      </c>
      <c r="AB221" s="172">
        <v>0</v>
      </c>
      <c r="AC221" s="172">
        <v>0</v>
      </c>
      <c r="AD221" s="171">
        <f>AB221/T221</f>
      </c>
      <c r="AE221" s="174">
        <f>(W221-AC221)/(F221+500)</f>
      </c>
      <c r="AF221" s="174" t="s">
        <v>159</v>
      </c>
    </row>
    <row r="222">
      <c r="A222" s="161"/>
      <c r="B222" s="162"/>
      <c r="C222" s="163"/>
      <c r="D222" s="164" t="s">
        <v>144</v>
      </c>
      <c r="E222" s="165">
        <v>1617.58</v>
      </c>
      <c r="F222" s="166"/>
      <c r="G222" s="167">
        <v>15243</v>
      </c>
      <c r="H222" s="167">
        <v>369</v>
      </c>
      <c r="I222" s="168">
        <f t="shared" si="664"/>
      </c>
      <c r="J222" s="169">
        <f t="shared" si="718"/>
      </c>
      <c r="K222" s="167">
        <v>21</v>
      </c>
      <c r="L222" s="169">
        <f t="shared" si="773"/>
      </c>
      <c r="M222" s="167">
        <v>1</v>
      </c>
      <c r="N222" s="170">
        <f t="shared" si="802"/>
      </c>
      <c r="O222" s="167">
        <v>1</v>
      </c>
      <c r="P222" s="170">
        <f t="shared" si="829"/>
      </c>
      <c r="Q222" s="171"/>
      <c r="R222" s="172"/>
      <c r="S222" s="171"/>
      <c r="T222" s="172"/>
      <c r="U222" s="173"/>
      <c r="V222" s="174"/>
      <c r="W222" s="175"/>
      <c r="X222" s="174"/>
      <c r="Y222" s="171"/>
      <c r="Z222" s="174"/>
      <c r="AA222" s="174"/>
      <c r="AB222" s="172"/>
      <c r="AC222" s="172"/>
      <c r="AD222" s="171"/>
      <c r="AE222" s="174"/>
      <c r="AF222" s="176" t="s">
        <v>180</v>
      </c>
    </row>
    <row r="223">
      <c r="A223" s="161"/>
      <c r="B223" s="162" t="s">
        <v>166</v>
      </c>
      <c r="C223" s="163" t="s">
        <v>174</v>
      </c>
      <c r="D223" s="164" t="s">
        <v>142</v>
      </c>
      <c r="E223" s="165">
        <v>323.08</v>
      </c>
      <c r="F223" s="166">
        <f>E223+E224</f>
      </c>
      <c r="G223" s="167">
        <v>1375</v>
      </c>
      <c r="H223" s="167">
        <v>59</v>
      </c>
      <c r="I223" s="168">
        <f t="shared" si="664"/>
      </c>
      <c r="J223" s="169">
        <f t="shared" si="718"/>
      </c>
      <c r="K223" s="167">
        <v>3</v>
      </c>
      <c r="L223" s="169">
        <f t="shared" si="773"/>
      </c>
      <c r="M223" s="167">
        <v>0</v>
      </c>
      <c r="N223" s="170">
        <f t="shared" si="802"/>
      </c>
      <c r="O223" s="167">
        <v>1</v>
      </c>
      <c r="P223" s="170">
        <f t="shared" si="829"/>
      </c>
      <c r="Q223" s="171">
        <f>(M223+M224)/(O223+O224)</f>
      </c>
      <c r="R223" s="172">
        <v>2</v>
      </c>
      <c r="S223" s="171">
        <f>(O223+O224)/(K223+K224)</f>
      </c>
      <c r="T223" s="172">
        <v>0</v>
      </c>
      <c r="U223" s="173">
        <f>F223/T223</f>
      </c>
      <c r="V223" s="174">
        <f>(F223+500)/T223</f>
      </c>
      <c r="W223" s="175">
        <v>0</v>
      </c>
      <c r="X223" s="174">
        <f>W223/T223</f>
      </c>
      <c r="Y223" s="171">
        <f>T223/R223</f>
      </c>
      <c r="Z223" s="174">
        <f>W223/F223</f>
      </c>
      <c r="AA223" s="174">
        <f>W223/(F223+500)</f>
      </c>
      <c r="AB223" s="172">
        <v>0</v>
      </c>
      <c r="AC223" s="172">
        <v>0</v>
      </c>
      <c r="AD223" s="171">
        <f>AB223/T223</f>
      </c>
      <c r="AE223" s="174">
        <f>(W223-AC223)/(F223+500)</f>
      </c>
      <c r="AF223" s="174" t="s">
        <v>159</v>
      </c>
    </row>
    <row r="224">
      <c r="A224" s="161"/>
      <c r="B224" s="162"/>
      <c r="C224" s="163"/>
      <c r="D224" s="164" t="s">
        <v>144</v>
      </c>
      <c r="E224" s="165">
        <v>1291.98</v>
      </c>
      <c r="F224" s="166"/>
      <c r="G224" s="167">
        <v>12731</v>
      </c>
      <c r="H224" s="167">
        <v>290</v>
      </c>
      <c r="I224" s="168">
        <f t="shared" si="664"/>
      </c>
      <c r="J224" s="169">
        <f t="shared" si="718"/>
      </c>
      <c r="K224" s="167">
        <v>12</v>
      </c>
      <c r="L224" s="169">
        <f t="shared" si="773"/>
      </c>
      <c r="M224" s="167">
        <v>1</v>
      </c>
      <c r="N224" s="170">
        <f t="shared" si="802"/>
      </c>
      <c r="O224" s="167">
        <v>1</v>
      </c>
      <c r="P224" s="170">
        <f t="shared" si="829"/>
      </c>
      <c r="Q224" s="171"/>
      <c r="R224" s="172"/>
      <c r="S224" s="171"/>
      <c r="T224" s="172"/>
      <c r="U224" s="173"/>
      <c r="V224" s="174"/>
      <c r="W224" s="175"/>
      <c r="X224" s="174"/>
      <c r="Y224" s="171"/>
      <c r="Z224" s="174"/>
      <c r="AA224" s="174"/>
      <c r="AB224" s="172"/>
      <c r="AC224" s="172"/>
      <c r="AD224" s="171"/>
      <c r="AE224" s="174"/>
      <c r="AF224" s="176" t="s">
        <v>180</v>
      </c>
    </row>
    <row r="225">
      <c r="A225" s="161"/>
      <c r="B225" s="177" t="s">
        <v>149</v>
      </c>
      <c r="C225" s="178"/>
      <c r="D225" s="179"/>
      <c r="E225" s="180">
        <f>SUM(E217:E224)</f>
      </c>
      <c r="F225" s="181">
        <f>SUM(F217:F224)</f>
      </c>
      <c r="G225" s="181">
        <f>SUM(G217:G224)</f>
      </c>
      <c r="H225" s="181">
        <f>SUM(H217:H224)</f>
      </c>
      <c r="I225" s="182">
        <f t="shared" si="664"/>
      </c>
      <c r="J225" s="183">
        <f t="shared" si="718"/>
      </c>
      <c r="K225" s="181">
        <f>SUM(K217:K224)</f>
      </c>
      <c r="L225" s="183">
        <f t="shared" si="773"/>
      </c>
      <c r="M225" s="181">
        <f>SUM(M217:M224)</f>
      </c>
      <c r="N225" s="184">
        <f t="shared" si="802"/>
      </c>
      <c r="O225" s="181">
        <f>SUM(O217:O224)</f>
      </c>
      <c r="P225" s="184">
        <f t="shared" si="829"/>
      </c>
      <c r="Q225" s="185">
        <f>M225/O225</f>
      </c>
      <c r="R225" s="181">
        <f>SUM(R217:R224)</f>
      </c>
      <c r="S225" s="185">
        <f>(O225+O225)/(K225+K225)</f>
      </c>
      <c r="T225" s="181">
        <f>SUM(T217:T224)</f>
      </c>
      <c r="U225" s="186">
        <f t="shared" ref="U225:U226" si="23">F225/T225</f>
      </c>
      <c r="V225" s="187">
        <f>(F225+5*500)/T225</f>
      </c>
      <c r="W225" s="183">
        <f>SUM(W217:W224)</f>
      </c>
      <c r="X225" s="188">
        <f t="shared" ref="X225:X226" si="155">W225/T225</f>
      </c>
      <c r="Y225" s="185">
        <f t="shared" ref="Y225:Y226" si="287">T225/R225</f>
      </c>
      <c r="Z225" s="187">
        <f t="shared" ref="Z225:Z226" si="419">W225/F225</f>
      </c>
      <c r="AA225" s="187">
        <f>W225/(F225+COUNT(W217:W224)*500)</f>
      </c>
      <c r="AB225" s="181">
        <f>SUM(AB217:AB224)</f>
      </c>
      <c r="AC225" s="181">
        <f>SUM(AC217:AC224)</f>
      </c>
      <c r="AD225" s="185">
        <f t="shared" ref="AD225:AD226" si="551">AB225/T225</f>
      </c>
      <c r="AE225" s="189">
        <f>(W225-AC225)/(F225+COUNT(W217:W224))</f>
      </c>
      <c r="AF225" s="174"/>
    </row>
    <row r="226">
      <c r="A226" s="161"/>
      <c r="B226" s="162" t="s">
        <v>167</v>
      </c>
      <c r="C226" s="163" t="s">
        <v>151</v>
      </c>
      <c r="D226" s="164" t="s">
        <v>142</v>
      </c>
      <c r="E226" s="165">
        <v>686.53</v>
      </c>
      <c r="F226" s="166">
        <f>E226+E227</f>
      </c>
      <c r="G226" s="167">
        <v>2184</v>
      </c>
      <c r="H226" s="167">
        <v>86</v>
      </c>
      <c r="I226" s="168">
        <f t="shared" si="664"/>
      </c>
      <c r="J226" s="169">
        <f t="shared" si="718"/>
      </c>
      <c r="K226" s="167">
        <v>11</v>
      </c>
      <c r="L226" s="169">
        <f t="shared" si="773"/>
      </c>
      <c r="M226" s="167">
        <v>0</v>
      </c>
      <c r="N226" s="170">
        <f t="shared" si="802"/>
      </c>
      <c r="O226" s="167">
        <v>3</v>
      </c>
      <c r="P226" s="170">
        <f t="shared" si="829"/>
      </c>
      <c r="Q226" s="171">
        <f>(M226+M227)/(O226+O227)</f>
      </c>
      <c r="R226" s="172">
        <v>9</v>
      </c>
      <c r="S226" s="171">
        <f>(O226+O227)/(K226+K227)</f>
      </c>
      <c r="T226" s="172">
        <v>3</v>
      </c>
      <c r="U226" s="173">
        <f t="shared" si="23"/>
      </c>
      <c r="V226" s="174">
        <f>(F226+500)/T226</f>
      </c>
      <c r="W226" s="175">
        <v>4177.2</v>
      </c>
      <c r="X226" s="174">
        <f t="shared" si="155"/>
      </c>
      <c r="Y226" s="171">
        <f t="shared" si="287"/>
      </c>
      <c r="Z226" s="174">
        <f t="shared" si="419"/>
      </c>
      <c r="AA226" s="174">
        <f>W226/(F226+500)</f>
      </c>
      <c r="AB226" s="172">
        <v>0</v>
      </c>
      <c r="AC226" s="172">
        <v>0</v>
      </c>
      <c r="AD226" s="171">
        <f t="shared" si="551"/>
      </c>
      <c r="AE226" s="174">
        <f>(W226-AC226)/(F226+500)</f>
      </c>
      <c r="AF226" s="174" t="s">
        <v>159</v>
      </c>
    </row>
    <row r="227">
      <c r="A227" s="161"/>
      <c r="B227" s="162"/>
      <c r="C227" s="163"/>
      <c r="D227" s="164" t="s">
        <v>144</v>
      </c>
      <c r="E227" s="165">
        <v>1349.83</v>
      </c>
      <c r="F227" s="166"/>
      <c r="G227" s="167">
        <v>11611</v>
      </c>
      <c r="H227" s="167">
        <v>290</v>
      </c>
      <c r="I227" s="168">
        <f t="shared" si="664"/>
      </c>
      <c r="J227" s="169">
        <f t="shared" si="718"/>
      </c>
      <c r="K227" s="167">
        <v>30</v>
      </c>
      <c r="L227" s="169">
        <f t="shared" si="773"/>
      </c>
      <c r="M227" s="167">
        <v>1</v>
      </c>
      <c r="N227" s="170">
        <f t="shared" si="802"/>
      </c>
      <c r="O227" s="167">
        <v>4</v>
      </c>
      <c r="P227" s="170">
        <f t="shared" si="829"/>
      </c>
      <c r="Q227" s="171"/>
      <c r="R227" s="172"/>
      <c r="S227" s="171"/>
      <c r="T227" s="172"/>
      <c r="U227" s="173"/>
      <c r="V227" s="174"/>
      <c r="W227" s="175"/>
      <c r="X227" s="174"/>
      <c r="Y227" s="171"/>
      <c r="Z227" s="174"/>
      <c r="AA227" s="174"/>
      <c r="AB227" s="172"/>
      <c r="AC227" s="172"/>
      <c r="AD227" s="171"/>
      <c r="AE227" s="174"/>
      <c r="AF227" s="176" t="s">
        <v>180</v>
      </c>
    </row>
    <row r="228">
      <c r="A228" s="161"/>
      <c r="B228" s="162" t="s">
        <v>169</v>
      </c>
      <c r="C228" s="163" t="s">
        <v>151</v>
      </c>
      <c r="D228" s="164" t="s">
        <v>142</v>
      </c>
      <c r="E228" s="165">
        <v>447.98</v>
      </c>
      <c r="F228" s="166">
        <f>E228+E229</f>
      </c>
      <c r="G228" s="167">
        <v>2498</v>
      </c>
      <c r="H228" s="167">
        <v>47</v>
      </c>
      <c r="I228" s="168">
        <f t="shared" si="664"/>
      </c>
      <c r="J228" s="169">
        <f t="shared" si="718"/>
      </c>
      <c r="K228" s="167">
        <v>4</v>
      </c>
      <c r="L228" s="169">
        <f t="shared" si="773"/>
      </c>
      <c r="M228" s="167">
        <v>0</v>
      </c>
      <c r="N228" s="170">
        <f t="shared" si="802"/>
      </c>
      <c r="O228" s="167">
        <v>0</v>
      </c>
      <c r="P228" s="170">
        <f t="shared" si="829"/>
      </c>
      <c r="Q228" s="171">
        <f>(M228+M229)/(O228+O229)</f>
      </c>
      <c r="R228" s="172">
        <v>5</v>
      </c>
      <c r="S228" s="171">
        <f>(O228+O229)/(K228+K229)</f>
      </c>
      <c r="T228" s="172">
        <v>1</v>
      </c>
      <c r="U228" s="173">
        <f>F228/T228</f>
      </c>
      <c r="V228" s="174">
        <f>(F228+500)/T228</f>
      </c>
      <c r="W228" s="175">
        <v>763.2</v>
      </c>
      <c r="X228" s="174">
        <f>W228/T228</f>
      </c>
      <c r="Y228" s="171">
        <f>T228/R228</f>
      </c>
      <c r="Z228" s="174">
        <f>W228/F228</f>
      </c>
      <c r="AA228" s="174">
        <f>W228/(F228+500)</f>
      </c>
      <c r="AB228" s="172">
        <v>0</v>
      </c>
      <c r="AC228" s="172">
        <v>0</v>
      </c>
      <c r="AD228" s="171">
        <f>AB228/T228</f>
      </c>
      <c r="AE228" s="174">
        <f>(W228-AC228)/(F228+500)</f>
      </c>
      <c r="AF228" s="174" t="s">
        <v>159</v>
      </c>
    </row>
    <row r="229">
      <c r="A229" s="161"/>
      <c r="B229" s="162"/>
      <c r="C229" s="163"/>
      <c r="D229" s="164" t="s">
        <v>144</v>
      </c>
      <c r="E229" s="165">
        <v>868.72</v>
      </c>
      <c r="F229" s="166"/>
      <c r="G229" s="167">
        <v>8663</v>
      </c>
      <c r="H229" s="167">
        <v>166</v>
      </c>
      <c r="I229" s="168">
        <f t="shared" si="664"/>
      </c>
      <c r="J229" s="169">
        <f t="shared" si="718"/>
      </c>
      <c r="K229" s="167">
        <v>22</v>
      </c>
      <c r="L229" s="169">
        <f t="shared" si="773"/>
      </c>
      <c r="M229" s="167">
        <v>1</v>
      </c>
      <c r="N229" s="170">
        <f t="shared" si="802"/>
      </c>
      <c r="O229" s="167">
        <v>2</v>
      </c>
      <c r="P229" s="170">
        <f t="shared" si="829"/>
      </c>
      <c r="Q229" s="171"/>
      <c r="R229" s="172"/>
      <c r="S229" s="171"/>
      <c r="T229" s="172"/>
      <c r="U229" s="173"/>
      <c r="V229" s="174"/>
      <c r="W229" s="175"/>
      <c r="X229" s="174"/>
      <c r="Y229" s="171"/>
      <c r="Z229" s="174"/>
      <c r="AA229" s="174"/>
      <c r="AB229" s="172"/>
      <c r="AC229" s="172"/>
      <c r="AD229" s="171"/>
      <c r="AE229" s="174"/>
      <c r="AF229" s="176" t="s">
        <v>180</v>
      </c>
    </row>
    <row r="230">
      <c r="A230" s="161"/>
      <c r="B230" s="162" t="s">
        <v>170</v>
      </c>
      <c r="C230" s="163" t="s">
        <v>151</v>
      </c>
      <c r="D230" s="164" t="s">
        <v>142</v>
      </c>
      <c r="E230" s="165">
        <v>538.4</v>
      </c>
      <c r="F230" s="166">
        <f>E230+E231</f>
      </c>
      <c r="G230" s="167">
        <v>3333</v>
      </c>
      <c r="H230" s="167">
        <v>70</v>
      </c>
      <c r="I230" s="168">
        <f t="shared" si="664"/>
      </c>
      <c r="J230" s="169">
        <f t="shared" si="718"/>
      </c>
      <c r="K230" s="167">
        <v>17</v>
      </c>
      <c r="L230" s="169">
        <f t="shared" si="773"/>
      </c>
      <c r="M230" s="167">
        <v>1</v>
      </c>
      <c r="N230" s="170">
        <f t="shared" si="802"/>
      </c>
      <c r="O230" s="167">
        <v>3</v>
      </c>
      <c r="P230" s="170">
        <f t="shared" si="829"/>
      </c>
      <c r="Q230" s="171">
        <f>(M230+M231)/(O230+O231)</f>
      </c>
      <c r="R230" s="172">
        <v>6</v>
      </c>
      <c r="S230" s="171">
        <f>(O230+O231)/(K230+K231)</f>
      </c>
      <c r="T230" s="172">
        <v>1</v>
      </c>
      <c r="U230" s="173">
        <f>F230/T230</f>
      </c>
      <c r="V230" s="174">
        <f>(F230+500)/T230</f>
      </c>
      <c r="W230" s="175">
        <v>1692</v>
      </c>
      <c r="X230" s="174">
        <f>W230/T230</f>
      </c>
      <c r="Y230" s="171">
        <f>T230/R230</f>
      </c>
      <c r="Z230" s="174">
        <f>W230/F230</f>
      </c>
      <c r="AA230" s="174">
        <f>W230/(F230+500)</f>
      </c>
      <c r="AB230" s="172">
        <v>0</v>
      </c>
      <c r="AC230" s="172">
        <v>0</v>
      </c>
      <c r="AD230" s="171">
        <f>AB230/T230</f>
      </c>
      <c r="AE230" s="174">
        <f>(W230-AC230)/(F230+500)</f>
      </c>
      <c r="AF230" s="174" t="s">
        <v>159</v>
      </c>
    </row>
    <row r="231">
      <c r="A231" s="161"/>
      <c r="B231" s="162"/>
      <c r="C231" s="163"/>
      <c r="D231" s="164" t="s">
        <v>144</v>
      </c>
      <c r="E231" s="165">
        <v>596.06</v>
      </c>
      <c r="F231" s="166"/>
      <c r="G231" s="167">
        <v>3745</v>
      </c>
      <c r="H231" s="167">
        <v>180</v>
      </c>
      <c r="I231" s="168">
        <f t="shared" si="664"/>
      </c>
      <c r="J231" s="169">
        <f t="shared" si="718"/>
      </c>
      <c r="K231" s="167">
        <v>14</v>
      </c>
      <c r="L231" s="169">
        <f t="shared" si="773"/>
      </c>
      <c r="M231" s="167">
        <v>0</v>
      </c>
      <c r="N231" s="170">
        <f t="shared" si="802"/>
      </c>
      <c r="O231" s="167">
        <v>3</v>
      </c>
      <c r="P231" s="170">
        <f t="shared" si="829"/>
      </c>
      <c r="Q231" s="171"/>
      <c r="R231" s="172"/>
      <c r="S231" s="171"/>
      <c r="T231" s="172"/>
      <c r="U231" s="173"/>
      <c r="V231" s="174"/>
      <c r="W231" s="175"/>
      <c r="X231" s="174"/>
      <c r="Y231" s="171"/>
      <c r="Z231" s="174"/>
      <c r="AA231" s="174"/>
      <c r="AB231" s="172"/>
      <c r="AC231" s="172"/>
      <c r="AD231" s="171"/>
      <c r="AE231" s="174"/>
      <c r="AF231" s="176" t="s">
        <v>178</v>
      </c>
    </row>
    <row r="232">
      <c r="A232" s="161"/>
      <c r="B232" s="162" t="s">
        <v>171</v>
      </c>
      <c r="C232" s="163" t="s">
        <v>151</v>
      </c>
      <c r="D232" s="164" t="s">
        <v>142</v>
      </c>
      <c r="E232" s="165">
        <v>746.14</v>
      </c>
      <c r="F232" s="166">
        <f>E232+E233</f>
      </c>
      <c r="G232" s="167">
        <v>5193</v>
      </c>
      <c r="H232" s="167">
        <v>60</v>
      </c>
      <c r="I232" s="168">
        <f t="shared" si="664"/>
      </c>
      <c r="J232" s="169">
        <f t="shared" si="718"/>
      </c>
      <c r="K232" s="167">
        <v>15</v>
      </c>
      <c r="L232" s="169">
        <f t="shared" si="773"/>
      </c>
      <c r="M232" s="167">
        <v>3</v>
      </c>
      <c r="N232" s="170">
        <f t="shared" si="802"/>
      </c>
      <c r="O232" s="167">
        <v>4</v>
      </c>
      <c r="P232" s="170">
        <f t="shared" si="829"/>
      </c>
      <c r="Q232" s="171">
        <f>(M232+M233)/(O232+O233)</f>
      </c>
      <c r="R232" s="172">
        <v>5</v>
      </c>
      <c r="S232" s="171">
        <f>(O232+O233)/(K232+K233)</f>
      </c>
      <c r="T232" s="172">
        <v>4</v>
      </c>
      <c r="U232" s="173">
        <f>F232/T232</f>
      </c>
      <c r="V232" s="174">
        <f>(F232+500)/T232</f>
      </c>
      <c r="W232" s="175">
        <v>4581.6</v>
      </c>
      <c r="X232" s="174">
        <f>W232/T232</f>
      </c>
      <c r="Y232" s="171">
        <f>T232/R232</f>
      </c>
      <c r="Z232" s="174">
        <f>W232/F232</f>
      </c>
      <c r="AA232" s="174">
        <f>W232/(F232+500)</f>
      </c>
      <c r="AB232" s="172">
        <v>0</v>
      </c>
      <c r="AC232" s="172">
        <v>0</v>
      </c>
      <c r="AD232" s="171">
        <f>AB232/T232</f>
      </c>
      <c r="AE232" s="174">
        <f>(W232-AC232)/(F232+500)</f>
      </c>
      <c r="AF232" s="174" t="s">
        <v>159</v>
      </c>
    </row>
    <row r="233">
      <c r="A233" s="161"/>
      <c r="B233" s="162"/>
      <c r="C233" s="163"/>
      <c r="D233" s="164" t="s">
        <v>144</v>
      </c>
      <c r="E233" s="165">
        <v>211.37</v>
      </c>
      <c r="F233" s="166"/>
      <c r="G233" s="167">
        <v>1245</v>
      </c>
      <c r="H233" s="167">
        <v>68</v>
      </c>
      <c r="I233" s="168">
        <f t="shared" si="664"/>
      </c>
      <c r="J233" s="169">
        <f t="shared" si="718"/>
      </c>
      <c r="K233" s="167">
        <v>2</v>
      </c>
      <c r="L233" s="169">
        <f t="shared" si="773"/>
      </c>
      <c r="M233" s="167">
        <v>1</v>
      </c>
      <c r="N233" s="170">
        <f t="shared" si="802"/>
      </c>
      <c r="O233" s="167">
        <v>1</v>
      </c>
      <c r="P233" s="170">
        <f t="shared" si="829"/>
      </c>
      <c r="Q233" s="171"/>
      <c r="R233" s="172"/>
      <c r="S233" s="171"/>
      <c r="T233" s="172"/>
      <c r="U233" s="173"/>
      <c r="V233" s="174"/>
      <c r="W233" s="175"/>
      <c r="X233" s="174"/>
      <c r="Y233" s="171"/>
      <c r="Z233" s="174"/>
      <c r="AA233" s="174"/>
      <c r="AB233" s="172"/>
      <c r="AC233" s="172"/>
      <c r="AD233" s="171"/>
      <c r="AE233" s="174"/>
      <c r="AF233" s="176" t="s">
        <v>178</v>
      </c>
    </row>
    <row r="234">
      <c r="A234" s="161"/>
      <c r="B234" s="177" t="s">
        <v>149</v>
      </c>
      <c r="C234" s="178"/>
      <c r="D234" s="179"/>
      <c r="E234" s="180">
        <f>SUM(E226:E233)</f>
      </c>
      <c r="F234" s="181">
        <f>SUM(F226:F233)</f>
      </c>
      <c r="G234" s="181">
        <f>SUM(G226:G233)</f>
      </c>
      <c r="H234" s="181">
        <f>SUM(H226:H233)</f>
      </c>
      <c r="I234" s="182">
        <f t="shared" si="664"/>
      </c>
      <c r="J234" s="183">
        <f t="shared" si="718"/>
      </c>
      <c r="K234" s="181">
        <f>SUM(K226:K233)</f>
      </c>
      <c r="L234" s="183">
        <f t="shared" si="773"/>
      </c>
      <c r="M234" s="181">
        <f>SUM(M226:M233)</f>
      </c>
      <c r="N234" s="184">
        <f t="shared" si="802"/>
      </c>
      <c r="O234" s="181">
        <f>SUM(O226:O233)</f>
      </c>
      <c r="P234" s="184">
        <f t="shared" si="829"/>
      </c>
      <c r="Q234" s="185">
        <f t="shared" ref="Q234:Q235" si="691">M234/O234</f>
      </c>
      <c r="R234" s="181">
        <f>SUM(R226:R233)</f>
      </c>
      <c r="S234" s="185">
        <f t="shared" ref="S234:S235" si="745">(O234+O234)/(K234+K234)</f>
      </c>
      <c r="T234" s="181">
        <f>SUM(T226:T233)</f>
      </c>
      <c r="U234" s="186">
        <f t="shared" ref="U234:U235" si="24">F234/T234</f>
      </c>
      <c r="V234" s="187">
        <f>(F234+5*500)/T234</f>
      </c>
      <c r="W234" s="183">
        <f>SUM(W226:W233)</f>
      </c>
      <c r="X234" s="188">
        <f t="shared" ref="X234:X235" si="156">W234/T234</f>
      </c>
      <c r="Y234" s="185">
        <f t="shared" ref="Y234:Y235" si="288">T234/R234</f>
      </c>
      <c r="Z234" s="187">
        <f t="shared" ref="Z234:Z235" si="420">W234/F234</f>
      </c>
      <c r="AA234" s="187">
        <f>W234/(F234+COUNT(W226:W233)*500)</f>
      </c>
      <c r="AB234" s="181">
        <f>SUM(AB226:AB233)</f>
      </c>
      <c r="AC234" s="181">
        <f>SUM(AC226:AC233)</f>
      </c>
      <c r="AD234" s="185">
        <f t="shared" ref="AD234:AD235" si="552">AB234/T234</f>
      </c>
      <c r="AE234" s="189">
        <f>(W234-AC234)/(F234+COUNT(W226:W233))</f>
      </c>
      <c r="AF234" s="174"/>
    </row>
    <row r="235">
      <c r="A235" s="161"/>
      <c r="B235" s="191" t="s">
        <v>172</v>
      </c>
      <c r="C235" s="192"/>
      <c r="D235" s="191"/>
      <c r="E235" s="193">
        <f>E198+E207+E216+E225+E234</f>
      </c>
      <c r="F235" s="194">
        <f>F198+F207+F216+F225+F234</f>
      </c>
      <c r="G235" s="194">
        <f>G198+G207+G216+G225+G234</f>
      </c>
      <c r="H235" s="194">
        <f>H198+H207+H216+H225+H234</f>
      </c>
      <c r="I235" s="195">
        <f t="shared" si="664"/>
      </c>
      <c r="J235" s="194">
        <f>J198+J207+J216+J225+J234</f>
      </c>
      <c r="K235" s="194">
        <f>K198+K207+K216+K225+K234</f>
      </c>
      <c r="L235" s="196">
        <f t="shared" si="773"/>
      </c>
      <c r="M235" s="194">
        <f>M198+M207+M216+M225+M234</f>
      </c>
      <c r="N235" s="197">
        <f t="shared" si="802"/>
      </c>
      <c r="O235" s="194">
        <f>O198+O207+O216+O225+O234</f>
      </c>
      <c r="P235" s="197">
        <f t="shared" si="829"/>
      </c>
      <c r="Q235" s="198">
        <f t="shared" si="691"/>
      </c>
      <c r="R235" s="194">
        <f>R198+R207+R216+R225+R234</f>
      </c>
      <c r="S235" s="198">
        <f t="shared" si="745"/>
      </c>
      <c r="T235" s="194">
        <f>T198+T207+T216+T225+T234</f>
      </c>
      <c r="U235" s="199">
        <f t="shared" si="24"/>
      </c>
      <c r="V235" s="194">
        <f>(F235+4*500)/T235</f>
      </c>
      <c r="W235" s="194">
        <f>W198+W207+W216+W225+W234</f>
      </c>
      <c r="X235" s="194">
        <f t="shared" si="156"/>
      </c>
      <c r="Y235" s="198">
        <f t="shared" si="288"/>
      </c>
      <c r="Z235" s="194">
        <f t="shared" si="420"/>
      </c>
      <c r="AA235" s="194">
        <f>W235/(F235+COUNT(W190:W197,W199:W206,W208:W215,W217:W224,W226:W233)*500)</f>
      </c>
      <c r="AB235" s="194">
        <f>AB198+AB207+AB216+AB225+AB234</f>
      </c>
      <c r="AC235" s="194">
        <f>AC198+AC207+AC216+AC225+AC234</f>
      </c>
      <c r="AD235" s="198">
        <f t="shared" si="552"/>
      </c>
      <c r="AE235" s="194">
        <f>(W235-AC235)/(F235+COUNT(W190:W197,W199:W206,W208:W215,W217:W224,W226:W233)*500)</f>
      </c>
      <c r="AF235" s="174"/>
    </row>
    <row r="236">
      <c r="A236" s="150" t="s">
        <v>107</v>
      </c>
      <c r="B236" s="151" t="s">
        <v>108</v>
      </c>
      <c r="C236" s="152" t="s">
        <v>109</v>
      </c>
      <c r="D236" s="151" t="s">
        <v>110</v>
      </c>
      <c r="E236" s="153" t="s">
        <v>111</v>
      </c>
      <c r="F236" s="151" t="s">
        <v>112</v>
      </c>
      <c r="G236" s="151" t="s">
        <v>113</v>
      </c>
      <c r="H236" s="151" t="s">
        <v>114</v>
      </c>
      <c r="I236" s="154" t="s">
        <v>115</v>
      </c>
      <c r="J236" s="155" t="s">
        <v>116</v>
      </c>
      <c r="K236" s="151" t="s">
        <v>117</v>
      </c>
      <c r="L236" s="155" t="s">
        <v>118</v>
      </c>
      <c r="M236" s="151" t="s">
        <v>119</v>
      </c>
      <c r="N236" s="156" t="s">
        <v>120</v>
      </c>
      <c r="O236" s="151" t="s">
        <v>121</v>
      </c>
      <c r="P236" s="156" t="s">
        <v>122</v>
      </c>
      <c r="Q236" s="154" t="s">
        <v>123</v>
      </c>
      <c r="R236" s="157" t="s">
        <v>124</v>
      </c>
      <c r="S236" s="158" t="s">
        <v>125</v>
      </c>
      <c r="T236" s="157" t="s">
        <v>126</v>
      </c>
      <c r="U236" s="159" t="s">
        <v>127</v>
      </c>
      <c r="V236" s="160" t="s">
        <v>128</v>
      </c>
      <c r="W236" s="159" t="s">
        <v>129</v>
      </c>
      <c r="X236" s="160" t="s">
        <v>130</v>
      </c>
      <c r="Y236" s="158" t="s">
        <v>131</v>
      </c>
      <c r="Z236" s="160" t="s">
        <v>132</v>
      </c>
      <c r="AA236" s="160" t="s">
        <v>133</v>
      </c>
      <c r="AB236" s="160" t="s">
        <v>134</v>
      </c>
      <c r="AC236" s="157" t="s">
        <v>135</v>
      </c>
      <c r="AD236" s="158" t="s">
        <v>136</v>
      </c>
      <c r="AE236" s="160" t="s">
        <v>137</v>
      </c>
      <c r="AF236" s="160" t="s">
        <v>138</v>
      </c>
    </row>
    <row r="237">
      <c r="A237" s="161" t="s">
        <v>181</v>
      </c>
      <c r="B237" s="162" t="s">
        <v>140</v>
      </c>
      <c r="C237" s="163" t="s">
        <v>163</v>
      </c>
      <c r="D237" s="164" t="s">
        <v>142</v>
      </c>
      <c r="E237" s="165">
        <v>2093.67</v>
      </c>
      <c r="F237" s="166">
        <f>E237+E238</f>
      </c>
      <c r="G237" s="167">
        <v>13307</v>
      </c>
      <c r="H237" s="167">
        <v>139</v>
      </c>
      <c r="I237" s="168">
        <f t="shared" ref="I237:I282" si="665">H237/G237</f>
      </c>
      <c r="J237" s="169">
        <f t="shared" ref="J237:J281" si="719">(E237/G237)*1000</f>
      </c>
      <c r="K237" s="167">
        <v>36</v>
      </c>
      <c r="L237" s="169">
        <f t="shared" ref="L237:L282" si="774">E237/K237</f>
      </c>
      <c r="M237" s="167">
        <v>0</v>
      </c>
      <c r="N237" s="170">
        <f t="shared" ref="N237:N282" si="803">E237/M237</f>
      </c>
      <c r="O237" s="167">
        <v>0</v>
      </c>
      <c r="P237" s="170">
        <f t="shared" ref="P237:P282" si="830">E237/O237</f>
      </c>
      <c r="Q237" s="171">
        <f>(M237+M238)/(O237+O238)</f>
      </c>
      <c r="R237" s="172">
        <v>4</v>
      </c>
      <c r="S237" s="171">
        <f>(O237+O238)/(K237+K238)</f>
      </c>
      <c r="T237" s="172">
        <v>0</v>
      </c>
      <c r="U237" s="173">
        <f>F237/T237</f>
      </c>
      <c r="V237" s="174">
        <f>(F237+500)/T237</f>
      </c>
      <c r="W237" s="175">
        <v>0</v>
      </c>
      <c r="X237" s="174">
        <f>W237/T237</f>
      </c>
      <c r="Y237" s="171">
        <f>T237/R237</f>
      </c>
      <c r="Z237" s="174">
        <f>W237/F237</f>
      </c>
      <c r="AA237" s="174">
        <f>W237/(F237+500)</f>
      </c>
      <c r="AB237" s="172">
        <v>0</v>
      </c>
      <c r="AC237" s="172">
        <v>0</v>
      </c>
      <c r="AD237" s="171">
        <f>AB237/T237</f>
      </c>
      <c r="AE237" s="174">
        <f>(W237-AC237)/(F237+500)</f>
      </c>
      <c r="AF237" s="174" t="s">
        <v>143</v>
      </c>
    </row>
    <row r="238">
      <c r="A238" s="161"/>
      <c r="B238" s="162"/>
      <c r="C238" s="163"/>
      <c r="D238" s="164" t="s">
        <v>144</v>
      </c>
      <c r="E238" s="165">
        <v>711.65</v>
      </c>
      <c r="F238" s="166"/>
      <c r="G238" s="167">
        <v>3931</v>
      </c>
      <c r="H238" s="167">
        <v>259</v>
      </c>
      <c r="I238" s="168">
        <f t="shared" si="665"/>
      </c>
      <c r="J238" s="169">
        <f t="shared" si="719"/>
      </c>
      <c r="K238" s="167">
        <v>16</v>
      </c>
      <c r="L238" s="169">
        <f t="shared" si="774"/>
      </c>
      <c r="M238" s="167">
        <v>0</v>
      </c>
      <c r="N238" s="170">
        <f t="shared" si="803"/>
      </c>
      <c r="O238" s="167">
        <v>1</v>
      </c>
      <c r="P238" s="170">
        <f t="shared" si="830"/>
      </c>
      <c r="Q238" s="171"/>
      <c r="R238" s="172"/>
      <c r="S238" s="171"/>
      <c r="T238" s="172"/>
      <c r="U238" s="173"/>
      <c r="V238" s="174"/>
      <c r="W238" s="175"/>
      <c r="X238" s="174"/>
      <c r="Y238" s="171"/>
      <c r="Z238" s="174"/>
      <c r="AA238" s="174"/>
      <c r="AB238" s="172"/>
      <c r="AC238" s="172"/>
      <c r="AD238" s="171"/>
      <c r="AE238" s="174"/>
      <c r="AF238" s="176" t="s">
        <v>182</v>
      </c>
    </row>
    <row r="239">
      <c r="A239" s="161"/>
      <c r="B239" s="162" t="s">
        <v>146</v>
      </c>
      <c r="C239" s="163" t="s">
        <v>163</v>
      </c>
      <c r="D239" s="164" t="s">
        <v>142</v>
      </c>
      <c r="E239" s="165">
        <v>2624.98</v>
      </c>
      <c r="F239" s="166">
        <f>E239+E240</f>
      </c>
      <c r="G239" s="167">
        <v>17280</v>
      </c>
      <c r="H239" s="167">
        <v>289</v>
      </c>
      <c r="I239" s="168">
        <f t="shared" si="665"/>
      </c>
      <c r="J239" s="169">
        <f t="shared" si="719"/>
      </c>
      <c r="K239" s="167">
        <v>47</v>
      </c>
      <c r="L239" s="169">
        <f t="shared" si="774"/>
      </c>
      <c r="M239" s="167">
        <v>2</v>
      </c>
      <c r="N239" s="170">
        <f t="shared" si="803"/>
      </c>
      <c r="O239" s="167">
        <v>6</v>
      </c>
      <c r="P239" s="170">
        <f t="shared" si="830"/>
      </c>
      <c r="Q239" s="171">
        <f>(M239+M240)/(O239+O240)</f>
      </c>
      <c r="R239" s="172">
        <v>12</v>
      </c>
      <c r="S239" s="171">
        <f>(O239+O240)/(K239+K240)</f>
      </c>
      <c r="T239" s="172">
        <v>5</v>
      </c>
      <c r="U239" s="173">
        <f>F239/T239</f>
      </c>
      <c r="V239" s="174">
        <f>(F239+500)/T239</f>
      </c>
      <c r="W239" s="175">
        <v>7603.2</v>
      </c>
      <c r="X239" s="174">
        <f>W239/T239</f>
      </c>
      <c r="Y239" s="171">
        <f>T239/R239</f>
      </c>
      <c r="Z239" s="174">
        <f>W239/F239</f>
      </c>
      <c r="AA239" s="174">
        <f>W239/(F239+500)</f>
      </c>
      <c r="AB239" s="172">
        <v>3</v>
      </c>
      <c r="AC239" s="172">
        <v>5017.2</v>
      </c>
      <c r="AD239" s="171">
        <f>AB239/T239</f>
      </c>
      <c r="AE239" s="174">
        <f>(W239-AC239)/(F239+500)</f>
      </c>
      <c r="AF239" s="174" t="s">
        <v>143</v>
      </c>
    </row>
    <row r="240">
      <c r="A240" s="161"/>
      <c r="B240" s="162"/>
      <c r="C240" s="163"/>
      <c r="D240" s="164" t="s">
        <v>144</v>
      </c>
      <c r="E240" s="165">
        <v>1318.9</v>
      </c>
      <c r="F240" s="166"/>
      <c r="G240" s="167">
        <v>7197</v>
      </c>
      <c r="H240" s="167">
        <v>300</v>
      </c>
      <c r="I240" s="168">
        <f t="shared" si="665"/>
      </c>
      <c r="J240" s="169">
        <f t="shared" si="719"/>
      </c>
      <c r="K240" s="167">
        <v>24</v>
      </c>
      <c r="L240" s="169">
        <f t="shared" si="774"/>
      </c>
      <c r="M240" s="167">
        <v>1</v>
      </c>
      <c r="N240" s="170">
        <f t="shared" si="803"/>
      </c>
      <c r="O240" s="167">
        <v>2</v>
      </c>
      <c r="P240" s="170">
        <f t="shared" si="830"/>
      </c>
      <c r="Q240" s="171"/>
      <c r="R240" s="172"/>
      <c r="S240" s="171"/>
      <c r="T240" s="172"/>
      <c r="U240" s="173"/>
      <c r="V240" s="174"/>
      <c r="W240" s="175"/>
      <c r="X240" s="174"/>
      <c r="Y240" s="171"/>
      <c r="Z240" s="174"/>
      <c r="AA240" s="174"/>
      <c r="AB240" s="172"/>
      <c r="AC240" s="172"/>
      <c r="AD240" s="171"/>
      <c r="AE240" s="174"/>
      <c r="AF240" s="176" t="s">
        <v>182</v>
      </c>
    </row>
    <row r="241">
      <c r="A241" s="161"/>
      <c r="B241" s="162" t="s">
        <v>147</v>
      </c>
      <c r="C241" s="163" t="s">
        <v>163</v>
      </c>
      <c r="D241" s="164" t="s">
        <v>142</v>
      </c>
      <c r="E241" s="165">
        <v>2035.17</v>
      </c>
      <c r="F241" s="166">
        <f>E241+E242</f>
      </c>
      <c r="G241" s="167">
        <v>14793</v>
      </c>
      <c r="H241" s="167">
        <v>237</v>
      </c>
      <c r="I241" s="168">
        <f t="shared" si="665"/>
      </c>
      <c r="J241" s="169">
        <f t="shared" si="719"/>
      </c>
      <c r="K241" s="167">
        <v>43</v>
      </c>
      <c r="L241" s="169">
        <f t="shared" si="774"/>
      </c>
      <c r="M241" s="167">
        <v>1</v>
      </c>
      <c r="N241" s="170">
        <f t="shared" si="803"/>
      </c>
      <c r="O241" s="167">
        <v>5</v>
      </c>
      <c r="P241" s="170">
        <f t="shared" si="830"/>
      </c>
      <c r="Q241" s="171">
        <f>(M241+M242)/(O241+O242)</f>
      </c>
      <c r="R241" s="172">
        <v>16</v>
      </c>
      <c r="S241" s="171">
        <f>(O241+O242)/(K241+K242)</f>
      </c>
      <c r="T241" s="172">
        <v>3</v>
      </c>
      <c r="U241" s="173">
        <f>F241/T241</f>
      </c>
      <c r="V241" s="174">
        <f>(F241+500)/T241</f>
      </c>
      <c r="W241" s="175">
        <v>3706.8</v>
      </c>
      <c r="X241" s="174">
        <f>W241/T241</f>
      </c>
      <c r="Y241" s="171">
        <f>T241/R241</f>
      </c>
      <c r="Z241" s="174">
        <f>W241/F241</f>
      </c>
      <c r="AA241" s="174">
        <f>W241/(F241+500)</f>
      </c>
      <c r="AB241" s="172">
        <v>0</v>
      </c>
      <c r="AC241" s="172">
        <v>0</v>
      </c>
      <c r="AD241" s="171">
        <f>AB241/T241</f>
      </c>
      <c r="AE241" s="174">
        <f>(W241-AC241)/(F241+500)</f>
      </c>
      <c r="AF241" s="174" t="s">
        <v>143</v>
      </c>
    </row>
    <row r="242">
      <c r="A242" s="161"/>
      <c r="B242" s="162"/>
      <c r="C242" s="163"/>
      <c r="D242" s="164" t="s">
        <v>144</v>
      </c>
      <c r="E242" s="165">
        <v>935.05</v>
      </c>
      <c r="F242" s="166"/>
      <c r="G242" s="167">
        <v>6906</v>
      </c>
      <c r="H242" s="167">
        <v>156</v>
      </c>
      <c r="I242" s="168">
        <f t="shared" si="665"/>
      </c>
      <c r="J242" s="169">
        <f t="shared" si="719"/>
      </c>
      <c r="K242" s="167">
        <v>23</v>
      </c>
      <c r="L242" s="169">
        <f t="shared" si="774"/>
      </c>
      <c r="M242" s="167">
        <v>0</v>
      </c>
      <c r="N242" s="170">
        <f t="shared" si="803"/>
      </c>
      <c r="O242" s="167">
        <v>1</v>
      </c>
      <c r="P242" s="170">
        <f t="shared" si="830"/>
      </c>
      <c r="Q242" s="171"/>
      <c r="R242" s="172"/>
      <c r="S242" s="171"/>
      <c r="T242" s="172"/>
      <c r="U242" s="173"/>
      <c r="V242" s="174"/>
      <c r="W242" s="175"/>
      <c r="X242" s="174"/>
      <c r="Y242" s="171"/>
      <c r="Z242" s="174"/>
      <c r="AA242" s="174"/>
      <c r="AB242" s="172"/>
      <c r="AC242" s="172"/>
      <c r="AD242" s="171"/>
      <c r="AE242" s="174"/>
      <c r="AF242" s="176" t="s">
        <v>182</v>
      </c>
    </row>
    <row r="243">
      <c r="A243" s="161"/>
      <c r="B243" s="162" t="s">
        <v>148</v>
      </c>
      <c r="C243" s="163" t="s">
        <v>163</v>
      </c>
      <c r="D243" s="164" t="s">
        <v>142</v>
      </c>
      <c r="E243" s="165">
        <v>1089.43</v>
      </c>
      <c r="F243" s="166">
        <f>E243+E244</f>
      </c>
      <c r="G243" s="167">
        <v>8506</v>
      </c>
      <c r="H243" s="167">
        <v>63</v>
      </c>
      <c r="I243" s="168">
        <f t="shared" si="665"/>
      </c>
      <c r="J243" s="169">
        <f t="shared" si="719"/>
      </c>
      <c r="K243" s="167">
        <v>21</v>
      </c>
      <c r="L243" s="169">
        <f t="shared" si="774"/>
      </c>
      <c r="M243" s="167">
        <v>0</v>
      </c>
      <c r="N243" s="170">
        <f t="shared" si="803"/>
      </c>
      <c r="O243" s="167">
        <v>4</v>
      </c>
      <c r="P243" s="170">
        <f t="shared" si="830"/>
      </c>
      <c r="Q243" s="171">
        <f>(M243+M244)/(O243+O244)</f>
      </c>
      <c r="R243" s="172">
        <v>7</v>
      </c>
      <c r="S243" s="171">
        <f>(O243+O244)/(K243+K244)</f>
      </c>
      <c r="T243" s="172">
        <v>1</v>
      </c>
      <c r="U243" s="173">
        <f>F243/T243</f>
      </c>
      <c r="V243" s="174">
        <f>(F243+500)/T243</f>
      </c>
      <c r="W243" s="175">
        <v>444</v>
      </c>
      <c r="X243" s="174">
        <f>W243/T243</f>
      </c>
      <c r="Y243" s="171">
        <f>T243/R243</f>
      </c>
      <c r="Z243" s="174">
        <f>W243/F243</f>
      </c>
      <c r="AA243" s="174">
        <f>W243/(F243+500)</f>
      </c>
      <c r="AB243" s="172">
        <v>1</v>
      </c>
      <c r="AC243" s="172">
        <v>444</v>
      </c>
      <c r="AD243" s="171">
        <f>AB243/T243</f>
      </c>
      <c r="AE243" s="174">
        <f>(W243-AC243)/(F243+500)</f>
      </c>
      <c r="AF243" s="174" t="s">
        <v>143</v>
      </c>
    </row>
    <row r="244">
      <c r="A244" s="161"/>
      <c r="B244" s="162"/>
      <c r="C244" s="163"/>
      <c r="D244" s="164" t="s">
        <v>144</v>
      </c>
      <c r="E244" s="165">
        <v>1013.77</v>
      </c>
      <c r="F244" s="166"/>
      <c r="G244" s="167">
        <v>4571</v>
      </c>
      <c r="H244" s="167">
        <v>126</v>
      </c>
      <c r="I244" s="168">
        <f t="shared" si="665"/>
      </c>
      <c r="J244" s="169">
        <f t="shared" si="719"/>
      </c>
      <c r="K244" s="167">
        <v>13</v>
      </c>
      <c r="L244" s="169">
        <f t="shared" si="774"/>
      </c>
      <c r="M244" s="167">
        <v>1</v>
      </c>
      <c r="N244" s="170">
        <f t="shared" si="803"/>
      </c>
      <c r="O244" s="167">
        <v>1</v>
      </c>
      <c r="P244" s="170">
        <f t="shared" si="830"/>
      </c>
      <c r="Q244" s="171"/>
      <c r="R244" s="172"/>
      <c r="S244" s="171"/>
      <c r="T244" s="172"/>
      <c r="U244" s="173"/>
      <c r="V244" s="174"/>
      <c r="W244" s="175"/>
      <c r="X244" s="174"/>
      <c r="Y244" s="171"/>
      <c r="Z244" s="174"/>
      <c r="AA244" s="174"/>
      <c r="AB244" s="172"/>
      <c r="AC244" s="172"/>
      <c r="AD244" s="171"/>
      <c r="AE244" s="174"/>
      <c r="AF244" s="176" t="s">
        <v>182</v>
      </c>
    </row>
    <row r="245">
      <c r="A245" s="161"/>
      <c r="B245" s="177" t="s">
        <v>149</v>
      </c>
      <c r="C245" s="178"/>
      <c r="D245" s="179"/>
      <c r="E245" s="180">
        <f>SUM(E237:E244)</f>
      </c>
      <c r="F245" s="181">
        <f>SUM(F237:F244)</f>
      </c>
      <c r="G245" s="181">
        <f>SUM(G237:G244)</f>
      </c>
      <c r="H245" s="181">
        <f>SUM(H237:H244)</f>
      </c>
      <c r="I245" s="182">
        <f t="shared" si="665"/>
      </c>
      <c r="J245" s="183">
        <f t="shared" si="719"/>
      </c>
      <c r="K245" s="181">
        <f>SUM(K237:K244)</f>
      </c>
      <c r="L245" s="183">
        <f t="shared" si="774"/>
      </c>
      <c r="M245" s="181">
        <f>SUM(M237:M244)</f>
      </c>
      <c r="N245" s="184">
        <f t="shared" si="803"/>
      </c>
      <c r="O245" s="181">
        <f>SUM(O237:O244)</f>
      </c>
      <c r="P245" s="184">
        <f t="shared" si="830"/>
      </c>
      <c r="Q245" s="185">
        <f>M245/O245</f>
      </c>
      <c r="R245" s="181">
        <f>SUM(R237:R244)</f>
      </c>
      <c r="S245" s="185">
        <f>(O245+O245)/(K245+K245)</f>
      </c>
      <c r="T245" s="181">
        <f>SUM(T237:T244)</f>
      </c>
      <c r="U245" s="186">
        <f t="shared" ref="U245:U246" si="25">F245/T245</f>
      </c>
      <c r="V245" s="187">
        <f>(F245+5*500)/T245</f>
      </c>
      <c r="W245" s="183">
        <f>SUM(W237:W244)</f>
      </c>
      <c r="X245" s="188">
        <f t="shared" ref="X245:X246" si="157">W245/T245</f>
      </c>
      <c r="Y245" s="185">
        <f t="shared" ref="Y245:Y246" si="289">T245/R245</f>
      </c>
      <c r="Z245" s="187">
        <f t="shared" ref="Z245:Z246" si="421">W245/F245</f>
      </c>
      <c r="AA245" s="187">
        <f>W245/(F245+COUNT(W237:W244)*500)</f>
      </c>
      <c r="AB245" s="181">
        <f>SUM(AB237:AB244)</f>
      </c>
      <c r="AC245" s="181">
        <f>SUM(AC237:AC244)</f>
      </c>
      <c r="AD245" s="185">
        <f t="shared" ref="AD245:AD246" si="553">AB245/T245</f>
      </c>
      <c r="AE245" s="189">
        <f>(W245-AC245)/(F245+COUNT(W237:W244))</f>
      </c>
      <c r="AF245" s="174"/>
    </row>
    <row r="246">
      <c r="A246" s="161"/>
      <c r="B246" s="162" t="s">
        <v>150</v>
      </c>
      <c r="C246" s="163" t="s">
        <v>183</v>
      </c>
      <c r="D246" s="164" t="s">
        <v>142</v>
      </c>
      <c r="E246" s="165">
        <v>466.76</v>
      </c>
      <c r="F246" s="166">
        <f>E246+E247</f>
      </c>
      <c r="G246" s="167">
        <v>2509</v>
      </c>
      <c r="H246" s="167">
        <v>30</v>
      </c>
      <c r="I246" s="168">
        <f t="shared" si="665"/>
      </c>
      <c r="J246" s="169">
        <f t="shared" si="719"/>
      </c>
      <c r="K246" s="167">
        <v>3</v>
      </c>
      <c r="L246" s="169">
        <f t="shared" si="774"/>
      </c>
      <c r="M246" s="167">
        <v>0</v>
      </c>
      <c r="N246" s="170">
        <f t="shared" si="803"/>
      </c>
      <c r="O246" s="167">
        <v>0</v>
      </c>
      <c r="P246" s="170">
        <f t="shared" si="830"/>
      </c>
      <c r="Q246" s="171">
        <f>(M246+M247)/(O246+O247)</f>
      </c>
      <c r="R246" s="172">
        <v>9</v>
      </c>
      <c r="S246" s="171">
        <f>(O246+O247)/(K246+K247)</f>
      </c>
      <c r="T246" s="172">
        <v>4</v>
      </c>
      <c r="U246" s="173">
        <f t="shared" si="25"/>
      </c>
      <c r="V246" s="174">
        <f>(F246+500)/T246</f>
      </c>
      <c r="W246" s="175">
        <v>3837.6000000000004</v>
      </c>
      <c r="X246" s="174">
        <f t="shared" si="157"/>
      </c>
      <c r="Y246" s="171">
        <f t="shared" si="289"/>
      </c>
      <c r="Z246" s="174">
        <f t="shared" si="421"/>
      </c>
      <c r="AA246" s="174">
        <f>W246/(F246+500)</f>
      </c>
      <c r="AB246" s="172">
        <v>0</v>
      </c>
      <c r="AC246" s="172">
        <v>0</v>
      </c>
      <c r="AD246" s="171">
        <f t="shared" si="553"/>
      </c>
      <c r="AE246" s="174">
        <f>(W246-AC246)/(F246+500)</f>
      </c>
      <c r="AF246" s="174" t="s">
        <v>143</v>
      </c>
    </row>
    <row r="247">
      <c r="A247" s="161"/>
      <c r="B247" s="162"/>
      <c r="C247" s="163"/>
      <c r="D247" s="164" t="s">
        <v>144</v>
      </c>
      <c r="E247" s="165">
        <v>1112.23</v>
      </c>
      <c r="F247" s="166"/>
      <c r="G247" s="167">
        <v>5567</v>
      </c>
      <c r="H247" s="167">
        <v>109</v>
      </c>
      <c r="I247" s="168">
        <f t="shared" si="665"/>
      </c>
      <c r="J247" s="169">
        <f t="shared" si="719"/>
      </c>
      <c r="K247" s="167">
        <v>28</v>
      </c>
      <c r="L247" s="169">
        <f t="shared" si="774"/>
      </c>
      <c r="M247" s="167">
        <v>4</v>
      </c>
      <c r="N247" s="170">
        <f t="shared" si="803"/>
      </c>
      <c r="O247" s="167">
        <v>6</v>
      </c>
      <c r="P247" s="170">
        <f t="shared" si="830"/>
      </c>
      <c r="Q247" s="171"/>
      <c r="R247" s="172"/>
      <c r="S247" s="171"/>
      <c r="T247" s="172"/>
      <c r="U247" s="173"/>
      <c r="V247" s="174"/>
      <c r="W247" s="175"/>
      <c r="X247" s="174"/>
      <c r="Y247" s="171"/>
      <c r="Z247" s="174"/>
      <c r="AA247" s="174"/>
      <c r="AB247" s="172"/>
      <c r="AC247" s="172"/>
      <c r="AD247" s="171"/>
      <c r="AE247" s="174"/>
      <c r="AF247" s="176" t="s">
        <v>182</v>
      </c>
    </row>
    <row r="248">
      <c r="A248" s="161"/>
      <c r="B248" s="162" t="s">
        <v>152</v>
      </c>
      <c r="C248" s="163" t="s">
        <v>183</v>
      </c>
      <c r="D248" s="164" t="s">
        <v>142</v>
      </c>
      <c r="E248" s="165">
        <v>372.64</v>
      </c>
      <c r="F248" s="166">
        <f>E248+E249</f>
      </c>
      <c r="G248" s="167">
        <v>2078</v>
      </c>
      <c r="H248" s="167">
        <v>37</v>
      </c>
      <c r="I248" s="168">
        <f t="shared" si="665"/>
      </c>
      <c r="J248" s="169">
        <f t="shared" si="719"/>
      </c>
      <c r="K248" s="167">
        <v>8</v>
      </c>
      <c r="L248" s="169">
        <f t="shared" si="774"/>
      </c>
      <c r="M248" s="167">
        <v>1</v>
      </c>
      <c r="N248" s="170">
        <f t="shared" si="803"/>
      </c>
      <c r="O248" s="167">
        <v>2</v>
      </c>
      <c r="P248" s="170">
        <f t="shared" si="830"/>
      </c>
      <c r="Q248" s="171">
        <f>(M248+M249)/(O248+O249)</f>
      </c>
      <c r="R248" s="172">
        <v>10</v>
      </c>
      <c r="S248" s="171">
        <f>(O248+O249)/(K248+K249)</f>
      </c>
      <c r="T248" s="172">
        <v>5</v>
      </c>
      <c r="U248" s="173">
        <f>F248/T248</f>
      </c>
      <c r="V248" s="174">
        <f>(F248+500)/T248</f>
      </c>
      <c r="W248" s="175">
        <v>2396.3999999999996</v>
      </c>
      <c r="X248" s="174">
        <f>W248/T248</f>
      </c>
      <c r="Y248" s="171">
        <f>T248/R248</f>
      </c>
      <c r="Z248" s="174">
        <f>W248/F248</f>
      </c>
      <c r="AA248" s="174">
        <f>W248/(F248+500)</f>
      </c>
      <c r="AB248" s="172">
        <v>3</v>
      </c>
      <c r="AC248" s="172">
        <v>1531.2</v>
      </c>
      <c r="AD248" s="171">
        <f>AB248/T248</f>
      </c>
      <c r="AE248" s="174">
        <f>(W248-AC248)/(F248+500)</f>
      </c>
      <c r="AF248" s="174" t="s">
        <v>143</v>
      </c>
    </row>
    <row r="249">
      <c r="A249" s="161"/>
      <c r="B249" s="162"/>
      <c r="C249" s="163"/>
      <c r="D249" s="164" t="s">
        <v>144</v>
      </c>
      <c r="E249" s="165">
        <v>2594.14</v>
      </c>
      <c r="F249" s="166"/>
      <c r="G249" s="167">
        <v>14556</v>
      </c>
      <c r="H249" s="167">
        <v>256</v>
      </c>
      <c r="I249" s="168">
        <f t="shared" si="665"/>
      </c>
      <c r="J249" s="169">
        <f t="shared" si="719"/>
      </c>
      <c r="K249" s="167">
        <v>37</v>
      </c>
      <c r="L249" s="169">
        <f t="shared" si="774"/>
      </c>
      <c r="M249" s="167">
        <v>2</v>
      </c>
      <c r="N249" s="170">
        <f t="shared" si="803"/>
      </c>
      <c r="O249" s="167">
        <v>7</v>
      </c>
      <c r="P249" s="170">
        <f t="shared" si="830"/>
      </c>
      <c r="Q249" s="171"/>
      <c r="R249" s="172"/>
      <c r="S249" s="171"/>
      <c r="T249" s="172"/>
      <c r="U249" s="173"/>
      <c r="V249" s="174"/>
      <c r="W249" s="175"/>
      <c r="X249" s="174"/>
      <c r="Y249" s="171"/>
      <c r="Z249" s="174"/>
      <c r="AA249" s="174"/>
      <c r="AB249" s="172"/>
      <c r="AC249" s="172"/>
      <c r="AD249" s="171"/>
      <c r="AE249" s="174"/>
      <c r="AF249" s="176" t="s">
        <v>182</v>
      </c>
    </row>
    <row r="250">
      <c r="A250" s="161"/>
      <c r="B250" s="162" t="s">
        <v>153</v>
      </c>
      <c r="C250" s="163" t="s">
        <v>183</v>
      </c>
      <c r="D250" s="164" t="s">
        <v>142</v>
      </c>
      <c r="E250" s="165">
        <v>480.55</v>
      </c>
      <c r="F250" s="166">
        <f>E250+E251</f>
      </c>
      <c r="G250" s="167">
        <v>3119</v>
      </c>
      <c r="H250" s="167">
        <v>29</v>
      </c>
      <c r="I250" s="168">
        <f t="shared" si="665"/>
      </c>
      <c r="J250" s="169">
        <f t="shared" si="719"/>
      </c>
      <c r="K250" s="167">
        <v>6</v>
      </c>
      <c r="L250" s="169">
        <f t="shared" si="774"/>
      </c>
      <c r="M250" s="167">
        <v>0</v>
      </c>
      <c r="N250" s="170">
        <f t="shared" si="803"/>
      </c>
      <c r="O250" s="167">
        <v>0</v>
      </c>
      <c r="P250" s="170">
        <f t="shared" si="830"/>
      </c>
      <c r="Q250" s="171">
        <f>(M250+M251)/(O250+O251)</f>
      </c>
      <c r="R250" s="172">
        <v>4</v>
      </c>
      <c r="S250" s="171">
        <f>(O250+O251)/(K250+K251)</f>
      </c>
      <c r="T250" s="172">
        <v>1</v>
      </c>
      <c r="U250" s="173">
        <f>F250/T250</f>
      </c>
      <c r="V250" s="174">
        <f>(F250+500)/T250</f>
      </c>
      <c r="W250" s="175">
        <v>1344</v>
      </c>
      <c r="X250" s="174">
        <f>W250/T250</f>
      </c>
      <c r="Y250" s="171">
        <f>T250/R250</f>
      </c>
      <c r="Z250" s="174">
        <f>W250/F250</f>
      </c>
      <c r="AA250" s="174">
        <f>W250/(F250+500)</f>
      </c>
      <c r="AB250" s="172">
        <v>0</v>
      </c>
      <c r="AC250" s="172">
        <v>0</v>
      </c>
      <c r="AD250" s="171">
        <f>AB250/T250</f>
      </c>
      <c r="AE250" s="174">
        <f>(W250-AC250)/(F250+500)</f>
      </c>
      <c r="AF250" s="174" t="s">
        <v>143</v>
      </c>
    </row>
    <row r="251">
      <c r="A251" s="161"/>
      <c r="B251" s="162"/>
      <c r="C251" s="163"/>
      <c r="D251" s="164" t="s">
        <v>144</v>
      </c>
      <c r="E251" s="165">
        <v>1908.27</v>
      </c>
      <c r="F251" s="166"/>
      <c r="G251" s="167">
        <v>15341</v>
      </c>
      <c r="H251" s="167">
        <v>352</v>
      </c>
      <c r="I251" s="168">
        <f t="shared" si="665"/>
      </c>
      <c r="J251" s="169">
        <f t="shared" si="719"/>
      </c>
      <c r="K251" s="167">
        <v>23</v>
      </c>
      <c r="L251" s="169">
        <f t="shared" si="774"/>
      </c>
      <c r="M251" s="167">
        <v>0</v>
      </c>
      <c r="N251" s="170">
        <f t="shared" si="803"/>
      </c>
      <c r="O251" s="167">
        <v>2</v>
      </c>
      <c r="P251" s="170">
        <f t="shared" si="830"/>
      </c>
      <c r="Q251" s="171"/>
      <c r="R251" s="172"/>
      <c r="S251" s="171"/>
      <c r="T251" s="172"/>
      <c r="U251" s="173"/>
      <c r="V251" s="174"/>
      <c r="W251" s="175"/>
      <c r="X251" s="174"/>
      <c r="Y251" s="171"/>
      <c r="Z251" s="174"/>
      <c r="AA251" s="174"/>
      <c r="AB251" s="172"/>
      <c r="AC251" s="172"/>
      <c r="AD251" s="171"/>
      <c r="AE251" s="174"/>
      <c r="AF251" s="176" t="s">
        <v>182</v>
      </c>
    </row>
    <row r="252">
      <c r="A252" s="161"/>
      <c r="B252" s="162" t="s">
        <v>154</v>
      </c>
      <c r="C252" s="163" t="s">
        <v>183</v>
      </c>
      <c r="D252" s="164" t="s">
        <v>142</v>
      </c>
      <c r="E252" s="165">
        <v>741.58</v>
      </c>
      <c r="F252" s="166">
        <f>E252+E253</f>
      </c>
      <c r="G252" s="167">
        <v>3398</v>
      </c>
      <c r="H252" s="167">
        <v>45</v>
      </c>
      <c r="I252" s="168">
        <f t="shared" si="665"/>
      </c>
      <c r="J252" s="169">
        <f t="shared" si="719"/>
      </c>
      <c r="K252" s="167">
        <v>15</v>
      </c>
      <c r="L252" s="169">
        <f t="shared" si="774"/>
      </c>
      <c r="M252" s="167">
        <v>2</v>
      </c>
      <c r="N252" s="170">
        <f t="shared" si="803"/>
      </c>
      <c r="O252" s="167">
        <v>6</v>
      </c>
      <c r="P252" s="170">
        <f t="shared" si="830"/>
      </c>
      <c r="Q252" s="171">
        <f>(M252+M253)/(O252+O253)</f>
      </c>
      <c r="R252" s="172">
        <v>12</v>
      </c>
      <c r="S252" s="171">
        <f>(O252+O253)/(K252+K253)</f>
      </c>
      <c r="T252" s="172">
        <v>4</v>
      </c>
      <c r="U252" s="173">
        <f>F252/T252</f>
      </c>
      <c r="V252" s="174">
        <f>(F252+500)/T252</f>
      </c>
      <c r="W252" s="175">
        <v>4838.4000000000015</v>
      </c>
      <c r="X252" s="174">
        <f>W252/T252</f>
      </c>
      <c r="Y252" s="171">
        <f>T252/R252</f>
      </c>
      <c r="Z252" s="174">
        <f>W252/F252</f>
      </c>
      <c r="AA252" s="174">
        <f>W252/(F252+500)</f>
      </c>
      <c r="AB252" s="172">
        <v>0</v>
      </c>
      <c r="AC252" s="172">
        <v>0</v>
      </c>
      <c r="AD252" s="171">
        <f>AB252/T252</f>
      </c>
      <c r="AE252" s="174">
        <f>(W252-AC252)/(F252+500)</f>
      </c>
      <c r="AF252" s="174" t="s">
        <v>143</v>
      </c>
    </row>
    <row r="253">
      <c r="A253" s="161"/>
      <c r="B253" s="162"/>
      <c r="C253" s="163"/>
      <c r="D253" s="164" t="s">
        <v>144</v>
      </c>
      <c r="E253" s="165">
        <v>1055.46</v>
      </c>
      <c r="F253" s="166"/>
      <c r="G253" s="167">
        <v>6828</v>
      </c>
      <c r="H253" s="167">
        <v>196</v>
      </c>
      <c r="I253" s="168">
        <f t="shared" si="665"/>
      </c>
      <c r="J253" s="169">
        <f t="shared" si="719"/>
      </c>
      <c r="K253" s="167">
        <v>20</v>
      </c>
      <c r="L253" s="169">
        <f t="shared" si="774"/>
      </c>
      <c r="M253" s="167">
        <v>1</v>
      </c>
      <c r="N253" s="170">
        <f t="shared" si="803"/>
      </c>
      <c r="O253" s="167">
        <v>5</v>
      </c>
      <c r="P253" s="170">
        <f t="shared" si="830"/>
      </c>
      <c r="Q253" s="171"/>
      <c r="R253" s="172"/>
      <c r="S253" s="171"/>
      <c r="T253" s="172"/>
      <c r="U253" s="173"/>
      <c r="V253" s="174"/>
      <c r="W253" s="175"/>
      <c r="X253" s="174"/>
      <c r="Y253" s="171"/>
      <c r="Z253" s="174"/>
      <c r="AA253" s="174"/>
      <c r="AB253" s="172"/>
      <c r="AC253" s="172"/>
      <c r="AD253" s="171"/>
      <c r="AE253" s="174"/>
      <c r="AF253" s="176" t="s">
        <v>182</v>
      </c>
    </row>
    <row r="254">
      <c r="A254" s="161"/>
      <c r="B254" s="177" t="s">
        <v>149</v>
      </c>
      <c r="C254" s="178"/>
      <c r="D254" s="179"/>
      <c r="E254" s="180">
        <f>SUM(E246:E253)</f>
      </c>
      <c r="F254" s="181">
        <f>SUM(F246:F253)</f>
      </c>
      <c r="G254" s="181">
        <f>SUM(G246:G253)</f>
      </c>
      <c r="H254" s="181">
        <f>SUM(H246:H253)</f>
      </c>
      <c r="I254" s="182">
        <f t="shared" si="665"/>
      </c>
      <c r="J254" s="183">
        <f t="shared" si="719"/>
      </c>
      <c r="K254" s="181">
        <f>SUM(K246:K253)</f>
      </c>
      <c r="L254" s="183">
        <f t="shared" si="774"/>
      </c>
      <c r="M254" s="181">
        <f>SUM(M246:M253)</f>
      </c>
      <c r="N254" s="184">
        <f t="shared" si="803"/>
      </c>
      <c r="O254" s="181">
        <f>SUM(O246:O253)</f>
      </c>
      <c r="P254" s="184">
        <f t="shared" si="830"/>
      </c>
      <c r="Q254" s="185">
        <f>M254/O254</f>
      </c>
      <c r="R254" s="181">
        <f>SUM(R246:R253)</f>
      </c>
      <c r="S254" s="185">
        <f>(O254+O254)/(K254+K254)</f>
      </c>
      <c r="T254" s="181">
        <f>SUM(T246:T253)</f>
      </c>
      <c r="U254" s="186">
        <f t="shared" ref="U254:U255" si="26">F254/T254</f>
      </c>
      <c r="V254" s="187">
        <f>(F254+5*500)/T254</f>
      </c>
      <c r="W254" s="183">
        <f>SUM(W246:W253)</f>
      </c>
      <c r="X254" s="188">
        <f t="shared" ref="X254:X255" si="158">W254/T254</f>
      </c>
      <c r="Y254" s="185">
        <f t="shared" ref="Y254:Y255" si="290">T254/R254</f>
      </c>
      <c r="Z254" s="187">
        <f t="shared" ref="Z254:Z255" si="422">W254/F254</f>
      </c>
      <c r="AA254" s="187">
        <f>W254/(F254+COUNT(W246:W253)*500)</f>
      </c>
      <c r="AB254" s="181">
        <f>SUM(AB246:AB253)</f>
      </c>
      <c r="AC254" s="181">
        <f>SUM(AC246:AC253)</f>
      </c>
      <c r="AD254" s="185">
        <f t="shared" ref="AD254:AD255" si="554">AB254/T254</f>
      </c>
      <c r="AE254" s="189">
        <f>(W254-AC254)/(F254+COUNT(W246:W253))</f>
      </c>
      <c r="AF254" s="174"/>
    </row>
    <row r="255">
      <c r="A255" s="161"/>
      <c r="B255" s="162" t="s">
        <v>155</v>
      </c>
      <c r="C255" s="163" t="s">
        <v>168</v>
      </c>
      <c r="D255" s="164" t="s">
        <v>142</v>
      </c>
      <c r="E255" s="165">
        <v>1847.77</v>
      </c>
      <c r="F255" s="166">
        <f>E255+E256</f>
      </c>
      <c r="G255" s="167">
        <v>11561</v>
      </c>
      <c r="H255" s="167">
        <v>101</v>
      </c>
      <c r="I255" s="168">
        <f t="shared" si="665"/>
      </c>
      <c r="J255" s="169">
        <f t="shared" si="719"/>
      </c>
      <c r="K255" s="167">
        <v>35</v>
      </c>
      <c r="L255" s="169">
        <f t="shared" si="774"/>
      </c>
      <c r="M255" s="167">
        <v>3</v>
      </c>
      <c r="N255" s="170">
        <f t="shared" si="803"/>
      </c>
      <c r="O255" s="167">
        <v>6</v>
      </c>
      <c r="P255" s="170">
        <f t="shared" si="830"/>
      </c>
      <c r="Q255" s="171">
        <f>(M255+M256)/(O255+O256)</f>
      </c>
      <c r="R255" s="172">
        <v>13</v>
      </c>
      <c r="S255" s="171">
        <f>(O255+O256)/(K255+K256)</f>
      </c>
      <c r="T255" s="172">
        <v>5</v>
      </c>
      <c r="U255" s="173">
        <f t="shared" si="26"/>
      </c>
      <c r="V255" s="174">
        <f>(F255+500)/T255</f>
      </c>
      <c r="W255" s="175">
        <v>4369.199999999997</v>
      </c>
      <c r="X255" s="174">
        <f t="shared" si="158"/>
      </c>
      <c r="Y255" s="171">
        <f t="shared" si="290"/>
      </c>
      <c r="Z255" s="174">
        <f t="shared" si="422"/>
      </c>
      <c r="AA255" s="174">
        <f>W255/(F255+500)</f>
      </c>
      <c r="AB255" s="172">
        <v>2</v>
      </c>
      <c r="AC255" s="172">
        <v>742.8000000000002</v>
      </c>
      <c r="AD255" s="171">
        <f t="shared" si="554"/>
      </c>
      <c r="AE255" s="174">
        <f>(W255-AC255)/(F255+500)</f>
      </c>
      <c r="AF255" s="174" t="s">
        <v>143</v>
      </c>
    </row>
    <row r="256">
      <c r="A256" s="161"/>
      <c r="B256" s="162"/>
      <c r="C256" s="163"/>
      <c r="D256" s="164" t="s">
        <v>144</v>
      </c>
      <c r="E256" s="165">
        <v>1154.47</v>
      </c>
      <c r="F256" s="166"/>
      <c r="G256" s="167">
        <v>5642</v>
      </c>
      <c r="H256" s="167">
        <v>224</v>
      </c>
      <c r="I256" s="168">
        <f t="shared" si="665"/>
      </c>
      <c r="J256" s="169">
        <f t="shared" si="719"/>
      </c>
      <c r="K256" s="167">
        <v>18</v>
      </c>
      <c r="L256" s="169">
        <f t="shared" si="774"/>
      </c>
      <c r="M256" s="167">
        <v>1</v>
      </c>
      <c r="N256" s="170">
        <f t="shared" si="803"/>
      </c>
      <c r="O256" s="167">
        <v>3</v>
      </c>
      <c r="P256" s="170">
        <f t="shared" si="830"/>
      </c>
      <c r="Q256" s="171"/>
      <c r="R256" s="172"/>
      <c r="S256" s="171"/>
      <c r="T256" s="172"/>
      <c r="U256" s="173"/>
      <c r="V256" s="174"/>
      <c r="W256" s="175"/>
      <c r="X256" s="174"/>
      <c r="Y256" s="171"/>
      <c r="Z256" s="174"/>
      <c r="AA256" s="174"/>
      <c r="AB256" s="172"/>
      <c r="AC256" s="172"/>
      <c r="AD256" s="171"/>
      <c r="AE256" s="174"/>
      <c r="AF256" s="176" t="s">
        <v>182</v>
      </c>
    </row>
    <row r="257">
      <c r="A257" s="161"/>
      <c r="B257" s="162" t="s">
        <v>157</v>
      </c>
      <c r="C257" s="163" t="s">
        <v>168</v>
      </c>
      <c r="D257" s="164" t="s">
        <v>142</v>
      </c>
      <c r="E257" s="165">
        <v>2588.7</v>
      </c>
      <c r="F257" s="166">
        <f>E257+E258</f>
      </c>
      <c r="G257" s="167">
        <v>23498</v>
      </c>
      <c r="H257" s="167">
        <v>130</v>
      </c>
      <c r="I257" s="168">
        <f t="shared" si="665"/>
      </c>
      <c r="J257" s="169">
        <f t="shared" si="719"/>
      </c>
      <c r="K257" s="167">
        <v>50</v>
      </c>
      <c r="L257" s="169">
        <f t="shared" si="774"/>
      </c>
      <c r="M257" s="167">
        <v>2</v>
      </c>
      <c r="N257" s="170">
        <f t="shared" si="803"/>
      </c>
      <c r="O257" s="167">
        <v>3</v>
      </c>
      <c r="P257" s="170">
        <f t="shared" si="830"/>
      </c>
      <c r="Q257" s="171">
        <f>(M257+M258)/(O257+O258)</f>
      </c>
      <c r="R257" s="172">
        <v>10</v>
      </c>
      <c r="S257" s="171">
        <f>(O257+O258)/(K257+K258)</f>
      </c>
      <c r="T257" s="172">
        <v>2</v>
      </c>
      <c r="U257" s="173">
        <f>F257/T257</f>
      </c>
      <c r="V257" s="174">
        <f>(F257+500)/T257</f>
      </c>
      <c r="W257" s="175">
        <v>838.8000000000029</v>
      </c>
      <c r="X257" s="174">
        <f>W257/T257</f>
      </c>
      <c r="Y257" s="171">
        <f>T257/R257</f>
      </c>
      <c r="Z257" s="174">
        <f>W257/F257</f>
      </c>
      <c r="AA257" s="174">
        <f>W257/(F257+500)</f>
      </c>
      <c r="AB257" s="172">
        <v>0</v>
      </c>
      <c r="AC257" s="172">
        <v>0</v>
      </c>
      <c r="AD257" s="171">
        <f>AB257/T257</f>
      </c>
      <c r="AE257" s="174">
        <f>(W257-AC257)/(F257+500)</f>
      </c>
      <c r="AF257" s="174" t="s">
        <v>143</v>
      </c>
    </row>
    <row r="258">
      <c r="A258" s="161"/>
      <c r="B258" s="162"/>
      <c r="C258" s="163"/>
      <c r="D258" s="164" t="s">
        <v>144</v>
      </c>
      <c r="E258" s="165">
        <v>1164.73</v>
      </c>
      <c r="F258" s="166"/>
      <c r="G258" s="167">
        <v>4995</v>
      </c>
      <c r="H258" s="167">
        <v>219</v>
      </c>
      <c r="I258" s="168">
        <f t="shared" si="665"/>
      </c>
      <c r="J258" s="169">
        <f t="shared" si="719"/>
      </c>
      <c r="K258" s="167">
        <v>18</v>
      </c>
      <c r="L258" s="169">
        <f t="shared" si="774"/>
      </c>
      <c r="M258" s="167">
        <v>0</v>
      </c>
      <c r="N258" s="170">
        <f t="shared" si="803"/>
      </c>
      <c r="O258" s="167">
        <v>1</v>
      </c>
      <c r="P258" s="170">
        <f t="shared" si="830"/>
      </c>
      <c r="Q258" s="171"/>
      <c r="R258" s="172"/>
      <c r="S258" s="171"/>
      <c r="T258" s="172"/>
      <c r="U258" s="173"/>
      <c r="V258" s="174"/>
      <c r="W258" s="175"/>
      <c r="X258" s="174"/>
      <c r="Y258" s="171"/>
      <c r="Z258" s="174"/>
      <c r="AA258" s="174"/>
      <c r="AB258" s="172"/>
      <c r="AC258" s="172"/>
      <c r="AD258" s="171"/>
      <c r="AE258" s="174"/>
      <c r="AF258" s="176" t="s">
        <v>182</v>
      </c>
    </row>
    <row r="259">
      <c r="A259" s="161"/>
      <c r="B259" s="162" t="s">
        <v>158</v>
      </c>
      <c r="C259" s="163" t="s">
        <v>168</v>
      </c>
      <c r="D259" s="164" t="s">
        <v>142</v>
      </c>
      <c r="E259" s="165">
        <v>2737.77</v>
      </c>
      <c r="F259" s="166">
        <f>E259+E260</f>
      </c>
      <c r="G259" s="167">
        <v>24901</v>
      </c>
      <c r="H259" s="167">
        <v>166</v>
      </c>
      <c r="I259" s="168">
        <f t="shared" si="665"/>
      </c>
      <c r="J259" s="169">
        <f t="shared" si="719"/>
      </c>
      <c r="K259" s="167">
        <v>59</v>
      </c>
      <c r="L259" s="169">
        <f t="shared" si="774"/>
      </c>
      <c r="M259" s="167">
        <v>1</v>
      </c>
      <c r="N259" s="170">
        <f t="shared" si="803"/>
      </c>
      <c r="O259" s="167">
        <v>9</v>
      </c>
      <c r="P259" s="170">
        <f t="shared" si="830"/>
      </c>
      <c r="Q259" s="171">
        <f>(M259+M260)/(O259+O260)</f>
      </c>
      <c r="R259" s="172">
        <v>14</v>
      </c>
      <c r="S259" s="171">
        <f>(O259+O260)/(K259+K260)</f>
      </c>
      <c r="T259" s="172">
        <v>1</v>
      </c>
      <c r="U259" s="173">
        <f>F259/T259</f>
      </c>
      <c r="V259" s="174">
        <f>(F259+500)/T259</f>
      </c>
      <c r="W259" s="175">
        <v>2407.199999999997</v>
      </c>
      <c r="X259" s="174">
        <f>W259/T259</f>
      </c>
      <c r="Y259" s="171">
        <f>T259/R259</f>
      </c>
      <c r="Z259" s="174">
        <f>W259/F259</f>
      </c>
      <c r="AA259" s="174">
        <f>W259/(F259+500)</f>
      </c>
      <c r="AB259" s="172">
        <v>0</v>
      </c>
      <c r="AC259" s="172">
        <v>0</v>
      </c>
      <c r="AD259" s="171">
        <f>AB259/T259</f>
      </c>
      <c r="AE259" s="174">
        <f>(W259-AC259)/(F259+500)</f>
      </c>
      <c r="AF259" s="174" t="s">
        <v>159</v>
      </c>
    </row>
    <row r="260">
      <c r="A260" s="161"/>
      <c r="B260" s="162"/>
      <c r="C260" s="163"/>
      <c r="D260" s="164" t="s">
        <v>144</v>
      </c>
      <c r="E260" s="165">
        <v>393.2</v>
      </c>
      <c r="F260" s="166"/>
      <c r="G260" s="167">
        <v>2221</v>
      </c>
      <c r="H260" s="167">
        <v>95</v>
      </c>
      <c r="I260" s="168">
        <f t="shared" si="665"/>
      </c>
      <c r="J260" s="169">
        <f t="shared" si="719"/>
      </c>
      <c r="K260" s="167">
        <v>7</v>
      </c>
      <c r="L260" s="169">
        <f t="shared" si="774"/>
      </c>
      <c r="M260" s="167">
        <v>0</v>
      </c>
      <c r="N260" s="170">
        <f t="shared" si="803"/>
      </c>
      <c r="O260" s="167">
        <v>1</v>
      </c>
      <c r="P260" s="170">
        <f t="shared" si="830"/>
      </c>
      <c r="Q260" s="171"/>
      <c r="R260" s="172"/>
      <c r="S260" s="171"/>
      <c r="T260" s="172"/>
      <c r="U260" s="173"/>
      <c r="V260" s="174"/>
      <c r="W260" s="175"/>
      <c r="X260" s="174"/>
      <c r="Y260" s="171"/>
      <c r="Z260" s="174"/>
      <c r="AA260" s="174"/>
      <c r="AB260" s="172"/>
      <c r="AC260" s="172"/>
      <c r="AD260" s="171"/>
      <c r="AE260" s="174"/>
      <c r="AF260" s="176" t="s">
        <v>184</v>
      </c>
    </row>
    <row r="261">
      <c r="A261" s="161"/>
      <c r="B261" s="162" t="s">
        <v>161</v>
      </c>
      <c r="C261" s="163" t="s">
        <v>168</v>
      </c>
      <c r="D261" s="164" t="s">
        <v>142</v>
      </c>
      <c r="E261" s="165">
        <v>2752.98</v>
      </c>
      <c r="F261" s="166">
        <f>E261+E262</f>
      </c>
      <c r="G261" s="167">
        <v>22432</v>
      </c>
      <c r="H261" s="167">
        <v>155</v>
      </c>
      <c r="I261" s="168">
        <f t="shared" si="665"/>
      </c>
      <c r="J261" s="169">
        <f t="shared" si="719"/>
      </c>
      <c r="K261" s="167">
        <v>40</v>
      </c>
      <c r="L261" s="169">
        <f t="shared" si="774"/>
      </c>
      <c r="M261" s="167">
        <v>3</v>
      </c>
      <c r="N261" s="170">
        <f t="shared" si="803"/>
      </c>
      <c r="O261" s="167">
        <v>6</v>
      </c>
      <c r="P261" s="170">
        <f t="shared" si="830"/>
      </c>
      <c r="Q261" s="171">
        <f>(M261+M262)/(O261+O262)</f>
      </c>
      <c r="R261" s="172">
        <v>13</v>
      </c>
      <c r="S261" s="171">
        <f>(O261+O262)/(K261+K262)</f>
      </c>
      <c r="T261" s="172">
        <v>5</v>
      </c>
      <c r="U261" s="173">
        <f>F261/T261</f>
      </c>
      <c r="V261" s="174">
        <f>(F261+500)/T261</f>
      </c>
      <c r="W261" s="175">
        <v>6805.200000000004</v>
      </c>
      <c r="X261" s="174">
        <f>W261/T261</f>
      </c>
      <c r="Y261" s="171">
        <f>T261/R261</f>
      </c>
      <c r="Z261" s="174">
        <f>W261/F261</f>
      </c>
      <c r="AA261" s="174">
        <f>W261/(F261+500)</f>
      </c>
      <c r="AB261" s="172">
        <v>2</v>
      </c>
      <c r="AC261" s="172">
        <v>4418.4</v>
      </c>
      <c r="AD261" s="171">
        <f>AB261/T261</f>
      </c>
      <c r="AE261" s="174">
        <f>(W261-AC261)/(F261+500)</f>
      </c>
      <c r="AF261" s="174" t="s">
        <v>159</v>
      </c>
    </row>
    <row r="262">
      <c r="A262" s="161"/>
      <c r="B262" s="162"/>
      <c r="C262" s="163"/>
      <c r="D262" s="164" t="s">
        <v>144</v>
      </c>
      <c r="E262" s="165">
        <v>388.95</v>
      </c>
      <c r="F262" s="166"/>
      <c r="G262" s="167">
        <v>2502</v>
      </c>
      <c r="H262" s="167">
        <v>122</v>
      </c>
      <c r="I262" s="168">
        <f t="shared" si="665"/>
      </c>
      <c r="J262" s="169">
        <f t="shared" si="719"/>
      </c>
      <c r="K262" s="167">
        <v>12</v>
      </c>
      <c r="L262" s="169">
        <f t="shared" si="774"/>
      </c>
      <c r="M262" s="167">
        <v>2</v>
      </c>
      <c r="N262" s="170">
        <f t="shared" si="803"/>
      </c>
      <c r="O262" s="167">
        <v>2</v>
      </c>
      <c r="P262" s="170">
        <f t="shared" si="830"/>
      </c>
      <c r="Q262" s="171"/>
      <c r="R262" s="172"/>
      <c r="S262" s="171"/>
      <c r="T262" s="172"/>
      <c r="U262" s="173"/>
      <c r="V262" s="174"/>
      <c r="W262" s="175"/>
      <c r="X262" s="174"/>
      <c r="Y262" s="171"/>
      <c r="Z262" s="174"/>
      <c r="AA262" s="174"/>
      <c r="AB262" s="172"/>
      <c r="AC262" s="172"/>
      <c r="AD262" s="171"/>
      <c r="AE262" s="174"/>
      <c r="AF262" s="176" t="s">
        <v>184</v>
      </c>
    </row>
    <row r="263">
      <c r="A263" s="161"/>
      <c r="B263" s="177" t="s">
        <v>149</v>
      </c>
      <c r="C263" s="178"/>
      <c r="D263" s="179"/>
      <c r="E263" s="180">
        <f>SUM(E255:E262)</f>
      </c>
      <c r="F263" s="181">
        <f>SUM(F255:F262)</f>
      </c>
      <c r="G263" s="181">
        <f>SUM(G255:G262)</f>
      </c>
      <c r="H263" s="181">
        <f>SUM(H255:H262)</f>
      </c>
      <c r="I263" s="182">
        <f t="shared" si="665"/>
      </c>
      <c r="J263" s="183">
        <f t="shared" si="719"/>
      </c>
      <c r="K263" s="181">
        <f>SUM(K255:K262)</f>
      </c>
      <c r="L263" s="183">
        <f t="shared" si="774"/>
      </c>
      <c r="M263" s="181">
        <f>SUM(M255:M262)</f>
      </c>
      <c r="N263" s="184">
        <f t="shared" si="803"/>
      </c>
      <c r="O263" s="181">
        <f>SUM(O255:O262)</f>
      </c>
      <c r="P263" s="184">
        <f t="shared" si="830"/>
      </c>
      <c r="Q263" s="185">
        <f>M263/O263</f>
      </c>
      <c r="R263" s="181">
        <f>SUM(R255:R262)</f>
      </c>
      <c r="S263" s="185">
        <f>(O263+O263)/(K263+K263)</f>
      </c>
      <c r="T263" s="181">
        <f>SUM(T255:T262)</f>
      </c>
      <c r="U263" s="186">
        <f t="shared" ref="U263:U264" si="27">F263/T263</f>
      </c>
      <c r="V263" s="187">
        <f>(F263+5*500)/T263</f>
      </c>
      <c r="W263" s="183">
        <f>SUM(W255:W262)</f>
      </c>
      <c r="X263" s="188">
        <f t="shared" ref="X263:X264" si="159">W263/T263</f>
      </c>
      <c r="Y263" s="185">
        <f t="shared" ref="Y263:Y264" si="291">T263/R263</f>
      </c>
      <c r="Z263" s="187">
        <f t="shared" ref="Z263:Z264" si="423">W263/F263</f>
      </c>
      <c r="AA263" s="187">
        <f>W263/(F263+COUNT(W255:W262)*500)</f>
      </c>
      <c r="AB263" s="181">
        <f>SUM(AB255:AB262)</f>
      </c>
      <c r="AC263" s="181">
        <f>SUM(AC255:AC262)</f>
      </c>
      <c r="AD263" s="185">
        <f t="shared" ref="AD263:AD264" si="555">AB263/T263</f>
      </c>
      <c r="AE263" s="189">
        <f>(W263-AC263)/(F263+COUNT(W255:W262))</f>
      </c>
      <c r="AF263" s="174"/>
    </row>
    <row r="264">
      <c r="A264" s="161"/>
      <c r="B264" s="162" t="s">
        <v>162</v>
      </c>
      <c r="C264" s="163" t="s">
        <v>174</v>
      </c>
      <c r="D264" s="164" t="s">
        <v>142</v>
      </c>
      <c r="E264" s="165">
        <v>584.15</v>
      </c>
      <c r="F264" s="166">
        <f>E264+E265</f>
      </c>
      <c r="G264" s="167">
        <v>7739</v>
      </c>
      <c r="H264" s="167">
        <v>51</v>
      </c>
      <c r="I264" s="168">
        <f t="shared" si="665"/>
      </c>
      <c r="J264" s="169">
        <f t="shared" si="719"/>
      </c>
      <c r="K264" s="167">
        <v>23</v>
      </c>
      <c r="L264" s="169">
        <f t="shared" si="774"/>
      </c>
      <c r="M264" s="167">
        <v>0</v>
      </c>
      <c r="N264" s="170">
        <f t="shared" si="803"/>
      </c>
      <c r="O264" s="167">
        <v>1</v>
      </c>
      <c r="P264" s="170">
        <f t="shared" si="830"/>
      </c>
      <c r="Q264" s="171">
        <f>(M264+M265)/(O264+O265)</f>
      </c>
      <c r="R264" s="172">
        <v>6</v>
      </c>
      <c r="S264" s="171">
        <f>(O264+O265)/(K264+K265)</f>
      </c>
      <c r="T264" s="172">
        <v>1</v>
      </c>
      <c r="U264" s="173">
        <f t="shared" si="27"/>
      </c>
      <c r="V264" s="174">
        <f>(F264+500)/T264</f>
      </c>
      <c r="W264" s="175">
        <v>715.1999999999971</v>
      </c>
      <c r="X264" s="174">
        <f t="shared" si="159"/>
      </c>
      <c r="Y264" s="171">
        <f t="shared" si="291"/>
      </c>
      <c r="Z264" s="174">
        <f t="shared" si="423"/>
      </c>
      <c r="AA264" s="174">
        <f>W264/(F264+500)</f>
      </c>
      <c r="AB264" s="172">
        <v>0</v>
      </c>
      <c r="AC264" s="172">
        <v>0</v>
      </c>
      <c r="AD264" s="171">
        <f t="shared" si="555"/>
      </c>
      <c r="AE264" s="174">
        <f>(W264-AC264)/(F264+500)</f>
      </c>
      <c r="AF264" s="174" t="s">
        <v>159</v>
      </c>
    </row>
    <row r="265">
      <c r="A265" s="161"/>
      <c r="B265" s="162"/>
      <c r="C265" s="163"/>
      <c r="D265" s="164" t="s">
        <v>144</v>
      </c>
      <c r="E265" s="165">
        <v>1206</v>
      </c>
      <c r="F265" s="166"/>
      <c r="G265" s="167">
        <v>8124</v>
      </c>
      <c r="H265" s="167">
        <v>308</v>
      </c>
      <c r="I265" s="168">
        <f t="shared" si="665"/>
      </c>
      <c r="J265" s="169">
        <f t="shared" si="719"/>
      </c>
      <c r="K265" s="167">
        <v>19</v>
      </c>
      <c r="L265" s="169">
        <f t="shared" si="774"/>
      </c>
      <c r="M265" s="167">
        <v>0</v>
      </c>
      <c r="N265" s="170">
        <f t="shared" si="803"/>
      </c>
      <c r="O265" s="167">
        <v>1</v>
      </c>
      <c r="P265" s="170">
        <f t="shared" si="830"/>
      </c>
      <c r="Q265" s="171"/>
      <c r="R265" s="172"/>
      <c r="S265" s="171"/>
      <c r="T265" s="172"/>
      <c r="U265" s="173"/>
      <c r="V265" s="174"/>
      <c r="W265" s="175"/>
      <c r="X265" s="174"/>
      <c r="Y265" s="171"/>
      <c r="Z265" s="174"/>
      <c r="AA265" s="174"/>
      <c r="AB265" s="172"/>
      <c r="AC265" s="172"/>
      <c r="AD265" s="171"/>
      <c r="AE265" s="174"/>
      <c r="AF265" s="176" t="s">
        <v>184</v>
      </c>
    </row>
    <row r="266">
      <c r="A266" s="161"/>
      <c r="B266" s="162" t="s">
        <v>164</v>
      </c>
      <c r="C266" s="163" t="s">
        <v>174</v>
      </c>
      <c r="D266" s="164" t="s">
        <v>142</v>
      </c>
      <c r="E266" s="165">
        <v>283.9</v>
      </c>
      <c r="F266" s="166">
        <f>E266+E267</f>
      </c>
      <c r="G266" s="167">
        <v>2556</v>
      </c>
      <c r="H266" s="167">
        <v>26</v>
      </c>
      <c r="I266" s="168">
        <f t="shared" si="665"/>
      </c>
      <c r="J266" s="169">
        <f t="shared" si="719"/>
      </c>
      <c r="K266" s="167">
        <v>4</v>
      </c>
      <c r="L266" s="169">
        <f t="shared" si="774"/>
      </c>
      <c r="M266" s="167">
        <v>0</v>
      </c>
      <c r="N266" s="170">
        <f t="shared" si="803"/>
      </c>
      <c r="O266" s="167">
        <v>1</v>
      </c>
      <c r="P266" s="170">
        <f t="shared" si="830"/>
      </c>
      <c r="Q266" s="171">
        <f>(M266+M267)/(O266+O267)</f>
      </c>
      <c r="R266" s="172">
        <v>3</v>
      </c>
      <c r="S266" s="171">
        <f>(O266+O267)/(K266+K267)</f>
      </c>
      <c r="T266" s="172">
        <v>1</v>
      </c>
      <c r="U266" s="173">
        <f>F266/T266</f>
      </c>
      <c r="V266" s="174">
        <f>(F266+500)/T266</f>
      </c>
      <c r="W266" s="175">
        <v>1692</v>
      </c>
      <c r="X266" s="174">
        <f>W266/T266</f>
      </c>
      <c r="Y266" s="171">
        <f>T266/R266</f>
      </c>
      <c r="Z266" s="174">
        <f>W266/F266</f>
      </c>
      <c r="AA266" s="174">
        <f>W266/(F266+500)</f>
      </c>
      <c r="AB266" s="172">
        <v>0</v>
      </c>
      <c r="AC266" s="172">
        <v>0</v>
      </c>
      <c r="AD266" s="171">
        <f>AB266/T266</f>
      </c>
      <c r="AE266" s="174">
        <f>(W266-AC266)/(F266+500)</f>
      </c>
      <c r="AF266" s="174" t="s">
        <v>159</v>
      </c>
    </row>
    <row r="267">
      <c r="A267" s="161"/>
      <c r="B267" s="162"/>
      <c r="C267" s="163"/>
      <c r="D267" s="164" t="s">
        <v>144</v>
      </c>
      <c r="E267" s="165">
        <v>998.23</v>
      </c>
      <c r="F267" s="166"/>
      <c r="G267" s="167">
        <v>6738</v>
      </c>
      <c r="H267" s="167">
        <v>198</v>
      </c>
      <c r="I267" s="168">
        <f t="shared" si="665"/>
      </c>
      <c r="J267" s="169">
        <f t="shared" si="719"/>
      </c>
      <c r="K267" s="167">
        <v>18</v>
      </c>
      <c r="L267" s="169">
        <f t="shared" si="774"/>
      </c>
      <c r="M267" s="167">
        <v>0</v>
      </c>
      <c r="N267" s="170">
        <f t="shared" si="803"/>
      </c>
      <c r="O267" s="167">
        <v>0</v>
      </c>
      <c r="P267" s="170">
        <f t="shared" si="830"/>
      </c>
      <c r="Q267" s="171"/>
      <c r="R267" s="172"/>
      <c r="S267" s="171"/>
      <c r="T267" s="172"/>
      <c r="U267" s="173"/>
      <c r="V267" s="174"/>
      <c r="W267" s="175"/>
      <c r="X267" s="174"/>
      <c r="Y267" s="171"/>
      <c r="Z267" s="174"/>
      <c r="AA267" s="174"/>
      <c r="AB267" s="172"/>
      <c r="AC267" s="172"/>
      <c r="AD267" s="171"/>
      <c r="AE267" s="174"/>
      <c r="AF267" s="176" t="s">
        <v>184</v>
      </c>
    </row>
    <row r="268">
      <c r="A268" s="161"/>
      <c r="B268" s="162" t="s">
        <v>165</v>
      </c>
      <c r="C268" s="163" t="s">
        <v>174</v>
      </c>
      <c r="D268" s="164" t="s">
        <v>142</v>
      </c>
      <c r="E268" s="165">
        <v>1034.69</v>
      </c>
      <c r="F268" s="166">
        <f>E268+E269</f>
      </c>
      <c r="G268" s="167">
        <v>6461</v>
      </c>
      <c r="H268" s="167">
        <v>71</v>
      </c>
      <c r="I268" s="168">
        <f t="shared" si="665"/>
      </c>
      <c r="J268" s="169">
        <f t="shared" si="719"/>
      </c>
      <c r="K268" s="167">
        <v>21</v>
      </c>
      <c r="L268" s="169">
        <f t="shared" si="774"/>
      </c>
      <c r="M268" s="167">
        <v>1</v>
      </c>
      <c r="N268" s="170">
        <f t="shared" si="803"/>
      </c>
      <c r="O268" s="167">
        <v>3</v>
      </c>
      <c r="P268" s="170">
        <f t="shared" si="830"/>
      </c>
      <c r="Q268" s="171">
        <f>(M268+M269)/(O268+O269)</f>
      </c>
      <c r="R268" s="172">
        <v>7</v>
      </c>
      <c r="S268" s="171">
        <f>(O268+O269)/(K268+K269)</f>
      </c>
      <c r="T268" s="172">
        <v>0</v>
      </c>
      <c r="U268" s="173">
        <f>F268/T268</f>
      </c>
      <c r="V268" s="174">
        <f>(F268+500)/T268</f>
      </c>
      <c r="W268" s="175">
        <v>0</v>
      </c>
      <c r="X268" s="174">
        <f>W268/T268</f>
      </c>
      <c r="Y268" s="171">
        <f>T268/R268</f>
      </c>
      <c r="Z268" s="174">
        <f>W268/F268</f>
      </c>
      <c r="AA268" s="174">
        <f>W268/(F268+500)</f>
      </c>
      <c r="AB268" s="172">
        <v>0</v>
      </c>
      <c r="AC268" s="172">
        <v>0</v>
      </c>
      <c r="AD268" s="171">
        <f>AB268/T268</f>
      </c>
      <c r="AE268" s="174">
        <f>(W268-AC268)/(F268+500)</f>
      </c>
      <c r="AF268" s="174" t="s">
        <v>159</v>
      </c>
    </row>
    <row r="269">
      <c r="A269" s="161"/>
      <c r="B269" s="162"/>
      <c r="C269" s="163"/>
      <c r="D269" s="164" t="s">
        <v>144</v>
      </c>
      <c r="E269" s="165">
        <v>520.91</v>
      </c>
      <c r="F269" s="166"/>
      <c r="G269" s="167">
        <v>2843</v>
      </c>
      <c r="H269" s="167">
        <v>107</v>
      </c>
      <c r="I269" s="168">
        <f t="shared" si="665"/>
      </c>
      <c r="J269" s="169">
        <f t="shared" si="719"/>
      </c>
      <c r="K269" s="167">
        <v>12</v>
      </c>
      <c r="L269" s="169">
        <f t="shared" si="774"/>
      </c>
      <c r="M269" s="167">
        <v>0</v>
      </c>
      <c r="N269" s="170">
        <f t="shared" si="803"/>
      </c>
      <c r="O269" s="167">
        <v>2</v>
      </c>
      <c r="P269" s="170">
        <f t="shared" si="830"/>
      </c>
      <c r="Q269" s="171"/>
      <c r="R269" s="172"/>
      <c r="S269" s="171"/>
      <c r="T269" s="172"/>
      <c r="U269" s="173"/>
      <c r="V269" s="174"/>
      <c r="W269" s="175"/>
      <c r="X269" s="174"/>
      <c r="Y269" s="171"/>
      <c r="Z269" s="174"/>
      <c r="AA269" s="174"/>
      <c r="AB269" s="172"/>
      <c r="AC269" s="172"/>
      <c r="AD269" s="171"/>
      <c r="AE269" s="174"/>
      <c r="AF269" s="176" t="s">
        <v>184</v>
      </c>
    </row>
    <row r="270">
      <c r="A270" s="161"/>
      <c r="B270" s="162" t="s">
        <v>166</v>
      </c>
      <c r="C270" s="163" t="s">
        <v>174</v>
      </c>
      <c r="D270" s="164" t="s">
        <v>142</v>
      </c>
      <c r="E270" s="165">
        <v>551.62</v>
      </c>
      <c r="F270" s="166">
        <f>E270+E271</f>
      </c>
      <c r="G270" s="167">
        <v>4055</v>
      </c>
      <c r="H270" s="167">
        <v>66</v>
      </c>
      <c r="I270" s="168">
        <f t="shared" si="665"/>
      </c>
      <c r="J270" s="169">
        <f t="shared" si="719"/>
      </c>
      <c r="K270" s="167">
        <v>8</v>
      </c>
      <c r="L270" s="169">
        <f t="shared" si="774"/>
      </c>
      <c r="M270" s="167">
        <v>1</v>
      </c>
      <c r="N270" s="170">
        <f t="shared" si="803"/>
      </c>
      <c r="O270" s="167">
        <v>1</v>
      </c>
      <c r="P270" s="170">
        <f t="shared" si="830"/>
      </c>
      <c r="Q270" s="171">
        <f>(M270+M271)/(O270+O271)</f>
      </c>
      <c r="R270" s="172">
        <v>2</v>
      </c>
      <c r="S270" s="171">
        <f>(O270+O271)/(K270+K271)</f>
      </c>
      <c r="T270" s="172">
        <v>1</v>
      </c>
      <c r="U270" s="173">
        <f>F270/T270</f>
      </c>
      <c r="V270" s="174">
        <f>(F270+500)/T270</f>
      </c>
      <c r="W270" s="175">
        <v>1692</v>
      </c>
      <c r="X270" s="174">
        <f>W270/T270</f>
      </c>
      <c r="Y270" s="171">
        <f>T270/R270</f>
      </c>
      <c r="Z270" s="174">
        <f>W270/F270</f>
      </c>
      <c r="AA270" s="174">
        <f>W270/(F270+500)</f>
      </c>
      <c r="AB270" s="172">
        <v>0</v>
      </c>
      <c r="AC270" s="172">
        <v>0</v>
      </c>
      <c r="AD270" s="171">
        <f>AB270/T270</f>
      </c>
      <c r="AE270" s="174">
        <f>(W270-AC270)/(F270+500)</f>
      </c>
      <c r="AF270" s="174" t="s">
        <v>159</v>
      </c>
    </row>
    <row r="271">
      <c r="A271" s="161"/>
      <c r="B271" s="162"/>
      <c r="C271" s="163"/>
      <c r="D271" s="164" t="s">
        <v>144</v>
      </c>
      <c r="E271" s="165">
        <v>457.17</v>
      </c>
      <c r="F271" s="166"/>
      <c r="G271" s="167">
        <v>2388</v>
      </c>
      <c r="H271" s="167">
        <v>98</v>
      </c>
      <c r="I271" s="168">
        <f t="shared" si="665"/>
      </c>
      <c r="J271" s="169">
        <f t="shared" si="719"/>
      </c>
      <c r="K271" s="167">
        <v>11</v>
      </c>
      <c r="L271" s="169">
        <f t="shared" si="774"/>
      </c>
      <c r="M271" s="167">
        <v>0</v>
      </c>
      <c r="N271" s="170">
        <f t="shared" si="803"/>
      </c>
      <c r="O271" s="167">
        <v>1</v>
      </c>
      <c r="P271" s="170">
        <f t="shared" si="830"/>
      </c>
      <c r="Q271" s="171"/>
      <c r="R271" s="172"/>
      <c r="S271" s="171"/>
      <c r="T271" s="172"/>
      <c r="U271" s="173"/>
      <c r="V271" s="174"/>
      <c r="W271" s="175"/>
      <c r="X271" s="174"/>
      <c r="Y271" s="171"/>
      <c r="Z271" s="174"/>
      <c r="AA271" s="174"/>
      <c r="AB271" s="172"/>
      <c r="AC271" s="172"/>
      <c r="AD271" s="171"/>
      <c r="AE271" s="174"/>
      <c r="AF271" s="176" t="s">
        <v>184</v>
      </c>
    </row>
    <row r="272">
      <c r="A272" s="161"/>
      <c r="B272" s="177" t="s">
        <v>149</v>
      </c>
      <c r="C272" s="178"/>
      <c r="D272" s="179"/>
      <c r="E272" s="180">
        <f>SUM(E264:E271)</f>
      </c>
      <c r="F272" s="181">
        <f>SUM(F264:F271)</f>
      </c>
      <c r="G272" s="181">
        <f>SUM(G264:G271)</f>
      </c>
      <c r="H272" s="181">
        <f>SUM(H264:H271)</f>
      </c>
      <c r="I272" s="182">
        <f t="shared" si="665"/>
      </c>
      <c r="J272" s="183">
        <f t="shared" si="719"/>
      </c>
      <c r="K272" s="181">
        <f>SUM(K264:K271)</f>
      </c>
      <c r="L272" s="183">
        <f t="shared" si="774"/>
      </c>
      <c r="M272" s="181">
        <f>SUM(M264:M271)</f>
      </c>
      <c r="N272" s="184">
        <f t="shared" si="803"/>
      </c>
      <c r="O272" s="181">
        <f>SUM(O264:O271)</f>
      </c>
      <c r="P272" s="184">
        <f t="shared" si="830"/>
      </c>
      <c r="Q272" s="185">
        <f>M272/O272</f>
      </c>
      <c r="R272" s="181">
        <f>SUM(R264:R271)</f>
      </c>
      <c r="S272" s="185">
        <f>(O272+O272)/(K272+K272)</f>
      </c>
      <c r="T272" s="181">
        <f>SUM(T264:T271)</f>
      </c>
      <c r="U272" s="186">
        <f t="shared" ref="U272:U273" si="28">F272/T272</f>
      </c>
      <c r="V272" s="187">
        <f>(F272+5*500)/T272</f>
      </c>
      <c r="W272" s="183">
        <f>SUM(W264:W271)</f>
      </c>
      <c r="X272" s="188">
        <f t="shared" ref="X272:X273" si="160">W272/T272</f>
      </c>
      <c r="Y272" s="185">
        <f t="shared" ref="Y272:Y273" si="292">T272/R272</f>
      </c>
      <c r="Z272" s="187">
        <f t="shared" ref="Z272:Z273" si="424">W272/F272</f>
      </c>
      <c r="AA272" s="187">
        <f>W272/(F272+COUNT(W264:W271)*500)</f>
      </c>
      <c r="AB272" s="181">
        <f>SUM(AB264:AB271)</f>
      </c>
      <c r="AC272" s="181">
        <f>SUM(AC264:AC271)</f>
      </c>
      <c r="AD272" s="185">
        <f t="shared" ref="AD272:AD273" si="556">AB272/T272</f>
      </c>
      <c r="AE272" s="189">
        <f>(W272-AC272)/(F272+COUNT(W264:W271))</f>
      </c>
      <c r="AF272" s="174"/>
    </row>
    <row r="273">
      <c r="A273" s="161"/>
      <c r="B273" s="162" t="s">
        <v>167</v>
      </c>
      <c r="C273" s="163" t="s">
        <v>156</v>
      </c>
      <c r="D273" s="164" t="s">
        <v>142</v>
      </c>
      <c r="E273" s="165">
        <v>1344.86</v>
      </c>
      <c r="F273" s="166">
        <f>E273+E274</f>
      </c>
      <c r="G273" s="167">
        <v>9549</v>
      </c>
      <c r="H273" s="167">
        <v>136</v>
      </c>
      <c r="I273" s="168">
        <f t="shared" si="665"/>
      </c>
      <c r="J273" s="169">
        <f t="shared" si="719"/>
      </c>
      <c r="K273" s="167">
        <v>20</v>
      </c>
      <c r="L273" s="169">
        <f t="shared" si="774"/>
      </c>
      <c r="M273" s="167">
        <v>0</v>
      </c>
      <c r="N273" s="170">
        <f t="shared" si="803"/>
      </c>
      <c r="O273" s="167">
        <v>4</v>
      </c>
      <c r="P273" s="170">
        <f t="shared" si="830"/>
      </c>
      <c r="Q273" s="171">
        <f>(M273+M274)/(O273+O274)</f>
      </c>
      <c r="R273" s="172">
        <v>11</v>
      </c>
      <c r="S273" s="171">
        <f>(O273+O274)/(K273+K274)</f>
      </c>
      <c r="T273" s="172">
        <v>2</v>
      </c>
      <c r="U273" s="173">
        <f t="shared" si="28"/>
      </c>
      <c r="V273" s="174">
        <f>(F273+500)/T273</f>
      </c>
      <c r="W273" s="175">
        <v>2770.800000000003</v>
      </c>
      <c r="X273" s="174">
        <f t="shared" si="160"/>
      </c>
      <c r="Y273" s="171">
        <f t="shared" si="292"/>
      </c>
      <c r="Z273" s="174">
        <f t="shared" si="424"/>
      </c>
      <c r="AA273" s="174">
        <f>W273/(F273+500)</f>
      </c>
      <c r="AB273" s="172">
        <v>0</v>
      </c>
      <c r="AC273" s="172">
        <v>0</v>
      </c>
      <c r="AD273" s="171">
        <f t="shared" si="556"/>
      </c>
      <c r="AE273" s="174">
        <f>(W273-AC273)/(F273+500)</f>
      </c>
      <c r="AF273" s="174" t="s">
        <v>159</v>
      </c>
    </row>
    <row r="274">
      <c r="A274" s="161"/>
      <c r="B274" s="162"/>
      <c r="C274" s="163"/>
      <c r="D274" s="164" t="s">
        <v>144</v>
      </c>
      <c r="E274" s="165">
        <v>372.14</v>
      </c>
      <c r="F274" s="166"/>
      <c r="G274" s="167">
        <v>2441</v>
      </c>
      <c r="H274" s="167">
        <v>116</v>
      </c>
      <c r="I274" s="168">
        <f t="shared" si="665"/>
      </c>
      <c r="J274" s="169">
        <f t="shared" si="719"/>
      </c>
      <c r="K274" s="167">
        <v>6</v>
      </c>
      <c r="L274" s="169">
        <f t="shared" si="774"/>
      </c>
      <c r="M274" s="167">
        <v>0</v>
      </c>
      <c r="N274" s="170">
        <f t="shared" si="803"/>
      </c>
      <c r="O274" s="167">
        <v>1</v>
      </c>
      <c r="P274" s="170">
        <f t="shared" si="830"/>
      </c>
      <c r="Q274" s="171"/>
      <c r="R274" s="172"/>
      <c r="S274" s="171"/>
      <c r="T274" s="172"/>
      <c r="U274" s="173"/>
      <c r="V274" s="174"/>
      <c r="W274" s="175"/>
      <c r="X274" s="174"/>
      <c r="Y274" s="171"/>
      <c r="Z274" s="174"/>
      <c r="AA274" s="174"/>
      <c r="AB274" s="172"/>
      <c r="AC274" s="172"/>
      <c r="AD274" s="171"/>
      <c r="AE274" s="174"/>
      <c r="AF274" s="176" t="s">
        <v>184</v>
      </c>
    </row>
    <row r="275">
      <c r="A275" s="161"/>
      <c r="B275" s="162" t="s">
        <v>169</v>
      </c>
      <c r="C275" s="163" t="s">
        <v>156</v>
      </c>
      <c r="D275" s="164" t="s">
        <v>142</v>
      </c>
      <c r="E275" s="165">
        <v>647.09</v>
      </c>
      <c r="F275" s="166">
        <f>E275+E276</f>
      </c>
      <c r="G275" s="167">
        <v>2980</v>
      </c>
      <c r="H275" s="167">
        <v>91</v>
      </c>
      <c r="I275" s="168">
        <f t="shared" si="665"/>
      </c>
      <c r="J275" s="169">
        <f t="shared" si="719"/>
      </c>
      <c r="K275" s="167">
        <v>11</v>
      </c>
      <c r="L275" s="169">
        <f t="shared" si="774"/>
      </c>
      <c r="M275" s="167">
        <v>0</v>
      </c>
      <c r="N275" s="170">
        <f t="shared" si="803"/>
      </c>
      <c r="O275" s="167">
        <v>0</v>
      </c>
      <c r="P275" s="170">
        <f t="shared" si="830"/>
      </c>
      <c r="Q275" s="171">
        <f>(M275+M276)/(O275+O276)</f>
      </c>
      <c r="R275" s="172">
        <v>3</v>
      </c>
      <c r="S275" s="171">
        <f>(O275+O276)/(K275+K276)</f>
      </c>
      <c r="T275" s="172">
        <v>1</v>
      </c>
      <c r="U275" s="173">
        <f>F275/T275</f>
      </c>
      <c r="V275" s="174">
        <f>(F275+500)/T275</f>
      </c>
      <c r="W275" s="175">
        <v>1663.199999999997</v>
      </c>
      <c r="X275" s="174">
        <f>W275/T275</f>
      </c>
      <c r="Y275" s="171">
        <f>T275/R275</f>
      </c>
      <c r="Z275" s="174">
        <f>W275/F275</f>
      </c>
      <c r="AA275" s="174">
        <f>W275/(F275+500)</f>
      </c>
      <c r="AB275" s="172">
        <v>0</v>
      </c>
      <c r="AC275" s="172">
        <v>0</v>
      </c>
      <c r="AD275" s="171">
        <f>AB275/T275</f>
      </c>
      <c r="AE275" s="174">
        <f>(W275-AC275)/(F275+500)</f>
      </c>
      <c r="AF275" s="174" t="s">
        <v>159</v>
      </c>
    </row>
    <row r="276">
      <c r="A276" s="161"/>
      <c r="B276" s="162"/>
      <c r="C276" s="163"/>
      <c r="D276" s="164" t="s">
        <v>144</v>
      </c>
      <c r="E276" s="165">
        <v>383.14</v>
      </c>
      <c r="F276" s="166"/>
      <c r="G276" s="167">
        <v>2240</v>
      </c>
      <c r="H276" s="167">
        <v>114</v>
      </c>
      <c r="I276" s="168">
        <f t="shared" si="665"/>
      </c>
      <c r="J276" s="169">
        <f t="shared" si="719"/>
      </c>
      <c r="K276" s="167">
        <v>9</v>
      </c>
      <c r="L276" s="169">
        <f t="shared" si="774"/>
      </c>
      <c r="M276" s="167">
        <v>0</v>
      </c>
      <c r="N276" s="170">
        <f t="shared" si="803"/>
      </c>
      <c r="O276" s="167">
        <v>0</v>
      </c>
      <c r="P276" s="170">
        <f t="shared" si="830"/>
      </c>
      <c r="Q276" s="171"/>
      <c r="R276" s="172"/>
      <c r="S276" s="171"/>
      <c r="T276" s="172"/>
      <c r="U276" s="173"/>
      <c r="V276" s="174"/>
      <c r="W276" s="175"/>
      <c r="X276" s="174"/>
      <c r="Y276" s="171"/>
      <c r="Z276" s="174"/>
      <c r="AA276" s="174"/>
      <c r="AB276" s="172"/>
      <c r="AC276" s="172"/>
      <c r="AD276" s="171"/>
      <c r="AE276" s="174"/>
      <c r="AF276" s="176" t="s">
        <v>184</v>
      </c>
    </row>
    <row r="277">
      <c r="A277" s="161"/>
      <c r="B277" s="162" t="s">
        <v>170</v>
      </c>
      <c r="C277" s="163" t="s">
        <v>156</v>
      </c>
      <c r="D277" s="164" t="s">
        <v>142</v>
      </c>
      <c r="E277" s="165">
        <v>585.83</v>
      </c>
      <c r="F277" s="166">
        <f>E277+E278</f>
      </c>
      <c r="G277" s="167">
        <v>3900</v>
      </c>
      <c r="H277" s="167">
        <v>71</v>
      </c>
      <c r="I277" s="168">
        <f t="shared" si="665"/>
      </c>
      <c r="J277" s="169">
        <f t="shared" si="719"/>
      </c>
      <c r="K277" s="167">
        <v>8</v>
      </c>
      <c r="L277" s="169">
        <f t="shared" si="774"/>
      </c>
      <c r="M277" s="167">
        <v>1</v>
      </c>
      <c r="N277" s="170">
        <f t="shared" si="803"/>
      </c>
      <c r="O277" s="167">
        <v>3</v>
      </c>
      <c r="P277" s="170">
        <f t="shared" si="830"/>
      </c>
      <c r="Q277" s="171">
        <f>(M277+M278)/(O277+O278)</f>
      </c>
      <c r="R277" s="172">
        <v>9</v>
      </c>
      <c r="S277" s="171">
        <f>(O277+O278)/(K277+K278)</f>
      </c>
      <c r="T277" s="172">
        <v>3</v>
      </c>
      <c r="U277" s="173">
        <f>F277/T277</f>
      </c>
      <c r="V277" s="174">
        <f>(F277+500)/T277</f>
      </c>
      <c r="W277" s="175">
        <v>1030.800000000003</v>
      </c>
      <c r="X277" s="174">
        <f>W277/T277</f>
      </c>
      <c r="Y277" s="171">
        <f>T277/R277</f>
      </c>
      <c r="Z277" s="174">
        <f>W277/F277</f>
      </c>
      <c r="AA277" s="174">
        <f>W277/(F277+500)</f>
      </c>
      <c r="AB277" s="172">
        <v>3</v>
      </c>
      <c r="AC277" s="172">
        <v>1030.8</v>
      </c>
      <c r="AD277" s="171">
        <f>AB277/T277</f>
      </c>
      <c r="AE277" s="174">
        <f>(W277-AC277)/(F277+500)</f>
      </c>
      <c r="AF277" s="174" t="s">
        <v>159</v>
      </c>
    </row>
    <row r="278">
      <c r="A278" s="161"/>
      <c r="B278" s="162"/>
      <c r="C278" s="163"/>
      <c r="D278" s="164" t="s">
        <v>144</v>
      </c>
      <c r="E278" s="165">
        <v>1090.59</v>
      </c>
      <c r="F278" s="166"/>
      <c r="G278" s="167">
        <v>5251</v>
      </c>
      <c r="H278" s="167">
        <v>179</v>
      </c>
      <c r="I278" s="168">
        <f t="shared" si="665"/>
      </c>
      <c r="J278" s="169">
        <f t="shared" si="719"/>
      </c>
      <c r="K278" s="167">
        <v>22</v>
      </c>
      <c r="L278" s="169">
        <f t="shared" si="774"/>
      </c>
      <c r="M278" s="167">
        <v>1</v>
      </c>
      <c r="N278" s="170">
        <f t="shared" si="803"/>
      </c>
      <c r="O278" s="167">
        <v>5</v>
      </c>
      <c r="P278" s="170">
        <f t="shared" si="830"/>
      </c>
      <c r="Q278" s="171"/>
      <c r="R278" s="172"/>
      <c r="S278" s="171"/>
      <c r="T278" s="172"/>
      <c r="U278" s="173"/>
      <c r="V278" s="174"/>
      <c r="W278" s="175"/>
      <c r="X278" s="174"/>
      <c r="Y278" s="171"/>
      <c r="Z278" s="174"/>
      <c r="AA278" s="174"/>
      <c r="AB278" s="172"/>
      <c r="AC278" s="172"/>
      <c r="AD278" s="171"/>
      <c r="AE278" s="174"/>
      <c r="AF278" s="176" t="s">
        <v>184</v>
      </c>
    </row>
    <row r="279">
      <c r="A279" s="161"/>
      <c r="B279" s="162" t="s">
        <v>171</v>
      </c>
      <c r="C279" s="163" t="s">
        <v>156</v>
      </c>
      <c r="D279" s="164" t="s">
        <v>142</v>
      </c>
      <c r="E279" s="165">
        <v>480.36</v>
      </c>
      <c r="F279" s="166">
        <f>E279+E280</f>
      </c>
      <c r="G279" s="167">
        <v>3946</v>
      </c>
      <c r="H279" s="167">
        <v>48</v>
      </c>
      <c r="I279" s="168">
        <f t="shared" si="665"/>
      </c>
      <c r="J279" s="169">
        <f t="shared" si="719"/>
      </c>
      <c r="K279" s="167">
        <v>10</v>
      </c>
      <c r="L279" s="169">
        <f t="shared" si="774"/>
      </c>
      <c r="M279" s="167">
        <v>0</v>
      </c>
      <c r="N279" s="170">
        <f t="shared" si="803"/>
      </c>
      <c r="O279" s="167">
        <v>0</v>
      </c>
      <c r="P279" s="170">
        <f t="shared" si="830"/>
      </c>
      <c r="Q279" s="171">
        <f>(M279+M280)/(O279+O280)</f>
      </c>
      <c r="R279" s="172">
        <v>4</v>
      </c>
      <c r="S279" s="171">
        <f>(O279+O280)/(K279+K280)</f>
      </c>
      <c r="T279" s="172">
        <v>1</v>
      </c>
      <c r="U279" s="173">
        <f>F279/T279</f>
      </c>
      <c r="V279" s="174">
        <f>(F279+500)/T279</f>
      </c>
      <c r="W279" s="175">
        <v>2011.199999999997</v>
      </c>
      <c r="X279" s="174">
        <f>W279/T279</f>
      </c>
      <c r="Y279" s="171">
        <f>T279/R279</f>
      </c>
      <c r="Z279" s="174">
        <f>W279/F279</f>
      </c>
      <c r="AA279" s="174">
        <f>W279/(F279+500)</f>
      </c>
      <c r="AB279" s="172">
        <v>0</v>
      </c>
      <c r="AC279" s="172">
        <v>0</v>
      </c>
      <c r="AD279" s="171">
        <f>AB279/T279</f>
      </c>
      <c r="AE279" s="174">
        <f>(W279-AC279)/(F279+500)</f>
      </c>
      <c r="AF279" s="174" t="s">
        <v>159</v>
      </c>
    </row>
    <row r="280">
      <c r="A280" s="161"/>
      <c r="B280" s="162"/>
      <c r="C280" s="163"/>
      <c r="D280" s="164" t="s">
        <v>144</v>
      </c>
      <c r="E280" s="165">
        <v>308.59</v>
      </c>
      <c r="F280" s="166"/>
      <c r="G280" s="167">
        <v>2556</v>
      </c>
      <c r="H280" s="167">
        <v>80</v>
      </c>
      <c r="I280" s="168">
        <f t="shared" si="665"/>
      </c>
      <c r="J280" s="169">
        <f t="shared" si="719"/>
      </c>
      <c r="K280" s="167">
        <v>4</v>
      </c>
      <c r="L280" s="169">
        <f t="shared" si="774"/>
      </c>
      <c r="M280" s="167">
        <v>1</v>
      </c>
      <c r="N280" s="170">
        <f t="shared" si="803"/>
      </c>
      <c r="O280" s="167">
        <v>2</v>
      </c>
      <c r="P280" s="170">
        <f t="shared" si="830"/>
      </c>
      <c r="Q280" s="171"/>
      <c r="R280" s="172"/>
      <c r="S280" s="171"/>
      <c r="T280" s="172"/>
      <c r="U280" s="173"/>
      <c r="V280" s="174"/>
      <c r="W280" s="175"/>
      <c r="X280" s="174"/>
      <c r="Y280" s="171"/>
      <c r="Z280" s="174"/>
      <c r="AA280" s="174"/>
      <c r="AB280" s="172"/>
      <c r="AC280" s="172"/>
      <c r="AD280" s="171"/>
      <c r="AE280" s="174"/>
      <c r="AF280" s="176" t="s">
        <v>184</v>
      </c>
    </row>
    <row r="281">
      <c r="A281" s="161"/>
      <c r="B281" s="177" t="s">
        <v>149</v>
      </c>
      <c r="C281" s="178"/>
      <c r="D281" s="179"/>
      <c r="E281" s="180">
        <f>SUM(E273:E280)</f>
      </c>
      <c r="F281" s="181">
        <f>SUM(F273:F280)</f>
      </c>
      <c r="G281" s="181">
        <f>SUM(G273:G280)</f>
      </c>
      <c r="H281" s="181">
        <f>SUM(H273:H280)</f>
      </c>
      <c r="I281" s="182">
        <f t="shared" si="665"/>
      </c>
      <c r="J281" s="183">
        <f t="shared" si="719"/>
      </c>
      <c r="K281" s="181">
        <f>SUM(K273:K280)</f>
      </c>
      <c r="L281" s="183">
        <f t="shared" si="774"/>
      </c>
      <c r="M281" s="181">
        <f>SUM(M273:M280)</f>
      </c>
      <c r="N281" s="184">
        <f t="shared" si="803"/>
      </c>
      <c r="O281" s="181">
        <f>SUM(O273:O280)</f>
      </c>
      <c r="P281" s="184">
        <f t="shared" si="830"/>
      </c>
      <c r="Q281" s="185">
        <f t="shared" ref="Q281:Q282" si="692">M281/O281</f>
      </c>
      <c r="R281" s="181">
        <f>SUM(R273:R280)</f>
      </c>
      <c r="S281" s="185">
        <f t="shared" ref="S281:S282" si="746">(O281+O281)/(K281+K281)</f>
      </c>
      <c r="T281" s="181">
        <f>SUM(T273:T280)</f>
      </c>
      <c r="U281" s="186">
        <f t="shared" ref="U281:U282" si="29">F281/T281</f>
      </c>
      <c r="V281" s="187">
        <f>(F281+5*500)/T281</f>
      </c>
      <c r="W281" s="183">
        <f>SUM(W273:W280)</f>
      </c>
      <c r="X281" s="188">
        <f t="shared" ref="X281:X282" si="161">W281/T281</f>
      </c>
      <c r="Y281" s="185">
        <f t="shared" ref="Y281:Y282" si="293">T281/R281</f>
      </c>
      <c r="Z281" s="187">
        <f t="shared" ref="Z281:Z282" si="425">W281/F281</f>
      </c>
      <c r="AA281" s="187">
        <f>W281/(F281+COUNT(W273:W280)*500)</f>
      </c>
      <c r="AB281" s="181">
        <f>SUM(AB273:AB280)</f>
      </c>
      <c r="AC281" s="181">
        <f>SUM(AC273:AC280)</f>
      </c>
      <c r="AD281" s="185">
        <f t="shared" ref="AD281:AD282" si="557">AB281/T281</f>
      </c>
      <c r="AE281" s="189">
        <f>(W281-AC281)/(F281+COUNT(W273:W280))</f>
      </c>
      <c r="AF281" s="174"/>
    </row>
    <row r="282">
      <c r="A282" s="161"/>
      <c r="B282" s="191" t="s">
        <v>172</v>
      </c>
      <c r="C282" s="192"/>
      <c r="D282" s="191"/>
      <c r="E282" s="193">
        <f>E245+E254+E263+E272+E281</f>
      </c>
      <c r="F282" s="194">
        <f>F245+F254+F263+F272+F281</f>
      </c>
      <c r="G282" s="194">
        <f>G245+G254+G263+G272+G281</f>
      </c>
      <c r="H282" s="194">
        <f>H245+H254+H263+H272+H281</f>
      </c>
      <c r="I282" s="195">
        <f t="shared" si="665"/>
      </c>
      <c r="J282" s="194">
        <f>J245+J254+J263+J272+J281</f>
      </c>
      <c r="K282" s="194">
        <f>K245+K254+K263+K272+K281</f>
      </c>
      <c r="L282" s="196">
        <f t="shared" si="774"/>
      </c>
      <c r="M282" s="194">
        <f>M245+M254+M263+M272+M281</f>
      </c>
      <c r="N282" s="197">
        <f t="shared" si="803"/>
      </c>
      <c r="O282" s="194">
        <f>O245+O254+O263+O272+O281</f>
      </c>
      <c r="P282" s="197">
        <f t="shared" si="830"/>
      </c>
      <c r="Q282" s="198">
        <f t="shared" si="692"/>
      </c>
      <c r="R282" s="194">
        <f>R245+R254+R263+R272+R281</f>
      </c>
      <c r="S282" s="198">
        <f t="shared" si="746"/>
      </c>
      <c r="T282" s="194">
        <f>T245+T254+T263+T272+T281</f>
      </c>
      <c r="U282" s="199">
        <f t="shared" si="29"/>
      </c>
      <c r="V282" s="194">
        <f>(F282+4*500)/T282</f>
      </c>
      <c r="W282" s="194">
        <f>W245+W254+W263+W272+W281</f>
      </c>
      <c r="X282" s="194">
        <f t="shared" si="161"/>
      </c>
      <c r="Y282" s="198">
        <f t="shared" si="293"/>
      </c>
      <c r="Z282" s="194">
        <f t="shared" si="425"/>
      </c>
      <c r="AA282" s="194">
        <f>W282/(F282+COUNT(W237:W244,W246:W253,W255:W262,W264:W271,W273:W280)*500)</f>
      </c>
      <c r="AB282" s="194">
        <f>AB245+AB254+AB263+AB272+AB281</f>
      </c>
      <c r="AC282" s="194">
        <f>AC245+AC254+AC263+AC272+AC281</f>
      </c>
      <c r="AD282" s="198">
        <f t="shared" si="557"/>
      </c>
      <c r="AE282" s="194">
        <f>(W282-AC282)/(F282+COUNT(W237:W244,W246:W253,W255:W262,W264:W271,W273:W280)*500)</f>
      </c>
      <c r="AF282" s="174"/>
    </row>
    <row r="283">
      <c r="A283" s="150" t="s">
        <v>107</v>
      </c>
      <c r="B283" s="151" t="s">
        <v>108</v>
      </c>
      <c r="C283" s="152" t="s">
        <v>109</v>
      </c>
      <c r="D283" s="151" t="s">
        <v>110</v>
      </c>
      <c r="E283" s="153" t="s">
        <v>111</v>
      </c>
      <c r="F283" s="151" t="s">
        <v>112</v>
      </c>
      <c r="G283" s="151" t="s">
        <v>113</v>
      </c>
      <c r="H283" s="151" t="s">
        <v>114</v>
      </c>
      <c r="I283" s="154" t="s">
        <v>115</v>
      </c>
      <c r="J283" s="155" t="s">
        <v>116</v>
      </c>
      <c r="K283" s="151" t="s">
        <v>117</v>
      </c>
      <c r="L283" s="155" t="s">
        <v>118</v>
      </c>
      <c r="M283" s="151" t="s">
        <v>119</v>
      </c>
      <c r="N283" s="156" t="s">
        <v>120</v>
      </c>
      <c r="O283" s="151" t="s">
        <v>121</v>
      </c>
      <c r="P283" s="156" t="s">
        <v>122</v>
      </c>
      <c r="Q283" s="154" t="s">
        <v>123</v>
      </c>
      <c r="R283" s="157" t="s">
        <v>124</v>
      </c>
      <c r="S283" s="158" t="s">
        <v>125</v>
      </c>
      <c r="T283" s="157" t="s">
        <v>126</v>
      </c>
      <c r="U283" s="159" t="s">
        <v>127</v>
      </c>
      <c r="V283" s="160" t="s">
        <v>128</v>
      </c>
      <c r="W283" s="159" t="s">
        <v>129</v>
      </c>
      <c r="X283" s="160" t="s">
        <v>130</v>
      </c>
      <c r="Y283" s="158" t="s">
        <v>131</v>
      </c>
      <c r="Z283" s="160" t="s">
        <v>132</v>
      </c>
      <c r="AA283" s="160" t="s">
        <v>133</v>
      </c>
      <c r="AB283" s="160" t="s">
        <v>134</v>
      </c>
      <c r="AC283" s="157" t="s">
        <v>135</v>
      </c>
      <c r="AD283" s="158" t="s">
        <v>136</v>
      </c>
      <c r="AE283" s="160" t="s">
        <v>137</v>
      </c>
      <c r="AF283" s="160" t="s">
        <v>138</v>
      </c>
    </row>
    <row r="284">
      <c r="A284" s="161" t="s">
        <v>185</v>
      </c>
      <c r="B284" s="162" t="s">
        <v>140</v>
      </c>
      <c r="C284" s="163" t="s">
        <v>163</v>
      </c>
      <c r="D284" s="164" t="s">
        <v>142</v>
      </c>
      <c r="E284" s="165">
        <v>386.22</v>
      </c>
      <c r="F284" s="166">
        <f>E284+E285</f>
      </c>
      <c r="G284" s="167">
        <v>3194</v>
      </c>
      <c r="H284" s="167">
        <v>52</v>
      </c>
      <c r="I284" s="168">
        <f t="shared" ref="I284:I326" si="666">H284/G284</f>
      </c>
      <c r="J284" s="169">
        <f t="shared" ref="J284:J325" si="720">(E284/G284)*1000</f>
      </c>
      <c r="K284" s="167">
        <v>11</v>
      </c>
      <c r="L284" s="169">
        <f t="shared" ref="L284:L326" si="775">E284/K284</f>
      </c>
      <c r="M284" s="167">
        <v>0</v>
      </c>
      <c r="N284" s="170">
        <f t="shared" ref="N284:N326" si="804">E284/M284</f>
      </c>
      <c r="O284" s="167">
        <v>0</v>
      </c>
      <c r="P284" s="170">
        <f t="shared" ref="P284:P326" si="831">E284/O284</f>
      </c>
      <c r="Q284" s="171">
        <f>(M284+M285)/(O284+O285)</f>
      </c>
      <c r="R284" s="172">
        <v>3</v>
      </c>
      <c r="S284" s="171">
        <f>(O284+O285)/(K284+K285)</f>
      </c>
      <c r="T284" s="172">
        <v>0</v>
      </c>
      <c r="U284" s="173">
        <f>F284/T284</f>
      </c>
      <c r="V284" s="174">
        <f>(F284+500)/T284</f>
      </c>
      <c r="W284" s="175">
        <v>0</v>
      </c>
      <c r="X284" s="174">
        <f>W284/T284</f>
      </c>
      <c r="Y284" s="171">
        <f>T284/R284</f>
      </c>
      <c r="Z284" s="174">
        <f>W284/F284</f>
      </c>
      <c r="AA284" s="174">
        <f>W284/(F284+500)</f>
      </c>
      <c r="AB284" s="172">
        <v>0</v>
      </c>
      <c r="AC284" s="172">
        <v>0</v>
      </c>
      <c r="AD284" s="171">
        <f>AB284/T284</f>
      </c>
      <c r="AE284" s="174">
        <f>(W284-AC284)/(F284+500)</f>
      </c>
      <c r="AF284" s="174" t="s">
        <v>143</v>
      </c>
    </row>
    <row r="285">
      <c r="A285" s="161"/>
      <c r="B285" s="162"/>
      <c r="C285" s="163"/>
      <c r="D285" s="164" t="s">
        <v>144</v>
      </c>
      <c r="E285" s="165">
        <v>966.62</v>
      </c>
      <c r="F285" s="166"/>
      <c r="G285" s="167">
        <v>5998</v>
      </c>
      <c r="H285" s="167">
        <v>307</v>
      </c>
      <c r="I285" s="168">
        <f t="shared" si="666"/>
      </c>
      <c r="J285" s="169">
        <f t="shared" si="720"/>
      </c>
      <c r="K285" s="167">
        <v>27</v>
      </c>
      <c r="L285" s="169">
        <f t="shared" si="775"/>
      </c>
      <c r="M285" s="167">
        <v>0</v>
      </c>
      <c r="N285" s="170">
        <f t="shared" si="804"/>
      </c>
      <c r="O285" s="167">
        <v>3</v>
      </c>
      <c r="P285" s="170">
        <f t="shared" si="831"/>
      </c>
      <c r="Q285" s="171"/>
      <c r="R285" s="172"/>
      <c r="S285" s="171"/>
      <c r="T285" s="172"/>
      <c r="U285" s="173"/>
      <c r="V285" s="174"/>
      <c r="W285" s="175"/>
      <c r="X285" s="174"/>
      <c r="Y285" s="171"/>
      <c r="Z285" s="174"/>
      <c r="AA285" s="174"/>
      <c r="AB285" s="172"/>
      <c r="AC285" s="172"/>
      <c r="AD285" s="171"/>
      <c r="AE285" s="174"/>
      <c r="AF285" s="176" t="s">
        <v>177</v>
      </c>
    </row>
    <row r="286">
      <c r="A286" s="161"/>
      <c r="B286" s="162" t="s">
        <v>146</v>
      </c>
      <c r="C286" s="163" t="s">
        <v>163</v>
      </c>
      <c r="D286" s="164" t="s">
        <v>142</v>
      </c>
      <c r="E286" s="165">
        <v>357.47</v>
      </c>
      <c r="F286" s="166">
        <f>E286+E287</f>
      </c>
      <c r="G286" s="167">
        <v>1990</v>
      </c>
      <c r="H286" s="167">
        <v>24</v>
      </c>
      <c r="I286" s="168">
        <f t="shared" si="666"/>
      </c>
      <c r="J286" s="169">
        <f t="shared" si="720"/>
      </c>
      <c r="K286" s="167">
        <v>8</v>
      </c>
      <c r="L286" s="169">
        <f t="shared" si="775"/>
      </c>
      <c r="M286" s="167">
        <v>1</v>
      </c>
      <c r="N286" s="170">
        <f t="shared" si="804"/>
      </c>
      <c r="O286" s="167">
        <v>2</v>
      </c>
      <c r="P286" s="170">
        <f t="shared" si="831"/>
      </c>
      <c r="Q286" s="171">
        <f>(M286+M287)/(O286+O287)</f>
      </c>
      <c r="R286" s="172">
        <v>7</v>
      </c>
      <c r="S286" s="171">
        <f>(O286+O287)/(K286+K287)</f>
      </c>
      <c r="T286" s="172">
        <v>3</v>
      </c>
      <c r="U286" s="173">
        <f>F286/T286</f>
      </c>
      <c r="V286" s="174">
        <f>(F286+500)/T286</f>
      </c>
      <c r="W286" s="175">
        <v>3769.2</v>
      </c>
      <c r="X286" s="174">
        <f>W286/T286</f>
      </c>
      <c r="Y286" s="171">
        <f>T286/R286</f>
      </c>
      <c r="Z286" s="174">
        <f>W286/F286</f>
      </c>
      <c r="AA286" s="174">
        <f>W286/(F286+500)</f>
      </c>
      <c r="AB286" s="172">
        <v>0</v>
      </c>
      <c r="AC286" s="172">
        <v>0</v>
      </c>
      <c r="AD286" s="171">
        <f>AB286/T286</f>
      </c>
      <c r="AE286" s="174">
        <f>(W286-AC286)/(F286+500)</f>
      </c>
      <c r="AF286" s="174" t="s">
        <v>143</v>
      </c>
    </row>
    <row r="287">
      <c r="A287" s="161"/>
      <c r="B287" s="162"/>
      <c r="C287" s="163"/>
      <c r="D287" s="164" t="s">
        <v>144</v>
      </c>
      <c r="E287" s="165">
        <v>1535.53</v>
      </c>
      <c r="F287" s="166"/>
      <c r="G287" s="167">
        <v>8630</v>
      </c>
      <c r="H287" s="167">
        <v>250</v>
      </c>
      <c r="I287" s="168">
        <f t="shared" si="666"/>
      </c>
      <c r="J287" s="169">
        <f t="shared" si="720"/>
      </c>
      <c r="K287" s="167">
        <v>28</v>
      </c>
      <c r="L287" s="169">
        <f t="shared" si="775"/>
      </c>
      <c r="M287" s="167">
        <v>2</v>
      </c>
      <c r="N287" s="170">
        <f t="shared" si="804"/>
      </c>
      <c r="O287" s="167">
        <v>7</v>
      </c>
      <c r="P287" s="170">
        <f t="shared" si="831"/>
      </c>
      <c r="Q287" s="171"/>
      <c r="R287" s="172"/>
      <c r="S287" s="171"/>
      <c r="T287" s="172"/>
      <c r="U287" s="173"/>
      <c r="V287" s="174"/>
      <c r="W287" s="175"/>
      <c r="X287" s="174"/>
      <c r="Y287" s="171"/>
      <c r="Z287" s="174"/>
      <c r="AA287" s="174"/>
      <c r="AB287" s="172"/>
      <c r="AC287" s="172"/>
      <c r="AD287" s="171"/>
      <c r="AE287" s="174"/>
      <c r="AF287" s="176" t="s">
        <v>177</v>
      </c>
    </row>
    <row r="288">
      <c r="A288" s="161"/>
      <c r="B288" s="162" t="s">
        <v>147</v>
      </c>
      <c r="C288" s="163" t="s">
        <v>163</v>
      </c>
      <c r="D288" s="164" t="s">
        <v>142</v>
      </c>
      <c r="E288" s="165">
        <v>382.22</v>
      </c>
      <c r="F288" s="166">
        <f>E288+E289</f>
      </c>
      <c r="G288" s="167">
        <v>1943</v>
      </c>
      <c r="H288" s="167">
        <v>32</v>
      </c>
      <c r="I288" s="168">
        <f t="shared" si="666"/>
      </c>
      <c r="J288" s="169">
        <f t="shared" si="720"/>
      </c>
      <c r="K288" s="167">
        <v>9</v>
      </c>
      <c r="L288" s="169">
        <f t="shared" si="775"/>
      </c>
      <c r="M288" s="167">
        <v>1</v>
      </c>
      <c r="N288" s="170">
        <f t="shared" si="804"/>
      </c>
      <c r="O288" s="167">
        <v>2</v>
      </c>
      <c r="P288" s="170">
        <f t="shared" si="831"/>
      </c>
      <c r="Q288" s="171">
        <f>(M288+M289)/(O288+O289)</f>
      </c>
      <c r="R288" s="172">
        <v>3</v>
      </c>
      <c r="S288" s="171">
        <f>(O288+O289)/(K288+K289)</f>
      </c>
      <c r="T288" s="172">
        <v>1</v>
      </c>
      <c r="U288" s="173">
        <f>F288/T288</f>
      </c>
      <c r="V288" s="174">
        <f>(F288+500)/T288</f>
      </c>
      <c r="W288" s="175">
        <v>141.60000000000036</v>
      </c>
      <c r="X288" s="174">
        <f>W288/T288</f>
      </c>
      <c r="Y288" s="171">
        <f>T288/R288</f>
      </c>
      <c r="Z288" s="174">
        <f>W288/F288</f>
      </c>
      <c r="AA288" s="174">
        <f>W288/(F288+500)</f>
      </c>
      <c r="AB288" s="172">
        <v>0</v>
      </c>
      <c r="AC288" s="172">
        <v>0</v>
      </c>
      <c r="AD288" s="171">
        <f>AB288/T288</f>
      </c>
      <c r="AE288" s="174">
        <f>(W288-AC288)/(F288+500)</f>
      </c>
      <c r="AF288" s="174" t="s">
        <v>143</v>
      </c>
    </row>
    <row r="289">
      <c r="A289" s="161"/>
      <c r="B289" s="162"/>
      <c r="C289" s="163"/>
      <c r="D289" s="164" t="s">
        <v>144</v>
      </c>
      <c r="E289" s="165">
        <v>1407.53</v>
      </c>
      <c r="F289" s="166"/>
      <c r="G289" s="167">
        <v>10473</v>
      </c>
      <c r="H289" s="167">
        <v>286</v>
      </c>
      <c r="I289" s="168">
        <f t="shared" si="666"/>
      </c>
      <c r="J289" s="169">
        <f t="shared" si="720"/>
      </c>
      <c r="K289" s="167">
        <v>26</v>
      </c>
      <c r="L289" s="169">
        <f t="shared" si="775"/>
      </c>
      <c r="M289" s="167">
        <v>0</v>
      </c>
      <c r="N289" s="170">
        <f t="shared" si="804"/>
      </c>
      <c r="O289" s="167">
        <v>0</v>
      </c>
      <c r="P289" s="170">
        <f t="shared" si="831"/>
      </c>
      <c r="Q289" s="171"/>
      <c r="R289" s="172"/>
      <c r="S289" s="171"/>
      <c r="T289" s="172"/>
      <c r="U289" s="173"/>
      <c r="V289" s="174"/>
      <c r="W289" s="175"/>
      <c r="X289" s="174"/>
      <c r="Y289" s="171"/>
      <c r="Z289" s="174"/>
      <c r="AA289" s="174"/>
      <c r="AB289" s="172"/>
      <c r="AC289" s="172"/>
      <c r="AD289" s="171"/>
      <c r="AE289" s="174"/>
      <c r="AF289" s="176" t="s">
        <v>177</v>
      </c>
    </row>
    <row r="290">
      <c r="A290" s="161"/>
      <c r="B290" s="162" t="s">
        <v>148</v>
      </c>
      <c r="C290" s="163" t="s">
        <v>163</v>
      </c>
      <c r="D290" s="164" t="s">
        <v>142</v>
      </c>
      <c r="E290" s="165">
        <v>777.73</v>
      </c>
      <c r="F290" s="166">
        <f>E290+E291</f>
      </c>
      <c r="G290" s="167">
        <v>1963</v>
      </c>
      <c r="H290" s="167">
        <v>41</v>
      </c>
      <c r="I290" s="168">
        <f t="shared" si="666"/>
      </c>
      <c r="J290" s="169">
        <f t="shared" si="720"/>
      </c>
      <c r="K290" s="167">
        <v>7</v>
      </c>
      <c r="L290" s="169">
        <f t="shared" si="775"/>
      </c>
      <c r="M290" s="167">
        <v>0</v>
      </c>
      <c r="N290" s="170">
        <f t="shared" si="804"/>
      </c>
      <c r="O290" s="167">
        <v>0</v>
      </c>
      <c r="P290" s="170">
        <f t="shared" si="831"/>
      </c>
      <c r="Q290" s="171">
        <f>(M290+M291)/(O290+O291)</f>
      </c>
      <c r="R290" s="172">
        <v>15</v>
      </c>
      <c r="S290" s="171">
        <f>(O290+O291)/(K290+K291)</f>
      </c>
      <c r="T290" s="172">
        <v>9</v>
      </c>
      <c r="U290" s="173">
        <f>F290/T290</f>
      </c>
      <c r="V290" s="174">
        <f>(F290+500)/T290</f>
      </c>
      <c r="W290" s="175">
        <v>12470.400000000001</v>
      </c>
      <c r="X290" s="174">
        <f>W290/T290</f>
      </c>
      <c r="Y290" s="171">
        <f>T290/R290</f>
      </c>
      <c r="Z290" s="174">
        <f>W290/F290</f>
      </c>
      <c r="AA290" s="174">
        <f>W290/(F290+500)</f>
      </c>
      <c r="AB290" s="172">
        <v>4</v>
      </c>
      <c r="AC290" s="172">
        <v>6186</v>
      </c>
      <c r="AD290" s="171">
        <f>AB290/T290</f>
      </c>
      <c r="AE290" s="174">
        <f>(W290-AC290)/(F290+500)</f>
      </c>
      <c r="AF290" s="174" t="s">
        <v>143</v>
      </c>
    </row>
    <row r="291">
      <c r="A291" s="161"/>
      <c r="B291" s="162"/>
      <c r="C291" s="163"/>
      <c r="D291" s="164" t="s">
        <v>144</v>
      </c>
      <c r="E291" s="165">
        <v>1104.36</v>
      </c>
      <c r="F291" s="166"/>
      <c r="G291" s="167">
        <v>7656</v>
      </c>
      <c r="H291" s="167">
        <v>128</v>
      </c>
      <c r="I291" s="168">
        <f t="shared" si="666"/>
      </c>
      <c r="J291" s="169">
        <f t="shared" si="720"/>
      </c>
      <c r="K291" s="167">
        <v>17</v>
      </c>
      <c r="L291" s="169">
        <f t="shared" si="775"/>
      </c>
      <c r="M291" s="167">
        <v>4</v>
      </c>
      <c r="N291" s="170">
        <f t="shared" si="804"/>
      </c>
      <c r="O291" s="167">
        <v>6</v>
      </c>
      <c r="P291" s="170">
        <f t="shared" si="831"/>
      </c>
      <c r="Q291" s="171"/>
      <c r="R291" s="172"/>
      <c r="S291" s="171"/>
      <c r="T291" s="172"/>
      <c r="U291" s="173"/>
      <c r="V291" s="174"/>
      <c r="W291" s="175"/>
      <c r="X291" s="174"/>
      <c r="Y291" s="171"/>
      <c r="Z291" s="174"/>
      <c r="AA291" s="174"/>
      <c r="AB291" s="172"/>
      <c r="AC291" s="172"/>
      <c r="AD291" s="171"/>
      <c r="AE291" s="174"/>
      <c r="AF291" s="176" t="s">
        <v>177</v>
      </c>
    </row>
    <row r="292">
      <c r="A292" s="161"/>
      <c r="B292" s="177" t="s">
        <v>149</v>
      </c>
      <c r="C292" s="178"/>
      <c r="D292" s="179"/>
      <c r="E292" s="180">
        <f>SUM(E284:E291)</f>
      </c>
      <c r="F292" s="181">
        <f>SUM(F284:F291)</f>
      </c>
      <c r="G292" s="181">
        <f>SUM(G284:G291)</f>
      </c>
      <c r="H292" s="181">
        <f>SUM(H284:H291)</f>
      </c>
      <c r="I292" s="182">
        <f t="shared" si="666"/>
      </c>
      <c r="J292" s="183">
        <f t="shared" si="720"/>
      </c>
      <c r="K292" s="181">
        <f>SUM(K284:K291)</f>
      </c>
      <c r="L292" s="183">
        <f t="shared" si="775"/>
      </c>
      <c r="M292" s="181">
        <f>SUM(M284:M291)</f>
      </c>
      <c r="N292" s="184">
        <f t="shared" si="804"/>
      </c>
      <c r="O292" s="181">
        <f>SUM(O284:O291)</f>
      </c>
      <c r="P292" s="184">
        <f t="shared" si="831"/>
      </c>
      <c r="Q292" s="185">
        <f>M292/O292</f>
      </c>
      <c r="R292" s="181">
        <f>SUM(R284:R291)</f>
      </c>
      <c r="S292" s="185">
        <f>(O292+O292)/(K292+K292)</f>
      </c>
      <c r="T292" s="181">
        <f>SUM(T284:T291)</f>
      </c>
      <c r="U292" s="186">
        <f t="shared" ref="U292:U293" si="30">F292/T292</f>
      </c>
      <c r="V292" s="187">
        <f>(F292+5*500)/T292</f>
      </c>
      <c r="W292" s="183">
        <f>SUM(W284:W291)</f>
      </c>
      <c r="X292" s="188">
        <f t="shared" ref="X292:X293" si="162">W292/T292</f>
      </c>
      <c r="Y292" s="185">
        <f t="shared" ref="Y292:Y293" si="294">T292/R292</f>
      </c>
      <c r="Z292" s="187">
        <f t="shared" ref="Z292:Z293" si="426">W292/F292</f>
      </c>
      <c r="AA292" s="187">
        <f>W292/(F292+COUNT(W284:W291)*500)</f>
      </c>
      <c r="AB292" s="181">
        <f>SUM(AB284:AB291)</f>
      </c>
      <c r="AC292" s="181">
        <f>SUM(AC284:AC291)</f>
      </c>
      <c r="AD292" s="185">
        <f t="shared" ref="AD292:AD293" si="558">AB292/T292</f>
      </c>
      <c r="AE292" s="189">
        <f>(W292-AC292)/(F292+COUNT(W284:W291))</f>
      </c>
      <c r="AF292" s="174"/>
    </row>
    <row r="293">
      <c r="A293" s="161"/>
      <c r="B293" s="162" t="s">
        <v>150</v>
      </c>
      <c r="C293" s="163" t="s">
        <v>183</v>
      </c>
      <c r="D293" s="164" t="s">
        <v>142</v>
      </c>
      <c r="E293" s="165">
        <v>1108.31</v>
      </c>
      <c r="F293" s="166">
        <f>E293+E294</f>
      </c>
      <c r="G293" s="167">
        <v>7678</v>
      </c>
      <c r="H293" s="167">
        <v>54</v>
      </c>
      <c r="I293" s="168">
        <f t="shared" si="666"/>
      </c>
      <c r="J293" s="169">
        <f t="shared" si="720"/>
      </c>
      <c r="K293" s="167">
        <v>16</v>
      </c>
      <c r="L293" s="169">
        <f t="shared" si="775"/>
      </c>
      <c r="M293" s="167">
        <v>1</v>
      </c>
      <c r="N293" s="170">
        <f t="shared" si="804"/>
      </c>
      <c r="O293" s="167">
        <v>2</v>
      </c>
      <c r="P293" s="170">
        <f t="shared" si="831"/>
      </c>
      <c r="Q293" s="171">
        <f>(M293+M294)/(O293+O294)</f>
      </c>
      <c r="R293" s="172">
        <v>14</v>
      </c>
      <c r="S293" s="171">
        <f>(O293+O294)/(K293+K294)</f>
      </c>
      <c r="T293" s="172">
        <v>6</v>
      </c>
      <c r="U293" s="173">
        <f t="shared" si="30"/>
      </c>
      <c r="V293" s="174">
        <f>(F293+500)/T293</f>
      </c>
      <c r="W293" s="175">
        <v>6992.399999999998</v>
      </c>
      <c r="X293" s="174">
        <f t="shared" si="162"/>
      </c>
      <c r="Y293" s="171">
        <f t="shared" si="294"/>
      </c>
      <c r="Z293" s="174">
        <f t="shared" si="426"/>
      </c>
      <c r="AA293" s="174">
        <f>W293/(F293+500)</f>
      </c>
      <c r="AB293" s="172">
        <v>4</v>
      </c>
      <c r="AC293" s="172">
        <v>4870.8</v>
      </c>
      <c r="AD293" s="171">
        <f t="shared" si="558"/>
      </c>
      <c r="AE293" s="174">
        <f>(W293-AC293)/(F293+500)</f>
      </c>
      <c r="AF293" s="174" t="s">
        <v>143</v>
      </c>
    </row>
    <row r="294">
      <c r="A294" s="161"/>
      <c r="B294" s="162"/>
      <c r="C294" s="163"/>
      <c r="D294" s="164" t="s">
        <v>144</v>
      </c>
      <c r="E294" s="165">
        <v>3590.79</v>
      </c>
      <c r="F294" s="166"/>
      <c r="G294" s="167">
        <v>22631</v>
      </c>
      <c r="H294" s="167">
        <v>316</v>
      </c>
      <c r="I294" s="168">
        <f t="shared" si="666"/>
      </c>
      <c r="J294" s="169">
        <f t="shared" si="720"/>
      </c>
      <c r="K294" s="167">
        <v>43</v>
      </c>
      <c r="L294" s="169">
        <f t="shared" si="775"/>
      </c>
      <c r="M294" s="167">
        <v>5</v>
      </c>
      <c r="N294" s="170">
        <f t="shared" si="804"/>
      </c>
      <c r="O294" s="167">
        <v>7</v>
      </c>
      <c r="P294" s="170">
        <f t="shared" si="831"/>
      </c>
      <c r="Q294" s="171"/>
      <c r="R294" s="172"/>
      <c r="S294" s="171"/>
      <c r="T294" s="172"/>
      <c r="U294" s="173"/>
      <c r="V294" s="174"/>
      <c r="W294" s="175"/>
      <c r="X294" s="174"/>
      <c r="Y294" s="171"/>
      <c r="Z294" s="174"/>
      <c r="AA294" s="174"/>
      <c r="AB294" s="172"/>
      <c r="AC294" s="172"/>
      <c r="AD294" s="171"/>
      <c r="AE294" s="174"/>
      <c r="AF294" s="176" t="s">
        <v>177</v>
      </c>
    </row>
    <row r="295">
      <c r="A295" s="161"/>
      <c r="B295" s="162" t="s">
        <v>152</v>
      </c>
      <c r="C295" s="163" t="s">
        <v>183</v>
      </c>
      <c r="D295" s="164" t="s">
        <v>142</v>
      </c>
      <c r="E295" s="165">
        <v>2123.63</v>
      </c>
      <c r="F295" s="166">
        <f>E295+E296</f>
      </c>
      <c r="G295" s="167">
        <v>14495</v>
      </c>
      <c r="H295" s="167">
        <v>111</v>
      </c>
      <c r="I295" s="168">
        <f t="shared" si="666"/>
      </c>
      <c r="J295" s="169">
        <f t="shared" si="720"/>
      </c>
      <c r="K295" s="167">
        <v>44</v>
      </c>
      <c r="L295" s="169">
        <f t="shared" si="775"/>
      </c>
      <c r="M295" s="167">
        <v>5</v>
      </c>
      <c r="N295" s="170">
        <f t="shared" si="804"/>
      </c>
      <c r="O295" s="167">
        <v>9</v>
      </c>
      <c r="P295" s="170">
        <f t="shared" si="831"/>
      </c>
      <c r="Q295" s="171">
        <f>(M295+M296)/(O295+O296)</f>
      </c>
      <c r="R295" s="172">
        <v>17</v>
      </c>
      <c r="S295" s="171">
        <f>(O295+O296)/(K295+K296)</f>
      </c>
      <c r="T295" s="172">
        <v>9</v>
      </c>
      <c r="U295" s="173">
        <f>F295/T295</f>
      </c>
      <c r="V295" s="174">
        <f>(F295+500)/T295</f>
      </c>
      <c r="W295" s="175">
        <v>6831.600000000002</v>
      </c>
      <c r="X295" s="174">
        <f>W295/T295</f>
      </c>
      <c r="Y295" s="171">
        <f>T295/R295</f>
      </c>
      <c r="Z295" s="174">
        <f>W295/F295</f>
      </c>
      <c r="AA295" s="174">
        <f>W295/(F295+500)</f>
      </c>
      <c r="AB295" s="172">
        <v>5</v>
      </c>
      <c r="AC295" s="172">
        <v>5102.4</v>
      </c>
      <c r="AD295" s="171">
        <f>AB295/T295</f>
      </c>
      <c r="AE295" s="174">
        <f>(W295-AC295)/(F295+500)</f>
      </c>
      <c r="AF295" s="174" t="s">
        <v>143</v>
      </c>
    </row>
    <row r="296">
      <c r="A296" s="161"/>
      <c r="B296" s="162"/>
      <c r="C296" s="163"/>
      <c r="D296" s="164" t="s">
        <v>144</v>
      </c>
      <c r="E296" s="165">
        <v>5366.09</v>
      </c>
      <c r="F296" s="166"/>
      <c r="G296" s="167">
        <v>44191</v>
      </c>
      <c r="H296" s="167">
        <v>540</v>
      </c>
      <c r="I296" s="168">
        <f t="shared" si="666"/>
      </c>
      <c r="J296" s="169">
        <f t="shared" si="720"/>
      </c>
      <c r="K296" s="167">
        <v>80</v>
      </c>
      <c r="L296" s="169">
        <f t="shared" si="775"/>
      </c>
      <c r="M296" s="167">
        <v>6</v>
      </c>
      <c r="N296" s="170">
        <f t="shared" si="804"/>
      </c>
      <c r="O296" s="167">
        <v>12</v>
      </c>
      <c r="P296" s="170">
        <f t="shared" si="831"/>
      </c>
      <c r="Q296" s="171"/>
      <c r="R296" s="172"/>
      <c r="S296" s="171"/>
      <c r="T296" s="172"/>
      <c r="U296" s="173"/>
      <c r="V296" s="174"/>
      <c r="W296" s="175"/>
      <c r="X296" s="174"/>
      <c r="Y296" s="171"/>
      <c r="Z296" s="174"/>
      <c r="AA296" s="174"/>
      <c r="AB296" s="172"/>
      <c r="AC296" s="172"/>
      <c r="AD296" s="171"/>
      <c r="AE296" s="174"/>
      <c r="AF296" s="176" t="s">
        <v>177</v>
      </c>
    </row>
    <row r="297">
      <c r="A297" s="161"/>
      <c r="B297" s="162" t="s">
        <v>153</v>
      </c>
      <c r="C297" s="163" t="s">
        <v>183</v>
      </c>
      <c r="D297" s="164" t="s">
        <v>142</v>
      </c>
      <c r="E297" s="165">
        <v>4730.48</v>
      </c>
      <c r="F297" s="166">
        <f>E297+E298</f>
      </c>
      <c r="G297" s="167">
        <v>26844</v>
      </c>
      <c r="H297" s="167">
        <v>182</v>
      </c>
      <c r="I297" s="168">
        <f t="shared" si="666"/>
      </c>
      <c r="J297" s="169">
        <f t="shared" si="720"/>
      </c>
      <c r="K297" s="167">
        <v>55</v>
      </c>
      <c r="L297" s="169">
        <f t="shared" si="775"/>
      </c>
      <c r="M297" s="167">
        <v>3</v>
      </c>
      <c r="N297" s="170">
        <f t="shared" si="804"/>
      </c>
      <c r="O297" s="167">
        <v>6</v>
      </c>
      <c r="P297" s="170">
        <f t="shared" si="831"/>
      </c>
      <c r="Q297" s="171">
        <f>(M297+M298)/(O297+O298)</f>
      </c>
      <c r="R297" s="172">
        <v>19</v>
      </c>
      <c r="S297" s="171">
        <f>(O297+O298)/(K297+K298)</f>
      </c>
      <c r="T297" s="172">
        <v>7</v>
      </c>
      <c r="U297" s="173">
        <f>F297/T297</f>
      </c>
      <c r="V297" s="174">
        <f>(F297+500)/T297</f>
      </c>
      <c r="W297" s="175">
        <v>9597.600000000002</v>
      </c>
      <c r="X297" s="174">
        <f>W297/T297</f>
      </c>
      <c r="Y297" s="171">
        <f>T297/R297</f>
      </c>
      <c r="Z297" s="174">
        <f>W297/F297</f>
      </c>
      <c r="AA297" s="174">
        <f>W297/(F297+500)</f>
      </c>
      <c r="AB297" s="172">
        <v>3</v>
      </c>
      <c r="AC297" s="172">
        <v>4482</v>
      </c>
      <c r="AD297" s="171">
        <f>AB297/T297</f>
      </c>
      <c r="AE297" s="174">
        <f>(W297-AC297)/(F297+500)</f>
      </c>
      <c r="AF297" s="174" t="s">
        <v>143</v>
      </c>
    </row>
    <row r="298">
      <c r="A298" s="161"/>
      <c r="B298" s="162"/>
      <c r="C298" s="163"/>
      <c r="D298" s="164" t="s">
        <v>144</v>
      </c>
      <c r="E298" s="165">
        <v>1873.91</v>
      </c>
      <c r="F298" s="166"/>
      <c r="G298" s="167">
        <v>18390</v>
      </c>
      <c r="H298" s="167">
        <v>342</v>
      </c>
      <c r="I298" s="168">
        <f t="shared" si="666"/>
      </c>
      <c r="J298" s="169">
        <f t="shared" si="720"/>
      </c>
      <c r="K298" s="167">
        <v>24</v>
      </c>
      <c r="L298" s="169">
        <f t="shared" si="775"/>
      </c>
      <c r="M298" s="167">
        <v>0</v>
      </c>
      <c r="N298" s="170">
        <f t="shared" si="804"/>
      </c>
      <c r="O298" s="167">
        <v>4</v>
      </c>
      <c r="P298" s="170">
        <f t="shared" si="831"/>
      </c>
      <c r="Q298" s="171"/>
      <c r="R298" s="172"/>
      <c r="S298" s="171"/>
      <c r="T298" s="172"/>
      <c r="U298" s="173"/>
      <c r="V298" s="174"/>
      <c r="W298" s="175"/>
      <c r="X298" s="174"/>
      <c r="Y298" s="171"/>
      <c r="Z298" s="174"/>
      <c r="AA298" s="174"/>
      <c r="AB298" s="172"/>
      <c r="AC298" s="172"/>
      <c r="AD298" s="171"/>
      <c r="AE298" s="174"/>
      <c r="AF298" s="176" t="s">
        <v>177</v>
      </c>
    </row>
    <row r="299">
      <c r="A299" s="161"/>
      <c r="B299" s="162" t="s">
        <v>154</v>
      </c>
      <c r="C299" s="163" t="s">
        <v>183</v>
      </c>
      <c r="D299" s="164" t="s">
        <v>142</v>
      </c>
      <c r="E299" s="165">
        <v>1618.41</v>
      </c>
      <c r="F299" s="166">
        <f>E299+E300</f>
      </c>
      <c r="G299" s="167">
        <v>13183</v>
      </c>
      <c r="H299" s="167">
        <v>112</v>
      </c>
      <c r="I299" s="168">
        <f t="shared" si="666"/>
      </c>
      <c r="J299" s="169">
        <f t="shared" si="720"/>
      </c>
      <c r="K299" s="167">
        <v>38</v>
      </c>
      <c r="L299" s="169">
        <f t="shared" si="775"/>
      </c>
      <c r="M299" s="167">
        <v>3</v>
      </c>
      <c r="N299" s="170">
        <f t="shared" si="804"/>
      </c>
      <c r="O299" s="167">
        <v>7</v>
      </c>
      <c r="P299" s="170">
        <f t="shared" si="831"/>
      </c>
      <c r="Q299" s="171">
        <f>(M299+M300)/(O299+O300)</f>
      </c>
      <c r="R299" s="172">
        <v>6</v>
      </c>
      <c r="S299" s="171">
        <f>(O299+O300)/(K299+K300)</f>
      </c>
      <c r="T299" s="172">
        <v>3</v>
      </c>
      <c r="U299" s="173">
        <f>F299/T299</f>
      </c>
      <c r="V299" s="174">
        <f>(F299+500)/T299</f>
      </c>
      <c r="W299" s="175">
        <v>4430.399999999994</v>
      </c>
      <c r="X299" s="174">
        <f>W299/T299</f>
      </c>
      <c r="Y299" s="171">
        <f>T299/R299</f>
      </c>
      <c r="Z299" s="174">
        <f>W299/F299</f>
      </c>
      <c r="AA299" s="174">
        <f>W299/(F299+500)</f>
      </c>
      <c r="AB299" s="172">
        <v>2</v>
      </c>
      <c r="AC299" s="172">
        <v>2262</v>
      </c>
      <c r="AD299" s="171">
        <f>AB299/T299</f>
      </c>
      <c r="AE299" s="174">
        <f>(W299-AC299)/(F299+500)</f>
      </c>
      <c r="AF299" s="174" t="s">
        <v>143</v>
      </c>
    </row>
    <row r="300">
      <c r="A300" s="161"/>
      <c r="B300" s="162"/>
      <c r="C300" s="163"/>
      <c r="D300" s="164" t="s">
        <v>144</v>
      </c>
      <c r="E300" s="165">
        <v>1468.03</v>
      </c>
      <c r="F300" s="166"/>
      <c r="G300" s="167">
        <v>9362</v>
      </c>
      <c r="H300" s="167">
        <v>298</v>
      </c>
      <c r="I300" s="168">
        <f t="shared" si="666"/>
      </c>
      <c r="J300" s="169">
        <f t="shared" si="720"/>
      </c>
      <c r="K300" s="167">
        <v>20</v>
      </c>
      <c r="L300" s="169">
        <f t="shared" si="775"/>
      </c>
      <c r="M300" s="167">
        <v>1</v>
      </c>
      <c r="N300" s="170">
        <f t="shared" si="804"/>
      </c>
      <c r="O300" s="167">
        <v>3</v>
      </c>
      <c r="P300" s="170">
        <f t="shared" si="831"/>
      </c>
      <c r="Q300" s="171"/>
      <c r="R300" s="172"/>
      <c r="S300" s="171"/>
      <c r="T300" s="172"/>
      <c r="U300" s="173"/>
      <c r="V300" s="174"/>
      <c r="W300" s="175"/>
      <c r="X300" s="174"/>
      <c r="Y300" s="171"/>
      <c r="Z300" s="174"/>
      <c r="AA300" s="174"/>
      <c r="AB300" s="172"/>
      <c r="AC300" s="172"/>
      <c r="AD300" s="171"/>
      <c r="AE300" s="174"/>
      <c r="AF300" s="176" t="s">
        <v>177</v>
      </c>
    </row>
    <row customHeight="true" ht="20.238095238095237" r="301">
      <c r="A301" s="161"/>
      <c r="B301" s="162" t="s">
        <v>155</v>
      </c>
      <c r="C301" s="163" t="s">
        <v>183</v>
      </c>
      <c r="D301" s="164" t="s">
        <v>142</v>
      </c>
      <c r="E301" s="165">
        <v>34.75</v>
      </c>
      <c r="F301" s="166">
        <f>E301+E302</f>
      </c>
      <c r="G301" s="167">
        <v>689</v>
      </c>
      <c r="H301" s="167">
        <v>7</v>
      </c>
      <c r="I301" s="168">
        <f t="shared" si="666"/>
      </c>
      <c r="J301" s="169">
        <f t="shared" si="720"/>
      </c>
      <c r="K301" s="167">
        <v>1</v>
      </c>
      <c r="L301" s="169">
        <f t="shared" si="775"/>
      </c>
      <c r="M301" s="167">
        <v>0</v>
      </c>
      <c r="N301" s="170">
        <f t="shared" si="804"/>
      </c>
      <c r="O301" s="167">
        <v>0</v>
      </c>
      <c r="P301" s="170">
        <f t="shared" si="831"/>
      </c>
      <c r="Q301" s="171">
        <f>(M301+M302)/(O301+O302)</f>
      </c>
      <c r="R301" s="172">
        <v>8</v>
      </c>
      <c r="S301" s="171">
        <f>(O301+O302)/(K301+K302)</f>
      </c>
      <c r="T301" s="172">
        <v>0</v>
      </c>
      <c r="U301" s="173">
        <f>F301/T301</f>
      </c>
      <c r="V301" s="174">
        <f>(F301+500)/T301</f>
      </c>
      <c r="W301" s="175">
        <v>0</v>
      </c>
      <c r="X301" s="174">
        <f>W301/T301</f>
      </c>
      <c r="Y301" s="171">
        <f>T301/R301</f>
      </c>
      <c r="Z301" s="174">
        <f>W301/F301</f>
      </c>
      <c r="AA301" s="174">
        <f>W301/(F301+500)</f>
      </c>
      <c r="AB301" s="172">
        <v>0</v>
      </c>
      <c r="AC301" s="172">
        <v>0</v>
      </c>
      <c r="AD301" s="171">
        <f>AB301/T301</f>
      </c>
      <c r="AE301" s="174">
        <f>(W301-AC301)/(F301+500)</f>
      </c>
      <c r="AF301" s="174" t="s">
        <v>143</v>
      </c>
    </row>
    <row customHeight="true" ht="20.238095238095237" r="302">
      <c r="A302" s="161"/>
      <c r="B302" s="162"/>
      <c r="C302" s="163"/>
      <c r="D302" s="164" t="s">
        <v>144</v>
      </c>
      <c r="E302" s="165">
        <v>2939.23</v>
      </c>
      <c r="F302" s="166"/>
      <c r="G302" s="167">
        <v>25291</v>
      </c>
      <c r="H302" s="167">
        <v>334</v>
      </c>
      <c r="I302" s="168">
        <f t="shared" si="666"/>
      </c>
      <c r="J302" s="169">
        <f t="shared" si="720"/>
      </c>
      <c r="K302" s="167">
        <v>41</v>
      </c>
      <c r="L302" s="169">
        <f t="shared" si="775"/>
      </c>
      <c r="M302" s="167">
        <v>0</v>
      </c>
      <c r="N302" s="170">
        <f t="shared" si="804"/>
      </c>
      <c r="O302" s="167">
        <v>1</v>
      </c>
      <c r="P302" s="170">
        <f t="shared" si="831"/>
      </c>
      <c r="Q302" s="171"/>
      <c r="R302" s="172"/>
      <c r="S302" s="171"/>
      <c r="T302" s="172"/>
      <c r="U302" s="173"/>
      <c r="V302" s="174"/>
      <c r="W302" s="175"/>
      <c r="X302" s="174"/>
      <c r="Y302" s="171"/>
      <c r="Z302" s="174"/>
      <c r="AA302" s="174"/>
      <c r="AB302" s="172"/>
      <c r="AC302" s="172"/>
      <c r="AD302" s="171"/>
      <c r="AE302" s="174"/>
      <c r="AF302" s="176" t="s">
        <v>177</v>
      </c>
    </row>
    <row r="303">
      <c r="A303" s="161"/>
      <c r="B303" s="177" t="s">
        <v>149</v>
      </c>
      <c r="C303" s="178"/>
      <c r="D303" s="179"/>
      <c r="E303" s="180">
        <f>SUM(E293:E302)</f>
      </c>
      <c r="F303" s="181">
        <f>SUM(F293:F302)</f>
      </c>
      <c r="G303" s="181">
        <f>SUM(G293:G302)</f>
      </c>
      <c r="H303" s="181">
        <f>SUM(H293:H302)</f>
      </c>
      <c r="I303" s="182">
        <f t="shared" si="666"/>
      </c>
      <c r="J303" s="183">
        <f t="shared" si="720"/>
      </c>
      <c r="K303" s="181">
        <f>SUM(K293:K302)</f>
      </c>
      <c r="L303" s="183">
        <f t="shared" si="775"/>
      </c>
      <c r="M303" s="181">
        <f>SUM(M293:M302)</f>
      </c>
      <c r="N303" s="184">
        <f t="shared" si="804"/>
      </c>
      <c r="O303" s="181">
        <f>SUM(O293:O302)</f>
      </c>
      <c r="P303" s="184">
        <f t="shared" si="831"/>
      </c>
      <c r="Q303" s="185">
        <f>M303/O303</f>
      </c>
      <c r="R303" s="181">
        <f>SUM(R293:R302)</f>
      </c>
      <c r="S303" s="185">
        <f>(O303+O303)/(K303+K303)</f>
      </c>
      <c r="T303" s="181">
        <f>SUM(T293:T302)</f>
      </c>
      <c r="U303" s="186">
        <f t="shared" ref="U303:U304" si="31">F303/T303</f>
      </c>
      <c r="V303" s="187">
        <f>(F303+5*500)/T303</f>
      </c>
      <c r="W303" s="183">
        <f>SUM(W293:W302)</f>
      </c>
      <c r="X303" s="188">
        <f t="shared" ref="X303:X304" si="163">W303/T303</f>
      </c>
      <c r="Y303" s="185">
        <f t="shared" ref="Y303:Y304" si="295">T303/R303</f>
      </c>
      <c r="Z303" s="187">
        <f t="shared" ref="Z303:Z304" si="427">W303/F303</f>
      </c>
      <c r="AA303" s="187">
        <f>W303/(F303+COUNT(W293:W302)*500)</f>
      </c>
      <c r="AB303" s="181">
        <f>SUM(AB293:AB302)</f>
      </c>
      <c r="AC303" s="181">
        <f>SUM(AC293:AC302)</f>
      </c>
      <c r="AD303" s="185">
        <f t="shared" ref="AD303:AD304" si="559">AB303/T303</f>
      </c>
      <c r="AE303" s="189">
        <f>(W303-AC303)/(F303+COUNT(W293:W302)*500)</f>
      </c>
      <c r="AF303" s="174"/>
    </row>
    <row r="304">
      <c r="A304" s="161"/>
      <c r="B304" s="162" t="s">
        <v>157</v>
      </c>
      <c r="C304" s="163" t="s">
        <v>151</v>
      </c>
      <c r="D304" s="164" t="s">
        <v>142</v>
      </c>
      <c r="E304" s="165">
        <v>15.7</v>
      </c>
      <c r="F304" s="166">
        <f>E304+E305</f>
      </c>
      <c r="G304" s="167">
        <v>234</v>
      </c>
      <c r="H304" s="167">
        <v>4</v>
      </c>
      <c r="I304" s="168">
        <f t="shared" si="666"/>
      </c>
      <c r="J304" s="169">
        <f t="shared" si="720"/>
      </c>
      <c r="K304" s="167">
        <v>1</v>
      </c>
      <c r="L304" s="169">
        <f t="shared" si="775"/>
      </c>
      <c r="M304" s="167">
        <v>0</v>
      </c>
      <c r="N304" s="170">
        <f t="shared" si="804"/>
      </c>
      <c r="O304" s="167">
        <v>0</v>
      </c>
      <c r="P304" s="170">
        <f t="shared" si="831"/>
      </c>
      <c r="Q304" s="171">
        <f>(M304+M305)/(O304+O305)</f>
      </c>
      <c r="R304" s="172">
        <v>10</v>
      </c>
      <c r="S304" s="171">
        <f>(O304+O305)/(K304+K305)</f>
      </c>
      <c r="T304" s="172">
        <v>2</v>
      </c>
      <c r="U304" s="173">
        <f t="shared" si="31"/>
      </c>
      <c r="V304" s="174">
        <f>(F304+500)/T304</f>
      </c>
      <c r="W304" s="175">
        <v>1478.4000000000015</v>
      </c>
      <c r="X304" s="174">
        <f t="shared" si="163"/>
      </c>
      <c r="Y304" s="171">
        <f t="shared" si="295"/>
      </c>
      <c r="Z304" s="174">
        <f t="shared" si="427"/>
      </c>
      <c r="AA304" s="174">
        <f>W304/(F304+500)</f>
      </c>
      <c r="AB304" s="172">
        <v>0</v>
      </c>
      <c r="AC304" s="172">
        <v>0</v>
      </c>
      <c r="AD304" s="171">
        <f t="shared" si="559"/>
      </c>
      <c r="AE304" s="174">
        <f>(W304-AC304)/(F304+500)</f>
      </c>
      <c r="AF304" s="174" t="s">
        <v>143</v>
      </c>
    </row>
    <row r="305">
      <c r="A305" s="161"/>
      <c r="B305" s="162"/>
      <c r="C305" s="163"/>
      <c r="D305" s="164" t="s">
        <v>144</v>
      </c>
      <c r="E305" s="165">
        <v>2390.82</v>
      </c>
      <c r="F305" s="166"/>
      <c r="G305" s="167">
        <v>19673</v>
      </c>
      <c r="H305" s="167">
        <v>257</v>
      </c>
      <c r="I305" s="168">
        <f t="shared" si="666"/>
      </c>
      <c r="J305" s="169">
        <f t="shared" si="720"/>
      </c>
      <c r="K305" s="167">
        <v>35</v>
      </c>
      <c r="L305" s="169">
        <f t="shared" si="775"/>
      </c>
      <c r="M305" s="167">
        <v>1</v>
      </c>
      <c r="N305" s="170">
        <f t="shared" si="804"/>
      </c>
      <c r="O305" s="167">
        <v>7</v>
      </c>
      <c r="P305" s="170">
        <f t="shared" si="831"/>
      </c>
      <c r="Q305" s="171"/>
      <c r="R305" s="172"/>
      <c r="S305" s="171"/>
      <c r="T305" s="172"/>
      <c r="U305" s="173"/>
      <c r="V305" s="174"/>
      <c r="W305" s="175"/>
      <c r="X305" s="174"/>
      <c r="Y305" s="171"/>
      <c r="Z305" s="174"/>
      <c r="AA305" s="174"/>
      <c r="AB305" s="172"/>
      <c r="AC305" s="172"/>
      <c r="AD305" s="171"/>
      <c r="AE305" s="174"/>
      <c r="AF305" s="176" t="s">
        <v>177</v>
      </c>
    </row>
    <row r="306">
      <c r="A306" s="161"/>
      <c r="B306" s="162" t="s">
        <v>158</v>
      </c>
      <c r="C306" s="163" t="s">
        <v>151</v>
      </c>
      <c r="D306" s="164" t="s">
        <v>142</v>
      </c>
      <c r="E306" s="165">
        <v>140.04</v>
      </c>
      <c r="F306" s="166">
        <f>E306+E307</f>
      </c>
      <c r="G306" s="167">
        <v>335</v>
      </c>
      <c r="H306" s="167">
        <v>6</v>
      </c>
      <c r="I306" s="168">
        <f t="shared" si="666"/>
      </c>
      <c r="J306" s="169">
        <f t="shared" si="720"/>
      </c>
      <c r="K306" s="167">
        <v>1</v>
      </c>
      <c r="L306" s="169">
        <f t="shared" si="775"/>
      </c>
      <c r="M306" s="167">
        <v>0</v>
      </c>
      <c r="N306" s="170">
        <f t="shared" si="804"/>
      </c>
      <c r="O306" s="167">
        <v>0</v>
      </c>
      <c r="P306" s="170">
        <f t="shared" si="831"/>
      </c>
      <c r="Q306" s="171">
        <f>(M306+M307)/(O306+O307)</f>
      </c>
      <c r="R306" s="172">
        <v>8</v>
      </c>
      <c r="S306" s="171">
        <f>(O306+O307)/(K306+K307)</f>
      </c>
      <c r="T306" s="172">
        <v>2</v>
      </c>
      <c r="U306" s="173">
        <f>F306/T306</f>
      </c>
      <c r="V306" s="174">
        <f>(F306+500)/T306</f>
      </c>
      <c r="W306" s="175">
        <v>1278</v>
      </c>
      <c r="X306" s="174">
        <f>W306/T306</f>
      </c>
      <c r="Y306" s="171">
        <f>T306/R306</f>
      </c>
      <c r="Z306" s="174">
        <f>W306/F306</f>
      </c>
      <c r="AA306" s="174">
        <f>W306/(F306+500)</f>
      </c>
      <c r="AB306" s="172">
        <v>0</v>
      </c>
      <c r="AC306" s="172">
        <v>0</v>
      </c>
      <c r="AD306" s="171">
        <f>AB306/T306</f>
      </c>
      <c r="AE306" s="174">
        <f>(W306-AC306)/(F306+500)</f>
      </c>
      <c r="AF306" s="174" t="s">
        <v>159</v>
      </c>
    </row>
    <row r="307">
      <c r="A307" s="161"/>
      <c r="B307" s="162"/>
      <c r="C307" s="163"/>
      <c r="D307" s="164" t="s">
        <v>144</v>
      </c>
      <c r="E307" s="165">
        <v>3861.61</v>
      </c>
      <c r="F307" s="166"/>
      <c r="G307" s="167">
        <v>35944</v>
      </c>
      <c r="H307" s="167">
        <v>330</v>
      </c>
      <c r="I307" s="168">
        <f t="shared" si="666"/>
      </c>
      <c r="J307" s="169">
        <f t="shared" si="720"/>
      </c>
      <c r="K307" s="167">
        <v>60</v>
      </c>
      <c r="L307" s="169">
        <f t="shared" si="775"/>
      </c>
      <c r="M307" s="167">
        <v>2</v>
      </c>
      <c r="N307" s="170">
        <f t="shared" si="804"/>
      </c>
      <c r="O307" s="167">
        <v>7</v>
      </c>
      <c r="P307" s="170">
        <f t="shared" si="831"/>
      </c>
      <c r="Q307" s="171"/>
      <c r="R307" s="172"/>
      <c r="S307" s="171"/>
      <c r="T307" s="172"/>
      <c r="U307" s="173"/>
      <c r="V307" s="174"/>
      <c r="W307" s="175"/>
      <c r="X307" s="174"/>
      <c r="Y307" s="171"/>
      <c r="Z307" s="174"/>
      <c r="AA307" s="174"/>
      <c r="AB307" s="172"/>
      <c r="AC307" s="172"/>
      <c r="AD307" s="171"/>
      <c r="AE307" s="174"/>
      <c r="AF307" s="176" t="s">
        <v>184</v>
      </c>
    </row>
    <row r="308">
      <c r="A308" s="161"/>
      <c r="B308" s="162" t="s">
        <v>161</v>
      </c>
      <c r="C308" s="163" t="s">
        <v>151</v>
      </c>
      <c r="D308" s="164" t="s">
        <v>142</v>
      </c>
      <c r="E308" s="165">
        <v>137.38</v>
      </c>
      <c r="F308" s="166">
        <f>E308+E309</f>
      </c>
      <c r="G308" s="167">
        <v>267</v>
      </c>
      <c r="H308" s="167">
        <v>11</v>
      </c>
      <c r="I308" s="168">
        <f t="shared" si="666"/>
      </c>
      <c r="J308" s="169">
        <f t="shared" si="720"/>
      </c>
      <c r="K308" s="167">
        <v>3</v>
      </c>
      <c r="L308" s="169">
        <f t="shared" si="775"/>
      </c>
      <c r="M308" s="167">
        <v>0</v>
      </c>
      <c r="N308" s="170">
        <f t="shared" si="804"/>
      </c>
      <c r="O308" s="167">
        <v>0</v>
      </c>
      <c r="P308" s="170">
        <f t="shared" si="831"/>
      </c>
      <c r="Q308" s="171">
        <f>(M308+M309)/(O308+O309)</f>
      </c>
      <c r="R308" s="172">
        <v>12</v>
      </c>
      <c r="S308" s="171">
        <f>(O308+O309)/(K308+K309)</f>
      </c>
      <c r="T308" s="172">
        <v>5</v>
      </c>
      <c r="U308" s="173">
        <f>F308/T308</f>
      </c>
      <c r="V308" s="174">
        <f>(F308+500)/T308</f>
      </c>
      <c r="W308" s="175">
        <v>3992.4000000000015</v>
      </c>
      <c r="X308" s="174">
        <f>W308/T308</f>
      </c>
      <c r="Y308" s="171">
        <f>T308/R308</f>
      </c>
      <c r="Z308" s="174">
        <f>W308/F308</f>
      </c>
      <c r="AA308" s="174">
        <f>W308/(F308+500)</f>
      </c>
      <c r="AB308" s="172">
        <v>4</v>
      </c>
      <c r="AC308" s="172">
        <v>2756.4</v>
      </c>
      <c r="AD308" s="171">
        <f>AB308/T308</f>
      </c>
      <c r="AE308" s="174">
        <f>(W308-AC308)/(F308+500)</f>
      </c>
      <c r="AF308" s="174" t="s">
        <v>159</v>
      </c>
    </row>
    <row r="309">
      <c r="A309" s="161"/>
      <c r="B309" s="162"/>
      <c r="C309" s="163"/>
      <c r="D309" s="164" t="s">
        <v>144</v>
      </c>
      <c r="E309" s="165">
        <v>3058</v>
      </c>
      <c r="F309" s="166"/>
      <c r="G309" s="167">
        <v>30594</v>
      </c>
      <c r="H309" s="167">
        <v>332</v>
      </c>
      <c r="I309" s="168">
        <f t="shared" si="666"/>
      </c>
      <c r="J309" s="169">
        <f t="shared" si="720"/>
      </c>
      <c r="K309" s="167">
        <v>50</v>
      </c>
      <c r="L309" s="169">
        <f t="shared" si="775"/>
      </c>
      <c r="M309" s="167">
        <v>4</v>
      </c>
      <c r="N309" s="170">
        <f t="shared" si="804"/>
      </c>
      <c r="O309" s="167">
        <v>12</v>
      </c>
      <c r="P309" s="170">
        <f t="shared" si="831"/>
      </c>
      <c r="Q309" s="171"/>
      <c r="R309" s="172"/>
      <c r="S309" s="171"/>
      <c r="T309" s="172"/>
      <c r="U309" s="173"/>
      <c r="V309" s="174"/>
      <c r="W309" s="175"/>
      <c r="X309" s="174"/>
      <c r="Y309" s="171"/>
      <c r="Z309" s="174"/>
      <c r="AA309" s="174"/>
      <c r="AB309" s="172"/>
      <c r="AC309" s="172"/>
      <c r="AD309" s="171"/>
      <c r="AE309" s="174"/>
      <c r="AF309" s="176" t="s">
        <v>184</v>
      </c>
    </row>
    <row r="310">
      <c r="A310" s="161"/>
      <c r="B310" s="162" t="s">
        <v>162</v>
      </c>
      <c r="C310" s="163" t="s">
        <v>151</v>
      </c>
      <c r="D310" s="164" t="s">
        <v>142</v>
      </c>
      <c r="E310" s="165">
        <v>128.71</v>
      </c>
      <c r="F310" s="166">
        <f>E310+E311</f>
      </c>
      <c r="G310" s="167">
        <v>350</v>
      </c>
      <c r="H310" s="167">
        <v>9</v>
      </c>
      <c r="I310" s="168">
        <f t="shared" si="666"/>
      </c>
      <c r="J310" s="169">
        <f t="shared" si="720"/>
      </c>
      <c r="K310" s="167">
        <v>1</v>
      </c>
      <c r="L310" s="169">
        <f t="shared" si="775"/>
      </c>
      <c r="M310" s="167">
        <v>0</v>
      </c>
      <c r="N310" s="170">
        <f t="shared" si="804"/>
      </c>
      <c r="O310" s="167">
        <v>0</v>
      </c>
      <c r="P310" s="170">
        <f t="shared" si="831"/>
      </c>
      <c r="Q310" s="171">
        <f>(M310+M311)/(O310+O311)</f>
      </c>
      <c r="R310" s="172">
        <v>11</v>
      </c>
      <c r="S310" s="171">
        <f>(O310+O311)/(K310+K311)</f>
      </c>
      <c r="T310" s="172">
        <v>6</v>
      </c>
      <c r="U310" s="173">
        <f>F310/T310</f>
      </c>
      <c r="V310" s="174">
        <f>(F310+500)/T310</f>
      </c>
      <c r="W310" s="175">
        <v>9165.599999999999</v>
      </c>
      <c r="X310" s="174">
        <f>W310/T310</f>
      </c>
      <c r="Y310" s="171">
        <f>T310/R310</f>
      </c>
      <c r="Z310" s="174">
        <f>W310/F310</f>
      </c>
      <c r="AA310" s="174">
        <f>W310/(F310+500)</f>
      </c>
      <c r="AB310" s="172">
        <v>2</v>
      </c>
      <c r="AC310" s="172">
        <v>2378.4</v>
      </c>
      <c r="AD310" s="171">
        <f>AB310/T310</f>
      </c>
      <c r="AE310" s="174">
        <f>(W310-AC310)/(F310+500)</f>
      </c>
      <c r="AF310" s="174" t="s">
        <v>159</v>
      </c>
    </row>
    <row r="311">
      <c r="A311" s="161"/>
      <c r="B311" s="162"/>
      <c r="C311" s="163"/>
      <c r="D311" s="164" t="s">
        <v>144</v>
      </c>
      <c r="E311" s="165">
        <v>2830.29</v>
      </c>
      <c r="F311" s="166"/>
      <c r="G311" s="167">
        <v>28461</v>
      </c>
      <c r="H311" s="167">
        <v>342</v>
      </c>
      <c r="I311" s="168">
        <f t="shared" si="666"/>
      </c>
      <c r="J311" s="169">
        <f t="shared" si="720"/>
      </c>
      <c r="K311" s="167">
        <v>47</v>
      </c>
      <c r="L311" s="169">
        <f t="shared" si="775"/>
      </c>
      <c r="M311" s="167">
        <v>5</v>
      </c>
      <c r="N311" s="170">
        <f t="shared" si="804"/>
      </c>
      <c r="O311" s="167">
        <v>8</v>
      </c>
      <c r="P311" s="170">
        <f t="shared" si="831"/>
      </c>
      <c r="Q311" s="171"/>
      <c r="R311" s="172"/>
      <c r="S311" s="171"/>
      <c r="T311" s="172"/>
      <c r="U311" s="173"/>
      <c r="V311" s="174"/>
      <c r="W311" s="175"/>
      <c r="X311" s="174"/>
      <c r="Y311" s="171"/>
      <c r="Z311" s="174"/>
      <c r="AA311" s="174"/>
      <c r="AB311" s="172"/>
      <c r="AC311" s="172"/>
      <c r="AD311" s="171"/>
      <c r="AE311" s="174"/>
      <c r="AF311" s="176" t="s">
        <v>184</v>
      </c>
    </row>
    <row customHeight="true" ht="20.238095238095237" r="312">
      <c r="A312" s="161"/>
      <c r="B312" s="162" t="s">
        <v>164</v>
      </c>
      <c r="C312" s="163" t="s">
        <v>151</v>
      </c>
      <c r="D312" s="164" t="s">
        <v>142</v>
      </c>
      <c r="E312" s="165">
        <v>347.69</v>
      </c>
      <c r="F312" s="166">
        <f>E312+E313</f>
      </c>
      <c r="G312" s="167">
        <v>421</v>
      </c>
      <c r="H312" s="167">
        <v>14</v>
      </c>
      <c r="I312" s="168">
        <f t="shared" si="666"/>
      </c>
      <c r="J312" s="169">
        <f t="shared" si="720"/>
      </c>
      <c r="K312" s="167">
        <v>1</v>
      </c>
      <c r="L312" s="169">
        <f t="shared" si="775"/>
      </c>
      <c r="M312" s="167">
        <v>0</v>
      </c>
      <c r="N312" s="170">
        <f t="shared" si="804"/>
      </c>
      <c r="O312" s="167">
        <v>0</v>
      </c>
      <c r="P312" s="170">
        <f t="shared" si="831"/>
      </c>
      <c r="Q312" s="171">
        <f>(M312+M313)/(O312+O313)</f>
      </c>
      <c r="R312" s="172">
        <v>8</v>
      </c>
      <c r="S312" s="171">
        <f>(O312+O313)/(K312+K313)</f>
      </c>
      <c r="T312" s="172">
        <v>5</v>
      </c>
      <c r="U312" s="173">
        <f>F312/T312</f>
      </c>
      <c r="V312" s="174">
        <f>(F312+500)/T312</f>
      </c>
      <c r="W312" s="175">
        <v>3543.5999999999985</v>
      </c>
      <c r="X312" s="174">
        <f>W312/T312</f>
      </c>
      <c r="Y312" s="171">
        <f>T312/R312</f>
      </c>
      <c r="Z312" s="174">
        <f>W312/F312</f>
      </c>
      <c r="AA312" s="174">
        <f>W312/(F312+500)</f>
      </c>
      <c r="AB312" s="172">
        <v>0</v>
      </c>
      <c r="AC312" s="172">
        <v>0</v>
      </c>
      <c r="AD312" s="171">
        <f>AB312/T312</f>
      </c>
      <c r="AE312" s="174">
        <f>(W312-AC312)/(F312+500)</f>
      </c>
      <c r="AF312" s="174" t="s">
        <v>159</v>
      </c>
    </row>
    <row customHeight="true" ht="20.238095238095237" r="313">
      <c r="A313" s="161"/>
      <c r="B313" s="162"/>
      <c r="C313" s="163"/>
      <c r="D313" s="164" t="s">
        <v>144</v>
      </c>
      <c r="E313" s="165">
        <v>2901.33</v>
      </c>
      <c r="F313" s="166"/>
      <c r="G313" s="167">
        <v>28220</v>
      </c>
      <c r="H313" s="167">
        <v>483</v>
      </c>
      <c r="I313" s="168">
        <f t="shared" si="666"/>
      </c>
      <c r="J313" s="169">
        <f t="shared" si="720"/>
      </c>
      <c r="K313" s="167">
        <v>37</v>
      </c>
      <c r="L313" s="169">
        <f t="shared" si="775"/>
      </c>
      <c r="M313" s="167">
        <v>3</v>
      </c>
      <c r="N313" s="170">
        <f t="shared" si="804"/>
      </c>
      <c r="O313" s="167">
        <v>6</v>
      </c>
      <c r="P313" s="170">
        <f t="shared" si="831"/>
      </c>
      <c r="Q313" s="171"/>
      <c r="R313" s="172"/>
      <c r="S313" s="171"/>
      <c r="T313" s="172"/>
      <c r="U313" s="173"/>
      <c r="V313" s="174"/>
      <c r="W313" s="175"/>
      <c r="X313" s="174"/>
      <c r="Y313" s="171"/>
      <c r="Z313" s="174"/>
      <c r="AA313" s="174"/>
      <c r="AB313" s="172"/>
      <c r="AC313" s="172"/>
      <c r="AD313" s="171"/>
      <c r="AE313" s="174"/>
      <c r="AF313" s="176" t="s">
        <v>184</v>
      </c>
    </row>
    <row r="314">
      <c r="A314" s="161"/>
      <c r="B314" s="177" t="s">
        <v>149</v>
      </c>
      <c r="C314" s="178"/>
      <c r="D314" s="179"/>
      <c r="E314" s="180">
        <f>SUM(E304:E313)</f>
      </c>
      <c r="F314" s="181">
        <f>SUM(F304:F313)</f>
      </c>
      <c r="G314" s="181">
        <f>SUM(G304:G313)</f>
      </c>
      <c r="H314" s="181">
        <f>SUM(H304:H313)</f>
      </c>
      <c r="I314" s="182">
        <f t="shared" si="666"/>
      </c>
      <c r="J314" s="183">
        <f t="shared" si="720"/>
      </c>
      <c r="K314" s="181">
        <f>SUM(K304:K313)</f>
      </c>
      <c r="L314" s="183">
        <f t="shared" si="775"/>
      </c>
      <c r="M314" s="181">
        <f>SUM(M304:M313)</f>
      </c>
      <c r="N314" s="184">
        <f t="shared" si="804"/>
      </c>
      <c r="O314" s="181">
        <f>SUM(O304:O313)</f>
      </c>
      <c r="P314" s="184">
        <f t="shared" si="831"/>
      </c>
      <c r="Q314" s="185">
        <f>M314/O314</f>
      </c>
      <c r="R314" s="181">
        <f>SUM(R304:R313)</f>
      </c>
      <c r="S314" s="185">
        <f>(O314+O314)/(K314+K314)</f>
      </c>
      <c r="T314" s="181">
        <f>SUM(T304:T313)</f>
      </c>
      <c r="U314" s="186">
        <f t="shared" ref="U314:U315" si="32">F314/T314</f>
      </c>
      <c r="V314" s="187">
        <f>(F314+5*500)/T314</f>
      </c>
      <c r="W314" s="183">
        <f>SUM(W304:W313)</f>
      </c>
      <c r="X314" s="188">
        <f t="shared" ref="X314:X315" si="164">W314/T314</f>
      </c>
      <c r="Y314" s="185">
        <f t="shared" ref="Y314:Y315" si="296">T314/R314</f>
      </c>
      <c r="Z314" s="187">
        <f t="shared" ref="Z314:Z315" si="428">W314/F314</f>
      </c>
      <c r="AA314" s="187">
        <f>W314/(F314+COUNT(W304:W313)*500)</f>
      </c>
      <c r="AB314" s="181">
        <f>SUM(AB304:AB313)</f>
      </c>
      <c r="AC314" s="181">
        <f>SUM(AC304:AC313)</f>
      </c>
      <c r="AD314" s="185">
        <f t="shared" ref="AD314:AD315" si="560">AB314/T314</f>
      </c>
      <c r="AE314" s="189">
        <f>(W314-AC314)/(F314+COUNT(W304:W313)*500)</f>
      </c>
      <c r="AF314" s="174"/>
    </row>
    <row r="315">
      <c r="A315" s="161"/>
      <c r="B315" s="162" t="s">
        <v>165</v>
      </c>
      <c r="C315" s="163" t="s">
        <v>156</v>
      </c>
      <c r="D315" s="164" t="s">
        <v>142</v>
      </c>
      <c r="E315" s="165">
        <v>222.71</v>
      </c>
      <c r="F315" s="166">
        <f>E315+E316</f>
      </c>
      <c r="G315" s="167">
        <v>695</v>
      </c>
      <c r="H315" s="167">
        <v>15</v>
      </c>
      <c r="I315" s="168">
        <f t="shared" si="666"/>
      </c>
      <c r="J315" s="169">
        <f t="shared" si="720"/>
      </c>
      <c r="K315" s="167">
        <v>0</v>
      </c>
      <c r="L315" s="169">
        <f t="shared" si="775"/>
      </c>
      <c r="M315" s="167">
        <v>0</v>
      </c>
      <c r="N315" s="170">
        <f t="shared" si="804"/>
      </c>
      <c r="O315" s="167">
        <v>0</v>
      </c>
      <c r="P315" s="170">
        <f t="shared" si="831"/>
      </c>
      <c r="Q315" s="171">
        <f>(M315+M316)/(O315+O316)</f>
      </c>
      <c r="R315" s="172">
        <v>12</v>
      </c>
      <c r="S315" s="171">
        <f>(O315+O316)/(K315+K316)</f>
      </c>
      <c r="T315" s="172">
        <v>5</v>
      </c>
      <c r="U315" s="173">
        <f t="shared" si="32"/>
      </c>
      <c r="V315" s="174">
        <f>(F315+500)/T315</f>
      </c>
      <c r="W315" s="175">
        <v>6380.400000000009</v>
      </c>
      <c r="X315" s="174">
        <f t="shared" si="164"/>
      </c>
      <c r="Y315" s="171">
        <f t="shared" si="296"/>
      </c>
      <c r="Z315" s="174">
        <f t="shared" si="428"/>
      </c>
      <c r="AA315" s="174">
        <f>W315/(F315+500)</f>
      </c>
      <c r="AB315" s="172">
        <v>1</v>
      </c>
      <c r="AC315" s="172">
        <v>372</v>
      </c>
      <c r="AD315" s="171">
        <f t="shared" si="560"/>
      </c>
      <c r="AE315" s="174">
        <f>(W315-AC315)/(F315+500)</f>
      </c>
      <c r="AF315" s="174" t="s">
        <v>159</v>
      </c>
    </row>
    <row r="316">
      <c r="A316" s="161"/>
      <c r="B316" s="162"/>
      <c r="C316" s="163"/>
      <c r="D316" s="164" t="s">
        <v>144</v>
      </c>
      <c r="E316" s="165">
        <v>3680.1</v>
      </c>
      <c r="F316" s="166"/>
      <c r="G316" s="167">
        <v>37965</v>
      </c>
      <c r="H316" s="167">
        <v>669</v>
      </c>
      <c r="I316" s="168">
        <f t="shared" si="666"/>
      </c>
      <c r="J316" s="169">
        <f t="shared" si="720"/>
      </c>
      <c r="K316" s="167">
        <v>59</v>
      </c>
      <c r="L316" s="169">
        <f t="shared" si="775"/>
      </c>
      <c r="M316" s="167">
        <v>3</v>
      </c>
      <c r="N316" s="170">
        <f t="shared" si="804"/>
      </c>
      <c r="O316" s="167">
        <v>9</v>
      </c>
      <c r="P316" s="170">
        <f t="shared" si="831"/>
      </c>
      <c r="Q316" s="171"/>
      <c r="R316" s="172"/>
      <c r="S316" s="171"/>
      <c r="T316" s="172"/>
      <c r="U316" s="173"/>
      <c r="V316" s="174"/>
      <c r="W316" s="175"/>
      <c r="X316" s="174"/>
      <c r="Y316" s="171"/>
      <c r="Z316" s="174"/>
      <c r="AA316" s="174"/>
      <c r="AB316" s="172"/>
      <c r="AC316" s="172"/>
      <c r="AD316" s="171"/>
      <c r="AE316" s="174"/>
      <c r="AF316" s="176" t="s">
        <v>184</v>
      </c>
    </row>
    <row r="317">
      <c r="A317" s="161"/>
      <c r="B317" s="162" t="s">
        <v>166</v>
      </c>
      <c r="C317" s="163" t="s">
        <v>156</v>
      </c>
      <c r="D317" s="164" t="s">
        <v>142</v>
      </c>
      <c r="E317" s="165">
        <v>437.07</v>
      </c>
      <c r="F317" s="166">
        <f>E317+E318</f>
      </c>
      <c r="G317" s="167">
        <v>1042</v>
      </c>
      <c r="H317" s="167">
        <v>27</v>
      </c>
      <c r="I317" s="168">
        <f t="shared" si="666"/>
      </c>
      <c r="J317" s="169">
        <f t="shared" si="720"/>
      </c>
      <c r="K317" s="167">
        <v>5</v>
      </c>
      <c r="L317" s="169">
        <f t="shared" si="775"/>
      </c>
      <c r="M317" s="167">
        <v>0</v>
      </c>
      <c r="N317" s="170">
        <f t="shared" si="804"/>
      </c>
      <c r="O317" s="167">
        <v>1</v>
      </c>
      <c r="P317" s="170">
        <f t="shared" si="831"/>
      </c>
      <c r="Q317" s="171">
        <f>(M317+M318)/(O317+O318)</f>
      </c>
      <c r="R317" s="172">
        <v>10</v>
      </c>
      <c r="S317" s="171">
        <f>(O317+O318)/(K317+K318)</f>
      </c>
      <c r="T317" s="172">
        <v>2</v>
      </c>
      <c r="U317" s="173">
        <f>F317/T317</f>
      </c>
      <c r="V317" s="174">
        <f>(F317+500)/T317</f>
      </c>
      <c r="W317" s="175">
        <v>2631.5999999999913</v>
      </c>
      <c r="X317" s="174">
        <f>W317/T317</f>
      </c>
      <c r="Y317" s="171">
        <f>T317/R317</f>
      </c>
      <c r="Z317" s="174">
        <f>W317/F317</f>
      </c>
      <c r="AA317" s="174">
        <f>W317/(F317+500)</f>
      </c>
      <c r="AB317" s="172">
        <v>0</v>
      </c>
      <c r="AC317" s="172">
        <v>0</v>
      </c>
      <c r="AD317" s="171">
        <f>AB317/T317</f>
      </c>
      <c r="AE317" s="174">
        <f>(W317-AC317)/(F317+500)</f>
      </c>
      <c r="AF317" s="174" t="s">
        <v>159</v>
      </c>
    </row>
    <row r="318">
      <c r="A318" s="161"/>
      <c r="B318" s="162"/>
      <c r="C318" s="163"/>
      <c r="D318" s="164" t="s">
        <v>144</v>
      </c>
      <c r="E318" s="165">
        <v>2942.43</v>
      </c>
      <c r="F318" s="166"/>
      <c r="G318" s="167">
        <v>18741</v>
      </c>
      <c r="H318" s="167">
        <v>659</v>
      </c>
      <c r="I318" s="168">
        <f t="shared" si="666"/>
      </c>
      <c r="J318" s="169">
        <f t="shared" si="720"/>
      </c>
      <c r="K318" s="167">
        <v>32</v>
      </c>
      <c r="L318" s="169">
        <f t="shared" si="775"/>
      </c>
      <c r="M318" s="167">
        <v>2</v>
      </c>
      <c r="N318" s="170">
        <f t="shared" si="804"/>
      </c>
      <c r="O318" s="167">
        <v>5</v>
      </c>
      <c r="P318" s="170">
        <f t="shared" si="831"/>
      </c>
      <c r="Q318" s="171"/>
      <c r="R318" s="172"/>
      <c r="S318" s="171"/>
      <c r="T318" s="172"/>
      <c r="U318" s="173"/>
      <c r="V318" s="174"/>
      <c r="W318" s="175"/>
      <c r="X318" s="174"/>
      <c r="Y318" s="171"/>
      <c r="Z318" s="174"/>
      <c r="AA318" s="174"/>
      <c r="AB318" s="172"/>
      <c r="AC318" s="172"/>
      <c r="AD318" s="171"/>
      <c r="AE318" s="174"/>
      <c r="AF318" s="176" t="s">
        <v>184</v>
      </c>
    </row>
    <row r="319">
      <c r="A319" s="161"/>
      <c r="B319" s="162" t="s">
        <v>167</v>
      </c>
      <c r="C319" s="163" t="s">
        <v>156</v>
      </c>
      <c r="D319" s="164" t="s">
        <v>142</v>
      </c>
      <c r="E319" s="165">
        <v>340.19</v>
      </c>
      <c r="F319" s="166">
        <f>E319+E320</f>
      </c>
      <c r="G319" s="167">
        <v>1038</v>
      </c>
      <c r="H319" s="167">
        <v>35</v>
      </c>
      <c r="I319" s="168">
        <f t="shared" si="666"/>
      </c>
      <c r="J319" s="169">
        <f t="shared" si="720"/>
      </c>
      <c r="K319" s="167">
        <v>8</v>
      </c>
      <c r="L319" s="169">
        <f t="shared" si="775"/>
      </c>
      <c r="M319" s="167">
        <v>0</v>
      </c>
      <c r="N319" s="170">
        <f t="shared" si="804"/>
      </c>
      <c r="O319" s="167">
        <v>2</v>
      </c>
      <c r="P319" s="170">
        <f t="shared" si="831"/>
      </c>
      <c r="Q319" s="171">
        <f>(M319+M320)/(O319+O320)</f>
      </c>
      <c r="R319" s="172">
        <v>16</v>
      </c>
      <c r="S319" s="171">
        <f>(O319+O320)/(K319+K320)</f>
      </c>
      <c r="T319" s="172">
        <v>6</v>
      </c>
      <c r="U319" s="173">
        <f>F319/T319</f>
      </c>
      <c r="V319" s="174">
        <f>(F319+500)/T319</f>
      </c>
      <c r="W319" s="175">
        <v>8553.600000000006</v>
      </c>
      <c r="X319" s="174">
        <f>W319/T319</f>
      </c>
      <c r="Y319" s="171">
        <f>T319/R319</f>
      </c>
      <c r="Z319" s="174">
        <f>W319/F319</f>
      </c>
      <c r="AA319" s="174">
        <f>W319/(F319+500)</f>
      </c>
      <c r="AB319" s="172">
        <v>0</v>
      </c>
      <c r="AC319" s="172">
        <v>0</v>
      </c>
      <c r="AD319" s="171">
        <f>AB319/T319</f>
      </c>
      <c r="AE319" s="174">
        <f>(W319-AC319)/(F319+500)</f>
      </c>
      <c r="AF319" s="174" t="s">
        <v>159</v>
      </c>
    </row>
    <row r="320">
      <c r="A320" s="161"/>
      <c r="B320" s="162"/>
      <c r="C320" s="163"/>
      <c r="D320" s="164" t="s">
        <v>144</v>
      </c>
      <c r="E320" s="165">
        <v>4306.76</v>
      </c>
      <c r="F320" s="166"/>
      <c r="G320" s="167">
        <v>23113</v>
      </c>
      <c r="H320" s="167">
        <v>741</v>
      </c>
      <c r="I320" s="168">
        <f t="shared" si="666"/>
      </c>
      <c r="J320" s="169">
        <f t="shared" si="720"/>
      </c>
      <c r="K320" s="167">
        <v>49</v>
      </c>
      <c r="L320" s="169">
        <f t="shared" si="775"/>
      </c>
      <c r="M320" s="167">
        <v>3</v>
      </c>
      <c r="N320" s="170">
        <f t="shared" si="804"/>
      </c>
      <c r="O320" s="167">
        <v>7</v>
      </c>
      <c r="P320" s="170">
        <f t="shared" si="831"/>
      </c>
      <c r="Q320" s="171"/>
      <c r="R320" s="172"/>
      <c r="S320" s="171"/>
      <c r="T320" s="172"/>
      <c r="U320" s="173"/>
      <c r="V320" s="174"/>
      <c r="W320" s="175"/>
      <c r="X320" s="174"/>
      <c r="Y320" s="171"/>
      <c r="Z320" s="174"/>
      <c r="AA320" s="174"/>
      <c r="AB320" s="172"/>
      <c r="AC320" s="172"/>
      <c r="AD320" s="171"/>
      <c r="AE320" s="174"/>
      <c r="AF320" s="176" t="s">
        <v>184</v>
      </c>
    </row>
    <row r="321">
      <c r="A321" s="161"/>
      <c r="B321" s="162" t="s">
        <v>169</v>
      </c>
      <c r="C321" s="163" t="s">
        <v>156</v>
      </c>
      <c r="D321" s="164" t="s">
        <v>142</v>
      </c>
      <c r="E321" s="165">
        <v>305.69</v>
      </c>
      <c r="F321" s="166">
        <f>E321+E322</f>
      </c>
      <c r="G321" s="167">
        <v>829</v>
      </c>
      <c r="H321" s="167">
        <v>50</v>
      </c>
      <c r="I321" s="168">
        <f t="shared" si="666"/>
      </c>
      <c r="J321" s="169">
        <f t="shared" si="720"/>
      </c>
      <c r="K321" s="167">
        <v>3</v>
      </c>
      <c r="L321" s="169">
        <f t="shared" si="775"/>
      </c>
      <c r="M321" s="167">
        <v>0</v>
      </c>
      <c r="N321" s="170">
        <f t="shared" si="804"/>
      </c>
      <c r="O321" s="167">
        <v>0</v>
      </c>
      <c r="P321" s="170">
        <f t="shared" si="831"/>
      </c>
      <c r="Q321" s="171">
        <f>(M321+M322)/(O321+O322)</f>
      </c>
      <c r="R321" s="172">
        <v>11</v>
      </c>
      <c r="S321" s="171">
        <f>(O321+O322)/(K321+K322)</f>
      </c>
      <c r="T321" s="172">
        <v>4</v>
      </c>
      <c r="U321" s="173">
        <f>F321/T321</f>
      </c>
      <c r="V321" s="174">
        <f>(F321+500)/T321</f>
      </c>
      <c r="W321" s="175">
        <v>1714.5999999999913</v>
      </c>
      <c r="X321" s="174">
        <f>W321/T321</f>
      </c>
      <c r="Y321" s="171">
        <f>T321/R321</f>
      </c>
      <c r="Z321" s="174">
        <f>W321/F321</f>
      </c>
      <c r="AA321" s="174">
        <f>W321/(F321+500)</f>
      </c>
      <c r="AB321" s="172">
        <v>0</v>
      </c>
      <c r="AC321" s="172">
        <v>0</v>
      </c>
      <c r="AD321" s="171">
        <f>AB321/T321</f>
      </c>
      <c r="AE321" s="174">
        <f>(W321-AC321)/(F321+500)</f>
      </c>
      <c r="AF321" s="174" t="s">
        <v>159</v>
      </c>
    </row>
    <row r="322">
      <c r="A322" s="161"/>
      <c r="B322" s="162"/>
      <c r="C322" s="163"/>
      <c r="D322" s="164" t="s">
        <v>144</v>
      </c>
      <c r="E322" s="165">
        <v>3005.21</v>
      </c>
      <c r="F322" s="166"/>
      <c r="G322" s="167">
        <v>21172</v>
      </c>
      <c r="H322" s="167">
        <v>556</v>
      </c>
      <c r="I322" s="168">
        <f t="shared" si="666"/>
      </c>
      <c r="J322" s="169">
        <f t="shared" si="720"/>
      </c>
      <c r="K322" s="167">
        <v>30</v>
      </c>
      <c r="L322" s="169">
        <f t="shared" si="775"/>
      </c>
      <c r="M322" s="167">
        <v>1</v>
      </c>
      <c r="N322" s="170">
        <f t="shared" si="804"/>
      </c>
      <c r="O322" s="167">
        <v>7</v>
      </c>
      <c r="P322" s="170">
        <f t="shared" si="831"/>
      </c>
      <c r="Q322" s="171"/>
      <c r="R322" s="172"/>
      <c r="S322" s="171"/>
      <c r="T322" s="172"/>
      <c r="U322" s="173"/>
      <c r="V322" s="174"/>
      <c r="W322" s="175"/>
      <c r="X322" s="174"/>
      <c r="Y322" s="171"/>
      <c r="Z322" s="174"/>
      <c r="AA322" s="174"/>
      <c r="AB322" s="172"/>
      <c r="AC322" s="172"/>
      <c r="AD322" s="171"/>
      <c r="AE322" s="174"/>
      <c r="AF322" s="176" t="s">
        <v>184</v>
      </c>
    </row>
    <row customHeight="true" ht="20.238095238095237" r="323">
      <c r="A323" s="161"/>
      <c r="B323" s="162" t="s">
        <v>170</v>
      </c>
      <c r="C323" s="163" t="s">
        <v>156</v>
      </c>
      <c r="D323" s="164" t="s">
        <v>142</v>
      </c>
      <c r="E323" s="165">
        <v>99.34</v>
      </c>
      <c r="F323" s="166">
        <f>E323+E324</f>
      </c>
      <c r="G323" s="167">
        <v>556</v>
      </c>
      <c r="H323" s="167">
        <v>45</v>
      </c>
      <c r="I323" s="168">
        <f t="shared" si="666"/>
      </c>
      <c r="J323" s="169">
        <f t="shared" si="720"/>
      </c>
      <c r="K323" s="167">
        <v>3</v>
      </c>
      <c r="L323" s="169">
        <f t="shared" si="775"/>
      </c>
      <c r="M323" s="167">
        <v>0</v>
      </c>
      <c r="N323" s="170">
        <f t="shared" si="804"/>
      </c>
      <c r="O323" s="167">
        <v>0</v>
      </c>
      <c r="P323" s="170">
        <f t="shared" si="831"/>
      </c>
      <c r="Q323" s="171">
        <f>(M323+M324)/(O323+O324)</f>
      </c>
      <c r="R323" s="172">
        <v>5</v>
      </c>
      <c r="S323" s="171">
        <f>(O323+O324)/(K323+K324)</f>
      </c>
      <c r="T323" s="172">
        <v>2</v>
      </c>
      <c r="U323" s="173">
        <f>F323/T323</f>
      </c>
      <c r="V323" s="174">
        <f>(F323+500)/T323</f>
      </c>
      <c r="W323" s="175">
        <v>2016</v>
      </c>
      <c r="X323" s="174">
        <f>W323/T323</f>
      </c>
      <c r="Y323" s="171">
        <f>T323/R323</f>
      </c>
      <c r="Z323" s="174">
        <f>W323/F323</f>
      </c>
      <c r="AA323" s="174">
        <f>W323/(F323+500)</f>
      </c>
      <c r="AB323" s="172">
        <v>0</v>
      </c>
      <c r="AC323" s="172">
        <v>0</v>
      </c>
      <c r="AD323" s="171">
        <f>AB323/T323</f>
      </c>
      <c r="AE323" s="174">
        <f>(W323-AC323)/(F323+500)</f>
      </c>
      <c r="AF323" s="174" t="s">
        <v>159</v>
      </c>
    </row>
    <row customHeight="true" ht="20.238095238095237" r="324">
      <c r="A324" s="161"/>
      <c r="B324" s="162"/>
      <c r="C324" s="163"/>
      <c r="D324" s="164" t="s">
        <v>144</v>
      </c>
      <c r="E324" s="165">
        <v>1136.16</v>
      </c>
      <c r="F324" s="166"/>
      <c r="G324" s="167">
        <v>9775</v>
      </c>
      <c r="H324" s="167">
        <v>202</v>
      </c>
      <c r="I324" s="168">
        <f t="shared" si="666"/>
      </c>
      <c r="J324" s="169">
        <f t="shared" si="720"/>
      </c>
      <c r="K324" s="167">
        <v>19</v>
      </c>
      <c r="L324" s="169">
        <f t="shared" si="775"/>
      </c>
      <c r="M324" s="167">
        <v>2</v>
      </c>
      <c r="N324" s="170">
        <f t="shared" si="804"/>
      </c>
      <c r="O324" s="167">
        <v>4</v>
      </c>
      <c r="P324" s="170">
        <f t="shared" si="831"/>
      </c>
      <c r="Q324" s="171"/>
      <c r="R324" s="172"/>
      <c r="S324" s="171"/>
      <c r="T324" s="172"/>
      <c r="U324" s="173"/>
      <c r="V324" s="174"/>
      <c r="W324" s="175"/>
      <c r="X324" s="174"/>
      <c r="Y324" s="171"/>
      <c r="Z324" s="174"/>
      <c r="AA324" s="174"/>
      <c r="AB324" s="172"/>
      <c r="AC324" s="172"/>
      <c r="AD324" s="171"/>
      <c r="AE324" s="174"/>
      <c r="AF324" s="176" t="s">
        <v>184</v>
      </c>
    </row>
    <row r="325">
      <c r="A325" s="161"/>
      <c r="B325" s="177" t="s">
        <v>149</v>
      </c>
      <c r="C325" s="178"/>
      <c r="D325" s="179"/>
      <c r="E325" s="180">
        <f>SUM(E315:E324)</f>
      </c>
      <c r="F325" s="181">
        <f>SUM(F315:F324)</f>
      </c>
      <c r="G325" s="181">
        <f>SUM(G315:G324)</f>
      </c>
      <c r="H325" s="181">
        <f>SUM(H315:H324)</f>
      </c>
      <c r="I325" s="182">
        <f t="shared" si="666"/>
      </c>
      <c r="J325" s="183">
        <f t="shared" si="720"/>
      </c>
      <c r="K325" s="181">
        <f>SUM(K315:K324)</f>
      </c>
      <c r="L325" s="183">
        <f t="shared" si="775"/>
      </c>
      <c r="M325" s="181">
        <f>SUM(M315:M324)</f>
      </c>
      <c r="N325" s="184">
        <f t="shared" si="804"/>
      </c>
      <c r="O325" s="181">
        <f>SUM(O315:O324)</f>
      </c>
      <c r="P325" s="184">
        <f t="shared" si="831"/>
      </c>
      <c r="Q325" s="185">
        <f t="shared" ref="Q325:Q326" si="693">M325/O325</f>
      </c>
      <c r="R325" s="181">
        <f>SUM(R315:R324)</f>
      </c>
      <c r="S325" s="185">
        <f t="shared" ref="S325:S326" si="747">(O325+O325)/(K325+K325)</f>
      </c>
      <c r="T325" s="181">
        <f>SUM(T315:T324)</f>
      </c>
      <c r="U325" s="186">
        <f t="shared" ref="U325:U326" si="33">F325/T325</f>
      </c>
      <c r="V325" s="187">
        <f>(F325+5*500)/T325</f>
      </c>
      <c r="W325" s="183">
        <f>SUM(W315:W324)</f>
      </c>
      <c r="X325" s="188">
        <f t="shared" ref="X325:X326" si="165">W325/T325</f>
      </c>
      <c r="Y325" s="185">
        <f t="shared" ref="Y325:Y326" si="297">T325/R325</f>
      </c>
      <c r="Z325" s="187">
        <f t="shared" ref="Z325:Z326" si="429">W325/F325</f>
      </c>
      <c r="AA325" s="187">
        <f>W325/(F325+COUNT(W315:W324)*500)</f>
      </c>
      <c r="AB325" s="181">
        <f>SUM(AB315:AB324)</f>
      </c>
      <c r="AC325" s="181">
        <f>SUM(AC315:AC324)</f>
      </c>
      <c r="AD325" s="185">
        <f t="shared" ref="AD325:AD326" si="561">AB325/T325</f>
      </c>
      <c r="AE325" s="189">
        <f>(W325-AC325)/(F325+COUNT(W315:W324)*500)</f>
      </c>
      <c r="AF325" s="174"/>
    </row>
    <row r="326">
      <c r="A326" s="161"/>
      <c r="B326" s="191" t="s">
        <v>172</v>
      </c>
      <c r="C326" s="192"/>
      <c r="D326" s="191"/>
      <c r="E326" s="193">
        <f>E292+E303+E314+E325</f>
      </c>
      <c r="F326" s="194">
        <f>F292+F303+F314+F325</f>
      </c>
      <c r="G326" s="194">
        <f>G292+G303+G314+G325</f>
      </c>
      <c r="H326" s="194">
        <f>H292+H303+H314+H325</f>
      </c>
      <c r="I326" s="195">
        <f t="shared" si="666"/>
      </c>
      <c r="J326" s="194">
        <f>J292+J303+J314+J315:J314+J325</f>
      </c>
      <c r="K326" s="194">
        <f>K292+K303+K314+K325</f>
      </c>
      <c r="L326" s="196">
        <f t="shared" si="775"/>
      </c>
      <c r="M326" s="194">
        <f>M292+M303+M314+M325</f>
      </c>
      <c r="N326" s="197">
        <f t="shared" si="804"/>
      </c>
      <c r="O326" s="194">
        <f>O292+O303+O314+O325</f>
      </c>
      <c r="P326" s="197">
        <f t="shared" si="831"/>
      </c>
      <c r="Q326" s="198">
        <f t="shared" si="693"/>
      </c>
      <c r="R326" s="194">
        <f>R292+R303+R314+R325</f>
      </c>
      <c r="S326" s="198">
        <f t="shared" si="747"/>
      </c>
      <c r="T326" s="194">
        <f>T292+T303+T314+T325</f>
      </c>
      <c r="U326" s="199">
        <f t="shared" si="33"/>
      </c>
      <c r="V326" s="194">
        <f>(F326+4*500)/T326</f>
      </c>
      <c r="W326" s="194">
        <f>W292+W303+W314+W325</f>
      </c>
      <c r="X326" s="194">
        <f t="shared" si="165"/>
      </c>
      <c r="Y326" s="198">
        <f t="shared" si="297"/>
      </c>
      <c r="Z326" s="194">
        <f t="shared" si="429"/>
      </c>
      <c r="AA326" s="200">
        <f>W326/(F326+COUNT(W284:W291,W293:W302,W304:W313,#REF!,W315:W324)*500)</f>
      </c>
      <c r="AB326" s="194">
        <f>AB292+AB303+AB314+AB325</f>
      </c>
      <c r="AC326" s="194">
        <f>AC292+AC303+AC314+AC325</f>
      </c>
      <c r="AD326" s="198">
        <f t="shared" si="561"/>
      </c>
      <c r="AE326" s="194">
        <f>(W326-AC326)/(F326+COUNT(W284:W291,W293:W300,W304:W311,W314:W313,W315:W322)*500)</f>
      </c>
      <c r="AF326" s="174"/>
    </row>
    <row r="327">
      <c r="A327" s="150" t="s">
        <v>107</v>
      </c>
      <c r="B327" s="151" t="s">
        <v>108</v>
      </c>
      <c r="C327" s="152" t="s">
        <v>109</v>
      </c>
      <c r="D327" s="151" t="s">
        <v>110</v>
      </c>
      <c r="E327" s="153" t="s">
        <v>111</v>
      </c>
      <c r="F327" s="151" t="s">
        <v>112</v>
      </c>
      <c r="G327" s="151" t="s">
        <v>113</v>
      </c>
      <c r="H327" s="151" t="s">
        <v>114</v>
      </c>
      <c r="I327" s="154" t="s">
        <v>115</v>
      </c>
      <c r="J327" s="155" t="s">
        <v>116</v>
      </c>
      <c r="K327" s="151" t="s">
        <v>117</v>
      </c>
      <c r="L327" s="155" t="s">
        <v>118</v>
      </c>
      <c r="M327" s="151" t="s">
        <v>119</v>
      </c>
      <c r="N327" s="156" t="s">
        <v>120</v>
      </c>
      <c r="O327" s="151" t="s">
        <v>121</v>
      </c>
      <c r="P327" s="156" t="s">
        <v>122</v>
      </c>
      <c r="Q327" s="154" t="s">
        <v>123</v>
      </c>
      <c r="R327" s="157" t="s">
        <v>124</v>
      </c>
      <c r="S327" s="158" t="s">
        <v>125</v>
      </c>
      <c r="T327" s="157" t="s">
        <v>126</v>
      </c>
      <c r="U327" s="159" t="s">
        <v>127</v>
      </c>
      <c r="V327" s="160" t="s">
        <v>128</v>
      </c>
      <c r="W327" s="159" t="s">
        <v>129</v>
      </c>
      <c r="X327" s="160" t="s">
        <v>130</v>
      </c>
      <c r="Y327" s="158" t="s">
        <v>131</v>
      </c>
      <c r="Z327" s="160" t="s">
        <v>132</v>
      </c>
      <c r="AA327" s="160" t="s">
        <v>133</v>
      </c>
      <c r="AB327" s="160" t="s">
        <v>134</v>
      </c>
      <c r="AC327" s="157" t="s">
        <v>135</v>
      </c>
      <c r="AD327" s="158" t="s">
        <v>136</v>
      </c>
      <c r="AE327" s="160" t="s">
        <v>137</v>
      </c>
      <c r="AF327" s="160" t="s">
        <v>138</v>
      </c>
    </row>
    <row r="328">
      <c r="A328" s="161" t="s">
        <v>186</v>
      </c>
      <c r="B328" s="162" t="s">
        <v>140</v>
      </c>
      <c r="C328" s="163" t="s">
        <v>183</v>
      </c>
      <c r="D328" s="201" t="s">
        <v>187</v>
      </c>
      <c r="E328" s="165">
        <v>31.57</v>
      </c>
      <c r="F328" s="166">
        <f>E328+E329</f>
      </c>
      <c r="G328" s="167">
        <v>226</v>
      </c>
      <c r="H328" s="167">
        <v>2</v>
      </c>
      <c r="I328" s="168">
        <f t="shared" ref="I328:I373" si="667">H328/G328</f>
      </c>
      <c r="J328" s="169">
        <f t="shared" ref="J328:J372" si="721">(E328/G328)*1000</f>
      </c>
      <c r="K328" s="167">
        <v>0</v>
      </c>
      <c r="L328" s="169">
        <f t="shared" ref="L328:L373" si="776">E328/K328</f>
      </c>
      <c r="M328" s="167">
        <v>0</v>
      </c>
      <c r="N328" s="170">
        <f t="shared" ref="N328:N373" si="805">E328/M328</f>
      </c>
      <c r="O328" s="167">
        <v>0</v>
      </c>
      <c r="P328" s="170">
        <f t="shared" ref="P328:P373" si="832">E328/O328</f>
      </c>
      <c r="Q328" s="171">
        <f>(M328+M329)/(O328+O329)</f>
      </c>
      <c r="R328" s="172">
        <v>3</v>
      </c>
      <c r="S328" s="171">
        <f>(O328+O329)/(K328+K329)</f>
      </c>
      <c r="T328" s="172">
        <v>0</v>
      </c>
      <c r="U328" s="173">
        <f>F328/T328</f>
      </c>
      <c r="V328" s="174">
        <f>(F328+500)/T328</f>
      </c>
      <c r="W328" s="175">
        <v>0</v>
      </c>
      <c r="X328" s="174">
        <f>W328/T328</f>
      </c>
      <c r="Y328" s="171">
        <f>T328/R328</f>
      </c>
      <c r="Z328" s="174">
        <f>W328/F328</f>
      </c>
      <c r="AA328" s="174">
        <f>W328/(F328+500)</f>
      </c>
      <c r="AB328" s="172">
        <v>0</v>
      </c>
      <c r="AC328" s="172">
        <v>0</v>
      </c>
      <c r="AD328" s="171">
        <f>AB328/T328</f>
      </c>
      <c r="AE328" s="174">
        <f>(W328-AC328)/(F328+500)</f>
      </c>
      <c r="AF328" s="174" t="s">
        <v>143</v>
      </c>
    </row>
    <row r="329">
      <c r="A329" s="161"/>
      <c r="B329" s="162"/>
      <c r="C329" s="163"/>
      <c r="D329" s="164" t="s">
        <v>144</v>
      </c>
      <c r="E329" s="165">
        <v>1765.65</v>
      </c>
      <c r="F329" s="166"/>
      <c r="G329" s="167">
        <v>12369</v>
      </c>
      <c r="H329" s="167">
        <v>594</v>
      </c>
      <c r="I329" s="168">
        <f t="shared" si="667"/>
      </c>
      <c r="J329" s="169">
        <f t="shared" si="721"/>
      </c>
      <c r="K329" s="167">
        <v>33</v>
      </c>
      <c r="L329" s="169">
        <f t="shared" si="776"/>
      </c>
      <c r="M329" s="167">
        <v>0</v>
      </c>
      <c r="N329" s="170">
        <f t="shared" si="805"/>
      </c>
      <c r="O329" s="167">
        <v>1</v>
      </c>
      <c r="P329" s="170">
        <f t="shared" si="832"/>
      </c>
      <c r="Q329" s="171"/>
      <c r="R329" s="172"/>
      <c r="S329" s="171"/>
      <c r="T329" s="172"/>
      <c r="U329" s="173"/>
      <c r="V329" s="174"/>
      <c r="W329" s="175"/>
      <c r="X329" s="174"/>
      <c r="Y329" s="171"/>
      <c r="Z329" s="174"/>
      <c r="AA329" s="174"/>
      <c r="AB329" s="172"/>
      <c r="AC329" s="172"/>
      <c r="AD329" s="171"/>
      <c r="AE329" s="174"/>
      <c r="AF329" s="176" t="s">
        <v>177</v>
      </c>
    </row>
    <row r="330">
      <c r="A330" s="161"/>
      <c r="B330" s="162" t="s">
        <v>146</v>
      </c>
      <c r="C330" s="163" t="s">
        <v>183</v>
      </c>
      <c r="D330" s="201" t="s">
        <v>187</v>
      </c>
      <c r="E330" s="165">
        <v>67.91</v>
      </c>
      <c r="F330" s="166">
        <f>E330+E331</f>
      </c>
      <c r="G330" s="167">
        <v>675</v>
      </c>
      <c r="H330" s="167">
        <v>12</v>
      </c>
      <c r="I330" s="168">
        <f t="shared" si="667"/>
      </c>
      <c r="J330" s="169">
        <f t="shared" si="721"/>
      </c>
      <c r="K330" s="167">
        <v>2</v>
      </c>
      <c r="L330" s="169">
        <f t="shared" si="776"/>
      </c>
      <c r="M330" s="167">
        <v>0</v>
      </c>
      <c r="N330" s="170">
        <f t="shared" si="805"/>
      </c>
      <c r="O330" s="167">
        <v>0</v>
      </c>
      <c r="P330" s="170">
        <f t="shared" si="832"/>
      </c>
      <c r="Q330" s="171">
        <f>(M330+M331)/(O330+O331)</f>
      </c>
      <c r="R330" s="172">
        <v>2</v>
      </c>
      <c r="S330" s="171">
        <f>(O330+O331)/(K330+K331)</f>
      </c>
      <c r="T330" s="172">
        <v>1</v>
      </c>
      <c r="U330" s="173">
        <f>F330/T330</f>
      </c>
      <c r="V330" s="174">
        <f>(F330+500)/T330</f>
      </c>
      <c r="W330" s="175">
        <v>598.8</v>
      </c>
      <c r="X330" s="174">
        <f>W330/T330</f>
      </c>
      <c r="Y330" s="171">
        <f>T330/R330</f>
      </c>
      <c r="Z330" s="174">
        <f>W330/F330</f>
      </c>
      <c r="AA330" s="174">
        <f>W330/(F330+500)</f>
      </c>
      <c r="AB330" s="172">
        <v>0</v>
      </c>
      <c r="AC330" s="172">
        <v>0</v>
      </c>
      <c r="AD330" s="171">
        <f>AB330/T330</f>
      </c>
      <c r="AE330" s="174">
        <f>(W330-AC330)/(F330+500)</f>
      </c>
      <c r="AF330" s="174" t="s">
        <v>143</v>
      </c>
    </row>
    <row r="331">
      <c r="A331" s="161"/>
      <c r="B331" s="162"/>
      <c r="C331" s="163"/>
      <c r="D331" s="164" t="s">
        <v>144</v>
      </c>
      <c r="E331" s="165">
        <v>1160.61</v>
      </c>
      <c r="F331" s="166"/>
      <c r="G331" s="167">
        <v>9908</v>
      </c>
      <c r="H331" s="167">
        <v>324</v>
      </c>
      <c r="I331" s="168">
        <f t="shared" si="667"/>
      </c>
      <c r="J331" s="169">
        <f t="shared" si="721"/>
      </c>
      <c r="K331" s="167">
        <v>23</v>
      </c>
      <c r="L331" s="169">
        <f t="shared" si="776"/>
      </c>
      <c r="M331" s="167">
        <v>0</v>
      </c>
      <c r="N331" s="170">
        <f t="shared" si="805"/>
      </c>
      <c r="O331" s="167">
        <v>2</v>
      </c>
      <c r="P331" s="170">
        <f t="shared" si="832"/>
      </c>
      <c r="Q331" s="171"/>
      <c r="R331" s="172"/>
      <c r="S331" s="171"/>
      <c r="T331" s="172"/>
      <c r="U331" s="173"/>
      <c r="V331" s="174"/>
      <c r="W331" s="175"/>
      <c r="X331" s="174"/>
      <c r="Y331" s="171"/>
      <c r="Z331" s="174"/>
      <c r="AA331" s="174"/>
      <c r="AB331" s="172"/>
      <c r="AC331" s="172"/>
      <c r="AD331" s="171"/>
      <c r="AE331" s="174"/>
      <c r="AF331" s="176" t="s">
        <v>177</v>
      </c>
    </row>
    <row r="332">
      <c r="A332" s="161"/>
      <c r="B332" s="162" t="s">
        <v>147</v>
      </c>
      <c r="C332" s="163" t="s">
        <v>183</v>
      </c>
      <c r="D332" s="201" t="s">
        <v>187</v>
      </c>
      <c r="E332" s="165">
        <v>255.57</v>
      </c>
      <c r="F332" s="166">
        <f>E332+E333</f>
      </c>
      <c r="G332" s="167">
        <v>552</v>
      </c>
      <c r="H332" s="167">
        <v>19</v>
      </c>
      <c r="I332" s="168">
        <f t="shared" si="667"/>
      </c>
      <c r="J332" s="169">
        <f t="shared" si="721"/>
      </c>
      <c r="K332" s="167">
        <v>2</v>
      </c>
      <c r="L332" s="169">
        <f t="shared" si="776"/>
      </c>
      <c r="M332" s="167">
        <v>0</v>
      </c>
      <c r="N332" s="170">
        <f t="shared" si="805"/>
      </c>
      <c r="O332" s="167">
        <v>1</v>
      </c>
      <c r="P332" s="170">
        <f t="shared" si="832"/>
      </c>
      <c r="Q332" s="171">
        <f>(M332+M333)/(O332+O333)</f>
      </c>
      <c r="R332" s="172">
        <v>3</v>
      </c>
      <c r="S332" s="171">
        <f>(O332+O333)/(K332+K333)</f>
      </c>
      <c r="T332" s="172">
        <v>0</v>
      </c>
      <c r="U332" s="173">
        <f>F332/T332</f>
      </c>
      <c r="V332" s="174">
        <f>(F332+500)/T332</f>
      </c>
      <c r="W332" s="175">
        <v>0</v>
      </c>
      <c r="X332" s="174">
        <f>W332/T332</f>
      </c>
      <c r="Y332" s="171">
        <f>T332/R332</f>
      </c>
      <c r="Z332" s="174">
        <f>W332/F332</f>
      </c>
      <c r="AA332" s="174">
        <f>W332/(F332+500)</f>
      </c>
      <c r="AB332" s="172">
        <v>1</v>
      </c>
      <c r="AC332" s="172">
        <v>598.8</v>
      </c>
      <c r="AD332" s="171">
        <f>AB332/T332</f>
      </c>
      <c r="AE332" s="174">
        <f>(W332-AC332)/(F332+500)</f>
      </c>
      <c r="AF332" s="174" t="s">
        <v>143</v>
      </c>
    </row>
    <row r="333">
      <c r="A333" s="161"/>
      <c r="B333" s="162"/>
      <c r="C333" s="163"/>
      <c r="D333" s="164" t="s">
        <v>144</v>
      </c>
      <c r="E333" s="165">
        <v>840.49</v>
      </c>
      <c r="F333" s="166"/>
      <c r="G333" s="167">
        <v>4931</v>
      </c>
      <c r="H333" s="167">
        <v>172</v>
      </c>
      <c r="I333" s="168">
        <f t="shared" si="667"/>
      </c>
      <c r="J333" s="169">
        <f t="shared" si="721"/>
      </c>
      <c r="K333" s="167">
        <v>23</v>
      </c>
      <c r="L333" s="169">
        <f t="shared" si="776"/>
      </c>
      <c r="M333" s="167">
        <v>0</v>
      </c>
      <c r="N333" s="170">
        <f t="shared" si="805"/>
      </c>
      <c r="O333" s="167">
        <v>1</v>
      </c>
      <c r="P333" s="170">
        <f t="shared" si="832"/>
      </c>
      <c r="Q333" s="171"/>
      <c r="R333" s="172"/>
      <c r="S333" s="171"/>
      <c r="T333" s="172"/>
      <c r="U333" s="173"/>
      <c r="V333" s="174"/>
      <c r="W333" s="175"/>
      <c r="X333" s="174"/>
      <c r="Y333" s="171"/>
      <c r="Z333" s="174"/>
      <c r="AA333" s="174"/>
      <c r="AB333" s="172"/>
      <c r="AC333" s="172"/>
      <c r="AD333" s="171"/>
      <c r="AE333" s="174"/>
      <c r="AF333" s="176" t="s">
        <v>177</v>
      </c>
    </row>
    <row r="334">
      <c r="A334" s="161"/>
      <c r="B334" s="162" t="s">
        <v>148</v>
      </c>
      <c r="C334" s="163" t="s">
        <v>183</v>
      </c>
      <c r="D334" s="201" t="s">
        <v>187</v>
      </c>
      <c r="E334" s="165">
        <v>290.22</v>
      </c>
      <c r="F334" s="166">
        <f>E334+E335</f>
      </c>
      <c r="G334" s="167">
        <v>941</v>
      </c>
      <c r="H334" s="167">
        <v>21</v>
      </c>
      <c r="I334" s="168">
        <f t="shared" si="667"/>
      </c>
      <c r="J334" s="169">
        <f t="shared" si="721"/>
      </c>
      <c r="K334" s="167">
        <v>2</v>
      </c>
      <c r="L334" s="169">
        <f t="shared" si="776"/>
      </c>
      <c r="M334" s="167">
        <v>1</v>
      </c>
      <c r="N334" s="170">
        <f t="shared" si="805"/>
      </c>
      <c r="O334" s="167">
        <v>1</v>
      </c>
      <c r="P334" s="170">
        <f t="shared" si="832"/>
      </c>
      <c r="Q334" s="171">
        <f>(M334+M335)/(O334+O335)</f>
      </c>
      <c r="R334" s="172">
        <v>7</v>
      </c>
      <c r="S334" s="171">
        <f>(O334+O335)/(K334+K335)</f>
      </c>
      <c r="T334" s="172">
        <v>5</v>
      </c>
      <c r="U334" s="173">
        <f>F334/T334</f>
      </c>
      <c r="V334" s="174">
        <f>(F334+500)/T334</f>
      </c>
      <c r="W334" s="175">
        <v>4425.4</v>
      </c>
      <c r="X334" s="174">
        <f>W334/T334</f>
      </c>
      <c r="Y334" s="171">
        <f>T334/R334</f>
      </c>
      <c r="Z334" s="174">
        <f>W334/F334</f>
      </c>
      <c r="AA334" s="174">
        <f>W334/(F334+500)</f>
      </c>
      <c r="AB334" s="172">
        <v>1</v>
      </c>
      <c r="AC334" s="172">
        <v>763.2</v>
      </c>
      <c r="AD334" s="171">
        <f>AB334/T334</f>
      </c>
      <c r="AE334" s="174">
        <f>(W334-AC334)/(F334+500)</f>
      </c>
      <c r="AF334" s="174" t="s">
        <v>143</v>
      </c>
    </row>
    <row r="335">
      <c r="A335" s="161"/>
      <c r="B335" s="162"/>
      <c r="C335" s="163"/>
      <c r="D335" s="164" t="s">
        <v>144</v>
      </c>
      <c r="E335" s="165">
        <v>1188.16</v>
      </c>
      <c r="F335" s="166"/>
      <c r="G335" s="167">
        <v>7087</v>
      </c>
      <c r="H335" s="167">
        <v>129</v>
      </c>
      <c r="I335" s="168">
        <f t="shared" si="667"/>
      </c>
      <c r="J335" s="169">
        <f t="shared" si="721"/>
      </c>
      <c r="K335" s="167">
        <v>20</v>
      </c>
      <c r="L335" s="169">
        <f t="shared" si="776"/>
      </c>
      <c r="M335" s="167">
        <v>1</v>
      </c>
      <c r="N335" s="170">
        <f t="shared" si="805"/>
      </c>
      <c r="O335" s="167">
        <v>3</v>
      </c>
      <c r="P335" s="170">
        <f t="shared" si="832"/>
      </c>
      <c r="Q335" s="171"/>
      <c r="R335" s="172"/>
      <c r="S335" s="171"/>
      <c r="T335" s="172"/>
      <c r="U335" s="173"/>
      <c r="V335" s="174"/>
      <c r="W335" s="175"/>
      <c r="X335" s="174"/>
      <c r="Y335" s="171"/>
      <c r="Z335" s="174"/>
      <c r="AA335" s="174"/>
      <c r="AB335" s="172"/>
      <c r="AC335" s="172"/>
      <c r="AD335" s="171"/>
      <c r="AE335" s="174"/>
      <c r="AF335" s="176" t="s">
        <v>177</v>
      </c>
    </row>
    <row r="336">
      <c r="A336" s="161"/>
      <c r="B336" s="177" t="s">
        <v>149</v>
      </c>
      <c r="C336" s="178"/>
      <c r="D336" s="179"/>
      <c r="E336" s="180">
        <f>SUM(E328:E335)</f>
      </c>
      <c r="F336" s="181">
        <f>SUM(F328:F335)</f>
      </c>
      <c r="G336" s="181">
        <f>SUM(G328:G335)</f>
      </c>
      <c r="H336" s="181">
        <f>SUM(H328:H335)</f>
      </c>
      <c r="I336" s="182">
        <f t="shared" si="667"/>
      </c>
      <c r="J336" s="183">
        <f t="shared" si="721"/>
      </c>
      <c r="K336" s="181">
        <f>SUM(K328:K335)</f>
      </c>
      <c r="L336" s="183">
        <f t="shared" si="776"/>
      </c>
      <c r="M336" s="181">
        <f>SUM(M328:M335)</f>
      </c>
      <c r="N336" s="184">
        <f t="shared" si="805"/>
      </c>
      <c r="O336" s="181">
        <f>SUM(O328:O335)</f>
      </c>
      <c r="P336" s="184">
        <f t="shared" si="832"/>
      </c>
      <c r="Q336" s="185">
        <f>M336/O336</f>
      </c>
      <c r="R336" s="181">
        <f>SUM(R328:R335)</f>
      </c>
      <c r="S336" s="185">
        <f>(O336+O336)/(K336+K336)</f>
      </c>
      <c r="T336" s="181">
        <f>SUM(T328:T335)</f>
      </c>
      <c r="U336" s="186">
        <f t="shared" ref="U336:U337" si="34">F336/T336</f>
      </c>
      <c r="V336" s="187">
        <f>(F336+5*500)/T336</f>
      </c>
      <c r="W336" s="183">
        <f>SUM(W328:W335)</f>
      </c>
      <c r="X336" s="188">
        <f t="shared" ref="X336:X337" si="166">W336/T336</f>
      </c>
      <c r="Y336" s="185">
        <f t="shared" ref="Y336:Y337" si="298">T336/R336</f>
      </c>
      <c r="Z336" s="187">
        <f t="shared" ref="Z336:Z337" si="430">W336/F336</f>
      </c>
      <c r="AA336" s="187">
        <f>W336/(F336+COUNT(W328:W335)*500)</f>
      </c>
      <c r="AB336" s="181">
        <f>SUM(AB328:AB335)</f>
      </c>
      <c r="AC336" s="181">
        <f>SUM(AC328:AC335)</f>
      </c>
      <c r="AD336" s="185">
        <f t="shared" ref="AD336:AD337" si="562">AB336/T336</f>
      </c>
      <c r="AE336" s="189">
        <f>(W336-AC336)/(F336+COUNT(W328:W335))</f>
      </c>
      <c r="AF336" s="174"/>
    </row>
    <row r="337">
      <c r="A337" s="161"/>
      <c r="B337" s="162" t="s">
        <v>150</v>
      </c>
      <c r="C337" s="163" t="s">
        <v>151</v>
      </c>
      <c r="D337" s="201" t="s">
        <v>187</v>
      </c>
      <c r="E337" s="165">
        <v>573.26</v>
      </c>
      <c r="F337" s="166">
        <f>E337+E338</f>
      </c>
      <c r="G337" s="167">
        <v>1592</v>
      </c>
      <c r="H337" s="167">
        <v>41</v>
      </c>
      <c r="I337" s="168">
        <f t="shared" si="667"/>
      </c>
      <c r="J337" s="169">
        <f t="shared" si="721"/>
      </c>
      <c r="K337" s="167">
        <v>6</v>
      </c>
      <c r="L337" s="169">
        <f t="shared" si="776"/>
      </c>
      <c r="M337" s="167">
        <v>1</v>
      </c>
      <c r="N337" s="170">
        <f t="shared" si="805"/>
      </c>
      <c r="O337" s="167">
        <v>1</v>
      </c>
      <c r="P337" s="170">
        <f t="shared" si="832"/>
      </c>
      <c r="Q337" s="171">
        <f>(M337+M338)/(O337+O338)</f>
      </c>
      <c r="R337" s="172">
        <v>8</v>
      </c>
      <c r="S337" s="171">
        <f>(O337+O338)/(K337+K338)</f>
      </c>
      <c r="T337" s="172">
        <v>5</v>
      </c>
      <c r="U337" s="173">
        <f t="shared" si="34"/>
      </c>
      <c r="V337" s="174">
        <f>(F337+500)/T337</f>
      </c>
      <c r="W337" s="175">
        <v>7628.400000000001</v>
      </c>
      <c r="X337" s="174">
        <f t="shared" si="166"/>
      </c>
      <c r="Y337" s="171">
        <f t="shared" si="298"/>
      </c>
      <c r="Z337" s="174">
        <f t="shared" si="430"/>
      </c>
      <c r="AA337" s="174">
        <f>W337/(F337+500)</f>
      </c>
      <c r="AB337" s="172">
        <v>2</v>
      </c>
      <c r="AC337" s="172">
        <v>1042.8000000000002</v>
      </c>
      <c r="AD337" s="171">
        <f t="shared" si="562"/>
      </c>
      <c r="AE337" s="174">
        <f>(W337-AC337)/(F337+500)</f>
      </c>
      <c r="AF337" s="174" t="s">
        <v>143</v>
      </c>
    </row>
    <row r="338">
      <c r="A338" s="161"/>
      <c r="B338" s="162"/>
      <c r="C338" s="163"/>
      <c r="D338" s="164" t="s">
        <v>144</v>
      </c>
      <c r="E338" s="165">
        <v>3621.76</v>
      </c>
      <c r="F338" s="166"/>
      <c r="G338" s="167">
        <v>26952</v>
      </c>
      <c r="H338" s="167">
        <v>250</v>
      </c>
      <c r="I338" s="168">
        <f t="shared" si="667"/>
      </c>
      <c r="J338" s="169">
        <f t="shared" si="721"/>
      </c>
      <c r="K338" s="167">
        <v>62</v>
      </c>
      <c r="L338" s="169">
        <f t="shared" si="776"/>
      </c>
      <c r="M338" s="167">
        <v>4</v>
      </c>
      <c r="N338" s="170">
        <f t="shared" si="805"/>
      </c>
      <c r="O338" s="167">
        <v>5</v>
      </c>
      <c r="P338" s="170">
        <f t="shared" si="832"/>
      </c>
      <c r="Q338" s="171"/>
      <c r="R338" s="172"/>
      <c r="S338" s="171"/>
      <c r="T338" s="172"/>
      <c r="U338" s="173"/>
      <c r="V338" s="174"/>
      <c r="W338" s="175"/>
      <c r="X338" s="174"/>
      <c r="Y338" s="171"/>
      <c r="Z338" s="174"/>
      <c r="AA338" s="174"/>
      <c r="AB338" s="172"/>
      <c r="AC338" s="172"/>
      <c r="AD338" s="171"/>
      <c r="AE338" s="174"/>
      <c r="AF338" s="176" t="s">
        <v>177</v>
      </c>
    </row>
    <row r="339">
      <c r="A339" s="161"/>
      <c r="B339" s="162" t="s">
        <v>152</v>
      </c>
      <c r="C339" s="163" t="s">
        <v>151</v>
      </c>
      <c r="D339" s="201" t="s">
        <v>187</v>
      </c>
      <c r="E339" s="165">
        <v>601.35</v>
      </c>
      <c r="F339" s="166">
        <f>E339+E340</f>
      </c>
      <c r="G339" s="167">
        <v>2805</v>
      </c>
      <c r="H339" s="167">
        <v>110</v>
      </c>
      <c r="I339" s="168">
        <f t="shared" si="667"/>
      </c>
      <c r="J339" s="169">
        <f t="shared" si="721"/>
      </c>
      <c r="K339" s="167">
        <v>2</v>
      </c>
      <c r="L339" s="169">
        <f t="shared" si="776"/>
      </c>
      <c r="M339" s="167">
        <v>0</v>
      </c>
      <c r="N339" s="170">
        <f t="shared" si="805"/>
      </c>
      <c r="O339" s="167">
        <v>0</v>
      </c>
      <c r="P339" s="170">
        <f t="shared" si="832"/>
      </c>
      <c r="Q339" s="171">
        <f>(M339+M340)/(O339+O340)</f>
      </c>
      <c r="R339" s="172">
        <v>6</v>
      </c>
      <c r="S339" s="171">
        <f>(O339+O340)/(K339+K340)</f>
      </c>
      <c r="T339" s="172">
        <v>3</v>
      </c>
      <c r="U339" s="173">
        <f>F339/T339</f>
      </c>
      <c r="V339" s="174">
        <f>(F339+500)/T339</f>
      </c>
      <c r="W339" s="175">
        <v>4543.199999999999</v>
      </c>
      <c r="X339" s="174">
        <f>W339/T339</f>
      </c>
      <c r="Y339" s="171">
        <f>T339/R339</f>
      </c>
      <c r="Z339" s="174">
        <f>W339/F339</f>
      </c>
      <c r="AA339" s="174">
        <f>W339/(F339+500)</f>
      </c>
      <c r="AB339" s="172">
        <v>0</v>
      </c>
      <c r="AC339" s="172">
        <v>0</v>
      </c>
      <c r="AD339" s="171">
        <f>AB339/T339</f>
      </c>
      <c r="AE339" s="174">
        <f>(W339-AC339)/(F339+500)</f>
      </c>
      <c r="AF339" s="174" t="s">
        <v>143</v>
      </c>
    </row>
    <row r="340">
      <c r="A340" s="161"/>
      <c r="B340" s="162"/>
      <c r="C340" s="163"/>
      <c r="D340" s="164" t="s">
        <v>144</v>
      </c>
      <c r="E340" s="165">
        <v>2643.07</v>
      </c>
      <c r="F340" s="166"/>
      <c r="G340" s="167">
        <v>24287</v>
      </c>
      <c r="H340" s="167">
        <v>178</v>
      </c>
      <c r="I340" s="168">
        <f t="shared" si="667"/>
      </c>
      <c r="J340" s="169">
        <f t="shared" si="721"/>
      </c>
      <c r="K340" s="167">
        <v>39</v>
      </c>
      <c r="L340" s="169">
        <f t="shared" si="776"/>
      </c>
      <c r="M340" s="167">
        <v>2</v>
      </c>
      <c r="N340" s="170">
        <f t="shared" si="805"/>
      </c>
      <c r="O340" s="167">
        <v>6</v>
      </c>
      <c r="P340" s="170">
        <f t="shared" si="832"/>
      </c>
      <c r="Q340" s="171"/>
      <c r="R340" s="172"/>
      <c r="S340" s="171"/>
      <c r="T340" s="172"/>
      <c r="U340" s="173"/>
      <c r="V340" s="174"/>
      <c r="W340" s="175"/>
      <c r="X340" s="174"/>
      <c r="Y340" s="171"/>
      <c r="Z340" s="174"/>
      <c r="AA340" s="174"/>
      <c r="AB340" s="172"/>
      <c r="AC340" s="172"/>
      <c r="AD340" s="171"/>
      <c r="AE340" s="174"/>
      <c r="AF340" s="176" t="s">
        <v>177</v>
      </c>
    </row>
    <row r="341">
      <c r="A341" s="161"/>
      <c r="B341" s="162" t="s">
        <v>153</v>
      </c>
      <c r="C341" s="163" t="s">
        <v>151</v>
      </c>
      <c r="D341" s="201" t="s">
        <v>187</v>
      </c>
      <c r="E341" s="165">
        <v>472.29</v>
      </c>
      <c r="F341" s="166">
        <f>E341+E342</f>
      </c>
      <c r="G341" s="167">
        <v>1824</v>
      </c>
      <c r="H341" s="167">
        <v>47</v>
      </c>
      <c r="I341" s="168">
        <f t="shared" si="667"/>
      </c>
      <c r="J341" s="169">
        <f t="shared" si="721"/>
      </c>
      <c r="K341" s="167">
        <v>5</v>
      </c>
      <c r="L341" s="169">
        <f t="shared" si="776"/>
      </c>
      <c r="M341" s="167">
        <v>0</v>
      </c>
      <c r="N341" s="170">
        <f t="shared" si="805"/>
      </c>
      <c r="O341" s="167">
        <v>1</v>
      </c>
      <c r="P341" s="170">
        <f t="shared" si="832"/>
      </c>
      <c r="Q341" s="171">
        <f>(M341+M342)/(O341+O342)</f>
      </c>
      <c r="R341" s="172">
        <v>8</v>
      </c>
      <c r="S341" s="171">
        <f>(O341+O342)/(K341+K342)</f>
      </c>
      <c r="T341" s="172">
        <v>4</v>
      </c>
      <c r="U341" s="173">
        <f>F341/T341</f>
      </c>
      <c r="V341" s="174">
        <f>(F341+500)/T341</f>
      </c>
      <c r="W341" s="175">
        <v>2730</v>
      </c>
      <c r="X341" s="174">
        <f>W341/T341</f>
      </c>
      <c r="Y341" s="171">
        <f>T341/R341</f>
      </c>
      <c r="Z341" s="174">
        <f>W341/F341</f>
      </c>
      <c r="AA341" s="174">
        <f>W341/(F341+500)</f>
      </c>
      <c r="AB341" s="172">
        <v>2</v>
      </c>
      <c r="AC341" s="172">
        <v>1449.6</v>
      </c>
      <c r="AD341" s="171">
        <f>AB341/T341</f>
      </c>
      <c r="AE341" s="174">
        <f>(W341-AC341)/(F341+500)</f>
      </c>
      <c r="AF341" s="174" t="s">
        <v>143</v>
      </c>
    </row>
    <row r="342">
      <c r="A342" s="161"/>
      <c r="B342" s="162"/>
      <c r="C342" s="163"/>
      <c r="D342" s="164" t="s">
        <v>144</v>
      </c>
      <c r="E342" s="165">
        <v>1195.37</v>
      </c>
      <c r="F342" s="166"/>
      <c r="G342" s="167">
        <v>11776</v>
      </c>
      <c r="H342" s="167">
        <v>67</v>
      </c>
      <c r="I342" s="168">
        <f t="shared" si="667"/>
      </c>
      <c r="J342" s="169">
        <f t="shared" si="721"/>
      </c>
      <c r="K342" s="167">
        <v>26</v>
      </c>
      <c r="L342" s="169">
        <f t="shared" si="776"/>
      </c>
      <c r="M342" s="167">
        <v>3</v>
      </c>
      <c r="N342" s="170">
        <f t="shared" si="805"/>
      </c>
      <c r="O342" s="167">
        <v>5</v>
      </c>
      <c r="P342" s="170">
        <f t="shared" si="832"/>
      </c>
      <c r="Q342" s="171"/>
      <c r="R342" s="172"/>
      <c r="S342" s="171"/>
      <c r="T342" s="172"/>
      <c r="U342" s="173"/>
      <c r="V342" s="174"/>
      <c r="W342" s="175"/>
      <c r="X342" s="174"/>
      <c r="Y342" s="171"/>
      <c r="Z342" s="174"/>
      <c r="AA342" s="174"/>
      <c r="AB342" s="172"/>
      <c r="AC342" s="172"/>
      <c r="AD342" s="171"/>
      <c r="AE342" s="174"/>
      <c r="AF342" s="176" t="s">
        <v>177</v>
      </c>
    </row>
    <row r="343">
      <c r="A343" s="161"/>
      <c r="B343" s="162" t="s">
        <v>154</v>
      </c>
      <c r="C343" s="163" t="s">
        <v>151</v>
      </c>
      <c r="D343" s="201" t="s">
        <v>187</v>
      </c>
      <c r="E343" s="165">
        <v>280.82</v>
      </c>
      <c r="F343" s="166">
        <f>E343+E344</f>
      </c>
      <c r="G343" s="167">
        <v>565</v>
      </c>
      <c r="H343" s="167">
        <v>25</v>
      </c>
      <c r="I343" s="168">
        <f t="shared" si="667"/>
      </c>
      <c r="J343" s="169">
        <f t="shared" si="721"/>
      </c>
      <c r="K343" s="167">
        <v>3</v>
      </c>
      <c r="L343" s="169">
        <f t="shared" si="776"/>
      </c>
      <c r="M343" s="167">
        <v>0</v>
      </c>
      <c r="N343" s="170">
        <f t="shared" si="805"/>
      </c>
      <c r="O343" s="167">
        <v>0</v>
      </c>
      <c r="P343" s="170">
        <f t="shared" si="832"/>
      </c>
      <c r="Q343" s="171">
        <f>(M343+M344)/(O343+O344)</f>
      </c>
      <c r="R343" s="172">
        <v>6</v>
      </c>
      <c r="S343" s="171">
        <f>(O343+O344)/(K343+K344)</f>
      </c>
      <c r="T343" s="172">
        <v>1</v>
      </c>
      <c r="U343" s="173">
        <f>F343/T343</f>
      </c>
      <c r="V343" s="174">
        <f>(F343+500)/T343</f>
      </c>
      <c r="W343" s="175">
        <v>763.2000000000007</v>
      </c>
      <c r="X343" s="174">
        <f>W343/T343</f>
      </c>
      <c r="Y343" s="171">
        <f>T343/R343</f>
      </c>
      <c r="Z343" s="174">
        <f>W343/F343</f>
      </c>
      <c r="AA343" s="174">
        <f>W343/(F343+500)</f>
      </c>
      <c r="AB343" s="172">
        <v>1</v>
      </c>
      <c r="AC343" s="172">
        <v>763.2000000000003</v>
      </c>
      <c r="AD343" s="171">
        <f>AB343/T343</f>
      </c>
      <c r="AE343" s="174">
        <f>(W343-AC343)/(F343+500)</f>
      </c>
      <c r="AF343" s="174" t="s">
        <v>143</v>
      </c>
    </row>
    <row r="344">
      <c r="A344" s="161"/>
      <c r="B344" s="162"/>
      <c r="C344" s="163"/>
      <c r="D344" s="164" t="s">
        <v>144</v>
      </c>
      <c r="E344" s="165">
        <v>1534.92</v>
      </c>
      <c r="F344" s="166"/>
      <c r="G344" s="167">
        <v>13311</v>
      </c>
      <c r="H344" s="167">
        <v>98</v>
      </c>
      <c r="I344" s="168">
        <f t="shared" si="667"/>
      </c>
      <c r="J344" s="169">
        <f t="shared" si="721"/>
      </c>
      <c r="K344" s="167">
        <v>28</v>
      </c>
      <c r="L344" s="169">
        <f t="shared" si="776"/>
      </c>
      <c r="M344" s="167">
        <v>1</v>
      </c>
      <c r="N344" s="170">
        <f t="shared" si="805"/>
      </c>
      <c r="O344" s="167">
        <v>3</v>
      </c>
      <c r="P344" s="170">
        <f t="shared" si="832"/>
      </c>
      <c r="Q344" s="171"/>
      <c r="R344" s="172"/>
      <c r="S344" s="171"/>
      <c r="T344" s="172"/>
      <c r="U344" s="173"/>
      <c r="V344" s="174"/>
      <c r="W344" s="175"/>
      <c r="X344" s="174"/>
      <c r="Y344" s="171"/>
      <c r="Z344" s="174"/>
      <c r="AA344" s="174"/>
      <c r="AB344" s="172"/>
      <c r="AC344" s="172"/>
      <c r="AD344" s="171"/>
      <c r="AE344" s="174"/>
      <c r="AF344" s="176" t="s">
        <v>177</v>
      </c>
    </row>
    <row r="345">
      <c r="A345" s="161"/>
      <c r="B345" s="177" t="s">
        <v>149</v>
      </c>
      <c r="C345" s="178"/>
      <c r="D345" s="179"/>
      <c r="E345" s="180">
        <f>SUM(E337:E344)</f>
      </c>
      <c r="F345" s="181">
        <f>SUM(F337:F344)</f>
      </c>
      <c r="G345" s="181">
        <f>SUM(G337:G344)</f>
      </c>
      <c r="H345" s="181">
        <f>SUM(H337:H344)</f>
      </c>
      <c r="I345" s="182">
        <f t="shared" si="667"/>
      </c>
      <c r="J345" s="183">
        <f t="shared" si="721"/>
      </c>
      <c r="K345" s="181">
        <f>SUM(K337:K344)</f>
      </c>
      <c r="L345" s="183">
        <f t="shared" si="776"/>
      </c>
      <c r="M345" s="181">
        <f>SUM(M337:M344)</f>
      </c>
      <c r="N345" s="184">
        <f t="shared" si="805"/>
      </c>
      <c r="O345" s="181">
        <f>SUM(O337:O344)</f>
      </c>
      <c r="P345" s="184">
        <f t="shared" si="832"/>
      </c>
      <c r="Q345" s="185">
        <f>M345/O345</f>
      </c>
      <c r="R345" s="181">
        <f>SUM(R337:R344)</f>
      </c>
      <c r="S345" s="185">
        <f>(O345+O345)/(K345+K345)</f>
      </c>
      <c r="T345" s="181">
        <f>SUM(T337:T344)</f>
      </c>
      <c r="U345" s="186">
        <f t="shared" ref="U345:U346" si="35">F345/T345</f>
      </c>
      <c r="V345" s="187">
        <f>(F345+5*500)/T345</f>
      </c>
      <c r="W345" s="183">
        <f>SUM(W337:W344)</f>
      </c>
      <c r="X345" s="188">
        <f t="shared" ref="X345:X346" si="167">W345/T345</f>
      </c>
      <c r="Y345" s="185">
        <f t="shared" ref="Y345:Y346" si="299">T345/R345</f>
      </c>
      <c r="Z345" s="187">
        <f t="shared" ref="Z345:Z346" si="431">W345/F345</f>
      </c>
      <c r="AA345" s="187">
        <f>W345/(F345+COUNT(W337:W344)*500)</f>
      </c>
      <c r="AB345" s="181">
        <f>SUM(AB337:AB344)</f>
      </c>
      <c r="AC345" s="181">
        <f>SUM(AC337:AC344)</f>
      </c>
      <c r="AD345" s="185">
        <f t="shared" ref="AD345:AD346" si="563">AB345/T345</f>
      </c>
      <c r="AE345" s="189">
        <f>(W345-AC345)/(F345+COUNT(W337:W344))</f>
      </c>
      <c r="AF345" s="174"/>
    </row>
    <row r="346">
      <c r="A346" s="161"/>
      <c r="B346" s="162" t="s">
        <v>155</v>
      </c>
      <c r="C346" s="163" t="s">
        <v>156</v>
      </c>
      <c r="D346" s="201" t="s">
        <v>187</v>
      </c>
      <c r="E346" s="165">
        <v>114.14</v>
      </c>
      <c r="F346" s="166">
        <f>E346+E347</f>
      </c>
      <c r="G346" s="167">
        <v>548</v>
      </c>
      <c r="H346" s="167">
        <v>17</v>
      </c>
      <c r="I346" s="168">
        <f t="shared" si="667"/>
      </c>
      <c r="J346" s="169">
        <f t="shared" si="721"/>
      </c>
      <c r="K346" s="167">
        <v>2</v>
      </c>
      <c r="L346" s="169">
        <f t="shared" si="776"/>
      </c>
      <c r="M346" s="167">
        <v>0</v>
      </c>
      <c r="N346" s="170">
        <f t="shared" si="805"/>
      </c>
      <c r="O346" s="167">
        <v>0</v>
      </c>
      <c r="P346" s="170">
        <f t="shared" si="832"/>
      </c>
      <c r="Q346" s="171">
        <f>(M346+M347)/(O346+O347)</f>
      </c>
      <c r="R346" s="172">
        <v>2</v>
      </c>
      <c r="S346" s="171">
        <f>(O346+O347)/(K346+K347)</f>
      </c>
      <c r="T346" s="172">
        <v>0</v>
      </c>
      <c r="U346" s="173">
        <f t="shared" si="35"/>
      </c>
      <c r="V346" s="174">
        <f>(F346+500)/T346</f>
      </c>
      <c r="W346" s="175">
        <v>0</v>
      </c>
      <c r="X346" s="174">
        <f t="shared" si="167"/>
      </c>
      <c r="Y346" s="171">
        <f t="shared" si="299"/>
      </c>
      <c r="Z346" s="174">
        <f t="shared" si="431"/>
      </c>
      <c r="AA346" s="174">
        <f>W346/(F346+500)</f>
      </c>
      <c r="AB346" s="172">
        <v>0</v>
      </c>
      <c r="AC346" s="172">
        <v>0</v>
      </c>
      <c r="AD346" s="171">
        <f t="shared" si="563"/>
      </c>
      <c r="AE346" s="174">
        <f>(W346-AC346)/(F346+500)</f>
      </c>
      <c r="AF346" s="174" t="s">
        <v>143</v>
      </c>
    </row>
    <row r="347">
      <c r="A347" s="161"/>
      <c r="B347" s="162"/>
      <c r="C347" s="163"/>
      <c r="D347" s="164" t="s">
        <v>144</v>
      </c>
      <c r="E347" s="165">
        <v>1125.54</v>
      </c>
      <c r="F347" s="166"/>
      <c r="G347" s="167">
        <v>9840</v>
      </c>
      <c r="H347" s="167">
        <v>134</v>
      </c>
      <c r="I347" s="168">
        <f t="shared" si="667"/>
      </c>
      <c r="J347" s="169">
        <f t="shared" si="721"/>
      </c>
      <c r="K347" s="167">
        <v>21</v>
      </c>
      <c r="L347" s="169">
        <f t="shared" si="776"/>
      </c>
      <c r="M347" s="167">
        <v>0</v>
      </c>
      <c r="N347" s="170">
        <f t="shared" si="805"/>
      </c>
      <c r="O347" s="167">
        <v>1</v>
      </c>
      <c r="P347" s="170">
        <f t="shared" si="832"/>
      </c>
      <c r="Q347" s="171"/>
      <c r="R347" s="172"/>
      <c r="S347" s="171"/>
      <c r="T347" s="172"/>
      <c r="U347" s="173"/>
      <c r="V347" s="174"/>
      <c r="W347" s="175"/>
      <c r="X347" s="174"/>
      <c r="Y347" s="171"/>
      <c r="Z347" s="174"/>
      <c r="AA347" s="174"/>
      <c r="AB347" s="172"/>
      <c r="AC347" s="172"/>
      <c r="AD347" s="171"/>
      <c r="AE347" s="174"/>
      <c r="AF347" s="176" t="s">
        <v>177</v>
      </c>
    </row>
    <row r="348">
      <c r="A348" s="161"/>
      <c r="B348" s="162" t="s">
        <v>157</v>
      </c>
      <c r="C348" s="163" t="s">
        <v>156</v>
      </c>
      <c r="D348" s="201" t="s">
        <v>187</v>
      </c>
      <c r="E348" s="165">
        <v>189.67</v>
      </c>
      <c r="F348" s="166">
        <f>E348+E349</f>
      </c>
      <c r="G348" s="167">
        <v>749</v>
      </c>
      <c r="H348" s="167">
        <v>12</v>
      </c>
      <c r="I348" s="168">
        <f t="shared" si="667"/>
      </c>
      <c r="J348" s="169">
        <f t="shared" si="721"/>
      </c>
      <c r="K348" s="167">
        <v>4</v>
      </c>
      <c r="L348" s="169">
        <f t="shared" si="776"/>
      </c>
      <c r="M348" s="167">
        <v>1</v>
      </c>
      <c r="N348" s="170">
        <f t="shared" si="805"/>
      </c>
      <c r="O348" s="167">
        <v>1</v>
      </c>
      <c r="P348" s="170">
        <f t="shared" si="832"/>
      </c>
      <c r="Q348" s="171">
        <f>(M348+M349)/(O348+O349)</f>
      </c>
      <c r="R348" s="172">
        <v>3</v>
      </c>
      <c r="S348" s="171">
        <f>(O348+O349)/(K348+K349)</f>
      </c>
      <c r="T348" s="172">
        <v>1</v>
      </c>
      <c r="U348" s="173">
        <f>F348/T348</f>
      </c>
      <c r="V348" s="174">
        <f>(F348+500)/T348</f>
      </c>
      <c r="W348" s="175">
        <v>1411.2000000000007</v>
      </c>
      <c r="X348" s="174">
        <f>W348/T348</f>
      </c>
      <c r="Y348" s="171">
        <f>T348/R348</f>
      </c>
      <c r="Z348" s="174">
        <f>W348/F348</f>
      </c>
      <c r="AA348" s="174">
        <f>W348/(F348+500)</f>
      </c>
      <c r="AB348" s="172">
        <v>0</v>
      </c>
      <c r="AC348" s="172">
        <v>0</v>
      </c>
      <c r="AD348" s="171">
        <f>AB348/T348</f>
      </c>
      <c r="AE348" s="174">
        <f>(W348-AC348)/(F348+500)</f>
      </c>
      <c r="AF348" s="174" t="s">
        <v>143</v>
      </c>
    </row>
    <row r="349">
      <c r="A349" s="161"/>
      <c r="B349" s="162"/>
      <c r="C349" s="163"/>
      <c r="D349" s="164" t="s">
        <v>144</v>
      </c>
      <c r="E349" s="165">
        <v>1174.15</v>
      </c>
      <c r="F349" s="166"/>
      <c r="G349" s="167">
        <v>8510</v>
      </c>
      <c r="H349" s="167">
        <v>148</v>
      </c>
      <c r="I349" s="168">
        <f t="shared" si="667"/>
      </c>
      <c r="J349" s="169">
        <f t="shared" si="721"/>
      </c>
      <c r="K349" s="167">
        <v>15</v>
      </c>
      <c r="L349" s="169">
        <f t="shared" si="776"/>
      </c>
      <c r="M349" s="167">
        <v>0</v>
      </c>
      <c r="N349" s="170">
        <f t="shared" si="805"/>
      </c>
      <c r="O349" s="167">
        <v>1</v>
      </c>
      <c r="P349" s="170">
        <f t="shared" si="832"/>
      </c>
      <c r="Q349" s="171"/>
      <c r="R349" s="172"/>
      <c r="S349" s="171"/>
      <c r="T349" s="172"/>
      <c r="U349" s="173"/>
      <c r="V349" s="174"/>
      <c r="W349" s="175"/>
      <c r="X349" s="174"/>
      <c r="Y349" s="171"/>
      <c r="Z349" s="174"/>
      <c r="AA349" s="174"/>
      <c r="AB349" s="172"/>
      <c r="AC349" s="172"/>
      <c r="AD349" s="171"/>
      <c r="AE349" s="174"/>
      <c r="AF349" s="176" t="s">
        <v>177</v>
      </c>
    </row>
    <row r="350">
      <c r="A350" s="161"/>
      <c r="B350" s="162" t="s">
        <v>158</v>
      </c>
      <c r="C350" s="163" t="s">
        <v>156</v>
      </c>
      <c r="D350" s="201" t="s">
        <v>187</v>
      </c>
      <c r="E350" s="165">
        <v>487.88</v>
      </c>
      <c r="F350" s="166">
        <f>E350+E351</f>
      </c>
      <c r="G350" s="167">
        <v>1044</v>
      </c>
      <c r="H350" s="167">
        <v>48</v>
      </c>
      <c r="I350" s="168">
        <f t="shared" si="667"/>
      </c>
      <c r="J350" s="169">
        <f t="shared" si="721"/>
      </c>
      <c r="K350" s="167">
        <v>5</v>
      </c>
      <c r="L350" s="169">
        <f t="shared" si="776"/>
      </c>
      <c r="M350" s="167">
        <v>1</v>
      </c>
      <c r="N350" s="170">
        <f t="shared" si="805"/>
      </c>
      <c r="O350" s="167">
        <v>1</v>
      </c>
      <c r="P350" s="170">
        <f t="shared" si="832"/>
      </c>
      <c r="Q350" s="171">
        <f>(M350+M351)/(O350+O351)</f>
      </c>
      <c r="R350" s="172">
        <v>10</v>
      </c>
      <c r="S350" s="171">
        <f>(O350+O351)/(K350+K351)</f>
      </c>
      <c r="T350" s="172">
        <v>3</v>
      </c>
      <c r="U350" s="173">
        <f>F350/T350</f>
      </c>
      <c r="V350" s="174">
        <f>(F350+500)/T350</f>
      </c>
      <c r="W350" s="175">
        <v>1826.3999999999978</v>
      </c>
      <c r="X350" s="174">
        <f>W350/T350</f>
      </c>
      <c r="Y350" s="171">
        <f>T350/R350</f>
      </c>
      <c r="Z350" s="174">
        <f>W350/F350</f>
      </c>
      <c r="AA350" s="174">
        <f>W350/(F350+500)</f>
      </c>
      <c r="AB350" s="172">
        <v>0</v>
      </c>
      <c r="AC350" s="172">
        <v>0</v>
      </c>
      <c r="AD350" s="171">
        <f>AB350/T350</f>
      </c>
      <c r="AE350" s="174">
        <f>(W350-AC350)/(F350+500)</f>
      </c>
      <c r="AF350" s="174" t="s">
        <v>159</v>
      </c>
    </row>
    <row r="351">
      <c r="A351" s="161"/>
      <c r="B351" s="162"/>
      <c r="C351" s="163"/>
      <c r="D351" s="164" t="s">
        <v>144</v>
      </c>
      <c r="E351" s="165">
        <v>1683.52</v>
      </c>
      <c r="F351" s="166"/>
      <c r="G351" s="167">
        <v>13724</v>
      </c>
      <c r="H351" s="167">
        <v>156</v>
      </c>
      <c r="I351" s="168">
        <f t="shared" si="667"/>
      </c>
      <c r="J351" s="169">
        <f t="shared" si="721"/>
      </c>
      <c r="K351" s="167">
        <v>24</v>
      </c>
      <c r="L351" s="169">
        <f t="shared" si="776"/>
      </c>
      <c r="M351" s="167">
        <v>2</v>
      </c>
      <c r="N351" s="170">
        <f t="shared" si="805"/>
      </c>
      <c r="O351" s="167">
        <v>5</v>
      </c>
      <c r="P351" s="170">
        <f t="shared" si="832"/>
      </c>
      <c r="Q351" s="171"/>
      <c r="R351" s="172"/>
      <c r="S351" s="171"/>
      <c r="T351" s="172"/>
      <c r="U351" s="173"/>
      <c r="V351" s="174"/>
      <c r="W351" s="175"/>
      <c r="X351" s="174"/>
      <c r="Y351" s="171"/>
      <c r="Z351" s="174"/>
      <c r="AA351" s="174"/>
      <c r="AB351" s="172"/>
      <c r="AC351" s="172"/>
      <c r="AD351" s="171"/>
      <c r="AE351" s="174"/>
      <c r="AF351" s="176" t="s">
        <v>184</v>
      </c>
    </row>
    <row r="352">
      <c r="A352" s="161"/>
      <c r="B352" s="162" t="s">
        <v>161</v>
      </c>
      <c r="C352" s="163" t="s">
        <v>156</v>
      </c>
      <c r="D352" s="201" t="s">
        <v>187</v>
      </c>
      <c r="E352" s="165">
        <v>853.7</v>
      </c>
      <c r="F352" s="166">
        <f>E352+E353</f>
      </c>
      <c r="G352" s="167">
        <v>2980</v>
      </c>
      <c r="H352" s="167">
        <v>109</v>
      </c>
      <c r="I352" s="168">
        <f t="shared" si="667"/>
      </c>
      <c r="J352" s="169">
        <f t="shared" si="721"/>
      </c>
      <c r="K352" s="167">
        <v>7</v>
      </c>
      <c r="L352" s="169">
        <f t="shared" si="776"/>
      </c>
      <c r="M352" s="167">
        <v>1</v>
      </c>
      <c r="N352" s="170">
        <f t="shared" si="805"/>
      </c>
      <c r="O352" s="167">
        <v>3</v>
      </c>
      <c r="P352" s="170">
        <f t="shared" si="832"/>
      </c>
      <c r="Q352" s="171">
        <f>(M352+M353)/(O352+O353)</f>
      </c>
      <c r="R352" s="172">
        <v>5</v>
      </c>
      <c r="S352" s="171">
        <f>(O352+O353)/(K352+K353)</f>
      </c>
      <c r="T352" s="172">
        <v>1</v>
      </c>
      <c r="U352" s="173">
        <f>F352/T352</f>
      </c>
      <c r="V352" s="174">
        <f>(F352+500)/T352</f>
      </c>
      <c r="W352" s="175">
        <v>1092</v>
      </c>
      <c r="X352" s="174">
        <f>W352/T352</f>
      </c>
      <c r="Y352" s="171">
        <f>T352/R352</f>
      </c>
      <c r="Z352" s="174">
        <f>W352/F352</f>
      </c>
      <c r="AA352" s="174">
        <f>W352/(F352+500)</f>
      </c>
      <c r="AB352" s="172">
        <v>0</v>
      </c>
      <c r="AC352" s="172">
        <v>0</v>
      </c>
      <c r="AD352" s="171">
        <f>AB352/T352</f>
      </c>
      <c r="AE352" s="174">
        <f>(W352-AC352)/(F352+500)</f>
      </c>
      <c r="AF352" s="174" t="s">
        <v>159</v>
      </c>
    </row>
    <row r="353">
      <c r="A353" s="161"/>
      <c r="B353" s="162"/>
      <c r="C353" s="163"/>
      <c r="D353" s="164" t="s">
        <v>144</v>
      </c>
      <c r="E353" s="165">
        <v>1016.39</v>
      </c>
      <c r="F353" s="166"/>
      <c r="G353" s="167">
        <v>12774</v>
      </c>
      <c r="H353" s="167">
        <v>130</v>
      </c>
      <c r="I353" s="168">
        <f t="shared" si="667"/>
      </c>
      <c r="J353" s="169">
        <f t="shared" si="721"/>
      </c>
      <c r="K353" s="167">
        <v>20</v>
      </c>
      <c r="L353" s="169">
        <f t="shared" si="776"/>
      </c>
      <c r="M353" s="167">
        <v>0</v>
      </c>
      <c r="N353" s="170">
        <f t="shared" si="805"/>
      </c>
      <c r="O353" s="167">
        <v>3</v>
      </c>
      <c r="P353" s="170">
        <f t="shared" si="832"/>
      </c>
      <c r="Q353" s="171"/>
      <c r="R353" s="172"/>
      <c r="S353" s="171"/>
      <c r="T353" s="172"/>
      <c r="U353" s="173"/>
      <c r="V353" s="174"/>
      <c r="W353" s="175"/>
      <c r="X353" s="174"/>
      <c r="Y353" s="171"/>
      <c r="Z353" s="174"/>
      <c r="AA353" s="174"/>
      <c r="AB353" s="172"/>
      <c r="AC353" s="172"/>
      <c r="AD353" s="171"/>
      <c r="AE353" s="174"/>
      <c r="AF353" s="176" t="s">
        <v>184</v>
      </c>
    </row>
    <row r="354">
      <c r="A354" s="161"/>
      <c r="B354" s="177" t="s">
        <v>149</v>
      </c>
      <c r="C354" s="178"/>
      <c r="D354" s="179"/>
      <c r="E354" s="180">
        <f>SUM(E346:E353)</f>
      </c>
      <c r="F354" s="181">
        <f>SUM(F346:F353)</f>
      </c>
      <c r="G354" s="181">
        <f>SUM(G346:G353)</f>
      </c>
      <c r="H354" s="181">
        <f>SUM(H346:H353)</f>
      </c>
      <c r="I354" s="182">
        <f t="shared" si="667"/>
      </c>
      <c r="J354" s="183">
        <f t="shared" si="721"/>
      </c>
      <c r="K354" s="181">
        <f>SUM(K346:K353)</f>
      </c>
      <c r="L354" s="183">
        <f t="shared" si="776"/>
      </c>
      <c r="M354" s="181">
        <f>SUM(M346:M353)</f>
      </c>
      <c r="N354" s="184">
        <f t="shared" si="805"/>
      </c>
      <c r="O354" s="181">
        <f>SUM(O346:O353)</f>
      </c>
      <c r="P354" s="184">
        <f t="shared" si="832"/>
      </c>
      <c r="Q354" s="185">
        <f>M354/O354</f>
      </c>
      <c r="R354" s="181">
        <f>SUM(R346:R353)</f>
      </c>
      <c r="S354" s="185">
        <f>(O354+O354)/(K354+K354)</f>
      </c>
      <c r="T354" s="181">
        <f>SUM(T346:T353)</f>
      </c>
      <c r="U354" s="186">
        <f t="shared" ref="U354:U355" si="36">F354/T354</f>
      </c>
      <c r="V354" s="187">
        <f>(F354+5*500)/T354</f>
      </c>
      <c r="W354" s="183">
        <f>SUM(W346:W353)</f>
      </c>
      <c r="X354" s="188">
        <f t="shared" ref="X354:X355" si="168">W354/T354</f>
      </c>
      <c r="Y354" s="185">
        <f t="shared" ref="Y354:Y355" si="300">T354/R354</f>
      </c>
      <c r="Z354" s="187">
        <f t="shared" ref="Z354:Z355" si="432">W354/F354</f>
      </c>
      <c r="AA354" s="187">
        <f>W354/(F354+COUNT(W346:W353)*500)</f>
      </c>
      <c r="AB354" s="181">
        <f>SUM(AB346:AB353)</f>
      </c>
      <c r="AC354" s="181">
        <f>SUM(AC346:AC353)</f>
      </c>
      <c r="AD354" s="185">
        <f t="shared" ref="AD354:AD355" si="564">AB354/T354</f>
      </c>
      <c r="AE354" s="189">
        <f>(W354-AC354)/(F354+COUNT(W346:W353))</f>
      </c>
      <c r="AF354" s="174"/>
    </row>
    <row r="355">
      <c r="A355" s="161"/>
      <c r="B355" s="162" t="s">
        <v>162</v>
      </c>
      <c r="C355" s="163" t="s">
        <v>163</v>
      </c>
      <c r="D355" s="201" t="s">
        <v>187</v>
      </c>
      <c r="E355" s="165">
        <v>875.44</v>
      </c>
      <c r="F355" s="166">
        <f>E355+E356</f>
      </c>
      <c r="G355" s="167">
        <v>4541</v>
      </c>
      <c r="H355" s="167">
        <v>129</v>
      </c>
      <c r="I355" s="168">
        <f t="shared" si="667"/>
      </c>
      <c r="J355" s="169">
        <f t="shared" si="721"/>
      </c>
      <c r="K355" s="167">
        <v>6</v>
      </c>
      <c r="L355" s="169">
        <f t="shared" si="776"/>
      </c>
      <c r="M355" s="167">
        <v>1</v>
      </c>
      <c r="N355" s="170">
        <f t="shared" si="805"/>
      </c>
      <c r="O355" s="167">
        <v>2</v>
      </c>
      <c r="P355" s="170">
        <f t="shared" si="832"/>
      </c>
      <c r="Q355" s="171">
        <f>(M355+M356)/(O355+O356)</f>
      </c>
      <c r="R355" s="172">
        <v>2</v>
      </c>
      <c r="S355" s="171">
        <f>(O355+O356)/(K355+K356)</f>
      </c>
      <c r="T355" s="172">
        <v>1</v>
      </c>
      <c r="U355" s="173">
        <f t="shared" si="36"/>
      </c>
      <c r="V355" s="174">
        <f>(F355+500)/T355</f>
      </c>
      <c r="W355" s="175">
        <v>1663.2000000000007</v>
      </c>
      <c r="X355" s="174">
        <f t="shared" si="168"/>
      </c>
      <c r="Y355" s="171">
        <f t="shared" si="300"/>
      </c>
      <c r="Z355" s="174">
        <f t="shared" si="432"/>
      </c>
      <c r="AA355" s="174">
        <f>W355/(F355+500)</f>
      </c>
      <c r="AB355" s="172">
        <v>0</v>
      </c>
      <c r="AC355" s="172">
        <v>0</v>
      </c>
      <c r="AD355" s="171">
        <f t="shared" si="564"/>
      </c>
      <c r="AE355" s="174">
        <f>(W355-AC355)/(F355+500)</f>
      </c>
      <c r="AF355" s="174" t="s">
        <v>159</v>
      </c>
    </row>
    <row r="356">
      <c r="A356" s="161"/>
      <c r="B356" s="162"/>
      <c r="C356" s="163"/>
      <c r="D356" s="164" t="s">
        <v>144</v>
      </c>
      <c r="E356" s="165">
        <v>316.5</v>
      </c>
      <c r="F356" s="166"/>
      <c r="G356" s="167">
        <v>3156</v>
      </c>
      <c r="H356" s="167">
        <v>68</v>
      </c>
      <c r="I356" s="168">
        <f t="shared" si="667"/>
      </c>
      <c r="J356" s="169">
        <f t="shared" si="721"/>
      </c>
      <c r="K356" s="167">
        <v>2</v>
      </c>
      <c r="L356" s="169">
        <f t="shared" si="776"/>
      </c>
      <c r="M356" s="167">
        <v>0</v>
      </c>
      <c r="N356" s="170">
        <f t="shared" si="805"/>
      </c>
      <c r="O356" s="167">
        <v>0</v>
      </c>
      <c r="P356" s="170">
        <f t="shared" si="832"/>
      </c>
      <c r="Q356" s="171"/>
      <c r="R356" s="172"/>
      <c r="S356" s="171"/>
      <c r="T356" s="172"/>
      <c r="U356" s="173"/>
      <c r="V356" s="174"/>
      <c r="W356" s="175"/>
      <c r="X356" s="174"/>
      <c r="Y356" s="171"/>
      <c r="Z356" s="174"/>
      <c r="AA356" s="174"/>
      <c r="AB356" s="172"/>
      <c r="AC356" s="172"/>
      <c r="AD356" s="171"/>
      <c r="AE356" s="174"/>
      <c r="AF356" s="176" t="s">
        <v>184</v>
      </c>
    </row>
    <row r="357">
      <c r="A357" s="161"/>
      <c r="B357" s="162" t="s">
        <v>164</v>
      </c>
      <c r="C357" s="163" t="s">
        <v>163</v>
      </c>
      <c r="D357" s="201" t="s">
        <v>187</v>
      </c>
      <c r="E357" s="165">
        <v>1247.83</v>
      </c>
      <c r="F357" s="166">
        <f>E357+E358</f>
      </c>
      <c r="G357" s="167">
        <v>3853</v>
      </c>
      <c r="H357" s="167">
        <v>187</v>
      </c>
      <c r="I357" s="168">
        <f t="shared" si="667"/>
      </c>
      <c r="J357" s="169">
        <f t="shared" si="721"/>
      </c>
      <c r="K357" s="167">
        <v>6</v>
      </c>
      <c r="L357" s="169">
        <f t="shared" si="776"/>
      </c>
      <c r="M357" s="167">
        <v>0</v>
      </c>
      <c r="N357" s="170">
        <f t="shared" si="805"/>
      </c>
      <c r="O357" s="167">
        <v>2</v>
      </c>
      <c r="P357" s="170">
        <f t="shared" si="832"/>
      </c>
      <c r="Q357" s="171">
        <f>(M357+M358)/(O357+O358)</f>
      </c>
      <c r="R357" s="172">
        <v>3</v>
      </c>
      <c r="S357" s="171">
        <f>(O357+O358)/(K357+K358)</f>
      </c>
      <c r="T357" s="172">
        <v>1</v>
      </c>
      <c r="U357" s="173">
        <f>F357/T357</f>
      </c>
      <c r="V357" s="174">
        <f>(F357+500)/T357</f>
      </c>
      <c r="W357" s="175">
        <v>598.7999999999993</v>
      </c>
      <c r="X357" s="174">
        <f>W357/T357</f>
      </c>
      <c r="Y357" s="171">
        <f>T357/R357</f>
      </c>
      <c r="Z357" s="174">
        <f>W357/F357</f>
      </c>
      <c r="AA357" s="174">
        <f>W357/(F357+500)</f>
      </c>
      <c r="AB357" s="172">
        <v>0</v>
      </c>
      <c r="AC357" s="172">
        <v>0</v>
      </c>
      <c r="AD357" s="171">
        <f>AB357/T357</f>
      </c>
      <c r="AE357" s="174">
        <f>(W357-AC357)/(F357+500)</f>
      </c>
      <c r="AF357" s="174" t="s">
        <v>159</v>
      </c>
    </row>
    <row r="358">
      <c r="A358" s="161"/>
      <c r="B358" s="162"/>
      <c r="C358" s="163"/>
      <c r="D358" s="164" t="s">
        <v>144</v>
      </c>
      <c r="E358" s="165">
        <v>380.14</v>
      </c>
      <c r="F358" s="166"/>
      <c r="G358" s="167">
        <v>3054</v>
      </c>
      <c r="H358" s="167">
        <v>81</v>
      </c>
      <c r="I358" s="168">
        <f t="shared" si="667"/>
      </c>
      <c r="J358" s="169">
        <f t="shared" si="721"/>
      </c>
      <c r="K358" s="167">
        <v>3</v>
      </c>
      <c r="L358" s="169">
        <f t="shared" si="776"/>
      </c>
      <c r="M358" s="167">
        <v>0</v>
      </c>
      <c r="N358" s="170">
        <f t="shared" si="805"/>
      </c>
      <c r="O358" s="167">
        <v>0</v>
      </c>
      <c r="P358" s="170">
        <f t="shared" si="832"/>
      </c>
      <c r="Q358" s="171"/>
      <c r="R358" s="172"/>
      <c r="S358" s="171"/>
      <c r="T358" s="172"/>
      <c r="U358" s="173"/>
      <c r="V358" s="174"/>
      <c r="W358" s="175"/>
      <c r="X358" s="174"/>
      <c r="Y358" s="171"/>
      <c r="Z358" s="174"/>
      <c r="AA358" s="174"/>
      <c r="AB358" s="172"/>
      <c r="AC358" s="172"/>
      <c r="AD358" s="171"/>
      <c r="AE358" s="174"/>
      <c r="AF358" s="176" t="s">
        <v>184</v>
      </c>
    </row>
    <row r="359">
      <c r="A359" s="161"/>
      <c r="B359" s="162" t="s">
        <v>165</v>
      </c>
      <c r="C359" s="163" t="s">
        <v>163</v>
      </c>
      <c r="D359" s="201" t="s">
        <v>187</v>
      </c>
      <c r="E359" s="165">
        <v>1082.66</v>
      </c>
      <c r="F359" s="166">
        <f>E359+E360</f>
      </c>
      <c r="G359" s="167">
        <v>3796</v>
      </c>
      <c r="H359" s="167">
        <v>190</v>
      </c>
      <c r="I359" s="168">
        <f t="shared" si="667"/>
      </c>
      <c r="J359" s="169">
        <f t="shared" si="721"/>
      </c>
      <c r="K359" s="167">
        <v>9</v>
      </c>
      <c r="L359" s="169">
        <f t="shared" si="776"/>
      </c>
      <c r="M359" s="167">
        <v>1</v>
      </c>
      <c r="N359" s="170">
        <f t="shared" si="805"/>
      </c>
      <c r="O359" s="167">
        <v>1</v>
      </c>
      <c r="P359" s="170">
        <f t="shared" si="832"/>
      </c>
      <c r="Q359" s="171">
        <f>(M359+M360)/(O359+O360)</f>
      </c>
      <c r="R359" s="172">
        <v>4</v>
      </c>
      <c r="S359" s="171">
        <f>(O359+O360)/(K359+K360)</f>
      </c>
      <c r="T359" s="172">
        <v>1</v>
      </c>
      <c r="U359" s="173">
        <f>F359/T359</f>
      </c>
      <c r="V359" s="174">
        <f>(F359+500)/T359</f>
      </c>
      <c r="W359" s="175">
        <v>663.6000000000022</v>
      </c>
      <c r="X359" s="174">
        <f>W359/T359</f>
      </c>
      <c r="Y359" s="171">
        <f>T359/R359</f>
      </c>
      <c r="Z359" s="174">
        <f>W359/F359</f>
      </c>
      <c r="AA359" s="174">
        <f>W359/(F359+500)</f>
      </c>
      <c r="AB359" s="172">
        <v>0</v>
      </c>
      <c r="AC359" s="172">
        <v>0</v>
      </c>
      <c r="AD359" s="171">
        <f>AB359/T359</f>
      </c>
      <c r="AE359" s="174">
        <f>(W359-AC359)/(F359+500)</f>
      </c>
      <c r="AF359" s="174" t="s">
        <v>159</v>
      </c>
    </row>
    <row r="360">
      <c r="A360" s="161"/>
      <c r="B360" s="162"/>
      <c r="C360" s="163"/>
      <c r="D360" s="164" t="s">
        <v>144</v>
      </c>
      <c r="E360" s="165">
        <v>358.48</v>
      </c>
      <c r="F360" s="166"/>
      <c r="G360" s="167">
        <v>2877</v>
      </c>
      <c r="H360" s="167">
        <v>84</v>
      </c>
      <c r="I360" s="168">
        <f t="shared" si="667"/>
      </c>
      <c r="J360" s="169">
        <f t="shared" si="721"/>
      </c>
      <c r="K360" s="167">
        <v>7</v>
      </c>
      <c r="L360" s="169">
        <f t="shared" si="776"/>
      </c>
      <c r="M360" s="167">
        <v>0</v>
      </c>
      <c r="N360" s="170">
        <f t="shared" si="805"/>
      </c>
      <c r="O360" s="167">
        <v>2</v>
      </c>
      <c r="P360" s="170">
        <f t="shared" si="832"/>
      </c>
      <c r="Q360" s="171"/>
      <c r="R360" s="172"/>
      <c r="S360" s="171"/>
      <c r="T360" s="172"/>
      <c r="U360" s="173"/>
      <c r="V360" s="174"/>
      <c r="W360" s="175"/>
      <c r="X360" s="174"/>
      <c r="Y360" s="171"/>
      <c r="Z360" s="174"/>
      <c r="AA360" s="174"/>
      <c r="AB360" s="172"/>
      <c r="AC360" s="172"/>
      <c r="AD360" s="171"/>
      <c r="AE360" s="174"/>
      <c r="AF360" s="176" t="s">
        <v>184</v>
      </c>
    </row>
    <row r="361">
      <c r="A361" s="161"/>
      <c r="B361" s="162" t="s">
        <v>166</v>
      </c>
      <c r="C361" s="163" t="s">
        <v>163</v>
      </c>
      <c r="D361" s="201" t="s">
        <v>187</v>
      </c>
      <c r="E361" s="165">
        <v>911.41</v>
      </c>
      <c r="F361" s="166">
        <f>E361+E362</f>
      </c>
      <c r="G361" s="167">
        <v>2027</v>
      </c>
      <c r="H361" s="167">
        <v>154</v>
      </c>
      <c r="I361" s="168">
        <f t="shared" si="667"/>
      </c>
      <c r="J361" s="169">
        <f t="shared" si="721"/>
      </c>
      <c r="K361" s="167">
        <v>2</v>
      </c>
      <c r="L361" s="169">
        <f t="shared" si="776"/>
      </c>
      <c r="M361" s="167">
        <v>0</v>
      </c>
      <c r="N361" s="170">
        <f t="shared" si="805"/>
      </c>
      <c r="O361" s="167">
        <v>1</v>
      </c>
      <c r="P361" s="170">
        <f t="shared" si="832"/>
      </c>
      <c r="Q361" s="171">
        <f>(M361+M362)/(O361+O362)</f>
      </c>
      <c r="R361" s="172">
        <v>4</v>
      </c>
      <c r="S361" s="171">
        <f>(O361+O362)/(K361+K362)</f>
      </c>
      <c r="T361" s="172">
        <v>0</v>
      </c>
      <c r="U361" s="173">
        <f>F361/T361</f>
      </c>
      <c r="V361" s="174">
        <f>(F361+500)/T361</f>
      </c>
      <c r="W361" s="175">
        <v>0</v>
      </c>
      <c r="X361" s="174">
        <f>W361/T361</f>
      </c>
      <c r="Y361" s="171">
        <f>T361/R361</f>
      </c>
      <c r="Z361" s="174">
        <f>W361/F361</f>
      </c>
      <c r="AA361" s="174">
        <f>W361/(F361+500)</f>
      </c>
      <c r="AB361" s="172">
        <v>0</v>
      </c>
      <c r="AC361" s="172">
        <v>0</v>
      </c>
      <c r="AD361" s="171">
        <f>AB361/T361</f>
      </c>
      <c r="AE361" s="174">
        <f>(W361-AC361)/(F361+500)</f>
      </c>
      <c r="AF361" s="174" t="s">
        <v>159</v>
      </c>
    </row>
    <row r="362">
      <c r="A362" s="161"/>
      <c r="B362" s="162"/>
      <c r="C362" s="163"/>
      <c r="D362" s="164" t="s">
        <v>144</v>
      </c>
      <c r="E362" s="165">
        <v>541.49</v>
      </c>
      <c r="F362" s="166"/>
      <c r="G362" s="167">
        <v>3864</v>
      </c>
      <c r="H362" s="167">
        <v>109</v>
      </c>
      <c r="I362" s="168">
        <f t="shared" si="667"/>
      </c>
      <c r="J362" s="169">
        <f t="shared" si="721"/>
      </c>
      <c r="K362" s="167">
        <v>6</v>
      </c>
      <c r="L362" s="169">
        <f t="shared" si="776"/>
      </c>
      <c r="M362" s="167">
        <v>0</v>
      </c>
      <c r="N362" s="170">
        <f t="shared" si="805"/>
      </c>
      <c r="O362" s="167">
        <v>0</v>
      </c>
      <c r="P362" s="170">
        <f t="shared" si="832"/>
      </c>
      <c r="Q362" s="171"/>
      <c r="R362" s="172"/>
      <c r="S362" s="171"/>
      <c r="T362" s="172"/>
      <c r="U362" s="173"/>
      <c r="V362" s="174"/>
      <c r="W362" s="175"/>
      <c r="X362" s="174"/>
      <c r="Y362" s="171"/>
      <c r="Z362" s="174"/>
      <c r="AA362" s="174"/>
      <c r="AB362" s="172"/>
      <c r="AC362" s="172"/>
      <c r="AD362" s="171"/>
      <c r="AE362" s="174"/>
      <c r="AF362" s="176" t="s">
        <v>184</v>
      </c>
    </row>
    <row r="363">
      <c r="A363" s="161"/>
      <c r="B363" s="177" t="s">
        <v>149</v>
      </c>
      <c r="C363" s="178"/>
      <c r="D363" s="179"/>
      <c r="E363" s="180">
        <f>SUM(E355:E362)</f>
      </c>
      <c r="F363" s="181">
        <f>SUM(F355:F362)</f>
      </c>
      <c r="G363" s="181">
        <f>SUM(G355:G362)</f>
      </c>
      <c r="H363" s="181">
        <f>SUM(H355:H362)</f>
      </c>
      <c r="I363" s="182">
        <f t="shared" si="667"/>
      </c>
      <c r="J363" s="183">
        <f t="shared" si="721"/>
      </c>
      <c r="K363" s="181">
        <f>SUM(K355:K362)</f>
      </c>
      <c r="L363" s="183">
        <f t="shared" si="776"/>
      </c>
      <c r="M363" s="181">
        <f>SUM(M355:M362)</f>
      </c>
      <c r="N363" s="184">
        <f t="shared" si="805"/>
      </c>
      <c r="O363" s="181">
        <f>SUM(O355:O362)</f>
      </c>
      <c r="P363" s="184">
        <f t="shared" si="832"/>
      </c>
      <c r="Q363" s="185">
        <f>M363/O363</f>
      </c>
      <c r="R363" s="181">
        <f>SUM(R355:R362)</f>
      </c>
      <c r="S363" s="185">
        <f>(O363+O363)/(K363+K363)</f>
      </c>
      <c r="T363" s="181">
        <f>SUM(T355:T362)</f>
      </c>
      <c r="U363" s="186">
        <f t="shared" ref="U363:U364" si="37">F363/T363</f>
      </c>
      <c r="V363" s="187">
        <f>(F363+5*500)/T363</f>
      </c>
      <c r="W363" s="183">
        <f>SUM(W355:W362)</f>
      </c>
      <c r="X363" s="188">
        <f t="shared" ref="X363:X364" si="169">W363/T363</f>
      </c>
      <c r="Y363" s="185">
        <f t="shared" ref="Y363:Y364" si="301">T363/R363</f>
      </c>
      <c r="Z363" s="187">
        <f t="shared" ref="Z363:Z364" si="433">W363/F363</f>
      </c>
      <c r="AA363" s="187">
        <f>W363/(F363+COUNT(W355:W362)*500)</f>
      </c>
      <c r="AB363" s="181">
        <f>SUM(AB355:AB362)</f>
      </c>
      <c r="AC363" s="181">
        <f>SUM(AC355:AC362)</f>
      </c>
      <c r="AD363" s="185">
        <f t="shared" ref="AD363:AD364" si="565">AB363/T363</f>
      </c>
      <c r="AE363" s="189">
        <f>(W363-AC363)/(F363+COUNT(W355:W362))</f>
      </c>
      <c r="AF363" s="174"/>
    </row>
    <row r="364">
      <c r="A364" s="161"/>
      <c r="B364" s="162" t="s">
        <v>167</v>
      </c>
      <c r="C364" s="163" t="s">
        <v>174</v>
      </c>
      <c r="D364" s="201" t="s">
        <v>187</v>
      </c>
      <c r="E364" s="165">
        <v>347.85</v>
      </c>
      <c r="F364" s="166">
        <f>E364+E365</f>
      </c>
      <c r="G364" s="167">
        <v>1168</v>
      </c>
      <c r="H364" s="167">
        <v>93</v>
      </c>
      <c r="I364" s="168">
        <f t="shared" si="667"/>
      </c>
      <c r="J364" s="169">
        <f t="shared" si="721"/>
      </c>
      <c r="K364" s="167">
        <v>2</v>
      </c>
      <c r="L364" s="169">
        <f t="shared" si="776"/>
      </c>
      <c r="M364" s="167">
        <v>0</v>
      </c>
      <c r="N364" s="170">
        <f t="shared" si="805"/>
      </c>
      <c r="O364" s="167">
        <v>0</v>
      </c>
      <c r="P364" s="170">
        <f t="shared" si="832"/>
      </c>
      <c r="Q364" s="171">
        <f>(M364+M365)/(O364+O365)</f>
      </c>
      <c r="R364" s="172">
        <v>3</v>
      </c>
      <c r="S364" s="171">
        <f>(O364+O365)/(K364+K365)</f>
      </c>
      <c r="T364" s="172">
        <v>1</v>
      </c>
      <c r="U364" s="173">
        <f t="shared" si="37"/>
      </c>
      <c r="V364" s="174">
        <f>(F364+500)/T364</f>
      </c>
      <c r="W364" s="175">
        <v>178.79999999999927</v>
      </c>
      <c r="X364" s="174">
        <f t="shared" si="169"/>
      </c>
      <c r="Y364" s="171">
        <f t="shared" si="301"/>
      </c>
      <c r="Z364" s="174">
        <f t="shared" si="433"/>
      </c>
      <c r="AA364" s="174">
        <f>W364/(F364+500)</f>
      </c>
      <c r="AB364" s="172">
        <v>0</v>
      </c>
      <c r="AC364" s="172">
        <v>0</v>
      </c>
      <c r="AD364" s="171">
        <f t="shared" si="565"/>
      </c>
      <c r="AE364" s="174">
        <f>(W364-AC364)/(F364+500)</f>
      </c>
      <c r="AF364" s="174" t="s">
        <v>159</v>
      </c>
    </row>
    <row r="365">
      <c r="A365" s="161"/>
      <c r="B365" s="162"/>
      <c r="C365" s="163"/>
      <c r="D365" s="164" t="s">
        <v>144</v>
      </c>
      <c r="E365" s="165">
        <v>741.76</v>
      </c>
      <c r="F365" s="166"/>
      <c r="G365" s="167">
        <v>3599</v>
      </c>
      <c r="H365" s="167">
        <v>130</v>
      </c>
      <c r="I365" s="168">
        <f t="shared" si="667"/>
      </c>
      <c r="J365" s="169">
        <f t="shared" si="721"/>
      </c>
      <c r="K365" s="167">
        <v>9</v>
      </c>
      <c r="L365" s="169">
        <f t="shared" si="776"/>
      </c>
      <c r="M365" s="167">
        <v>0</v>
      </c>
      <c r="N365" s="170">
        <f t="shared" si="805"/>
      </c>
      <c r="O365" s="167">
        <v>1</v>
      </c>
      <c r="P365" s="170">
        <f t="shared" si="832"/>
      </c>
      <c r="Q365" s="171"/>
      <c r="R365" s="172"/>
      <c r="S365" s="171"/>
      <c r="T365" s="172"/>
      <c r="U365" s="173"/>
      <c r="V365" s="174"/>
      <c r="W365" s="175"/>
      <c r="X365" s="174"/>
      <c r="Y365" s="171"/>
      <c r="Z365" s="174"/>
      <c r="AA365" s="174"/>
      <c r="AB365" s="172"/>
      <c r="AC365" s="172"/>
      <c r="AD365" s="171"/>
      <c r="AE365" s="174"/>
      <c r="AF365" s="176" t="s">
        <v>184</v>
      </c>
    </row>
    <row r="366">
      <c r="A366" s="161"/>
      <c r="B366" s="162" t="s">
        <v>169</v>
      </c>
      <c r="C366" s="163" t="s">
        <v>174</v>
      </c>
      <c r="D366" s="201" t="s">
        <v>187</v>
      </c>
      <c r="E366" s="165">
        <v>272.66</v>
      </c>
      <c r="F366" s="166">
        <f>E366+E367</f>
      </c>
      <c r="G366" s="167">
        <v>941</v>
      </c>
      <c r="H366" s="167">
        <v>52</v>
      </c>
      <c r="I366" s="168">
        <f t="shared" si="667"/>
      </c>
      <c r="J366" s="169">
        <f t="shared" si="721"/>
      </c>
      <c r="K366" s="167">
        <v>4</v>
      </c>
      <c r="L366" s="169">
        <f t="shared" si="776"/>
      </c>
      <c r="M366" s="167">
        <v>0</v>
      </c>
      <c r="N366" s="170">
        <f t="shared" si="805"/>
      </c>
      <c r="O366" s="167">
        <v>0</v>
      </c>
      <c r="P366" s="170">
        <f t="shared" si="832"/>
      </c>
      <c r="Q366" s="171">
        <f>(M366+M367)/(O366+O367)</f>
      </c>
      <c r="R366" s="172">
        <v>5</v>
      </c>
      <c r="S366" s="171">
        <f>(O366+O367)/(K366+K367)</f>
      </c>
      <c r="T366" s="172">
        <v>2</v>
      </c>
      <c r="U366" s="173">
        <f>F366/T366</f>
      </c>
      <c r="V366" s="174">
        <f>(F366+500)/T366</f>
      </c>
      <c r="W366" s="175">
        <v>1782</v>
      </c>
      <c r="X366" s="174">
        <f>W366/T366</f>
      </c>
      <c r="Y366" s="171">
        <f>T366/R366</f>
      </c>
      <c r="Z366" s="174">
        <f>W366/F366</f>
      </c>
      <c r="AA366" s="174">
        <f>W366/(F366+500)</f>
      </c>
      <c r="AB366" s="172">
        <v>1</v>
      </c>
      <c r="AC366" s="172">
        <v>715.2</v>
      </c>
      <c r="AD366" s="171">
        <f>AB366/T366</f>
      </c>
      <c r="AE366" s="174">
        <f>(W366-AC366)/(F366+500)</f>
      </c>
      <c r="AF366" s="174" t="s">
        <v>159</v>
      </c>
    </row>
    <row r="367">
      <c r="A367" s="161"/>
      <c r="B367" s="162"/>
      <c r="C367" s="163"/>
      <c r="D367" s="164" t="s">
        <v>144</v>
      </c>
      <c r="E367" s="165">
        <v>328.01</v>
      </c>
      <c r="F367" s="166"/>
      <c r="G367" s="167">
        <v>1947</v>
      </c>
      <c r="H367" s="167">
        <v>68</v>
      </c>
      <c r="I367" s="168">
        <f t="shared" si="667"/>
      </c>
      <c r="J367" s="169">
        <f t="shared" si="721"/>
      </c>
      <c r="K367" s="167">
        <v>11</v>
      </c>
      <c r="L367" s="169">
        <f t="shared" si="776"/>
      </c>
      <c r="M367" s="167">
        <v>2</v>
      </c>
      <c r="N367" s="170">
        <f t="shared" si="805"/>
      </c>
      <c r="O367" s="167">
        <v>3</v>
      </c>
      <c r="P367" s="170">
        <f t="shared" si="832"/>
      </c>
      <c r="Q367" s="171"/>
      <c r="R367" s="172"/>
      <c r="S367" s="171"/>
      <c r="T367" s="172"/>
      <c r="U367" s="173"/>
      <c r="V367" s="174"/>
      <c r="W367" s="175"/>
      <c r="X367" s="174"/>
      <c r="Y367" s="171"/>
      <c r="Z367" s="174"/>
      <c r="AA367" s="174"/>
      <c r="AB367" s="172"/>
      <c r="AC367" s="172"/>
      <c r="AD367" s="171"/>
      <c r="AE367" s="174"/>
      <c r="AF367" s="176" t="s">
        <v>184</v>
      </c>
    </row>
    <row r="368">
      <c r="A368" s="161"/>
      <c r="B368" s="162" t="s">
        <v>170</v>
      </c>
      <c r="C368" s="163" t="s">
        <v>174</v>
      </c>
      <c r="D368" s="201" t="s">
        <v>187</v>
      </c>
      <c r="E368" s="165">
        <v>70.52</v>
      </c>
      <c r="F368" s="166">
        <f>E368+E369</f>
      </c>
      <c r="G368" s="167">
        <v>531</v>
      </c>
      <c r="H368" s="167">
        <v>13</v>
      </c>
      <c r="I368" s="168">
        <f t="shared" si="667"/>
      </c>
      <c r="J368" s="169">
        <f t="shared" si="721"/>
      </c>
      <c r="K368" s="167">
        <v>0</v>
      </c>
      <c r="L368" s="169">
        <f t="shared" si="776"/>
      </c>
      <c r="M368" s="167">
        <v>0</v>
      </c>
      <c r="N368" s="170">
        <f t="shared" si="805"/>
      </c>
      <c r="O368" s="167">
        <v>0</v>
      </c>
      <c r="P368" s="170">
        <f t="shared" si="832"/>
      </c>
      <c r="Q368" s="171">
        <f>(M368+M369)/(O368+O369)</f>
      </c>
      <c r="R368" s="172">
        <v>3</v>
      </c>
      <c r="S368" s="171">
        <f>(O368+O369)/(K368+K369)</f>
      </c>
      <c r="T368" s="172">
        <v>0</v>
      </c>
      <c r="U368" s="173">
        <f>F368/T368</f>
      </c>
      <c r="V368" s="174">
        <f>(F368+500)/T368</f>
      </c>
      <c r="W368" s="175">
        <v>0</v>
      </c>
      <c r="X368" s="174">
        <f>W368/T368</f>
      </c>
      <c r="Y368" s="171">
        <f>T368/R368</f>
      </c>
      <c r="Z368" s="174">
        <f>W368/F368</f>
      </c>
      <c r="AA368" s="174">
        <f>W368/(F368+500)</f>
      </c>
      <c r="AB368" s="172">
        <v>0</v>
      </c>
      <c r="AC368" s="172">
        <v>0</v>
      </c>
      <c r="AD368" s="171">
        <f>AB368/T368</f>
      </c>
      <c r="AE368" s="174">
        <f>(W368-AC368)/(F368+500)</f>
      </c>
      <c r="AF368" s="174" t="s">
        <v>159</v>
      </c>
    </row>
    <row r="369">
      <c r="A369" s="161"/>
      <c r="B369" s="162"/>
      <c r="C369" s="163"/>
      <c r="D369" s="164" t="s">
        <v>144</v>
      </c>
      <c r="E369" s="165">
        <v>591.88</v>
      </c>
      <c r="F369" s="166"/>
      <c r="G369" s="167">
        <v>3061</v>
      </c>
      <c r="H369" s="167">
        <v>180</v>
      </c>
      <c r="I369" s="168">
        <f t="shared" si="667"/>
      </c>
      <c r="J369" s="169">
        <f t="shared" si="721"/>
      </c>
      <c r="K369" s="167">
        <v>13</v>
      </c>
      <c r="L369" s="169">
        <f t="shared" si="776"/>
      </c>
      <c r="M369" s="167">
        <v>0</v>
      </c>
      <c r="N369" s="170">
        <f t="shared" si="805"/>
      </c>
      <c r="O369" s="167">
        <v>2</v>
      </c>
      <c r="P369" s="170">
        <f t="shared" si="832"/>
      </c>
      <c r="Q369" s="171"/>
      <c r="R369" s="172"/>
      <c r="S369" s="171"/>
      <c r="T369" s="172"/>
      <c r="U369" s="173"/>
      <c r="V369" s="174"/>
      <c r="W369" s="175"/>
      <c r="X369" s="174"/>
      <c r="Y369" s="171"/>
      <c r="Z369" s="174"/>
      <c r="AA369" s="174"/>
      <c r="AB369" s="172"/>
      <c r="AC369" s="172"/>
      <c r="AD369" s="171"/>
      <c r="AE369" s="174"/>
      <c r="AF369" s="176" t="s">
        <v>184</v>
      </c>
    </row>
    <row r="370">
      <c r="A370" s="161"/>
      <c r="B370" s="162" t="s">
        <v>171</v>
      </c>
      <c r="C370" s="163" t="s">
        <v>174</v>
      </c>
      <c r="D370" s="201" t="s">
        <v>187</v>
      </c>
      <c r="E370" s="165">
        <v>168.19</v>
      </c>
      <c r="F370" s="166">
        <f>E370+E371</f>
      </c>
      <c r="G370" s="167">
        <v>252</v>
      </c>
      <c r="H370" s="167">
        <v>6</v>
      </c>
      <c r="I370" s="168">
        <f t="shared" si="667"/>
      </c>
      <c r="J370" s="169">
        <f t="shared" si="721"/>
      </c>
      <c r="K370" s="167">
        <v>1</v>
      </c>
      <c r="L370" s="169">
        <f t="shared" si="776"/>
      </c>
      <c r="M370" s="167">
        <v>1</v>
      </c>
      <c r="N370" s="170">
        <f t="shared" si="805"/>
      </c>
      <c r="O370" s="167">
        <v>1</v>
      </c>
      <c r="P370" s="170">
        <f t="shared" si="832"/>
      </c>
      <c r="Q370" s="171">
        <f>(M370+M371)/(O370+O371)</f>
      </c>
      <c r="R370" s="172">
        <v>4</v>
      </c>
      <c r="S370" s="171">
        <f>(O370+O371)/(K370+K371)</f>
      </c>
      <c r="T370" s="172">
        <v>2</v>
      </c>
      <c r="U370" s="173">
        <f>F370/T370</f>
      </c>
      <c r="V370" s="174">
        <f>(F370+500)/T370</f>
      </c>
      <c r="W370" s="175">
        <v>2726.4000000000015</v>
      </c>
      <c r="X370" s="174">
        <f>W370/T370</f>
      </c>
      <c r="Y370" s="171">
        <f>T370/R370</f>
      </c>
      <c r="Z370" s="174">
        <f>W370/F370</f>
      </c>
      <c r="AA370" s="174">
        <f>W370/(F370+500)</f>
      </c>
      <c r="AB370" s="172">
        <v>0</v>
      </c>
      <c r="AC370" s="172">
        <v>0</v>
      </c>
      <c r="AD370" s="171">
        <f>AB370/T370</f>
      </c>
      <c r="AE370" s="174">
        <f>(W370-AC370)/(F370+500)</f>
      </c>
      <c r="AF370" s="174" t="s">
        <v>159</v>
      </c>
    </row>
    <row r="371">
      <c r="A371" s="161"/>
      <c r="B371" s="162"/>
      <c r="C371" s="163"/>
      <c r="D371" s="164" t="s">
        <v>144</v>
      </c>
      <c r="E371" s="165">
        <v>291.31</v>
      </c>
      <c r="F371" s="166"/>
      <c r="G371" s="167">
        <v>1550</v>
      </c>
      <c r="H371" s="167">
        <v>80</v>
      </c>
      <c r="I371" s="168">
        <f t="shared" si="667"/>
      </c>
      <c r="J371" s="169">
        <f t="shared" si="721"/>
      </c>
      <c r="K371" s="167">
        <v>7</v>
      </c>
      <c r="L371" s="169">
        <f t="shared" si="776"/>
      </c>
      <c r="M371" s="167">
        <v>0</v>
      </c>
      <c r="N371" s="170">
        <f t="shared" si="805"/>
      </c>
      <c r="O371" s="167">
        <v>1</v>
      </c>
      <c r="P371" s="170">
        <f t="shared" si="832"/>
      </c>
      <c r="Q371" s="171"/>
      <c r="R371" s="172"/>
      <c r="S371" s="171"/>
      <c r="T371" s="172"/>
      <c r="U371" s="173"/>
      <c r="V371" s="174"/>
      <c r="W371" s="175"/>
      <c r="X371" s="174"/>
      <c r="Y371" s="171"/>
      <c r="Z371" s="174"/>
      <c r="AA371" s="174"/>
      <c r="AB371" s="172"/>
      <c r="AC371" s="172"/>
      <c r="AD371" s="171"/>
      <c r="AE371" s="174"/>
      <c r="AF371" s="176" t="s">
        <v>184</v>
      </c>
    </row>
    <row r="372">
      <c r="A372" s="161"/>
      <c r="B372" s="177" t="s">
        <v>149</v>
      </c>
      <c r="C372" s="178"/>
      <c r="D372" s="179"/>
      <c r="E372" s="180">
        <f>SUM(E364:E371)</f>
      </c>
      <c r="F372" s="181">
        <f>SUM(F364:F371)</f>
      </c>
      <c r="G372" s="181">
        <f>SUM(G364:G371)</f>
      </c>
      <c r="H372" s="181">
        <f>SUM(H364:H371)</f>
      </c>
      <c r="I372" s="182">
        <f t="shared" si="667"/>
      </c>
      <c r="J372" s="183">
        <f t="shared" si="721"/>
      </c>
      <c r="K372" s="181">
        <f>SUM(K364:K371)</f>
      </c>
      <c r="L372" s="183">
        <f t="shared" si="776"/>
      </c>
      <c r="M372" s="181">
        <f>SUM(M364:M371)</f>
      </c>
      <c r="N372" s="184">
        <f t="shared" si="805"/>
      </c>
      <c r="O372" s="181">
        <f>SUM(O364:O371)</f>
      </c>
      <c r="P372" s="184">
        <f t="shared" si="832"/>
      </c>
      <c r="Q372" s="185">
        <f t="shared" ref="Q372:Q373" si="694">M372/O372</f>
      </c>
      <c r="R372" s="181">
        <f>SUM(R364:R371)</f>
      </c>
      <c r="S372" s="185">
        <f t="shared" ref="S372:S373" si="748">(O372+O372)/(K372+K372)</f>
      </c>
      <c r="T372" s="181">
        <f>SUM(T364:T371)</f>
      </c>
      <c r="U372" s="186">
        <f t="shared" ref="U372:U373" si="38">F372/T372</f>
      </c>
      <c r="V372" s="187">
        <f>(F372+5*500)/T372</f>
      </c>
      <c r="W372" s="183">
        <f>SUM(W364:W371)</f>
      </c>
      <c r="X372" s="188">
        <f t="shared" ref="X372:X373" si="170">W372/T372</f>
      </c>
      <c r="Y372" s="185">
        <f t="shared" ref="Y372:Y373" si="302">T372/R372</f>
      </c>
      <c r="Z372" s="187">
        <f t="shared" ref="Z372:Z373" si="434">W372/F372</f>
      </c>
      <c r="AA372" s="187">
        <f>W372/(F372+COUNT(W364:W371)*500)</f>
      </c>
      <c r="AB372" s="181">
        <f>SUM(AB364:AB371)</f>
      </c>
      <c r="AC372" s="181">
        <f>SUM(AC364:AC371)</f>
      </c>
      <c r="AD372" s="185">
        <f t="shared" ref="AD372:AD373" si="566">AB372/T372</f>
      </c>
      <c r="AE372" s="189">
        <f>(W372-AC372)/(F372+COUNT(W364:W371))</f>
      </c>
      <c r="AF372" s="174"/>
    </row>
    <row r="373">
      <c r="A373" s="161"/>
      <c r="B373" s="191" t="s">
        <v>172</v>
      </c>
      <c r="C373" s="192"/>
      <c r="D373" s="191"/>
      <c r="E373" s="193">
        <f>E336+E345+E354+E363+E372</f>
      </c>
      <c r="F373" s="194">
        <f>F336+F345+F354+F363+F372</f>
      </c>
      <c r="G373" s="194">
        <f>G336+G345+G354+G363+G372</f>
      </c>
      <c r="H373" s="194">
        <f>H336+H345+H354+H363+H372</f>
      </c>
      <c r="I373" s="195">
        <f t="shared" si="667"/>
      </c>
      <c r="J373" s="194">
        <f>J336+J345+J354+J363+J372</f>
      </c>
      <c r="K373" s="194">
        <f>K336+K345+K354+K363+K372</f>
      </c>
      <c r="L373" s="196">
        <f t="shared" si="776"/>
      </c>
      <c r="M373" s="194">
        <f>M336+M345+M354+M363+M372</f>
      </c>
      <c r="N373" s="197">
        <f t="shared" si="805"/>
      </c>
      <c r="O373" s="194">
        <f>O336+O345+O354+O363+O372</f>
      </c>
      <c r="P373" s="197">
        <f t="shared" si="832"/>
      </c>
      <c r="Q373" s="198">
        <f t="shared" si="694"/>
      </c>
      <c r="R373" s="194">
        <f>R336+R345+R354+R363+R372</f>
      </c>
      <c r="S373" s="198">
        <f t="shared" si="748"/>
      </c>
      <c r="T373" s="194">
        <f>T336+T345+T354+T363+T372</f>
      </c>
      <c r="U373" s="199">
        <f t="shared" si="38"/>
      </c>
      <c r="V373" s="194">
        <f>(F373+4*500)/T373</f>
      </c>
      <c r="W373" s="194">
        <f>W336+W345+W354+W363+W372</f>
      </c>
      <c r="X373" s="194">
        <f t="shared" si="170"/>
      </c>
      <c r="Y373" s="198">
        <f t="shared" si="302"/>
      </c>
      <c r="Z373" s="194">
        <f t="shared" si="434"/>
      </c>
      <c r="AA373" s="194">
        <f>W373/(F373+COUNT(W328:W335,W337:W344,W346:W353,W355:W362,W364:W371)*500)</f>
      </c>
      <c r="AB373" s="194">
        <f>AB336+AB345+AB354+AB363+AB372</f>
      </c>
      <c r="AC373" s="194">
        <f>AC336+AC345+AC354+AC363+AC372</f>
      </c>
      <c r="AD373" s="198">
        <f t="shared" si="566"/>
      </c>
      <c r="AE373" s="194">
        <f>(W373-AC373)/(F373+COUNT(W328:W335,W337:W344,W346:W353,W355:W362,W364:W371)*500)</f>
      </c>
      <c r="AF373" s="174"/>
    </row>
    <row r="374">
      <c r="A374" s="150" t="s">
        <v>107</v>
      </c>
      <c r="B374" s="151" t="s">
        <v>108</v>
      </c>
      <c r="C374" s="152" t="s">
        <v>109</v>
      </c>
      <c r="D374" s="151" t="s">
        <v>110</v>
      </c>
      <c r="E374" s="153" t="s">
        <v>111</v>
      </c>
      <c r="F374" s="151" t="s">
        <v>112</v>
      </c>
      <c r="G374" s="151" t="s">
        <v>113</v>
      </c>
      <c r="H374" s="151" t="s">
        <v>114</v>
      </c>
      <c r="I374" s="154" t="s">
        <v>115</v>
      </c>
      <c r="J374" s="155" t="s">
        <v>116</v>
      </c>
      <c r="K374" s="151" t="s">
        <v>117</v>
      </c>
      <c r="L374" s="155" t="s">
        <v>118</v>
      </c>
      <c r="M374" s="151" t="s">
        <v>119</v>
      </c>
      <c r="N374" s="156" t="s">
        <v>120</v>
      </c>
      <c r="O374" s="151" t="s">
        <v>121</v>
      </c>
      <c r="P374" s="156" t="s">
        <v>122</v>
      </c>
      <c r="Q374" s="154" t="s">
        <v>123</v>
      </c>
      <c r="R374" s="157" t="s">
        <v>124</v>
      </c>
      <c r="S374" s="158" t="s">
        <v>125</v>
      </c>
      <c r="T374" s="157" t="s">
        <v>126</v>
      </c>
      <c r="U374" s="159" t="s">
        <v>127</v>
      </c>
      <c r="V374" s="160" t="s">
        <v>128</v>
      </c>
      <c r="W374" s="159" t="s">
        <v>129</v>
      </c>
      <c r="X374" s="160" t="s">
        <v>130</v>
      </c>
      <c r="Y374" s="158" t="s">
        <v>131</v>
      </c>
      <c r="Z374" s="160" t="s">
        <v>132</v>
      </c>
      <c r="AA374" s="160" t="s">
        <v>133</v>
      </c>
      <c r="AB374" s="160" t="s">
        <v>134</v>
      </c>
      <c r="AC374" s="157" t="s">
        <v>135</v>
      </c>
      <c r="AD374" s="158" t="s">
        <v>136</v>
      </c>
      <c r="AE374" s="160" t="s">
        <v>137</v>
      </c>
      <c r="AF374" s="160" t="s">
        <v>138</v>
      </c>
    </row>
    <row r="375">
      <c r="A375" s="161" t="s">
        <v>188</v>
      </c>
      <c r="B375" s="162" t="s">
        <v>140</v>
      </c>
      <c r="C375" s="163" t="s">
        <v>151</v>
      </c>
      <c r="D375" s="201" t="s">
        <v>187</v>
      </c>
      <c r="E375" s="165">
        <v>92.11</v>
      </c>
      <c r="F375" s="166">
        <f>E375+E376</f>
      </c>
      <c r="G375" s="167">
        <v>701</v>
      </c>
      <c r="H375" s="167">
        <v>21</v>
      </c>
      <c r="I375" s="168">
        <f t="shared" ref="I375:I420" si="668">H375/G375</f>
      </c>
      <c r="J375" s="169">
        <f t="shared" ref="J375:J419" si="722">(E375/G375)*1000</f>
      </c>
      <c r="K375" s="167">
        <v>0</v>
      </c>
      <c r="L375" s="169">
        <f t="shared" ref="L375:L420" si="777">E375/K375</f>
      </c>
      <c r="M375" s="167">
        <v>0</v>
      </c>
      <c r="N375" s="170">
        <f t="shared" ref="N375:N420" si="806">E375/M375</f>
      </c>
      <c r="O375" s="167">
        <v>0</v>
      </c>
      <c r="P375" s="170">
        <f t="shared" ref="P375:P420" si="833">E375/O375</f>
      </c>
      <c r="Q375" s="171">
        <f>(M375+M376)/(O375+O376)</f>
      </c>
      <c r="R375" s="172">
        <v>1</v>
      </c>
      <c r="S375" s="171">
        <f>(O375+O376)/(K375+K376)</f>
      </c>
      <c r="T375" s="172">
        <v>0</v>
      </c>
      <c r="U375" s="173">
        <f>F375/T375</f>
      </c>
      <c r="V375" s="174">
        <f>(F375+500)/T375</f>
      </c>
      <c r="W375" s="175">
        <v>0</v>
      </c>
      <c r="X375" s="174">
        <f>W375/T375</f>
      </c>
      <c r="Y375" s="171">
        <f>T375/R375</f>
      </c>
      <c r="Z375" s="174">
        <f>W375/F375</f>
      </c>
      <c r="AA375" s="174">
        <f>W375/(F375+500)</f>
      </c>
      <c r="AB375" s="172">
        <v>0</v>
      </c>
      <c r="AC375" s="172">
        <v>0</v>
      </c>
      <c r="AD375" s="171">
        <f>AB375/T375</f>
      </c>
      <c r="AE375" s="174">
        <f>(W375-AC375)/(F375+500)</f>
      </c>
      <c r="AF375" s="174" t="s">
        <v>143</v>
      </c>
    </row>
    <row r="376">
      <c r="A376" s="161"/>
      <c r="B376" s="162"/>
      <c r="C376" s="163"/>
      <c r="D376" s="164" t="s">
        <v>144</v>
      </c>
      <c r="E376" s="165">
        <v>626.27</v>
      </c>
      <c r="F376" s="166"/>
      <c r="G376" s="167">
        <v>3573</v>
      </c>
      <c r="H376" s="167">
        <v>320</v>
      </c>
      <c r="I376" s="168">
        <f t="shared" si="668"/>
      </c>
      <c r="J376" s="169">
        <f t="shared" si="722"/>
      </c>
      <c r="K376" s="167">
        <v>16</v>
      </c>
      <c r="L376" s="169">
        <f t="shared" si="777"/>
      </c>
      <c r="M376" s="167">
        <v>0</v>
      </c>
      <c r="N376" s="170">
        <f t="shared" si="806"/>
      </c>
      <c r="O376" s="167">
        <v>1</v>
      </c>
      <c r="P376" s="170">
        <f t="shared" si="833"/>
      </c>
      <c r="Q376" s="171"/>
      <c r="R376" s="172"/>
      <c r="S376" s="171"/>
      <c r="T376" s="172"/>
      <c r="U376" s="173"/>
      <c r="V376" s="174"/>
      <c r="W376" s="175"/>
      <c r="X376" s="174"/>
      <c r="Y376" s="171"/>
      <c r="Z376" s="174"/>
      <c r="AA376" s="174"/>
      <c r="AB376" s="172"/>
      <c r="AC376" s="172"/>
      <c r="AD376" s="171"/>
      <c r="AE376" s="174"/>
      <c r="AF376" s="176" t="s">
        <v>182</v>
      </c>
    </row>
    <row r="377">
      <c r="A377" s="161"/>
      <c r="B377" s="162" t="s">
        <v>146</v>
      </c>
      <c r="C377" s="163" t="s">
        <v>151</v>
      </c>
      <c r="D377" s="201" t="s">
        <v>187</v>
      </c>
      <c r="E377" s="165">
        <v>514.35</v>
      </c>
      <c r="F377" s="166">
        <f>E377+E378</f>
      </c>
      <c r="G377" s="167">
        <v>2370</v>
      </c>
      <c r="H377" s="167">
        <v>74</v>
      </c>
      <c r="I377" s="168">
        <f t="shared" si="668"/>
      </c>
      <c r="J377" s="169">
        <f t="shared" si="722"/>
      </c>
      <c r="K377" s="167">
        <v>4</v>
      </c>
      <c r="L377" s="169">
        <f t="shared" si="777"/>
      </c>
      <c r="M377" s="167">
        <v>0</v>
      </c>
      <c r="N377" s="170">
        <f t="shared" si="806"/>
      </c>
      <c r="O377" s="167">
        <v>0</v>
      </c>
      <c r="P377" s="170">
        <f t="shared" si="833"/>
      </c>
      <c r="Q377" s="171">
        <f>(M377+M378)/(O377+O378)</f>
      </c>
      <c r="R377" s="172">
        <v>1</v>
      </c>
      <c r="S377" s="171">
        <f>(O377+O378)/(K377+K378)</f>
      </c>
      <c r="T377" s="172">
        <v>0</v>
      </c>
      <c r="U377" s="173">
        <f>F377/T377</f>
      </c>
      <c r="V377" s="174">
        <f>(F377+500)/T377</f>
      </c>
      <c r="W377" s="175">
        <v>0</v>
      </c>
      <c r="X377" s="174">
        <f>W377/T377</f>
      </c>
      <c r="Y377" s="171">
        <f>T377/R377</f>
      </c>
      <c r="Z377" s="174">
        <f>W377/F377</f>
      </c>
      <c r="AA377" s="174">
        <f>W377/(F377+500)</f>
      </c>
      <c r="AB377" s="172">
        <v>0</v>
      </c>
      <c r="AC377" s="172">
        <v>0</v>
      </c>
      <c r="AD377" s="171">
        <f>AB377/T377</f>
      </c>
      <c r="AE377" s="174">
        <f>(W377-AC377)/(F377+500)</f>
      </c>
      <c r="AF377" s="174" t="s">
        <v>143</v>
      </c>
    </row>
    <row r="378">
      <c r="A378" s="161"/>
      <c r="B378" s="162"/>
      <c r="C378" s="163"/>
      <c r="D378" s="164" t="s">
        <v>144</v>
      </c>
      <c r="E378" s="165">
        <v>1226.39</v>
      </c>
      <c r="F378" s="166"/>
      <c r="G378" s="167">
        <v>7214</v>
      </c>
      <c r="H378" s="167">
        <v>182</v>
      </c>
      <c r="I378" s="168">
        <f t="shared" si="668"/>
      </c>
      <c r="J378" s="169">
        <f t="shared" si="722"/>
      </c>
      <c r="K378" s="167">
        <v>25</v>
      </c>
      <c r="L378" s="169">
        <f t="shared" si="777"/>
      </c>
      <c r="M378" s="167">
        <v>0</v>
      </c>
      <c r="N378" s="170">
        <f t="shared" si="806"/>
      </c>
      <c r="O378" s="167">
        <v>1</v>
      </c>
      <c r="P378" s="170">
        <f t="shared" si="833"/>
      </c>
      <c r="Q378" s="171"/>
      <c r="R378" s="172"/>
      <c r="S378" s="171"/>
      <c r="T378" s="172"/>
      <c r="U378" s="173"/>
      <c r="V378" s="174"/>
      <c r="W378" s="175"/>
      <c r="X378" s="174"/>
      <c r="Y378" s="171"/>
      <c r="Z378" s="174"/>
      <c r="AA378" s="174"/>
      <c r="AB378" s="172"/>
      <c r="AC378" s="172"/>
      <c r="AD378" s="171"/>
      <c r="AE378" s="174"/>
      <c r="AF378" s="176" t="s">
        <v>182</v>
      </c>
    </row>
    <row r="379">
      <c r="A379" s="161"/>
      <c r="B379" s="162" t="s">
        <v>147</v>
      </c>
      <c r="C379" s="163" t="s">
        <v>151</v>
      </c>
      <c r="D379" s="201" t="s">
        <v>187</v>
      </c>
      <c r="E379" s="165">
        <v>764.32</v>
      </c>
      <c r="F379" s="166">
        <f>E379+E380</f>
      </c>
      <c r="G379" s="167">
        <v>2851</v>
      </c>
      <c r="H379" s="167">
        <v>64</v>
      </c>
      <c r="I379" s="168">
        <f t="shared" si="668"/>
      </c>
      <c r="J379" s="169">
        <f t="shared" si="722"/>
      </c>
      <c r="K379" s="167">
        <v>5</v>
      </c>
      <c r="L379" s="169">
        <f t="shared" si="777"/>
      </c>
      <c r="M379" s="167">
        <v>1</v>
      </c>
      <c r="N379" s="170">
        <f t="shared" si="806"/>
      </c>
      <c r="O379" s="167">
        <v>2</v>
      </c>
      <c r="P379" s="170">
        <f t="shared" si="833"/>
      </c>
      <c r="Q379" s="171">
        <f>(M379+M380)/(O379+O380)</f>
      </c>
      <c r="R379" s="172">
        <v>8</v>
      </c>
      <c r="S379" s="171">
        <f>(O379+O380)/(K379+K380)</f>
      </c>
      <c r="T379" s="172">
        <v>2</v>
      </c>
      <c r="U379" s="173">
        <f>F379/T379</f>
      </c>
      <c r="V379" s="174">
        <f>(F379+500)/T379</f>
      </c>
      <c r="W379" s="175">
        <v>1314</v>
      </c>
      <c r="X379" s="174">
        <f>W379/T379</f>
      </c>
      <c r="Y379" s="171">
        <f>T379/R379</f>
      </c>
      <c r="Z379" s="174">
        <f>W379/F379</f>
      </c>
      <c r="AA379" s="174">
        <f>W379/(F379+500)</f>
      </c>
      <c r="AB379" s="172">
        <v>1</v>
      </c>
      <c r="AC379" s="172">
        <v>598.8</v>
      </c>
      <c r="AD379" s="171">
        <f>AB379/T379</f>
      </c>
      <c r="AE379" s="174">
        <f>(W379-AC379)/(F379+500)</f>
      </c>
      <c r="AF379" s="174" t="s">
        <v>143</v>
      </c>
    </row>
    <row r="380">
      <c r="A380" s="161"/>
      <c r="B380" s="162"/>
      <c r="C380" s="163"/>
      <c r="D380" s="164" t="s">
        <v>144</v>
      </c>
      <c r="E380" s="165">
        <v>1488.13</v>
      </c>
      <c r="F380" s="166"/>
      <c r="G380" s="167">
        <v>9639</v>
      </c>
      <c r="H380" s="167">
        <v>144</v>
      </c>
      <c r="I380" s="168">
        <f t="shared" si="668"/>
      </c>
      <c r="J380" s="169">
        <f t="shared" si="722"/>
      </c>
      <c r="K380" s="167">
        <v>33</v>
      </c>
      <c r="L380" s="169">
        <f t="shared" si="777"/>
      </c>
      <c r="M380" s="167">
        <v>1</v>
      </c>
      <c r="N380" s="170">
        <f t="shared" si="806"/>
      </c>
      <c r="O380" s="167">
        <v>4</v>
      </c>
      <c r="P380" s="170">
        <f t="shared" si="833"/>
      </c>
      <c r="Q380" s="171"/>
      <c r="R380" s="172"/>
      <c r="S380" s="171"/>
      <c r="T380" s="172"/>
      <c r="U380" s="173"/>
      <c r="V380" s="174"/>
      <c r="W380" s="175"/>
      <c r="X380" s="174"/>
      <c r="Y380" s="171"/>
      <c r="Z380" s="174"/>
      <c r="AA380" s="174"/>
      <c r="AB380" s="172"/>
      <c r="AC380" s="172"/>
      <c r="AD380" s="171"/>
      <c r="AE380" s="174"/>
      <c r="AF380" s="176" t="s">
        <v>182</v>
      </c>
    </row>
    <row r="381">
      <c r="A381" s="161"/>
      <c r="B381" s="162" t="s">
        <v>148</v>
      </c>
      <c r="C381" s="163" t="s">
        <v>151</v>
      </c>
      <c r="D381" s="201" t="s">
        <v>187</v>
      </c>
      <c r="E381" s="165">
        <v>663.44</v>
      </c>
      <c r="F381" s="166">
        <f>E381+E382</f>
      </c>
      <c r="G381" s="167">
        <v>2647</v>
      </c>
      <c r="H381" s="167">
        <v>60</v>
      </c>
      <c r="I381" s="168">
        <f t="shared" si="668"/>
      </c>
      <c r="J381" s="169">
        <f t="shared" si="722"/>
      </c>
      <c r="K381" s="167">
        <v>6</v>
      </c>
      <c r="L381" s="169">
        <f t="shared" si="777"/>
      </c>
      <c r="M381" s="167">
        <v>1</v>
      </c>
      <c r="N381" s="170">
        <f t="shared" si="806"/>
      </c>
      <c r="O381" s="167">
        <v>1</v>
      </c>
      <c r="P381" s="170">
        <f t="shared" si="833"/>
      </c>
      <c r="Q381" s="171">
        <f>(M381+M382)/(O381+O382)</f>
      </c>
      <c r="R381" s="172">
        <v>3</v>
      </c>
      <c r="S381" s="171">
        <f>(O381+O382)/(K381+K382)</f>
      </c>
      <c r="T381" s="172">
        <v>2</v>
      </c>
      <c r="U381" s="173">
        <f>F381/T381</f>
      </c>
      <c r="V381" s="174">
        <f>(F381+500)/T381</f>
      </c>
      <c r="W381" s="175">
        <v>804</v>
      </c>
      <c r="X381" s="174">
        <f>W381/T381</f>
      </c>
      <c r="Y381" s="171">
        <f>T381/R381</f>
      </c>
      <c r="Z381" s="174">
        <f>W381/F381</f>
      </c>
      <c r="AA381" s="174">
        <f>W381/(F381+500)</f>
      </c>
      <c r="AB381" s="172">
        <v>1</v>
      </c>
      <c r="AC381" s="172">
        <v>360</v>
      </c>
      <c r="AD381" s="171">
        <f>AB381/T381</f>
      </c>
      <c r="AE381" s="174">
        <f>(W381-AC381)/(F381+500)</f>
      </c>
      <c r="AF381" s="174" t="s">
        <v>143</v>
      </c>
    </row>
    <row r="382">
      <c r="A382" s="161"/>
      <c r="B382" s="162"/>
      <c r="C382" s="163"/>
      <c r="D382" s="164" t="s">
        <v>144</v>
      </c>
      <c r="E382" s="165">
        <v>755.18</v>
      </c>
      <c r="F382" s="166"/>
      <c r="G382" s="167">
        <v>5909</v>
      </c>
      <c r="H382" s="167">
        <v>84</v>
      </c>
      <c r="I382" s="168">
        <f t="shared" si="668"/>
      </c>
      <c r="J382" s="169">
        <f t="shared" si="722"/>
      </c>
      <c r="K382" s="167">
        <v>9</v>
      </c>
      <c r="L382" s="169">
        <f t="shared" si="777"/>
      </c>
      <c r="M382" s="167">
        <v>0</v>
      </c>
      <c r="N382" s="170">
        <f t="shared" si="806"/>
      </c>
      <c r="O382" s="167">
        <v>0</v>
      </c>
      <c r="P382" s="170">
        <f t="shared" si="833"/>
      </c>
      <c r="Q382" s="171"/>
      <c r="R382" s="172"/>
      <c r="S382" s="171"/>
      <c r="T382" s="172"/>
      <c r="U382" s="173"/>
      <c r="V382" s="174"/>
      <c r="W382" s="175"/>
      <c r="X382" s="174"/>
      <c r="Y382" s="171"/>
      <c r="Z382" s="174"/>
      <c r="AA382" s="174"/>
      <c r="AB382" s="172"/>
      <c r="AC382" s="172"/>
      <c r="AD382" s="171"/>
      <c r="AE382" s="174"/>
      <c r="AF382" s="176" t="s">
        <v>182</v>
      </c>
    </row>
    <row r="383">
      <c r="A383" s="161"/>
      <c r="B383" s="177" t="s">
        <v>149</v>
      </c>
      <c r="C383" s="178"/>
      <c r="D383" s="179"/>
      <c r="E383" s="180">
        <f>SUM(E375:E382)</f>
      </c>
      <c r="F383" s="181">
        <f>SUM(F375:F382)</f>
      </c>
      <c r="G383" s="181">
        <f>SUM(G375:G382)</f>
      </c>
      <c r="H383" s="181">
        <f>SUM(H375:H382)</f>
      </c>
      <c r="I383" s="182">
        <f t="shared" si="668"/>
      </c>
      <c r="J383" s="183">
        <f t="shared" si="722"/>
      </c>
      <c r="K383" s="181">
        <f>SUM(K375:K382)</f>
      </c>
      <c r="L383" s="183">
        <f t="shared" si="777"/>
      </c>
      <c r="M383" s="181">
        <f>SUM(M375:M382)</f>
      </c>
      <c r="N383" s="184">
        <f t="shared" si="806"/>
      </c>
      <c r="O383" s="181">
        <f>SUM(O375:O382)</f>
      </c>
      <c r="P383" s="184">
        <f t="shared" si="833"/>
      </c>
      <c r="Q383" s="185">
        <f>M383/O383</f>
      </c>
      <c r="R383" s="181">
        <f>SUM(R375:R382)</f>
      </c>
      <c r="S383" s="185">
        <f>(O383+O383)/(K383+K383)</f>
      </c>
      <c r="T383" s="181">
        <f>SUM(T375:T382)</f>
      </c>
      <c r="U383" s="186">
        <f t="shared" ref="U383:U384" si="39">F383/T383</f>
      </c>
      <c r="V383" s="187">
        <f>(F383+5*500)/T383</f>
      </c>
      <c r="W383" s="183">
        <f>SUM(W375:W382)</f>
      </c>
      <c r="X383" s="188">
        <f t="shared" ref="X383:X384" si="171">W383/T383</f>
      </c>
      <c r="Y383" s="185">
        <f t="shared" ref="Y383:Y384" si="303">T383/R383</f>
      </c>
      <c r="Z383" s="187">
        <f t="shared" ref="Z383:Z384" si="435">W383/F383</f>
      </c>
      <c r="AA383" s="187">
        <f>W383/(F383+COUNT(W375:W382)*500)</f>
      </c>
      <c r="AB383" s="181">
        <f>SUM(AB375:AB382)</f>
      </c>
      <c r="AC383" s="181">
        <f>SUM(AC375:AC382)</f>
      </c>
      <c r="AD383" s="185">
        <f t="shared" ref="AD383:AD384" si="567">AB383/T383</f>
      </c>
      <c r="AE383" s="189">
        <f>(W383-AC383)/(F383+COUNT(W375:W382))</f>
      </c>
      <c r="AF383" s="174"/>
    </row>
    <row r="384">
      <c r="A384" s="161"/>
      <c r="B384" s="162" t="s">
        <v>150</v>
      </c>
      <c r="C384" s="163" t="s">
        <v>183</v>
      </c>
      <c r="D384" s="201" t="s">
        <v>187</v>
      </c>
      <c r="E384" s="165">
        <v>1131.58</v>
      </c>
      <c r="F384" s="166">
        <f>E384+E385</f>
      </c>
      <c r="G384" s="167">
        <v>2915</v>
      </c>
      <c r="H384" s="167">
        <v>74</v>
      </c>
      <c r="I384" s="168">
        <f t="shared" si="668"/>
      </c>
      <c r="J384" s="169">
        <f t="shared" si="722"/>
      </c>
      <c r="K384" s="167">
        <v>15</v>
      </c>
      <c r="L384" s="169">
        <f t="shared" si="777"/>
      </c>
      <c r="M384" s="167">
        <v>1</v>
      </c>
      <c r="N384" s="170">
        <f t="shared" si="806"/>
      </c>
      <c r="O384" s="167">
        <v>2</v>
      </c>
      <c r="P384" s="170">
        <f t="shared" si="833"/>
      </c>
      <c r="Q384" s="171">
        <f>(M384+M385)/(O384+O385)</f>
      </c>
      <c r="R384" s="172">
        <v>4</v>
      </c>
      <c r="S384" s="171">
        <f>(O384+O385)/(K384+K385)</f>
      </c>
      <c r="T384" s="172">
        <v>1</v>
      </c>
      <c r="U384" s="173">
        <f t="shared" si="39"/>
      </c>
      <c r="V384" s="174">
        <f>(F384+500)/T384</f>
      </c>
      <c r="W384" s="175">
        <v>598.8000000000002</v>
      </c>
      <c r="X384" s="174">
        <f t="shared" si="171"/>
      </c>
      <c r="Y384" s="171">
        <f t="shared" si="303"/>
      </c>
      <c r="Z384" s="174">
        <f t="shared" si="435"/>
      </c>
      <c r="AA384" s="174">
        <f>W384/(F384+500)</f>
      </c>
      <c r="AB384" s="172">
        <v>1</v>
      </c>
      <c r="AC384" s="172">
        <v>598.8000000000002</v>
      </c>
      <c r="AD384" s="171">
        <f t="shared" si="567"/>
      </c>
      <c r="AE384" s="174">
        <f>(W384-AC384)/(F384+500)</f>
      </c>
      <c r="AF384" s="174" t="s">
        <v>143</v>
      </c>
    </row>
    <row r="385">
      <c r="A385" s="161"/>
      <c r="B385" s="162"/>
      <c r="C385" s="163"/>
      <c r="D385" s="164" t="s">
        <v>144</v>
      </c>
      <c r="E385" s="165">
        <v>446.33</v>
      </c>
      <c r="F385" s="166"/>
      <c r="G385" s="167">
        <v>2988</v>
      </c>
      <c r="H385" s="167">
        <v>55</v>
      </c>
      <c r="I385" s="168">
        <f t="shared" si="668"/>
      </c>
      <c r="J385" s="169">
        <f t="shared" si="722"/>
      </c>
      <c r="K385" s="167">
        <v>7</v>
      </c>
      <c r="L385" s="169">
        <f t="shared" si="777"/>
      </c>
      <c r="M385" s="167">
        <v>0</v>
      </c>
      <c r="N385" s="170">
        <f t="shared" si="806"/>
      </c>
      <c r="O385" s="167">
        <v>1</v>
      </c>
      <c r="P385" s="170">
        <f t="shared" si="833"/>
      </c>
      <c r="Q385" s="171"/>
      <c r="R385" s="172"/>
      <c r="S385" s="171"/>
      <c r="T385" s="172"/>
      <c r="U385" s="173"/>
      <c r="V385" s="174"/>
      <c r="W385" s="175"/>
      <c r="X385" s="174"/>
      <c r="Y385" s="171"/>
      <c r="Z385" s="174"/>
      <c r="AA385" s="174"/>
      <c r="AB385" s="172"/>
      <c r="AC385" s="172"/>
      <c r="AD385" s="171"/>
      <c r="AE385" s="174"/>
      <c r="AF385" s="176" t="s">
        <v>182</v>
      </c>
    </row>
    <row r="386">
      <c r="A386" s="161"/>
      <c r="B386" s="162" t="s">
        <v>152</v>
      </c>
      <c r="C386" s="163" t="s">
        <v>183</v>
      </c>
      <c r="D386" s="201" t="s">
        <v>187</v>
      </c>
      <c r="E386" s="165">
        <v>688.68</v>
      </c>
      <c r="F386" s="166">
        <f>E386+E387</f>
      </c>
      <c r="G386" s="167">
        <v>3044</v>
      </c>
      <c r="H386" s="167">
        <v>72</v>
      </c>
      <c r="I386" s="168">
        <f t="shared" si="668"/>
      </c>
      <c r="J386" s="169">
        <f t="shared" si="722"/>
      </c>
      <c r="K386" s="167">
        <v>11</v>
      </c>
      <c r="L386" s="169">
        <f t="shared" si="777"/>
      </c>
      <c r="M386" s="167">
        <v>0</v>
      </c>
      <c r="N386" s="170">
        <f t="shared" si="806"/>
      </c>
      <c r="O386" s="167">
        <v>2</v>
      </c>
      <c r="P386" s="170">
        <f t="shared" si="833"/>
      </c>
      <c r="Q386" s="171">
        <f>(M386+M387)/(O386+O387)</f>
      </c>
      <c r="R386" s="172">
        <v>6</v>
      </c>
      <c r="S386" s="171">
        <f>(O386+O387)/(K386+K387)</f>
      </c>
      <c r="T386" s="172">
        <v>1</v>
      </c>
      <c r="U386" s="173">
        <f>F386/T386</f>
      </c>
      <c r="V386" s="174">
        <f>(F386+500)/T386</f>
      </c>
      <c r="W386" s="175">
        <v>1663.1999999999998</v>
      </c>
      <c r="X386" s="174">
        <f>W386/T386</f>
      </c>
      <c r="Y386" s="171">
        <f>T386/R386</f>
      </c>
      <c r="Z386" s="174">
        <f>W386/F386</f>
      </c>
      <c r="AA386" s="174">
        <f>W386/(F386+500)</f>
      </c>
      <c r="AB386" s="172">
        <v>0</v>
      </c>
      <c r="AC386" s="172">
        <v>0</v>
      </c>
      <c r="AD386" s="171">
        <f>AB386/T386</f>
      </c>
      <c r="AE386" s="174">
        <f>(W386-AC386)/(F386+500)</f>
      </c>
      <c r="AF386" s="174" t="s">
        <v>143</v>
      </c>
    </row>
    <row r="387">
      <c r="A387" s="161"/>
      <c r="B387" s="162"/>
      <c r="C387" s="163"/>
      <c r="D387" s="164" t="s">
        <v>144</v>
      </c>
      <c r="E387" s="165">
        <v>250.43</v>
      </c>
      <c r="F387" s="166"/>
      <c r="G387" s="167">
        <v>1261</v>
      </c>
      <c r="H387" s="167">
        <v>36</v>
      </c>
      <c r="I387" s="168">
        <f t="shared" si="668"/>
      </c>
      <c r="J387" s="169">
        <f t="shared" si="722"/>
      </c>
      <c r="K387" s="167">
        <v>3</v>
      </c>
      <c r="L387" s="169">
        <f t="shared" si="777"/>
      </c>
      <c r="M387" s="167">
        <v>1</v>
      </c>
      <c r="N387" s="170">
        <f t="shared" si="806"/>
      </c>
      <c r="O387" s="167">
        <v>1</v>
      </c>
      <c r="P387" s="170">
        <f t="shared" si="833"/>
      </c>
      <c r="Q387" s="171"/>
      <c r="R387" s="172"/>
      <c r="S387" s="171"/>
      <c r="T387" s="172"/>
      <c r="U387" s="173"/>
      <c r="V387" s="174"/>
      <c r="W387" s="175"/>
      <c r="X387" s="174"/>
      <c r="Y387" s="171"/>
      <c r="Z387" s="174"/>
      <c r="AA387" s="174"/>
      <c r="AB387" s="172"/>
      <c r="AC387" s="172"/>
      <c r="AD387" s="171"/>
      <c r="AE387" s="174"/>
      <c r="AF387" s="176" t="s">
        <v>182</v>
      </c>
    </row>
    <row r="388">
      <c r="A388" s="161"/>
      <c r="B388" s="162" t="s">
        <v>153</v>
      </c>
      <c r="C388" s="163" t="s">
        <v>183</v>
      </c>
      <c r="D388" s="201" t="s">
        <v>187</v>
      </c>
      <c r="E388" s="165">
        <v>505.52</v>
      </c>
      <c r="F388" s="166">
        <f>E388+E389</f>
      </c>
      <c r="G388" s="167">
        <v>1110</v>
      </c>
      <c r="H388" s="167">
        <v>66</v>
      </c>
      <c r="I388" s="168">
        <f t="shared" si="668"/>
      </c>
      <c r="J388" s="169">
        <f t="shared" si="722"/>
      </c>
      <c r="K388" s="167">
        <v>7</v>
      </c>
      <c r="L388" s="169">
        <f t="shared" si="777"/>
      </c>
      <c r="M388" s="167">
        <v>0</v>
      </c>
      <c r="N388" s="170">
        <f t="shared" si="806"/>
      </c>
      <c r="O388" s="167">
        <v>0</v>
      </c>
      <c r="P388" s="170">
        <f t="shared" si="833"/>
      </c>
      <c r="Q388" s="171">
        <f>(M388+M389)/(O388+O389)</f>
      </c>
      <c r="R388" s="172">
        <v>3</v>
      </c>
      <c r="S388" s="171">
        <f>(O388+O389)/(K388+K389)</f>
      </c>
      <c r="T388" s="172">
        <v>0</v>
      </c>
      <c r="U388" s="173">
        <f>F388/T388</f>
      </c>
      <c r="V388" s="174">
        <f>(F388+500)/T388</f>
      </c>
      <c r="W388" s="175">
        <v>0</v>
      </c>
      <c r="X388" s="174">
        <f>W388/T388</f>
      </c>
      <c r="Y388" s="171">
        <f>T388/R388</f>
      </c>
      <c r="Z388" s="174">
        <f>W388/F388</f>
      </c>
      <c r="AA388" s="174">
        <f>W388/(F388+500)</f>
      </c>
      <c r="AB388" s="172">
        <v>0</v>
      </c>
      <c r="AC388" s="172">
        <v>0</v>
      </c>
      <c r="AD388" s="171">
        <f>AB388/T388</f>
      </c>
      <c r="AE388" s="174">
        <f>(W388-AC388)/(F388+500)</f>
      </c>
      <c r="AF388" s="174" t="s">
        <v>143</v>
      </c>
    </row>
    <row r="389">
      <c r="A389" s="161"/>
      <c r="B389" s="162"/>
      <c r="C389" s="163"/>
      <c r="D389" s="164" t="s">
        <v>144</v>
      </c>
      <c r="E389" s="165">
        <v>76.28</v>
      </c>
      <c r="F389" s="166"/>
      <c r="G389" s="167">
        <v>583</v>
      </c>
      <c r="H389" s="167">
        <v>22</v>
      </c>
      <c r="I389" s="168">
        <f t="shared" si="668"/>
      </c>
      <c r="J389" s="169">
        <f t="shared" si="722"/>
      </c>
      <c r="K389" s="167">
        <v>1</v>
      </c>
      <c r="L389" s="169">
        <f t="shared" si="777"/>
      </c>
      <c r="M389" s="167">
        <v>0</v>
      </c>
      <c r="N389" s="170">
        <f t="shared" si="806"/>
      </c>
      <c r="O389" s="167">
        <v>0</v>
      </c>
      <c r="P389" s="170">
        <f t="shared" si="833"/>
      </c>
      <c r="Q389" s="171"/>
      <c r="R389" s="172"/>
      <c r="S389" s="171"/>
      <c r="T389" s="172"/>
      <c r="U389" s="173"/>
      <c r="V389" s="174"/>
      <c r="W389" s="175"/>
      <c r="X389" s="174"/>
      <c r="Y389" s="171"/>
      <c r="Z389" s="174"/>
      <c r="AA389" s="174"/>
      <c r="AB389" s="172"/>
      <c r="AC389" s="172"/>
      <c r="AD389" s="171"/>
      <c r="AE389" s="174"/>
      <c r="AF389" s="176" t="s">
        <v>182</v>
      </c>
    </row>
    <row r="390">
      <c r="A390" s="161"/>
      <c r="B390" s="162" t="s">
        <v>154</v>
      </c>
      <c r="C390" s="163" t="s">
        <v>183</v>
      </c>
      <c r="D390" s="201" t="s">
        <v>187</v>
      </c>
      <c r="E390" s="165">
        <v>1647.29</v>
      </c>
      <c r="F390" s="166">
        <f>E390+E391</f>
      </c>
      <c r="G390" s="167">
        <v>4643</v>
      </c>
      <c r="H390" s="167">
        <v>79</v>
      </c>
      <c r="I390" s="168">
        <f t="shared" si="668"/>
      </c>
      <c r="J390" s="169">
        <f t="shared" si="722"/>
      </c>
      <c r="K390" s="167">
        <v>29</v>
      </c>
      <c r="L390" s="169">
        <f t="shared" si="777"/>
      </c>
      <c r="M390" s="167">
        <v>2</v>
      </c>
      <c r="N390" s="170">
        <f t="shared" si="806"/>
      </c>
      <c r="O390" s="167">
        <v>9</v>
      </c>
      <c r="P390" s="170">
        <f t="shared" si="833"/>
      </c>
      <c r="Q390" s="171">
        <f>(M390+M391)/(O390+O391)</f>
      </c>
      <c r="R390" s="172">
        <v>13</v>
      </c>
      <c r="S390" s="171">
        <f>(O390+O391)/(K390+K391)</f>
      </c>
      <c r="T390" s="172">
        <v>4</v>
      </c>
      <c r="U390" s="173">
        <f>F390/T390</f>
      </c>
      <c r="V390" s="174">
        <f>(F390+500)/T390</f>
      </c>
      <c r="W390" s="175">
        <v>3298.8</v>
      </c>
      <c r="X390" s="174">
        <f>W390/T390</f>
      </c>
      <c r="Y390" s="171">
        <f>T390/R390</f>
      </c>
      <c r="Z390" s="174">
        <f>W390/F390</f>
      </c>
      <c r="AA390" s="174">
        <f>W390/(F390+500)</f>
      </c>
      <c r="AB390" s="172">
        <v>1</v>
      </c>
      <c r="AC390" s="172">
        <v>715.2</v>
      </c>
      <c r="AD390" s="171">
        <f>AB390/T390</f>
      </c>
      <c r="AE390" s="174">
        <f>(W390-AC390)/(F390+500)</f>
      </c>
      <c r="AF390" s="174" t="s">
        <v>143</v>
      </c>
    </row>
    <row r="391">
      <c r="A391" s="161"/>
      <c r="B391" s="162"/>
      <c r="C391" s="163"/>
      <c r="D391" s="164" t="s">
        <v>144</v>
      </c>
      <c r="E391" s="165">
        <v>80.29</v>
      </c>
      <c r="F391" s="166"/>
      <c r="G391" s="167">
        <v>468</v>
      </c>
      <c r="H391" s="167">
        <v>27</v>
      </c>
      <c r="I391" s="168">
        <f t="shared" si="668"/>
      </c>
      <c r="J391" s="169">
        <f t="shared" si="722"/>
      </c>
      <c r="K391" s="167">
        <v>2</v>
      </c>
      <c r="L391" s="169">
        <f t="shared" si="777"/>
      </c>
      <c r="M391" s="167">
        <v>0</v>
      </c>
      <c r="N391" s="170">
        <f t="shared" si="806"/>
      </c>
      <c r="O391" s="167">
        <v>0</v>
      </c>
      <c r="P391" s="170">
        <f t="shared" si="833"/>
      </c>
      <c r="Q391" s="171"/>
      <c r="R391" s="172"/>
      <c r="S391" s="171"/>
      <c r="T391" s="172"/>
      <c r="U391" s="173"/>
      <c r="V391" s="174"/>
      <c r="W391" s="175"/>
      <c r="X391" s="174"/>
      <c r="Y391" s="171"/>
      <c r="Z391" s="174"/>
      <c r="AA391" s="174"/>
      <c r="AB391" s="172"/>
      <c r="AC391" s="172"/>
      <c r="AD391" s="171"/>
      <c r="AE391" s="174"/>
      <c r="AF391" s="176" t="s">
        <v>182</v>
      </c>
    </row>
    <row r="392">
      <c r="A392" s="161"/>
      <c r="B392" s="177" t="s">
        <v>149</v>
      </c>
      <c r="C392" s="178"/>
      <c r="D392" s="179"/>
      <c r="E392" s="180">
        <f>SUM(E384:E391)</f>
      </c>
      <c r="F392" s="181">
        <f>SUM(F384:F391)</f>
      </c>
      <c r="G392" s="181">
        <f>SUM(G384:G391)</f>
      </c>
      <c r="H392" s="181">
        <f>SUM(H384:H391)</f>
      </c>
      <c r="I392" s="182">
        <f t="shared" si="668"/>
      </c>
      <c r="J392" s="183">
        <f t="shared" si="722"/>
      </c>
      <c r="K392" s="181">
        <f>SUM(K384:K391)</f>
      </c>
      <c r="L392" s="183">
        <f t="shared" si="777"/>
      </c>
      <c r="M392" s="181">
        <f>SUM(M384:M391)</f>
      </c>
      <c r="N392" s="184">
        <f t="shared" si="806"/>
      </c>
      <c r="O392" s="181">
        <f>SUM(O384:O391)</f>
      </c>
      <c r="P392" s="184">
        <f t="shared" si="833"/>
      </c>
      <c r="Q392" s="185">
        <f>M392/O392</f>
      </c>
      <c r="R392" s="181">
        <f>SUM(R384:R391)</f>
      </c>
      <c r="S392" s="185">
        <f>(O392+O392)/(K392+K392)</f>
      </c>
      <c r="T392" s="181">
        <f>SUM(T384:T391)</f>
      </c>
      <c r="U392" s="186">
        <f t="shared" ref="U392:U393" si="40">F392/T392</f>
      </c>
      <c r="V392" s="187">
        <f>(F392+5*500)/T392</f>
      </c>
      <c r="W392" s="183">
        <f>SUM(W384:W391)</f>
      </c>
      <c r="X392" s="188">
        <f t="shared" ref="X392:X393" si="172">W392/T392</f>
      </c>
      <c r="Y392" s="185">
        <f t="shared" ref="Y392:Y393" si="304">T392/R392</f>
      </c>
      <c r="Z392" s="187">
        <f t="shared" ref="Z392:Z393" si="436">W392/F392</f>
      </c>
      <c r="AA392" s="187">
        <f>W392/(F392+COUNT(W384:W391)*500)</f>
      </c>
      <c r="AB392" s="181">
        <f>SUM(AB384:AB391)</f>
      </c>
      <c r="AC392" s="181">
        <f>SUM(AC384:AC391)</f>
      </c>
      <c r="AD392" s="185">
        <f t="shared" ref="AD392:AD393" si="568">AB392/T392</f>
      </c>
      <c r="AE392" s="189">
        <f>(W392-AC392)/(F392+COUNT(W384:W391))</f>
      </c>
      <c r="AF392" s="174"/>
    </row>
    <row r="393">
      <c r="A393" s="161"/>
      <c r="B393" s="162" t="s">
        <v>155</v>
      </c>
      <c r="C393" s="163" t="s">
        <v>156</v>
      </c>
      <c r="D393" s="201" t="s">
        <v>187</v>
      </c>
      <c r="E393" s="165">
        <v>2810.85</v>
      </c>
      <c r="F393" s="166">
        <f>E393+E394</f>
      </c>
      <c r="G393" s="167">
        <v>11624</v>
      </c>
      <c r="H393" s="167">
        <v>137</v>
      </c>
      <c r="I393" s="168">
        <f t="shared" si="668"/>
      </c>
      <c r="J393" s="169">
        <f t="shared" si="722"/>
      </c>
      <c r="K393" s="167">
        <v>43</v>
      </c>
      <c r="L393" s="169">
        <f t="shared" si="777"/>
      </c>
      <c r="M393" s="167">
        <v>4</v>
      </c>
      <c r="N393" s="170">
        <f t="shared" si="806"/>
      </c>
      <c r="O393" s="167">
        <v>3</v>
      </c>
      <c r="P393" s="170">
        <f t="shared" si="833"/>
      </c>
      <c r="Q393" s="171">
        <f>(M393+M394)/(O393+O394)</f>
      </c>
      <c r="R393" s="172">
        <v>8</v>
      </c>
      <c r="S393" s="171">
        <f>(O393+O394)/(K393+K394)</f>
      </c>
      <c r="T393" s="172">
        <v>4</v>
      </c>
      <c r="U393" s="173">
        <f t="shared" si="40"/>
      </c>
      <c r="V393" s="174">
        <f>(F393+500)/T393</f>
      </c>
      <c r="W393" s="175">
        <v>6748.8</v>
      </c>
      <c r="X393" s="174">
        <f t="shared" si="172"/>
      </c>
      <c r="Y393" s="171">
        <f t="shared" si="304"/>
      </c>
      <c r="Z393" s="174">
        <f t="shared" si="436"/>
      </c>
      <c r="AA393" s="174">
        <f>W393/(F393+500)</f>
      </c>
      <c r="AB393" s="172">
        <v>3</v>
      </c>
      <c r="AC393" s="172">
        <v>2433.6</v>
      </c>
      <c r="AD393" s="171">
        <f t="shared" si="568"/>
      </c>
      <c r="AE393" s="174">
        <f>(W393-AC393)/(F393+500)</f>
      </c>
      <c r="AF393" s="174" t="s">
        <v>143</v>
      </c>
    </row>
    <row r="394">
      <c r="A394" s="161"/>
      <c r="B394" s="162"/>
      <c r="C394" s="163"/>
      <c r="D394" s="164" t="s">
        <v>144</v>
      </c>
      <c r="E394" s="165">
        <v>94.1</v>
      </c>
      <c r="F394" s="166"/>
      <c r="G394" s="167">
        <v>358</v>
      </c>
      <c r="H394" s="167">
        <v>32</v>
      </c>
      <c r="I394" s="168">
        <f t="shared" si="668"/>
      </c>
      <c r="J394" s="169">
        <f t="shared" si="722"/>
      </c>
      <c r="K394" s="167">
        <v>4</v>
      </c>
      <c r="L394" s="169">
        <f t="shared" si="777"/>
      </c>
      <c r="M394" s="167">
        <v>0</v>
      </c>
      <c r="N394" s="170">
        <f t="shared" si="806"/>
      </c>
      <c r="O394" s="167">
        <v>0</v>
      </c>
      <c r="P394" s="170">
        <f t="shared" si="833"/>
      </c>
      <c r="Q394" s="171"/>
      <c r="R394" s="172"/>
      <c r="S394" s="171"/>
      <c r="T394" s="172"/>
      <c r="U394" s="173"/>
      <c r="V394" s="174"/>
      <c r="W394" s="175"/>
      <c r="X394" s="174"/>
      <c r="Y394" s="171"/>
      <c r="Z394" s="174"/>
      <c r="AA394" s="174"/>
      <c r="AB394" s="172"/>
      <c r="AC394" s="172"/>
      <c r="AD394" s="171"/>
      <c r="AE394" s="174"/>
      <c r="AF394" s="176" t="s">
        <v>182</v>
      </c>
    </row>
    <row r="395">
      <c r="A395" s="161"/>
      <c r="B395" s="162" t="s">
        <v>157</v>
      </c>
      <c r="C395" s="163" t="s">
        <v>156</v>
      </c>
      <c r="D395" s="201" t="s">
        <v>187</v>
      </c>
      <c r="E395" s="165">
        <v>2899.28</v>
      </c>
      <c r="F395" s="166">
        <f>E395+E396</f>
      </c>
      <c r="G395" s="167">
        <v>15439</v>
      </c>
      <c r="H395" s="167">
        <v>167</v>
      </c>
      <c r="I395" s="168">
        <f t="shared" si="668"/>
      </c>
      <c r="J395" s="169">
        <f t="shared" si="722"/>
      </c>
      <c r="K395" s="167">
        <v>51</v>
      </c>
      <c r="L395" s="169">
        <f t="shared" si="777"/>
      </c>
      <c r="M395" s="167">
        <v>1</v>
      </c>
      <c r="N395" s="170">
        <f t="shared" si="806"/>
      </c>
      <c r="O395" s="167">
        <v>5</v>
      </c>
      <c r="P395" s="170">
        <f t="shared" si="833"/>
      </c>
      <c r="Q395" s="171">
        <f>(M395+M396)/(O395+O396)</f>
      </c>
      <c r="R395" s="172">
        <v>2</v>
      </c>
      <c r="S395" s="171">
        <f>(O395+O396)/(K395+K396)</f>
      </c>
      <c r="T395" s="172">
        <v>1</v>
      </c>
      <c r="U395" s="173">
        <f>F395/T395</f>
      </c>
      <c r="V395" s="174">
        <f>(F395+500)/T395</f>
      </c>
      <c r="W395" s="175">
        <v>691.1999999999989</v>
      </c>
      <c r="X395" s="174">
        <f>W395/T395</f>
      </c>
      <c r="Y395" s="171">
        <f>T395/R395</f>
      </c>
      <c r="Z395" s="174">
        <f>W395/F395</f>
      </c>
      <c r="AA395" s="174">
        <f>W395/(F395+500)</f>
      </c>
      <c r="AB395" s="172">
        <v>1</v>
      </c>
      <c r="AC395" s="172">
        <v>691.2</v>
      </c>
      <c r="AD395" s="171">
        <f>AB395/T395</f>
      </c>
      <c r="AE395" s="174">
        <f>(W395-AC395)/(F395+500)</f>
      </c>
      <c r="AF395" s="174" t="s">
        <v>143</v>
      </c>
    </row>
    <row r="396">
      <c r="A396" s="161"/>
      <c r="B396" s="162"/>
      <c r="C396" s="163"/>
      <c r="D396" s="164" t="s">
        <v>144</v>
      </c>
      <c r="E396" s="165">
        <v>125.98</v>
      </c>
      <c r="F396" s="166"/>
      <c r="G396" s="167">
        <v>399</v>
      </c>
      <c r="H396" s="167">
        <v>30</v>
      </c>
      <c r="I396" s="168">
        <f t="shared" si="668"/>
      </c>
      <c r="J396" s="169">
        <f t="shared" si="722"/>
      </c>
      <c r="K396" s="167">
        <v>3</v>
      </c>
      <c r="L396" s="169">
        <f t="shared" si="777"/>
      </c>
      <c r="M396" s="167">
        <v>0</v>
      </c>
      <c r="N396" s="170">
        <f t="shared" si="806"/>
      </c>
      <c r="O396" s="167">
        <v>0</v>
      </c>
      <c r="P396" s="170">
        <f t="shared" si="833"/>
      </c>
      <c r="Q396" s="171"/>
      <c r="R396" s="172"/>
      <c r="S396" s="171"/>
      <c r="T396" s="172"/>
      <c r="U396" s="173"/>
      <c r="V396" s="174"/>
      <c r="W396" s="175"/>
      <c r="X396" s="174"/>
      <c r="Y396" s="171"/>
      <c r="Z396" s="174"/>
      <c r="AA396" s="174"/>
      <c r="AB396" s="172"/>
      <c r="AC396" s="172"/>
      <c r="AD396" s="171"/>
      <c r="AE396" s="174"/>
      <c r="AF396" s="176" t="s">
        <v>182</v>
      </c>
    </row>
    <row r="397">
      <c r="A397" s="161"/>
      <c r="B397" s="162" t="s">
        <v>158</v>
      </c>
      <c r="C397" s="163" t="s">
        <v>156</v>
      </c>
      <c r="D397" s="201" t="s">
        <v>187</v>
      </c>
      <c r="E397" s="165">
        <v>1721.92</v>
      </c>
      <c r="F397" s="166">
        <f>E397+E398</f>
      </c>
      <c r="G397" s="167">
        <v>8908</v>
      </c>
      <c r="H397" s="167">
        <v>112</v>
      </c>
      <c r="I397" s="168">
        <f t="shared" si="668"/>
      </c>
      <c r="J397" s="169">
        <f t="shared" si="722"/>
      </c>
      <c r="K397" s="167">
        <v>23</v>
      </c>
      <c r="L397" s="169">
        <f t="shared" si="777"/>
      </c>
      <c r="M397" s="167">
        <v>1</v>
      </c>
      <c r="N397" s="170">
        <f t="shared" si="806"/>
      </c>
      <c r="O397" s="167">
        <v>5</v>
      </c>
      <c r="P397" s="170">
        <f t="shared" si="833"/>
      </c>
      <c r="Q397" s="171">
        <f>(M397+M398)/(O397+O398)</f>
      </c>
      <c r="R397" s="172">
        <v>7</v>
      </c>
      <c r="S397" s="171">
        <f>(O397+O398)/(K397+K398)</f>
      </c>
      <c r="T397" s="172">
        <v>4</v>
      </c>
      <c r="U397" s="173">
        <f>F397/T397</f>
      </c>
      <c r="V397" s="174">
        <f>(F397+500)/T397</f>
      </c>
      <c r="W397" s="175">
        <v>4609.200000000001</v>
      </c>
      <c r="X397" s="174">
        <f>W397/T397</f>
      </c>
      <c r="Y397" s="171">
        <f>T397/R397</f>
      </c>
      <c r="Z397" s="174">
        <f>W397/F397</f>
      </c>
      <c r="AA397" s="174">
        <f>W397/(F397+500)</f>
      </c>
      <c r="AB397" s="172">
        <v>3</v>
      </c>
      <c r="AC397" s="172">
        <v>3417.6</v>
      </c>
      <c r="AD397" s="171">
        <f>AB397/T397</f>
      </c>
      <c r="AE397" s="174">
        <f>(W397-AC397)/(F397+500)</f>
      </c>
      <c r="AF397" s="174" t="s">
        <v>159</v>
      </c>
    </row>
    <row r="398">
      <c r="A398" s="161"/>
      <c r="B398" s="162"/>
      <c r="C398" s="163"/>
      <c r="D398" s="164" t="s">
        <v>144</v>
      </c>
      <c r="E398" s="165">
        <v>93.31</v>
      </c>
      <c r="F398" s="166"/>
      <c r="G398" s="167">
        <v>431</v>
      </c>
      <c r="H398" s="167">
        <v>23</v>
      </c>
      <c r="I398" s="168">
        <f t="shared" si="668"/>
      </c>
      <c r="J398" s="169">
        <f t="shared" si="722"/>
      </c>
      <c r="K398" s="167">
        <v>4</v>
      </c>
      <c r="L398" s="169">
        <f t="shared" si="777"/>
      </c>
      <c r="M398" s="167">
        <v>0</v>
      </c>
      <c r="N398" s="170">
        <f t="shared" si="806"/>
      </c>
      <c r="O398" s="167">
        <v>0</v>
      </c>
      <c r="P398" s="170">
        <f t="shared" si="833"/>
      </c>
      <c r="Q398" s="171"/>
      <c r="R398" s="172"/>
      <c r="S398" s="171"/>
      <c r="T398" s="172"/>
      <c r="U398" s="173"/>
      <c r="V398" s="174"/>
      <c r="W398" s="175"/>
      <c r="X398" s="174"/>
      <c r="Y398" s="171"/>
      <c r="Z398" s="174"/>
      <c r="AA398" s="174"/>
      <c r="AB398" s="172"/>
      <c r="AC398" s="172"/>
      <c r="AD398" s="171"/>
      <c r="AE398" s="174"/>
      <c r="AF398" s="176" t="s">
        <v>184</v>
      </c>
    </row>
    <row r="399">
      <c r="A399" s="161"/>
      <c r="B399" s="162" t="s">
        <v>161</v>
      </c>
      <c r="C399" s="163" t="s">
        <v>156</v>
      </c>
      <c r="D399" s="201" t="s">
        <v>187</v>
      </c>
      <c r="E399" s="165">
        <v>1095.72</v>
      </c>
      <c r="F399" s="166">
        <f>E399+E400</f>
      </c>
      <c r="G399" s="167">
        <v>4992</v>
      </c>
      <c r="H399" s="167">
        <v>67</v>
      </c>
      <c r="I399" s="168">
        <f t="shared" si="668"/>
      </c>
      <c r="J399" s="169">
        <f t="shared" si="722"/>
      </c>
      <c r="K399" s="167">
        <v>19</v>
      </c>
      <c r="L399" s="169">
        <f t="shared" si="777"/>
      </c>
      <c r="M399" s="167">
        <v>0</v>
      </c>
      <c r="N399" s="170">
        <f t="shared" si="806"/>
      </c>
      <c r="O399" s="167">
        <v>3</v>
      </c>
      <c r="P399" s="170">
        <f t="shared" si="833"/>
      </c>
      <c r="Q399" s="171">
        <f>(M399+M400)/(O399+O400)</f>
      </c>
      <c r="R399" s="172">
        <v>3</v>
      </c>
      <c r="S399" s="171">
        <f>(O399+O400)/(K399+K400)</f>
      </c>
      <c r="T399" s="172">
        <v>1</v>
      </c>
      <c r="U399" s="173">
        <f>F399/T399</f>
      </c>
      <c r="V399" s="174">
        <f>(F399+500)/T399</f>
      </c>
      <c r="W399" s="175">
        <v>178.79999999999927</v>
      </c>
      <c r="X399" s="174">
        <f>W399/T399</f>
      </c>
      <c r="Y399" s="171">
        <f>T399/R399</f>
      </c>
      <c r="Z399" s="174">
        <f>W399/F399</f>
      </c>
      <c r="AA399" s="174">
        <f>W399/(F399+500)</f>
      </c>
      <c r="AB399" s="172">
        <v>0</v>
      </c>
      <c r="AC399" s="172">
        <v>0</v>
      </c>
      <c r="AD399" s="171">
        <f>AB399/T399</f>
      </c>
      <c r="AE399" s="174">
        <f>(W399-AC399)/(F399+500)</f>
      </c>
      <c r="AF399" s="174" t="s">
        <v>159</v>
      </c>
    </row>
    <row r="400">
      <c r="A400" s="161"/>
      <c r="B400" s="162"/>
      <c r="C400" s="163"/>
      <c r="D400" s="164" t="s">
        <v>144</v>
      </c>
      <c r="E400" s="165">
        <v>98.96</v>
      </c>
      <c r="F400" s="166"/>
      <c r="G400" s="167">
        <v>379</v>
      </c>
      <c r="H400" s="167">
        <v>34</v>
      </c>
      <c r="I400" s="168">
        <f t="shared" si="668"/>
      </c>
      <c r="J400" s="169">
        <f t="shared" si="722"/>
      </c>
      <c r="K400" s="167">
        <v>0</v>
      </c>
      <c r="L400" s="169">
        <f t="shared" si="777"/>
      </c>
      <c r="M400" s="167">
        <v>0</v>
      </c>
      <c r="N400" s="170">
        <f t="shared" si="806"/>
      </c>
      <c r="O400" s="167">
        <v>0</v>
      </c>
      <c r="P400" s="170">
        <f t="shared" si="833"/>
      </c>
      <c r="Q400" s="171"/>
      <c r="R400" s="172"/>
      <c r="S400" s="171"/>
      <c r="T400" s="172"/>
      <c r="U400" s="173"/>
      <c r="V400" s="174"/>
      <c r="W400" s="175"/>
      <c r="X400" s="174"/>
      <c r="Y400" s="171"/>
      <c r="Z400" s="174"/>
      <c r="AA400" s="174"/>
      <c r="AB400" s="172"/>
      <c r="AC400" s="172"/>
      <c r="AD400" s="171"/>
      <c r="AE400" s="174"/>
      <c r="AF400" s="176" t="s">
        <v>184</v>
      </c>
    </row>
    <row r="401">
      <c r="A401" s="161"/>
      <c r="B401" s="177" t="s">
        <v>149</v>
      </c>
      <c r="C401" s="178"/>
      <c r="D401" s="179"/>
      <c r="E401" s="180">
        <f>SUM(E393:E400)</f>
      </c>
      <c r="F401" s="181">
        <f>SUM(F393:F400)</f>
      </c>
      <c r="G401" s="181">
        <f>SUM(G393:G400)</f>
      </c>
      <c r="H401" s="181">
        <f>SUM(H393:H400)</f>
      </c>
      <c r="I401" s="182">
        <f t="shared" si="668"/>
      </c>
      <c r="J401" s="183">
        <f t="shared" si="722"/>
      </c>
      <c r="K401" s="181">
        <f>SUM(K393:K400)</f>
      </c>
      <c r="L401" s="183">
        <f t="shared" si="777"/>
      </c>
      <c r="M401" s="181">
        <f>SUM(M393:M400)</f>
      </c>
      <c r="N401" s="184">
        <f t="shared" si="806"/>
      </c>
      <c r="O401" s="181">
        <f>SUM(O393:O400)</f>
      </c>
      <c r="P401" s="184">
        <f t="shared" si="833"/>
      </c>
      <c r="Q401" s="185">
        <f>M401/O401</f>
      </c>
      <c r="R401" s="181">
        <f>SUM(R393:R400)</f>
      </c>
      <c r="S401" s="185">
        <f>(O401+O401)/(K401+K401)</f>
      </c>
      <c r="T401" s="181">
        <f>SUM(T393:T400)</f>
      </c>
      <c r="U401" s="186">
        <f t="shared" ref="U401:U402" si="41">F401/T401</f>
      </c>
      <c r="V401" s="187">
        <f>(F401+5*500)/T401</f>
      </c>
      <c r="W401" s="183">
        <f>SUM(W393:W400)</f>
      </c>
      <c r="X401" s="188">
        <f t="shared" ref="X401:X402" si="173">W401/T401</f>
      </c>
      <c r="Y401" s="185">
        <f t="shared" ref="Y401:Y402" si="305">T401/R401</f>
      </c>
      <c r="Z401" s="187">
        <f t="shared" ref="Z401:Z402" si="437">W401/F401</f>
      </c>
      <c r="AA401" s="187">
        <f>W401/(F401+COUNT(W393:W400)*500)</f>
      </c>
      <c r="AB401" s="181">
        <f>SUM(AB393:AB400)</f>
      </c>
      <c r="AC401" s="181">
        <f>SUM(AC393:AC400)</f>
      </c>
      <c r="AD401" s="185">
        <f t="shared" ref="AD401:AD402" si="569">AB401/T401</f>
      </c>
      <c r="AE401" s="189">
        <f>(W401-AC401)/(F401+COUNT(W393:W400))</f>
      </c>
      <c r="AF401" s="174"/>
    </row>
    <row r="402">
      <c r="A402" s="161"/>
      <c r="B402" s="162" t="s">
        <v>162</v>
      </c>
      <c r="C402" s="163" t="s">
        <v>163</v>
      </c>
      <c r="D402" s="201" t="s">
        <v>187</v>
      </c>
      <c r="E402" s="165">
        <v>581.9</v>
      </c>
      <c r="F402" s="166">
        <f>E402+E403</f>
      </c>
      <c r="G402" s="167">
        <v>2768</v>
      </c>
      <c r="H402" s="167">
        <v>70</v>
      </c>
      <c r="I402" s="168">
        <f t="shared" si="668"/>
      </c>
      <c r="J402" s="169">
        <f t="shared" si="722"/>
      </c>
      <c r="K402" s="167">
        <v>9</v>
      </c>
      <c r="L402" s="169">
        <f t="shared" si="777"/>
      </c>
      <c r="M402" s="167">
        <v>0</v>
      </c>
      <c r="N402" s="170">
        <f t="shared" si="806"/>
      </c>
      <c r="O402" s="167">
        <v>0</v>
      </c>
      <c r="P402" s="170">
        <f t="shared" si="833"/>
      </c>
      <c r="Q402" s="171">
        <f>(M402+M403)/(O402+O403)</f>
      </c>
      <c r="R402" s="172">
        <v>1</v>
      </c>
      <c r="S402" s="171">
        <f>(O402+O403)/(K402+K403)</f>
      </c>
      <c r="T402" s="172">
        <v>0</v>
      </c>
      <c r="U402" s="173">
        <f t="shared" si="41"/>
      </c>
      <c r="V402" s="174">
        <f>(F402+500)/T402</f>
      </c>
      <c r="W402" s="175">
        <v>0</v>
      </c>
      <c r="X402" s="174">
        <f t="shared" si="173"/>
      </c>
      <c r="Y402" s="171">
        <f t="shared" si="305"/>
      </c>
      <c r="Z402" s="174">
        <f t="shared" si="437"/>
      </c>
      <c r="AA402" s="174">
        <f>W402/(F402+500)</f>
      </c>
      <c r="AB402" s="172">
        <v>0</v>
      </c>
      <c r="AC402" s="172">
        <v>0</v>
      </c>
      <c r="AD402" s="171">
        <f t="shared" si="569"/>
      </c>
      <c r="AE402" s="174">
        <f>(W402-AC402)/(F402+500)</f>
      </c>
      <c r="AF402" s="174" t="s">
        <v>159</v>
      </c>
    </row>
    <row r="403">
      <c r="A403" s="161"/>
      <c r="B403" s="162"/>
      <c r="C403" s="163"/>
      <c r="D403" s="164" t="s">
        <v>144</v>
      </c>
      <c r="E403" s="165">
        <v>100.81</v>
      </c>
      <c r="F403" s="166"/>
      <c r="G403" s="167">
        <v>400</v>
      </c>
      <c r="H403" s="167">
        <v>28</v>
      </c>
      <c r="I403" s="168">
        <f t="shared" si="668"/>
      </c>
      <c r="J403" s="169">
        <f t="shared" si="722"/>
      </c>
      <c r="K403" s="167">
        <v>2</v>
      </c>
      <c r="L403" s="169">
        <f t="shared" si="777"/>
      </c>
      <c r="M403" s="167">
        <v>0</v>
      </c>
      <c r="N403" s="170">
        <f t="shared" si="806"/>
      </c>
      <c r="O403" s="167">
        <v>0</v>
      </c>
      <c r="P403" s="170">
        <f t="shared" si="833"/>
      </c>
      <c r="Q403" s="171"/>
      <c r="R403" s="172"/>
      <c r="S403" s="171"/>
      <c r="T403" s="172"/>
      <c r="U403" s="173"/>
      <c r="V403" s="174"/>
      <c r="W403" s="175"/>
      <c r="X403" s="174"/>
      <c r="Y403" s="171"/>
      <c r="Z403" s="174"/>
      <c r="AA403" s="174"/>
      <c r="AB403" s="172"/>
      <c r="AC403" s="172"/>
      <c r="AD403" s="171"/>
      <c r="AE403" s="174"/>
      <c r="AF403" s="176" t="s">
        <v>184</v>
      </c>
    </row>
    <row r="404">
      <c r="A404" s="161"/>
      <c r="B404" s="162" t="s">
        <v>164</v>
      </c>
      <c r="C404" s="163" t="s">
        <v>163</v>
      </c>
      <c r="D404" s="201" t="s">
        <v>187</v>
      </c>
      <c r="E404" s="165">
        <v>591.06</v>
      </c>
      <c r="F404" s="166">
        <f>E404+E405</f>
      </c>
      <c r="G404" s="167">
        <v>2600</v>
      </c>
      <c r="H404" s="167">
        <v>55</v>
      </c>
      <c r="I404" s="168">
        <f t="shared" si="668"/>
      </c>
      <c r="J404" s="169">
        <f t="shared" si="722"/>
      </c>
      <c r="K404" s="167">
        <v>11</v>
      </c>
      <c r="L404" s="169">
        <f t="shared" si="777"/>
      </c>
      <c r="M404" s="167">
        <v>0</v>
      </c>
      <c r="N404" s="170">
        <f t="shared" si="806"/>
      </c>
      <c r="O404" s="167">
        <v>1</v>
      </c>
      <c r="P404" s="170">
        <f t="shared" si="833"/>
      </c>
      <c r="Q404" s="171">
        <f>(M404+M405)/(O404+O405)</f>
      </c>
      <c r="R404" s="172">
        <v>1</v>
      </c>
      <c r="S404" s="171">
        <f>(O404+O405)/(K404+K405)</f>
      </c>
      <c r="T404" s="172">
        <v>0</v>
      </c>
      <c r="U404" s="173">
        <f>F404/T404</f>
      </c>
      <c r="V404" s="174">
        <f>(F404+500)/T404</f>
      </c>
      <c r="W404" s="175">
        <v>0</v>
      </c>
      <c r="X404" s="174">
        <f>W404/T404</f>
      </c>
      <c r="Y404" s="171">
        <f>T404/R404</f>
      </c>
      <c r="Z404" s="174">
        <f>W404/F404</f>
      </c>
      <c r="AA404" s="174">
        <f>W404/(F404+500)</f>
      </c>
      <c r="AB404" s="172">
        <v>0</v>
      </c>
      <c r="AC404" s="172">
        <v>0</v>
      </c>
      <c r="AD404" s="171">
        <f>AB404/T404</f>
      </c>
      <c r="AE404" s="174">
        <f>(W404-AC404)/(F404+500)</f>
      </c>
      <c r="AF404" s="174" t="s">
        <v>159</v>
      </c>
    </row>
    <row r="405">
      <c r="A405" s="161"/>
      <c r="B405" s="162"/>
      <c r="C405" s="163"/>
      <c r="D405" s="164" t="s">
        <v>144</v>
      </c>
      <c r="E405" s="165">
        <v>154.16</v>
      </c>
      <c r="F405" s="166"/>
      <c r="G405" s="167">
        <v>737</v>
      </c>
      <c r="H405" s="167">
        <v>52</v>
      </c>
      <c r="I405" s="168">
        <f t="shared" si="668"/>
      </c>
      <c r="J405" s="169">
        <f t="shared" si="722"/>
      </c>
      <c r="K405" s="167">
        <v>4</v>
      </c>
      <c r="L405" s="169">
        <f t="shared" si="777"/>
      </c>
      <c r="M405" s="167">
        <v>0</v>
      </c>
      <c r="N405" s="170">
        <f t="shared" si="806"/>
      </c>
      <c r="O405" s="167">
        <v>0</v>
      </c>
      <c r="P405" s="170">
        <f t="shared" si="833"/>
      </c>
      <c r="Q405" s="171"/>
      <c r="R405" s="172"/>
      <c r="S405" s="171"/>
      <c r="T405" s="172"/>
      <c r="U405" s="173"/>
      <c r="V405" s="174"/>
      <c r="W405" s="175"/>
      <c r="X405" s="174"/>
      <c r="Y405" s="171"/>
      <c r="Z405" s="174"/>
      <c r="AA405" s="174"/>
      <c r="AB405" s="172"/>
      <c r="AC405" s="172"/>
      <c r="AD405" s="171"/>
      <c r="AE405" s="174"/>
      <c r="AF405" s="176" t="s">
        <v>184</v>
      </c>
    </row>
    <row r="406">
      <c r="A406" s="161"/>
      <c r="B406" s="162" t="s">
        <v>165</v>
      </c>
      <c r="C406" s="163" t="s">
        <v>163</v>
      </c>
      <c r="D406" s="201" t="s">
        <v>187</v>
      </c>
      <c r="E406" s="165">
        <v>344.89</v>
      </c>
      <c r="F406" s="166">
        <f>E406+E407</f>
      </c>
      <c r="G406" s="167">
        <v>2521</v>
      </c>
      <c r="H406" s="167">
        <v>35</v>
      </c>
      <c r="I406" s="168">
        <f t="shared" si="668"/>
      </c>
      <c r="J406" s="169">
        <f t="shared" si="722"/>
      </c>
      <c r="K406" s="167">
        <v>5</v>
      </c>
      <c r="L406" s="169">
        <f t="shared" si="777"/>
      </c>
      <c r="M406" s="167">
        <v>0</v>
      </c>
      <c r="N406" s="170">
        <f t="shared" si="806"/>
      </c>
      <c r="O406" s="167">
        <v>0</v>
      </c>
      <c r="P406" s="170">
        <f t="shared" si="833"/>
      </c>
      <c r="Q406" s="171">
        <f>(M406+M407)/(O406+O407)</f>
      </c>
      <c r="R406" s="172">
        <v>1</v>
      </c>
      <c r="S406" s="171">
        <f>(O406+O407)/(K406+K407)</f>
      </c>
      <c r="T406" s="172">
        <v>0</v>
      </c>
      <c r="U406" s="173">
        <f>F406/T406</f>
      </c>
      <c r="V406" s="174">
        <f>(F406+500)/T406</f>
      </c>
      <c r="W406" s="175">
        <v>0</v>
      </c>
      <c r="X406" s="174">
        <f>W406/T406</f>
      </c>
      <c r="Y406" s="171">
        <f>T406/R406</f>
      </c>
      <c r="Z406" s="174">
        <f>W406/F406</f>
      </c>
      <c r="AA406" s="174">
        <f>W406/(F406+500)</f>
      </c>
      <c r="AB406" s="172">
        <v>0</v>
      </c>
      <c r="AC406" s="172">
        <v>0</v>
      </c>
      <c r="AD406" s="171">
        <f>AB406/T406</f>
      </c>
      <c r="AE406" s="174">
        <f>(W406-AC406)/(F406+500)</f>
      </c>
      <c r="AF406" s="174" t="s">
        <v>159</v>
      </c>
    </row>
    <row r="407">
      <c r="A407" s="161"/>
      <c r="B407" s="162"/>
      <c r="C407" s="163"/>
      <c r="D407" s="164" t="s">
        <v>144</v>
      </c>
      <c r="E407" s="165">
        <v>124.36</v>
      </c>
      <c r="F407" s="166"/>
      <c r="G407" s="167">
        <v>641</v>
      </c>
      <c r="H407" s="167">
        <v>55</v>
      </c>
      <c r="I407" s="168">
        <f t="shared" si="668"/>
      </c>
      <c r="J407" s="169">
        <f t="shared" si="722"/>
      </c>
      <c r="K407" s="167">
        <v>4</v>
      </c>
      <c r="L407" s="169">
        <f t="shared" si="777"/>
      </c>
      <c r="M407" s="167">
        <v>0</v>
      </c>
      <c r="N407" s="170">
        <f t="shared" si="806"/>
      </c>
      <c r="O407" s="167">
        <v>1</v>
      </c>
      <c r="P407" s="170">
        <f t="shared" si="833"/>
      </c>
      <c r="Q407" s="171"/>
      <c r="R407" s="172"/>
      <c r="S407" s="171"/>
      <c r="T407" s="172"/>
      <c r="U407" s="173"/>
      <c r="V407" s="174"/>
      <c r="W407" s="175"/>
      <c r="X407" s="174"/>
      <c r="Y407" s="171"/>
      <c r="Z407" s="174"/>
      <c r="AA407" s="174"/>
      <c r="AB407" s="172"/>
      <c r="AC407" s="172"/>
      <c r="AD407" s="171"/>
      <c r="AE407" s="174"/>
      <c r="AF407" s="176" t="s">
        <v>184</v>
      </c>
    </row>
    <row r="408">
      <c r="A408" s="161"/>
      <c r="B408" s="162" t="s">
        <v>166</v>
      </c>
      <c r="C408" s="163" t="s">
        <v>163</v>
      </c>
      <c r="D408" s="201" t="s">
        <v>187</v>
      </c>
      <c r="E408" s="165">
        <v>862.22</v>
      </c>
      <c r="F408" s="166">
        <f>E408+E409</f>
      </c>
      <c r="G408" s="167">
        <v>3015</v>
      </c>
      <c r="H408" s="167">
        <v>57</v>
      </c>
      <c r="I408" s="168">
        <f t="shared" si="668"/>
      </c>
      <c r="J408" s="169">
        <f t="shared" si="722"/>
      </c>
      <c r="K408" s="167">
        <v>10</v>
      </c>
      <c r="L408" s="169">
        <f t="shared" si="777"/>
      </c>
      <c r="M408" s="167">
        <v>1</v>
      </c>
      <c r="N408" s="170">
        <f t="shared" si="806"/>
      </c>
      <c r="O408" s="167">
        <v>1</v>
      </c>
      <c r="P408" s="170">
        <f t="shared" si="833"/>
      </c>
      <c r="Q408" s="171">
        <f>(M408+M409)/(O408+O409)</f>
      </c>
      <c r="R408" s="172">
        <v>2</v>
      </c>
      <c r="S408" s="171">
        <f>(O408+O409)/(K408+K409)</f>
      </c>
      <c r="T408" s="172">
        <v>1</v>
      </c>
      <c r="U408" s="173">
        <f>F408/T408</f>
      </c>
      <c r="V408" s="174">
        <f>(F408+500)/T408</f>
      </c>
      <c r="W408" s="175">
        <v>1663.2000000000007</v>
      </c>
      <c r="X408" s="174">
        <f>W408/T408</f>
      </c>
      <c r="Y408" s="171">
        <f>T408/R408</f>
      </c>
      <c r="Z408" s="174">
        <f>W408/F408</f>
      </c>
      <c r="AA408" s="174">
        <f>W408/(F408+500)</f>
      </c>
      <c r="AB408" s="172">
        <v>0</v>
      </c>
      <c r="AC408" s="172">
        <v>0</v>
      </c>
      <c r="AD408" s="171">
        <f>AB408/T408</f>
      </c>
      <c r="AE408" s="174">
        <f>(W408-AC408)/(F408+500)</f>
      </c>
      <c r="AF408" s="174" t="s">
        <v>159</v>
      </c>
    </row>
    <row r="409">
      <c r="A409" s="161"/>
      <c r="B409" s="162"/>
      <c r="C409" s="163"/>
      <c r="D409" s="164" t="s">
        <v>144</v>
      </c>
      <c r="E409" s="165">
        <v>180.93</v>
      </c>
      <c r="F409" s="166"/>
      <c r="G409" s="167">
        <v>812</v>
      </c>
      <c r="H409" s="167">
        <v>42</v>
      </c>
      <c r="I409" s="168">
        <f t="shared" si="668"/>
      </c>
      <c r="J409" s="169">
        <f t="shared" si="722"/>
      </c>
      <c r="K409" s="167">
        <v>0</v>
      </c>
      <c r="L409" s="169">
        <f t="shared" si="777"/>
      </c>
      <c r="M409" s="167">
        <v>0</v>
      </c>
      <c r="N409" s="170">
        <f t="shared" si="806"/>
      </c>
      <c r="O409" s="167">
        <v>0</v>
      </c>
      <c r="P409" s="170">
        <f t="shared" si="833"/>
      </c>
      <c r="Q409" s="171"/>
      <c r="R409" s="172"/>
      <c r="S409" s="171"/>
      <c r="T409" s="172"/>
      <c r="U409" s="173"/>
      <c r="V409" s="174"/>
      <c r="W409" s="175"/>
      <c r="X409" s="174"/>
      <c r="Y409" s="171"/>
      <c r="Z409" s="174"/>
      <c r="AA409" s="174"/>
      <c r="AB409" s="172"/>
      <c r="AC409" s="172"/>
      <c r="AD409" s="171"/>
      <c r="AE409" s="174"/>
      <c r="AF409" s="176" t="s">
        <v>184</v>
      </c>
    </row>
    <row r="410">
      <c r="A410" s="161"/>
      <c r="B410" s="177" t="s">
        <v>149</v>
      </c>
      <c r="C410" s="178"/>
      <c r="D410" s="179"/>
      <c r="E410" s="180">
        <f>SUM(E402:E409)</f>
      </c>
      <c r="F410" s="181">
        <f>SUM(F402:F409)</f>
      </c>
      <c r="G410" s="181">
        <f>SUM(G402:G409)</f>
      </c>
      <c r="H410" s="181">
        <f>SUM(H402:H409)</f>
      </c>
      <c r="I410" s="182">
        <f t="shared" si="668"/>
      </c>
      <c r="J410" s="183">
        <f t="shared" si="722"/>
      </c>
      <c r="K410" s="181">
        <f>SUM(K402:K409)</f>
      </c>
      <c r="L410" s="183">
        <f t="shared" si="777"/>
      </c>
      <c r="M410" s="181">
        <f>SUM(M402:M409)</f>
      </c>
      <c r="N410" s="184">
        <f t="shared" si="806"/>
      </c>
      <c r="O410" s="181">
        <f>SUM(O402:O409)</f>
      </c>
      <c r="P410" s="184">
        <f t="shared" si="833"/>
      </c>
      <c r="Q410" s="185">
        <f>M410/O410</f>
      </c>
      <c r="R410" s="181">
        <f>SUM(R402:R409)</f>
      </c>
      <c r="S410" s="185">
        <f>(O410+O410)/(K410+K410)</f>
      </c>
      <c r="T410" s="181">
        <f>SUM(T402:T409)</f>
      </c>
      <c r="U410" s="186">
        <f t="shared" ref="U410:U411" si="42">F410/T410</f>
      </c>
      <c r="V410" s="187">
        <f>(F410+5*500)/T410</f>
      </c>
      <c r="W410" s="183">
        <f>SUM(W402:W409)</f>
      </c>
      <c r="X410" s="188">
        <f t="shared" ref="X410:X411" si="174">W410/T410</f>
      </c>
      <c r="Y410" s="185">
        <f t="shared" ref="Y410:Y411" si="306">T410/R410</f>
      </c>
      <c r="Z410" s="187">
        <f t="shared" ref="Z410:Z411" si="438">W410/F410</f>
      </c>
      <c r="AA410" s="187">
        <f>W410/(F410+COUNT(W402:W409)*500)</f>
      </c>
      <c r="AB410" s="181">
        <f>SUM(AB402:AB409)</f>
      </c>
      <c r="AC410" s="181">
        <f>SUM(AC402:AC409)</f>
      </c>
      <c r="AD410" s="185">
        <f t="shared" ref="AD410:AD411" si="570">AB410/T410</f>
      </c>
      <c r="AE410" s="189">
        <f>(W410-AC410)/(F410+COUNT(W402:W409))</f>
      </c>
      <c r="AF410" s="174"/>
    </row>
    <row r="411">
      <c r="A411" s="161"/>
      <c r="B411" s="162" t="s">
        <v>167</v>
      </c>
      <c r="C411" s="163" t="s">
        <v>174</v>
      </c>
      <c r="D411" s="201" t="s">
        <v>187</v>
      </c>
      <c r="E411" s="165">
        <v>708.37</v>
      </c>
      <c r="F411" s="166">
        <f>E411+E412</f>
      </c>
      <c r="G411" s="167">
        <v>4148</v>
      </c>
      <c r="H411" s="167">
        <v>65</v>
      </c>
      <c r="I411" s="168">
        <f t="shared" si="668"/>
      </c>
      <c r="J411" s="169">
        <f t="shared" si="722"/>
      </c>
      <c r="K411" s="167">
        <v>16</v>
      </c>
      <c r="L411" s="169">
        <f t="shared" si="777"/>
      </c>
      <c r="M411" s="167">
        <v>0</v>
      </c>
      <c r="N411" s="170">
        <f t="shared" si="806"/>
      </c>
      <c r="O411" s="167">
        <v>4</v>
      </c>
      <c r="P411" s="170">
        <f t="shared" si="833"/>
      </c>
      <c r="Q411" s="171">
        <f>(M411+M412)/(O411+O412)</f>
      </c>
      <c r="R411" s="172">
        <v>7</v>
      </c>
      <c r="S411" s="171">
        <f>(O411+O412)/(K411+K412)</f>
      </c>
      <c r="T411" s="172">
        <v>1</v>
      </c>
      <c r="U411" s="173">
        <f t="shared" si="42"/>
      </c>
      <c r="V411" s="174">
        <f>(F411+500)/T411</f>
      </c>
      <c r="W411" s="175">
        <v>360</v>
      </c>
      <c r="X411" s="174">
        <f t="shared" si="174"/>
      </c>
      <c r="Y411" s="171">
        <f t="shared" si="306"/>
      </c>
      <c r="Z411" s="174">
        <f t="shared" si="438"/>
      </c>
      <c r="AA411" s="174">
        <f>W411/(F411+500)</f>
      </c>
      <c r="AB411" s="172">
        <v>1</v>
      </c>
      <c r="AC411" s="172">
        <v>360</v>
      </c>
      <c r="AD411" s="171">
        <f t="shared" si="570"/>
      </c>
      <c r="AE411" s="174">
        <f>(W411-AC411)/(F411+500)</f>
      </c>
      <c r="AF411" s="174" t="s">
        <v>159</v>
      </c>
    </row>
    <row r="412">
      <c r="A412" s="161"/>
      <c r="B412" s="162"/>
      <c r="C412" s="163"/>
      <c r="D412" s="164" t="s">
        <v>144</v>
      </c>
      <c r="E412" s="165">
        <v>207.76</v>
      </c>
      <c r="F412" s="166"/>
      <c r="G412" s="167">
        <v>1001</v>
      </c>
      <c r="H412" s="167">
        <v>66</v>
      </c>
      <c r="I412" s="168">
        <f t="shared" si="668"/>
      </c>
      <c r="J412" s="169">
        <f t="shared" si="722"/>
      </c>
      <c r="K412" s="167">
        <v>2</v>
      </c>
      <c r="L412" s="169">
        <f t="shared" si="777"/>
      </c>
      <c r="M412" s="167">
        <v>0</v>
      </c>
      <c r="N412" s="170">
        <f t="shared" si="806"/>
      </c>
      <c r="O412" s="167">
        <v>0</v>
      </c>
      <c r="P412" s="170">
        <f t="shared" si="833"/>
      </c>
      <c r="Q412" s="171"/>
      <c r="R412" s="172"/>
      <c r="S412" s="171"/>
      <c r="T412" s="172"/>
      <c r="U412" s="173"/>
      <c r="V412" s="174"/>
      <c r="W412" s="175"/>
      <c r="X412" s="174"/>
      <c r="Y412" s="171"/>
      <c r="Z412" s="174"/>
      <c r="AA412" s="174"/>
      <c r="AB412" s="172"/>
      <c r="AC412" s="172"/>
      <c r="AD412" s="171"/>
      <c r="AE412" s="174"/>
      <c r="AF412" s="176" t="s">
        <v>184</v>
      </c>
    </row>
    <row r="413">
      <c r="A413" s="161"/>
      <c r="B413" s="162" t="s">
        <v>169</v>
      </c>
      <c r="C413" s="163" t="s">
        <v>174</v>
      </c>
      <c r="D413" s="201" t="s">
        <v>187</v>
      </c>
      <c r="E413" s="165">
        <v>333.9</v>
      </c>
      <c r="F413" s="166">
        <f>E413+E414</f>
      </c>
      <c r="G413" s="167">
        <v>2112</v>
      </c>
      <c r="H413" s="167">
        <v>45</v>
      </c>
      <c r="I413" s="168">
        <f t="shared" si="668"/>
      </c>
      <c r="J413" s="169">
        <f t="shared" si="722"/>
      </c>
      <c r="K413" s="167">
        <v>5</v>
      </c>
      <c r="L413" s="169">
        <f t="shared" si="777"/>
      </c>
      <c r="M413" s="167">
        <v>0</v>
      </c>
      <c r="N413" s="170">
        <f t="shared" si="806"/>
      </c>
      <c r="O413" s="167">
        <v>1</v>
      </c>
      <c r="P413" s="170">
        <f t="shared" si="833"/>
      </c>
      <c r="Q413" s="171">
        <f>(M413+M414)/(O413+O414)</f>
      </c>
      <c r="R413" s="172">
        <v>10</v>
      </c>
      <c r="S413" s="171">
        <f>(O413+O414)/(K413+K414)</f>
      </c>
      <c r="T413" s="172">
        <v>3</v>
      </c>
      <c r="U413" s="173">
        <f>F413/T413</f>
      </c>
      <c r="V413" s="174">
        <f>(F413+500)/T413</f>
      </c>
      <c r="W413" s="175">
        <v>1371.5999999999985</v>
      </c>
      <c r="X413" s="174">
        <f>W413/T413</f>
      </c>
      <c r="Y413" s="171">
        <f>T413/R413</f>
      </c>
      <c r="Z413" s="174">
        <f>W413/F413</f>
      </c>
      <c r="AA413" s="174">
        <f>W413/(F413+500)</f>
      </c>
      <c r="AB413" s="172">
        <v>0</v>
      </c>
      <c r="AC413" s="172">
        <v>0</v>
      </c>
      <c r="AD413" s="171">
        <f>AB413/T413</f>
      </c>
      <c r="AE413" s="174">
        <f>(W413-AC413)/(F413+500)</f>
      </c>
      <c r="AF413" s="174" t="s">
        <v>159</v>
      </c>
    </row>
    <row r="414">
      <c r="A414" s="161"/>
      <c r="B414" s="162"/>
      <c r="C414" s="163"/>
      <c r="D414" s="164" t="s">
        <v>144</v>
      </c>
      <c r="E414" s="165">
        <v>231.57</v>
      </c>
      <c r="F414" s="166"/>
      <c r="G414" s="167">
        <v>1185</v>
      </c>
      <c r="H414" s="167">
        <v>89</v>
      </c>
      <c r="I414" s="168">
        <f t="shared" si="668"/>
      </c>
      <c r="J414" s="169">
        <f t="shared" si="722"/>
      </c>
      <c r="K414" s="167">
        <v>7</v>
      </c>
      <c r="L414" s="169">
        <f t="shared" si="777"/>
      </c>
      <c r="M414" s="167">
        <v>1</v>
      </c>
      <c r="N414" s="170">
        <f t="shared" si="806"/>
      </c>
      <c r="O414" s="167">
        <v>2</v>
      </c>
      <c r="P414" s="170">
        <f t="shared" si="833"/>
      </c>
      <c r="Q414" s="171"/>
      <c r="R414" s="172"/>
      <c r="S414" s="171"/>
      <c r="T414" s="172"/>
      <c r="U414" s="173"/>
      <c r="V414" s="174"/>
      <c r="W414" s="175"/>
      <c r="X414" s="174"/>
      <c r="Y414" s="171"/>
      <c r="Z414" s="174"/>
      <c r="AA414" s="174"/>
      <c r="AB414" s="172"/>
      <c r="AC414" s="172"/>
      <c r="AD414" s="171"/>
      <c r="AE414" s="174"/>
      <c r="AF414" s="176" t="s">
        <v>184</v>
      </c>
    </row>
    <row r="415">
      <c r="A415" s="161"/>
      <c r="B415" s="162" t="s">
        <v>170</v>
      </c>
      <c r="C415" s="163" t="s">
        <v>174</v>
      </c>
      <c r="D415" s="201" t="s">
        <v>187</v>
      </c>
      <c r="E415" s="165">
        <v>505.04</v>
      </c>
      <c r="F415" s="166">
        <f>E415+E416</f>
      </c>
      <c r="G415" s="167">
        <v>2102</v>
      </c>
      <c r="H415" s="167">
        <v>84</v>
      </c>
      <c r="I415" s="168">
        <f t="shared" si="668"/>
      </c>
      <c r="J415" s="169">
        <f t="shared" si="722"/>
      </c>
      <c r="K415" s="167">
        <v>7</v>
      </c>
      <c r="L415" s="169">
        <f t="shared" si="777"/>
      </c>
      <c r="M415" s="167">
        <v>1</v>
      </c>
      <c r="N415" s="170">
        <f t="shared" si="806"/>
      </c>
      <c r="O415" s="167">
        <v>1</v>
      </c>
      <c r="P415" s="170">
        <f t="shared" si="833"/>
      </c>
      <c r="Q415" s="171">
        <f>(M415+M416)/(O415+O416)</f>
      </c>
      <c r="R415" s="172">
        <v>5</v>
      </c>
      <c r="S415" s="171">
        <f>(O415+O416)/(K415+K416)</f>
      </c>
      <c r="T415" s="172">
        <v>1</v>
      </c>
      <c r="U415" s="173">
        <f>F415/T415</f>
      </c>
      <c r="V415" s="174">
        <f>(F415+500)/T415</f>
      </c>
      <c r="W415" s="175">
        <v>2911.2000000000007</v>
      </c>
      <c r="X415" s="174">
        <f>W415/T415</f>
      </c>
      <c r="Y415" s="171">
        <f>T415/R415</f>
      </c>
      <c r="Z415" s="174">
        <f>W415/F415</f>
      </c>
      <c r="AA415" s="174">
        <f>W415/(F415+500)</f>
      </c>
      <c r="AB415" s="172">
        <v>0</v>
      </c>
      <c r="AC415" s="172">
        <v>0</v>
      </c>
      <c r="AD415" s="171">
        <f>AB415/T415</f>
      </c>
      <c r="AE415" s="174">
        <f>(W415-AC415)/(F415+500)</f>
      </c>
      <c r="AF415" s="174" t="s">
        <v>159</v>
      </c>
    </row>
    <row r="416">
      <c r="A416" s="161"/>
      <c r="B416" s="162"/>
      <c r="C416" s="163"/>
      <c r="D416" s="164" t="s">
        <v>144</v>
      </c>
      <c r="E416" s="165">
        <v>523.9</v>
      </c>
      <c r="F416" s="166"/>
      <c r="G416" s="167">
        <v>2225</v>
      </c>
      <c r="H416" s="167">
        <v>139</v>
      </c>
      <c r="I416" s="168">
        <f t="shared" si="668"/>
      </c>
      <c r="J416" s="169">
        <f t="shared" si="722"/>
      </c>
      <c r="K416" s="167">
        <v>9</v>
      </c>
      <c r="L416" s="169">
        <f t="shared" si="777"/>
      </c>
      <c r="M416" s="167">
        <v>0</v>
      </c>
      <c r="N416" s="170">
        <f t="shared" si="806"/>
      </c>
      <c r="O416" s="167">
        <v>3</v>
      </c>
      <c r="P416" s="170">
        <f t="shared" si="833"/>
      </c>
      <c r="Q416" s="171"/>
      <c r="R416" s="172"/>
      <c r="S416" s="171"/>
      <c r="T416" s="172"/>
      <c r="U416" s="173"/>
      <c r="V416" s="174"/>
      <c r="W416" s="175"/>
      <c r="X416" s="174"/>
      <c r="Y416" s="171"/>
      <c r="Z416" s="174"/>
      <c r="AA416" s="174"/>
      <c r="AB416" s="172"/>
      <c r="AC416" s="172"/>
      <c r="AD416" s="171"/>
      <c r="AE416" s="174"/>
      <c r="AF416" s="176" t="s">
        <v>184</v>
      </c>
    </row>
    <row r="417">
      <c r="A417" s="161"/>
      <c r="B417" s="162" t="s">
        <v>171</v>
      </c>
      <c r="C417" s="163" t="s">
        <v>174</v>
      </c>
      <c r="D417" s="201" t="s">
        <v>187</v>
      </c>
      <c r="E417" s="165">
        <v>207.54</v>
      </c>
      <c r="F417" s="166">
        <f>E417+E418</f>
      </c>
      <c r="G417" s="167">
        <v>999</v>
      </c>
      <c r="H417" s="167">
        <v>47</v>
      </c>
      <c r="I417" s="168">
        <f t="shared" si="668"/>
      </c>
      <c r="J417" s="169">
        <f t="shared" si="722"/>
      </c>
      <c r="K417" s="167">
        <v>3</v>
      </c>
      <c r="L417" s="169">
        <f t="shared" si="777"/>
      </c>
      <c r="M417" s="167">
        <v>1</v>
      </c>
      <c r="N417" s="170">
        <f t="shared" si="806"/>
      </c>
      <c r="O417" s="167">
        <v>2</v>
      </c>
      <c r="P417" s="170">
        <f t="shared" si="833"/>
      </c>
      <c r="Q417" s="171">
        <f>(M417+M418)/(O417+O418)</f>
      </c>
      <c r="R417" s="172">
        <v>4</v>
      </c>
      <c r="S417" s="171">
        <f>(O417+O418)/(K417+K418)</f>
      </c>
      <c r="T417" s="172">
        <v>1</v>
      </c>
      <c r="U417" s="173">
        <f>F417/T417</f>
      </c>
      <c r="V417" s="174">
        <f>(F417+500)/T417</f>
      </c>
      <c r="W417" s="175">
        <v>1411.2000000000007</v>
      </c>
      <c r="X417" s="174">
        <f>W417/T417</f>
      </c>
      <c r="Y417" s="171">
        <f>T417/R417</f>
      </c>
      <c r="Z417" s="174">
        <f>W417/F417</f>
      </c>
      <c r="AA417" s="174">
        <f>W417/(F417+500)</f>
      </c>
      <c r="AB417" s="172">
        <v>0</v>
      </c>
      <c r="AC417" s="172">
        <v>0</v>
      </c>
      <c r="AD417" s="171">
        <f>AB417/T417</f>
      </c>
      <c r="AE417" s="174">
        <f>(W417-AC417)/(F417+500)</f>
      </c>
      <c r="AF417" s="174" t="s">
        <v>159</v>
      </c>
    </row>
    <row r="418">
      <c r="A418" s="161"/>
      <c r="B418" s="162"/>
      <c r="C418" s="163"/>
      <c r="D418" s="164" t="s">
        <v>144</v>
      </c>
      <c r="E418" s="165">
        <v>268.73</v>
      </c>
      <c r="F418" s="166"/>
      <c r="G418" s="167">
        <v>1203</v>
      </c>
      <c r="H418" s="167">
        <v>65</v>
      </c>
      <c r="I418" s="168">
        <f t="shared" si="668"/>
      </c>
      <c r="J418" s="169">
        <f t="shared" si="722"/>
      </c>
      <c r="K418" s="167">
        <v>10</v>
      </c>
      <c r="L418" s="169">
        <f t="shared" si="777"/>
      </c>
      <c r="M418" s="167">
        <v>0</v>
      </c>
      <c r="N418" s="170">
        <f t="shared" si="806"/>
      </c>
      <c r="O418" s="167">
        <v>2</v>
      </c>
      <c r="P418" s="170">
        <f t="shared" si="833"/>
      </c>
      <c r="Q418" s="171"/>
      <c r="R418" s="172"/>
      <c r="S418" s="171"/>
      <c r="T418" s="172"/>
      <c r="U418" s="173"/>
      <c r="V418" s="174"/>
      <c r="W418" s="175"/>
      <c r="X418" s="174"/>
      <c r="Y418" s="171"/>
      <c r="Z418" s="174"/>
      <c r="AA418" s="174"/>
      <c r="AB418" s="172"/>
      <c r="AC418" s="172"/>
      <c r="AD418" s="171"/>
      <c r="AE418" s="174"/>
      <c r="AF418" s="176" t="s">
        <v>184</v>
      </c>
    </row>
    <row r="419">
      <c r="A419" s="161"/>
      <c r="B419" s="177" t="s">
        <v>149</v>
      </c>
      <c r="C419" s="178"/>
      <c r="D419" s="179"/>
      <c r="E419" s="180">
        <f>SUM(E411:E418)</f>
      </c>
      <c r="F419" s="181">
        <f>SUM(F411:F418)</f>
      </c>
      <c r="G419" s="181">
        <f>SUM(G411:G418)</f>
      </c>
      <c r="H419" s="181">
        <f>SUM(H411:H418)</f>
      </c>
      <c r="I419" s="182">
        <f t="shared" si="668"/>
      </c>
      <c r="J419" s="183">
        <f t="shared" si="722"/>
      </c>
      <c r="K419" s="181">
        <f>SUM(K411:K418)</f>
      </c>
      <c r="L419" s="183">
        <f t="shared" si="777"/>
      </c>
      <c r="M419" s="181">
        <f>SUM(M411:M418)</f>
      </c>
      <c r="N419" s="184">
        <f t="shared" si="806"/>
      </c>
      <c r="O419" s="181">
        <f>SUM(O411:O418)</f>
      </c>
      <c r="P419" s="184">
        <f t="shared" si="833"/>
      </c>
      <c r="Q419" s="185">
        <f t="shared" ref="Q419:Q420" si="695">M419/O419</f>
      </c>
      <c r="R419" s="181">
        <f>SUM(R411:R418)</f>
      </c>
      <c r="S419" s="185">
        <f t="shared" ref="S419:S420" si="749">(O419+O419)/(K419+K419)</f>
      </c>
      <c r="T419" s="181">
        <f>SUM(T411:T418)</f>
      </c>
      <c r="U419" s="186">
        <f t="shared" ref="U419:U420" si="43">F419/T419</f>
      </c>
      <c r="V419" s="187">
        <f>(F419+5*500)/T419</f>
      </c>
      <c r="W419" s="183">
        <f>SUM(W411:W418)</f>
      </c>
      <c r="X419" s="188">
        <f t="shared" ref="X419:X420" si="175">W419/T419</f>
      </c>
      <c r="Y419" s="185">
        <f t="shared" ref="Y419:Y420" si="307">T419/R419</f>
      </c>
      <c r="Z419" s="187">
        <f t="shared" ref="Z419:Z420" si="439">W419/F419</f>
      </c>
      <c r="AA419" s="187">
        <f>W419/(F419+COUNT(W411:W418)*500)</f>
      </c>
      <c r="AB419" s="181">
        <f>SUM(AB411:AB418)</f>
      </c>
      <c r="AC419" s="181">
        <f>SUM(AC411:AC418)</f>
      </c>
      <c r="AD419" s="185">
        <f t="shared" ref="AD419:AD420" si="571">AB419/T419</f>
      </c>
      <c r="AE419" s="189">
        <f>(W419-AC419)/(F419+COUNT(W411:W418))</f>
      </c>
      <c r="AF419" s="174"/>
    </row>
    <row r="420">
      <c r="A420" s="161"/>
      <c r="B420" s="191" t="s">
        <v>172</v>
      </c>
      <c r="C420" s="192"/>
      <c r="D420" s="191"/>
      <c r="E420" s="193">
        <f>E383+E392+E401+E410+E419</f>
      </c>
      <c r="F420" s="194">
        <f>F383+F392+F401+F410+F419</f>
      </c>
      <c r="G420" s="194">
        <f>G383+G392+G401+G410+G419</f>
      </c>
      <c r="H420" s="194">
        <f>H383+H392+H401+H410+H419</f>
      </c>
      <c r="I420" s="195">
        <f t="shared" si="668"/>
      </c>
      <c r="J420" s="194">
        <f>J383+J392+J401+J410+J419</f>
      </c>
      <c r="K420" s="194">
        <f>K383+K392+K401+K410+K419</f>
      </c>
      <c r="L420" s="196">
        <f t="shared" si="777"/>
      </c>
      <c r="M420" s="194">
        <f>M383+M392+M401+M410+M419</f>
      </c>
      <c r="N420" s="197">
        <f t="shared" si="806"/>
      </c>
      <c r="O420" s="194">
        <f>O383+O392+O401+O410+O419</f>
      </c>
      <c r="P420" s="197">
        <f t="shared" si="833"/>
      </c>
      <c r="Q420" s="198">
        <f t="shared" si="695"/>
      </c>
      <c r="R420" s="194">
        <f>R383+R392+R401+R410+R419</f>
      </c>
      <c r="S420" s="198">
        <f t="shared" si="749"/>
      </c>
      <c r="T420" s="194">
        <f>T383+T392+T401+T410+T419</f>
      </c>
      <c r="U420" s="199">
        <f t="shared" si="43"/>
      </c>
      <c r="V420" s="194">
        <f>(F420+4*500)/T420</f>
      </c>
      <c r="W420" s="194">
        <f>W383+W392+W401+W410+W419</f>
      </c>
      <c r="X420" s="194">
        <f t="shared" si="175"/>
      </c>
      <c r="Y420" s="198">
        <f t="shared" si="307"/>
      </c>
      <c r="Z420" s="194">
        <f t="shared" si="439"/>
      </c>
      <c r="AA420" s="194">
        <f>W420/(F420+COUNT(W375:W382,W384:W391,W393:W400,W402:W409,W411:W418)*500)</f>
      </c>
      <c r="AB420" s="194">
        <f>AB383+AB392+AB401+AB410+AB419</f>
      </c>
      <c r="AC420" s="194">
        <f>AC383+AC392+AC401+AC410+AC419</f>
      </c>
      <c r="AD420" s="198">
        <f t="shared" si="571"/>
      </c>
      <c r="AE420" s="194">
        <f>(W420-AC420)/(F420+COUNT(W375:W382,W384:W391,W393:W400,W402:W409,W411:W418)*500)</f>
      </c>
      <c r="AF420" s="174"/>
    </row>
    <row r="421">
      <c r="A421" s="150" t="s">
        <v>107</v>
      </c>
      <c r="B421" s="151" t="s">
        <v>108</v>
      </c>
      <c r="C421" s="152" t="s">
        <v>109</v>
      </c>
      <c r="D421" s="151" t="s">
        <v>110</v>
      </c>
      <c r="E421" s="153" t="s">
        <v>111</v>
      </c>
      <c r="F421" s="151" t="s">
        <v>112</v>
      </c>
      <c r="G421" s="151" t="s">
        <v>113</v>
      </c>
      <c r="H421" s="151" t="s">
        <v>114</v>
      </c>
      <c r="I421" s="154" t="s">
        <v>115</v>
      </c>
      <c r="J421" s="155" t="s">
        <v>116</v>
      </c>
      <c r="K421" s="151" t="s">
        <v>117</v>
      </c>
      <c r="L421" s="155" t="s">
        <v>118</v>
      </c>
      <c r="M421" s="151" t="s">
        <v>119</v>
      </c>
      <c r="N421" s="156" t="s">
        <v>120</v>
      </c>
      <c r="O421" s="151" t="s">
        <v>121</v>
      </c>
      <c r="P421" s="156" t="s">
        <v>122</v>
      </c>
      <c r="Q421" s="154" t="s">
        <v>123</v>
      </c>
      <c r="R421" s="157" t="s">
        <v>124</v>
      </c>
      <c r="S421" s="158" t="s">
        <v>125</v>
      </c>
      <c r="T421" s="157" t="s">
        <v>126</v>
      </c>
      <c r="U421" s="159" t="s">
        <v>127</v>
      </c>
      <c r="V421" s="160" t="s">
        <v>128</v>
      </c>
      <c r="W421" s="159" t="s">
        <v>129</v>
      </c>
      <c r="X421" s="160" t="s">
        <v>130</v>
      </c>
      <c r="Y421" s="158" t="s">
        <v>131</v>
      </c>
      <c r="Z421" s="160" t="s">
        <v>132</v>
      </c>
      <c r="AA421" s="160" t="s">
        <v>133</v>
      </c>
      <c r="AB421" s="160" t="s">
        <v>134</v>
      </c>
      <c r="AC421" s="157" t="s">
        <v>135</v>
      </c>
      <c r="AD421" s="158" t="s">
        <v>136</v>
      </c>
      <c r="AE421" s="160" t="s">
        <v>137</v>
      </c>
      <c r="AF421" s="160" t="s">
        <v>138</v>
      </c>
    </row>
    <row r="422">
      <c r="A422" s="161" t="s">
        <v>189</v>
      </c>
      <c r="B422" s="162" t="s">
        <v>140</v>
      </c>
      <c r="C422" s="163" t="s">
        <v>156</v>
      </c>
      <c r="D422" s="201" t="s">
        <v>187</v>
      </c>
      <c r="E422" s="165">
        <v>487.34</v>
      </c>
      <c r="F422" s="166">
        <f>E422+E423</f>
      </c>
      <c r="G422" s="167">
        <v>1882</v>
      </c>
      <c r="H422" s="167">
        <v>78</v>
      </c>
      <c r="I422" s="168">
        <f t="shared" ref="I422:I467" si="669">H422/G422</f>
      </c>
      <c r="J422" s="169">
        <f t="shared" ref="J422:J466" si="723">(E422/G422)*1000</f>
      </c>
      <c r="K422" s="167">
        <v>9</v>
      </c>
      <c r="L422" s="169">
        <f t="shared" ref="L422:L467" si="778">E422/K422</f>
      </c>
      <c r="M422" s="167">
        <v>2</v>
      </c>
      <c r="N422" s="170">
        <f t="shared" ref="N422:N467" si="807">E422/M422</f>
      </c>
      <c r="O422" s="167">
        <v>4</v>
      </c>
      <c r="P422" s="170">
        <f t="shared" ref="P422:P467" si="834">E422/O422</f>
      </c>
      <c r="Q422" s="171">
        <f>(M422+M423)/(O422+O423)</f>
      </c>
      <c r="R422" s="172">
        <v>13</v>
      </c>
      <c r="S422" s="171">
        <f>(O422+O423)/(K422+K423)</f>
      </c>
      <c r="T422" s="172">
        <v>3</v>
      </c>
      <c r="U422" s="173">
        <f>F422/T422</f>
      </c>
      <c r="V422" s="174">
        <f>(F422+500)/T422</f>
      </c>
      <c r="W422" s="175">
        <v>4999.2</v>
      </c>
      <c r="X422" s="174">
        <f>W422/T422</f>
      </c>
      <c r="Y422" s="171">
        <f>T422/R422</f>
      </c>
      <c r="Z422" s="174">
        <f>W422/F422</f>
      </c>
      <c r="AA422" s="174">
        <f>W422/(F422+500)</f>
      </c>
      <c r="AB422" s="172">
        <v>0</v>
      </c>
      <c r="AC422" s="172">
        <v>0</v>
      </c>
      <c r="AD422" s="171">
        <f>AB422/T422</f>
      </c>
      <c r="AE422" s="174">
        <f>(W422-AC422)/(F422+500)</f>
      </c>
      <c r="AF422" s="174" t="s">
        <v>143</v>
      </c>
    </row>
    <row r="423">
      <c r="A423" s="161"/>
      <c r="B423" s="162"/>
      <c r="C423" s="163"/>
      <c r="D423" s="164" t="s">
        <v>144</v>
      </c>
      <c r="E423" s="165">
        <v>256.04</v>
      </c>
      <c r="F423" s="166"/>
      <c r="G423" s="167">
        <v>890</v>
      </c>
      <c r="H423" s="167">
        <v>104</v>
      </c>
      <c r="I423" s="168">
        <f t="shared" si="669"/>
      </c>
      <c r="J423" s="169">
        <f t="shared" si="723"/>
      </c>
      <c r="K423" s="167">
        <v>5</v>
      </c>
      <c r="L423" s="169">
        <f t="shared" si="778"/>
      </c>
      <c r="M423" s="167">
        <v>1</v>
      </c>
      <c r="N423" s="170">
        <f t="shared" si="807"/>
      </c>
      <c r="O423" s="167">
        <v>1</v>
      </c>
      <c r="P423" s="170">
        <f t="shared" si="834"/>
      </c>
      <c r="Q423" s="171"/>
      <c r="R423" s="172"/>
      <c r="S423" s="171"/>
      <c r="T423" s="172"/>
      <c r="U423" s="173"/>
      <c r="V423" s="174"/>
      <c r="W423" s="175"/>
      <c r="X423" s="174"/>
      <c r="Y423" s="171"/>
      <c r="Z423" s="174"/>
      <c r="AA423" s="174"/>
      <c r="AB423" s="172"/>
      <c r="AC423" s="172"/>
      <c r="AD423" s="171"/>
      <c r="AE423" s="174"/>
      <c r="AF423" s="176" t="s">
        <v>177</v>
      </c>
    </row>
    <row r="424">
      <c r="A424" s="161"/>
      <c r="B424" s="162" t="s">
        <v>146</v>
      </c>
      <c r="C424" s="163" t="s">
        <v>156</v>
      </c>
      <c r="D424" s="201" t="s">
        <v>187</v>
      </c>
      <c r="E424" s="165">
        <v>1277.75</v>
      </c>
      <c r="F424" s="166">
        <f>E424+E425</f>
      </c>
      <c r="G424" s="167">
        <v>6015</v>
      </c>
      <c r="H424" s="167">
        <v>136</v>
      </c>
      <c r="I424" s="168">
        <f t="shared" si="669"/>
      </c>
      <c r="J424" s="169">
        <f t="shared" si="723"/>
      </c>
      <c r="K424" s="167">
        <v>25</v>
      </c>
      <c r="L424" s="169">
        <f t="shared" si="778"/>
      </c>
      <c r="M424" s="167">
        <v>0</v>
      </c>
      <c r="N424" s="170">
        <f t="shared" si="807"/>
      </c>
      <c r="O424" s="167">
        <v>0</v>
      </c>
      <c r="P424" s="170">
        <f t="shared" si="834"/>
      </c>
      <c r="Q424" s="171">
        <f>(M424+M425)/(O424+O425)</f>
      </c>
      <c r="R424" s="172">
        <v>5</v>
      </c>
      <c r="S424" s="171">
        <f>(O424+O425)/(K424+K425)</f>
      </c>
      <c r="T424" s="172">
        <v>0</v>
      </c>
      <c r="U424" s="173">
        <f>F424/T424</f>
      </c>
      <c r="V424" s="174">
        <f>(F424+500)/T424</f>
      </c>
      <c r="W424" s="175">
        <v>0</v>
      </c>
      <c r="X424" s="174">
        <f>W424/T424</f>
      </c>
      <c r="Y424" s="171">
        <f>T424/R424</f>
      </c>
      <c r="Z424" s="174">
        <f>W424/F424</f>
      </c>
      <c r="AA424" s="174">
        <f>W424/(F424+500)</f>
      </c>
      <c r="AB424" s="172">
        <v>0</v>
      </c>
      <c r="AC424" s="172">
        <v>0</v>
      </c>
      <c r="AD424" s="171">
        <f>AB424/T424</f>
      </c>
      <c r="AE424" s="174">
        <f>(W424-AC424)/(F424+500)</f>
      </c>
      <c r="AF424" s="174" t="s">
        <v>143</v>
      </c>
    </row>
    <row r="425">
      <c r="A425" s="161"/>
      <c r="B425" s="162"/>
      <c r="C425" s="163"/>
      <c r="D425" s="164" t="s">
        <v>144</v>
      </c>
      <c r="E425" s="165">
        <v>158.47</v>
      </c>
      <c r="F425" s="166"/>
      <c r="G425" s="167">
        <v>556</v>
      </c>
      <c r="H425" s="167">
        <v>47</v>
      </c>
      <c r="I425" s="168">
        <f t="shared" si="669"/>
      </c>
      <c r="J425" s="169">
        <f t="shared" si="723"/>
      </c>
      <c r="K425" s="167">
        <v>1</v>
      </c>
      <c r="L425" s="169">
        <f t="shared" si="778"/>
      </c>
      <c r="M425" s="167">
        <v>0</v>
      </c>
      <c r="N425" s="170">
        <f t="shared" si="807"/>
      </c>
      <c r="O425" s="167">
        <v>0</v>
      </c>
      <c r="P425" s="170">
        <f t="shared" si="834"/>
      </c>
      <c r="Q425" s="171"/>
      <c r="R425" s="172"/>
      <c r="S425" s="171"/>
      <c r="T425" s="172"/>
      <c r="U425" s="173"/>
      <c r="V425" s="174"/>
      <c r="W425" s="175"/>
      <c r="X425" s="174"/>
      <c r="Y425" s="171"/>
      <c r="Z425" s="174"/>
      <c r="AA425" s="174"/>
      <c r="AB425" s="172"/>
      <c r="AC425" s="172"/>
      <c r="AD425" s="171"/>
      <c r="AE425" s="174"/>
      <c r="AF425" s="176" t="s">
        <v>177</v>
      </c>
    </row>
    <row r="426">
      <c r="A426" s="161"/>
      <c r="B426" s="162" t="s">
        <v>147</v>
      </c>
      <c r="C426" s="163" t="s">
        <v>156</v>
      </c>
      <c r="D426" s="201" t="s">
        <v>187</v>
      </c>
      <c r="E426" s="165">
        <v>969.92</v>
      </c>
      <c r="F426" s="166">
        <f>E426+E427</f>
      </c>
      <c r="G426" s="167">
        <v>5264</v>
      </c>
      <c r="H426" s="167">
        <v>83</v>
      </c>
      <c r="I426" s="168">
        <f t="shared" si="669"/>
      </c>
      <c r="J426" s="169">
        <f t="shared" si="723"/>
      </c>
      <c r="K426" s="167">
        <v>14</v>
      </c>
      <c r="L426" s="169">
        <f t="shared" si="778"/>
      </c>
      <c r="M426" s="167">
        <v>1</v>
      </c>
      <c r="N426" s="170">
        <f t="shared" si="807"/>
      </c>
      <c r="O426" s="167">
        <v>4</v>
      </c>
      <c r="P426" s="170">
        <f t="shared" si="834"/>
      </c>
      <c r="Q426" s="171">
        <f>(M426+M427)/(O426+O427)</f>
      </c>
      <c r="R426" s="172">
        <v>5</v>
      </c>
      <c r="S426" s="171">
        <f>(O426+O427)/(K426+K427)</f>
      </c>
      <c r="T426" s="172">
        <v>2</v>
      </c>
      <c r="U426" s="173">
        <f>F426/T426</f>
      </c>
      <c r="V426" s="174">
        <f>(F426+500)/T426</f>
      </c>
      <c r="W426" s="175">
        <v>2787.6000000000004</v>
      </c>
      <c r="X426" s="174">
        <f>W426/T426</f>
      </c>
      <c r="Y426" s="171">
        <f>T426/R426</f>
      </c>
      <c r="Z426" s="174">
        <f>W426/F426</f>
      </c>
      <c r="AA426" s="174">
        <f>W426/(F426+500)</f>
      </c>
      <c r="AB426" s="172">
        <v>0</v>
      </c>
      <c r="AC426" s="172">
        <v>0</v>
      </c>
      <c r="AD426" s="171">
        <f>AB426/T426</f>
      </c>
      <c r="AE426" s="174">
        <f>(W426-AC426)/(F426+500)</f>
      </c>
      <c r="AF426" s="174" t="s">
        <v>143</v>
      </c>
    </row>
    <row r="427">
      <c r="A427" s="161"/>
      <c r="B427" s="162"/>
      <c r="C427" s="163"/>
      <c r="D427" s="164" t="s">
        <v>144</v>
      </c>
      <c r="E427" s="165">
        <v>40.25</v>
      </c>
      <c r="F427" s="166"/>
      <c r="G427" s="167">
        <v>378</v>
      </c>
      <c r="H427" s="167">
        <v>19</v>
      </c>
      <c r="I427" s="168">
        <f t="shared" si="669"/>
      </c>
      <c r="J427" s="169">
        <f t="shared" si="723"/>
      </c>
      <c r="K427" s="167">
        <v>3</v>
      </c>
      <c r="L427" s="169">
        <f t="shared" si="778"/>
      </c>
      <c r="M427" s="167">
        <v>0</v>
      </c>
      <c r="N427" s="170">
        <f t="shared" si="807"/>
      </c>
      <c r="O427" s="167">
        <v>1</v>
      </c>
      <c r="P427" s="170">
        <f t="shared" si="834"/>
      </c>
      <c r="Q427" s="171"/>
      <c r="R427" s="172"/>
      <c r="S427" s="171"/>
      <c r="T427" s="172"/>
      <c r="U427" s="173"/>
      <c r="V427" s="174"/>
      <c r="W427" s="175"/>
      <c r="X427" s="174"/>
      <c r="Y427" s="171"/>
      <c r="Z427" s="174"/>
      <c r="AA427" s="174"/>
      <c r="AB427" s="172"/>
      <c r="AC427" s="172"/>
      <c r="AD427" s="171"/>
      <c r="AE427" s="174"/>
      <c r="AF427" s="176" t="s">
        <v>177</v>
      </c>
    </row>
    <row r="428">
      <c r="A428" s="161"/>
      <c r="B428" s="162" t="s">
        <v>148</v>
      </c>
      <c r="C428" s="163" t="s">
        <v>156</v>
      </c>
      <c r="D428" s="201" t="s">
        <v>187</v>
      </c>
      <c r="E428" s="165">
        <v>2340.63</v>
      </c>
      <c r="F428" s="166">
        <f>E428+E429</f>
      </c>
      <c r="G428" s="167">
        <v>10316</v>
      </c>
      <c r="H428" s="167">
        <v>136</v>
      </c>
      <c r="I428" s="168">
        <f t="shared" si="669"/>
      </c>
      <c r="J428" s="169">
        <f t="shared" si="723"/>
      </c>
      <c r="K428" s="167">
        <v>43</v>
      </c>
      <c r="L428" s="169">
        <f t="shared" si="778"/>
      </c>
      <c r="M428" s="167">
        <v>2</v>
      </c>
      <c r="N428" s="170">
        <f t="shared" si="807"/>
      </c>
      <c r="O428" s="167">
        <v>9</v>
      </c>
      <c r="P428" s="170">
        <f t="shared" si="834"/>
      </c>
      <c r="Q428" s="171">
        <f>(M428+M429)/(O428+O429)</f>
      </c>
      <c r="R428" s="172">
        <v>11</v>
      </c>
      <c r="S428" s="171">
        <f>(O428+O429)/(K428+K429)</f>
      </c>
      <c r="T428" s="172">
        <v>3</v>
      </c>
      <c r="U428" s="173">
        <f>F428/T428</f>
      </c>
      <c r="V428" s="174">
        <f>(F428+500)/T428</f>
      </c>
      <c r="W428" s="175">
        <v>4277.999999999999</v>
      </c>
      <c r="X428" s="174">
        <f>W428/T428</f>
      </c>
      <c r="Y428" s="171">
        <f>T428/R428</f>
      </c>
      <c r="Z428" s="174">
        <f>W428/F428</f>
      </c>
      <c r="AA428" s="174">
        <f>W428/(F428+500)</f>
      </c>
      <c r="AB428" s="172">
        <v>0</v>
      </c>
      <c r="AC428" s="172">
        <v>0</v>
      </c>
      <c r="AD428" s="171">
        <f>AB428/T428</f>
      </c>
      <c r="AE428" s="174">
        <f>(W428-AC428)/(F428+500)</f>
      </c>
      <c r="AF428" s="174" t="s">
        <v>143</v>
      </c>
    </row>
    <row r="429">
      <c r="A429" s="161"/>
      <c r="B429" s="162"/>
      <c r="C429" s="163"/>
      <c r="D429" s="164" t="s">
        <v>144</v>
      </c>
      <c r="E429" s="165">
        <v>83.12</v>
      </c>
      <c r="F429" s="166"/>
      <c r="G429" s="167">
        <v>333</v>
      </c>
      <c r="H429" s="167">
        <v>33</v>
      </c>
      <c r="I429" s="168">
        <f t="shared" si="669"/>
      </c>
      <c r="J429" s="169">
        <f t="shared" si="723"/>
      </c>
      <c r="K429" s="167">
        <v>1</v>
      </c>
      <c r="L429" s="169">
        <f t="shared" si="778"/>
      </c>
      <c r="M429" s="167">
        <v>0</v>
      </c>
      <c r="N429" s="170">
        <f t="shared" si="807"/>
      </c>
      <c r="O429" s="167">
        <v>0</v>
      </c>
      <c r="P429" s="170">
        <f t="shared" si="834"/>
      </c>
      <c r="Q429" s="171"/>
      <c r="R429" s="172"/>
      <c r="S429" s="171"/>
      <c r="T429" s="172"/>
      <c r="U429" s="173"/>
      <c r="V429" s="174"/>
      <c r="W429" s="175"/>
      <c r="X429" s="174"/>
      <c r="Y429" s="171"/>
      <c r="Z429" s="174"/>
      <c r="AA429" s="174"/>
      <c r="AB429" s="172"/>
      <c r="AC429" s="172"/>
      <c r="AD429" s="171"/>
      <c r="AE429" s="174"/>
      <c r="AF429" s="176" t="s">
        <v>177</v>
      </c>
    </row>
    <row r="430">
      <c r="A430" s="161"/>
      <c r="B430" s="177" t="s">
        <v>149</v>
      </c>
      <c r="C430" s="178"/>
      <c r="D430" s="179"/>
      <c r="E430" s="180">
        <f>SUM(E422:E429)</f>
      </c>
      <c r="F430" s="181">
        <f>SUM(F422:F429)</f>
      </c>
      <c r="G430" s="181">
        <f>SUM(G422:G429)</f>
      </c>
      <c r="H430" s="181">
        <f>SUM(H422:H429)</f>
      </c>
      <c r="I430" s="182">
        <f t="shared" si="669"/>
      </c>
      <c r="J430" s="183">
        <f t="shared" si="723"/>
      </c>
      <c r="K430" s="181">
        <f>SUM(K422:K429)</f>
      </c>
      <c r="L430" s="183">
        <f t="shared" si="778"/>
      </c>
      <c r="M430" s="181">
        <f>SUM(M422:M429)</f>
      </c>
      <c r="N430" s="184">
        <f t="shared" si="807"/>
      </c>
      <c r="O430" s="181">
        <f>SUM(O422:O429)</f>
      </c>
      <c r="P430" s="184">
        <f t="shared" si="834"/>
      </c>
      <c r="Q430" s="185">
        <f>M430/O430</f>
      </c>
      <c r="R430" s="181">
        <f>SUM(R422:R429)</f>
      </c>
      <c r="S430" s="185">
        <f>(O430+O430)/(K430+K430)</f>
      </c>
      <c r="T430" s="181">
        <f>SUM(T422:T429)</f>
      </c>
      <c r="U430" s="186">
        <f t="shared" ref="U430:U431" si="44">F430/T430</f>
      </c>
      <c r="V430" s="187">
        <f>(F430+5*500)/T430</f>
      </c>
      <c r="W430" s="183">
        <f>SUM(W422:W429)</f>
      </c>
      <c r="X430" s="188">
        <f t="shared" ref="X430:X431" si="176">W430/T430</f>
      </c>
      <c r="Y430" s="185">
        <f t="shared" ref="Y430:Y431" si="308">T430/R430</f>
      </c>
      <c r="Z430" s="187">
        <f t="shared" ref="Z430:Z431" si="440">W430/F430</f>
      </c>
      <c r="AA430" s="187">
        <f>W430/(F430+COUNT(W422:W429)*500)</f>
      </c>
      <c r="AB430" s="181">
        <f>SUM(AB422:AB429)</f>
      </c>
      <c r="AC430" s="181">
        <f>SUM(AC422:AC429)</f>
      </c>
      <c r="AD430" s="185">
        <f t="shared" ref="AD430:AD431" si="572">AB430/T430</f>
      </c>
      <c r="AE430" s="189">
        <f>(W430-AC430)/(F430+COUNT(W422:W429))</f>
      </c>
      <c r="AF430" s="174"/>
    </row>
    <row r="431">
      <c r="A431" s="161"/>
      <c r="B431" s="162" t="s">
        <v>150</v>
      </c>
      <c r="C431" s="163" t="s">
        <v>183</v>
      </c>
      <c r="D431" s="201" t="s">
        <v>187</v>
      </c>
      <c r="E431" s="165">
        <v>2371.67</v>
      </c>
      <c r="F431" s="166">
        <f>E431+E432</f>
      </c>
      <c r="G431" s="167">
        <v>10658</v>
      </c>
      <c r="H431" s="167">
        <v>114</v>
      </c>
      <c r="I431" s="168">
        <f t="shared" si="669"/>
      </c>
      <c r="J431" s="169">
        <f t="shared" si="723"/>
      </c>
      <c r="K431" s="167">
        <v>37</v>
      </c>
      <c r="L431" s="169">
        <f t="shared" si="778"/>
      </c>
      <c r="M431" s="167">
        <v>1</v>
      </c>
      <c r="N431" s="170">
        <f t="shared" si="807"/>
      </c>
      <c r="O431" s="167">
        <v>5</v>
      </c>
      <c r="P431" s="170">
        <f t="shared" si="834"/>
      </c>
      <c r="Q431" s="171">
        <f>(M431+M432)/(O431+O432)</f>
      </c>
      <c r="R431" s="172">
        <v>12</v>
      </c>
      <c r="S431" s="171">
        <f>(O431+O432)/(K431+K432)</f>
      </c>
      <c r="T431" s="172">
        <v>2</v>
      </c>
      <c r="U431" s="173">
        <f t="shared" si="44"/>
      </c>
      <c r="V431" s="174">
        <f>(F431+500)/T431</f>
      </c>
      <c r="W431" s="175">
        <v>3674.4000000000015</v>
      </c>
      <c r="X431" s="174">
        <f t="shared" si="176"/>
      </c>
      <c r="Y431" s="171">
        <f t="shared" si="308"/>
      </c>
      <c r="Z431" s="174">
        <f t="shared" si="440"/>
      </c>
      <c r="AA431" s="174">
        <f>W431/(F431+500)</f>
      </c>
      <c r="AB431" s="172">
        <v>0</v>
      </c>
      <c r="AC431" s="172">
        <v>0</v>
      </c>
      <c r="AD431" s="171">
        <f t="shared" si="572"/>
      </c>
      <c r="AE431" s="174">
        <f>(W431-AC431)/(F431+500)</f>
      </c>
      <c r="AF431" s="174" t="s">
        <v>143</v>
      </c>
    </row>
    <row r="432">
      <c r="A432" s="161"/>
      <c r="B432" s="162"/>
      <c r="C432" s="163"/>
      <c r="D432" s="164" t="s">
        <v>144</v>
      </c>
      <c r="E432" s="165">
        <v>88.4</v>
      </c>
      <c r="F432" s="166"/>
      <c r="G432" s="167">
        <v>383</v>
      </c>
      <c r="H432" s="167">
        <v>22</v>
      </c>
      <c r="I432" s="168">
        <f t="shared" si="669"/>
      </c>
      <c r="J432" s="169">
        <f t="shared" si="723"/>
      </c>
      <c r="K432" s="167">
        <v>6</v>
      </c>
      <c r="L432" s="169">
        <f t="shared" si="778"/>
      </c>
      <c r="M432" s="167">
        <v>1</v>
      </c>
      <c r="N432" s="170">
        <f t="shared" si="807"/>
      </c>
      <c r="O432" s="167">
        <v>1</v>
      </c>
      <c r="P432" s="170">
        <f t="shared" si="834"/>
      </c>
      <c r="Q432" s="171"/>
      <c r="R432" s="172"/>
      <c r="S432" s="171"/>
      <c r="T432" s="172"/>
      <c r="U432" s="173"/>
      <c r="V432" s="174"/>
      <c r="W432" s="175"/>
      <c r="X432" s="174"/>
      <c r="Y432" s="171"/>
      <c r="Z432" s="174"/>
      <c r="AA432" s="174"/>
      <c r="AB432" s="172"/>
      <c r="AC432" s="172"/>
      <c r="AD432" s="171"/>
      <c r="AE432" s="174"/>
      <c r="AF432" s="176" t="s">
        <v>177</v>
      </c>
    </row>
    <row r="433">
      <c r="A433" s="161"/>
      <c r="B433" s="162" t="s">
        <v>152</v>
      </c>
      <c r="C433" s="163" t="s">
        <v>183</v>
      </c>
      <c r="D433" s="201" t="s">
        <v>187</v>
      </c>
      <c r="E433" s="165">
        <v>1469.52</v>
      </c>
      <c r="F433" s="166">
        <f>E433+E434</f>
      </c>
      <c r="G433" s="167">
        <v>5203</v>
      </c>
      <c r="H433" s="167">
        <v>61</v>
      </c>
      <c r="I433" s="168">
        <f t="shared" si="669"/>
      </c>
      <c r="J433" s="169">
        <f t="shared" si="723"/>
      </c>
      <c r="K433" s="167">
        <v>14</v>
      </c>
      <c r="L433" s="169">
        <f t="shared" si="778"/>
      </c>
      <c r="M433" s="167">
        <v>0</v>
      </c>
      <c r="N433" s="170">
        <f t="shared" si="807"/>
      </c>
      <c r="O433" s="167">
        <v>3</v>
      </c>
      <c r="P433" s="170">
        <f t="shared" si="834"/>
      </c>
      <c r="Q433" s="171">
        <f>(M433+M434)/(O433+O434)</f>
      </c>
      <c r="R433" s="172">
        <v>3</v>
      </c>
      <c r="S433" s="171">
        <f>(O433+O434)/(K433+K434)</f>
      </c>
      <c r="T433" s="172">
        <v>0</v>
      </c>
      <c r="U433" s="173">
        <f>F433/T433</f>
      </c>
      <c r="V433" s="174">
        <f>(F433+500)/T433</f>
      </c>
      <c r="W433" s="175">
        <v>0</v>
      </c>
      <c r="X433" s="174">
        <f>W433/T433</f>
      </c>
      <c r="Y433" s="171">
        <f>T433/R433</f>
      </c>
      <c r="Z433" s="174">
        <f>W433/F433</f>
      </c>
      <c r="AA433" s="174">
        <f>W433/(F433+500)</f>
      </c>
      <c r="AB433" s="172">
        <v>0</v>
      </c>
      <c r="AC433" s="172">
        <v>0</v>
      </c>
      <c r="AD433" s="171">
        <f>AB433/T433</f>
      </c>
      <c r="AE433" s="174">
        <f>(W433-AC433)/(F433+500)</f>
      </c>
      <c r="AF433" s="174" t="s">
        <v>143</v>
      </c>
    </row>
    <row r="434">
      <c r="A434" s="161"/>
      <c r="B434" s="162"/>
      <c r="C434" s="163"/>
      <c r="D434" s="164" t="s">
        <v>144</v>
      </c>
      <c r="E434" s="165">
        <v>529.64</v>
      </c>
      <c r="F434" s="166"/>
      <c r="G434" s="167">
        <v>2042</v>
      </c>
      <c r="H434" s="167">
        <v>103</v>
      </c>
      <c r="I434" s="168">
        <f t="shared" si="669"/>
      </c>
      <c r="J434" s="169">
        <f t="shared" si="723"/>
      </c>
      <c r="K434" s="167">
        <v>7</v>
      </c>
      <c r="L434" s="169">
        <f t="shared" si="778"/>
      </c>
      <c r="M434" s="167">
        <v>0</v>
      </c>
      <c r="N434" s="170">
        <f t="shared" si="807"/>
      </c>
      <c r="O434" s="167">
        <v>0</v>
      </c>
      <c r="P434" s="170">
        <f t="shared" si="834"/>
      </c>
      <c r="Q434" s="171"/>
      <c r="R434" s="172"/>
      <c r="S434" s="171"/>
      <c r="T434" s="172"/>
      <c r="U434" s="173"/>
      <c r="V434" s="174"/>
      <c r="W434" s="175"/>
      <c r="X434" s="174"/>
      <c r="Y434" s="171"/>
      <c r="Z434" s="174"/>
      <c r="AA434" s="174"/>
      <c r="AB434" s="172"/>
      <c r="AC434" s="172"/>
      <c r="AD434" s="171"/>
      <c r="AE434" s="174"/>
      <c r="AF434" s="176" t="s">
        <v>177</v>
      </c>
    </row>
    <row r="435">
      <c r="A435" s="161"/>
      <c r="B435" s="162" t="s">
        <v>153</v>
      </c>
      <c r="C435" s="163" t="s">
        <v>183</v>
      </c>
      <c r="D435" s="201" t="s">
        <v>187</v>
      </c>
      <c r="E435" s="165">
        <v>630.08</v>
      </c>
      <c r="F435" s="166">
        <f>E435+E436</f>
      </c>
      <c r="G435" s="167">
        <v>3075</v>
      </c>
      <c r="H435" s="167">
        <v>70</v>
      </c>
      <c r="I435" s="168">
        <f t="shared" si="669"/>
      </c>
      <c r="J435" s="169">
        <f t="shared" si="723"/>
      </c>
      <c r="K435" s="167">
        <v>5</v>
      </c>
      <c r="L435" s="169">
        <f t="shared" si="778"/>
      </c>
      <c r="M435" s="167">
        <v>0</v>
      </c>
      <c r="N435" s="170">
        <f t="shared" si="807"/>
      </c>
      <c r="O435" s="167">
        <v>2</v>
      </c>
      <c r="P435" s="170">
        <f t="shared" si="834"/>
      </c>
      <c r="Q435" s="171">
        <f>(M435+M436)/(O435+O436)</f>
      </c>
      <c r="R435" s="172">
        <v>2</v>
      </c>
      <c r="S435" s="171">
        <f>(O435+O436)/(K435+K436)</f>
      </c>
      <c r="T435" s="172">
        <v>0</v>
      </c>
      <c r="U435" s="173">
        <f>F435/T435</f>
      </c>
      <c r="V435" s="174">
        <f>(F435+500)/T435</f>
      </c>
      <c r="W435" s="175">
        <v>0</v>
      </c>
      <c r="X435" s="174">
        <f>W435/T435</f>
      </c>
      <c r="Y435" s="171">
        <f>T435/R435</f>
      </c>
      <c r="Z435" s="174">
        <f>W435/F435</f>
      </c>
      <c r="AA435" s="174">
        <f>W435/(F435+500)</f>
      </c>
      <c r="AB435" s="172">
        <v>0</v>
      </c>
      <c r="AC435" s="172">
        <v>0</v>
      </c>
      <c r="AD435" s="171">
        <f>AB435/T435</f>
      </c>
      <c r="AE435" s="174">
        <f>(W435-AC435)/(F435+500)</f>
      </c>
      <c r="AF435" s="174" t="s">
        <v>143</v>
      </c>
    </row>
    <row r="436">
      <c r="A436" s="161"/>
      <c r="B436" s="162"/>
      <c r="C436" s="163"/>
      <c r="D436" s="164" t="s">
        <v>144</v>
      </c>
      <c r="E436" s="165">
        <v>449.74</v>
      </c>
      <c r="F436" s="166"/>
      <c r="G436" s="167">
        <v>1853</v>
      </c>
      <c r="H436" s="167">
        <v>106</v>
      </c>
      <c r="I436" s="168">
        <f t="shared" si="669"/>
      </c>
      <c r="J436" s="169">
        <f t="shared" si="723"/>
      </c>
      <c r="K436" s="167">
        <v>6</v>
      </c>
      <c r="L436" s="169">
        <f t="shared" si="778"/>
      </c>
      <c r="M436" s="167">
        <v>0</v>
      </c>
      <c r="N436" s="170">
        <f t="shared" si="807"/>
      </c>
      <c r="O436" s="167">
        <v>0</v>
      </c>
      <c r="P436" s="170">
        <f t="shared" si="834"/>
      </c>
      <c r="Q436" s="171"/>
      <c r="R436" s="172"/>
      <c r="S436" s="171"/>
      <c r="T436" s="172"/>
      <c r="U436" s="173"/>
      <c r="V436" s="174"/>
      <c r="W436" s="175"/>
      <c r="X436" s="174"/>
      <c r="Y436" s="171"/>
      <c r="Z436" s="174"/>
      <c r="AA436" s="174"/>
      <c r="AB436" s="172"/>
      <c r="AC436" s="172"/>
      <c r="AD436" s="171"/>
      <c r="AE436" s="174"/>
      <c r="AF436" s="176" t="s">
        <v>177</v>
      </c>
    </row>
    <row r="437">
      <c r="A437" s="161"/>
      <c r="B437" s="162" t="s">
        <v>154</v>
      </c>
      <c r="C437" s="163" t="s">
        <v>183</v>
      </c>
      <c r="D437" s="201" t="s">
        <v>187</v>
      </c>
      <c r="E437" s="165">
        <v>554.81</v>
      </c>
      <c r="F437" s="166">
        <f>E437+E438</f>
      </c>
      <c r="G437" s="167">
        <v>2483</v>
      </c>
      <c r="H437" s="167">
        <v>54</v>
      </c>
      <c r="I437" s="168">
        <f t="shared" si="669"/>
      </c>
      <c r="J437" s="169">
        <f t="shared" si="723"/>
      </c>
      <c r="K437" s="167">
        <v>3</v>
      </c>
      <c r="L437" s="169">
        <f t="shared" si="778"/>
      </c>
      <c r="M437" s="167">
        <v>0</v>
      </c>
      <c r="N437" s="170">
        <f t="shared" si="807"/>
      </c>
      <c r="O437" s="167">
        <v>0</v>
      </c>
      <c r="P437" s="170">
        <f t="shared" si="834"/>
      </c>
      <c r="Q437" s="171">
        <f>(M437+M438)/(O437+O438)</f>
      </c>
      <c r="R437" s="172">
        <v>0</v>
      </c>
      <c r="S437" s="171">
        <f>(O437+O438)/(K437+K438)</f>
      </c>
      <c r="T437" s="172">
        <v>0</v>
      </c>
      <c r="U437" s="173">
        <f>F437/T437</f>
      </c>
      <c r="V437" s="174">
        <f>(F437+500)/T437</f>
      </c>
      <c r="W437" s="175">
        <v>0</v>
      </c>
      <c r="X437" s="174">
        <f>W437/T437</f>
      </c>
      <c r="Y437" s="171">
        <f>T437/R437</f>
      </c>
      <c r="Z437" s="174">
        <f>W437/F437</f>
      </c>
      <c r="AA437" s="174">
        <f>W437/(F437+500)</f>
      </c>
      <c r="AB437" s="172">
        <v>0</v>
      </c>
      <c r="AC437" s="172">
        <v>0</v>
      </c>
      <c r="AD437" s="171">
        <f>AB437/T437</f>
      </c>
      <c r="AE437" s="174">
        <f>(W437-AC437)/(F437+500)</f>
      </c>
      <c r="AF437" s="174" t="s">
        <v>143</v>
      </c>
    </row>
    <row r="438">
      <c r="A438" s="161"/>
      <c r="B438" s="162"/>
      <c r="C438" s="163"/>
      <c r="D438" s="164" t="s">
        <v>144</v>
      </c>
      <c r="E438" s="165">
        <v>124.81</v>
      </c>
      <c r="F438" s="166"/>
      <c r="G438" s="167">
        <v>701</v>
      </c>
      <c r="H438" s="167">
        <v>39</v>
      </c>
      <c r="I438" s="168">
        <f t="shared" si="669"/>
      </c>
      <c r="J438" s="169">
        <f t="shared" si="723"/>
      </c>
      <c r="K438" s="167">
        <v>2</v>
      </c>
      <c r="L438" s="169">
        <f t="shared" si="778"/>
      </c>
      <c r="M438" s="167">
        <v>0</v>
      </c>
      <c r="N438" s="170">
        <f t="shared" si="807"/>
      </c>
      <c r="O438" s="167">
        <v>0</v>
      </c>
      <c r="P438" s="170">
        <f t="shared" si="834"/>
      </c>
      <c r="Q438" s="171"/>
      <c r="R438" s="172"/>
      <c r="S438" s="171"/>
      <c r="T438" s="172"/>
      <c r="U438" s="173"/>
      <c r="V438" s="174"/>
      <c r="W438" s="175"/>
      <c r="X438" s="174"/>
      <c r="Y438" s="171"/>
      <c r="Z438" s="174"/>
      <c r="AA438" s="174"/>
      <c r="AB438" s="172"/>
      <c r="AC438" s="172"/>
      <c r="AD438" s="171"/>
      <c r="AE438" s="174"/>
      <c r="AF438" s="176" t="s">
        <v>177</v>
      </c>
    </row>
    <row r="439">
      <c r="A439" s="161"/>
      <c r="B439" s="177" t="s">
        <v>149</v>
      </c>
      <c r="C439" s="178"/>
      <c r="D439" s="179"/>
      <c r="E439" s="180">
        <f>SUM(E431:E438)</f>
      </c>
      <c r="F439" s="181">
        <f>SUM(F431:F438)</f>
      </c>
      <c r="G439" s="181">
        <f>SUM(G431:G438)</f>
      </c>
      <c r="H439" s="181">
        <f>SUM(H431:H438)</f>
      </c>
      <c r="I439" s="182">
        <f t="shared" si="669"/>
      </c>
      <c r="J439" s="183">
        <f t="shared" si="723"/>
      </c>
      <c r="K439" s="181">
        <f>SUM(K431:K438)</f>
      </c>
      <c r="L439" s="183">
        <f t="shared" si="778"/>
      </c>
      <c r="M439" s="181">
        <f>SUM(M431:M438)</f>
      </c>
      <c r="N439" s="184">
        <f t="shared" si="807"/>
      </c>
      <c r="O439" s="181">
        <f>SUM(O431:O438)</f>
      </c>
      <c r="P439" s="184">
        <f t="shared" si="834"/>
      </c>
      <c r="Q439" s="185">
        <f>M439/O439</f>
      </c>
      <c r="R439" s="181">
        <f>SUM(R431:R438)</f>
      </c>
      <c r="S439" s="185">
        <f>(O439+O439)/(K439+K439)</f>
      </c>
      <c r="T439" s="181">
        <f>SUM(T431:T438)</f>
      </c>
      <c r="U439" s="186">
        <f t="shared" ref="U439:U440" si="45">F439/T439</f>
      </c>
      <c r="V439" s="187">
        <f>(F439+5*500)/T439</f>
      </c>
      <c r="W439" s="183">
        <f>SUM(W431:W438)</f>
      </c>
      <c r="X439" s="188">
        <f t="shared" ref="X439:X440" si="177">W439/T439</f>
      </c>
      <c r="Y439" s="185">
        <f t="shared" ref="Y439:Y440" si="309">T439/R439</f>
      </c>
      <c r="Z439" s="187">
        <f t="shared" ref="Z439:Z440" si="441">W439/F439</f>
      </c>
      <c r="AA439" s="187">
        <f>W439/(F439+COUNT(W431:W438)*500)</f>
      </c>
      <c r="AB439" s="181">
        <f>SUM(AB431:AB438)</f>
      </c>
      <c r="AC439" s="181">
        <f>SUM(AC431:AC438)</f>
      </c>
      <c r="AD439" s="185">
        <f t="shared" ref="AD439:AD440" si="573">AB439/T439</f>
      </c>
      <c r="AE439" s="189">
        <f>(W439-AC439)/(F439+COUNT(W431:W438))</f>
      </c>
      <c r="AF439" s="174"/>
    </row>
    <row r="440">
      <c r="A440" s="161"/>
      <c r="B440" s="162" t="s">
        <v>155</v>
      </c>
      <c r="C440" s="163" t="s">
        <v>163</v>
      </c>
      <c r="D440" s="201" t="s">
        <v>187</v>
      </c>
      <c r="E440" s="165">
        <v>360.8</v>
      </c>
      <c r="F440" s="166">
        <f>E440+E441</f>
      </c>
      <c r="G440" s="167">
        <v>1466</v>
      </c>
      <c r="H440" s="167">
        <v>51</v>
      </c>
      <c r="I440" s="168">
        <f t="shared" si="669"/>
      </c>
      <c r="J440" s="169">
        <f t="shared" si="723"/>
      </c>
      <c r="K440" s="167">
        <v>5</v>
      </c>
      <c r="L440" s="169">
        <f t="shared" si="778"/>
      </c>
      <c r="M440" s="167">
        <v>0</v>
      </c>
      <c r="N440" s="170">
        <f t="shared" si="807"/>
      </c>
      <c r="O440" s="167">
        <v>2</v>
      </c>
      <c r="P440" s="170">
        <f t="shared" si="834"/>
      </c>
      <c r="Q440" s="171">
        <f>(M440+M441)/(O440+O441)</f>
      </c>
      <c r="R440" s="172">
        <v>2</v>
      </c>
      <c r="S440" s="171">
        <f>(O440+O441)/(K440+K441)</f>
      </c>
      <c r="T440" s="172">
        <v>0</v>
      </c>
      <c r="U440" s="173">
        <f t="shared" si="45"/>
      </c>
      <c r="V440" s="174">
        <f>(F440+500)/T440</f>
      </c>
      <c r="W440" s="175">
        <v>0</v>
      </c>
      <c r="X440" s="174">
        <f t="shared" si="177"/>
      </c>
      <c r="Y440" s="171">
        <f t="shared" si="309"/>
      </c>
      <c r="Z440" s="174">
        <f t="shared" si="441"/>
      </c>
      <c r="AA440" s="174">
        <f>W440/(F440+500)</f>
      </c>
      <c r="AB440" s="172">
        <v>0</v>
      </c>
      <c r="AC440" s="172">
        <v>0</v>
      </c>
      <c r="AD440" s="171">
        <f t="shared" si="573"/>
      </c>
      <c r="AE440" s="174">
        <f>(W440-AC440)/(F440+500)</f>
      </c>
      <c r="AF440" s="174" t="s">
        <v>143</v>
      </c>
    </row>
    <row r="441">
      <c r="A441" s="161"/>
      <c r="B441" s="162"/>
      <c r="C441" s="163"/>
      <c r="D441" s="164" t="s">
        <v>144</v>
      </c>
      <c r="E441" s="165">
        <v>88.28</v>
      </c>
      <c r="F441" s="166"/>
      <c r="G441" s="167">
        <v>558</v>
      </c>
      <c r="H441" s="167">
        <v>42</v>
      </c>
      <c r="I441" s="168">
        <f t="shared" si="669"/>
      </c>
      <c r="J441" s="169">
        <f t="shared" si="723"/>
      </c>
      <c r="K441" s="167">
        <v>0</v>
      </c>
      <c r="L441" s="169">
        <f t="shared" si="778"/>
      </c>
      <c r="M441" s="167">
        <v>0</v>
      </c>
      <c r="N441" s="170">
        <f t="shared" si="807"/>
      </c>
      <c r="O441" s="167">
        <v>0</v>
      </c>
      <c r="P441" s="170">
        <f t="shared" si="834"/>
      </c>
      <c r="Q441" s="171"/>
      <c r="R441" s="172"/>
      <c r="S441" s="171"/>
      <c r="T441" s="172"/>
      <c r="U441" s="173"/>
      <c r="V441" s="174"/>
      <c r="W441" s="175"/>
      <c r="X441" s="174"/>
      <c r="Y441" s="171"/>
      <c r="Z441" s="174"/>
      <c r="AA441" s="174"/>
      <c r="AB441" s="172"/>
      <c r="AC441" s="172"/>
      <c r="AD441" s="171"/>
      <c r="AE441" s="174"/>
      <c r="AF441" s="176" t="s">
        <v>177</v>
      </c>
    </row>
    <row r="442">
      <c r="A442" s="161"/>
      <c r="B442" s="162" t="s">
        <v>157</v>
      </c>
      <c r="C442" s="163" t="s">
        <v>163</v>
      </c>
      <c r="D442" s="201" t="s">
        <v>187</v>
      </c>
      <c r="E442" s="165">
        <v>173.3</v>
      </c>
      <c r="F442" s="166">
        <f>E442+E443</f>
      </c>
      <c r="G442" s="167">
        <v>1015</v>
      </c>
      <c r="H442" s="167">
        <v>27</v>
      </c>
      <c r="I442" s="168">
        <f t="shared" si="669"/>
      </c>
      <c r="J442" s="169">
        <f t="shared" si="723"/>
      </c>
      <c r="K442" s="167">
        <v>2</v>
      </c>
      <c r="L442" s="169">
        <f t="shared" si="778"/>
      </c>
      <c r="M442" s="167">
        <v>0</v>
      </c>
      <c r="N442" s="170">
        <f t="shared" si="807"/>
      </c>
      <c r="O442" s="167">
        <v>0</v>
      </c>
      <c r="P442" s="170">
        <f t="shared" si="834"/>
      </c>
      <c r="Q442" s="171">
        <f>(M442+M443)/(O442+O443)</f>
      </c>
      <c r="R442" s="172">
        <v>1</v>
      </c>
      <c r="S442" s="171">
        <f>(O442+O443)/(K442+K443)</f>
      </c>
      <c r="T442" s="172">
        <v>0</v>
      </c>
      <c r="U442" s="173">
        <f>F442/T442</f>
      </c>
      <c r="V442" s="174">
        <f>(F442+500)/T442</f>
      </c>
      <c r="W442" s="175">
        <v>0</v>
      </c>
      <c r="X442" s="174">
        <f>W442/T442</f>
      </c>
      <c r="Y442" s="171">
        <f>T442/R442</f>
      </c>
      <c r="Z442" s="174">
        <f>W442/F442</f>
      </c>
      <c r="AA442" s="174">
        <f>W442/(F442+500)</f>
      </c>
      <c r="AB442" s="172">
        <v>0</v>
      </c>
      <c r="AC442" s="172">
        <v>0</v>
      </c>
      <c r="AD442" s="171">
        <f>AB442/T442</f>
      </c>
      <c r="AE442" s="174">
        <f>(W442-AC442)/(F442+500)</f>
      </c>
      <c r="AF442" s="174" t="s">
        <v>143</v>
      </c>
    </row>
    <row r="443">
      <c r="A443" s="161"/>
      <c r="B443" s="162"/>
      <c r="C443" s="163"/>
      <c r="D443" s="164" t="s">
        <v>144</v>
      </c>
      <c r="E443" s="165">
        <v>104.58</v>
      </c>
      <c r="F443" s="166"/>
      <c r="G443" s="167">
        <v>370</v>
      </c>
      <c r="H443" s="167">
        <v>48</v>
      </c>
      <c r="I443" s="168">
        <f t="shared" si="669"/>
      </c>
      <c r="J443" s="169">
        <f t="shared" si="723"/>
      </c>
      <c r="K443" s="167">
        <v>0</v>
      </c>
      <c r="L443" s="169">
        <f t="shared" si="778"/>
      </c>
      <c r="M443" s="167">
        <v>0</v>
      </c>
      <c r="N443" s="170">
        <f t="shared" si="807"/>
      </c>
      <c r="O443" s="167">
        <v>1</v>
      </c>
      <c r="P443" s="170">
        <f t="shared" si="834"/>
      </c>
      <c r="Q443" s="171"/>
      <c r="R443" s="172"/>
      <c r="S443" s="171"/>
      <c r="T443" s="172"/>
      <c r="U443" s="173"/>
      <c r="V443" s="174"/>
      <c r="W443" s="175"/>
      <c r="X443" s="174"/>
      <c r="Y443" s="171"/>
      <c r="Z443" s="174"/>
      <c r="AA443" s="174"/>
      <c r="AB443" s="172"/>
      <c r="AC443" s="172"/>
      <c r="AD443" s="171"/>
      <c r="AE443" s="174"/>
      <c r="AF443" s="176" t="s">
        <v>177</v>
      </c>
    </row>
    <row r="444">
      <c r="A444" s="161"/>
      <c r="B444" s="162" t="s">
        <v>158</v>
      </c>
      <c r="C444" s="163" t="s">
        <v>163</v>
      </c>
      <c r="D444" s="201" t="s">
        <v>187</v>
      </c>
      <c r="E444" s="165">
        <v>312.35</v>
      </c>
      <c r="F444" s="166">
        <f>E444+E445</f>
      </c>
      <c r="G444" s="167">
        <v>854</v>
      </c>
      <c r="H444" s="167">
        <v>19</v>
      </c>
      <c r="I444" s="168">
        <f t="shared" si="669"/>
      </c>
      <c r="J444" s="169">
        <f t="shared" si="723"/>
      </c>
      <c r="K444" s="167">
        <v>2</v>
      </c>
      <c r="L444" s="169">
        <f t="shared" si="778"/>
      </c>
      <c r="M444" s="167">
        <v>0</v>
      </c>
      <c r="N444" s="170">
        <f t="shared" si="807"/>
      </c>
      <c r="O444" s="167">
        <v>0</v>
      </c>
      <c r="P444" s="170">
        <f t="shared" si="834"/>
      </c>
      <c r="Q444" s="171">
        <f>(M444+M445)/(O444+O445)</f>
      </c>
      <c r="R444" s="172">
        <v>0</v>
      </c>
      <c r="S444" s="171">
        <f>(O444+O445)/(K444+K445)</f>
      </c>
      <c r="T444" s="172">
        <v>0</v>
      </c>
      <c r="U444" s="173">
        <f>F444/T444</f>
      </c>
      <c r="V444" s="174">
        <f>(F444+500)/T444</f>
      </c>
      <c r="W444" s="175">
        <v>0</v>
      </c>
      <c r="X444" s="174">
        <f>W444/T444</f>
      </c>
      <c r="Y444" s="171">
        <f>T444/R444</f>
      </c>
      <c r="Z444" s="174">
        <f>W444/F444</f>
      </c>
      <c r="AA444" s="174">
        <f>W444/(F444+500)</f>
      </c>
      <c r="AB444" s="172">
        <v>0</v>
      </c>
      <c r="AC444" s="172">
        <v>0</v>
      </c>
      <c r="AD444" s="171">
        <f>AB444/T444</f>
      </c>
      <c r="AE444" s="174">
        <f>(W444-AC444)/(F444+500)</f>
      </c>
      <c r="AF444" s="174" t="s">
        <v>159</v>
      </c>
    </row>
    <row r="445">
      <c r="A445" s="161"/>
      <c r="B445" s="162"/>
      <c r="C445" s="163"/>
      <c r="D445" s="164" t="s">
        <v>144</v>
      </c>
      <c r="E445" s="165">
        <v>48.98</v>
      </c>
      <c r="F445" s="166"/>
      <c r="G445" s="167">
        <v>321</v>
      </c>
      <c r="H445" s="167">
        <v>22</v>
      </c>
      <c r="I445" s="168">
        <f t="shared" si="669"/>
      </c>
      <c r="J445" s="169">
        <f t="shared" si="723"/>
      </c>
      <c r="K445" s="167">
        <v>0</v>
      </c>
      <c r="L445" s="169">
        <f t="shared" si="778"/>
      </c>
      <c r="M445" s="167">
        <v>0</v>
      </c>
      <c r="N445" s="170">
        <f t="shared" si="807"/>
      </c>
      <c r="O445" s="167">
        <v>0</v>
      </c>
      <c r="P445" s="170">
        <f t="shared" si="834"/>
      </c>
      <c r="Q445" s="171"/>
      <c r="R445" s="172"/>
      <c r="S445" s="171"/>
      <c r="T445" s="172"/>
      <c r="U445" s="173"/>
      <c r="V445" s="174"/>
      <c r="W445" s="175"/>
      <c r="X445" s="174"/>
      <c r="Y445" s="171"/>
      <c r="Z445" s="174"/>
      <c r="AA445" s="174"/>
      <c r="AB445" s="172"/>
      <c r="AC445" s="172"/>
      <c r="AD445" s="171"/>
      <c r="AE445" s="174"/>
      <c r="AF445" s="176" t="s">
        <v>184</v>
      </c>
    </row>
    <row r="446">
      <c r="A446" s="161"/>
      <c r="B446" s="162" t="s">
        <v>161</v>
      </c>
      <c r="C446" s="163" t="s">
        <v>163</v>
      </c>
      <c r="D446" s="201" t="s">
        <v>187</v>
      </c>
      <c r="E446" s="165">
        <v>127.25</v>
      </c>
      <c r="F446" s="166">
        <f>E446+E447</f>
      </c>
      <c r="G446" s="167">
        <v>665</v>
      </c>
      <c r="H446" s="167">
        <v>19</v>
      </c>
      <c r="I446" s="168">
        <f t="shared" si="669"/>
      </c>
      <c r="J446" s="169">
        <f t="shared" si="723"/>
      </c>
      <c r="K446" s="167">
        <v>1</v>
      </c>
      <c r="L446" s="169">
        <f t="shared" si="778"/>
      </c>
      <c r="M446" s="167">
        <v>0</v>
      </c>
      <c r="N446" s="170">
        <f t="shared" si="807"/>
      </c>
      <c r="O446" s="167">
        <v>0</v>
      </c>
      <c r="P446" s="170">
        <f t="shared" si="834"/>
      </c>
      <c r="Q446" s="171">
        <f>(M446+M447)/(O446+O447)</f>
      </c>
      <c r="R446" s="172">
        <v>1</v>
      </c>
      <c r="S446" s="171">
        <f>(O446+O447)/(K446+K447)</f>
      </c>
      <c r="T446" s="172">
        <v>1</v>
      </c>
      <c r="U446" s="173">
        <f>F446/T446</f>
      </c>
      <c r="V446" s="174">
        <f>(F446+500)/T446</f>
      </c>
      <c r="W446" s="175">
        <v>763.2000000000007</v>
      </c>
      <c r="X446" s="174">
        <f>W446/T446</f>
      </c>
      <c r="Y446" s="171">
        <f>T446/R446</f>
      </c>
      <c r="Z446" s="174">
        <f>W446/F446</f>
      </c>
      <c r="AA446" s="174">
        <f>W446/(F446+500)</f>
      </c>
      <c r="AB446" s="172">
        <v>0</v>
      </c>
      <c r="AC446" s="172">
        <v>0</v>
      </c>
      <c r="AD446" s="171">
        <f>AB446/T446</f>
      </c>
      <c r="AE446" s="174">
        <f>(W446-AC446)/(F446+500)</f>
      </c>
      <c r="AF446" s="174" t="s">
        <v>159</v>
      </c>
    </row>
    <row r="447">
      <c r="A447" s="161"/>
      <c r="B447" s="162"/>
      <c r="C447" s="163"/>
      <c r="D447" s="164" t="s">
        <v>144</v>
      </c>
      <c r="E447" s="165">
        <v>40.09</v>
      </c>
      <c r="F447" s="166"/>
      <c r="G447" s="167">
        <v>261</v>
      </c>
      <c r="H447" s="167">
        <v>24</v>
      </c>
      <c r="I447" s="168">
        <f t="shared" si="669"/>
      </c>
      <c r="J447" s="169">
        <f t="shared" si="723"/>
      </c>
      <c r="K447" s="167">
        <v>0</v>
      </c>
      <c r="L447" s="169">
        <f t="shared" si="778"/>
      </c>
      <c r="M447" s="167">
        <v>1</v>
      </c>
      <c r="N447" s="170">
        <f t="shared" si="807"/>
      </c>
      <c r="O447" s="167">
        <v>1</v>
      </c>
      <c r="P447" s="170">
        <f t="shared" si="834"/>
      </c>
      <c r="Q447" s="171"/>
      <c r="R447" s="172"/>
      <c r="S447" s="171"/>
      <c r="T447" s="172"/>
      <c r="U447" s="173"/>
      <c r="V447" s="174"/>
      <c r="W447" s="175"/>
      <c r="X447" s="174"/>
      <c r="Y447" s="171"/>
      <c r="Z447" s="174"/>
      <c r="AA447" s="174"/>
      <c r="AB447" s="172"/>
      <c r="AC447" s="172"/>
      <c r="AD447" s="171"/>
      <c r="AE447" s="174"/>
      <c r="AF447" s="176" t="s">
        <v>184</v>
      </c>
    </row>
    <row r="448">
      <c r="A448" s="161"/>
      <c r="B448" s="177" t="s">
        <v>149</v>
      </c>
      <c r="C448" s="178"/>
      <c r="D448" s="179"/>
      <c r="E448" s="180">
        <f>SUM(E440:E447)</f>
      </c>
      <c r="F448" s="181">
        <f>SUM(F440:F447)</f>
      </c>
      <c r="G448" s="181">
        <f>SUM(G440:G447)</f>
      </c>
      <c r="H448" s="181">
        <f>SUM(H440:H447)</f>
      </c>
      <c r="I448" s="182">
        <f t="shared" si="669"/>
      </c>
      <c r="J448" s="183">
        <f t="shared" si="723"/>
      </c>
      <c r="K448" s="181">
        <f>SUM(K440:K447)</f>
      </c>
      <c r="L448" s="183">
        <f t="shared" si="778"/>
      </c>
      <c r="M448" s="181">
        <f>SUM(M440:M447)</f>
      </c>
      <c r="N448" s="184">
        <f t="shared" si="807"/>
      </c>
      <c r="O448" s="181">
        <f>SUM(O440:O447)</f>
      </c>
      <c r="P448" s="184">
        <f t="shared" si="834"/>
      </c>
      <c r="Q448" s="185">
        <f>M448/O448</f>
      </c>
      <c r="R448" s="181">
        <f>SUM(R440:R447)</f>
      </c>
      <c r="S448" s="185">
        <f>(O448+O448)/(K448+K448)</f>
      </c>
      <c r="T448" s="181">
        <f>SUM(T440:T447)</f>
      </c>
      <c r="U448" s="186">
        <f t="shared" ref="U448:U449" si="46">F448/T448</f>
      </c>
      <c r="V448" s="187">
        <f>(F448+5*500)/T448</f>
      </c>
      <c r="W448" s="183">
        <f>SUM(W440:W447)</f>
      </c>
      <c r="X448" s="188">
        <f t="shared" ref="X448:X449" si="178">W448/T448</f>
      </c>
      <c r="Y448" s="185">
        <f t="shared" ref="Y448:Y449" si="310">T448/R448</f>
      </c>
      <c r="Z448" s="187">
        <f t="shared" ref="Z448:Z449" si="442">W448/F448</f>
      </c>
      <c r="AA448" s="187">
        <f>W448/(F448+COUNT(W440:W447)*500)</f>
      </c>
      <c r="AB448" s="181">
        <f>SUM(AB440:AB447)</f>
      </c>
      <c r="AC448" s="181">
        <f>SUM(AC440:AC447)</f>
      </c>
      <c r="AD448" s="185">
        <f t="shared" ref="AD448:AD449" si="574">AB448/T448</f>
      </c>
      <c r="AE448" s="189">
        <f>(W448-AC448)/(F448+COUNT(W440:W447))</f>
      </c>
      <c r="AF448" s="174"/>
    </row>
    <row r="449">
      <c r="A449" s="161"/>
      <c r="B449" s="162" t="s">
        <v>162</v>
      </c>
      <c r="C449" s="163" t="s">
        <v>174</v>
      </c>
      <c r="D449" s="201" t="s">
        <v>187</v>
      </c>
      <c r="E449" s="165">
        <v>107.23</v>
      </c>
      <c r="F449" s="166">
        <f>E449+E450</f>
      </c>
      <c r="G449" s="167">
        <v>534</v>
      </c>
      <c r="H449" s="167">
        <v>9</v>
      </c>
      <c r="I449" s="168">
        <f t="shared" si="669"/>
      </c>
      <c r="J449" s="169">
        <f t="shared" si="723"/>
      </c>
      <c r="K449" s="167">
        <v>0</v>
      </c>
      <c r="L449" s="169">
        <f t="shared" si="778"/>
      </c>
      <c r="M449" s="167">
        <v>0</v>
      </c>
      <c r="N449" s="170">
        <f t="shared" si="807"/>
      </c>
      <c r="O449" s="167">
        <v>0</v>
      </c>
      <c r="P449" s="170">
        <f t="shared" si="834"/>
      </c>
      <c r="Q449" s="171">
        <f>(M449+M450)/(O449+O450)</f>
      </c>
      <c r="R449" s="172">
        <v>2</v>
      </c>
      <c r="S449" s="171">
        <f>(O449+O450)/(K449+K450)</f>
      </c>
      <c r="T449" s="172">
        <v>2</v>
      </c>
      <c r="U449" s="173">
        <f t="shared" si="46"/>
      </c>
      <c r="V449" s="174">
        <f>(F449+500)/T449</f>
      </c>
      <c r="W449" s="175">
        <v>916.3199999999997</v>
      </c>
      <c r="X449" s="174">
        <f t="shared" si="178"/>
      </c>
      <c r="Y449" s="171">
        <f t="shared" si="310"/>
      </c>
      <c r="Z449" s="174">
        <f t="shared" si="442"/>
      </c>
      <c r="AA449" s="174">
        <f>W449/(F449+500)</f>
      </c>
      <c r="AB449" s="172">
        <v>0</v>
      </c>
      <c r="AC449" s="172">
        <v>0</v>
      </c>
      <c r="AD449" s="171">
        <f t="shared" si="574"/>
      </c>
      <c r="AE449" s="174">
        <f>(W449-AC449)/(F449+500)</f>
      </c>
      <c r="AF449" s="174" t="s">
        <v>159</v>
      </c>
    </row>
    <row r="450">
      <c r="A450" s="161"/>
      <c r="B450" s="162"/>
      <c r="C450" s="163"/>
      <c r="D450" s="164" t="s">
        <v>144</v>
      </c>
      <c r="E450" s="165">
        <v>239.49</v>
      </c>
      <c r="F450" s="166"/>
      <c r="G450" s="167">
        <v>1188</v>
      </c>
      <c r="H450" s="167">
        <v>46</v>
      </c>
      <c r="I450" s="168">
        <f t="shared" si="669"/>
      </c>
      <c r="J450" s="169">
        <f t="shared" si="723"/>
      </c>
      <c r="K450" s="167">
        <v>3</v>
      </c>
      <c r="L450" s="169">
        <f t="shared" si="778"/>
      </c>
      <c r="M450" s="167">
        <v>1</v>
      </c>
      <c r="N450" s="170">
        <f t="shared" si="807"/>
      </c>
      <c r="O450" s="167">
        <v>1</v>
      </c>
      <c r="P450" s="170">
        <f t="shared" si="834"/>
      </c>
      <c r="Q450" s="171"/>
      <c r="R450" s="172"/>
      <c r="S450" s="171"/>
      <c r="T450" s="172"/>
      <c r="U450" s="173"/>
      <c r="V450" s="174"/>
      <c r="W450" s="175"/>
      <c r="X450" s="174"/>
      <c r="Y450" s="171"/>
      <c r="Z450" s="174"/>
      <c r="AA450" s="174"/>
      <c r="AB450" s="172"/>
      <c r="AC450" s="172"/>
      <c r="AD450" s="171"/>
      <c r="AE450" s="174"/>
      <c r="AF450" s="176" t="s">
        <v>184</v>
      </c>
    </row>
    <row r="451">
      <c r="A451" s="161"/>
      <c r="B451" s="162" t="s">
        <v>164</v>
      </c>
      <c r="C451" s="163" t="s">
        <v>174</v>
      </c>
      <c r="D451" s="201" t="s">
        <v>187</v>
      </c>
      <c r="E451" s="165">
        <v>124.27</v>
      </c>
      <c r="F451" s="166">
        <f>E451+E452</f>
      </c>
      <c r="G451" s="167">
        <v>610</v>
      </c>
      <c r="H451" s="167">
        <v>17</v>
      </c>
      <c r="I451" s="168">
        <f t="shared" si="669"/>
      </c>
      <c r="J451" s="169">
        <f t="shared" si="723"/>
      </c>
      <c r="K451" s="167">
        <v>1</v>
      </c>
      <c r="L451" s="169">
        <f t="shared" si="778"/>
      </c>
      <c r="M451" s="167">
        <v>0</v>
      </c>
      <c r="N451" s="170">
        <f t="shared" si="807"/>
      </c>
      <c r="O451" s="167">
        <v>0</v>
      </c>
      <c r="P451" s="170">
        <f t="shared" si="834"/>
      </c>
      <c r="Q451" s="171">
        <f>(M451+M452)/(O451+O452)</f>
      </c>
      <c r="R451" s="172">
        <v>5</v>
      </c>
      <c r="S451" s="171">
        <f>(O451+O452)/(K451+K452)</f>
      </c>
      <c r="T451" s="172">
        <v>0</v>
      </c>
      <c r="U451" s="173">
        <f>F451/T451</f>
      </c>
      <c r="V451" s="174">
        <f>(F451+500)/T451</f>
      </c>
      <c r="W451" s="175">
        <v>0</v>
      </c>
      <c r="X451" s="174">
        <f>W451/T451</f>
      </c>
      <c r="Y451" s="171">
        <f>T451/R451</f>
      </c>
      <c r="Z451" s="174">
        <f>W451/F451</f>
      </c>
      <c r="AA451" s="174">
        <f>W451/(F451+500)</f>
      </c>
      <c r="AB451" s="172">
        <v>0</v>
      </c>
      <c r="AC451" s="172">
        <v>0</v>
      </c>
      <c r="AD451" s="171">
        <f>AB451/T451</f>
      </c>
      <c r="AE451" s="174">
        <f>(W451-AC451)/(F451+500)</f>
      </c>
      <c r="AF451" s="174" t="s">
        <v>159</v>
      </c>
    </row>
    <row r="452">
      <c r="A452" s="161"/>
      <c r="B452" s="162"/>
      <c r="C452" s="163"/>
      <c r="D452" s="164" t="s">
        <v>144</v>
      </c>
      <c r="E452" s="165">
        <v>506.62</v>
      </c>
      <c r="F452" s="166"/>
      <c r="G452" s="167">
        <v>2734</v>
      </c>
      <c r="H452" s="167">
        <v>92</v>
      </c>
      <c r="I452" s="168">
        <f t="shared" si="669"/>
      </c>
      <c r="J452" s="169">
        <f t="shared" si="723"/>
      </c>
      <c r="K452" s="167">
        <v>7</v>
      </c>
      <c r="L452" s="169">
        <f t="shared" si="778"/>
      </c>
      <c r="M452" s="167">
        <v>0</v>
      </c>
      <c r="N452" s="170">
        <f t="shared" si="807"/>
      </c>
      <c r="O452" s="167">
        <v>1</v>
      </c>
      <c r="P452" s="170">
        <f t="shared" si="834"/>
      </c>
      <c r="Q452" s="171"/>
      <c r="R452" s="172"/>
      <c r="S452" s="171"/>
      <c r="T452" s="172"/>
      <c r="U452" s="173"/>
      <c r="V452" s="174"/>
      <c r="W452" s="175"/>
      <c r="X452" s="174"/>
      <c r="Y452" s="171"/>
      <c r="Z452" s="174"/>
      <c r="AA452" s="174"/>
      <c r="AB452" s="172"/>
      <c r="AC452" s="172"/>
      <c r="AD452" s="171"/>
      <c r="AE452" s="174"/>
      <c r="AF452" s="176" t="s">
        <v>184</v>
      </c>
    </row>
    <row r="453">
      <c r="A453" s="161"/>
      <c r="B453" s="162" t="s">
        <v>165</v>
      </c>
      <c r="C453" s="163" t="s">
        <v>174</v>
      </c>
      <c r="D453" s="201" t="s">
        <v>187</v>
      </c>
      <c r="E453" s="165">
        <v>185.15</v>
      </c>
      <c r="F453" s="166">
        <f>E453+E454</f>
      </c>
      <c r="G453" s="167">
        <v>783</v>
      </c>
      <c r="H453" s="167">
        <v>16</v>
      </c>
      <c r="I453" s="168">
        <f t="shared" si="669"/>
      </c>
      <c r="J453" s="169">
        <f t="shared" si="723"/>
      </c>
      <c r="K453" s="167">
        <v>0</v>
      </c>
      <c r="L453" s="169">
        <f t="shared" si="778"/>
      </c>
      <c r="M453" s="167">
        <v>0</v>
      </c>
      <c r="N453" s="170">
        <f t="shared" si="807"/>
      </c>
      <c r="O453" s="167">
        <v>0</v>
      </c>
      <c r="P453" s="170">
        <f t="shared" si="834"/>
      </c>
      <c r="Q453" s="171">
        <f>(M453+M454)/(O453+O454)</f>
      </c>
      <c r="R453" s="172">
        <v>6</v>
      </c>
      <c r="S453" s="171">
        <f>(O453+O454)/(K453+K454)</f>
      </c>
      <c r="T453" s="172">
        <v>2</v>
      </c>
      <c r="U453" s="173">
        <f>F453/T453</f>
      </c>
      <c r="V453" s="174">
        <f>(F453+500)/T453</f>
      </c>
      <c r="W453" s="175">
        <v>2726.399999999998</v>
      </c>
      <c r="X453" s="174">
        <f>W453/T453</f>
      </c>
      <c r="Y453" s="171">
        <f>T453/R453</f>
      </c>
      <c r="Z453" s="174">
        <f>W453/F453</f>
      </c>
      <c r="AA453" s="174">
        <f>W453/(F453+500)</f>
      </c>
      <c r="AB453" s="172">
        <v>1</v>
      </c>
      <c r="AC453" s="172">
        <v>715.2</v>
      </c>
      <c r="AD453" s="171">
        <f>AB453/T453</f>
      </c>
      <c r="AE453" s="174">
        <f>(W453-AC453)/(F453+500)</f>
      </c>
      <c r="AF453" s="174" t="s">
        <v>159</v>
      </c>
    </row>
    <row r="454">
      <c r="A454" s="161"/>
      <c r="B454" s="162"/>
      <c r="C454" s="163"/>
      <c r="D454" s="164" t="s">
        <v>144</v>
      </c>
      <c r="E454" s="165">
        <v>1351.69</v>
      </c>
      <c r="F454" s="166"/>
      <c r="G454" s="167">
        <v>5903</v>
      </c>
      <c r="H454" s="167">
        <v>267</v>
      </c>
      <c r="I454" s="168">
        <f t="shared" si="669"/>
      </c>
      <c r="J454" s="169">
        <f t="shared" si="723"/>
      </c>
      <c r="K454" s="167">
        <v>13</v>
      </c>
      <c r="L454" s="169">
        <f t="shared" si="778"/>
      </c>
      <c r="M454" s="167">
        <v>2</v>
      </c>
      <c r="N454" s="170">
        <f t="shared" si="807"/>
      </c>
      <c r="O454" s="167">
        <v>5</v>
      </c>
      <c r="P454" s="170">
        <f t="shared" si="834"/>
      </c>
      <c r="Q454" s="171"/>
      <c r="R454" s="172"/>
      <c r="S454" s="171"/>
      <c r="T454" s="172"/>
      <c r="U454" s="173"/>
      <c r="V454" s="174"/>
      <c r="W454" s="175"/>
      <c r="X454" s="174"/>
      <c r="Y454" s="171"/>
      <c r="Z454" s="174"/>
      <c r="AA454" s="174"/>
      <c r="AB454" s="172"/>
      <c r="AC454" s="172"/>
      <c r="AD454" s="171"/>
      <c r="AE454" s="174"/>
      <c r="AF454" s="176" t="s">
        <v>184</v>
      </c>
    </row>
    <row r="455">
      <c r="A455" s="161"/>
      <c r="B455" s="162" t="s">
        <v>166</v>
      </c>
      <c r="C455" s="163" t="s">
        <v>174</v>
      </c>
      <c r="D455" s="201" t="s">
        <v>187</v>
      </c>
      <c r="E455" s="165">
        <v>120.87</v>
      </c>
      <c r="F455" s="166">
        <f>E455+E456</f>
      </c>
      <c r="G455" s="167">
        <v>633</v>
      </c>
      <c r="H455" s="167">
        <v>17</v>
      </c>
      <c r="I455" s="168">
        <f t="shared" si="669"/>
      </c>
      <c r="J455" s="169">
        <f t="shared" si="723"/>
      </c>
      <c r="K455" s="167">
        <v>1</v>
      </c>
      <c r="L455" s="169">
        <f t="shared" si="778"/>
      </c>
      <c r="M455" s="167">
        <v>0</v>
      </c>
      <c r="N455" s="170">
        <f t="shared" si="807"/>
      </c>
      <c r="O455" s="167">
        <v>0</v>
      </c>
      <c r="P455" s="170">
        <f t="shared" si="834"/>
      </c>
      <c r="Q455" s="171">
        <f>(M455+M456)/(O455+O456)</f>
      </c>
      <c r="R455" s="172">
        <v>7</v>
      </c>
      <c r="S455" s="171">
        <f>(O455+O456)/(K455+K456)</f>
      </c>
      <c r="T455" s="172">
        <v>1</v>
      </c>
      <c r="U455" s="173">
        <f>F455/T455</f>
      </c>
      <c r="V455" s="174">
        <f>(F455+500)/T455</f>
      </c>
      <c r="W455" s="175">
        <v>1411.2000000000007</v>
      </c>
      <c r="X455" s="174">
        <f>W455/T455</f>
      </c>
      <c r="Y455" s="171">
        <f>T455/R455</f>
      </c>
      <c r="Z455" s="174">
        <f>W455/F455</f>
      </c>
      <c r="AA455" s="174">
        <f>W455/(F455+500)</f>
      </c>
      <c r="AB455" s="172">
        <v>1</v>
      </c>
      <c r="AC455" s="172">
        <v>1411.2</v>
      </c>
      <c r="AD455" s="171">
        <f>AB455/T455</f>
      </c>
      <c r="AE455" s="174">
        <f>(W455-AC455)/(F455+500)</f>
      </c>
      <c r="AF455" s="174" t="s">
        <v>159</v>
      </c>
    </row>
    <row r="456">
      <c r="A456" s="161"/>
      <c r="B456" s="162"/>
      <c r="C456" s="163"/>
      <c r="D456" s="164" t="s">
        <v>144</v>
      </c>
      <c r="E456" s="165">
        <v>1387.01</v>
      </c>
      <c r="F456" s="166"/>
      <c r="G456" s="167">
        <v>8403</v>
      </c>
      <c r="H456" s="167">
        <v>314</v>
      </c>
      <c r="I456" s="168">
        <f t="shared" si="669"/>
      </c>
      <c r="J456" s="169">
        <f t="shared" si="723"/>
      </c>
      <c r="K456" s="167">
        <v>21</v>
      </c>
      <c r="L456" s="169">
        <f t="shared" si="778"/>
      </c>
      <c r="M456" s="167">
        <v>1</v>
      </c>
      <c r="N456" s="170">
        <f t="shared" si="807"/>
      </c>
      <c r="O456" s="167">
        <v>4</v>
      </c>
      <c r="P456" s="170">
        <f t="shared" si="834"/>
      </c>
      <c r="Q456" s="171"/>
      <c r="R456" s="172"/>
      <c r="S456" s="171"/>
      <c r="T456" s="172"/>
      <c r="U456" s="173"/>
      <c r="V456" s="174"/>
      <c r="W456" s="175"/>
      <c r="X456" s="174"/>
      <c r="Y456" s="171"/>
      <c r="Z456" s="174"/>
      <c r="AA456" s="174"/>
      <c r="AB456" s="172"/>
      <c r="AC456" s="172"/>
      <c r="AD456" s="171"/>
      <c r="AE456" s="174"/>
      <c r="AF456" s="176" t="s">
        <v>184</v>
      </c>
    </row>
    <row r="457">
      <c r="A457" s="161"/>
      <c r="B457" s="177" t="s">
        <v>149</v>
      </c>
      <c r="C457" s="178"/>
      <c r="D457" s="179"/>
      <c r="E457" s="180">
        <f>SUM(E449:E456)</f>
      </c>
      <c r="F457" s="181">
        <f>SUM(F449:F456)</f>
      </c>
      <c r="G457" s="181">
        <f>SUM(G449:G456)</f>
      </c>
      <c r="H457" s="181">
        <f>SUM(H449:H456)</f>
      </c>
      <c r="I457" s="182">
        <f t="shared" si="669"/>
      </c>
      <c r="J457" s="183">
        <f t="shared" si="723"/>
      </c>
      <c r="K457" s="181">
        <f>SUM(K449:K456)</f>
      </c>
      <c r="L457" s="183">
        <f t="shared" si="778"/>
      </c>
      <c r="M457" s="181">
        <f>SUM(M449:M456)</f>
      </c>
      <c r="N457" s="184">
        <f t="shared" si="807"/>
      </c>
      <c r="O457" s="181">
        <f>SUM(O449:O456)</f>
      </c>
      <c r="P457" s="184">
        <f t="shared" si="834"/>
      </c>
      <c r="Q457" s="185">
        <f>M457/O457</f>
      </c>
      <c r="R457" s="181">
        <f>SUM(R449:R456)</f>
      </c>
      <c r="S457" s="185">
        <f>(O457+O457)/(K457+K457)</f>
      </c>
      <c r="T457" s="181">
        <f>SUM(T449:T456)</f>
      </c>
      <c r="U457" s="186">
        <f t="shared" ref="U457:U458" si="47">F457/T457</f>
      </c>
      <c r="V457" s="187">
        <f>(F457+5*500)/T457</f>
      </c>
      <c r="W457" s="183">
        <f>SUM(W449:W456)</f>
      </c>
      <c r="X457" s="188">
        <f t="shared" ref="X457:X458" si="179">W457/T457</f>
      </c>
      <c r="Y457" s="185">
        <f t="shared" ref="Y457:Y458" si="311">T457/R457</f>
      </c>
      <c r="Z457" s="187">
        <f t="shared" ref="Z457:Z458" si="443">W457/F457</f>
      </c>
      <c r="AA457" s="187">
        <f>W457/(F457+COUNT(W449:W456)*500)</f>
      </c>
      <c r="AB457" s="181">
        <f>SUM(AB449:AB456)</f>
      </c>
      <c r="AC457" s="181">
        <f>SUM(AC449:AC456)</f>
      </c>
      <c r="AD457" s="185">
        <f t="shared" ref="AD457:AD458" si="575">AB457/T457</f>
      </c>
      <c r="AE457" s="189">
        <f>(W457-AC457)/(F457+COUNT(W449:W456))</f>
      </c>
      <c r="AF457" s="174"/>
    </row>
    <row r="458">
      <c r="A458" s="161"/>
      <c r="B458" s="162" t="s">
        <v>167</v>
      </c>
      <c r="C458" s="163" t="s">
        <v>151</v>
      </c>
      <c r="D458" s="201" t="s">
        <v>187</v>
      </c>
      <c r="E458" s="165">
        <v>183.83</v>
      </c>
      <c r="F458" s="166">
        <f>E458+E459</f>
      </c>
      <c r="G458" s="167">
        <v>874</v>
      </c>
      <c r="H458" s="167">
        <v>26</v>
      </c>
      <c r="I458" s="168">
        <f t="shared" si="669"/>
      </c>
      <c r="J458" s="169">
        <f t="shared" si="723"/>
      </c>
      <c r="K458" s="167">
        <v>2</v>
      </c>
      <c r="L458" s="169">
        <f t="shared" si="778"/>
      </c>
      <c r="M458" s="167">
        <v>1</v>
      </c>
      <c r="N458" s="170">
        <f t="shared" si="807"/>
      </c>
      <c r="O458" s="167">
        <v>1</v>
      </c>
      <c r="P458" s="170">
        <f t="shared" si="834"/>
      </c>
      <c r="Q458" s="171">
        <f>(M458+M459)/(O458+O459)</f>
      </c>
      <c r="R458" s="172">
        <v>6</v>
      </c>
      <c r="S458" s="171">
        <f>(O458+O459)/(K458+K459)</f>
      </c>
      <c r="T458" s="172">
        <v>3</v>
      </c>
      <c r="U458" s="173">
        <f t="shared" si="47"/>
      </c>
      <c r="V458" s="174">
        <f>(F458+500)/T458</f>
      </c>
      <c r="W458" s="175">
        <v>4699.200000000001</v>
      </c>
      <c r="X458" s="174">
        <f t="shared" si="179"/>
      </c>
      <c r="Y458" s="171">
        <f t="shared" si="311"/>
      </c>
      <c r="Z458" s="174">
        <f t="shared" si="443"/>
      </c>
      <c r="AA458" s="174">
        <f>W458/(F458+500)</f>
      </c>
      <c r="AB458" s="172">
        <v>0</v>
      </c>
      <c r="AC458" s="172">
        <v>0</v>
      </c>
      <c r="AD458" s="171">
        <f t="shared" si="575"/>
      </c>
      <c r="AE458" s="174">
        <f>(W458-AC458)/(F458+500)</f>
      </c>
      <c r="AF458" s="174" t="s">
        <v>159</v>
      </c>
    </row>
    <row r="459">
      <c r="A459" s="161"/>
      <c r="B459" s="162"/>
      <c r="C459" s="163"/>
      <c r="D459" s="164" t="s">
        <v>144</v>
      </c>
      <c r="E459" s="165">
        <v>1162.04</v>
      </c>
      <c r="F459" s="166"/>
      <c r="G459" s="167">
        <v>6590</v>
      </c>
      <c r="H459" s="167">
        <v>320</v>
      </c>
      <c r="I459" s="168">
        <f t="shared" si="669"/>
      </c>
      <c r="J459" s="169">
        <f t="shared" si="723"/>
      </c>
      <c r="K459" s="167">
        <v>16</v>
      </c>
      <c r="L459" s="169">
        <f t="shared" si="778"/>
      </c>
      <c r="M459" s="167">
        <v>1</v>
      </c>
      <c r="N459" s="170">
        <f t="shared" si="807"/>
      </c>
      <c r="O459" s="167">
        <v>5</v>
      </c>
      <c r="P459" s="170">
        <f t="shared" si="834"/>
      </c>
      <c r="Q459" s="171"/>
      <c r="R459" s="172"/>
      <c r="S459" s="171"/>
      <c r="T459" s="172"/>
      <c r="U459" s="173"/>
      <c r="V459" s="174"/>
      <c r="W459" s="175"/>
      <c r="X459" s="174"/>
      <c r="Y459" s="171"/>
      <c r="Z459" s="174"/>
      <c r="AA459" s="174"/>
      <c r="AB459" s="172"/>
      <c r="AC459" s="172"/>
      <c r="AD459" s="171"/>
      <c r="AE459" s="174"/>
      <c r="AF459" s="176" t="s">
        <v>184</v>
      </c>
    </row>
    <row r="460">
      <c r="A460" s="161"/>
      <c r="B460" s="162" t="s">
        <v>169</v>
      </c>
      <c r="C460" s="163" t="s">
        <v>151</v>
      </c>
      <c r="D460" s="201" t="s">
        <v>187</v>
      </c>
      <c r="E460" s="165">
        <v>114.21</v>
      </c>
      <c r="F460" s="166">
        <f>E460+E461</f>
      </c>
      <c r="G460" s="167">
        <v>617</v>
      </c>
      <c r="H460" s="167">
        <v>19</v>
      </c>
      <c r="I460" s="168">
        <f t="shared" si="669"/>
      </c>
      <c r="J460" s="169">
        <f t="shared" si="723"/>
      </c>
      <c r="K460" s="167">
        <v>3</v>
      </c>
      <c r="L460" s="169">
        <f t="shared" si="778"/>
      </c>
      <c r="M460" s="167">
        <v>0</v>
      </c>
      <c r="N460" s="170">
        <f t="shared" si="807"/>
      </c>
      <c r="O460" s="167">
        <v>0</v>
      </c>
      <c r="P460" s="170">
        <f t="shared" si="834"/>
      </c>
      <c r="Q460" s="171">
        <f>(M460+M461)/(O460+O461)</f>
      </c>
      <c r="R460" s="172">
        <v>2</v>
      </c>
      <c r="S460" s="171">
        <f>(O460+O461)/(K460+K461)</f>
      </c>
      <c r="T460" s="172">
        <v>1</v>
      </c>
      <c r="U460" s="173">
        <f>F460/T460</f>
      </c>
      <c r="V460" s="174">
        <f>(F460+500)/T460</f>
      </c>
      <c r="W460" s="175">
        <v>763.2000000000007</v>
      </c>
      <c r="X460" s="174">
        <f>W460/T460</f>
      </c>
      <c r="Y460" s="171">
        <f>T460/R460</f>
      </c>
      <c r="Z460" s="174">
        <f>W460/F460</f>
      </c>
      <c r="AA460" s="174">
        <f>W460/(F460+500)</f>
      </c>
      <c r="AB460" s="172">
        <v>0</v>
      </c>
      <c r="AC460" s="172">
        <v>0</v>
      </c>
      <c r="AD460" s="171">
        <f>AB460/T460</f>
      </c>
      <c r="AE460" s="174">
        <f>(W460-AC460)/(F460+500)</f>
      </c>
      <c r="AF460" s="174" t="s">
        <v>159</v>
      </c>
    </row>
    <row r="461">
      <c r="A461" s="161"/>
      <c r="B461" s="162"/>
      <c r="C461" s="163"/>
      <c r="D461" s="164" t="s">
        <v>144</v>
      </c>
      <c r="E461" s="165">
        <v>1115.91</v>
      </c>
      <c r="F461" s="166"/>
      <c r="G461" s="167">
        <v>6871</v>
      </c>
      <c r="H461" s="167">
        <v>359</v>
      </c>
      <c r="I461" s="168">
        <f t="shared" si="669"/>
      </c>
      <c r="J461" s="169">
        <f t="shared" si="723"/>
      </c>
      <c r="K461" s="167">
        <v>9</v>
      </c>
      <c r="L461" s="169">
        <f t="shared" si="778"/>
      </c>
      <c r="M461" s="167">
        <v>1</v>
      </c>
      <c r="N461" s="170">
        <f t="shared" si="807"/>
      </c>
      <c r="O461" s="167">
        <v>1</v>
      </c>
      <c r="P461" s="170">
        <f t="shared" si="834"/>
      </c>
      <c r="Q461" s="171"/>
      <c r="R461" s="172"/>
      <c r="S461" s="171"/>
      <c r="T461" s="172"/>
      <c r="U461" s="173"/>
      <c r="V461" s="174"/>
      <c r="W461" s="175"/>
      <c r="X461" s="174"/>
      <c r="Y461" s="171"/>
      <c r="Z461" s="174"/>
      <c r="AA461" s="174"/>
      <c r="AB461" s="172"/>
      <c r="AC461" s="172"/>
      <c r="AD461" s="171"/>
      <c r="AE461" s="174"/>
      <c r="AF461" s="176" t="s">
        <v>184</v>
      </c>
    </row>
    <row r="462">
      <c r="A462" s="161"/>
      <c r="B462" s="162" t="s">
        <v>170</v>
      </c>
      <c r="C462" s="163" t="s">
        <v>151</v>
      </c>
      <c r="D462" s="201" t="s">
        <v>187</v>
      </c>
      <c r="E462" s="165">
        <v>231.47</v>
      </c>
      <c r="F462" s="166">
        <f>E462+E463</f>
      </c>
      <c r="G462" s="167">
        <v>841</v>
      </c>
      <c r="H462" s="167">
        <v>18</v>
      </c>
      <c r="I462" s="168">
        <f t="shared" si="669"/>
      </c>
      <c r="J462" s="169">
        <f t="shared" si="723"/>
      </c>
      <c r="K462" s="167">
        <v>3</v>
      </c>
      <c r="L462" s="169">
        <f t="shared" si="778"/>
      </c>
      <c r="M462" s="167">
        <v>0</v>
      </c>
      <c r="N462" s="170">
        <f t="shared" si="807"/>
      </c>
      <c r="O462" s="167">
        <v>0</v>
      </c>
      <c r="P462" s="170">
        <f t="shared" si="834"/>
      </c>
      <c r="Q462" s="171">
        <f>(M462+M463)/(O462+O463)</f>
      </c>
      <c r="R462" s="172">
        <v>1</v>
      </c>
      <c r="S462" s="171">
        <f>(O462+O463)/(K462+K463)</f>
      </c>
      <c r="T462" s="172">
        <v>0</v>
      </c>
      <c r="U462" s="173">
        <f>F462/T462</f>
      </c>
      <c r="V462" s="174">
        <f>(F462+500)/T462</f>
      </c>
      <c r="W462" s="175">
        <v>0</v>
      </c>
      <c r="X462" s="174">
        <f>W462/T462</f>
      </c>
      <c r="Y462" s="171">
        <f>T462/R462</f>
      </c>
      <c r="Z462" s="174">
        <f>W462/F462</f>
      </c>
      <c r="AA462" s="174">
        <f>W462/(F462+500)</f>
      </c>
      <c r="AB462" s="172">
        <v>0</v>
      </c>
      <c r="AC462" s="172">
        <v>0</v>
      </c>
      <c r="AD462" s="171">
        <f>AB462/T462</f>
      </c>
      <c r="AE462" s="174">
        <f>(W462-AC462)/(F462+500)</f>
      </c>
      <c r="AF462" s="174" t="s">
        <v>159</v>
      </c>
    </row>
    <row r="463">
      <c r="A463" s="161"/>
      <c r="B463" s="162"/>
      <c r="C463" s="163"/>
      <c r="D463" s="164" t="s">
        <v>144</v>
      </c>
      <c r="E463" s="165">
        <v>612.95</v>
      </c>
      <c r="F463" s="166"/>
      <c r="G463" s="167">
        <v>2693</v>
      </c>
      <c r="H463" s="167">
        <v>183</v>
      </c>
      <c r="I463" s="168">
        <f t="shared" si="669"/>
      </c>
      <c r="J463" s="169">
        <f t="shared" si="723"/>
      </c>
      <c r="K463" s="167">
        <v>8</v>
      </c>
      <c r="L463" s="169">
        <f t="shared" si="778"/>
      </c>
      <c r="M463" s="167">
        <v>0</v>
      </c>
      <c r="N463" s="170">
        <f t="shared" si="807"/>
      </c>
      <c r="O463" s="167">
        <v>0</v>
      </c>
      <c r="P463" s="170">
        <f t="shared" si="834"/>
      </c>
      <c r="Q463" s="171"/>
      <c r="R463" s="172"/>
      <c r="S463" s="171"/>
      <c r="T463" s="172"/>
      <c r="U463" s="173"/>
      <c r="V463" s="174"/>
      <c r="W463" s="175"/>
      <c r="X463" s="174"/>
      <c r="Y463" s="171"/>
      <c r="Z463" s="174"/>
      <c r="AA463" s="174"/>
      <c r="AB463" s="172"/>
      <c r="AC463" s="172"/>
      <c r="AD463" s="171"/>
      <c r="AE463" s="174"/>
      <c r="AF463" s="176" t="s">
        <v>184</v>
      </c>
    </row>
    <row r="464">
      <c r="A464" s="161"/>
      <c r="B464" s="162" t="s">
        <v>171</v>
      </c>
      <c r="C464" s="163" t="s">
        <v>151</v>
      </c>
      <c r="D464" s="201" t="s">
        <v>187</v>
      </c>
      <c r="E464" s="165">
        <v>91.43</v>
      </c>
      <c r="F464" s="166">
        <f>E464+E465</f>
      </c>
      <c r="G464" s="167">
        <v>582</v>
      </c>
      <c r="H464" s="167">
        <v>11</v>
      </c>
      <c r="I464" s="168">
        <f t="shared" si="669"/>
      </c>
      <c r="J464" s="169">
        <f t="shared" si="723"/>
      </c>
      <c r="K464" s="167">
        <v>1</v>
      </c>
      <c r="L464" s="169">
        <f t="shared" si="778"/>
      </c>
      <c r="M464" s="167">
        <v>0</v>
      </c>
      <c r="N464" s="170">
        <f t="shared" si="807"/>
      </c>
      <c r="O464" s="167">
        <v>1</v>
      </c>
      <c r="P464" s="170">
        <f t="shared" si="834"/>
      </c>
      <c r="Q464" s="171">
        <f>(M464+M465)/(O464+O465)</f>
      </c>
      <c r="R464" s="172">
        <v>1</v>
      </c>
      <c r="S464" s="171">
        <f>(O464+O465)/(K464+K465)</f>
      </c>
      <c r="T464" s="172">
        <v>0</v>
      </c>
      <c r="U464" s="173">
        <f>F464/T464</f>
      </c>
      <c r="V464" s="174">
        <f>(F464+500)/T464</f>
      </c>
      <c r="W464" s="175">
        <v>0</v>
      </c>
      <c r="X464" s="174">
        <f>W464/T464</f>
      </c>
      <c r="Y464" s="171">
        <f>T464/R464</f>
      </c>
      <c r="Z464" s="174">
        <f>W464/F464</f>
      </c>
      <c r="AA464" s="174">
        <f>W464/(F464+500)</f>
      </c>
      <c r="AB464" s="172">
        <v>0</v>
      </c>
      <c r="AC464" s="172">
        <v>0</v>
      </c>
      <c r="AD464" s="171">
        <f>AB464/T464</f>
      </c>
      <c r="AE464" s="174">
        <f>(W464-AC464)/(F464+500)</f>
      </c>
      <c r="AF464" s="174" t="s">
        <v>159</v>
      </c>
    </row>
    <row r="465">
      <c r="A465" s="161"/>
      <c r="B465" s="162"/>
      <c r="C465" s="163"/>
      <c r="D465" s="164" t="s">
        <v>144</v>
      </c>
      <c r="E465" s="165">
        <v>121.85</v>
      </c>
      <c r="F465" s="166"/>
      <c r="G465" s="167">
        <v>904</v>
      </c>
      <c r="H465" s="167">
        <v>66</v>
      </c>
      <c r="I465" s="168">
        <f t="shared" si="669"/>
      </c>
      <c r="J465" s="169">
        <f t="shared" si="723"/>
      </c>
      <c r="K465" s="167">
        <v>0</v>
      </c>
      <c r="L465" s="169">
        <f t="shared" si="778"/>
      </c>
      <c r="M465" s="167">
        <v>0</v>
      </c>
      <c r="N465" s="170">
        <f t="shared" si="807"/>
      </c>
      <c r="O465" s="167">
        <v>0</v>
      </c>
      <c r="P465" s="170">
        <f t="shared" si="834"/>
      </c>
      <c r="Q465" s="171"/>
      <c r="R465" s="172"/>
      <c r="S465" s="171"/>
      <c r="T465" s="172"/>
      <c r="U465" s="173"/>
      <c r="V465" s="174"/>
      <c r="W465" s="175"/>
      <c r="X465" s="174"/>
      <c r="Y465" s="171"/>
      <c r="Z465" s="174"/>
      <c r="AA465" s="174"/>
      <c r="AB465" s="172"/>
      <c r="AC465" s="172"/>
      <c r="AD465" s="171"/>
      <c r="AE465" s="174"/>
      <c r="AF465" s="176" t="s">
        <v>184</v>
      </c>
    </row>
    <row r="466">
      <c r="A466" s="161"/>
      <c r="B466" s="177" t="s">
        <v>149</v>
      </c>
      <c r="C466" s="178"/>
      <c r="D466" s="179"/>
      <c r="E466" s="180">
        <f>SUM(E458:E465)</f>
      </c>
      <c r="F466" s="181">
        <f>SUM(F458:F465)</f>
      </c>
      <c r="G466" s="181">
        <f>SUM(G458:G465)</f>
      </c>
      <c r="H466" s="181">
        <f>SUM(H458:H465)</f>
      </c>
      <c r="I466" s="182">
        <f t="shared" si="669"/>
      </c>
      <c r="J466" s="183">
        <f t="shared" si="723"/>
      </c>
      <c r="K466" s="181">
        <f>SUM(K458:K465)</f>
      </c>
      <c r="L466" s="183">
        <f t="shared" si="778"/>
      </c>
      <c r="M466" s="181">
        <f>SUM(M458:M465)</f>
      </c>
      <c r="N466" s="184">
        <f t="shared" si="807"/>
      </c>
      <c r="O466" s="181">
        <f>SUM(O458:O465)</f>
      </c>
      <c r="P466" s="184">
        <f t="shared" si="834"/>
      </c>
      <c r="Q466" s="185">
        <f t="shared" ref="Q466:Q467" si="696">M466/O466</f>
      </c>
      <c r="R466" s="181">
        <f>SUM(R458:R465)</f>
      </c>
      <c r="S466" s="185">
        <f t="shared" ref="S466:S467" si="750">(O466+O466)/(K466+K466)</f>
      </c>
      <c r="T466" s="181">
        <f>SUM(T458:T465)</f>
      </c>
      <c r="U466" s="186">
        <f t="shared" ref="U466:U467" si="48">F466/T466</f>
      </c>
      <c r="V466" s="187">
        <f>(F466+5*500)/T466</f>
      </c>
      <c r="W466" s="183">
        <f>SUM(W458:W465)</f>
      </c>
      <c r="X466" s="188">
        <f t="shared" ref="X466:X467" si="180">W466/T466</f>
      </c>
      <c r="Y466" s="185">
        <f t="shared" ref="Y466:Y467" si="312">T466/R466</f>
      </c>
      <c r="Z466" s="187">
        <f t="shared" ref="Z466:Z467" si="444">W466/F466</f>
      </c>
      <c r="AA466" s="187">
        <f>W466/(F466+COUNT(W458:W465)*500)</f>
      </c>
      <c r="AB466" s="181">
        <f>SUM(AB458:AB465)</f>
      </c>
      <c r="AC466" s="181">
        <f>SUM(AC458:AC465)</f>
      </c>
      <c r="AD466" s="185">
        <f t="shared" ref="AD466:AD467" si="576">AB466/T466</f>
      </c>
      <c r="AE466" s="189">
        <f>(W466-AC466)/(F466+COUNT(W458:W465))</f>
      </c>
      <c r="AF466" s="174"/>
    </row>
    <row r="467">
      <c r="A467" s="161"/>
      <c r="B467" s="191" t="s">
        <v>172</v>
      </c>
      <c r="C467" s="192"/>
      <c r="D467" s="191"/>
      <c r="E467" s="193">
        <f>E430+E439+E448+E457+E466</f>
      </c>
      <c r="F467" s="194">
        <f>F430+F439+F448+F457+F466</f>
      </c>
      <c r="G467" s="194">
        <f>G430+G439+G448+G457+G466</f>
      </c>
      <c r="H467" s="194">
        <f>H430+H439+H448+H457+H466</f>
      </c>
      <c r="I467" s="195">
        <f t="shared" si="669"/>
      </c>
      <c r="J467" s="194">
        <f>J430+J439+J448+J457+J466</f>
      </c>
      <c r="K467" s="194">
        <f>K430+K439+K448+K457+K466</f>
      </c>
      <c r="L467" s="196">
        <f t="shared" si="778"/>
      </c>
      <c r="M467" s="194">
        <f>M430+M439+M448+M457+M466</f>
      </c>
      <c r="N467" s="197">
        <f t="shared" si="807"/>
      </c>
      <c r="O467" s="194">
        <f>O430+O439+O448+O457+O466</f>
      </c>
      <c r="P467" s="197">
        <f t="shared" si="834"/>
      </c>
      <c r="Q467" s="198">
        <f t="shared" si="696"/>
      </c>
      <c r="R467" s="194">
        <f>R430+R439+R448+R457+R466</f>
      </c>
      <c r="S467" s="198">
        <f t="shared" si="750"/>
      </c>
      <c r="T467" s="194">
        <f>T430+T439+T448+T457+T466</f>
      </c>
      <c r="U467" s="199">
        <f t="shared" si="48"/>
      </c>
      <c r="V467" s="194">
        <f>(F467+4*500)/T467</f>
      </c>
      <c r="W467" s="194">
        <f>W430+W439+W448+W457+W466</f>
      </c>
      <c r="X467" s="194">
        <f t="shared" si="180"/>
      </c>
      <c r="Y467" s="198">
        <f t="shared" si="312"/>
      </c>
      <c r="Z467" s="194">
        <f t="shared" si="444"/>
      </c>
      <c r="AA467" s="194">
        <f>W467/(F467+COUNT(W422:W429,W431:W438,W440:W447,W449:W456,W458:W465)*500)</f>
      </c>
      <c r="AB467" s="194">
        <f>AB430+AB439+AB448+AB457+AB466</f>
      </c>
      <c r="AC467" s="194">
        <f>AC430+AC439+AC448+AC457+AC466</f>
      </c>
      <c r="AD467" s="198">
        <f t="shared" si="576"/>
      </c>
      <c r="AE467" s="194">
        <f>(W467-AC467)/(F467+COUNT(W422:W429,W431:W438,W440:W447,W449:W456,W458:W465)*500)</f>
      </c>
      <c r="AF467" s="174"/>
    </row>
    <row r="468">
      <c r="A468" s="150" t="s">
        <v>107</v>
      </c>
      <c r="B468" s="151" t="s">
        <v>108</v>
      </c>
      <c r="C468" s="152" t="s">
        <v>109</v>
      </c>
      <c r="D468" s="151" t="s">
        <v>110</v>
      </c>
      <c r="E468" s="153" t="s">
        <v>111</v>
      </c>
      <c r="F468" s="151" t="s">
        <v>112</v>
      </c>
      <c r="G468" s="151" t="s">
        <v>113</v>
      </c>
      <c r="H468" s="151" t="s">
        <v>114</v>
      </c>
      <c r="I468" s="154" t="s">
        <v>115</v>
      </c>
      <c r="J468" s="155" t="s">
        <v>116</v>
      </c>
      <c r="K468" s="151" t="s">
        <v>117</v>
      </c>
      <c r="L468" s="155" t="s">
        <v>118</v>
      </c>
      <c r="M468" s="151" t="s">
        <v>119</v>
      </c>
      <c r="N468" s="156" t="s">
        <v>120</v>
      </c>
      <c r="O468" s="151" t="s">
        <v>121</v>
      </c>
      <c r="P468" s="156" t="s">
        <v>122</v>
      </c>
      <c r="Q468" s="154" t="s">
        <v>123</v>
      </c>
      <c r="R468" s="157" t="s">
        <v>124</v>
      </c>
      <c r="S468" s="158" t="s">
        <v>125</v>
      </c>
      <c r="T468" s="157" t="s">
        <v>126</v>
      </c>
      <c r="U468" s="159" t="s">
        <v>127</v>
      </c>
      <c r="V468" s="160" t="s">
        <v>128</v>
      </c>
      <c r="W468" s="159" t="s">
        <v>129</v>
      </c>
      <c r="X468" s="160" t="s">
        <v>130</v>
      </c>
      <c r="Y468" s="158" t="s">
        <v>131</v>
      </c>
      <c r="Z468" s="160" t="s">
        <v>132</v>
      </c>
      <c r="AA468" s="160" t="s">
        <v>133</v>
      </c>
      <c r="AB468" s="160" t="s">
        <v>134</v>
      </c>
      <c r="AC468" s="157" t="s">
        <v>135</v>
      </c>
      <c r="AD468" s="158" t="s">
        <v>136</v>
      </c>
      <c r="AE468" s="160" t="s">
        <v>137</v>
      </c>
      <c r="AF468" s="160" t="s">
        <v>138</v>
      </c>
    </row>
    <row r="469">
      <c r="A469" s="161" t="s">
        <v>190</v>
      </c>
      <c r="B469" s="162" t="s">
        <v>140</v>
      </c>
      <c r="C469" s="202" t="s">
        <v>156</v>
      </c>
      <c r="D469" s="164" t="s">
        <v>142</v>
      </c>
      <c r="E469" s="165">
        <v>577.73</v>
      </c>
      <c r="F469" s="166">
        <f>E469+E470</f>
      </c>
      <c r="G469" s="167">
        <v>3539</v>
      </c>
      <c r="H469" s="167">
        <v>60</v>
      </c>
      <c r="I469" s="168">
        <f t="shared" ref="I469:I514" si="670">H469/G469</f>
      </c>
      <c r="J469" s="169">
        <f t="shared" ref="J469:J513" si="724">(E469/G469)*1000</f>
      </c>
      <c r="K469" s="167">
        <v>10</v>
      </c>
      <c r="L469" s="169">
        <f t="shared" ref="L469:L514" si="779">E469/K469</f>
      </c>
      <c r="M469" s="167">
        <v>0</v>
      </c>
      <c r="N469" s="170">
        <f t="shared" ref="N469:N514" si="808">E469/M469</f>
      </c>
      <c r="O469" s="167">
        <v>0</v>
      </c>
      <c r="P469" s="170">
        <f t="shared" ref="P469:P514" si="835">E469/O469</f>
      </c>
      <c r="Q469" s="171">
        <f>(M469+M470)/(O469+O470)</f>
      </c>
      <c r="R469" s="172">
        <v>0</v>
      </c>
      <c r="S469" s="171">
        <f>(O469+O470)/(K469+K470)</f>
      </c>
      <c r="T469" s="172">
        <v>0</v>
      </c>
      <c r="U469" s="173">
        <f>F469/T469</f>
      </c>
      <c r="V469" s="174">
        <f>(F469+500)/T469</f>
      </c>
      <c r="W469" s="175">
        <v>0</v>
      </c>
      <c r="X469" s="174">
        <f>W469/T469</f>
      </c>
      <c r="Y469" s="171">
        <f>T469/R469</f>
      </c>
      <c r="Z469" s="174">
        <f>W469/F469</f>
      </c>
      <c r="AA469" s="174">
        <f>W469/(F469+500)</f>
      </c>
      <c r="AB469" s="172">
        <v>0</v>
      </c>
      <c r="AC469" s="172">
        <v>0</v>
      </c>
      <c r="AD469" s="171">
        <f>AB469/T469</f>
      </c>
      <c r="AE469" s="174">
        <f>(W469-AC469)/(F469+500)</f>
      </c>
      <c r="AF469" s="174" t="s">
        <v>143</v>
      </c>
    </row>
    <row r="470">
      <c r="A470" s="161"/>
      <c r="B470" s="162"/>
      <c r="C470" s="202"/>
      <c r="D470" s="164" t="s">
        <v>144</v>
      </c>
      <c r="E470" s="165">
        <v>279.23</v>
      </c>
      <c r="F470" s="166"/>
      <c r="G470" s="167">
        <v>1462</v>
      </c>
      <c r="H470" s="167">
        <v>127</v>
      </c>
      <c r="I470" s="168">
        <f t="shared" si="670"/>
      </c>
      <c r="J470" s="169">
        <f t="shared" si="724"/>
      </c>
      <c r="K470" s="167">
        <v>4</v>
      </c>
      <c r="L470" s="169">
        <f t="shared" si="779"/>
      </c>
      <c r="M470" s="167">
        <v>0</v>
      </c>
      <c r="N470" s="170">
        <f t="shared" si="808"/>
      </c>
      <c r="O470" s="167">
        <v>0</v>
      </c>
      <c r="P470" s="170">
        <f t="shared" si="835"/>
      </c>
      <c r="Q470" s="171"/>
      <c r="R470" s="203"/>
      <c r="S470" s="171"/>
      <c r="T470" s="203"/>
      <c r="U470" s="173"/>
      <c r="V470" s="174"/>
      <c r="W470" s="173"/>
      <c r="X470" s="174"/>
      <c r="Y470" s="171"/>
      <c r="Z470" s="174"/>
      <c r="AA470" s="174"/>
      <c r="AB470" s="203"/>
      <c r="AC470" s="203"/>
      <c r="AD470" s="171"/>
      <c r="AE470" s="174"/>
      <c r="AF470" s="176" t="s">
        <v>177</v>
      </c>
    </row>
    <row r="471">
      <c r="A471" s="161"/>
      <c r="B471" s="162" t="s">
        <v>146</v>
      </c>
      <c r="C471" s="202" t="s">
        <v>156</v>
      </c>
      <c r="D471" s="164" t="s">
        <v>142</v>
      </c>
      <c r="E471" s="165">
        <v>817.03</v>
      </c>
      <c r="F471" s="166">
        <f>E471+E472</f>
      </c>
      <c r="G471" s="167">
        <v>4980</v>
      </c>
      <c r="H471" s="167">
        <v>76</v>
      </c>
      <c r="I471" s="168">
        <f t="shared" si="670"/>
      </c>
      <c r="J471" s="169">
        <f t="shared" si="724"/>
      </c>
      <c r="K471" s="167">
        <v>14</v>
      </c>
      <c r="L471" s="169">
        <f t="shared" si="779"/>
      </c>
      <c r="M471" s="167">
        <v>2</v>
      </c>
      <c r="N471" s="170">
        <f t="shared" si="808"/>
      </c>
      <c r="O471" s="167">
        <v>2</v>
      </c>
      <c r="P471" s="170">
        <f t="shared" si="835"/>
      </c>
      <c r="Q471" s="171">
        <f>(M471+M472)/(O471+O472)</f>
      </c>
      <c r="R471" s="172">
        <v>3</v>
      </c>
      <c r="S471" s="171">
        <f>(O471+O472)/(K471+K472)</f>
      </c>
      <c r="T471" s="172">
        <v>2</v>
      </c>
      <c r="U471" s="173">
        <f>F471/T471</f>
      </c>
      <c r="V471" s="174">
        <f>(F471+500)/T471</f>
      </c>
      <c r="W471" s="173">
        <v>3384</v>
      </c>
      <c r="X471" s="174">
        <f>W471/T471</f>
      </c>
      <c r="Y471" s="171">
        <f>T471/R471</f>
      </c>
      <c r="Z471" s="174">
        <f>W471/F471</f>
      </c>
      <c r="AA471" s="174">
        <f>W471/(F471+500)</f>
      </c>
      <c r="AB471" s="172">
        <v>0</v>
      </c>
      <c r="AC471" s="172">
        <v>0</v>
      </c>
      <c r="AD471" s="171">
        <f>AB471/T471</f>
      </c>
      <c r="AE471" s="174">
        <f>(W471-AC471)/(F471+500)</f>
      </c>
      <c r="AF471" s="174" t="s">
        <v>143</v>
      </c>
    </row>
    <row r="472">
      <c r="A472" s="161"/>
      <c r="B472" s="162"/>
      <c r="C472" s="202"/>
      <c r="D472" s="164" t="s">
        <v>144</v>
      </c>
      <c r="E472" s="165">
        <v>326.56</v>
      </c>
      <c r="F472" s="166"/>
      <c r="G472" s="167">
        <v>2122</v>
      </c>
      <c r="H472" s="167">
        <v>159</v>
      </c>
      <c r="I472" s="168">
        <f t="shared" si="670"/>
      </c>
      <c r="J472" s="169">
        <f t="shared" si="724"/>
      </c>
      <c r="K472" s="167">
        <v>5</v>
      </c>
      <c r="L472" s="169">
        <f t="shared" si="779"/>
      </c>
      <c r="M472" s="167">
        <v>0</v>
      </c>
      <c r="N472" s="170">
        <f t="shared" si="808"/>
      </c>
      <c r="O472" s="167">
        <v>0</v>
      </c>
      <c r="P472" s="170">
        <f t="shared" si="835"/>
      </c>
      <c r="Q472" s="171"/>
      <c r="R472" s="203"/>
      <c r="S472" s="171"/>
      <c r="T472" s="203"/>
      <c r="U472" s="173"/>
      <c r="V472" s="174"/>
      <c r="W472" s="173"/>
      <c r="X472" s="174"/>
      <c r="Y472" s="171"/>
      <c r="Z472" s="174"/>
      <c r="AA472" s="174"/>
      <c r="AB472" s="172"/>
      <c r="AC472" s="172"/>
      <c r="AD472" s="171"/>
      <c r="AE472" s="174"/>
      <c r="AF472" s="176" t="s">
        <v>177</v>
      </c>
    </row>
    <row r="473">
      <c r="A473" s="161"/>
      <c r="B473" s="162" t="s">
        <v>147</v>
      </c>
      <c r="C473" s="202" t="s">
        <v>156</v>
      </c>
      <c r="D473" s="164" t="s">
        <v>142</v>
      </c>
      <c r="E473" s="165">
        <v>922</v>
      </c>
      <c r="F473" s="166">
        <f>E473+E474</f>
      </c>
      <c r="G473" s="167">
        <v>4742</v>
      </c>
      <c r="H473" s="167">
        <v>75</v>
      </c>
      <c r="I473" s="168">
        <f t="shared" si="670"/>
      </c>
      <c r="J473" s="169">
        <f t="shared" si="724"/>
      </c>
      <c r="K473" s="167">
        <v>19</v>
      </c>
      <c r="L473" s="169">
        <f t="shared" si="779"/>
      </c>
      <c r="M473" s="167">
        <v>2</v>
      </c>
      <c r="N473" s="170">
        <f t="shared" si="808"/>
      </c>
      <c r="O473" s="167">
        <v>2</v>
      </c>
      <c r="P473" s="170">
        <f t="shared" si="835"/>
      </c>
      <c r="Q473" s="171">
        <f>(M473+M474)/(O473+O474)</f>
      </c>
      <c r="R473" s="172">
        <v>5</v>
      </c>
      <c r="S473" s="171">
        <f>(O473+O474)/(K473+K474)</f>
      </c>
      <c r="T473" s="172">
        <v>2</v>
      </c>
      <c r="U473" s="173">
        <f>F473/T473</f>
      </c>
      <c r="V473" s="174">
        <f>(F473+500)/T473</f>
      </c>
      <c r="W473" s="173">
        <v>3674.3999999999996</v>
      </c>
      <c r="X473" s="174">
        <f>W473/T473</f>
      </c>
      <c r="Y473" s="171">
        <f>T473/R473</f>
      </c>
      <c r="Z473" s="174">
        <f>W473/F473</f>
      </c>
      <c r="AA473" s="174">
        <f>W473/(F473+500)</f>
      </c>
      <c r="AB473" s="172">
        <v>0</v>
      </c>
      <c r="AC473" s="172">
        <v>0</v>
      </c>
      <c r="AD473" s="171">
        <f>AB473/T473</f>
      </c>
      <c r="AE473" s="174">
        <f>(W473-AC473)/(F473+500)</f>
      </c>
      <c r="AF473" s="174" t="s">
        <v>143</v>
      </c>
    </row>
    <row r="474">
      <c r="A474" s="161"/>
      <c r="B474" s="162"/>
      <c r="C474" s="202"/>
      <c r="D474" s="164" t="s">
        <v>144</v>
      </c>
      <c r="E474" s="165">
        <v>165.83</v>
      </c>
      <c r="F474" s="166"/>
      <c r="G474" s="167">
        <v>1266</v>
      </c>
      <c r="H474" s="167">
        <v>86</v>
      </c>
      <c r="I474" s="168">
        <f t="shared" si="670"/>
      </c>
      <c r="J474" s="169">
        <f t="shared" si="724"/>
      </c>
      <c r="K474" s="167">
        <v>0</v>
      </c>
      <c r="L474" s="169">
        <f t="shared" si="779"/>
      </c>
      <c r="M474" s="167">
        <v>0</v>
      </c>
      <c r="N474" s="170">
        <f t="shared" si="808"/>
      </c>
      <c r="O474" s="167">
        <v>0</v>
      </c>
      <c r="P474" s="170">
        <f t="shared" si="835"/>
      </c>
      <c r="Q474" s="171"/>
      <c r="R474" s="203"/>
      <c r="S474" s="171"/>
      <c r="T474" s="203"/>
      <c r="U474" s="173"/>
      <c r="V474" s="174"/>
      <c r="W474" s="173"/>
      <c r="X474" s="174"/>
      <c r="Y474" s="171"/>
      <c r="Z474" s="174"/>
      <c r="AA474" s="174"/>
      <c r="AB474" s="203"/>
      <c r="AC474" s="203"/>
      <c r="AD474" s="171"/>
      <c r="AE474" s="174"/>
      <c r="AF474" s="176" t="s">
        <v>177</v>
      </c>
    </row>
    <row r="475">
      <c r="A475" s="161"/>
      <c r="B475" s="162" t="s">
        <v>148</v>
      </c>
      <c r="C475" s="202" t="s">
        <v>156</v>
      </c>
      <c r="D475" s="164" t="s">
        <v>142</v>
      </c>
      <c r="E475" s="165">
        <v>3124.52</v>
      </c>
      <c r="F475" s="166">
        <f>E475+E476</f>
      </c>
      <c r="G475" s="167">
        <v>18123</v>
      </c>
      <c r="H475" s="167">
        <v>159</v>
      </c>
      <c r="I475" s="168">
        <f t="shared" si="670"/>
      </c>
      <c r="J475" s="169">
        <f t="shared" si="724"/>
      </c>
      <c r="K475" s="167">
        <v>59</v>
      </c>
      <c r="L475" s="169">
        <f t="shared" si="779"/>
      </c>
      <c r="M475" s="167">
        <v>1</v>
      </c>
      <c r="N475" s="170">
        <f t="shared" si="808"/>
      </c>
      <c r="O475" s="167">
        <v>3</v>
      </c>
      <c r="P475" s="170">
        <f t="shared" si="835"/>
      </c>
      <c r="Q475" s="171">
        <f>(M475+M476)/(O475+O476)</f>
      </c>
      <c r="R475" s="172">
        <v>6</v>
      </c>
      <c r="S475" s="171">
        <f>(O475+O476)/(K475+K476)</f>
      </c>
      <c r="T475" s="172">
        <v>2</v>
      </c>
      <c r="U475" s="173">
        <f>F475/T475</f>
      </c>
      <c r="V475" s="174">
        <f>(F475+500)/T475</f>
      </c>
      <c r="W475" s="173">
        <v>2383.2000000000007</v>
      </c>
      <c r="X475" s="174">
        <f>W475/T475</f>
      </c>
      <c r="Y475" s="171">
        <f>T475/R475</f>
      </c>
      <c r="Z475" s="174">
        <f>W475/F475</f>
      </c>
      <c r="AA475" s="174">
        <f>W475/(F475+500)</f>
      </c>
      <c r="AB475" s="172">
        <v>0</v>
      </c>
      <c r="AC475" s="172">
        <v>0</v>
      </c>
      <c r="AD475" s="171">
        <f>AB475/T475</f>
      </c>
      <c r="AE475" s="174">
        <f>(W475-AC475)/(F475+500)</f>
      </c>
      <c r="AF475" s="174" t="s">
        <v>143</v>
      </c>
    </row>
    <row r="476">
      <c r="A476" s="161"/>
      <c r="B476" s="162"/>
      <c r="C476" s="202"/>
      <c r="D476" s="164" t="s">
        <v>144</v>
      </c>
      <c r="E476" s="165">
        <v>90.35</v>
      </c>
      <c r="F476" s="166"/>
      <c r="G476" s="167">
        <v>726</v>
      </c>
      <c r="H476" s="167">
        <v>36</v>
      </c>
      <c r="I476" s="168">
        <f t="shared" si="670"/>
      </c>
      <c r="J476" s="169">
        <f t="shared" si="724"/>
      </c>
      <c r="K476" s="167">
        <v>1</v>
      </c>
      <c r="L476" s="169">
        <f t="shared" si="779"/>
      </c>
      <c r="M476" s="167">
        <v>0</v>
      </c>
      <c r="N476" s="170">
        <f t="shared" si="808"/>
      </c>
      <c r="O476" s="167">
        <v>0</v>
      </c>
      <c r="P476" s="170">
        <f t="shared" si="835"/>
      </c>
      <c r="Q476" s="171"/>
      <c r="R476" s="203"/>
      <c r="S476" s="171"/>
      <c r="T476" s="203"/>
      <c r="U476" s="173"/>
      <c r="V476" s="174"/>
      <c r="W476" s="173"/>
      <c r="X476" s="174"/>
      <c r="Y476" s="171"/>
      <c r="Z476" s="174"/>
      <c r="AA476" s="174"/>
      <c r="AB476" s="203"/>
      <c r="AC476" s="203"/>
      <c r="AD476" s="171"/>
      <c r="AE476" s="174"/>
      <c r="AF476" s="176" t="s">
        <v>177</v>
      </c>
    </row>
    <row customHeight="true" ht="20.238095238095237" r="477">
      <c r="A477" s="161"/>
      <c r="B477" s="162" t="s">
        <v>150</v>
      </c>
      <c r="C477" s="202" t="s">
        <v>156</v>
      </c>
      <c r="D477" s="164" t="s">
        <v>142</v>
      </c>
      <c r="E477" s="165">
        <v>2824.58</v>
      </c>
      <c r="F477" s="166">
        <f>E477+E478</f>
      </c>
      <c r="G477" s="167">
        <v>18897</v>
      </c>
      <c r="H477" s="167">
        <v>140</v>
      </c>
      <c r="I477" s="168">
        <f t="shared" si="670"/>
      </c>
      <c r="J477" s="169">
        <f t="shared" si="724"/>
      </c>
      <c r="K477" s="167">
        <v>42</v>
      </c>
      <c r="L477" s="169">
        <f t="shared" si="779"/>
      </c>
      <c r="M477" s="167">
        <v>3</v>
      </c>
      <c r="N477" s="170">
        <f t="shared" si="808"/>
      </c>
      <c r="O477" s="167">
        <v>7</v>
      </c>
      <c r="P477" s="170">
        <f t="shared" si="835"/>
      </c>
      <c r="Q477" s="171">
        <f>(M477+M478)/(O477+O478)</f>
      </c>
      <c r="R477" s="172">
        <v>14</v>
      </c>
      <c r="S477" s="171">
        <f>(O477+O478)/(K477+K478)</f>
      </c>
      <c r="T477" s="172">
        <v>4</v>
      </c>
      <c r="U477" s="173">
        <f>F477/T477</f>
      </c>
      <c r="V477" s="174">
        <f>(F477+500)/T477</f>
      </c>
      <c r="W477" s="173">
        <v>5733.6</v>
      </c>
      <c r="X477" s="174">
        <f>W477/T477</f>
      </c>
      <c r="Y477" s="171">
        <f>T477/R477</f>
      </c>
      <c r="Z477" s="174">
        <f>W477/F477</f>
      </c>
      <c r="AA477" s="174">
        <f>W477/(F477+500)</f>
      </c>
      <c r="AB477" s="172">
        <v>2</v>
      </c>
      <c r="AC477" s="172">
        <v>2064</v>
      </c>
      <c r="AD477" s="171">
        <f>AB477/T477</f>
      </c>
      <c r="AE477" s="174">
        <f>(W477-AC477)/(F477+500)</f>
      </c>
      <c r="AF477" s="174" t="s">
        <v>143</v>
      </c>
    </row>
    <row customHeight="true" ht="20.238095238095237" r="478">
      <c r="A478" s="161"/>
      <c r="B478" s="162"/>
      <c r="C478" s="202"/>
      <c r="D478" s="164" t="s">
        <v>144</v>
      </c>
      <c r="E478" s="165">
        <v>100.28</v>
      </c>
      <c r="F478" s="166"/>
      <c r="G478" s="167">
        <v>624</v>
      </c>
      <c r="H478" s="167">
        <v>41</v>
      </c>
      <c r="I478" s="168">
        <f t="shared" si="670"/>
      </c>
      <c r="J478" s="169">
        <f t="shared" si="724"/>
      </c>
      <c r="K478" s="167">
        <v>2</v>
      </c>
      <c r="L478" s="169">
        <f t="shared" si="779"/>
      </c>
      <c r="M478" s="167">
        <v>0</v>
      </c>
      <c r="N478" s="170">
        <f t="shared" si="808"/>
      </c>
      <c r="O478" s="167">
        <v>0</v>
      </c>
      <c r="P478" s="170">
        <f t="shared" si="835"/>
      </c>
      <c r="Q478" s="171"/>
      <c r="R478" s="203"/>
      <c r="S478" s="171"/>
      <c r="T478" s="203"/>
      <c r="U478" s="173"/>
      <c r="V478" s="174"/>
      <c r="W478" s="173"/>
      <c r="X478" s="174"/>
      <c r="Y478" s="171"/>
      <c r="Z478" s="174"/>
      <c r="AA478" s="174"/>
      <c r="AB478" s="203"/>
      <c r="AC478" s="203"/>
      <c r="AD478" s="171"/>
      <c r="AE478" s="174"/>
      <c r="AF478" s="176" t="s">
        <v>177</v>
      </c>
    </row>
    <row r="479">
      <c r="A479" s="161"/>
      <c r="B479" s="177" t="s">
        <v>149</v>
      </c>
      <c r="C479" s="178"/>
      <c r="D479" s="179"/>
      <c r="E479" s="180">
        <f>SUM(E469:E478)</f>
      </c>
      <c r="F479" s="181">
        <f>SUM(F469:F478)</f>
      </c>
      <c r="G479" s="181">
        <f>SUM(G469:G478)</f>
      </c>
      <c r="H479" s="181">
        <f>SUM(H469:H478)</f>
      </c>
      <c r="I479" s="182">
        <f t="shared" si="670"/>
      </c>
      <c r="J479" s="183">
        <f t="shared" si="724"/>
      </c>
      <c r="K479" s="181">
        <f>SUM(K469:K478)</f>
      </c>
      <c r="L479" s="183">
        <f t="shared" si="779"/>
      </c>
      <c r="M479" s="181">
        <f>SUM(M469:M478)</f>
      </c>
      <c r="N479" s="184">
        <f t="shared" si="808"/>
      </c>
      <c r="O479" s="181">
        <f>SUM(O469:O478)</f>
      </c>
      <c r="P479" s="184">
        <f t="shared" si="835"/>
      </c>
      <c r="Q479" s="185">
        <f>M479/O479</f>
      </c>
      <c r="R479" s="181">
        <f>SUM(R469:R478)</f>
      </c>
      <c r="S479" s="185">
        <f>(O479+O479)/(K479+K479)</f>
      </c>
      <c r="T479" s="181">
        <f>SUM(T469:T478)</f>
      </c>
      <c r="U479" s="186">
        <f t="shared" ref="U479:U480" si="49">F479/T479</f>
      </c>
      <c r="V479" s="187">
        <f>(F479+5*500)/T479</f>
      </c>
      <c r="W479" s="183">
        <f>SUM(W469:W478)</f>
      </c>
      <c r="X479" s="188">
        <f t="shared" ref="X479:X480" si="181">W479/T479</f>
      </c>
      <c r="Y479" s="185">
        <f t="shared" ref="Y479:Y480" si="313">T479/R479</f>
      </c>
      <c r="Z479" s="187">
        <f t="shared" ref="Z479:Z480" si="445">W479/F479</f>
      </c>
      <c r="AA479" s="187">
        <f>W479/(F479+COUNT(W469:W478)*500)</f>
      </c>
      <c r="AB479" s="181">
        <f>SUM(AB469:AB478)</f>
      </c>
      <c r="AC479" s="181">
        <f>SUM(AC469:AC478)</f>
      </c>
      <c r="AD479" s="185">
        <f t="shared" ref="AD479:AD480" si="577">AB479/T479</f>
      </c>
      <c r="AE479" s="189">
        <f>(W479-AC479)/(F479+COUNT(W469:W478)*500)</f>
      </c>
      <c r="AF479" s="174"/>
    </row>
    <row r="480">
      <c r="A480" s="161"/>
      <c r="B480" s="162" t="s">
        <v>152</v>
      </c>
      <c r="C480" s="163" t="s">
        <v>183</v>
      </c>
      <c r="D480" s="201" t="s">
        <v>187</v>
      </c>
      <c r="E480" s="165">
        <v>2616.91</v>
      </c>
      <c r="F480" s="166">
        <f>E480+E481</f>
      </c>
      <c r="G480" s="167">
        <v>17602</v>
      </c>
      <c r="H480" s="167">
        <v>144</v>
      </c>
      <c r="I480" s="168">
        <f t="shared" si="670"/>
      </c>
      <c r="J480" s="169">
        <f t="shared" si="724"/>
      </c>
      <c r="K480" s="167">
        <v>47</v>
      </c>
      <c r="L480" s="169">
        <f t="shared" si="779"/>
      </c>
      <c r="M480" s="167">
        <v>2</v>
      </c>
      <c r="N480" s="170">
        <f t="shared" si="808"/>
      </c>
      <c r="O480" s="167">
        <v>6</v>
      </c>
      <c r="P480" s="170">
        <f t="shared" si="835"/>
      </c>
      <c r="Q480" s="171">
        <f>(M480+M481)/(O480+O481)</f>
      </c>
      <c r="R480" s="172">
        <v>11</v>
      </c>
      <c r="S480" s="171">
        <f>(O480+O481)/(K480+K481)</f>
      </c>
      <c r="T480" s="172">
        <v>5</v>
      </c>
      <c r="U480" s="173">
        <f t="shared" si="49"/>
      </c>
      <c r="V480" s="174">
        <f>(F480+500)/T480</f>
      </c>
      <c r="W480" s="175">
        <v>3784.7999999999993</v>
      </c>
      <c r="X480" s="174">
        <f t="shared" si="181"/>
      </c>
      <c r="Y480" s="171">
        <f t="shared" si="313"/>
      </c>
      <c r="Z480" s="174">
        <f t="shared" si="445"/>
      </c>
      <c r="AA480" s="174">
        <f>W480/(F480+500)</f>
      </c>
      <c r="AB480" s="172">
        <v>1</v>
      </c>
      <c r="AC480" s="172">
        <v>372</v>
      </c>
      <c r="AD480" s="171">
        <f t="shared" si="577"/>
      </c>
      <c r="AE480" s="174">
        <f>(W480-AC480)/(F480+500)</f>
      </c>
      <c r="AF480" s="174" t="s">
        <v>143</v>
      </c>
    </row>
    <row r="481">
      <c r="A481" s="161"/>
      <c r="B481" s="162"/>
      <c r="C481" s="163"/>
      <c r="D481" s="164" t="s">
        <v>144</v>
      </c>
      <c r="E481" s="165">
        <v>107.99</v>
      </c>
      <c r="F481" s="166"/>
      <c r="G481" s="167">
        <v>573</v>
      </c>
      <c r="H481" s="167">
        <v>41</v>
      </c>
      <c r="I481" s="168">
        <f t="shared" si="670"/>
      </c>
      <c r="J481" s="169">
        <f t="shared" si="724"/>
      </c>
      <c r="K481" s="167">
        <v>2</v>
      </c>
      <c r="L481" s="169">
        <f t="shared" si="779"/>
      </c>
      <c r="M481" s="167">
        <v>0</v>
      </c>
      <c r="N481" s="170">
        <f t="shared" si="808"/>
      </c>
      <c r="O481" s="167">
        <v>0</v>
      </c>
      <c r="P481" s="170">
        <f t="shared" si="835"/>
      </c>
      <c r="Q481" s="171"/>
      <c r="R481" s="172"/>
      <c r="S481" s="171"/>
      <c r="T481" s="172"/>
      <c r="U481" s="173"/>
      <c r="V481" s="174"/>
      <c r="W481" s="175"/>
      <c r="X481" s="174"/>
      <c r="Y481" s="171"/>
      <c r="Z481" s="174"/>
      <c r="AA481" s="174"/>
      <c r="AB481" s="172"/>
      <c r="AC481" s="172"/>
      <c r="AD481" s="171"/>
      <c r="AE481" s="174"/>
      <c r="AF481" s="176" t="s">
        <v>177</v>
      </c>
    </row>
    <row r="482">
      <c r="A482" s="161"/>
      <c r="B482" s="162" t="s">
        <v>153</v>
      </c>
      <c r="C482" s="163" t="s">
        <v>183</v>
      </c>
      <c r="D482" s="201" t="s">
        <v>187</v>
      </c>
      <c r="E482" s="165">
        <v>2387.61</v>
      </c>
      <c r="F482" s="166">
        <f>E482+E483</f>
      </c>
      <c r="G482" s="167">
        <v>12619</v>
      </c>
      <c r="H482" s="167">
        <v>115</v>
      </c>
      <c r="I482" s="168">
        <f t="shared" si="670"/>
      </c>
      <c r="J482" s="169">
        <f t="shared" si="724"/>
      </c>
      <c r="K482" s="167">
        <v>33</v>
      </c>
      <c r="L482" s="169">
        <f t="shared" si="779"/>
      </c>
      <c r="M482" s="167">
        <v>2</v>
      </c>
      <c r="N482" s="170">
        <f t="shared" si="808"/>
      </c>
      <c r="O482" s="167">
        <v>7</v>
      </c>
      <c r="P482" s="170">
        <f t="shared" si="835"/>
      </c>
      <c r="Q482" s="171">
        <f>(M482+M483)/(O482+O483)</f>
      </c>
      <c r="R482" s="172">
        <v>9</v>
      </c>
      <c r="S482" s="171">
        <f>(O482+O483)/(K482+K483)</f>
      </c>
      <c r="T482" s="172">
        <v>3</v>
      </c>
      <c r="U482" s="173">
        <f>F482/T482</f>
      </c>
      <c r="V482" s="174">
        <f>(F482+500)/T482</f>
      </c>
      <c r="W482" s="175">
        <v>3566.4000000000015</v>
      </c>
      <c r="X482" s="174">
        <f>W482/T482</f>
      </c>
      <c r="Y482" s="171">
        <f>T482/R482</f>
      </c>
      <c r="Z482" s="174">
        <f>W482/F482</f>
      </c>
      <c r="AA482" s="174">
        <f>W482/(F482+500)</f>
      </c>
      <c r="AB482" s="172">
        <v>1</v>
      </c>
      <c r="AC482" s="172">
        <v>2011.1999999999998</v>
      </c>
      <c r="AD482" s="171">
        <f>AB482/T482</f>
      </c>
      <c r="AE482" s="174">
        <f>(W482-AC482)/(F482+500)</f>
      </c>
      <c r="AF482" s="174" t="s">
        <v>143</v>
      </c>
    </row>
    <row r="483">
      <c r="A483" s="161"/>
      <c r="B483" s="162"/>
      <c r="C483" s="163"/>
      <c r="D483" s="164" t="s">
        <v>144</v>
      </c>
      <c r="E483" s="165">
        <v>255.12</v>
      </c>
      <c r="F483" s="166"/>
      <c r="G483" s="167">
        <v>1388</v>
      </c>
      <c r="H483" s="167">
        <v>72</v>
      </c>
      <c r="I483" s="168">
        <f t="shared" si="670"/>
      </c>
      <c r="J483" s="169">
        <f t="shared" si="724"/>
      </c>
      <c r="K483" s="167">
        <v>4</v>
      </c>
      <c r="L483" s="169">
        <f t="shared" si="779"/>
      </c>
      <c r="M483" s="167">
        <v>0</v>
      </c>
      <c r="N483" s="170">
        <f t="shared" si="808"/>
      </c>
      <c r="O483" s="167">
        <v>0</v>
      </c>
      <c r="P483" s="170">
        <f t="shared" si="835"/>
      </c>
      <c r="Q483" s="171"/>
      <c r="R483" s="172"/>
      <c r="S483" s="171"/>
      <c r="T483" s="172"/>
      <c r="U483" s="173"/>
      <c r="V483" s="174"/>
      <c r="W483" s="175"/>
      <c r="X483" s="174"/>
      <c r="Y483" s="171"/>
      <c r="Z483" s="174"/>
      <c r="AA483" s="174"/>
      <c r="AB483" s="172"/>
      <c r="AC483" s="172"/>
      <c r="AD483" s="171"/>
      <c r="AE483" s="174"/>
      <c r="AF483" s="176" t="s">
        <v>177</v>
      </c>
    </row>
    <row r="484">
      <c r="A484" s="161"/>
      <c r="B484" s="162" t="s">
        <v>154</v>
      </c>
      <c r="C484" s="163" t="s">
        <v>183</v>
      </c>
      <c r="D484" s="201" t="s">
        <v>187</v>
      </c>
      <c r="E484" s="165">
        <v>3205.45</v>
      </c>
      <c r="F484" s="166">
        <f>E484+E485</f>
      </c>
      <c r="G484" s="167">
        <v>14379</v>
      </c>
      <c r="H484" s="167">
        <v>170</v>
      </c>
      <c r="I484" s="168">
        <f t="shared" si="670"/>
      </c>
      <c r="J484" s="169">
        <f t="shared" si="724"/>
      </c>
      <c r="K484" s="167">
        <v>55</v>
      </c>
      <c r="L484" s="169">
        <f t="shared" si="779"/>
      </c>
      <c r="M484" s="167">
        <v>3</v>
      </c>
      <c r="N484" s="170">
        <f t="shared" si="808"/>
      </c>
      <c r="O484" s="167">
        <v>8</v>
      </c>
      <c r="P484" s="170">
        <f t="shared" si="835"/>
      </c>
      <c r="Q484" s="171">
        <f>(M484+M485)/(O484+O485)</f>
      </c>
      <c r="R484" s="172">
        <v>10</v>
      </c>
      <c r="S484" s="171">
        <f>(O484+O485)/(K484+K485)</f>
      </c>
      <c r="T484" s="172">
        <v>4</v>
      </c>
      <c r="U484" s="173">
        <f>F484/T484</f>
      </c>
      <c r="V484" s="174">
        <f>(F484+500)/T484</f>
      </c>
      <c r="W484" s="175">
        <v>5978.199999999997</v>
      </c>
      <c r="X484" s="174">
        <f>W484/T484</f>
      </c>
      <c r="Y484" s="171">
        <f>T484/R484</f>
      </c>
      <c r="Z484" s="174">
        <f>W484/F484</f>
      </c>
      <c r="AA484" s="174">
        <f>W484/(F484+500)</f>
      </c>
      <c r="AB484" s="172">
        <v>1</v>
      </c>
      <c r="AC484" s="172">
        <v>2088</v>
      </c>
      <c r="AD484" s="171">
        <f>AB484/T484</f>
      </c>
      <c r="AE484" s="174">
        <f>(W484-AC484)/(F484+500)</f>
      </c>
      <c r="AF484" s="174" t="s">
        <v>143</v>
      </c>
    </row>
    <row r="485">
      <c r="A485" s="161"/>
      <c r="B485" s="162"/>
      <c r="C485" s="163"/>
      <c r="D485" s="164" t="s">
        <v>144</v>
      </c>
      <c r="E485" s="165">
        <v>203.16</v>
      </c>
      <c r="F485" s="166"/>
      <c r="G485" s="167">
        <v>976</v>
      </c>
      <c r="H485" s="167">
        <v>66</v>
      </c>
      <c r="I485" s="168">
        <f t="shared" si="670"/>
      </c>
      <c r="J485" s="169">
        <f t="shared" si="724"/>
      </c>
      <c r="K485" s="167">
        <v>3</v>
      </c>
      <c r="L485" s="169">
        <f t="shared" si="779"/>
      </c>
      <c r="M485" s="167">
        <v>0</v>
      </c>
      <c r="N485" s="170">
        <f t="shared" si="808"/>
      </c>
      <c r="O485" s="167">
        <v>0</v>
      </c>
      <c r="P485" s="170">
        <f t="shared" si="835"/>
      </c>
      <c r="Q485" s="171"/>
      <c r="R485" s="172"/>
      <c r="S485" s="171"/>
      <c r="T485" s="172"/>
      <c r="U485" s="173"/>
      <c r="V485" s="174"/>
      <c r="W485" s="175"/>
      <c r="X485" s="174"/>
      <c r="Y485" s="171"/>
      <c r="Z485" s="174"/>
      <c r="AA485" s="174"/>
      <c r="AB485" s="172"/>
      <c r="AC485" s="172"/>
      <c r="AD485" s="171"/>
      <c r="AE485" s="174"/>
      <c r="AF485" s="176" t="s">
        <v>177</v>
      </c>
    </row>
    <row r="486">
      <c r="A486" s="161"/>
      <c r="B486" s="162" t="s">
        <v>155</v>
      </c>
      <c r="C486" s="163" t="s">
        <v>183</v>
      </c>
      <c r="D486" s="201" t="s">
        <v>187</v>
      </c>
      <c r="E486" s="165">
        <v>3061.27</v>
      </c>
      <c r="F486" s="166">
        <f>E486+E487</f>
      </c>
      <c r="G486" s="167">
        <v>18678</v>
      </c>
      <c r="H486" s="167">
        <v>155</v>
      </c>
      <c r="I486" s="168">
        <f t="shared" si="670"/>
      </c>
      <c r="J486" s="169">
        <f t="shared" si="724"/>
      </c>
      <c r="K486" s="167">
        <v>51</v>
      </c>
      <c r="L486" s="169">
        <f t="shared" si="779"/>
      </c>
      <c r="M486" s="167">
        <v>3</v>
      </c>
      <c r="N486" s="170">
        <f t="shared" si="808"/>
      </c>
      <c r="O486" s="167">
        <v>8</v>
      </c>
      <c r="P486" s="170">
        <f t="shared" si="835"/>
      </c>
      <c r="Q486" s="171">
        <f>(M486+M487)/(O486+O487)</f>
      </c>
      <c r="R486" s="172">
        <v>16</v>
      </c>
      <c r="S486" s="171">
        <f>(O486+O487)/(K486+K487)</f>
      </c>
      <c r="T486" s="172">
        <v>6</v>
      </c>
      <c r="U486" s="173">
        <f>F486/T486</f>
      </c>
      <c r="V486" s="174">
        <f>(F486+500)/T486</f>
      </c>
      <c r="W486" s="175">
        <v>7345</v>
      </c>
      <c r="X486" s="174">
        <f>W486/T486</f>
      </c>
      <c r="Y486" s="171">
        <f>T486/R486</f>
      </c>
      <c r="Z486" s="174">
        <f>W486/F486</f>
      </c>
      <c r="AA486" s="174">
        <f>W486/(F486+500)</f>
      </c>
      <c r="AB486" s="172">
        <v>4</v>
      </c>
      <c r="AC486" s="172">
        <v>5194.8</v>
      </c>
      <c r="AD486" s="171">
        <f>AB486/T486</f>
      </c>
      <c r="AE486" s="174">
        <f>(W486-AC486)/(F486+500)</f>
      </c>
      <c r="AF486" s="174" t="s">
        <v>143</v>
      </c>
    </row>
    <row r="487">
      <c r="A487" s="161"/>
      <c r="B487" s="162"/>
      <c r="C487" s="163"/>
      <c r="D487" s="164" t="s">
        <v>144</v>
      </c>
      <c r="E487" s="165">
        <v>192.78</v>
      </c>
      <c r="F487" s="166"/>
      <c r="G487" s="167">
        <v>862</v>
      </c>
      <c r="H487" s="167">
        <v>65</v>
      </c>
      <c r="I487" s="168">
        <f t="shared" si="670"/>
      </c>
      <c r="J487" s="169">
        <f t="shared" si="724"/>
      </c>
      <c r="K487" s="167">
        <v>2</v>
      </c>
      <c r="L487" s="169">
        <f t="shared" si="779"/>
      </c>
      <c r="M487" s="167">
        <v>0</v>
      </c>
      <c r="N487" s="170">
        <f t="shared" si="808"/>
      </c>
      <c r="O487" s="167">
        <v>0</v>
      </c>
      <c r="P487" s="170">
        <f t="shared" si="835"/>
      </c>
      <c r="Q487" s="171"/>
      <c r="R487" s="172"/>
      <c r="S487" s="171"/>
      <c r="T487" s="172"/>
      <c r="U487" s="173"/>
      <c r="V487" s="174"/>
      <c r="W487" s="175"/>
      <c r="X487" s="174"/>
      <c r="Y487" s="171"/>
      <c r="Z487" s="174"/>
      <c r="AA487" s="174"/>
      <c r="AB487" s="172"/>
      <c r="AC487" s="172"/>
      <c r="AD487" s="171"/>
      <c r="AE487" s="174"/>
      <c r="AF487" s="176" t="s">
        <v>177</v>
      </c>
    </row>
    <row r="488">
      <c r="A488" s="161"/>
      <c r="B488" s="177" t="s">
        <v>149</v>
      </c>
      <c r="C488" s="178"/>
      <c r="D488" s="179"/>
      <c r="E488" s="180">
        <f>SUM(E480:E487)</f>
      </c>
      <c r="F488" s="181">
        <f>SUM(F480:F487)</f>
      </c>
      <c r="G488" s="181">
        <f>SUM(G480:G487)</f>
      </c>
      <c r="H488" s="181">
        <f>SUM(H480:H487)</f>
      </c>
      <c r="I488" s="182">
        <f t="shared" si="670"/>
      </c>
      <c r="J488" s="183">
        <f t="shared" si="724"/>
      </c>
      <c r="K488" s="181">
        <f>SUM(K480:K487)</f>
      </c>
      <c r="L488" s="183">
        <f t="shared" si="779"/>
      </c>
      <c r="M488" s="181">
        <f>SUM(M480:M487)</f>
      </c>
      <c r="N488" s="184">
        <f t="shared" si="808"/>
      </c>
      <c r="O488" s="181">
        <f>SUM(O480:O487)</f>
      </c>
      <c r="P488" s="184">
        <f t="shared" si="835"/>
      </c>
      <c r="Q488" s="185">
        <f>M488/O488</f>
      </c>
      <c r="R488" s="181">
        <f>SUM(R480:R487)</f>
      </c>
      <c r="S488" s="185">
        <f>(O488+O488)/(K488+K488)</f>
      </c>
      <c r="T488" s="181">
        <f>SUM(T480:T487)</f>
      </c>
      <c r="U488" s="186">
        <f t="shared" ref="U488:U489" si="50">F488/T488</f>
      </c>
      <c r="V488" s="187">
        <f>(F488+5*500)/T488</f>
      </c>
      <c r="W488" s="183">
        <f>SUM(W480:W487)</f>
      </c>
      <c r="X488" s="188">
        <f t="shared" ref="X488:X489" si="182">W488/T488</f>
      </c>
      <c r="Y488" s="185">
        <f t="shared" ref="Y488:Y489" si="314">T488/R488</f>
      </c>
      <c r="Z488" s="187">
        <f t="shared" ref="Z488:Z489" si="446">W488/F488</f>
      </c>
      <c r="AA488" s="187">
        <f>W488/(F488+COUNT(W480:W487)*500)</f>
      </c>
      <c r="AB488" s="181">
        <f>SUM(AB480:AB487)</f>
      </c>
      <c r="AC488" s="181">
        <f>SUM(AC480:AC487)</f>
      </c>
      <c r="AD488" s="185">
        <f t="shared" ref="AD488:AD489" si="578">AB488/T488</f>
      </c>
      <c r="AE488" s="189">
        <f>(W488-AC488)/(F488+COUNT(W480:W487))</f>
      </c>
      <c r="AF488" s="174"/>
    </row>
    <row r="489">
      <c r="A489" s="161"/>
      <c r="B489" s="162" t="s">
        <v>157</v>
      </c>
      <c r="C489" s="163" t="s">
        <v>191</v>
      </c>
      <c r="D489" s="201" t="s">
        <v>187</v>
      </c>
      <c r="E489" s="165">
        <v>3932.27</v>
      </c>
      <c r="F489" s="166">
        <f>E489+E490</f>
      </c>
      <c r="G489" s="167">
        <v>35230</v>
      </c>
      <c r="H489" s="167">
        <v>208</v>
      </c>
      <c r="I489" s="168">
        <f t="shared" si="670"/>
      </c>
      <c r="J489" s="169">
        <f t="shared" si="724"/>
      </c>
      <c r="K489" s="167">
        <v>72</v>
      </c>
      <c r="L489" s="169">
        <f t="shared" si="779"/>
      </c>
      <c r="M489" s="167">
        <v>2</v>
      </c>
      <c r="N489" s="170">
        <f t="shared" si="808"/>
      </c>
      <c r="O489" s="167">
        <v>9</v>
      </c>
      <c r="P489" s="170">
        <f t="shared" si="835"/>
      </c>
      <c r="Q489" s="171">
        <f>(M489+M490)/(O489+O490)</f>
      </c>
      <c r="R489" s="172">
        <v>16</v>
      </c>
      <c r="S489" s="171">
        <f>(O489+O490)/(K489+K490)</f>
      </c>
      <c r="T489" s="172">
        <v>3</v>
      </c>
      <c r="U489" s="173">
        <f t="shared" si="50"/>
      </c>
      <c r="V489" s="174">
        <f>(F489+500)/T489</f>
      </c>
      <c r="W489" s="175">
        <v>3042</v>
      </c>
      <c r="X489" s="174">
        <f t="shared" si="182"/>
      </c>
      <c r="Y489" s="171">
        <f t="shared" si="314"/>
      </c>
      <c r="Z489" s="174">
        <f t="shared" si="446"/>
      </c>
      <c r="AA489" s="174">
        <f>W489/(F489+500)</f>
      </c>
      <c r="AB489" s="172">
        <v>0</v>
      </c>
      <c r="AC489" s="172">
        <v>0</v>
      </c>
      <c r="AD489" s="171">
        <f t="shared" si="578"/>
      </c>
      <c r="AE489" s="174">
        <f>(W489-AC489)/(F489+500)</f>
      </c>
      <c r="AF489" s="174" t="s">
        <v>143</v>
      </c>
    </row>
    <row r="490">
      <c r="A490" s="161"/>
      <c r="B490" s="162"/>
      <c r="C490" s="163"/>
      <c r="D490" s="164" t="s">
        <v>144</v>
      </c>
      <c r="E490" s="165">
        <v>170.96</v>
      </c>
      <c r="F490" s="166"/>
      <c r="G490" s="167">
        <v>923</v>
      </c>
      <c r="H490" s="167">
        <v>76</v>
      </c>
      <c r="I490" s="168">
        <f t="shared" si="670"/>
      </c>
      <c r="J490" s="169">
        <f t="shared" si="724"/>
      </c>
      <c r="K490" s="167">
        <v>1</v>
      </c>
      <c r="L490" s="169">
        <f t="shared" si="779"/>
      </c>
      <c r="M490" s="167">
        <v>0</v>
      </c>
      <c r="N490" s="170">
        <f t="shared" si="808"/>
      </c>
      <c r="O490" s="167">
        <v>0</v>
      </c>
      <c r="P490" s="170">
        <f t="shared" si="835"/>
      </c>
      <c r="Q490" s="171"/>
      <c r="R490" s="172"/>
      <c r="S490" s="171"/>
      <c r="T490" s="172"/>
      <c r="U490" s="173"/>
      <c r="V490" s="174"/>
      <c r="W490" s="175"/>
      <c r="X490" s="174"/>
      <c r="Y490" s="171"/>
      <c r="Z490" s="174"/>
      <c r="AA490" s="174"/>
      <c r="AB490" s="172"/>
      <c r="AC490" s="172"/>
      <c r="AD490" s="171"/>
      <c r="AE490" s="174"/>
      <c r="AF490" s="176" t="s">
        <v>177</v>
      </c>
    </row>
    <row r="491">
      <c r="A491" s="161"/>
      <c r="B491" s="162" t="s">
        <v>158</v>
      </c>
      <c r="C491" s="163" t="s">
        <v>191</v>
      </c>
      <c r="D491" s="201" t="s">
        <v>187</v>
      </c>
      <c r="E491" s="165">
        <v>2115.58</v>
      </c>
      <c r="F491" s="166">
        <f>E491+E492</f>
      </c>
      <c r="G491" s="167">
        <v>22249</v>
      </c>
      <c r="H491" s="167">
        <v>113</v>
      </c>
      <c r="I491" s="168">
        <f t="shared" si="670"/>
      </c>
      <c r="J491" s="169">
        <f t="shared" si="724"/>
      </c>
      <c r="K491" s="167">
        <v>39</v>
      </c>
      <c r="L491" s="169">
        <f t="shared" si="779"/>
      </c>
      <c r="M491" s="167">
        <v>4</v>
      </c>
      <c r="N491" s="170">
        <f t="shared" si="808"/>
      </c>
      <c r="O491" s="167">
        <v>7</v>
      </c>
      <c r="P491" s="170">
        <f t="shared" si="835"/>
      </c>
      <c r="Q491" s="171">
        <f>(M491+M492)/(O491+O492)</f>
      </c>
      <c r="R491" s="172">
        <v>13</v>
      </c>
      <c r="S491" s="171">
        <f>(O491+O492)/(K491+K492)</f>
      </c>
      <c r="T491" s="172">
        <v>4</v>
      </c>
      <c r="U491" s="173">
        <f>F491/T491</f>
      </c>
      <c r="V491" s="174">
        <f>(F491+500)/T491</f>
      </c>
      <c r="W491" s="175">
        <v>6206.4000000000015</v>
      </c>
      <c r="X491" s="174">
        <f>W491/T491</f>
      </c>
      <c r="Y491" s="171">
        <f>T491/R491</f>
      </c>
      <c r="Z491" s="174">
        <f>W491/F491</f>
      </c>
      <c r="AA491" s="174">
        <f>W491/(F491+500)</f>
      </c>
      <c r="AB491" s="172">
        <v>0</v>
      </c>
      <c r="AC491" s="172">
        <v>0</v>
      </c>
      <c r="AD491" s="171">
        <f>AB491/T491</f>
      </c>
      <c r="AE491" s="174">
        <f>(W491-AC491)/(F491+500)</f>
      </c>
      <c r="AF491" s="174" t="s">
        <v>159</v>
      </c>
    </row>
    <row r="492">
      <c r="A492" s="161"/>
      <c r="B492" s="162"/>
      <c r="C492" s="163"/>
      <c r="D492" s="164" t="s">
        <v>144</v>
      </c>
      <c r="E492" s="165">
        <v>229.75</v>
      </c>
      <c r="F492" s="166"/>
      <c r="G492" s="167">
        <v>906</v>
      </c>
      <c r="H492" s="167">
        <v>74</v>
      </c>
      <c r="I492" s="168">
        <f t="shared" si="670"/>
      </c>
      <c r="J492" s="169">
        <f t="shared" si="724"/>
      </c>
      <c r="K492" s="167">
        <v>5</v>
      </c>
      <c r="L492" s="169">
        <f t="shared" si="779"/>
      </c>
      <c r="M492" s="167">
        <v>0</v>
      </c>
      <c r="N492" s="170">
        <f t="shared" si="808"/>
      </c>
      <c r="O492" s="167">
        <v>0</v>
      </c>
      <c r="P492" s="170">
        <f t="shared" si="835"/>
      </c>
      <c r="Q492" s="171"/>
      <c r="R492" s="172"/>
      <c r="S492" s="171"/>
      <c r="T492" s="172"/>
      <c r="U492" s="173"/>
      <c r="V492" s="174"/>
      <c r="W492" s="175"/>
      <c r="X492" s="174"/>
      <c r="Y492" s="171"/>
      <c r="Z492" s="174"/>
      <c r="AA492" s="174"/>
      <c r="AB492" s="172"/>
      <c r="AC492" s="172"/>
      <c r="AD492" s="171"/>
      <c r="AE492" s="174"/>
      <c r="AF492" s="176" t="s">
        <v>184</v>
      </c>
    </row>
    <row r="493">
      <c r="A493" s="161"/>
      <c r="B493" s="177" t="s">
        <v>149</v>
      </c>
      <c r="C493" s="178"/>
      <c r="D493" s="179"/>
      <c r="E493" s="180">
        <f>SUM(E489:E492)</f>
      </c>
      <c r="F493" s="181">
        <f>SUM(F489:F492)</f>
      </c>
      <c r="G493" s="181">
        <f>SUM(G489:G492)</f>
      </c>
      <c r="H493" s="181">
        <f>SUM(H489:H492)</f>
      </c>
      <c r="I493" s="182">
        <f t="shared" si="670"/>
      </c>
      <c r="J493" s="183">
        <f t="shared" si="724"/>
      </c>
      <c r="K493" s="181">
        <f>SUM(K489:K492)</f>
      </c>
      <c r="L493" s="183">
        <f t="shared" si="779"/>
      </c>
      <c r="M493" s="181">
        <f>SUM(M489:M492)</f>
      </c>
      <c r="N493" s="184">
        <f t="shared" si="808"/>
      </c>
      <c r="O493" s="181">
        <f>SUM(O489:O492)</f>
      </c>
      <c r="P493" s="184">
        <f t="shared" si="835"/>
      </c>
      <c r="Q493" s="185">
        <f>M493/O493</f>
      </c>
      <c r="R493" s="181">
        <f>SUM(R489:R492)</f>
      </c>
      <c r="S493" s="185">
        <f>(O493+O493)/(K493+K493)</f>
      </c>
      <c r="T493" s="181">
        <f>SUM(T489:T492)</f>
      </c>
      <c r="U493" s="186">
        <f t="shared" ref="U493:U494" si="51">F493/T493</f>
      </c>
      <c r="V493" s="187">
        <f>(F493+5*500)/T493</f>
      </c>
      <c r="W493" s="183">
        <f>SUM(W489:W492)</f>
      </c>
      <c r="X493" s="188">
        <f t="shared" ref="X493:X494" si="183">W493/T493</f>
      </c>
      <c r="Y493" s="185">
        <f t="shared" ref="Y493:Y494" si="315">T493/R493</f>
      </c>
      <c r="Z493" s="187">
        <f t="shared" ref="Z493:Z494" si="447">W493/F493</f>
      </c>
      <c r="AA493" s="187">
        <f>W493/(F493+COUNT(W489:W492)*500)</f>
      </c>
      <c r="AB493" s="181">
        <f>SUM(AB489:AB492)</f>
      </c>
      <c r="AC493" s="181">
        <f>SUM(AC489:AC492)</f>
      </c>
      <c r="AD493" s="185">
        <f t="shared" ref="AD493:AD494" si="579">AB493/T493</f>
      </c>
      <c r="AE493" s="189">
        <f>(W493-AC493)/(F493+COUNT(W489:W492))</f>
      </c>
      <c r="AF493" s="174"/>
    </row>
    <row customHeight="true" ht="20.238095238095237" r="494">
      <c r="A494" s="161"/>
      <c r="B494" s="162" t="s">
        <v>161</v>
      </c>
      <c r="C494" s="163" t="s">
        <v>163</v>
      </c>
      <c r="D494" s="164" t="s">
        <v>142</v>
      </c>
      <c r="E494" s="190">
        <v>6734.24</v>
      </c>
      <c r="F494" s="166">
        <f>E494+E495</f>
      </c>
      <c r="G494" s="204">
        <v>77042</v>
      </c>
      <c r="H494" s="167">
        <v>488</v>
      </c>
      <c r="I494" s="168">
        <f t="shared" si="670"/>
      </c>
      <c r="J494" s="169">
        <f t="shared" si="724"/>
      </c>
      <c r="K494" s="167">
        <v>111</v>
      </c>
      <c r="L494" s="169">
        <f t="shared" si="779"/>
      </c>
      <c r="M494" s="167">
        <v>6</v>
      </c>
      <c r="N494" s="170">
        <f t="shared" si="808"/>
      </c>
      <c r="O494" s="167">
        <v>15</v>
      </c>
      <c r="P494" s="170">
        <f t="shared" si="835"/>
      </c>
      <c r="Q494" s="171">
        <f>(M494+M495)/(O494+O495)</f>
      </c>
      <c r="R494" s="172">
        <v>27</v>
      </c>
      <c r="S494" s="171">
        <f>(O494+O495)/(K494+K495)</f>
      </c>
      <c r="T494" s="172">
        <v>9</v>
      </c>
      <c r="U494" s="173">
        <f t="shared" si="51"/>
      </c>
      <c r="V494" s="174">
        <f>(F494+500)/T494</f>
      </c>
      <c r="W494" s="173">
        <v>9812.199999999997</v>
      </c>
      <c r="X494" s="174">
        <f t="shared" si="183"/>
      </c>
      <c r="Y494" s="171">
        <f t="shared" si="315"/>
      </c>
      <c r="Z494" s="174">
        <f t="shared" si="447"/>
      </c>
      <c r="AA494" s="174">
        <f>W494/(F494+500)</f>
      </c>
      <c r="AB494" s="172">
        <v>2</v>
      </c>
      <c r="AC494" s="172">
        <v>1075.2</v>
      </c>
      <c r="AD494" s="171">
        <f t="shared" si="579"/>
      </c>
      <c r="AE494" s="174">
        <f>(W494-AC494)/(F494+500)</f>
      </c>
      <c r="AF494" s="174"/>
    </row>
    <row customHeight="true" ht="20.238095238095237" r="495">
      <c r="A495" s="161"/>
      <c r="B495" s="162"/>
      <c r="C495" s="163"/>
      <c r="D495" s="164" t="s">
        <v>144</v>
      </c>
      <c r="E495" s="190">
        <v>132.56</v>
      </c>
      <c r="F495" s="166"/>
      <c r="G495" s="204">
        <v>535</v>
      </c>
      <c r="H495" s="167">
        <v>28</v>
      </c>
      <c r="I495" s="168">
        <f t="shared" si="670"/>
      </c>
      <c r="J495" s="169">
        <f t="shared" si="724"/>
      </c>
      <c r="K495" s="167">
        <v>0</v>
      </c>
      <c r="L495" s="169">
        <f t="shared" si="779"/>
      </c>
      <c r="M495" s="167">
        <v>0</v>
      </c>
      <c r="N495" s="170">
        <f t="shared" si="808"/>
      </c>
      <c r="O495" s="167">
        <v>0</v>
      </c>
      <c r="P495" s="170">
        <f t="shared" si="835"/>
      </c>
      <c r="Q495" s="171"/>
      <c r="R495" s="203"/>
      <c r="S495" s="171"/>
      <c r="T495" s="203"/>
      <c r="U495" s="173"/>
      <c r="V495" s="174"/>
      <c r="W495" s="173"/>
      <c r="X495" s="174"/>
      <c r="Y495" s="171"/>
      <c r="Z495" s="174"/>
      <c r="AA495" s="174"/>
      <c r="AB495" s="203"/>
      <c r="AC495" s="203"/>
      <c r="AD495" s="171"/>
      <c r="AE495" s="174"/>
      <c r="AF495" s="174"/>
    </row>
    <row r="496">
      <c r="A496" s="161"/>
      <c r="B496" s="162" t="s">
        <v>162</v>
      </c>
      <c r="C496" s="163" t="s">
        <v>163</v>
      </c>
      <c r="D496" s="164" t="s">
        <v>142</v>
      </c>
      <c r="E496" s="190">
        <v>4875.36</v>
      </c>
      <c r="F496" s="166">
        <f>E496+E497</f>
      </c>
      <c r="G496" s="204">
        <v>82892</v>
      </c>
      <c r="H496" s="167">
        <v>427</v>
      </c>
      <c r="I496" s="168">
        <f t="shared" si="670"/>
      </c>
      <c r="J496" s="169">
        <f t="shared" si="724"/>
      </c>
      <c r="K496" s="167">
        <v>115</v>
      </c>
      <c r="L496" s="169">
        <f t="shared" si="779"/>
      </c>
      <c r="M496" s="167">
        <v>4</v>
      </c>
      <c r="N496" s="170">
        <f t="shared" si="808"/>
      </c>
      <c r="O496" s="167">
        <v>10</v>
      </c>
      <c r="P496" s="170">
        <f t="shared" si="835"/>
      </c>
      <c r="Q496" s="171">
        <f>(M496+M497)/(O496+O497)</f>
      </c>
      <c r="R496" s="172">
        <v>16</v>
      </c>
      <c r="S496" s="171">
        <f>(O496+O497)/(K496+K497)</f>
      </c>
      <c r="T496" s="172">
        <v>8</v>
      </c>
      <c r="U496" s="173">
        <f>F496/T496</f>
      </c>
      <c r="V496" s="174">
        <f>(F496+500)/T496</f>
      </c>
      <c r="W496" s="173">
        <v>6536.4000000000015</v>
      </c>
      <c r="X496" s="174">
        <f>W496/T496</f>
      </c>
      <c r="Y496" s="171">
        <f>T496/R496</f>
      </c>
      <c r="Z496" s="174">
        <f>W496/F496</f>
      </c>
      <c r="AA496" s="174">
        <f>W496/(F496+500)</f>
      </c>
      <c r="AB496" s="172">
        <v>0</v>
      </c>
      <c r="AC496" s="172">
        <v>0</v>
      </c>
      <c r="AD496" s="171">
        <f>AB496/T496</f>
      </c>
      <c r="AE496" s="174">
        <f>(W496-AC496)/(F496+500)</f>
      </c>
      <c r="AF496" s="174" t="s">
        <v>159</v>
      </c>
    </row>
    <row r="497">
      <c r="A497" s="161"/>
      <c r="B497" s="162"/>
      <c r="C497" s="163"/>
      <c r="D497" s="164" t="s">
        <v>144</v>
      </c>
      <c r="E497" s="190">
        <v>61.02</v>
      </c>
      <c r="F497" s="166"/>
      <c r="G497" s="204">
        <v>492</v>
      </c>
      <c r="H497" s="167">
        <v>28</v>
      </c>
      <c r="I497" s="168">
        <f t="shared" si="670"/>
      </c>
      <c r="J497" s="169">
        <f t="shared" si="724"/>
      </c>
      <c r="K497" s="167">
        <v>1</v>
      </c>
      <c r="L497" s="169">
        <f t="shared" si="779"/>
      </c>
      <c r="M497" s="167">
        <v>0</v>
      </c>
      <c r="N497" s="170">
        <f t="shared" si="808"/>
      </c>
      <c r="O497" s="167">
        <v>0</v>
      </c>
      <c r="P497" s="170">
        <f t="shared" si="835"/>
      </c>
      <c r="Q497" s="171"/>
      <c r="R497" s="203"/>
      <c r="S497" s="171"/>
      <c r="T497" s="203"/>
      <c r="U497" s="173"/>
      <c r="V497" s="174"/>
      <c r="W497" s="173"/>
      <c r="X497" s="174"/>
      <c r="Y497" s="171"/>
      <c r="Z497" s="174"/>
      <c r="AA497" s="174"/>
      <c r="AB497" s="203"/>
      <c r="AC497" s="203"/>
      <c r="AD497" s="171"/>
      <c r="AE497" s="174"/>
      <c r="AF497" s="176" t="s">
        <v>184</v>
      </c>
    </row>
    <row r="498">
      <c r="A498" s="161"/>
      <c r="B498" s="162" t="s">
        <v>164</v>
      </c>
      <c r="C498" s="163" t="s">
        <v>163</v>
      </c>
      <c r="D498" s="164" t="s">
        <v>142</v>
      </c>
      <c r="E498" s="190">
        <v>5677.61</v>
      </c>
      <c r="F498" s="166">
        <f>E498+E499</f>
      </c>
      <c r="G498" s="204">
        <v>84461</v>
      </c>
      <c r="H498" s="167">
        <v>425</v>
      </c>
      <c r="I498" s="168">
        <f t="shared" si="670"/>
      </c>
      <c r="J498" s="169">
        <f t="shared" si="724"/>
      </c>
      <c r="K498" s="167">
        <v>121</v>
      </c>
      <c r="L498" s="169">
        <f t="shared" si="779"/>
      </c>
      <c r="M498" s="167">
        <v>5</v>
      </c>
      <c r="N498" s="170">
        <f t="shared" si="808"/>
      </c>
      <c r="O498" s="167">
        <v>17</v>
      </c>
      <c r="P498" s="170">
        <f t="shared" si="835"/>
      </c>
      <c r="Q498" s="171">
        <f>(M498+M499)/(O498+O499)</f>
      </c>
      <c r="R498" s="172">
        <v>23</v>
      </c>
      <c r="S498" s="171">
        <f>(O498+O499)/(K498+K499)</f>
      </c>
      <c r="T498" s="172">
        <v>6</v>
      </c>
      <c r="U498" s="173">
        <f>F498/T498</f>
      </c>
      <c r="V498" s="174">
        <f>(F498+500)/T498</f>
      </c>
      <c r="W498" s="173">
        <v>7435.200000000004</v>
      </c>
      <c r="X498" s="174">
        <f>W498/T498</f>
      </c>
      <c r="Y498" s="171">
        <f>T498/R498</f>
      </c>
      <c r="Z498" s="174">
        <f>W498/F498</f>
      </c>
      <c r="AA498" s="174">
        <f>W498/(F498+500)</f>
      </c>
      <c r="AB498" s="172">
        <v>0</v>
      </c>
      <c r="AC498" s="172">
        <v>0</v>
      </c>
      <c r="AD498" s="171">
        <f>AB498/T498</f>
      </c>
      <c r="AE498" s="174">
        <f>(W498-AC498)/(F498+500)</f>
      </c>
      <c r="AF498" s="174" t="s">
        <v>159</v>
      </c>
    </row>
    <row r="499">
      <c r="A499" s="161"/>
      <c r="B499" s="162"/>
      <c r="C499" s="163"/>
      <c r="D499" s="164" t="s">
        <v>144</v>
      </c>
      <c r="E499" s="190">
        <v>74.91</v>
      </c>
      <c r="F499" s="166"/>
      <c r="G499" s="204">
        <v>477</v>
      </c>
      <c r="H499" s="167">
        <v>24</v>
      </c>
      <c r="I499" s="168">
        <f t="shared" si="670"/>
      </c>
      <c r="J499" s="169">
        <f t="shared" si="724"/>
      </c>
      <c r="K499" s="167">
        <v>1</v>
      </c>
      <c r="L499" s="169">
        <f t="shared" si="779"/>
      </c>
      <c r="M499" s="167">
        <v>0</v>
      </c>
      <c r="N499" s="170">
        <f t="shared" si="808"/>
      </c>
      <c r="O499" s="167">
        <v>0</v>
      </c>
      <c r="P499" s="170">
        <f t="shared" si="835"/>
      </c>
      <c r="Q499" s="171"/>
      <c r="R499" s="203"/>
      <c r="S499" s="171"/>
      <c r="T499" s="203"/>
      <c r="U499" s="173"/>
      <c r="V499" s="174"/>
      <c r="W499" s="173"/>
      <c r="X499" s="174"/>
      <c r="Y499" s="171"/>
      <c r="Z499" s="174"/>
      <c r="AA499" s="174"/>
      <c r="AB499" s="203"/>
      <c r="AC499" s="203"/>
      <c r="AD499" s="171"/>
      <c r="AE499" s="174"/>
      <c r="AF499" s="176" t="s">
        <v>184</v>
      </c>
    </row>
    <row r="500">
      <c r="A500" s="161"/>
      <c r="B500" s="162" t="s">
        <v>165</v>
      </c>
      <c r="C500" s="163" t="s">
        <v>163</v>
      </c>
      <c r="D500" s="164" t="s">
        <v>142</v>
      </c>
      <c r="E500" s="190">
        <v>3976.59</v>
      </c>
      <c r="F500" s="166">
        <f>E500+E501</f>
      </c>
      <c r="G500" s="204">
        <v>52440</v>
      </c>
      <c r="H500" s="167">
        <v>263</v>
      </c>
      <c r="I500" s="168">
        <f t="shared" si="670"/>
      </c>
      <c r="J500" s="169">
        <f t="shared" si="724"/>
      </c>
      <c r="K500" s="167">
        <v>67</v>
      </c>
      <c r="L500" s="169">
        <f t="shared" si="779"/>
      </c>
      <c r="M500" s="167">
        <v>2</v>
      </c>
      <c r="N500" s="170">
        <f t="shared" si="808"/>
      </c>
      <c r="O500" s="167">
        <v>7</v>
      </c>
      <c r="P500" s="170">
        <f t="shared" si="835"/>
      </c>
      <c r="Q500" s="171">
        <f>(M500+M501)/(O500+O501)</f>
      </c>
      <c r="R500" s="172">
        <v>11</v>
      </c>
      <c r="S500" s="171">
        <f>(O500+O501)/(K500+K501)</f>
      </c>
      <c r="T500" s="172">
        <v>5</v>
      </c>
      <c r="U500" s="173">
        <f>F500/T500</f>
      </c>
      <c r="V500" s="174">
        <f>(F500+500)/T500</f>
      </c>
      <c r="W500" s="173">
        <v>7359.599999999991</v>
      </c>
      <c r="X500" s="174">
        <f>W500/T500</f>
      </c>
      <c r="Y500" s="171">
        <f>T500/R500</f>
      </c>
      <c r="Z500" s="174">
        <f>W500/F500</f>
      </c>
      <c r="AA500" s="174">
        <f>W500/(F500+500)</f>
      </c>
      <c r="AB500" s="172">
        <v>0</v>
      </c>
      <c r="AC500" s="172">
        <v>0</v>
      </c>
      <c r="AD500" s="171">
        <f>AB500/T500</f>
      </c>
      <c r="AE500" s="174">
        <f>(W500-AC500)/(F500+500)</f>
      </c>
      <c r="AF500" s="174" t="s">
        <v>159</v>
      </c>
    </row>
    <row r="501">
      <c r="A501" s="161"/>
      <c r="B501" s="162"/>
      <c r="C501" s="163"/>
      <c r="D501" s="164" t="s">
        <v>144</v>
      </c>
      <c r="E501" s="190">
        <v>131.84</v>
      </c>
      <c r="F501" s="166"/>
      <c r="G501" s="204">
        <v>484</v>
      </c>
      <c r="H501" s="167">
        <v>18</v>
      </c>
      <c r="I501" s="168">
        <f t="shared" si="670"/>
      </c>
      <c r="J501" s="169">
        <f t="shared" si="724"/>
      </c>
      <c r="K501" s="167">
        <v>2</v>
      </c>
      <c r="L501" s="169">
        <f t="shared" si="779"/>
      </c>
      <c r="M501" s="167">
        <v>0</v>
      </c>
      <c r="N501" s="170">
        <f t="shared" si="808"/>
      </c>
      <c r="O501" s="167">
        <v>1</v>
      </c>
      <c r="P501" s="170">
        <f t="shared" si="835"/>
      </c>
      <c r="Q501" s="171"/>
      <c r="R501" s="203"/>
      <c r="S501" s="171"/>
      <c r="T501" s="203"/>
      <c r="U501" s="173"/>
      <c r="V501" s="174"/>
      <c r="W501" s="173"/>
      <c r="X501" s="174"/>
      <c r="Y501" s="171"/>
      <c r="Z501" s="174"/>
      <c r="AA501" s="174"/>
      <c r="AB501" s="203"/>
      <c r="AC501" s="203"/>
      <c r="AD501" s="171"/>
      <c r="AE501" s="174"/>
      <c r="AF501" s="176" t="s">
        <v>184</v>
      </c>
    </row>
    <row r="502">
      <c r="A502" s="161"/>
      <c r="B502" s="162" t="s">
        <v>166</v>
      </c>
      <c r="C502" s="163" t="s">
        <v>163</v>
      </c>
      <c r="D502" s="164" t="s">
        <v>142</v>
      </c>
      <c r="E502" s="190">
        <v>5443.08</v>
      </c>
      <c r="F502" s="166">
        <f>E502+E503</f>
      </c>
      <c r="G502" s="204">
        <v>64612</v>
      </c>
      <c r="H502" s="167">
        <v>369</v>
      </c>
      <c r="I502" s="168">
        <f t="shared" si="670"/>
      </c>
      <c r="J502" s="169">
        <f t="shared" si="724"/>
      </c>
      <c r="K502" s="167">
        <v>91</v>
      </c>
      <c r="L502" s="169">
        <f t="shared" si="779"/>
      </c>
      <c r="M502" s="167">
        <v>3</v>
      </c>
      <c r="N502" s="170">
        <f t="shared" si="808"/>
      </c>
      <c r="O502" s="167">
        <v>9</v>
      </c>
      <c r="P502" s="170">
        <f t="shared" si="835"/>
      </c>
      <c r="Q502" s="171">
        <f>(M502+M503)/(O502+O503)</f>
      </c>
      <c r="R502" s="172">
        <v>14</v>
      </c>
      <c r="S502" s="171">
        <f>(O502+O503)/(K502+K503)</f>
      </c>
      <c r="T502" s="172">
        <v>4</v>
      </c>
      <c r="U502" s="173">
        <f>F502/T502</f>
      </c>
      <c r="V502" s="174">
        <f>(F502+500)/T502</f>
      </c>
      <c r="W502" s="173">
        <v>3950.4000000000087</v>
      </c>
      <c r="X502" s="174">
        <f>W502/T502</f>
      </c>
      <c r="Y502" s="171">
        <f>T502/R502</f>
      </c>
      <c r="Z502" s="174">
        <f>W502/F502</f>
      </c>
      <c r="AA502" s="174">
        <f>W502/(F502+500)</f>
      </c>
      <c r="AB502" s="172">
        <v>0</v>
      </c>
      <c r="AC502" s="172">
        <v>0</v>
      </c>
      <c r="AD502" s="171">
        <f>AB502/T502</f>
      </c>
      <c r="AE502" s="174">
        <f>(W502-AC502)/(F502+500)</f>
      </c>
      <c r="AF502" s="174" t="s">
        <v>159</v>
      </c>
    </row>
    <row r="503">
      <c r="A503" s="161"/>
      <c r="B503" s="162"/>
      <c r="C503" s="163"/>
      <c r="D503" s="164" t="s">
        <v>144</v>
      </c>
      <c r="E503" s="190">
        <v>142.66</v>
      </c>
      <c r="F503" s="166"/>
      <c r="G503" s="204">
        <v>611</v>
      </c>
      <c r="H503" s="167">
        <v>37</v>
      </c>
      <c r="I503" s="168">
        <f t="shared" si="670"/>
      </c>
      <c r="J503" s="169">
        <f t="shared" si="724"/>
      </c>
      <c r="K503" s="167">
        <v>2</v>
      </c>
      <c r="L503" s="169">
        <f t="shared" si="779"/>
      </c>
      <c r="M503" s="167">
        <v>1</v>
      </c>
      <c r="N503" s="170">
        <f t="shared" si="808"/>
      </c>
      <c r="O503" s="167">
        <v>1</v>
      </c>
      <c r="P503" s="170">
        <f t="shared" si="835"/>
      </c>
      <c r="Q503" s="171"/>
      <c r="R503" s="203"/>
      <c r="S503" s="171"/>
      <c r="T503" s="203"/>
      <c r="U503" s="173"/>
      <c r="V503" s="174"/>
      <c r="W503" s="173"/>
      <c r="X503" s="174"/>
      <c r="Y503" s="171"/>
      <c r="Z503" s="174"/>
      <c r="AA503" s="174"/>
      <c r="AB503" s="203"/>
      <c r="AC503" s="203"/>
      <c r="AD503" s="171"/>
      <c r="AE503" s="174"/>
      <c r="AF503" s="176" t="s">
        <v>184</v>
      </c>
    </row>
    <row r="504">
      <c r="A504" s="161"/>
      <c r="B504" s="177" t="s">
        <v>149</v>
      </c>
      <c r="C504" s="178"/>
      <c r="D504" s="179"/>
      <c r="E504" s="180">
        <f>SUM(E494:E503)</f>
      </c>
      <c r="F504" s="181">
        <f>SUM(F494:F503)</f>
      </c>
      <c r="G504" s="181">
        <f>SUM(G494:G503)</f>
      </c>
      <c r="H504" s="181">
        <f>SUM(H494:H503)</f>
      </c>
      <c r="I504" s="182">
        <f t="shared" si="670"/>
      </c>
      <c r="J504" s="183">
        <f t="shared" si="724"/>
      </c>
      <c r="K504" s="181">
        <f>SUM(K494:K503)</f>
      </c>
      <c r="L504" s="183">
        <f t="shared" si="779"/>
      </c>
      <c r="M504" s="181">
        <f>SUM(M494:M503)</f>
      </c>
      <c r="N504" s="184">
        <f t="shared" si="808"/>
      </c>
      <c r="O504" s="181">
        <f>SUM(O494:O503)</f>
      </c>
      <c r="P504" s="184">
        <f t="shared" si="835"/>
      </c>
      <c r="Q504" s="185">
        <f>M504/O504</f>
      </c>
      <c r="R504" s="181">
        <f>SUM(R494:R503)</f>
      </c>
      <c r="S504" s="185">
        <f>(O504+O504)/(K504+K504)</f>
      </c>
      <c r="T504" s="181">
        <f>SUM(T494:T503)</f>
      </c>
      <c r="U504" s="186">
        <f t="shared" ref="U504:U505" si="52">F504/T504</f>
      </c>
      <c r="V504" s="187">
        <f>(F504+5*500)/T504</f>
      </c>
      <c r="W504" s="183">
        <f>SUM(W494:W503)</f>
      </c>
      <c r="X504" s="188">
        <f t="shared" ref="X504:X505" si="184">W504/T504</f>
      </c>
      <c r="Y504" s="185">
        <f t="shared" ref="Y504:Y505" si="316">T504/R504</f>
      </c>
      <c r="Z504" s="187">
        <f t="shared" ref="Z504:Z505" si="448">W504/F504</f>
      </c>
      <c r="AA504" s="187">
        <f>W504/(F504+COUNT(W494:W503)*500)</f>
      </c>
      <c r="AB504" s="181">
        <f>SUM(AB494:AB503)</f>
      </c>
      <c r="AC504" s="181">
        <f>SUM(AC494:AC503)</f>
      </c>
      <c r="AD504" s="185">
        <f t="shared" ref="AD504:AD505" si="580">AB504/T504</f>
      </c>
      <c r="AE504" s="189">
        <f>(W504-AC504)/(F504+COUNT(W494:W503)*500)</f>
      </c>
      <c r="AF504" s="174"/>
    </row>
    <row r="505">
      <c r="A505" s="161"/>
      <c r="B505" s="162" t="s">
        <v>167</v>
      </c>
      <c r="C505" s="163" t="s">
        <v>174</v>
      </c>
      <c r="D505" s="201" t="s">
        <v>187</v>
      </c>
      <c r="E505" s="165">
        <v>3088.87</v>
      </c>
      <c r="F505" s="166">
        <f>E505+E506</f>
      </c>
      <c r="G505" s="167">
        <v>32775</v>
      </c>
      <c r="H505" s="167">
        <v>206</v>
      </c>
      <c r="I505" s="168">
        <f t="shared" si="670"/>
      </c>
      <c r="J505" s="169">
        <f t="shared" si="724"/>
      </c>
      <c r="K505" s="167">
        <v>68</v>
      </c>
      <c r="L505" s="169">
        <f t="shared" si="779"/>
      </c>
      <c r="M505" s="167">
        <v>2</v>
      </c>
      <c r="N505" s="170">
        <f t="shared" si="808"/>
      </c>
      <c r="O505" s="167">
        <v>9</v>
      </c>
      <c r="P505" s="170">
        <f t="shared" si="835"/>
      </c>
      <c r="Q505" s="171">
        <f>(M505+M506)/(O505+O506)</f>
      </c>
      <c r="R505" s="172">
        <v>18</v>
      </c>
      <c r="S505" s="171">
        <f>(O505+O506)/(K505+K506)</f>
      </c>
      <c r="T505" s="172">
        <v>3</v>
      </c>
      <c r="U505" s="173">
        <f t="shared" si="52"/>
      </c>
      <c r="V505" s="174">
        <f>(F505+500)/T505</f>
      </c>
      <c r="W505" s="175">
        <v>5714.399999999994</v>
      </c>
      <c r="X505" s="174">
        <f t="shared" si="184"/>
      </c>
      <c r="Y505" s="171">
        <f t="shared" si="316"/>
      </c>
      <c r="Z505" s="174">
        <f t="shared" si="448"/>
      </c>
      <c r="AA505" s="174">
        <f>W505/(F505+500)</f>
      </c>
      <c r="AB505" s="172">
        <v>0</v>
      </c>
      <c r="AC505" s="172">
        <v>0</v>
      </c>
      <c r="AD505" s="171">
        <f t="shared" si="580"/>
      </c>
      <c r="AE505" s="174">
        <f>(W505-AC505)/(F505+500)</f>
      </c>
      <c r="AF505" s="174" t="s">
        <v>159</v>
      </c>
    </row>
    <row r="506">
      <c r="A506" s="161"/>
      <c r="B506" s="162"/>
      <c r="C506" s="163"/>
      <c r="D506" s="164" t="s">
        <v>144</v>
      </c>
      <c r="E506" s="165">
        <v>98.4</v>
      </c>
      <c r="F506" s="166"/>
      <c r="G506" s="167">
        <v>761</v>
      </c>
      <c r="H506" s="167">
        <v>57</v>
      </c>
      <c r="I506" s="168">
        <f t="shared" si="670"/>
      </c>
      <c r="J506" s="169">
        <f t="shared" si="724"/>
      </c>
      <c r="K506" s="167">
        <v>4</v>
      </c>
      <c r="L506" s="169">
        <f t="shared" si="779"/>
      </c>
      <c r="M506" s="167">
        <v>0</v>
      </c>
      <c r="N506" s="170">
        <f t="shared" si="808"/>
      </c>
      <c r="O506" s="167">
        <v>1</v>
      </c>
      <c r="P506" s="170">
        <f t="shared" si="835"/>
      </c>
      <c r="Q506" s="171"/>
      <c r="R506" s="172"/>
      <c r="S506" s="171"/>
      <c r="T506" s="172"/>
      <c r="U506" s="173"/>
      <c r="V506" s="174"/>
      <c r="W506" s="175"/>
      <c r="X506" s="174"/>
      <c r="Y506" s="171"/>
      <c r="Z506" s="174"/>
      <c r="AA506" s="174"/>
      <c r="AB506" s="172"/>
      <c r="AC506" s="172"/>
      <c r="AD506" s="171"/>
      <c r="AE506" s="174"/>
      <c r="AF506" s="176" t="s">
        <v>184</v>
      </c>
    </row>
    <row r="507">
      <c r="A507" s="161"/>
      <c r="B507" s="162" t="s">
        <v>169</v>
      </c>
      <c r="C507" s="163" t="s">
        <v>174</v>
      </c>
      <c r="D507" s="201" t="s">
        <v>187</v>
      </c>
      <c r="E507" s="165">
        <v>3877.99</v>
      </c>
      <c r="F507" s="166">
        <f>E507+E508</f>
      </c>
      <c r="G507" s="167">
        <v>43429</v>
      </c>
      <c r="H507" s="167">
        <v>297</v>
      </c>
      <c r="I507" s="168">
        <f t="shared" si="670"/>
      </c>
      <c r="J507" s="169">
        <f t="shared" si="724"/>
      </c>
      <c r="K507" s="167">
        <v>65</v>
      </c>
      <c r="L507" s="169">
        <f t="shared" si="779"/>
      </c>
      <c r="M507" s="167">
        <v>3</v>
      </c>
      <c r="N507" s="170">
        <f t="shared" si="808"/>
      </c>
      <c r="O507" s="167">
        <v>7</v>
      </c>
      <c r="P507" s="170">
        <f t="shared" si="835"/>
      </c>
      <c r="Q507" s="171">
        <f>(M507+M508)/(O507+O508)</f>
      </c>
      <c r="R507" s="172">
        <v>13</v>
      </c>
      <c r="S507" s="171">
        <f>(O507+O508)/(K507+K508)</f>
      </c>
      <c r="T507" s="172">
        <v>6</v>
      </c>
      <c r="U507" s="173">
        <f>F507/T507</f>
      </c>
      <c r="V507" s="174">
        <f>(F507+500)/T507</f>
      </c>
      <c r="W507" s="175">
        <v>9567.600000000006</v>
      </c>
      <c r="X507" s="174">
        <f>W507/T507</f>
      </c>
      <c r="Y507" s="171">
        <f>T507/R507</f>
      </c>
      <c r="Z507" s="174">
        <f>W507/F507</f>
      </c>
      <c r="AA507" s="174">
        <f>W507/(F507+500)</f>
      </c>
      <c r="AB507" s="172">
        <v>0</v>
      </c>
      <c r="AC507" s="172">
        <v>0</v>
      </c>
      <c r="AD507" s="171">
        <f>AB507/T507</f>
      </c>
      <c r="AE507" s="174">
        <f>(W507-AC507)/(F507+500)</f>
      </c>
      <c r="AF507" s="174" t="s">
        <v>159</v>
      </c>
    </row>
    <row r="508">
      <c r="A508" s="161"/>
      <c r="B508" s="162"/>
      <c r="C508" s="163"/>
      <c r="D508" s="164" t="s">
        <v>144</v>
      </c>
      <c r="E508" s="165">
        <v>218.94</v>
      </c>
      <c r="F508" s="166"/>
      <c r="G508" s="167">
        <v>1018</v>
      </c>
      <c r="H508" s="167">
        <v>44</v>
      </c>
      <c r="I508" s="168">
        <f t="shared" si="670"/>
      </c>
      <c r="J508" s="169">
        <f t="shared" si="724"/>
      </c>
      <c r="K508" s="167">
        <v>2</v>
      </c>
      <c r="L508" s="169">
        <f t="shared" si="779"/>
      </c>
      <c r="M508" s="167">
        <v>1</v>
      </c>
      <c r="N508" s="170">
        <f t="shared" si="808"/>
      </c>
      <c r="O508" s="167">
        <v>0</v>
      </c>
      <c r="P508" s="170">
        <f t="shared" si="835"/>
      </c>
      <c r="Q508" s="171"/>
      <c r="R508" s="172"/>
      <c r="S508" s="171"/>
      <c r="T508" s="172"/>
      <c r="U508" s="173"/>
      <c r="V508" s="174"/>
      <c r="W508" s="175"/>
      <c r="X508" s="174"/>
      <c r="Y508" s="171"/>
      <c r="Z508" s="174"/>
      <c r="AA508" s="174"/>
      <c r="AB508" s="172"/>
      <c r="AC508" s="172"/>
      <c r="AD508" s="171"/>
      <c r="AE508" s="174"/>
      <c r="AF508" s="176" t="s">
        <v>184</v>
      </c>
    </row>
    <row r="509">
      <c r="A509" s="161"/>
      <c r="B509" s="162" t="s">
        <v>170</v>
      </c>
      <c r="C509" s="163" t="s">
        <v>174</v>
      </c>
      <c r="D509" s="201" t="s">
        <v>187</v>
      </c>
      <c r="E509" s="165">
        <v>1381.62</v>
      </c>
      <c r="F509" s="166">
        <f>E509+E510</f>
      </c>
      <c r="G509" s="167">
        <v>12320</v>
      </c>
      <c r="H509" s="167">
        <v>103</v>
      </c>
      <c r="I509" s="168">
        <f t="shared" si="670"/>
      </c>
      <c r="J509" s="169">
        <f t="shared" si="724"/>
      </c>
      <c r="K509" s="167">
        <v>32</v>
      </c>
      <c r="L509" s="169">
        <f t="shared" si="779"/>
      </c>
      <c r="M509" s="167">
        <v>2</v>
      </c>
      <c r="N509" s="170">
        <f t="shared" si="808"/>
      </c>
      <c r="O509" s="167">
        <v>7</v>
      </c>
      <c r="P509" s="170">
        <f t="shared" si="835"/>
      </c>
      <c r="Q509" s="171">
        <f>(M509+M510)/(O509+O510)</f>
      </c>
      <c r="R509" s="172">
        <v>10</v>
      </c>
      <c r="S509" s="171">
        <f>(O509+O510)/(K509+K510)</f>
      </c>
      <c r="T509" s="172">
        <v>2</v>
      </c>
      <c r="U509" s="173">
        <f>F509/T509</f>
      </c>
      <c r="V509" s="174">
        <f>(F509+500)/T509</f>
      </c>
      <c r="W509" s="175">
        <v>1146</v>
      </c>
      <c r="X509" s="174">
        <f>W509/T509</f>
      </c>
      <c r="Y509" s="171">
        <f>T509/R509</f>
      </c>
      <c r="Z509" s="174">
        <f>W509/F509</f>
      </c>
      <c r="AA509" s="174">
        <f>W509/(F509+500)</f>
      </c>
      <c r="AB509" s="172">
        <v>0</v>
      </c>
      <c r="AC509" s="172">
        <v>0</v>
      </c>
      <c r="AD509" s="171">
        <f>AB509/T509</f>
      </c>
      <c r="AE509" s="174">
        <f>(W509-AC509)/(F509+500)</f>
      </c>
      <c r="AF509" s="174" t="s">
        <v>159</v>
      </c>
    </row>
    <row r="510">
      <c r="A510" s="161"/>
      <c r="B510" s="162"/>
      <c r="C510" s="163"/>
      <c r="D510" s="164" t="s">
        <v>144</v>
      </c>
      <c r="E510" s="165">
        <v>337</v>
      </c>
      <c r="F510" s="166"/>
      <c r="G510" s="167">
        <v>2002</v>
      </c>
      <c r="H510" s="167">
        <v>123</v>
      </c>
      <c r="I510" s="168">
        <f t="shared" si="670"/>
      </c>
      <c r="J510" s="169">
        <f t="shared" si="724"/>
      </c>
      <c r="K510" s="167">
        <v>9</v>
      </c>
      <c r="L510" s="169">
        <f t="shared" si="779"/>
      </c>
      <c r="M510" s="167">
        <v>0</v>
      </c>
      <c r="N510" s="170">
        <f t="shared" si="808"/>
      </c>
      <c r="O510" s="167">
        <v>0</v>
      </c>
      <c r="P510" s="170">
        <f t="shared" si="835"/>
      </c>
      <c r="Q510" s="171"/>
      <c r="R510" s="172"/>
      <c r="S510" s="171"/>
      <c r="T510" s="172"/>
      <c r="U510" s="173"/>
      <c r="V510" s="174"/>
      <c r="W510" s="175"/>
      <c r="X510" s="174"/>
      <c r="Y510" s="171"/>
      <c r="Z510" s="174"/>
      <c r="AA510" s="174"/>
      <c r="AB510" s="172"/>
      <c r="AC510" s="172"/>
      <c r="AD510" s="171"/>
      <c r="AE510" s="174"/>
      <c r="AF510" s="176" t="s">
        <v>184</v>
      </c>
    </row>
    <row r="511">
      <c r="A511" s="161"/>
      <c r="B511" s="162" t="s">
        <v>171</v>
      </c>
      <c r="C511" s="163" t="s">
        <v>174</v>
      </c>
      <c r="D511" s="201" t="s">
        <v>187</v>
      </c>
      <c r="E511" s="165">
        <v>849.93</v>
      </c>
      <c r="F511" s="166">
        <f>E511+E512</f>
      </c>
      <c r="G511" s="167">
        <v>9927</v>
      </c>
      <c r="H511" s="167">
        <v>106</v>
      </c>
      <c r="I511" s="168">
        <f t="shared" si="670"/>
      </c>
      <c r="J511" s="169">
        <f t="shared" si="724"/>
      </c>
      <c r="K511" s="167">
        <v>23</v>
      </c>
      <c r="L511" s="169">
        <f t="shared" si="779"/>
      </c>
      <c r="M511" s="167">
        <v>2</v>
      </c>
      <c r="N511" s="170">
        <f t="shared" si="808"/>
      </c>
      <c r="O511" s="167">
        <v>4</v>
      </c>
      <c r="P511" s="170">
        <f t="shared" si="835"/>
      </c>
      <c r="Q511" s="171">
        <f>(M511+M512)/(O511+O512)</f>
      </c>
      <c r="R511" s="172">
        <v>10</v>
      </c>
      <c r="S511" s="171">
        <f>(O511+O512)/(K511+K512)</f>
      </c>
      <c r="T511" s="172">
        <v>3</v>
      </c>
      <c r="U511" s="173">
        <f>F511/T511</f>
      </c>
      <c r="V511" s="174">
        <f>(F511+500)/T511</f>
      </c>
      <c r="W511" s="175">
        <v>4437.599999999991</v>
      </c>
      <c r="X511" s="174">
        <f>W511/T511</f>
      </c>
      <c r="Y511" s="171">
        <f>T511/R511</f>
      </c>
      <c r="Z511" s="174">
        <f>W511/F511</f>
      </c>
      <c r="AA511" s="174">
        <f>W511/(F511+500)</f>
      </c>
      <c r="AB511" s="172">
        <v>0</v>
      </c>
      <c r="AC511" s="172">
        <v>0</v>
      </c>
      <c r="AD511" s="171">
        <f>AB511/T511</f>
      </c>
      <c r="AE511" s="174">
        <f>(W511-AC511)/(F511+500)</f>
      </c>
      <c r="AF511" s="174" t="s">
        <v>159</v>
      </c>
    </row>
    <row r="512">
      <c r="A512" s="161"/>
      <c r="B512" s="162"/>
      <c r="C512" s="163"/>
      <c r="D512" s="164" t="s">
        <v>144</v>
      </c>
      <c r="E512" s="165">
        <v>299.92</v>
      </c>
      <c r="F512" s="166"/>
      <c r="G512" s="167">
        <v>1162</v>
      </c>
      <c r="H512" s="167">
        <v>78</v>
      </c>
      <c r="I512" s="168">
        <f t="shared" si="670"/>
      </c>
      <c r="J512" s="169">
        <f t="shared" si="724"/>
      </c>
      <c r="K512" s="167">
        <v>9</v>
      </c>
      <c r="L512" s="169">
        <f t="shared" si="779"/>
      </c>
      <c r="M512" s="167">
        <v>0</v>
      </c>
      <c r="N512" s="170">
        <f t="shared" si="808"/>
      </c>
      <c r="O512" s="167">
        <v>0</v>
      </c>
      <c r="P512" s="170">
        <f t="shared" si="835"/>
      </c>
      <c r="Q512" s="171"/>
      <c r="R512" s="172"/>
      <c r="S512" s="171"/>
      <c r="T512" s="172"/>
      <c r="U512" s="173"/>
      <c r="V512" s="174"/>
      <c r="W512" s="175"/>
      <c r="X512" s="174"/>
      <c r="Y512" s="171"/>
      <c r="Z512" s="174"/>
      <c r="AA512" s="174"/>
      <c r="AB512" s="172"/>
      <c r="AC512" s="172"/>
      <c r="AD512" s="171"/>
      <c r="AE512" s="174"/>
      <c r="AF512" s="176" t="s">
        <v>184</v>
      </c>
    </row>
    <row r="513">
      <c r="A513" s="161"/>
      <c r="B513" s="177" t="s">
        <v>149</v>
      </c>
      <c r="C513" s="178"/>
      <c r="D513" s="179"/>
      <c r="E513" s="180">
        <f>SUM(E505:E512)</f>
      </c>
      <c r="F513" s="181">
        <f>SUM(F505:F512)</f>
      </c>
      <c r="G513" s="181">
        <f>SUM(G505:G512)</f>
      </c>
      <c r="H513" s="181">
        <f>SUM(H505:H512)</f>
      </c>
      <c r="I513" s="182">
        <f t="shared" si="670"/>
      </c>
      <c r="J513" s="183">
        <f t="shared" si="724"/>
      </c>
      <c r="K513" s="181">
        <f>SUM(K505:K512)</f>
      </c>
      <c r="L513" s="183">
        <f t="shared" si="779"/>
      </c>
      <c r="M513" s="181">
        <f>SUM(M505:M512)</f>
      </c>
      <c r="N513" s="184">
        <f t="shared" si="808"/>
      </c>
      <c r="O513" s="181">
        <f>SUM(O505:O512)</f>
      </c>
      <c r="P513" s="184">
        <f t="shared" si="835"/>
      </c>
      <c r="Q513" s="185">
        <f t="shared" ref="Q513:Q514" si="697">M513/O513</f>
      </c>
      <c r="R513" s="181">
        <f>SUM(R505:R512)</f>
      </c>
      <c r="S513" s="185">
        <f t="shared" ref="S513:S514" si="751">(O513+O513)/(K513+K513)</f>
      </c>
      <c r="T513" s="181">
        <f>SUM(T505:T512)</f>
      </c>
      <c r="U513" s="186">
        <f t="shared" ref="U513:U514" si="53">F513/T513</f>
      </c>
      <c r="V513" s="187">
        <f>(F513+5*500)/T513</f>
      </c>
      <c r="W513" s="183">
        <f>SUM(W505:W512)</f>
      </c>
      <c r="X513" s="188">
        <f t="shared" ref="X513:X514" si="185">W513/T513</f>
      </c>
      <c r="Y513" s="185">
        <f t="shared" ref="Y513:Y514" si="317">T513/R513</f>
      </c>
      <c r="Z513" s="187">
        <f t="shared" ref="Z513:Z514" si="449">W513/F513</f>
      </c>
      <c r="AA513" s="187">
        <f>W513/(F513+COUNT(W505:W512)*500)</f>
      </c>
      <c r="AB513" s="181">
        <f>SUM(AB505:AB512)</f>
      </c>
      <c r="AC513" s="181">
        <f>SUM(AC505:AC512)</f>
      </c>
      <c r="AD513" s="185">
        <f t="shared" ref="AD513:AD514" si="581">AB513/T513</f>
      </c>
      <c r="AE513" s="189">
        <f>(W513-AC513)/(F513+COUNT(W505:W512))</f>
      </c>
      <c r="AF513" s="174"/>
    </row>
    <row r="514">
      <c r="A514" s="161"/>
      <c r="B514" s="191" t="s">
        <v>172</v>
      </c>
      <c r="C514" s="191"/>
      <c r="D514" s="191"/>
      <c r="E514" s="193">
        <f>E479+E488+E493+E504+E513</f>
      </c>
      <c r="F514" s="194">
        <f>F479+F488+F493+F504+F513</f>
      </c>
      <c r="G514" s="194">
        <f>G479+G488+G493+G504+G513</f>
      </c>
      <c r="H514" s="194">
        <f>H479+H488+H493+H504+H513</f>
      </c>
      <c r="I514" s="195">
        <f t="shared" si="670"/>
      </c>
      <c r="J514" s="194">
        <f>J479+J488+J493+J504+J513</f>
      </c>
      <c r="K514" s="194">
        <f>K479+K488+K493+K504+K513</f>
      </c>
      <c r="L514" s="196">
        <f t="shared" si="779"/>
      </c>
      <c r="M514" s="194">
        <f>M479+M488+M493+M504+M513</f>
      </c>
      <c r="N514" s="197">
        <f t="shared" si="808"/>
      </c>
      <c r="O514" s="194">
        <f>O479+O488+O493+O504+O513</f>
      </c>
      <c r="P514" s="197">
        <f t="shared" si="835"/>
      </c>
      <c r="Q514" s="198">
        <f t="shared" si="697"/>
      </c>
      <c r="R514" s="194">
        <f>R479+R488+R493+R504+R513</f>
      </c>
      <c r="S514" s="198">
        <f t="shared" si="751"/>
      </c>
      <c r="T514" s="194">
        <f>T479+T488+T493+T504+T513</f>
      </c>
      <c r="U514" s="199">
        <f t="shared" si="53"/>
      </c>
      <c r="V514" s="194">
        <f>(F514+4*500)/T514</f>
      </c>
      <c r="W514" s="194">
        <f>W479+W488+W493+W504+W513</f>
      </c>
      <c r="X514" s="194">
        <f t="shared" si="185"/>
      </c>
      <c r="Y514" s="198">
        <f t="shared" si="317"/>
      </c>
      <c r="Z514" s="194">
        <f t="shared" si="449"/>
      </c>
      <c r="AA514" s="194">
        <f>W514/(F514+COUNT(W469:W476,W480:W487,W489:W492,W496:W503,W505:W512)*500)</f>
      </c>
      <c r="AB514" s="194">
        <f>AB479+AB488+AB493+AB504+AB513</f>
      </c>
      <c r="AC514" s="194">
        <f>AC479+AC488+AC493+AC504+AC513</f>
      </c>
      <c r="AD514" s="198">
        <f t="shared" si="581"/>
      </c>
      <c r="AE514" s="194">
        <f>(W514-AC514)/(F514+COUNT(W469:W476,W480:W487,W489:W492,W496:W503,W505:W512)*500)</f>
      </c>
      <c r="AF514" s="174"/>
    </row>
    <row r="515">
      <c r="A515" s="150" t="s">
        <v>107</v>
      </c>
      <c r="B515" s="151" t="s">
        <v>108</v>
      </c>
      <c r="C515" s="152" t="s">
        <v>109</v>
      </c>
      <c r="D515" s="151" t="s">
        <v>110</v>
      </c>
      <c r="E515" s="153" t="s">
        <v>111</v>
      </c>
      <c r="F515" s="151" t="s">
        <v>112</v>
      </c>
      <c r="G515" s="151" t="s">
        <v>113</v>
      </c>
      <c r="H515" s="151" t="s">
        <v>114</v>
      </c>
      <c r="I515" s="154" t="s">
        <v>115</v>
      </c>
      <c r="J515" s="155" t="s">
        <v>116</v>
      </c>
      <c r="K515" s="151" t="s">
        <v>117</v>
      </c>
      <c r="L515" s="155" t="s">
        <v>118</v>
      </c>
      <c r="M515" s="151" t="s">
        <v>119</v>
      </c>
      <c r="N515" s="156" t="s">
        <v>120</v>
      </c>
      <c r="O515" s="151" t="s">
        <v>121</v>
      </c>
      <c r="P515" s="156" t="s">
        <v>122</v>
      </c>
      <c r="Q515" s="154" t="s">
        <v>123</v>
      </c>
      <c r="R515" s="157" t="s">
        <v>124</v>
      </c>
      <c r="S515" s="158" t="s">
        <v>125</v>
      </c>
      <c r="T515" s="157" t="s">
        <v>126</v>
      </c>
      <c r="U515" s="159" t="s">
        <v>127</v>
      </c>
      <c r="V515" s="160" t="s">
        <v>128</v>
      </c>
      <c r="W515" s="159" t="s">
        <v>129</v>
      </c>
      <c r="X515" s="160" t="s">
        <v>130</v>
      </c>
      <c r="Y515" s="158" t="s">
        <v>131</v>
      </c>
      <c r="Z515" s="160" t="s">
        <v>132</v>
      </c>
      <c r="AA515" s="160" t="s">
        <v>133</v>
      </c>
      <c r="AB515" s="160" t="s">
        <v>134</v>
      </c>
      <c r="AC515" s="157" t="s">
        <v>135</v>
      </c>
      <c r="AD515" s="158" t="s">
        <v>136</v>
      </c>
      <c r="AE515" s="160" t="s">
        <v>137</v>
      </c>
      <c r="AF515" s="160" t="s">
        <v>138</v>
      </c>
    </row>
    <row r="516">
      <c r="A516" s="161" t="s">
        <v>192</v>
      </c>
      <c r="B516" s="162" t="s">
        <v>140</v>
      </c>
      <c r="C516" s="163" t="s">
        <v>183</v>
      </c>
      <c r="D516" s="164" t="s">
        <v>142</v>
      </c>
      <c r="E516" s="165">
        <v>3181.62</v>
      </c>
      <c r="F516" s="166">
        <f>E516+E517</f>
      </c>
      <c r="G516" s="167">
        <v>23546</v>
      </c>
      <c r="H516" s="167">
        <v>229</v>
      </c>
      <c r="I516" s="168">
        <f t="shared" ref="I516:I561" si="671">H516/G516</f>
      </c>
      <c r="J516" s="169">
        <f t="shared" ref="J516:J560" si="725">(E516/G516)*1000</f>
      </c>
      <c r="K516" s="167">
        <v>76</v>
      </c>
      <c r="L516" s="169">
        <f t="shared" ref="L516:L561" si="780">E516/K516</f>
      </c>
      <c r="M516" s="167">
        <v>2</v>
      </c>
      <c r="N516" s="170">
        <f t="shared" ref="N516:N561" si="809">E516/M516</f>
      </c>
      <c r="O516" s="167">
        <v>6</v>
      </c>
      <c r="P516" s="170">
        <f t="shared" ref="P516:P561" si="836">E516/O516</f>
      </c>
      <c r="Q516" s="171">
        <f>(M516+M517)/(O516+O517)</f>
      </c>
      <c r="R516" s="172">
        <v>16</v>
      </c>
      <c r="S516" s="171">
        <f>(O516+O517)/(K516+K517)</f>
      </c>
      <c r="T516" s="172">
        <v>5</v>
      </c>
      <c r="U516" s="173">
        <f>F516/T516</f>
      </c>
      <c r="V516" s="174">
        <f>(F516+500)/T516</f>
      </c>
      <c r="W516" s="175">
        <v>4216.4</v>
      </c>
      <c r="X516" s="174">
        <f>W516/T516</f>
      </c>
      <c r="Y516" s="171">
        <f>T516/R516</f>
      </c>
      <c r="Z516" s="174">
        <f>W516/F516</f>
      </c>
      <c r="AA516" s="174">
        <f>W516/(F516+500)</f>
      </c>
      <c r="AB516" s="172">
        <v>1</v>
      </c>
      <c r="AC516" s="172">
        <v>775.2</v>
      </c>
      <c r="AD516" s="171">
        <f>AB516/T516</f>
      </c>
      <c r="AE516" s="174">
        <f>(W516-AC516)/(F516+500)</f>
      </c>
      <c r="AF516" s="174" t="s">
        <v>143</v>
      </c>
    </row>
    <row r="517">
      <c r="A517" s="161"/>
      <c r="B517" s="162"/>
      <c r="C517" s="163"/>
      <c r="D517" s="164" t="s">
        <v>144</v>
      </c>
      <c r="E517" s="165">
        <v>390.94</v>
      </c>
      <c r="F517" s="166"/>
      <c r="G517" s="167">
        <v>1946</v>
      </c>
      <c r="H517" s="167">
        <v>168</v>
      </c>
      <c r="I517" s="168">
        <f t="shared" si="671"/>
      </c>
      <c r="J517" s="169">
        <f t="shared" si="725"/>
      </c>
      <c r="K517" s="167">
        <v>7</v>
      </c>
      <c r="L517" s="169">
        <f t="shared" si="780"/>
      </c>
      <c r="M517" s="167">
        <v>1</v>
      </c>
      <c r="N517" s="170">
        <f t="shared" si="809"/>
      </c>
      <c r="O517" s="167">
        <v>2</v>
      </c>
      <c r="P517" s="170">
        <f t="shared" si="836"/>
      </c>
      <c r="Q517" s="171"/>
      <c r="R517" s="172"/>
      <c r="S517" s="171"/>
      <c r="T517" s="172"/>
      <c r="U517" s="173"/>
      <c r="V517" s="174"/>
      <c r="W517" s="175"/>
      <c r="X517" s="174"/>
      <c r="Y517" s="171"/>
      <c r="Z517" s="174"/>
      <c r="AA517" s="174"/>
      <c r="AB517" s="172"/>
      <c r="AC517" s="172"/>
      <c r="AD517" s="171"/>
      <c r="AE517" s="174"/>
      <c r="AF517" s="176" t="s">
        <v>177</v>
      </c>
    </row>
    <row r="518">
      <c r="A518" s="161"/>
      <c r="B518" s="162" t="s">
        <v>146</v>
      </c>
      <c r="C518" s="163" t="s">
        <v>183</v>
      </c>
      <c r="D518" s="164" t="s">
        <v>142</v>
      </c>
      <c r="E518" s="165">
        <v>5582.53</v>
      </c>
      <c r="F518" s="166">
        <f>E518+E519</f>
      </c>
      <c r="G518" s="167">
        <v>52637</v>
      </c>
      <c r="H518" s="167">
        <v>379</v>
      </c>
      <c r="I518" s="168">
        <f t="shared" si="671"/>
      </c>
      <c r="J518" s="169">
        <f t="shared" si="725"/>
      </c>
      <c r="K518" s="167">
        <v>108</v>
      </c>
      <c r="L518" s="169">
        <f t="shared" si="780"/>
      </c>
      <c r="M518" s="167">
        <v>8</v>
      </c>
      <c r="N518" s="170">
        <f t="shared" si="809"/>
      </c>
      <c r="O518" s="167">
        <v>11</v>
      </c>
      <c r="P518" s="170">
        <f t="shared" si="836"/>
      </c>
      <c r="Q518" s="171">
        <f>(M518+M519)/(O518+O519)</f>
      </c>
      <c r="R518" s="172">
        <v>23</v>
      </c>
      <c r="S518" s="171">
        <f>(O518+O519)/(K518+K519)</f>
      </c>
      <c r="T518" s="172">
        <v>10</v>
      </c>
      <c r="U518" s="173">
        <f>F518/T518</f>
      </c>
      <c r="V518" s="174">
        <f>(F518+500)/T518</f>
      </c>
      <c r="W518" s="173">
        <v>8958.18</v>
      </c>
      <c r="X518" s="174">
        <f>W518/T518</f>
      </c>
      <c r="Y518" s="171">
        <f>T518/R518</f>
      </c>
      <c r="Z518" s="174">
        <f>W518/F518</f>
      </c>
      <c r="AA518" s="174">
        <f>W518/(F518+500)</f>
      </c>
      <c r="AB518" s="172">
        <v>2</v>
      </c>
      <c r="AC518" s="172">
        <v>2407.2</v>
      </c>
      <c r="AD518" s="171">
        <f>AB518/T518</f>
      </c>
      <c r="AE518" s="174">
        <f>(W518-AC518)/(F518+500)</f>
      </c>
      <c r="AF518" s="174" t="s">
        <v>143</v>
      </c>
    </row>
    <row r="519">
      <c r="A519" s="161"/>
      <c r="B519" s="162"/>
      <c r="C519" s="163"/>
      <c r="D519" s="164" t="s">
        <v>144</v>
      </c>
      <c r="E519" s="165">
        <v>229.11</v>
      </c>
      <c r="F519" s="166"/>
      <c r="G519" s="167">
        <v>1408</v>
      </c>
      <c r="H519" s="167">
        <v>102</v>
      </c>
      <c r="I519" s="168">
        <f t="shared" si="671"/>
      </c>
      <c r="J519" s="169">
        <f t="shared" si="725"/>
      </c>
      <c r="K519" s="167">
        <v>2</v>
      </c>
      <c r="L519" s="169">
        <f t="shared" si="780"/>
      </c>
      <c r="M519" s="167">
        <v>0</v>
      </c>
      <c r="N519" s="170">
        <f t="shared" si="809"/>
      </c>
      <c r="O519" s="167">
        <v>0</v>
      </c>
      <c r="P519" s="170">
        <f t="shared" si="836"/>
      </c>
      <c r="Q519" s="171"/>
      <c r="R519" s="172"/>
      <c r="S519" s="171"/>
      <c r="T519" s="172"/>
      <c r="U519" s="173"/>
      <c r="V519" s="174"/>
      <c r="W519" s="173"/>
      <c r="X519" s="174"/>
      <c r="Y519" s="171"/>
      <c r="Z519" s="174"/>
      <c r="AA519" s="174"/>
      <c r="AB519" s="172"/>
      <c r="AC519" s="172"/>
      <c r="AD519" s="171"/>
      <c r="AE519" s="174"/>
      <c r="AF519" s="176" t="s">
        <v>177</v>
      </c>
    </row>
    <row r="520">
      <c r="A520" s="161"/>
      <c r="B520" s="162" t="s">
        <v>147</v>
      </c>
      <c r="C520" s="163" t="s">
        <v>183</v>
      </c>
      <c r="D520" s="164" t="s">
        <v>142</v>
      </c>
      <c r="E520" s="165">
        <v>2924.12</v>
      </c>
      <c r="F520" s="166">
        <f>E520+E521</f>
      </c>
      <c r="G520" s="167">
        <v>33736</v>
      </c>
      <c r="H520" s="167">
        <v>297</v>
      </c>
      <c r="I520" s="168">
        <f t="shared" si="671"/>
      </c>
      <c r="J520" s="169">
        <f t="shared" si="725"/>
      </c>
      <c r="K520" s="167">
        <v>94</v>
      </c>
      <c r="L520" s="169">
        <f t="shared" si="780"/>
      </c>
      <c r="M520" s="167">
        <v>4</v>
      </c>
      <c r="N520" s="170">
        <f t="shared" si="809"/>
      </c>
      <c r="O520" s="167">
        <v>9</v>
      </c>
      <c r="P520" s="170">
        <f t="shared" si="836"/>
      </c>
      <c r="Q520" s="171">
        <f>(M520+M521)/(O520+O521)</f>
      </c>
      <c r="R520" s="172">
        <v>18</v>
      </c>
      <c r="S520" s="171">
        <f>(O520+O521)/(K520+K521)</f>
      </c>
      <c r="T520" s="172">
        <v>7</v>
      </c>
      <c r="U520" s="173">
        <f>F520/T520</f>
      </c>
      <c r="V520" s="174">
        <f>(F520+500)/T520</f>
      </c>
      <c r="W520" s="173">
        <v>9410.4</v>
      </c>
      <c r="X520" s="174">
        <f>W520/T520</f>
      </c>
      <c r="Y520" s="171">
        <f>T520/R520</f>
      </c>
      <c r="Z520" s="174">
        <f>W520/F520</f>
      </c>
      <c r="AA520" s="174">
        <f>W520/(F520+500)</f>
      </c>
      <c r="AB520" s="172">
        <v>4</v>
      </c>
      <c r="AC520" s="172">
        <v>3518.4000000000005</v>
      </c>
      <c r="AD520" s="171">
        <f>AB520/T520</f>
      </c>
      <c r="AE520" s="174">
        <f>(W520-AC520)/(F520+500)</f>
      </c>
      <c r="AF520" s="174" t="s">
        <v>143</v>
      </c>
    </row>
    <row r="521">
      <c r="A521" s="161"/>
      <c r="B521" s="162"/>
      <c r="C521" s="163"/>
      <c r="D521" s="164" t="s">
        <v>144</v>
      </c>
      <c r="E521" s="165">
        <v>205.36</v>
      </c>
      <c r="F521" s="166"/>
      <c r="G521" s="167">
        <v>1779</v>
      </c>
      <c r="H521" s="167">
        <v>64</v>
      </c>
      <c r="I521" s="168">
        <f t="shared" si="671"/>
      </c>
      <c r="J521" s="169">
        <f t="shared" si="725"/>
      </c>
      <c r="K521" s="167">
        <v>3</v>
      </c>
      <c r="L521" s="169">
        <f t="shared" si="780"/>
      </c>
      <c r="M521" s="167">
        <v>0</v>
      </c>
      <c r="N521" s="170">
        <f t="shared" si="809"/>
      </c>
      <c r="O521" s="167">
        <v>0</v>
      </c>
      <c r="P521" s="170">
        <f t="shared" si="836"/>
      </c>
      <c r="Q521" s="171"/>
      <c r="R521" s="172"/>
      <c r="S521" s="171"/>
      <c r="T521" s="172"/>
      <c r="U521" s="173"/>
      <c r="V521" s="174"/>
      <c r="W521" s="173"/>
      <c r="X521" s="174"/>
      <c r="Y521" s="171"/>
      <c r="Z521" s="174"/>
      <c r="AA521" s="174"/>
      <c r="AB521" s="172"/>
      <c r="AC521" s="172"/>
      <c r="AD521" s="171"/>
      <c r="AE521" s="174"/>
      <c r="AF521" s="176" t="s">
        <v>177</v>
      </c>
    </row>
    <row r="522">
      <c r="A522" s="161"/>
      <c r="B522" s="162" t="s">
        <v>148</v>
      </c>
      <c r="C522" s="163" t="s">
        <v>183</v>
      </c>
      <c r="D522" s="164" t="s">
        <v>142</v>
      </c>
      <c r="E522" s="165">
        <v>2897.92</v>
      </c>
      <c r="F522" s="166">
        <f>E522+E523</f>
      </c>
      <c r="G522" s="167">
        <v>36289</v>
      </c>
      <c r="H522" s="167">
        <v>270</v>
      </c>
      <c r="I522" s="168">
        <f t="shared" si="671"/>
      </c>
      <c r="J522" s="169">
        <f t="shared" si="725"/>
      </c>
      <c r="K522" s="167">
        <v>54</v>
      </c>
      <c r="L522" s="169">
        <f t="shared" si="780"/>
      </c>
      <c r="M522" s="167">
        <v>0</v>
      </c>
      <c r="N522" s="170">
        <f t="shared" si="809"/>
      </c>
      <c r="O522" s="167">
        <v>2</v>
      </c>
      <c r="P522" s="170">
        <f t="shared" si="836"/>
      </c>
      <c r="Q522" s="171">
        <f>(M522+M523)/(O522+O523)</f>
      </c>
      <c r="R522" s="172">
        <v>6</v>
      </c>
      <c r="S522" s="171">
        <f>(O522+O523)/(K522+K523)</f>
      </c>
      <c r="T522" s="172">
        <v>0</v>
      </c>
      <c r="U522" s="173">
        <f>F522/T522</f>
      </c>
      <c r="V522" s="174">
        <f>(F522+500)/T522</f>
      </c>
      <c r="W522" s="175">
        <v>0</v>
      </c>
      <c r="X522" s="174">
        <f>W522/T522</f>
      </c>
      <c r="Y522" s="171">
        <f>T522/R522</f>
      </c>
      <c r="Z522" s="174">
        <f>W522/F522</f>
      </c>
      <c r="AA522" s="174">
        <f>W522/(F522+500)</f>
      </c>
      <c r="AB522" s="172">
        <v>0</v>
      </c>
      <c r="AC522" s="172">
        <v>0</v>
      </c>
      <c r="AD522" s="171">
        <f>AB522/T522</f>
      </c>
      <c r="AE522" s="174">
        <f>(W522-AC522)/(F522+500)</f>
      </c>
      <c r="AF522" s="174" t="s">
        <v>143</v>
      </c>
    </row>
    <row r="523">
      <c r="A523" s="161"/>
      <c r="B523" s="162"/>
      <c r="C523" s="163"/>
      <c r="D523" s="164" t="s">
        <v>144</v>
      </c>
      <c r="E523" s="165">
        <v>292.95</v>
      </c>
      <c r="F523" s="166"/>
      <c r="G523" s="167">
        <v>2023</v>
      </c>
      <c r="H523" s="167">
        <v>65</v>
      </c>
      <c r="I523" s="168">
        <f t="shared" si="671"/>
      </c>
      <c r="J523" s="169">
        <f t="shared" si="725"/>
      </c>
      <c r="K523" s="167">
        <v>3</v>
      </c>
      <c r="L523" s="169">
        <f t="shared" si="780"/>
      </c>
      <c r="M523" s="167">
        <v>0</v>
      </c>
      <c r="N523" s="170">
        <f t="shared" si="809"/>
      </c>
      <c r="O523" s="167">
        <v>1</v>
      </c>
      <c r="P523" s="170">
        <f t="shared" si="836"/>
      </c>
      <c r="Q523" s="171"/>
      <c r="R523" s="172"/>
      <c r="S523" s="171"/>
      <c r="T523" s="172"/>
      <c r="U523" s="173"/>
      <c r="V523" s="174"/>
      <c r="W523" s="173"/>
      <c r="X523" s="174"/>
      <c r="Y523" s="171"/>
      <c r="Z523" s="174"/>
      <c r="AA523" s="174"/>
      <c r="AB523" s="172"/>
      <c r="AC523" s="172"/>
      <c r="AD523" s="171"/>
      <c r="AE523" s="174"/>
      <c r="AF523" s="176" t="s">
        <v>177</v>
      </c>
    </row>
    <row r="524">
      <c r="A524" s="161"/>
      <c r="B524" s="162" t="s">
        <v>150</v>
      </c>
      <c r="C524" s="163" t="s">
        <v>183</v>
      </c>
      <c r="D524" s="164" t="s">
        <v>142</v>
      </c>
      <c r="E524" s="165">
        <v>2944.73</v>
      </c>
      <c r="F524" s="166">
        <f>E524+E525</f>
      </c>
      <c r="G524" s="167">
        <v>29735</v>
      </c>
      <c r="H524" s="167">
        <v>215</v>
      </c>
      <c r="I524" s="168">
        <f t="shared" si="671"/>
      </c>
      <c r="J524" s="169">
        <f t="shared" si="725"/>
      </c>
      <c r="K524" s="167">
        <v>63</v>
      </c>
      <c r="L524" s="169">
        <f t="shared" si="780"/>
      </c>
      <c r="M524" s="167">
        <v>0</v>
      </c>
      <c r="N524" s="170">
        <f t="shared" si="809"/>
      </c>
      <c r="O524" s="167">
        <v>4</v>
      </c>
      <c r="P524" s="170">
        <f t="shared" si="836"/>
      </c>
      <c r="Q524" s="171">
        <f>(M524+M525)/(O524+O525)</f>
      </c>
      <c r="R524" s="172">
        <v>7</v>
      </c>
      <c r="S524" s="171">
        <f>(O524+O525)/(K524+K525)</f>
      </c>
      <c r="T524" s="172">
        <v>0</v>
      </c>
      <c r="U524" s="173">
        <f>F524/T524</f>
      </c>
      <c r="V524" s="174">
        <f>(F524+500)/T524</f>
      </c>
      <c r="W524" s="175">
        <v>0</v>
      </c>
      <c r="X524" s="174">
        <f>W524/T524</f>
      </c>
      <c r="Y524" s="171">
        <f>T524/R524</f>
      </c>
      <c r="Z524" s="174">
        <f>W524/F524</f>
      </c>
      <c r="AA524" s="174">
        <f>W524/(F524+500)</f>
      </c>
      <c r="AB524" s="172">
        <v>0</v>
      </c>
      <c r="AC524" s="172">
        <v>0</v>
      </c>
      <c r="AD524" s="171">
        <f>AB524/T524</f>
      </c>
      <c r="AE524" s="174">
        <f>(W524-AC524)/(F524+500)</f>
      </c>
      <c r="AF524" s="174" t="s">
        <v>143</v>
      </c>
    </row>
    <row r="525">
      <c r="A525" s="161"/>
      <c r="B525" s="162"/>
      <c r="C525" s="163"/>
      <c r="D525" s="164" t="s">
        <v>144</v>
      </c>
      <c r="E525" s="165">
        <v>77.23</v>
      </c>
      <c r="F525" s="166"/>
      <c r="G525" s="167">
        <v>627</v>
      </c>
      <c r="H525" s="167">
        <v>50</v>
      </c>
      <c r="I525" s="168">
        <f t="shared" si="671"/>
      </c>
      <c r="J525" s="169">
        <f t="shared" si="725"/>
      </c>
      <c r="K525" s="167">
        <v>4</v>
      </c>
      <c r="L525" s="169">
        <f t="shared" si="780"/>
      </c>
      <c r="M525" s="167">
        <v>0</v>
      </c>
      <c r="N525" s="170">
        <f t="shared" si="809"/>
      </c>
      <c r="O525" s="167">
        <v>0</v>
      </c>
      <c r="P525" s="170">
        <f t="shared" si="836"/>
      </c>
      <c r="Q525" s="171"/>
      <c r="R525" s="172"/>
      <c r="S525" s="171"/>
      <c r="T525" s="172"/>
      <c r="U525" s="173"/>
      <c r="V525" s="174"/>
      <c r="W525" s="173"/>
      <c r="X525" s="174"/>
      <c r="Y525" s="171"/>
      <c r="Z525" s="174"/>
      <c r="AA525" s="174"/>
      <c r="AB525" s="172"/>
      <c r="AC525" s="172"/>
      <c r="AD525" s="171"/>
      <c r="AE525" s="174"/>
      <c r="AF525" s="176" t="s">
        <v>177</v>
      </c>
    </row>
    <row r="526">
      <c r="A526" s="161"/>
      <c r="B526" s="177" t="s">
        <v>149</v>
      </c>
      <c r="C526" s="178"/>
      <c r="D526" s="179"/>
      <c r="E526" s="180">
        <f>SUM(E516:E525)</f>
      </c>
      <c r="F526" s="181">
        <f>SUM(F516:F525)</f>
      </c>
      <c r="G526" s="181">
        <f>SUM(G516:G525)</f>
      </c>
      <c r="H526" s="181">
        <f>SUM(H516:H525)</f>
      </c>
      <c r="I526" s="182">
        <f t="shared" si="671"/>
      </c>
      <c r="J526" s="183">
        <f t="shared" si="725"/>
      </c>
      <c r="K526" s="181">
        <f>SUM(K516:K525)</f>
      </c>
      <c r="L526" s="183">
        <f t="shared" si="780"/>
      </c>
      <c r="M526" s="181">
        <f>SUM(M516:M525)</f>
      </c>
      <c r="N526" s="184">
        <f t="shared" si="809"/>
      </c>
      <c r="O526" s="181">
        <f>SUM(O516:O525)</f>
      </c>
      <c r="P526" s="184">
        <f t="shared" si="836"/>
      </c>
      <c r="Q526" s="185">
        <f>M526/O526</f>
      </c>
      <c r="R526" s="181">
        <f>SUM(R516:R525)</f>
      </c>
      <c r="S526" s="185">
        <f>(O526+O526)/(K526+K526)</f>
      </c>
      <c r="T526" s="181">
        <f>SUM(T516:T525)</f>
      </c>
      <c r="U526" s="186">
        <f t="shared" ref="U526:U527" si="54">F526/T526</f>
      </c>
      <c r="V526" s="187">
        <f>(F526+5*500)/T526</f>
      </c>
      <c r="W526" s="183">
        <f>SUM(W516:W525)</f>
      </c>
      <c r="X526" s="188">
        <f t="shared" ref="X526:X527" si="186">W526/T526</f>
      </c>
      <c r="Y526" s="185">
        <f t="shared" ref="Y526:Y527" si="318">T526/R526</f>
      </c>
      <c r="Z526" s="187">
        <f t="shared" ref="Z526:Z527" si="450">W526/F526</f>
      </c>
      <c r="AA526" s="187">
        <f>W526/(F526+COUNT(W516:W525)*500)</f>
      </c>
      <c r="AB526" s="181">
        <f>SUM(AB516:AB525)</f>
      </c>
      <c r="AC526" s="181">
        <f>SUM(AC516:AC525)</f>
      </c>
      <c r="AD526" s="185">
        <f t="shared" ref="AD526:AD527" si="582">AB526/T526</f>
      </c>
      <c r="AE526" s="189">
        <f>(W526-AC526)/(F526+COUNT(W516:W525)*500)</f>
      </c>
      <c r="AF526" s="174"/>
    </row>
    <row r="527">
      <c r="A527" s="161"/>
      <c r="B527" s="162" t="s">
        <v>152</v>
      </c>
      <c r="C527" s="163" t="s">
        <v>151</v>
      </c>
      <c r="D527" s="164" t="s">
        <v>142</v>
      </c>
      <c r="E527" s="165">
        <v>2199.79</v>
      </c>
      <c r="F527" s="166">
        <f>E527+E528</f>
      </c>
      <c r="G527" s="167">
        <v>21936</v>
      </c>
      <c r="H527" s="167">
        <v>161</v>
      </c>
      <c r="I527" s="168">
        <f t="shared" si="671"/>
      </c>
      <c r="J527" s="169">
        <f t="shared" si="725"/>
      </c>
      <c r="K527" s="167">
        <v>43</v>
      </c>
      <c r="L527" s="169">
        <f t="shared" si="780"/>
      </c>
      <c r="M527" s="167">
        <v>3</v>
      </c>
      <c r="N527" s="170">
        <f t="shared" si="809"/>
      </c>
      <c r="O527" s="167">
        <v>8</v>
      </c>
      <c r="P527" s="170">
        <f t="shared" si="836"/>
      </c>
      <c r="Q527" s="171">
        <f>(M527+M528)/(O527+O528)</f>
      </c>
      <c r="R527" s="172">
        <v>15</v>
      </c>
      <c r="S527" s="171">
        <f>(O527+O528)/(K527+K528)</f>
      </c>
      <c r="T527" s="172">
        <v>3</v>
      </c>
      <c r="U527" s="173">
        <f t="shared" si="54"/>
      </c>
      <c r="V527" s="174">
        <f>(F527+500)/T527</f>
      </c>
      <c r="W527" s="173">
        <v>4891.200000000001</v>
      </c>
      <c r="X527" s="174">
        <f t="shared" si="186"/>
      </c>
      <c r="Y527" s="171">
        <f t="shared" si="318"/>
      </c>
      <c r="Z527" s="174">
        <f t="shared" si="450"/>
      </c>
      <c r="AA527" s="174">
        <f>W527/(F527+500)</f>
      </c>
      <c r="AB527" s="172">
        <v>1</v>
      </c>
      <c r="AC527" s="172">
        <v>2087.999999999999</v>
      </c>
      <c r="AD527" s="171">
        <f t="shared" si="582"/>
      </c>
      <c r="AE527" s="174">
        <f>(W527-AC527)/(F527+500)</f>
      </c>
      <c r="AF527" s="174" t="s">
        <v>143</v>
      </c>
    </row>
    <row r="528">
      <c r="A528" s="161"/>
      <c r="B528" s="162"/>
      <c r="C528" s="163"/>
      <c r="D528" s="164" t="s">
        <v>144</v>
      </c>
      <c r="E528" s="165">
        <v>50.59</v>
      </c>
      <c r="F528" s="166"/>
      <c r="G528" s="167">
        <v>466</v>
      </c>
      <c r="H528" s="167">
        <v>31</v>
      </c>
      <c r="I528" s="168">
        <f t="shared" si="671"/>
      </c>
      <c r="J528" s="169">
        <f t="shared" si="725"/>
      </c>
      <c r="K528" s="167">
        <v>2</v>
      </c>
      <c r="L528" s="169">
        <f t="shared" si="780"/>
      </c>
      <c r="M528" s="167">
        <v>0</v>
      </c>
      <c r="N528" s="170">
        <f t="shared" si="809"/>
      </c>
      <c r="O528" s="167">
        <v>0</v>
      </c>
      <c r="P528" s="170">
        <f t="shared" si="836"/>
      </c>
      <c r="Q528" s="171"/>
      <c r="R528" s="172"/>
      <c r="S528" s="171"/>
      <c r="T528" s="172"/>
      <c r="U528" s="173"/>
      <c r="V528" s="174"/>
      <c r="W528" s="173"/>
      <c r="X528" s="174"/>
      <c r="Y528" s="171"/>
      <c r="Z528" s="174"/>
      <c r="AA528" s="174"/>
      <c r="AB528" s="172"/>
      <c r="AC528" s="172"/>
      <c r="AD528" s="171"/>
      <c r="AE528" s="174"/>
      <c r="AF528" s="176" t="s">
        <v>177</v>
      </c>
    </row>
    <row r="529">
      <c r="A529" s="161"/>
      <c r="B529" s="162" t="s">
        <v>153</v>
      </c>
      <c r="C529" s="163" t="s">
        <v>151</v>
      </c>
      <c r="D529" s="164" t="s">
        <v>142</v>
      </c>
      <c r="E529" s="165">
        <v>2727.21</v>
      </c>
      <c r="F529" s="166">
        <f>E529+E530</f>
      </c>
      <c r="G529" s="167">
        <v>28152</v>
      </c>
      <c r="H529" s="167">
        <v>200</v>
      </c>
      <c r="I529" s="168">
        <f t="shared" si="671"/>
      </c>
      <c r="J529" s="169">
        <f t="shared" si="725"/>
      </c>
      <c r="K529" s="167">
        <v>54</v>
      </c>
      <c r="L529" s="169">
        <f t="shared" si="780"/>
      </c>
      <c r="M529" s="167">
        <v>1</v>
      </c>
      <c r="N529" s="170">
        <f t="shared" si="809"/>
      </c>
      <c r="O529" s="167">
        <v>8</v>
      </c>
      <c r="P529" s="170">
        <f t="shared" si="836"/>
      </c>
      <c r="Q529" s="171">
        <f>(M529+M530)/(O529+O530)</f>
      </c>
      <c r="R529" s="172">
        <v>9</v>
      </c>
      <c r="S529" s="171">
        <f>(O529+O530)/(K529+K530)</f>
      </c>
      <c r="T529" s="172">
        <v>1</v>
      </c>
      <c r="U529" s="173">
        <f>F529/T529</f>
      </c>
      <c r="V529" s="174">
        <f>(F529+500)/T529</f>
      </c>
      <c r="W529" s="173">
        <v>620.4000000000015</v>
      </c>
      <c r="X529" s="174">
        <f>W529/T529</f>
      </c>
      <c r="Y529" s="171">
        <f>T529/R529</f>
      </c>
      <c r="Z529" s="174">
        <f>W529/F529</f>
      </c>
      <c r="AA529" s="174">
        <f>W529/(F529+500)</f>
      </c>
      <c r="AB529" s="172">
        <v>0</v>
      </c>
      <c r="AC529" s="172">
        <v>0</v>
      </c>
      <c r="AD529" s="171">
        <f>AB529/T529</f>
      </c>
      <c r="AE529" s="174">
        <f>(W529-AC529)/(F529+500)</f>
      </c>
      <c r="AF529" s="174" t="s">
        <v>143</v>
      </c>
    </row>
    <row r="530">
      <c r="A530" s="161"/>
      <c r="B530" s="162"/>
      <c r="C530" s="163"/>
      <c r="D530" s="164" t="s">
        <v>144</v>
      </c>
      <c r="E530" s="165">
        <v>36.72</v>
      </c>
      <c r="F530" s="166"/>
      <c r="G530" s="167">
        <v>354</v>
      </c>
      <c r="H530" s="167">
        <v>13</v>
      </c>
      <c r="I530" s="168">
        <f t="shared" si="671"/>
      </c>
      <c r="J530" s="169">
        <f t="shared" si="725"/>
      </c>
      <c r="K530" s="167">
        <v>0</v>
      </c>
      <c r="L530" s="169">
        <f t="shared" si="780"/>
      </c>
      <c r="M530" s="167">
        <v>0</v>
      </c>
      <c r="N530" s="170">
        <f t="shared" si="809"/>
      </c>
      <c r="O530" s="167">
        <v>0</v>
      </c>
      <c r="P530" s="170">
        <f t="shared" si="836"/>
      </c>
      <c r="Q530" s="171"/>
      <c r="R530" s="172"/>
      <c r="S530" s="171"/>
      <c r="T530" s="172"/>
      <c r="U530" s="173"/>
      <c r="V530" s="174"/>
      <c r="W530" s="173"/>
      <c r="X530" s="174"/>
      <c r="Y530" s="171"/>
      <c r="Z530" s="174"/>
      <c r="AA530" s="174"/>
      <c r="AB530" s="172"/>
      <c r="AC530" s="172"/>
      <c r="AD530" s="171"/>
      <c r="AE530" s="174"/>
      <c r="AF530" s="176" t="s">
        <v>177</v>
      </c>
    </row>
    <row r="531">
      <c r="A531" s="161"/>
      <c r="B531" s="162" t="s">
        <v>154</v>
      </c>
      <c r="C531" s="163" t="s">
        <v>151</v>
      </c>
      <c r="D531" s="164" t="s">
        <v>142</v>
      </c>
      <c r="E531" s="165">
        <v>1957.95</v>
      </c>
      <c r="F531" s="166">
        <f>E531+E532</f>
      </c>
      <c r="G531" s="167">
        <v>18083</v>
      </c>
      <c r="H531" s="167">
        <v>140</v>
      </c>
      <c r="I531" s="168">
        <f t="shared" si="671"/>
      </c>
      <c r="J531" s="169">
        <f t="shared" si="725"/>
      </c>
      <c r="K531" s="167">
        <v>43</v>
      </c>
      <c r="L531" s="169">
        <f t="shared" si="780"/>
      </c>
      <c r="M531" s="167">
        <v>2</v>
      </c>
      <c r="N531" s="170">
        <f t="shared" si="809"/>
      </c>
      <c r="O531" s="167">
        <v>5</v>
      </c>
      <c r="P531" s="170">
        <f t="shared" si="836"/>
      </c>
      <c r="Q531" s="171">
        <f>(M531+M532)/(O531+O532)</f>
      </c>
      <c r="R531" s="172">
        <v>11</v>
      </c>
      <c r="S531" s="171">
        <f>(O531+O532)/(K531+K532)</f>
      </c>
      <c r="T531" s="172">
        <v>4</v>
      </c>
      <c r="U531" s="173">
        <f>F531/T531</f>
      </c>
      <c r="V531" s="174">
        <f>(F531+500)/T531</f>
      </c>
      <c r="W531" s="173">
        <v>3246</v>
      </c>
      <c r="X531" s="174">
        <f>W531/T531</f>
      </c>
      <c r="Y531" s="171">
        <f>T531/R531</f>
      </c>
      <c r="Z531" s="174">
        <f>W531/F531</f>
      </c>
      <c r="AA531" s="174">
        <f>W531/(F531+500)</f>
      </c>
      <c r="AB531" s="172">
        <v>2</v>
      </c>
      <c r="AC531" s="172">
        <v>1395.6000000000004</v>
      </c>
      <c r="AD531" s="171">
        <f>AB531/T531</f>
      </c>
      <c r="AE531" s="174">
        <f>(W531-AC531)/(F531+500)</f>
      </c>
      <c r="AF531" s="174" t="s">
        <v>143</v>
      </c>
    </row>
    <row r="532">
      <c r="A532" s="161"/>
      <c r="B532" s="162"/>
      <c r="C532" s="163"/>
      <c r="D532" s="164" t="s">
        <v>144</v>
      </c>
      <c r="E532" s="165">
        <v>50.49</v>
      </c>
      <c r="F532" s="166"/>
      <c r="G532" s="167">
        <v>477</v>
      </c>
      <c r="H532" s="167">
        <v>34</v>
      </c>
      <c r="I532" s="168">
        <f t="shared" si="671"/>
      </c>
      <c r="J532" s="169">
        <f t="shared" si="725"/>
      </c>
      <c r="K532" s="167">
        <v>0</v>
      </c>
      <c r="L532" s="169">
        <f t="shared" si="780"/>
      </c>
      <c r="M532" s="167">
        <v>0</v>
      </c>
      <c r="N532" s="170">
        <f t="shared" si="809"/>
      </c>
      <c r="O532" s="167">
        <v>0</v>
      </c>
      <c r="P532" s="170">
        <f t="shared" si="836"/>
      </c>
      <c r="Q532" s="171"/>
      <c r="R532" s="172"/>
      <c r="S532" s="171"/>
      <c r="T532" s="172"/>
      <c r="U532" s="173"/>
      <c r="V532" s="174"/>
      <c r="W532" s="173"/>
      <c r="X532" s="174"/>
      <c r="Y532" s="171"/>
      <c r="Z532" s="174"/>
      <c r="AA532" s="174"/>
      <c r="AB532" s="172"/>
      <c r="AC532" s="172"/>
      <c r="AD532" s="171"/>
      <c r="AE532" s="174"/>
      <c r="AF532" s="176" t="s">
        <v>177</v>
      </c>
    </row>
    <row r="533">
      <c r="A533" s="161"/>
      <c r="B533" s="177" t="s">
        <v>149</v>
      </c>
      <c r="C533" s="178"/>
      <c r="D533" s="179"/>
      <c r="E533" s="180">
        <f>SUM(E527:E532)</f>
      </c>
      <c r="F533" s="181">
        <f>SUM(F527:F532)</f>
      </c>
      <c r="G533" s="181">
        <f>SUM(G527:G532)</f>
      </c>
      <c r="H533" s="181">
        <f>SUM(H527:H532)</f>
      </c>
      <c r="I533" s="182">
        <f t="shared" si="671"/>
      </c>
      <c r="J533" s="183">
        <f t="shared" si="725"/>
      </c>
      <c r="K533" s="181">
        <f>SUM(K527:K532)</f>
      </c>
      <c r="L533" s="183">
        <f t="shared" si="780"/>
      </c>
      <c r="M533" s="181">
        <f>SUM(M527:M532)</f>
      </c>
      <c r="N533" s="184">
        <f t="shared" si="809"/>
      </c>
      <c r="O533" s="181">
        <f>SUM(O527:O532)</f>
      </c>
      <c r="P533" s="184">
        <f t="shared" si="836"/>
      </c>
      <c r="Q533" s="185">
        <f>M533/O533</f>
      </c>
      <c r="R533" s="181">
        <f>SUM(R527:R532)</f>
      </c>
      <c r="S533" s="185">
        <f>(O533+O533)/(K533+K533)</f>
      </c>
      <c r="T533" s="181">
        <f>SUM(T527:T532)</f>
      </c>
      <c r="U533" s="186">
        <f t="shared" ref="U533:U534" si="55">F533/T533</f>
      </c>
      <c r="V533" s="187">
        <f>(F533+5*500)/T533</f>
      </c>
      <c r="W533" s="183">
        <f>SUM(W527:W532)</f>
      </c>
      <c r="X533" s="188">
        <f t="shared" ref="X533:X534" si="187">W533/T533</f>
      </c>
      <c r="Y533" s="185">
        <f t="shared" ref="Y533:Y534" si="319">T533/R533</f>
      </c>
      <c r="Z533" s="187">
        <f t="shared" ref="Z533:Z534" si="451">W533/F533</f>
      </c>
      <c r="AA533" s="187">
        <f>W533/(F533+COUNT(W527:W532)*500)</f>
      </c>
      <c r="AB533" s="181">
        <f>SUM(AB527:AB532)</f>
      </c>
      <c r="AC533" s="181">
        <f>SUM(AC527:AC532)</f>
      </c>
      <c r="AD533" s="185">
        <f t="shared" ref="AD533:AD534" si="583">AB533/T533</f>
      </c>
      <c r="AE533" s="189">
        <f>(W533-AC533)/(F533+COUNT(W527:W532))</f>
      </c>
      <c r="AF533" s="174"/>
    </row>
    <row customHeight="true" ht="20.238095238095237" r="534">
      <c r="A534" s="161"/>
      <c r="B534" s="162" t="s">
        <v>155</v>
      </c>
      <c r="C534" s="163" t="s">
        <v>191</v>
      </c>
      <c r="D534" s="164" t="s">
        <v>142</v>
      </c>
      <c r="E534" s="165">
        <v>1921.26</v>
      </c>
      <c r="F534" s="166">
        <f>E534+E535</f>
      </c>
      <c r="G534" s="167">
        <v>17348</v>
      </c>
      <c r="H534" s="167">
        <v>126</v>
      </c>
      <c r="I534" s="168">
        <f t="shared" si="671"/>
      </c>
      <c r="J534" s="169">
        <f t="shared" si="725"/>
      </c>
      <c r="K534" s="167">
        <v>35</v>
      </c>
      <c r="L534" s="169">
        <f t="shared" si="780"/>
      </c>
      <c r="M534" s="167">
        <v>2</v>
      </c>
      <c r="N534" s="170">
        <f t="shared" si="809"/>
      </c>
      <c r="O534" s="167">
        <v>6</v>
      </c>
      <c r="P534" s="170">
        <f t="shared" si="836"/>
      </c>
      <c r="Q534" s="171">
        <f>(M534+M535)/(O534+O535)</f>
      </c>
      <c r="R534" s="172">
        <v>19</v>
      </c>
      <c r="S534" s="171">
        <f>(O534+O535)/(K534+K535)</f>
      </c>
      <c r="T534" s="172">
        <v>6</v>
      </c>
      <c r="U534" s="173">
        <f t="shared" si="55"/>
      </c>
      <c r="V534" s="174">
        <f>(F534+500)/T534</f>
      </c>
      <c r="W534" s="173">
        <v>5266.799999999996</v>
      </c>
      <c r="X534" s="174">
        <f t="shared" si="187"/>
      </c>
      <c r="Y534" s="171">
        <f t="shared" si="319"/>
      </c>
      <c r="Z534" s="174">
        <f t="shared" si="451"/>
      </c>
      <c r="AA534" s="174">
        <f>W534/(F534+500)</f>
      </c>
      <c r="AB534" s="172">
        <v>1</v>
      </c>
      <c r="AC534" s="172">
        <v>763.2</v>
      </c>
      <c r="AD534" s="171">
        <f t="shared" si="583"/>
      </c>
      <c r="AE534" s="174">
        <f>(W534-AC534)/(F534+500)</f>
      </c>
      <c r="AF534" s="174" t="s">
        <v>143</v>
      </c>
    </row>
    <row customHeight="true" ht="20.238095238095237" r="535">
      <c r="A535" s="161"/>
      <c r="B535" s="162"/>
      <c r="C535" s="163"/>
      <c r="D535" s="164" t="s">
        <v>144</v>
      </c>
      <c r="E535" s="165">
        <v>70.01</v>
      </c>
      <c r="F535" s="166"/>
      <c r="G535" s="167">
        <v>457</v>
      </c>
      <c r="H535" s="167">
        <v>31</v>
      </c>
      <c r="I535" s="168">
        <f t="shared" si="671"/>
      </c>
      <c r="J535" s="169">
        <f t="shared" si="725"/>
      </c>
      <c r="K535" s="167">
        <v>3</v>
      </c>
      <c r="L535" s="169">
        <f t="shared" si="780"/>
      </c>
      <c r="M535" s="167">
        <v>1</v>
      </c>
      <c r="N535" s="170">
        <f t="shared" si="809"/>
      </c>
      <c r="O535" s="167">
        <v>1</v>
      </c>
      <c r="P535" s="170">
        <f t="shared" si="836"/>
      </c>
      <c r="Q535" s="171"/>
      <c r="R535" s="172"/>
      <c r="S535" s="171"/>
      <c r="T535" s="172"/>
      <c r="U535" s="173"/>
      <c r="V535" s="174"/>
      <c r="W535" s="173"/>
      <c r="X535" s="174"/>
      <c r="Y535" s="171"/>
      <c r="Z535" s="174"/>
      <c r="AA535" s="174"/>
      <c r="AB535" s="172"/>
      <c r="AC535" s="172"/>
      <c r="AD535" s="171"/>
      <c r="AE535" s="174"/>
      <c r="AF535" s="176" t="s">
        <v>177</v>
      </c>
    </row>
    <row r="536">
      <c r="A536" s="161"/>
      <c r="B536" s="162" t="s">
        <v>157</v>
      </c>
      <c r="C536" s="163" t="s">
        <v>191</v>
      </c>
      <c r="D536" s="164" t="s">
        <v>142</v>
      </c>
      <c r="E536" s="165">
        <v>1870.84</v>
      </c>
      <c r="F536" s="166">
        <f>E536+E537</f>
      </c>
      <c r="G536" s="167">
        <v>15401</v>
      </c>
      <c r="H536" s="167">
        <v>123</v>
      </c>
      <c r="I536" s="168">
        <f t="shared" si="671"/>
      </c>
      <c r="J536" s="169">
        <f t="shared" si="725"/>
      </c>
      <c r="K536" s="167">
        <v>35</v>
      </c>
      <c r="L536" s="169">
        <f t="shared" si="780"/>
      </c>
      <c r="M536" s="167">
        <v>0</v>
      </c>
      <c r="N536" s="170">
        <f t="shared" si="809"/>
      </c>
      <c r="O536" s="167">
        <v>4</v>
      </c>
      <c r="P536" s="170">
        <f t="shared" si="836"/>
      </c>
      <c r="Q536" s="171">
        <f>(M536+M537)/(O536+O537)</f>
      </c>
      <c r="R536" s="172">
        <v>6</v>
      </c>
      <c r="S536" s="171">
        <f>(O536+O537)/(K536+K537)</f>
      </c>
      <c r="T536" s="172">
        <v>1</v>
      </c>
      <c r="U536" s="173">
        <f>F536/T536</f>
      </c>
      <c r="V536" s="174">
        <f>(F536+500)/T536</f>
      </c>
      <c r="W536" s="175">
        <v>452.4</v>
      </c>
      <c r="X536" s="174">
        <f>W536/T536</f>
      </c>
      <c r="Y536" s="171">
        <f>T536/R536</f>
      </c>
      <c r="Z536" s="174">
        <f>W536/F536</f>
      </c>
      <c r="AA536" s="174">
        <f>W536/(F536+500)</f>
      </c>
      <c r="AB536" s="172">
        <v>0</v>
      </c>
      <c r="AC536" s="172">
        <v>0</v>
      </c>
      <c r="AD536" s="171">
        <f>AB536/T536</f>
      </c>
      <c r="AE536" s="174">
        <f>(W536-AC536)/(F536+500)</f>
      </c>
      <c r="AF536" s="174" t="s">
        <v>143</v>
      </c>
    </row>
    <row r="537">
      <c r="A537" s="161"/>
      <c r="B537" s="162"/>
      <c r="C537" s="163"/>
      <c r="D537" s="164" t="s">
        <v>144</v>
      </c>
      <c r="E537" s="165">
        <v>278.97</v>
      </c>
      <c r="F537" s="166"/>
      <c r="G537" s="167">
        <v>1102</v>
      </c>
      <c r="H537" s="167">
        <v>97</v>
      </c>
      <c r="I537" s="168">
        <f t="shared" si="671"/>
      </c>
      <c r="J537" s="169">
        <f t="shared" si="725"/>
      </c>
      <c r="K537" s="167">
        <v>4</v>
      </c>
      <c r="L537" s="169">
        <f t="shared" si="780"/>
      </c>
      <c r="M537" s="167">
        <v>1</v>
      </c>
      <c r="N537" s="170">
        <f t="shared" si="809"/>
      </c>
      <c r="O537" s="167">
        <v>1</v>
      </c>
      <c r="P537" s="170">
        <f t="shared" si="836"/>
      </c>
      <c r="Q537" s="171"/>
      <c r="R537" s="172"/>
      <c r="S537" s="171"/>
      <c r="T537" s="172"/>
      <c r="U537" s="173"/>
      <c r="V537" s="174"/>
      <c r="W537" s="173"/>
      <c r="X537" s="174"/>
      <c r="Y537" s="171"/>
      <c r="Z537" s="174"/>
      <c r="AA537" s="174"/>
      <c r="AB537" s="172"/>
      <c r="AC537" s="172"/>
      <c r="AD537" s="171"/>
      <c r="AE537" s="174"/>
      <c r="AF537" s="176" t="s">
        <v>177</v>
      </c>
    </row>
    <row r="538">
      <c r="A538" s="161"/>
      <c r="B538" s="162" t="s">
        <v>158</v>
      </c>
      <c r="C538" s="163" t="s">
        <v>191</v>
      </c>
      <c r="D538" s="164" t="s">
        <v>142</v>
      </c>
      <c r="E538" s="165">
        <v>2100.44</v>
      </c>
      <c r="F538" s="166">
        <f>E538+E539</f>
      </c>
      <c r="G538" s="167">
        <v>16187</v>
      </c>
      <c r="H538" s="167">
        <v>105</v>
      </c>
      <c r="I538" s="168">
        <f t="shared" si="671"/>
      </c>
      <c r="J538" s="169">
        <f t="shared" si="725"/>
      </c>
      <c r="K538" s="167">
        <v>34</v>
      </c>
      <c r="L538" s="169">
        <f t="shared" si="780"/>
      </c>
      <c r="M538" s="167">
        <v>1</v>
      </c>
      <c r="N538" s="170">
        <f t="shared" si="809"/>
      </c>
      <c r="O538" s="167">
        <v>8</v>
      </c>
      <c r="P538" s="170">
        <f t="shared" si="836"/>
      </c>
      <c r="Q538" s="171">
        <f>(M538+M539)/(O538+O539)</f>
      </c>
      <c r="R538" s="172">
        <v>11</v>
      </c>
      <c r="S538" s="171">
        <f>(O538+O539)/(K538+K539)</f>
      </c>
      <c r="T538" s="172">
        <v>3</v>
      </c>
      <c r="U538" s="173">
        <f>F538/T538</f>
      </c>
      <c r="V538" s="174">
        <f>(F538+500)/T538</f>
      </c>
      <c r="W538" s="175">
        <v>2798.4</v>
      </c>
      <c r="X538" s="174">
        <f>W538/T538</f>
      </c>
      <c r="Y538" s="171">
        <f>T538/R538</f>
      </c>
      <c r="Z538" s="174">
        <f>W538/F538</f>
      </c>
      <c r="AA538" s="174">
        <f>W538/(F538+500)</f>
      </c>
      <c r="AB538" s="172">
        <v>1</v>
      </c>
      <c r="AC538" s="172">
        <v>691.2</v>
      </c>
      <c r="AD538" s="171">
        <f>AB538/T538</f>
      </c>
      <c r="AE538" s="174">
        <f>(W538-AC538)/(F538+500)</f>
      </c>
      <c r="AF538" s="174" t="s">
        <v>159</v>
      </c>
    </row>
    <row r="539">
      <c r="A539" s="161"/>
      <c r="B539" s="162"/>
      <c r="C539" s="163"/>
      <c r="D539" s="164" t="s">
        <v>144</v>
      </c>
      <c r="E539" s="165">
        <v>318.59</v>
      </c>
      <c r="F539" s="166"/>
      <c r="G539" s="167">
        <v>1483</v>
      </c>
      <c r="H539" s="167">
        <v>131</v>
      </c>
      <c r="I539" s="168">
        <f t="shared" si="671"/>
      </c>
      <c r="J539" s="169">
        <f t="shared" si="725"/>
      </c>
      <c r="K539" s="167">
        <v>4</v>
      </c>
      <c r="L539" s="169">
        <f t="shared" si="780"/>
      </c>
      <c r="M539" s="167">
        <v>1</v>
      </c>
      <c r="N539" s="170">
        <f t="shared" si="809"/>
      </c>
      <c r="O539" s="167">
        <v>2</v>
      </c>
      <c r="P539" s="170">
        <f t="shared" si="836"/>
      </c>
      <c r="Q539" s="171"/>
      <c r="R539" s="172"/>
      <c r="S539" s="171"/>
      <c r="T539" s="172"/>
      <c r="U539" s="173"/>
      <c r="V539" s="174"/>
      <c r="W539" s="173"/>
      <c r="X539" s="174"/>
      <c r="Y539" s="171"/>
      <c r="Z539" s="174"/>
      <c r="AA539" s="174"/>
      <c r="AB539" s="172"/>
      <c r="AC539" s="172"/>
      <c r="AD539" s="171"/>
      <c r="AE539" s="174"/>
      <c r="AF539" s="176" t="s">
        <v>145</v>
      </c>
    </row>
    <row r="540">
      <c r="A540" s="161"/>
      <c r="B540" s="177" t="s">
        <v>149</v>
      </c>
      <c r="C540" s="178"/>
      <c r="D540" s="179"/>
      <c r="E540" s="180">
        <f>SUM(E534:E539)</f>
      </c>
      <c r="F540" s="181">
        <f>SUM(F534:F539)</f>
      </c>
      <c r="G540" s="181">
        <f>SUM(G534:G539)</f>
      </c>
      <c r="H540" s="181">
        <f>SUM(H534:H539)</f>
      </c>
      <c r="I540" s="182">
        <f t="shared" si="671"/>
      </c>
      <c r="J540" s="183">
        <f t="shared" si="725"/>
      </c>
      <c r="K540" s="181">
        <f>SUM(K534:K539)</f>
      </c>
      <c r="L540" s="183">
        <f t="shared" si="780"/>
      </c>
      <c r="M540" s="181">
        <f>SUM(M534:M539)</f>
      </c>
      <c r="N540" s="184">
        <f t="shared" si="809"/>
      </c>
      <c r="O540" s="181">
        <f>SUM(O534:O539)</f>
      </c>
      <c r="P540" s="184">
        <f t="shared" si="836"/>
      </c>
      <c r="Q540" s="185">
        <f>M540/O540</f>
      </c>
      <c r="R540" s="181">
        <f>SUM(R534:R539)</f>
      </c>
      <c r="S540" s="185">
        <f>(O540+O540)/(K540+K540)</f>
      </c>
      <c r="T540" s="181">
        <f>SUM(T534:T539)</f>
      </c>
      <c r="U540" s="186">
        <f t="shared" ref="U540:U541" si="56">F540/T540</f>
      </c>
      <c r="V540" s="187">
        <f>(F540+5*500)/T540</f>
      </c>
      <c r="W540" s="183">
        <f>SUM(W534:W539)</f>
      </c>
      <c r="X540" s="188">
        <f t="shared" ref="X540:X541" si="188">W540/T540</f>
      </c>
      <c r="Y540" s="185">
        <f t="shared" ref="Y540:Y541" si="320">T540/R540</f>
      </c>
      <c r="Z540" s="187">
        <f t="shared" ref="Z540:Z541" si="452">W540/F540</f>
      </c>
      <c r="AA540" s="187">
        <f>W540/(F540+COUNT(W534:W539)*500)</f>
      </c>
      <c r="AB540" s="181">
        <f>SUM(AB534:AB539)</f>
      </c>
      <c r="AC540" s="181">
        <f>SUM(AC534:AC539)</f>
      </c>
      <c r="AD540" s="185">
        <f t="shared" ref="AD540:AD541" si="584">AB540/T540</f>
      </c>
      <c r="AE540" s="189">
        <f>(W540-AC540)/(F540+COUNT(W534:W539))</f>
      </c>
      <c r="AF540" s="174"/>
    </row>
    <row r="541">
      <c r="A541" s="161"/>
      <c r="B541" s="162" t="s">
        <v>161</v>
      </c>
      <c r="C541" s="163" t="s">
        <v>156</v>
      </c>
      <c r="D541" s="164" t="s">
        <v>142</v>
      </c>
      <c r="E541" s="165">
        <v>1407.73</v>
      </c>
      <c r="F541" s="166">
        <f>E541+E542</f>
      </c>
      <c r="G541" s="167">
        <v>12712</v>
      </c>
      <c r="H541" s="167">
        <v>96</v>
      </c>
      <c r="I541" s="168">
        <f t="shared" si="671"/>
      </c>
      <c r="J541" s="169">
        <f t="shared" si="725"/>
      </c>
      <c r="K541" s="167">
        <v>22</v>
      </c>
      <c r="L541" s="169">
        <f t="shared" si="780"/>
      </c>
      <c r="M541" s="167">
        <v>0</v>
      </c>
      <c r="N541" s="170">
        <f t="shared" si="809"/>
      </c>
      <c r="O541" s="167">
        <v>1</v>
      </c>
      <c r="P541" s="170">
        <f t="shared" si="836"/>
      </c>
      <c r="Q541" s="171">
        <f>(M541+M542)/(O541+O542)</f>
      </c>
      <c r="R541" s="172">
        <v>1</v>
      </c>
      <c r="S541" s="171">
        <f>(O541+O542)/(K541+K542)</f>
      </c>
      <c r="T541" s="172">
        <v>0</v>
      </c>
      <c r="U541" s="173">
        <f t="shared" si="56"/>
      </c>
      <c r="V541" s="174">
        <f>(F541+500)/T541</f>
      </c>
      <c r="W541" s="175">
        <v>0</v>
      </c>
      <c r="X541" s="174">
        <f t="shared" si="188"/>
      </c>
      <c r="Y541" s="171">
        <f t="shared" si="320"/>
      </c>
      <c r="Z541" s="174">
        <f t="shared" si="452"/>
      </c>
      <c r="AA541" s="174">
        <f>W541/(F541+500)</f>
      </c>
      <c r="AB541" s="172">
        <v>0</v>
      </c>
      <c r="AC541" s="172">
        <v>0</v>
      </c>
      <c r="AD541" s="171">
        <f t="shared" si="584"/>
      </c>
      <c r="AE541" s="174">
        <f>(W541-AC541)/(F541+500)</f>
      </c>
      <c r="AF541" s="174" t="s">
        <v>159</v>
      </c>
    </row>
    <row r="542">
      <c r="A542" s="161"/>
      <c r="B542" s="162"/>
      <c r="C542" s="163"/>
      <c r="D542" s="164" t="s">
        <v>144</v>
      </c>
      <c r="E542" s="165">
        <v>327.68</v>
      </c>
      <c r="F542" s="166"/>
      <c r="G542" s="167">
        <v>1816</v>
      </c>
      <c r="H542" s="167">
        <v>152</v>
      </c>
      <c r="I542" s="168">
        <f t="shared" si="671"/>
      </c>
      <c r="J542" s="169">
        <f t="shared" si="725"/>
      </c>
      <c r="K542" s="167">
        <v>4</v>
      </c>
      <c r="L542" s="169">
        <f t="shared" si="780"/>
      </c>
      <c r="M542" s="167">
        <v>0</v>
      </c>
      <c r="N542" s="170">
        <f t="shared" si="809"/>
      </c>
      <c r="O542" s="167">
        <v>0</v>
      </c>
      <c r="P542" s="170">
        <f t="shared" si="836"/>
      </c>
      <c r="Q542" s="171"/>
      <c r="R542" s="172"/>
      <c r="S542" s="171"/>
      <c r="T542" s="172"/>
      <c r="U542" s="173"/>
      <c r="V542" s="174"/>
      <c r="W542" s="173"/>
      <c r="X542" s="174"/>
      <c r="Y542" s="171"/>
      <c r="Z542" s="174"/>
      <c r="AA542" s="174"/>
      <c r="AB542" s="172"/>
      <c r="AC542" s="172"/>
      <c r="AD542" s="171"/>
      <c r="AE542" s="174"/>
      <c r="AF542" s="176" t="s">
        <v>145</v>
      </c>
    </row>
    <row r="543">
      <c r="A543" s="161"/>
      <c r="B543" s="162" t="s">
        <v>162</v>
      </c>
      <c r="C543" s="163" t="s">
        <v>156</v>
      </c>
      <c r="D543" s="164" t="s">
        <v>142</v>
      </c>
      <c r="E543" s="165">
        <v>570.03</v>
      </c>
      <c r="F543" s="166">
        <f>E543+E544</f>
      </c>
      <c r="G543" s="167">
        <v>4222</v>
      </c>
      <c r="H543" s="167">
        <v>40</v>
      </c>
      <c r="I543" s="168">
        <f t="shared" si="671"/>
      </c>
      <c r="J543" s="169">
        <f t="shared" si="725"/>
      </c>
      <c r="K543" s="167">
        <v>14</v>
      </c>
      <c r="L543" s="169">
        <f t="shared" si="780"/>
      </c>
      <c r="M543" s="167">
        <v>1</v>
      </c>
      <c r="N543" s="170">
        <f t="shared" si="809"/>
      </c>
      <c r="O543" s="167">
        <v>2</v>
      </c>
      <c r="P543" s="170">
        <f t="shared" si="836"/>
      </c>
      <c r="Q543" s="171">
        <f>(M543+M544)/(O543+O544)</f>
      </c>
      <c r="R543" s="172">
        <v>3</v>
      </c>
      <c r="S543" s="171">
        <f>(O543+O544)/(K543+K544)</f>
      </c>
      <c r="T543" s="172">
        <v>1</v>
      </c>
      <c r="U543" s="173">
        <f>F543/T543</f>
      </c>
      <c r="V543" s="174">
        <f>(F543+500)/T543</f>
      </c>
      <c r="W543" s="175">
        <v>1411.2</v>
      </c>
      <c r="X543" s="174">
        <f>W543/T543</f>
      </c>
      <c r="Y543" s="171">
        <f>T543/R543</f>
      </c>
      <c r="Z543" s="174">
        <f>W543/F543</f>
      </c>
      <c r="AA543" s="174">
        <f>W543/(F543+500)</f>
      </c>
      <c r="AB543" s="172">
        <v>0</v>
      </c>
      <c r="AC543" s="172">
        <v>0</v>
      </c>
      <c r="AD543" s="171">
        <f>AB543/T543</f>
      </c>
      <c r="AE543" s="174">
        <f>(W543-AC543)/(F543+500)</f>
      </c>
      <c r="AF543" s="174" t="s">
        <v>159</v>
      </c>
    </row>
    <row r="544">
      <c r="A544" s="161"/>
      <c r="B544" s="162"/>
      <c r="C544" s="163"/>
      <c r="D544" s="164" t="s">
        <v>144</v>
      </c>
      <c r="E544" s="165">
        <v>214.71</v>
      </c>
      <c r="F544" s="166"/>
      <c r="G544" s="167">
        <v>1764</v>
      </c>
      <c r="H544" s="167">
        <v>136</v>
      </c>
      <c r="I544" s="168">
        <f t="shared" si="671"/>
      </c>
      <c r="J544" s="169">
        <f t="shared" si="725"/>
      </c>
      <c r="K544" s="167">
        <v>10</v>
      </c>
      <c r="L544" s="169">
        <f t="shared" si="780"/>
      </c>
      <c r="M544" s="167">
        <v>0</v>
      </c>
      <c r="N544" s="170">
        <f t="shared" si="809"/>
      </c>
      <c r="O544" s="167">
        <v>0</v>
      </c>
      <c r="P544" s="170">
        <f t="shared" si="836"/>
      </c>
      <c r="Q544" s="171"/>
      <c r="R544" s="172"/>
      <c r="S544" s="171"/>
      <c r="T544" s="172"/>
      <c r="U544" s="173"/>
      <c r="V544" s="174"/>
      <c r="W544" s="173"/>
      <c r="X544" s="174"/>
      <c r="Y544" s="171"/>
      <c r="Z544" s="174"/>
      <c r="AA544" s="174"/>
      <c r="AB544" s="172"/>
      <c r="AC544" s="172"/>
      <c r="AD544" s="171"/>
      <c r="AE544" s="174"/>
      <c r="AF544" s="176" t="s">
        <v>145</v>
      </c>
    </row>
    <row r="545">
      <c r="A545" s="161"/>
      <c r="B545" s="162" t="s">
        <v>164</v>
      </c>
      <c r="C545" s="163" t="s">
        <v>156</v>
      </c>
      <c r="D545" s="164" t="s">
        <v>142</v>
      </c>
      <c r="E545" s="165">
        <v>1291.58</v>
      </c>
      <c r="F545" s="166">
        <f>E545+E546</f>
      </c>
      <c r="G545" s="167">
        <v>9586</v>
      </c>
      <c r="H545" s="167">
        <v>90</v>
      </c>
      <c r="I545" s="168">
        <f t="shared" si="671"/>
      </c>
      <c r="J545" s="169">
        <f t="shared" si="725"/>
      </c>
      <c r="K545" s="167">
        <v>19</v>
      </c>
      <c r="L545" s="169">
        <f t="shared" si="780"/>
      </c>
      <c r="M545" s="167">
        <v>0</v>
      </c>
      <c r="N545" s="170">
        <f t="shared" si="809"/>
      </c>
      <c r="O545" s="167">
        <v>2</v>
      </c>
      <c r="P545" s="170">
        <f t="shared" si="836"/>
      </c>
      <c r="Q545" s="171">
        <f>(M545+M546)/(O545+O546)</f>
      </c>
      <c r="R545" s="172">
        <v>5</v>
      </c>
      <c r="S545" s="171">
        <f>(O545+O546)/(K545+K546)</f>
      </c>
      <c r="T545" s="172">
        <v>0</v>
      </c>
      <c r="U545" s="173">
        <f>F545/T545</f>
      </c>
      <c r="V545" s="174">
        <f>(F545+500)/T545</f>
      </c>
      <c r="W545" s="175">
        <v>0</v>
      </c>
      <c r="X545" s="174">
        <f>W545/T545</f>
      </c>
      <c r="Y545" s="171">
        <f>T545/R545</f>
      </c>
      <c r="Z545" s="174">
        <f>W545/F545</f>
      </c>
      <c r="AA545" s="174">
        <f>W545/(F545+500)</f>
      </c>
      <c r="AB545" s="172">
        <v>0</v>
      </c>
      <c r="AC545" s="172">
        <v>0</v>
      </c>
      <c r="AD545" s="171">
        <f>AB545/T545</f>
      </c>
      <c r="AE545" s="174">
        <f>(W545-AC545)/(F545+500)</f>
      </c>
      <c r="AF545" s="174" t="s">
        <v>159</v>
      </c>
    </row>
    <row r="546">
      <c r="A546" s="161"/>
      <c r="B546" s="162"/>
      <c r="C546" s="163"/>
      <c r="D546" s="164" t="s">
        <v>144</v>
      </c>
      <c r="E546" s="165">
        <v>271.83</v>
      </c>
      <c r="F546" s="166"/>
      <c r="G546" s="167">
        <v>2120</v>
      </c>
      <c r="H546" s="167">
        <v>156</v>
      </c>
      <c r="I546" s="168">
        <f t="shared" si="671"/>
      </c>
      <c r="J546" s="169">
        <f t="shared" si="725"/>
      </c>
      <c r="K546" s="167">
        <v>5</v>
      </c>
      <c r="L546" s="169">
        <f t="shared" si="780"/>
      </c>
      <c r="M546" s="167">
        <v>0</v>
      </c>
      <c r="N546" s="170">
        <f t="shared" si="809"/>
      </c>
      <c r="O546" s="167">
        <v>0</v>
      </c>
      <c r="P546" s="170">
        <f t="shared" si="836"/>
      </c>
      <c r="Q546" s="171"/>
      <c r="R546" s="172"/>
      <c r="S546" s="171"/>
      <c r="T546" s="172"/>
      <c r="U546" s="173"/>
      <c r="V546" s="174"/>
      <c r="W546" s="173"/>
      <c r="X546" s="174"/>
      <c r="Y546" s="171"/>
      <c r="Z546" s="174"/>
      <c r="AA546" s="174"/>
      <c r="AB546" s="172"/>
      <c r="AC546" s="172"/>
      <c r="AD546" s="171"/>
      <c r="AE546" s="174"/>
      <c r="AF546" s="176" t="s">
        <v>145</v>
      </c>
    </row>
    <row r="547">
      <c r="A547" s="161"/>
      <c r="B547" s="162" t="s">
        <v>165</v>
      </c>
      <c r="C547" s="163" t="s">
        <v>156</v>
      </c>
      <c r="D547" s="164" t="s">
        <v>142</v>
      </c>
      <c r="E547" s="165">
        <v>1534.83</v>
      </c>
      <c r="F547" s="166">
        <f>E547+E548</f>
      </c>
      <c r="G547" s="167">
        <v>9446</v>
      </c>
      <c r="H547" s="167">
        <v>109</v>
      </c>
      <c r="I547" s="168">
        <f t="shared" si="671"/>
      </c>
      <c r="J547" s="169">
        <f t="shared" si="725"/>
      </c>
      <c r="K547" s="167">
        <v>39</v>
      </c>
      <c r="L547" s="169">
        <f t="shared" si="780"/>
      </c>
      <c r="M547" s="167">
        <v>1</v>
      </c>
      <c r="N547" s="170">
        <f t="shared" si="809"/>
      </c>
      <c r="O547" s="167">
        <v>2</v>
      </c>
      <c r="P547" s="170">
        <f t="shared" si="836"/>
      </c>
      <c r="Q547" s="171">
        <f>(M547+M548)/(O547+O548)</f>
      </c>
      <c r="R547" s="172">
        <v>8</v>
      </c>
      <c r="S547" s="171">
        <f>(O547+O548)/(K547+K548)</f>
      </c>
      <c r="T547" s="172">
        <v>2</v>
      </c>
      <c r="U547" s="173">
        <f>F547/T547</f>
      </c>
      <c r="V547" s="174">
        <f>(F547+500)/T547</f>
      </c>
      <c r="W547" s="175">
        <v>4070.4</v>
      </c>
      <c r="X547" s="174">
        <f>W547/T547</f>
      </c>
      <c r="Y547" s="171">
        <f>T547/R547</f>
      </c>
      <c r="Z547" s="174">
        <f>W547/F547</f>
      </c>
      <c r="AA547" s="174">
        <f>W547/(F547+500)</f>
      </c>
      <c r="AB547" s="172">
        <v>0</v>
      </c>
      <c r="AC547" s="172">
        <v>0</v>
      </c>
      <c r="AD547" s="171">
        <f>AB547/T547</f>
      </c>
      <c r="AE547" s="174">
        <f>(W547-AC547)/(F547+500)</f>
      </c>
      <c r="AF547" s="174" t="s">
        <v>159</v>
      </c>
    </row>
    <row r="548">
      <c r="A548" s="161"/>
      <c r="B548" s="162"/>
      <c r="C548" s="163"/>
      <c r="D548" s="164" t="s">
        <v>144</v>
      </c>
      <c r="E548" s="165">
        <v>319.09</v>
      </c>
      <c r="F548" s="166"/>
      <c r="G548" s="167">
        <v>2067</v>
      </c>
      <c r="H548" s="167">
        <v>138</v>
      </c>
      <c r="I548" s="168">
        <f t="shared" si="671"/>
      </c>
      <c r="J548" s="169">
        <f t="shared" si="725"/>
      </c>
      <c r="K548" s="167">
        <v>8</v>
      </c>
      <c r="L548" s="169">
        <f t="shared" si="780"/>
      </c>
      <c r="M548" s="167">
        <v>1</v>
      </c>
      <c r="N548" s="170">
        <f t="shared" si="809"/>
      </c>
      <c r="O548" s="167">
        <v>2</v>
      </c>
      <c r="P548" s="170">
        <f t="shared" si="836"/>
      </c>
      <c r="Q548" s="171"/>
      <c r="R548" s="172"/>
      <c r="S548" s="171"/>
      <c r="T548" s="172"/>
      <c r="U548" s="173"/>
      <c r="V548" s="174"/>
      <c r="W548" s="173"/>
      <c r="X548" s="174"/>
      <c r="Y548" s="171"/>
      <c r="Z548" s="174"/>
      <c r="AA548" s="174"/>
      <c r="AB548" s="172"/>
      <c r="AC548" s="172"/>
      <c r="AD548" s="171"/>
      <c r="AE548" s="174"/>
      <c r="AF548" s="176" t="s">
        <v>145</v>
      </c>
    </row>
    <row r="549">
      <c r="A549" s="161"/>
      <c r="B549" s="162" t="s">
        <v>166</v>
      </c>
      <c r="C549" s="163" t="s">
        <v>156</v>
      </c>
      <c r="D549" s="164" t="s">
        <v>142</v>
      </c>
      <c r="E549" s="165">
        <v>1009.05</v>
      </c>
      <c r="F549" s="166">
        <f>E549+E550</f>
      </c>
      <c r="G549" s="167">
        <v>6363</v>
      </c>
      <c r="H549" s="167">
        <v>56</v>
      </c>
      <c r="I549" s="168">
        <f t="shared" si="671"/>
      </c>
      <c r="J549" s="169">
        <f t="shared" si="725"/>
      </c>
      <c r="K549" s="167">
        <v>20</v>
      </c>
      <c r="L549" s="169">
        <f t="shared" si="780"/>
      </c>
      <c r="M549" s="167">
        <v>3</v>
      </c>
      <c r="N549" s="170">
        <f t="shared" si="809"/>
      </c>
      <c r="O549" s="167">
        <v>4</v>
      </c>
      <c r="P549" s="170">
        <f t="shared" si="836"/>
      </c>
      <c r="Q549" s="171">
        <f>(M549+M550)/(O549+O550)</f>
      </c>
      <c r="R549" s="172">
        <v>6</v>
      </c>
      <c r="S549" s="171">
        <f>(O549+O550)/(K549+K550)</f>
      </c>
      <c r="T549" s="172">
        <v>3</v>
      </c>
      <c r="U549" s="173">
        <f>F549/T549</f>
      </c>
      <c r="V549" s="174">
        <f>(F549+500)/T549</f>
      </c>
      <c r="W549" s="175">
        <v>3860.4</v>
      </c>
      <c r="X549" s="174">
        <f>W549/T549</f>
      </c>
      <c r="Y549" s="171">
        <f>T549/R549</f>
      </c>
      <c r="Z549" s="174">
        <f>W549/F549</f>
      </c>
      <c r="AA549" s="174">
        <f>W549/(F549+500)</f>
      </c>
      <c r="AB549" s="172">
        <v>1</v>
      </c>
      <c r="AC549" s="172">
        <v>505.2</v>
      </c>
      <c r="AD549" s="171">
        <f>AB549/T549</f>
      </c>
      <c r="AE549" s="174">
        <f>(W549-AC549)/(F549+500)</f>
      </c>
      <c r="AF549" s="174" t="s">
        <v>159</v>
      </c>
    </row>
    <row r="550">
      <c r="A550" s="161"/>
      <c r="B550" s="162"/>
      <c r="C550" s="163"/>
      <c r="D550" s="164" t="s">
        <v>144</v>
      </c>
      <c r="E550" s="165">
        <v>380.86</v>
      </c>
      <c r="F550" s="166"/>
      <c r="G550" s="167">
        <v>2292</v>
      </c>
      <c r="H550" s="167">
        <v>169</v>
      </c>
      <c r="I550" s="168">
        <f t="shared" si="671"/>
      </c>
      <c r="J550" s="169">
        <f t="shared" si="725"/>
      </c>
      <c r="K550" s="167">
        <v>6</v>
      </c>
      <c r="L550" s="169">
        <f t="shared" si="780"/>
      </c>
      <c r="M550" s="167">
        <v>0</v>
      </c>
      <c r="N550" s="170">
        <f t="shared" si="809"/>
      </c>
      <c r="O550" s="167">
        <v>1</v>
      </c>
      <c r="P550" s="170">
        <f t="shared" si="836"/>
      </c>
      <c r="Q550" s="171"/>
      <c r="R550" s="172"/>
      <c r="S550" s="171"/>
      <c r="T550" s="172"/>
      <c r="U550" s="173"/>
      <c r="V550" s="174"/>
      <c r="W550" s="173"/>
      <c r="X550" s="174"/>
      <c r="Y550" s="171"/>
      <c r="Z550" s="174"/>
      <c r="AA550" s="174"/>
      <c r="AB550" s="172"/>
      <c r="AC550" s="172"/>
      <c r="AD550" s="171"/>
      <c r="AE550" s="174"/>
      <c r="AF550" s="176" t="s">
        <v>145</v>
      </c>
    </row>
    <row r="551">
      <c r="A551" s="161"/>
      <c r="B551" s="177" t="s">
        <v>149</v>
      </c>
      <c r="C551" s="178"/>
      <c r="D551" s="179"/>
      <c r="E551" s="180">
        <f>SUM(E541:E550)</f>
      </c>
      <c r="F551" s="181">
        <f>SUM(F541:F550)</f>
      </c>
      <c r="G551" s="181">
        <f>SUM(G541:G550)</f>
      </c>
      <c r="H551" s="181">
        <f>SUM(H541:H550)</f>
      </c>
      <c r="I551" s="182">
        <f t="shared" si="671"/>
      </c>
      <c r="J551" s="183">
        <f t="shared" si="725"/>
      </c>
      <c r="K551" s="181">
        <f>SUM(K541:K550)</f>
      </c>
      <c r="L551" s="183">
        <f t="shared" si="780"/>
      </c>
      <c r="M551" s="181">
        <f>SUM(M541:M550)</f>
      </c>
      <c r="N551" s="184">
        <f t="shared" si="809"/>
      </c>
      <c r="O551" s="181">
        <f>SUM(O541:O550)</f>
      </c>
      <c r="P551" s="184">
        <f t="shared" si="836"/>
      </c>
      <c r="Q551" s="185">
        <f>M551/O551</f>
      </c>
      <c r="R551" s="181">
        <f>SUM(R541:R550)</f>
      </c>
      <c r="S551" s="185">
        <f>(O551+O551)/(K551+K551)</f>
      </c>
      <c r="T551" s="181">
        <f>SUM(T541:T550)</f>
      </c>
      <c r="U551" s="186">
        <f t="shared" ref="U551:U552" si="57">F551/T551</f>
      </c>
      <c r="V551" s="187">
        <f>(F551+5*500)/T551</f>
      </c>
      <c r="W551" s="183">
        <f>SUM(W541:W550)</f>
      </c>
      <c r="X551" s="188">
        <f t="shared" ref="X551:X552" si="189">W551/T551</f>
      </c>
      <c r="Y551" s="185">
        <f t="shared" ref="Y551:Y552" si="321">T551/R551</f>
      </c>
      <c r="Z551" s="187">
        <f t="shared" ref="Z551:Z552" si="453">W551/F551</f>
      </c>
      <c r="AA551" s="187">
        <f>W551/(F551+COUNT(W541:W550)*500)</f>
      </c>
      <c r="AB551" s="181">
        <f>SUM(AB541:AB550)</f>
      </c>
      <c r="AC551" s="181">
        <f>SUM(AC541:AC550)</f>
      </c>
      <c r="AD551" s="185">
        <f t="shared" ref="AD551:AD552" si="585">AB551/T551</f>
      </c>
      <c r="AE551" s="189">
        <f>(W551-AC551)/(F551+COUNT(W541:W550)*500)</f>
      </c>
      <c r="AF551" s="174"/>
    </row>
    <row r="552">
      <c r="A552" s="161"/>
      <c r="B552" s="162" t="s">
        <v>167</v>
      </c>
      <c r="C552" s="163" t="s">
        <v>174</v>
      </c>
      <c r="D552" s="164" t="s">
        <v>142</v>
      </c>
      <c r="E552" s="165">
        <v>3791.98</v>
      </c>
      <c r="F552" s="166">
        <f>E552+E553</f>
      </c>
      <c r="G552" s="167">
        <v>32362</v>
      </c>
      <c r="H552" s="167">
        <v>240</v>
      </c>
      <c r="I552" s="168">
        <f t="shared" si="671"/>
      </c>
      <c r="J552" s="169">
        <f t="shared" si="725"/>
      </c>
      <c r="K552" s="167">
        <v>63</v>
      </c>
      <c r="L552" s="169">
        <f t="shared" si="780"/>
      </c>
      <c r="M552" s="167">
        <v>3</v>
      </c>
      <c r="N552" s="170">
        <f t="shared" si="809"/>
      </c>
      <c r="O552" s="167">
        <v>4</v>
      </c>
      <c r="P552" s="170">
        <f t="shared" si="836"/>
      </c>
      <c r="Q552" s="171">
        <f>(M552+M553)/(O552+O553)</f>
      </c>
      <c r="R552" s="172">
        <v>11</v>
      </c>
      <c r="S552" s="171">
        <f>(O552+O553)/(K552+K553)</f>
      </c>
      <c r="T552" s="172">
        <v>4</v>
      </c>
      <c r="U552" s="173">
        <f t="shared" si="57"/>
      </c>
      <c r="V552" s="174">
        <f>(F552+500)/T552</f>
      </c>
      <c r="W552" s="175">
        <v>5481.6</v>
      </c>
      <c r="X552" s="174">
        <f t="shared" si="189"/>
      </c>
      <c r="Y552" s="171">
        <f t="shared" si="321"/>
      </c>
      <c r="Z552" s="174">
        <f t="shared" si="453"/>
      </c>
      <c r="AA552" s="174">
        <f>W552/(F552+500)</f>
      </c>
      <c r="AB552" s="172">
        <v>0</v>
      </c>
      <c r="AC552" s="172">
        <v>0</v>
      </c>
      <c r="AD552" s="171">
        <f t="shared" si="585"/>
      </c>
      <c r="AE552" s="174">
        <f>(W552-AC552)/(F552+500)</f>
      </c>
      <c r="AF552" s="174" t="s">
        <v>159</v>
      </c>
    </row>
    <row r="553">
      <c r="A553" s="161"/>
      <c r="B553" s="162"/>
      <c r="C553" s="163"/>
      <c r="D553" s="164" t="s">
        <v>144</v>
      </c>
      <c r="E553" s="165">
        <v>556.83</v>
      </c>
      <c r="F553" s="166"/>
      <c r="G553" s="167">
        <v>3373</v>
      </c>
      <c r="H553" s="167">
        <v>284</v>
      </c>
      <c r="I553" s="168">
        <f t="shared" si="671"/>
      </c>
      <c r="J553" s="169">
        <f t="shared" si="725"/>
      </c>
      <c r="K553" s="167">
        <v>9</v>
      </c>
      <c r="L553" s="169">
        <f t="shared" si="780"/>
      </c>
      <c r="M553" s="167">
        <v>0</v>
      </c>
      <c r="N553" s="170">
        <f t="shared" si="809"/>
      </c>
      <c r="O553" s="167">
        <v>0</v>
      </c>
      <c r="P553" s="170">
        <f t="shared" si="836"/>
      </c>
      <c r="Q553" s="171"/>
      <c r="R553" s="172"/>
      <c r="S553" s="171"/>
      <c r="T553" s="172"/>
      <c r="U553" s="173"/>
      <c r="V553" s="174"/>
      <c r="W553" s="173"/>
      <c r="X553" s="174"/>
      <c r="Y553" s="171"/>
      <c r="Z553" s="174"/>
      <c r="AA553" s="174"/>
      <c r="AB553" s="172"/>
      <c r="AC553" s="172"/>
      <c r="AD553" s="171"/>
      <c r="AE553" s="174"/>
      <c r="AF553" s="176" t="s">
        <v>145</v>
      </c>
    </row>
    <row r="554">
      <c r="A554" s="161"/>
      <c r="B554" s="162" t="s">
        <v>169</v>
      </c>
      <c r="C554" s="163" t="s">
        <v>174</v>
      </c>
      <c r="D554" s="164" t="s">
        <v>142</v>
      </c>
      <c r="E554" s="165">
        <v>3938.09</v>
      </c>
      <c r="F554" s="166">
        <f>E554+E555</f>
      </c>
      <c r="G554" s="167">
        <v>41860</v>
      </c>
      <c r="H554" s="167">
        <v>323</v>
      </c>
      <c r="I554" s="168">
        <f t="shared" si="671"/>
      </c>
      <c r="J554" s="169">
        <f t="shared" si="725"/>
      </c>
      <c r="K554" s="167">
        <v>85</v>
      </c>
      <c r="L554" s="169">
        <f t="shared" si="780"/>
      </c>
      <c r="M554" s="167">
        <v>4</v>
      </c>
      <c r="N554" s="170">
        <f t="shared" si="809"/>
      </c>
      <c r="O554" s="167">
        <v>8</v>
      </c>
      <c r="P554" s="170">
        <f t="shared" si="836"/>
      </c>
      <c r="Q554" s="171">
        <f>(M554+M555)/(O554+O555)</f>
      </c>
      <c r="R554" s="172">
        <v>12</v>
      </c>
      <c r="S554" s="171">
        <f>(O554+O555)/(K554+K555)</f>
      </c>
      <c r="T554" s="172">
        <v>6</v>
      </c>
      <c r="U554" s="173">
        <f>F554/T554</f>
      </c>
      <c r="V554" s="174">
        <f>(F554+500)/T554</f>
      </c>
      <c r="W554" s="175">
        <v>4809.4</v>
      </c>
      <c r="X554" s="174">
        <f>W554/T554</f>
      </c>
      <c r="Y554" s="171">
        <f>T554/R554</f>
      </c>
      <c r="Z554" s="174">
        <f>W554/F554</f>
      </c>
      <c r="AA554" s="174">
        <f>W554/(F554+500)</f>
      </c>
      <c r="AB554" s="172">
        <v>1</v>
      </c>
      <c r="AC554" s="172">
        <v>360</v>
      </c>
      <c r="AD554" s="171">
        <f>AB554/T554</f>
      </c>
      <c r="AE554" s="174">
        <f>(W554-AC554)/(F554+500)</f>
      </c>
      <c r="AF554" s="174" t="s">
        <v>159</v>
      </c>
    </row>
    <row r="555">
      <c r="A555" s="161"/>
      <c r="B555" s="162"/>
      <c r="C555" s="163"/>
      <c r="D555" s="164" t="s">
        <v>144</v>
      </c>
      <c r="E555" s="165">
        <v>433.89</v>
      </c>
      <c r="F555" s="166"/>
      <c r="G555" s="167">
        <v>3188</v>
      </c>
      <c r="H555" s="167">
        <v>288</v>
      </c>
      <c r="I555" s="168">
        <f t="shared" si="671"/>
      </c>
      <c r="J555" s="169">
        <f t="shared" si="725"/>
      </c>
      <c r="K555" s="167">
        <v>2</v>
      </c>
      <c r="L555" s="169">
        <f t="shared" si="780"/>
      </c>
      <c r="M555" s="167">
        <v>1</v>
      </c>
      <c r="N555" s="170">
        <f t="shared" si="809"/>
      </c>
      <c r="O555" s="167">
        <v>1</v>
      </c>
      <c r="P555" s="170">
        <f t="shared" si="836"/>
      </c>
      <c r="Q555" s="171"/>
      <c r="R555" s="172"/>
      <c r="S555" s="171"/>
      <c r="T555" s="172"/>
      <c r="U555" s="173"/>
      <c r="V555" s="174"/>
      <c r="W555" s="173"/>
      <c r="X555" s="174"/>
      <c r="Y555" s="171"/>
      <c r="Z555" s="174"/>
      <c r="AA555" s="174"/>
      <c r="AB555" s="172"/>
      <c r="AC555" s="172"/>
      <c r="AD555" s="171"/>
      <c r="AE555" s="174"/>
      <c r="AF555" s="176" t="s">
        <v>145</v>
      </c>
    </row>
    <row r="556">
      <c r="A556" s="161"/>
      <c r="B556" s="162" t="s">
        <v>170</v>
      </c>
      <c r="C556" s="163" t="s">
        <v>174</v>
      </c>
      <c r="D556" s="164" t="s">
        <v>142</v>
      </c>
      <c r="E556" s="165">
        <v>1993</v>
      </c>
      <c r="F556" s="166">
        <f>E556+E557</f>
      </c>
      <c r="G556" s="167">
        <v>23539</v>
      </c>
      <c r="H556" s="167">
        <v>180</v>
      </c>
      <c r="I556" s="168">
        <f t="shared" si="671"/>
      </c>
      <c r="J556" s="169">
        <f t="shared" si="725"/>
      </c>
      <c r="K556" s="167">
        <v>45</v>
      </c>
      <c r="L556" s="169">
        <f t="shared" si="780"/>
      </c>
      <c r="M556" s="167">
        <v>0</v>
      </c>
      <c r="N556" s="170">
        <f t="shared" si="809"/>
      </c>
      <c r="O556" s="167">
        <v>1</v>
      </c>
      <c r="P556" s="170">
        <f t="shared" si="836"/>
      </c>
      <c r="Q556" s="171">
        <f>(M556+M557)/(O556+O557)</f>
      </c>
      <c r="R556" s="172">
        <v>6</v>
      </c>
      <c r="S556" s="171">
        <f>(O556+O557)/(K556+K557)</f>
      </c>
      <c r="T556" s="172">
        <v>2</v>
      </c>
      <c r="U556" s="173">
        <f>F556/T556</f>
      </c>
      <c r="V556" s="174">
        <f>(F556+500)/T556</f>
      </c>
      <c r="W556" s="175">
        <v>1810.8</v>
      </c>
      <c r="X556" s="174">
        <f>W556/T556</f>
      </c>
      <c r="Y556" s="171">
        <f>T556/R556</f>
      </c>
      <c r="Z556" s="174">
        <f>W556/F556</f>
      </c>
      <c r="AA556" s="174">
        <f>W556/(F556+500)</f>
      </c>
      <c r="AB556" s="172">
        <v>0</v>
      </c>
      <c r="AC556" s="172">
        <v>0</v>
      </c>
      <c r="AD556" s="171">
        <f>AB556/T556</f>
      </c>
      <c r="AE556" s="174">
        <f>(W556-AC556)/(F556+500)</f>
      </c>
      <c r="AF556" s="174" t="s">
        <v>159</v>
      </c>
    </row>
    <row r="557">
      <c r="A557" s="161"/>
      <c r="B557" s="162"/>
      <c r="C557" s="163"/>
      <c r="D557" s="164" t="s">
        <v>144</v>
      </c>
      <c r="E557" s="165">
        <v>217.16</v>
      </c>
      <c r="F557" s="166"/>
      <c r="G557" s="167">
        <v>1896</v>
      </c>
      <c r="H557" s="167">
        <v>184</v>
      </c>
      <c r="I557" s="168">
        <f t="shared" si="671"/>
      </c>
      <c r="J557" s="169">
        <f t="shared" si="725"/>
      </c>
      <c r="K557" s="167">
        <v>5</v>
      </c>
      <c r="L557" s="169">
        <f t="shared" si="780"/>
      </c>
      <c r="M557" s="167">
        <v>0</v>
      </c>
      <c r="N557" s="170">
        <f t="shared" si="809"/>
      </c>
      <c r="O557" s="167">
        <v>2</v>
      </c>
      <c r="P557" s="170">
        <f t="shared" si="836"/>
      </c>
      <c r="Q557" s="171"/>
      <c r="R557" s="172"/>
      <c r="S557" s="171"/>
      <c r="T557" s="172"/>
      <c r="U557" s="173"/>
      <c r="V557" s="174"/>
      <c r="W557" s="173"/>
      <c r="X557" s="174"/>
      <c r="Y557" s="171"/>
      <c r="Z557" s="174"/>
      <c r="AA557" s="174"/>
      <c r="AB557" s="172"/>
      <c r="AC557" s="172"/>
      <c r="AD557" s="171"/>
      <c r="AE557" s="174"/>
      <c r="AF557" s="176" t="s">
        <v>145</v>
      </c>
    </row>
    <row r="558">
      <c r="A558" s="161"/>
      <c r="B558" s="162" t="s">
        <v>171</v>
      </c>
      <c r="C558" s="163" t="s">
        <v>174</v>
      </c>
      <c r="D558" s="164" t="s">
        <v>142</v>
      </c>
      <c r="E558" s="165">
        <v>238.22</v>
      </c>
      <c r="F558" s="166">
        <f>E558+E559</f>
      </c>
      <c r="G558" s="167">
        <v>2392</v>
      </c>
      <c r="H558" s="167">
        <v>29</v>
      </c>
      <c r="I558" s="168">
        <f t="shared" si="671"/>
      </c>
      <c r="J558" s="169">
        <f t="shared" si="725"/>
      </c>
      <c r="K558" s="167">
        <v>5</v>
      </c>
      <c r="L558" s="169">
        <f t="shared" si="780"/>
      </c>
      <c r="M558" s="167">
        <v>0</v>
      </c>
      <c r="N558" s="170">
        <f t="shared" si="809"/>
      </c>
      <c r="O558" s="167">
        <v>0</v>
      </c>
      <c r="P558" s="170">
        <f t="shared" si="836"/>
      </c>
      <c r="Q558" s="171">
        <f>(M558+M559)/(O558+O559)</f>
      </c>
      <c r="R558" s="172">
        <v>2</v>
      </c>
      <c r="S558" s="171">
        <f>(O558+O559)/(K558+K559)</f>
      </c>
      <c r="T558" s="172">
        <v>2</v>
      </c>
      <c r="U558" s="173">
        <f>F558/T558</f>
      </c>
      <c r="V558" s="174">
        <f>(F558+500)/T558</f>
      </c>
      <c r="W558" s="175">
        <v>2126.4</v>
      </c>
      <c r="X558" s="174">
        <f>W558/T558</f>
      </c>
      <c r="Y558" s="171">
        <f>T558/R558</f>
      </c>
      <c r="Z558" s="174">
        <f>W558/F558</f>
      </c>
      <c r="AA558" s="174">
        <f>W558/(F558+500)</f>
      </c>
      <c r="AB558" s="172">
        <v>0</v>
      </c>
      <c r="AC558" s="172">
        <v>0</v>
      </c>
      <c r="AD558" s="171">
        <f>AB558/T558</f>
      </c>
      <c r="AE558" s="174">
        <f>(W558-AC558)/(F558+500)</f>
      </c>
      <c r="AF558" s="174" t="s">
        <v>159</v>
      </c>
    </row>
    <row r="559">
      <c r="A559" s="161"/>
      <c r="B559" s="162"/>
      <c r="C559" s="163"/>
      <c r="D559" s="164" t="s">
        <v>144</v>
      </c>
      <c r="E559" s="165">
        <v>42.19</v>
      </c>
      <c r="F559" s="166"/>
      <c r="G559" s="167">
        <v>429</v>
      </c>
      <c r="H559" s="167">
        <v>38</v>
      </c>
      <c r="I559" s="168">
        <f t="shared" si="671"/>
      </c>
      <c r="J559" s="169">
        <f t="shared" si="725"/>
      </c>
      <c r="K559" s="167">
        <v>3</v>
      </c>
      <c r="L559" s="169">
        <f t="shared" si="780"/>
      </c>
      <c r="M559" s="167">
        <v>1</v>
      </c>
      <c r="N559" s="170">
        <f t="shared" si="809"/>
      </c>
      <c r="O559" s="167">
        <v>1</v>
      </c>
      <c r="P559" s="170">
        <f t="shared" si="836"/>
      </c>
      <c r="Q559" s="171"/>
      <c r="R559" s="172"/>
      <c r="S559" s="171"/>
      <c r="T559" s="172"/>
      <c r="U559" s="173"/>
      <c r="V559" s="174"/>
      <c r="W559" s="173"/>
      <c r="X559" s="174"/>
      <c r="Y559" s="171"/>
      <c r="Z559" s="174"/>
      <c r="AA559" s="174"/>
      <c r="AB559" s="172"/>
      <c r="AC559" s="172"/>
      <c r="AD559" s="171"/>
      <c r="AE559" s="174"/>
      <c r="AF559" s="176" t="s">
        <v>145</v>
      </c>
    </row>
    <row r="560">
      <c r="A560" s="161"/>
      <c r="B560" s="177" t="s">
        <v>149</v>
      </c>
      <c r="C560" s="178"/>
      <c r="D560" s="179"/>
      <c r="E560" s="180">
        <f>SUM(E552:E559)</f>
      </c>
      <c r="F560" s="181">
        <f>SUM(F552:F559)</f>
      </c>
      <c r="G560" s="181">
        <f>SUM(G552:G559)</f>
      </c>
      <c r="H560" s="181">
        <f>SUM(H552:H559)</f>
      </c>
      <c r="I560" s="182">
        <f t="shared" si="671"/>
      </c>
      <c r="J560" s="183">
        <f t="shared" si="725"/>
      </c>
      <c r="K560" s="181">
        <f>SUM(K552:K559)</f>
      </c>
      <c r="L560" s="183">
        <f t="shared" si="780"/>
      </c>
      <c r="M560" s="181">
        <f>SUM(M552:M559)</f>
      </c>
      <c r="N560" s="184">
        <f t="shared" si="809"/>
      </c>
      <c r="O560" s="181">
        <f>SUM(O552:O559)</f>
      </c>
      <c r="P560" s="184">
        <f t="shared" si="836"/>
      </c>
      <c r="Q560" s="185">
        <f t="shared" ref="Q560:Q561" si="698">M560/O560</f>
      </c>
      <c r="R560" s="181">
        <f>SUM(R552:R559)</f>
      </c>
      <c r="S560" s="185">
        <f t="shared" ref="S560:S561" si="752">(O560+O560)/(K560+K560)</f>
      </c>
      <c r="T560" s="181">
        <f>SUM(T552:T559)</f>
      </c>
      <c r="U560" s="186">
        <f t="shared" ref="U560:U561" si="58">F560/T560</f>
      </c>
      <c r="V560" s="187">
        <f>(F560+5*500)/T560</f>
      </c>
      <c r="W560" s="183">
        <f>SUM(W552:W559)</f>
      </c>
      <c r="X560" s="188">
        <f t="shared" ref="X560:X561" si="190">W560/T560</f>
      </c>
      <c r="Y560" s="185">
        <f t="shared" ref="Y560:Y561" si="322">T560/R560</f>
      </c>
      <c r="Z560" s="187">
        <f t="shared" ref="Z560:Z561" si="454">W560/F560</f>
      </c>
      <c r="AA560" s="187">
        <f>W560/(F560+COUNT(W552:W559)*500)</f>
      </c>
      <c r="AB560" s="181">
        <f>SUM(AB552:AB559)</f>
      </c>
      <c r="AC560" s="181">
        <f>SUM(AC552:AC559)</f>
      </c>
      <c r="AD560" s="185">
        <f t="shared" ref="AD560:AD561" si="586">AB560/T560</f>
      </c>
      <c r="AE560" s="189">
        <f>(W560-AC560)/(F560+COUNT(W552:W559))</f>
      </c>
      <c r="AF560" s="174"/>
    </row>
    <row r="561">
      <c r="A561" s="161"/>
      <c r="B561" s="191" t="s">
        <v>172</v>
      </c>
      <c r="C561" s="191"/>
      <c r="D561" s="191"/>
      <c r="E561" s="193">
        <f>E526+E533+E540+E551+E560</f>
      </c>
      <c r="F561" s="194">
        <f>F526+F533+F540+F551+F560</f>
      </c>
      <c r="G561" s="194">
        <f>G526+G533+G540+G551+G560</f>
      </c>
      <c r="H561" s="194">
        <f>H526+H533+H540+H551+H560</f>
      </c>
      <c r="I561" s="195">
        <f t="shared" si="671"/>
      </c>
      <c r="J561" s="194">
        <f>J526+J533+J540+J551+J560</f>
      </c>
      <c r="K561" s="194">
        <f>K526+K533+K540+K551+K560</f>
      </c>
      <c r="L561" s="196">
        <f t="shared" si="780"/>
      </c>
      <c r="M561" s="194">
        <f>M526+M533+M540+M551+M560</f>
      </c>
      <c r="N561" s="197">
        <f t="shared" si="809"/>
      </c>
      <c r="O561" s="194">
        <f>O526+O533+O540+O551+O560</f>
      </c>
      <c r="P561" s="197">
        <f t="shared" si="836"/>
      </c>
      <c r="Q561" s="198">
        <f t="shared" si="698"/>
      </c>
      <c r="R561" s="194">
        <f>R526+R533+R540+R551+R560</f>
      </c>
      <c r="S561" s="198">
        <f t="shared" si="752"/>
      </c>
      <c r="T561" s="194">
        <f>T526+T533+T540+T551+T560</f>
      </c>
      <c r="U561" s="199">
        <f t="shared" si="58"/>
      </c>
      <c r="V561" s="194">
        <f>(F561+4*500)/T561</f>
      </c>
      <c r="W561" s="194">
        <f>W526+W533+W540+W551+W560</f>
      </c>
      <c r="X561" s="194">
        <f t="shared" si="190"/>
      </c>
      <c r="Y561" s="198">
        <f t="shared" si="322"/>
      </c>
      <c r="Z561" s="194">
        <f t="shared" si="454"/>
      </c>
      <c r="AA561" s="194">
        <f>W561/(F561+COUNT(W516:W523,W527:W532,W536:W539,W543:W550,W552:W559)*500)</f>
      </c>
      <c r="AB561" s="194">
        <f>AB526+AB533+AB540+AB551+AB560</f>
      </c>
      <c r="AC561" s="194">
        <f>AC526+AC533+AC540+AC551+AC560</f>
      </c>
      <c r="AD561" s="198">
        <f t="shared" si="586"/>
      </c>
      <c r="AE561" s="194">
        <f>(W561-AC561)/(F561+COUNT(W516:W523,W527:W532,W536:W539,W543:W550,W552:W559)*500)</f>
      </c>
      <c r="AF561" s="174"/>
    </row>
    <row r="562">
      <c r="A562" s="150" t="s">
        <v>107</v>
      </c>
      <c r="B562" s="151" t="s">
        <v>108</v>
      </c>
      <c r="C562" s="152" t="s">
        <v>109</v>
      </c>
      <c r="D562" s="151" t="s">
        <v>110</v>
      </c>
      <c r="E562" s="153" t="s">
        <v>111</v>
      </c>
      <c r="F562" s="151" t="s">
        <v>112</v>
      </c>
      <c r="G562" s="151" t="s">
        <v>113</v>
      </c>
      <c r="H562" s="151" t="s">
        <v>114</v>
      </c>
      <c r="I562" s="154" t="s">
        <v>115</v>
      </c>
      <c r="J562" s="155" t="s">
        <v>116</v>
      </c>
      <c r="K562" s="151" t="s">
        <v>117</v>
      </c>
      <c r="L562" s="155" t="s">
        <v>118</v>
      </c>
      <c r="M562" s="151" t="s">
        <v>119</v>
      </c>
      <c r="N562" s="156" t="s">
        <v>120</v>
      </c>
      <c r="O562" s="151" t="s">
        <v>121</v>
      </c>
      <c r="P562" s="156" t="s">
        <v>122</v>
      </c>
      <c r="Q562" s="154" t="s">
        <v>123</v>
      </c>
      <c r="R562" s="157" t="s">
        <v>124</v>
      </c>
      <c r="S562" s="158" t="s">
        <v>125</v>
      </c>
      <c r="T562" s="157" t="s">
        <v>126</v>
      </c>
      <c r="U562" s="159" t="s">
        <v>127</v>
      </c>
      <c r="V562" s="160" t="s">
        <v>128</v>
      </c>
      <c r="W562" s="159" t="s">
        <v>129</v>
      </c>
      <c r="X562" s="160" t="s">
        <v>130</v>
      </c>
      <c r="Y562" s="158" t="s">
        <v>131</v>
      </c>
      <c r="Z562" s="160" t="s">
        <v>132</v>
      </c>
      <c r="AA562" s="160" t="s">
        <v>133</v>
      </c>
      <c r="AB562" s="160" t="s">
        <v>134</v>
      </c>
      <c r="AC562" s="157" t="s">
        <v>135</v>
      </c>
      <c r="AD562" s="158" t="s">
        <v>136</v>
      </c>
      <c r="AE562" s="160" t="s">
        <v>137</v>
      </c>
      <c r="AF562" s="160" t="s">
        <v>138</v>
      </c>
    </row>
    <row r="563">
      <c r="A563" s="161" t="s">
        <v>193</v>
      </c>
      <c r="B563" s="162" t="s">
        <v>140</v>
      </c>
      <c r="C563" s="163" t="s">
        <v>183</v>
      </c>
      <c r="D563" s="164" t="s">
        <v>142</v>
      </c>
      <c r="E563" s="165">
        <v>481.67</v>
      </c>
      <c r="F563" s="166">
        <f>E563+E564</f>
      </c>
      <c r="G563" s="167">
        <v>2217</v>
      </c>
      <c r="H563" s="167">
        <v>38</v>
      </c>
      <c r="I563" s="168">
        <f t="shared" ref="I563:I608" si="672">H563/G563</f>
      </c>
      <c r="J563" s="169">
        <f t="shared" ref="J563:J607" si="726">(E563/G563)*1000</f>
      </c>
      <c r="K563" s="167">
        <v>12</v>
      </c>
      <c r="L563" s="169">
        <f t="shared" ref="L563:L608" si="781">E563/K563</f>
      </c>
      <c r="M563" s="167">
        <v>1</v>
      </c>
      <c r="N563" s="170">
        <f t="shared" ref="N563:N608" si="810">E563/M563</f>
      </c>
      <c r="O563" s="167">
        <v>2</v>
      </c>
      <c r="P563" s="170">
        <f t="shared" ref="P563:P608" si="837">E563/O563</f>
      </c>
      <c r="Q563" s="171">
        <f>(M563+M564)/(O563+O564)</f>
      </c>
      <c r="R563" s="172">
        <v>5</v>
      </c>
      <c r="S563" s="171">
        <f>(O563+O564)/(K563+K564)</f>
      </c>
      <c r="T563" s="172">
        <v>1</v>
      </c>
      <c r="U563" s="173">
        <f>F563/T563</f>
      </c>
      <c r="V563" s="174">
        <f>(F563+500)/T563</f>
      </c>
      <c r="W563" s="175">
        <v>763.2</v>
      </c>
      <c r="X563" s="174">
        <f>W563/T563</f>
      </c>
      <c r="Y563" s="171">
        <f>T563/R563</f>
      </c>
      <c r="Z563" s="174">
        <f>W563/F563</f>
      </c>
      <c r="AA563" s="174">
        <f>W563/(F563+500)</f>
      </c>
      <c r="AB563" s="172">
        <v>0</v>
      </c>
      <c r="AC563" s="172">
        <v>0</v>
      </c>
      <c r="AD563" s="171">
        <f>AB563/T563</f>
      </c>
      <c r="AE563" s="174">
        <f>(W563-AC563)/(F563+500)</f>
      </c>
      <c r="AF563" s="174" t="s">
        <v>143</v>
      </c>
    </row>
    <row r="564">
      <c r="A564" s="161"/>
      <c r="B564" s="162"/>
      <c r="C564" s="163"/>
      <c r="D564" s="164" t="s">
        <v>144</v>
      </c>
      <c r="E564" s="165">
        <v>196.9</v>
      </c>
      <c r="F564" s="166"/>
      <c r="G564" s="167">
        <v>879</v>
      </c>
      <c r="H564" s="167">
        <v>94</v>
      </c>
      <c r="I564" s="168">
        <f t="shared" si="672"/>
      </c>
      <c r="J564" s="169">
        <f t="shared" si="726"/>
      </c>
      <c r="K564" s="167">
        <v>2</v>
      </c>
      <c r="L564" s="169">
        <f t="shared" si="781"/>
      </c>
      <c r="M564" s="167">
        <v>0</v>
      </c>
      <c r="N564" s="170">
        <f t="shared" si="810"/>
      </c>
      <c r="O564" s="167">
        <v>0</v>
      </c>
      <c r="P564" s="170">
        <f t="shared" si="837"/>
      </c>
      <c r="Q564" s="171"/>
      <c r="R564" s="172"/>
      <c r="S564" s="171"/>
      <c r="T564" s="172"/>
      <c r="U564" s="173"/>
      <c r="V564" s="174"/>
      <c r="W564" s="175"/>
      <c r="X564" s="174"/>
      <c r="Y564" s="171"/>
      <c r="Z564" s="174"/>
      <c r="AA564" s="174"/>
      <c r="AB564" s="172"/>
      <c r="AC564" s="172"/>
      <c r="AD564" s="171"/>
      <c r="AE564" s="174"/>
      <c r="AF564" s="176" t="s">
        <v>160</v>
      </c>
    </row>
    <row r="565">
      <c r="A565" s="161"/>
      <c r="B565" s="162" t="s">
        <v>146</v>
      </c>
      <c r="C565" s="163" t="s">
        <v>183</v>
      </c>
      <c r="D565" s="164" t="s">
        <v>142</v>
      </c>
      <c r="E565" s="165">
        <v>764.71</v>
      </c>
      <c r="F565" s="166">
        <f>E565+E566</f>
      </c>
      <c r="G565" s="167">
        <v>4589</v>
      </c>
      <c r="H565" s="167">
        <v>63</v>
      </c>
      <c r="I565" s="168">
        <f t="shared" si="672"/>
      </c>
      <c r="J565" s="169">
        <f t="shared" si="726"/>
      </c>
      <c r="K565" s="167">
        <v>22</v>
      </c>
      <c r="L565" s="169">
        <f t="shared" si="781"/>
      </c>
      <c r="M565" s="167">
        <v>1</v>
      </c>
      <c r="N565" s="170">
        <f t="shared" si="810"/>
      </c>
      <c r="O565" s="167">
        <v>4</v>
      </c>
      <c r="P565" s="170">
        <f t="shared" si="837"/>
      </c>
      <c r="Q565" s="171">
        <f>(M565+M566)/(O565+O566)</f>
      </c>
      <c r="R565" s="172">
        <v>9</v>
      </c>
      <c r="S565" s="171">
        <f>(O565+O566)/(K565+K566)</f>
      </c>
      <c r="T565" s="172">
        <v>1</v>
      </c>
      <c r="U565" s="173">
        <f>F565/T565</f>
      </c>
      <c r="V565" s="174">
        <f>(F565+500)/T565</f>
      </c>
      <c r="W565" s="173">
        <v>456</v>
      </c>
      <c r="X565" s="174">
        <f>W565/T565</f>
      </c>
      <c r="Y565" s="171">
        <f>T565/R565</f>
      </c>
      <c r="Z565" s="174">
        <f>W565/F565</f>
      </c>
      <c r="AA565" s="174">
        <f>W565/(F565+500)</f>
      </c>
      <c r="AB565" s="172">
        <v>1</v>
      </c>
      <c r="AC565" s="172">
        <v>456</v>
      </c>
      <c r="AD565" s="171">
        <f>AB565/T565</f>
      </c>
      <c r="AE565" s="174">
        <f>(W565-AC565)/(F565+500)</f>
      </c>
      <c r="AF565" s="174" t="s">
        <v>143</v>
      </c>
    </row>
    <row r="566">
      <c r="A566" s="161"/>
      <c r="B566" s="162"/>
      <c r="C566" s="163"/>
      <c r="D566" s="164" t="s">
        <v>144</v>
      </c>
      <c r="E566" s="165">
        <v>599.5</v>
      </c>
      <c r="F566" s="166"/>
      <c r="G566" s="167">
        <v>2046</v>
      </c>
      <c r="H566" s="167">
        <v>177</v>
      </c>
      <c r="I566" s="168">
        <f t="shared" si="672"/>
      </c>
      <c r="J566" s="169">
        <f t="shared" si="726"/>
      </c>
      <c r="K566" s="167">
        <v>9</v>
      </c>
      <c r="L566" s="169">
        <f t="shared" si="781"/>
      </c>
      <c r="M566" s="167">
        <v>0</v>
      </c>
      <c r="N566" s="170">
        <f t="shared" si="810"/>
      </c>
      <c r="O566" s="167">
        <v>2</v>
      </c>
      <c r="P566" s="170">
        <f t="shared" si="837"/>
      </c>
      <c r="Q566" s="171"/>
      <c r="R566" s="172"/>
      <c r="S566" s="171"/>
      <c r="T566" s="172"/>
      <c r="U566" s="173"/>
      <c r="V566" s="174"/>
      <c r="W566" s="173"/>
      <c r="X566" s="174"/>
      <c r="Y566" s="171"/>
      <c r="Z566" s="174"/>
      <c r="AA566" s="174"/>
      <c r="AB566" s="172"/>
      <c r="AC566" s="172"/>
      <c r="AD566" s="171"/>
      <c r="AE566" s="174"/>
      <c r="AF566" s="176" t="s">
        <v>160</v>
      </c>
    </row>
    <row r="567">
      <c r="A567" s="161"/>
      <c r="B567" s="162" t="s">
        <v>147</v>
      </c>
      <c r="C567" s="163" t="s">
        <v>183</v>
      </c>
      <c r="D567" s="164" t="s">
        <v>142</v>
      </c>
      <c r="E567" s="165">
        <v>724.84</v>
      </c>
      <c r="F567" s="166">
        <f>E567+E568</f>
      </c>
      <c r="G567" s="167">
        <v>4677</v>
      </c>
      <c r="H567" s="167">
        <v>83</v>
      </c>
      <c r="I567" s="168">
        <f t="shared" si="672"/>
      </c>
      <c r="J567" s="169">
        <f t="shared" si="726"/>
      </c>
      <c r="K567" s="167">
        <v>18</v>
      </c>
      <c r="L567" s="169">
        <f t="shared" si="781"/>
      </c>
      <c r="M567" s="167">
        <v>0</v>
      </c>
      <c r="N567" s="170">
        <f t="shared" si="810"/>
      </c>
      <c r="O567" s="167">
        <v>4</v>
      </c>
      <c r="P567" s="170">
        <f t="shared" si="837"/>
      </c>
      <c r="Q567" s="171">
        <f>(M567+M568)/(O567+O568)</f>
      </c>
      <c r="R567" s="172">
        <v>7</v>
      </c>
      <c r="S567" s="171">
        <f>(O567+O568)/(K567+K568)</f>
      </c>
      <c r="T567" s="172">
        <v>0</v>
      </c>
      <c r="U567" s="173">
        <f>F567/T567</f>
      </c>
      <c r="V567" s="174">
        <f>(F567+500)/T567</f>
      </c>
      <c r="W567" s="175">
        <v>0</v>
      </c>
      <c r="X567" s="174">
        <f>W567/T567</f>
      </c>
      <c r="Y567" s="171">
        <f>T567/R567</f>
      </c>
      <c r="Z567" s="174">
        <f>W567/F567</f>
      </c>
      <c r="AA567" s="174">
        <f>W567/(F567+500)</f>
      </c>
      <c r="AB567" s="172">
        <v>0</v>
      </c>
      <c r="AC567" s="172">
        <v>0</v>
      </c>
      <c r="AD567" s="171">
        <f>AB567/T567</f>
      </c>
      <c r="AE567" s="174">
        <f>(W567-AC567)/(F567+500)</f>
      </c>
      <c r="AF567" s="174" t="s">
        <v>143</v>
      </c>
    </row>
    <row r="568">
      <c r="A568" s="161"/>
      <c r="B568" s="162"/>
      <c r="C568" s="163"/>
      <c r="D568" s="164" t="s">
        <v>144</v>
      </c>
      <c r="E568" s="165">
        <v>283.6</v>
      </c>
      <c r="F568" s="166"/>
      <c r="G568" s="167">
        <v>1442</v>
      </c>
      <c r="H568" s="167">
        <v>51</v>
      </c>
      <c r="I568" s="168">
        <f t="shared" si="672"/>
      </c>
      <c r="J568" s="169">
        <f t="shared" si="726"/>
      </c>
      <c r="K568" s="167">
        <v>3</v>
      </c>
      <c r="L568" s="169">
        <f t="shared" si="781"/>
      </c>
      <c r="M568" s="167">
        <v>0</v>
      </c>
      <c r="N568" s="170">
        <f t="shared" si="810"/>
      </c>
      <c r="O568" s="167">
        <v>0</v>
      </c>
      <c r="P568" s="170">
        <f t="shared" si="837"/>
      </c>
      <c r="Q568" s="171"/>
      <c r="R568" s="172"/>
      <c r="S568" s="171"/>
      <c r="T568" s="172"/>
      <c r="U568" s="173"/>
      <c r="V568" s="174"/>
      <c r="W568" s="173"/>
      <c r="X568" s="174"/>
      <c r="Y568" s="171"/>
      <c r="Z568" s="174"/>
      <c r="AA568" s="174"/>
      <c r="AB568" s="172"/>
      <c r="AC568" s="172"/>
      <c r="AD568" s="171"/>
      <c r="AE568" s="174"/>
      <c r="AF568" s="176" t="s">
        <v>160</v>
      </c>
    </row>
    <row r="569">
      <c r="A569" s="161"/>
      <c r="B569" s="162" t="s">
        <v>148</v>
      </c>
      <c r="C569" s="163" t="s">
        <v>183</v>
      </c>
      <c r="D569" s="164" t="s">
        <v>142</v>
      </c>
      <c r="E569" s="165">
        <v>971.61</v>
      </c>
      <c r="F569" s="166">
        <f>E569+E570</f>
      </c>
      <c r="G569" s="167">
        <v>5463</v>
      </c>
      <c r="H569" s="167">
        <v>73</v>
      </c>
      <c r="I569" s="168">
        <f t="shared" si="672"/>
      </c>
      <c r="J569" s="169">
        <f t="shared" si="726"/>
      </c>
      <c r="K569" s="167">
        <v>19</v>
      </c>
      <c r="L569" s="169">
        <f t="shared" si="781"/>
      </c>
      <c r="M569" s="167">
        <v>1</v>
      </c>
      <c r="N569" s="170">
        <f t="shared" si="810"/>
      </c>
      <c r="O569" s="167">
        <v>5</v>
      </c>
      <c r="P569" s="170">
        <f t="shared" si="837"/>
      </c>
      <c r="Q569" s="171">
        <f>(M569+M570)/(O569+O570)</f>
      </c>
      <c r="R569" s="172">
        <v>8</v>
      </c>
      <c r="S569" s="171">
        <f>(O569+O570)/(K569+K570)</f>
      </c>
      <c r="T569" s="172">
        <v>2</v>
      </c>
      <c r="U569" s="173">
        <f>F569/T569</f>
      </c>
      <c r="V569" s="174">
        <f>(F569+500)/T569</f>
      </c>
      <c r="W569" s="175">
        <v>2378.3999999999996</v>
      </c>
      <c r="X569" s="174">
        <f>W569/T569</f>
      </c>
      <c r="Y569" s="171">
        <f>T569/R569</f>
      </c>
      <c r="Z569" s="174">
        <f>W569/F569</f>
      </c>
      <c r="AA569" s="174">
        <f>W569/(F569+500)</f>
      </c>
      <c r="AB569" s="172">
        <v>1</v>
      </c>
      <c r="AC569" s="172">
        <v>715.2</v>
      </c>
      <c r="AD569" s="171">
        <f>AB569/T569</f>
      </c>
      <c r="AE569" s="174">
        <f>(W569-AC569)/(F569+500)</f>
      </c>
      <c r="AF569" s="174" t="s">
        <v>143</v>
      </c>
    </row>
    <row r="570">
      <c r="A570" s="161"/>
      <c r="B570" s="162"/>
      <c r="C570" s="163"/>
      <c r="D570" s="164" t="s">
        <v>144</v>
      </c>
      <c r="E570" s="165">
        <v>433.68</v>
      </c>
      <c r="F570" s="166"/>
      <c r="G570" s="167">
        <v>2443</v>
      </c>
      <c r="H570" s="167">
        <v>173</v>
      </c>
      <c r="I570" s="168">
        <f t="shared" si="672"/>
      </c>
      <c r="J570" s="169">
        <f t="shared" si="726"/>
      </c>
      <c r="K570" s="167">
        <v>8</v>
      </c>
      <c r="L570" s="169">
        <f t="shared" si="781"/>
      </c>
      <c r="M570" s="167">
        <v>1</v>
      </c>
      <c r="N570" s="170">
        <f t="shared" si="810"/>
      </c>
      <c r="O570" s="167">
        <v>1</v>
      </c>
      <c r="P570" s="170">
        <f t="shared" si="837"/>
      </c>
      <c r="Q570" s="171"/>
      <c r="R570" s="172"/>
      <c r="S570" s="171"/>
      <c r="T570" s="172"/>
      <c r="U570" s="173"/>
      <c r="V570" s="174"/>
      <c r="W570" s="175"/>
      <c r="X570" s="174"/>
      <c r="Y570" s="171"/>
      <c r="Z570" s="174"/>
      <c r="AA570" s="174"/>
      <c r="AB570" s="172"/>
      <c r="AC570" s="172"/>
      <c r="AD570" s="171"/>
      <c r="AE570" s="174"/>
      <c r="AF570" s="176" t="s">
        <v>160</v>
      </c>
    </row>
    <row r="571">
      <c r="A571" s="161"/>
      <c r="B571" s="162" t="s">
        <v>150</v>
      </c>
      <c r="C571" s="163" t="s">
        <v>183</v>
      </c>
      <c r="D571" s="164" t="s">
        <v>142</v>
      </c>
      <c r="E571" s="165">
        <v>11.8</v>
      </c>
      <c r="F571" s="166">
        <f>E571+E572</f>
      </c>
      <c r="G571" s="167">
        <v>369</v>
      </c>
      <c r="H571" s="167">
        <v>4</v>
      </c>
      <c r="I571" s="168">
        <f t="shared" si="672"/>
      </c>
      <c r="J571" s="169">
        <f t="shared" si="726"/>
      </c>
      <c r="K571" s="167">
        <v>1</v>
      </c>
      <c r="L571" s="169">
        <f t="shared" si="781"/>
      </c>
      <c r="M571" s="167">
        <v>0</v>
      </c>
      <c r="N571" s="170">
        <f t="shared" si="810"/>
      </c>
      <c r="O571" s="167">
        <v>0</v>
      </c>
      <c r="P571" s="170">
        <f t="shared" si="837"/>
      </c>
      <c r="Q571" s="171">
        <f>(M571+M572)/(O571+O572)</f>
      </c>
      <c r="R571" s="172">
        <v>1</v>
      </c>
      <c r="S571" s="171">
        <f>(O571+O572)/(K571+K572)</f>
      </c>
      <c r="T571" s="172">
        <v>1</v>
      </c>
      <c r="U571" s="173">
        <f>F571/T571</f>
      </c>
      <c r="V571" s="174">
        <f>(F571+500)/T571</f>
      </c>
      <c r="W571" s="175">
        <v>1663.2000000000007</v>
      </c>
      <c r="X571" s="174">
        <f>W571/T571</f>
      </c>
      <c r="Y571" s="171">
        <f>T571/R571</f>
      </c>
      <c r="Z571" s="174">
        <f>W571/F571</f>
      </c>
      <c r="AA571" s="174">
        <f>W571/(F571+500)</f>
      </c>
      <c r="AB571" s="172">
        <v>0</v>
      </c>
      <c r="AC571" s="172">
        <v>0</v>
      </c>
      <c r="AD571" s="171">
        <f>AB571/T571</f>
      </c>
      <c r="AE571" s="174">
        <f>(W571-AC571)/(F571+500)</f>
      </c>
      <c r="AF571" s="174" t="s">
        <v>143</v>
      </c>
    </row>
    <row r="572">
      <c r="A572" s="161"/>
      <c r="B572" s="162"/>
      <c r="C572" s="163"/>
      <c r="D572" s="164" t="s">
        <v>144</v>
      </c>
      <c r="E572" s="165">
        <v>507.76</v>
      </c>
      <c r="F572" s="166"/>
      <c r="G572" s="167">
        <v>2537</v>
      </c>
      <c r="H572" s="167">
        <v>169</v>
      </c>
      <c r="I572" s="168">
        <f t="shared" si="672"/>
      </c>
      <c r="J572" s="169">
        <f t="shared" si="726"/>
      </c>
      <c r="K572" s="167">
        <v>5</v>
      </c>
      <c r="L572" s="169">
        <f t="shared" si="781"/>
      </c>
      <c r="M572" s="167">
        <v>1</v>
      </c>
      <c r="N572" s="170">
        <f t="shared" si="810"/>
      </c>
      <c r="O572" s="167">
        <v>1</v>
      </c>
      <c r="P572" s="170">
        <f t="shared" si="837"/>
      </c>
      <c r="Q572" s="171"/>
      <c r="R572" s="172"/>
      <c r="S572" s="171"/>
      <c r="T572" s="172"/>
      <c r="U572" s="173"/>
      <c r="V572" s="174"/>
      <c r="W572" s="175"/>
      <c r="X572" s="174"/>
      <c r="Y572" s="171"/>
      <c r="Z572" s="174"/>
      <c r="AA572" s="174"/>
      <c r="AB572" s="172"/>
      <c r="AC572" s="172"/>
      <c r="AD572" s="171"/>
      <c r="AE572" s="174"/>
      <c r="AF572" s="176" t="s">
        <v>160</v>
      </c>
    </row>
    <row r="573">
      <c r="A573" s="161"/>
      <c r="B573" s="177" t="s">
        <v>149</v>
      </c>
      <c r="C573" s="178"/>
      <c r="D573" s="179"/>
      <c r="E573" s="180">
        <f>SUM(E563:E572)</f>
      </c>
      <c r="F573" s="181">
        <f>SUM(F563:F572)</f>
      </c>
      <c r="G573" s="181">
        <f>SUM(G563:G572)</f>
      </c>
      <c r="H573" s="181">
        <f>SUM(H563:H572)</f>
      </c>
      <c r="I573" s="182">
        <f t="shared" si="672"/>
      </c>
      <c r="J573" s="183">
        <f t="shared" si="726"/>
      </c>
      <c r="K573" s="181">
        <f>SUM(K563:K572)</f>
      </c>
      <c r="L573" s="183">
        <f t="shared" si="781"/>
      </c>
      <c r="M573" s="181">
        <f>SUM(M563:M572)</f>
      </c>
      <c r="N573" s="184">
        <f t="shared" si="810"/>
      </c>
      <c r="O573" s="181">
        <f>SUM(O563:O572)</f>
      </c>
      <c r="P573" s="184">
        <f t="shared" si="837"/>
      </c>
      <c r="Q573" s="185">
        <f>M573/O573</f>
      </c>
      <c r="R573" s="181">
        <f>SUM(R563:R572)</f>
      </c>
      <c r="S573" s="185">
        <f>(O573+O573)/(K573+K573)</f>
      </c>
      <c r="T573" s="181">
        <f>SUM(T563:T572)</f>
      </c>
      <c r="U573" s="186">
        <f t="shared" ref="U573:U574" si="59">F573/T573</f>
      </c>
      <c r="V573" s="187">
        <f>(F573+5*500)/T573</f>
      </c>
      <c r="W573" s="183">
        <f>SUM(W563:W572)</f>
      </c>
      <c r="X573" s="188">
        <f t="shared" ref="X573:X574" si="191">W573/T573</f>
      </c>
      <c r="Y573" s="185">
        <f t="shared" ref="Y573:Y574" si="323">T573/R573</f>
      </c>
      <c r="Z573" s="187">
        <f t="shared" ref="Z573:Z574" si="455">W573/F573</f>
      </c>
      <c r="AA573" s="187">
        <f>W573/(F573+COUNT(W563:W572)*500)</f>
      </c>
      <c r="AB573" s="181">
        <f>SUM(AB563:AB572)</f>
      </c>
      <c r="AC573" s="181">
        <f>SUM(AC563:AC572)</f>
      </c>
      <c r="AD573" s="185">
        <f t="shared" ref="AD573:AD574" si="587">AB573/T573</f>
      </c>
      <c r="AE573" s="189">
        <f>(W573-AC573)/(F573+COUNT(W563:W572)*500)</f>
      </c>
      <c r="AF573" s="174"/>
    </row>
    <row r="574">
      <c r="A574" s="161"/>
      <c r="B574" s="162" t="s">
        <v>152</v>
      </c>
      <c r="C574" s="163" t="s">
        <v>163</v>
      </c>
      <c r="D574" s="164" t="s">
        <v>142</v>
      </c>
      <c r="E574" s="165">
        <v>447.5</v>
      </c>
      <c r="F574" s="166">
        <f>E574+E575</f>
      </c>
      <c r="G574" s="167">
        <v>2760</v>
      </c>
      <c r="H574" s="167">
        <v>27</v>
      </c>
      <c r="I574" s="168">
        <f t="shared" si="672"/>
      </c>
      <c r="J574" s="169">
        <f t="shared" si="726"/>
      </c>
      <c r="K574" s="167">
        <v>9</v>
      </c>
      <c r="L574" s="169">
        <f t="shared" si="781"/>
      </c>
      <c r="M574" s="167">
        <v>0</v>
      </c>
      <c r="N574" s="170">
        <f t="shared" si="810"/>
      </c>
      <c r="O574" s="167">
        <v>1</v>
      </c>
      <c r="P574" s="170">
        <f t="shared" si="837"/>
      </c>
      <c r="Q574" s="171">
        <f>(M574+M575)/(O574+O575)</f>
      </c>
      <c r="R574" s="172">
        <v>5</v>
      </c>
      <c r="S574" s="171">
        <f>(O574+O575)/(K574+K575)</f>
      </c>
      <c r="T574" s="172">
        <v>0</v>
      </c>
      <c r="U574" s="173">
        <f t="shared" si="59"/>
      </c>
      <c r="V574" s="174">
        <f>(F574+500)/T574</f>
      </c>
      <c r="W574" s="175">
        <v>0</v>
      </c>
      <c r="X574" s="174">
        <f t="shared" si="191"/>
      </c>
      <c r="Y574" s="171">
        <f t="shared" si="323"/>
      </c>
      <c r="Z574" s="174">
        <f t="shared" si="455"/>
      </c>
      <c r="AA574" s="174">
        <f>W574/(F574+500)</f>
      </c>
      <c r="AB574" s="172">
        <v>0</v>
      </c>
      <c r="AC574" s="172">
        <v>0</v>
      </c>
      <c r="AD574" s="171">
        <f t="shared" si="587"/>
      </c>
      <c r="AE574" s="174">
        <f>(W574-AC574)/(F574+500)</f>
      </c>
      <c r="AF574" s="174" t="s">
        <v>143</v>
      </c>
    </row>
    <row r="575">
      <c r="A575" s="161"/>
      <c r="B575" s="162"/>
      <c r="C575" s="163"/>
      <c r="D575" s="164" t="s">
        <v>144</v>
      </c>
      <c r="E575" s="165">
        <v>495.76</v>
      </c>
      <c r="F575" s="166"/>
      <c r="G575" s="167">
        <v>2608</v>
      </c>
      <c r="H575" s="167">
        <v>172</v>
      </c>
      <c r="I575" s="168">
        <f t="shared" si="672"/>
      </c>
      <c r="J575" s="169">
        <f t="shared" si="726"/>
      </c>
      <c r="K575" s="167">
        <v>6</v>
      </c>
      <c r="L575" s="169">
        <f t="shared" si="781"/>
      </c>
      <c r="M575" s="167">
        <v>0</v>
      </c>
      <c r="N575" s="170">
        <f t="shared" si="810"/>
      </c>
      <c r="O575" s="167">
        <v>3</v>
      </c>
      <c r="P575" s="170">
        <f t="shared" si="837"/>
      </c>
      <c r="Q575" s="171"/>
      <c r="R575" s="172"/>
      <c r="S575" s="171"/>
      <c r="T575" s="172"/>
      <c r="U575" s="173"/>
      <c r="V575" s="174"/>
      <c r="W575" s="173"/>
      <c r="X575" s="174"/>
      <c r="Y575" s="171"/>
      <c r="Z575" s="174"/>
      <c r="AA575" s="174"/>
      <c r="AB575" s="172"/>
      <c r="AC575" s="172"/>
      <c r="AD575" s="171"/>
      <c r="AE575" s="174"/>
      <c r="AF575" s="176" t="s">
        <v>160</v>
      </c>
    </row>
    <row r="576">
      <c r="A576" s="161"/>
      <c r="B576" s="162" t="s">
        <v>153</v>
      </c>
      <c r="C576" s="163" t="s">
        <v>163</v>
      </c>
      <c r="D576" s="164" t="s">
        <v>142</v>
      </c>
      <c r="E576" s="165">
        <v>731.76</v>
      </c>
      <c r="F576" s="166">
        <f>E576+E577</f>
      </c>
      <c r="G576" s="167">
        <v>6057</v>
      </c>
      <c r="H576" s="167">
        <v>45</v>
      </c>
      <c r="I576" s="168">
        <f t="shared" si="672"/>
      </c>
      <c r="J576" s="169">
        <f t="shared" si="726"/>
      </c>
      <c r="K576" s="167">
        <v>18</v>
      </c>
      <c r="L576" s="169">
        <f t="shared" si="781"/>
      </c>
      <c r="M576" s="167">
        <v>2</v>
      </c>
      <c r="N576" s="170">
        <f t="shared" si="810"/>
      </c>
      <c r="O576" s="167">
        <v>4</v>
      </c>
      <c r="P576" s="170">
        <f t="shared" si="837"/>
      </c>
      <c r="Q576" s="171">
        <f>(M576+M577)/(O576+O577)</f>
      </c>
      <c r="R576" s="172">
        <v>4</v>
      </c>
      <c r="S576" s="171">
        <f>(O576+O577)/(K576+K577)</f>
      </c>
      <c r="T576" s="172">
        <v>2</v>
      </c>
      <c r="U576" s="173">
        <f>F576/T576</f>
      </c>
      <c r="V576" s="174">
        <f>(F576+500)/T576</f>
      </c>
      <c r="W576" s="173">
        <v>826.8000000000002</v>
      </c>
      <c r="X576" s="174">
        <f>W576/T576</f>
      </c>
      <c r="Y576" s="171">
        <f>T576/R576</f>
      </c>
      <c r="Z576" s="174">
        <f>W576/F576</f>
      </c>
      <c r="AA576" s="174">
        <f>W576/(F576+500)</f>
      </c>
      <c r="AB576" s="172">
        <v>0</v>
      </c>
      <c r="AC576" s="172">
        <v>0</v>
      </c>
      <c r="AD576" s="171">
        <f>AB576/T576</f>
      </c>
      <c r="AE576" s="174">
        <f>(W576-AC576)/(F576+500)</f>
      </c>
      <c r="AF576" s="174" t="s">
        <v>143</v>
      </c>
    </row>
    <row r="577">
      <c r="A577" s="161"/>
      <c r="B577" s="162"/>
      <c r="C577" s="163"/>
      <c r="D577" s="164" t="s">
        <v>144</v>
      </c>
      <c r="E577" s="165">
        <v>201.62</v>
      </c>
      <c r="F577" s="166"/>
      <c r="G577" s="167">
        <v>1528</v>
      </c>
      <c r="H577" s="167">
        <v>98</v>
      </c>
      <c r="I577" s="168">
        <f t="shared" si="672"/>
      </c>
      <c r="J577" s="169">
        <f t="shared" si="726"/>
      </c>
      <c r="K577" s="167">
        <v>1</v>
      </c>
      <c r="L577" s="169">
        <f t="shared" si="781"/>
      </c>
      <c r="M577" s="167">
        <v>0</v>
      </c>
      <c r="N577" s="170">
        <f t="shared" si="810"/>
      </c>
      <c r="O577" s="167">
        <v>0</v>
      </c>
      <c r="P577" s="170">
        <f t="shared" si="837"/>
      </c>
      <c r="Q577" s="171"/>
      <c r="R577" s="172"/>
      <c r="S577" s="171"/>
      <c r="T577" s="172"/>
      <c r="U577" s="173"/>
      <c r="V577" s="174"/>
      <c r="W577" s="173"/>
      <c r="X577" s="174"/>
      <c r="Y577" s="171"/>
      <c r="Z577" s="174"/>
      <c r="AA577" s="174"/>
      <c r="AB577" s="172"/>
      <c r="AC577" s="172"/>
      <c r="AD577" s="171"/>
      <c r="AE577" s="174"/>
      <c r="AF577" s="176" t="s">
        <v>160</v>
      </c>
    </row>
    <row customHeight="true" ht="20.238095238095237" r="578">
      <c r="A578" s="161"/>
      <c r="B578" s="162" t="s">
        <v>154</v>
      </c>
      <c r="C578" s="163" t="s">
        <v>163</v>
      </c>
      <c r="D578" s="164" t="s">
        <v>142</v>
      </c>
      <c r="E578" s="165">
        <v>1341.79</v>
      </c>
      <c r="F578" s="166">
        <f>E578+E579</f>
      </c>
      <c r="G578" s="167">
        <v>15815</v>
      </c>
      <c r="H578" s="167">
        <v>95</v>
      </c>
      <c r="I578" s="168">
        <f t="shared" si="672"/>
      </c>
      <c r="J578" s="169">
        <f t="shared" si="726"/>
      </c>
      <c r="K578" s="167">
        <v>21</v>
      </c>
      <c r="L578" s="169">
        <f t="shared" si="781"/>
      </c>
      <c r="M578" s="167">
        <v>2</v>
      </c>
      <c r="N578" s="170">
        <f t="shared" si="810"/>
      </c>
      <c r="O578" s="167">
        <v>6</v>
      </c>
      <c r="P578" s="170">
        <f t="shared" si="837"/>
      </c>
      <c r="Q578" s="171">
        <f>(M578+M579)/(O578+O579)</f>
      </c>
      <c r="R578" s="172">
        <v>7</v>
      </c>
      <c r="S578" s="171">
        <f>(O578+O579)/(K578+K579)</f>
      </c>
      <c r="T578" s="172">
        <v>3</v>
      </c>
      <c r="U578" s="173">
        <f>F578/T578</f>
      </c>
      <c r="V578" s="174">
        <f>(F578+500)/T578</f>
      </c>
      <c r="W578" s="173">
        <v>1356</v>
      </c>
      <c r="X578" s="174">
        <f>W578/T578</f>
      </c>
      <c r="Y578" s="171">
        <f>T578/R578</f>
      </c>
      <c r="Z578" s="174">
        <f>W578/F578</f>
      </c>
      <c r="AA578" s="174">
        <f>W578/(F578+500)</f>
      </c>
      <c r="AB578" s="172">
        <v>1</v>
      </c>
      <c r="AC578" s="172">
        <v>382.8</v>
      </c>
      <c r="AD578" s="171">
        <f>AB578/T578</f>
      </c>
      <c r="AE578" s="174">
        <f>(W578-AC578)/(F578+500)</f>
      </c>
      <c r="AF578" s="174" t="s">
        <v>143</v>
      </c>
    </row>
    <row customHeight="true" ht="20.238095238095237" r="579">
      <c r="A579" s="161"/>
      <c r="B579" s="162"/>
      <c r="C579" s="163"/>
      <c r="D579" s="164" t="s">
        <v>144</v>
      </c>
      <c r="E579" s="165">
        <v>68.23</v>
      </c>
      <c r="F579" s="166"/>
      <c r="G579" s="167">
        <v>595</v>
      </c>
      <c r="H579" s="167">
        <v>36</v>
      </c>
      <c r="I579" s="168">
        <f t="shared" si="672"/>
      </c>
      <c r="J579" s="169">
        <f t="shared" si="726"/>
      </c>
      <c r="K579" s="167">
        <v>0</v>
      </c>
      <c r="L579" s="169">
        <f t="shared" si="781"/>
      </c>
      <c r="M579" s="167">
        <v>0</v>
      </c>
      <c r="N579" s="170">
        <f t="shared" si="810"/>
      </c>
      <c r="O579" s="167">
        <v>0</v>
      </c>
      <c r="P579" s="170">
        <f t="shared" si="837"/>
      </c>
      <c r="Q579" s="171"/>
      <c r="R579" s="172"/>
      <c r="S579" s="171"/>
      <c r="T579" s="172"/>
      <c r="U579" s="173"/>
      <c r="V579" s="174"/>
      <c r="W579" s="173"/>
      <c r="X579" s="174"/>
      <c r="Y579" s="171"/>
      <c r="Z579" s="174"/>
      <c r="AA579" s="174"/>
      <c r="AB579" s="172"/>
      <c r="AC579" s="172"/>
      <c r="AD579" s="171"/>
      <c r="AE579" s="174"/>
      <c r="AF579" s="176" t="s">
        <v>160</v>
      </c>
    </row>
    <row r="580">
      <c r="A580" s="161"/>
      <c r="B580" s="162" t="s">
        <v>155</v>
      </c>
      <c r="C580" s="163" t="s">
        <v>163</v>
      </c>
      <c r="D580" s="164" t="s">
        <v>142</v>
      </c>
      <c r="E580" s="165">
        <v>1711.39</v>
      </c>
      <c r="F580" s="166">
        <f>E580+E581</f>
      </c>
      <c r="G580" s="167">
        <v>18487</v>
      </c>
      <c r="H580" s="167">
        <v>121</v>
      </c>
      <c r="I580" s="168">
        <f t="shared" si="672"/>
      </c>
      <c r="J580" s="169">
        <f t="shared" si="726"/>
      </c>
      <c r="K580" s="167">
        <v>33</v>
      </c>
      <c r="L580" s="169">
        <f t="shared" si="781"/>
      </c>
      <c r="M580" s="167">
        <v>3</v>
      </c>
      <c r="N580" s="170">
        <f t="shared" si="810"/>
      </c>
      <c r="O580" s="167">
        <v>8</v>
      </c>
      <c r="P580" s="170">
        <f t="shared" si="837"/>
      </c>
      <c r="Q580" s="171">
        <f>(M580+M581)/(O580+O581)</f>
      </c>
      <c r="R580" s="172">
        <v>12</v>
      </c>
      <c r="S580" s="171">
        <f>(O580+O581)/(K580+K581)</f>
      </c>
      <c r="T580" s="172">
        <v>4</v>
      </c>
      <c r="U580" s="173">
        <f>F580/T580</f>
      </c>
      <c r="V580" s="174">
        <f>(F580+500)/T580</f>
      </c>
      <c r="W580" s="173">
        <v>6506.4</v>
      </c>
      <c r="X580" s="174">
        <f>W580/T580</f>
      </c>
      <c r="Y580" s="171">
        <f>T580/R580</f>
      </c>
      <c r="Z580" s="174">
        <f>W580/F580</f>
      </c>
      <c r="AA580" s="174">
        <f>W580/(F580+500)</f>
      </c>
      <c r="AB580" s="172">
        <v>2</v>
      </c>
      <c r="AC580" s="172">
        <v>2407.2</v>
      </c>
      <c r="AD580" s="171">
        <f>AB580/T580</f>
      </c>
      <c r="AE580" s="174">
        <f>(W580-AC580)/(F580+500)</f>
      </c>
      <c r="AF580" s="174" t="s">
        <v>143</v>
      </c>
    </row>
    <row r="581">
      <c r="A581" s="161"/>
      <c r="B581" s="162"/>
      <c r="C581" s="163"/>
      <c r="D581" s="164" t="s">
        <v>144</v>
      </c>
      <c r="E581" s="165">
        <v>45.9</v>
      </c>
      <c r="F581" s="166"/>
      <c r="G581" s="167">
        <v>366</v>
      </c>
      <c r="H581" s="167">
        <v>27</v>
      </c>
      <c r="I581" s="168">
        <f t="shared" si="672"/>
      </c>
      <c r="J581" s="169">
        <f t="shared" si="726"/>
      </c>
      <c r="K581" s="167">
        <v>1</v>
      </c>
      <c r="L581" s="169">
        <f t="shared" si="781"/>
      </c>
      <c r="M581" s="167">
        <v>0</v>
      </c>
      <c r="N581" s="170">
        <f t="shared" si="810"/>
      </c>
      <c r="O581" s="167">
        <v>0</v>
      </c>
      <c r="P581" s="170">
        <f t="shared" si="837"/>
      </c>
      <c r="Q581" s="171"/>
      <c r="R581" s="172"/>
      <c r="S581" s="171"/>
      <c r="T581" s="172"/>
      <c r="U581" s="173"/>
      <c r="V581" s="174"/>
      <c r="W581" s="173"/>
      <c r="X581" s="174"/>
      <c r="Y581" s="171"/>
      <c r="Z581" s="174"/>
      <c r="AA581" s="174"/>
      <c r="AB581" s="172"/>
      <c r="AC581" s="172"/>
      <c r="AD581" s="171"/>
      <c r="AE581" s="174"/>
      <c r="AF581" s="176" t="s">
        <v>160</v>
      </c>
    </row>
    <row r="582">
      <c r="A582" s="161"/>
      <c r="B582" s="177" t="s">
        <v>149</v>
      </c>
      <c r="C582" s="178"/>
      <c r="D582" s="179"/>
      <c r="E582" s="180">
        <f>SUM(E574:E581)</f>
      </c>
      <c r="F582" s="181">
        <f>SUM(F574:F581)</f>
      </c>
      <c r="G582" s="181">
        <f>SUM(G574:G581)</f>
      </c>
      <c r="H582" s="181">
        <f>SUM(H574:H581)</f>
      </c>
      <c r="I582" s="182">
        <f t="shared" si="672"/>
      </c>
      <c r="J582" s="183">
        <f t="shared" si="726"/>
      </c>
      <c r="K582" s="181">
        <f>SUM(K574:K581)</f>
      </c>
      <c r="L582" s="183">
        <f t="shared" si="781"/>
      </c>
      <c r="M582" s="181">
        <f>SUM(M574:M581)</f>
      </c>
      <c r="N582" s="184">
        <f t="shared" si="810"/>
      </c>
      <c r="O582" s="181">
        <f>SUM(O574:O581)</f>
      </c>
      <c r="P582" s="184">
        <f t="shared" si="837"/>
      </c>
      <c r="Q582" s="185">
        <f>M582/O582</f>
      </c>
      <c r="R582" s="181">
        <f>SUM(R574:R581)</f>
      </c>
      <c r="S582" s="185">
        <f>(O582+O582)/(K582+K582)</f>
      </c>
      <c r="T582" s="181">
        <f>SUM(T574:T581)</f>
      </c>
      <c r="U582" s="186">
        <f t="shared" ref="U582:U583" si="60">F582/T582</f>
      </c>
      <c r="V582" s="187">
        <f>(F582+5*500)/T582</f>
      </c>
      <c r="W582" s="183">
        <f>SUM(W574:W581)</f>
      </c>
      <c r="X582" s="188">
        <f t="shared" ref="X582:X583" si="192">W582/T582</f>
      </c>
      <c r="Y582" s="185">
        <f t="shared" ref="Y582:Y583" si="324">T582/R582</f>
      </c>
      <c r="Z582" s="187">
        <f t="shared" ref="Z582:Z583" si="456">W582/F582</f>
      </c>
      <c r="AA582" s="187">
        <f>W582/(F582+COUNT(W574:W581)*500)</f>
      </c>
      <c r="AB582" s="181">
        <f>SUM(AB574:AB581)</f>
      </c>
      <c r="AC582" s="181">
        <f>SUM(AC574:AC581)</f>
      </c>
      <c r="AD582" s="185">
        <f t="shared" ref="AD582:AD583" si="588">AB582/T582</f>
      </c>
      <c r="AE582" s="189">
        <f>(W582-AC582)/(F582+COUNT(W574:W581))</f>
      </c>
      <c r="AF582" s="174"/>
    </row>
    <row r="583">
      <c r="A583" s="161"/>
      <c r="B583" s="162" t="s">
        <v>157</v>
      </c>
      <c r="C583" s="163" t="s">
        <v>191</v>
      </c>
      <c r="D583" s="164" t="s">
        <v>142</v>
      </c>
      <c r="E583" s="165">
        <v>2168.68</v>
      </c>
      <c r="F583" s="166">
        <f>E583+E584</f>
      </c>
      <c r="G583" s="167">
        <v>28043</v>
      </c>
      <c r="H583" s="167">
        <v>163</v>
      </c>
      <c r="I583" s="168">
        <f t="shared" si="672"/>
      </c>
      <c r="J583" s="169">
        <f t="shared" si="726"/>
      </c>
      <c r="K583" s="167">
        <v>44</v>
      </c>
      <c r="L583" s="169">
        <f t="shared" si="781"/>
      </c>
      <c r="M583" s="167">
        <v>1</v>
      </c>
      <c r="N583" s="170">
        <f t="shared" si="810"/>
      </c>
      <c r="O583" s="167">
        <v>2</v>
      </c>
      <c r="P583" s="170">
        <f t="shared" si="837"/>
      </c>
      <c r="Q583" s="171">
        <f>(M583+M584)/(O583+O584)</f>
      </c>
      <c r="R583" s="172">
        <v>3</v>
      </c>
      <c r="S583" s="171">
        <f>(O583+O584)/(K583+K584)</f>
      </c>
      <c r="T583" s="172">
        <v>1</v>
      </c>
      <c r="U583" s="173">
        <f t="shared" si="60"/>
      </c>
      <c r="V583" s="174">
        <f>(F583+500)/T583</f>
      </c>
      <c r="W583" s="175">
        <v>691.2</v>
      </c>
      <c r="X583" s="174">
        <f t="shared" si="192"/>
      </c>
      <c r="Y583" s="171">
        <f t="shared" si="324"/>
      </c>
      <c r="Z583" s="174">
        <f t="shared" si="456"/>
      </c>
      <c r="AA583" s="174">
        <f>W583/(F583+500)</f>
      </c>
      <c r="AB583" s="172">
        <v>1</v>
      </c>
      <c r="AC583" s="172">
        <v>691.2</v>
      </c>
      <c r="AD583" s="171">
        <f t="shared" si="588"/>
      </c>
      <c r="AE583" s="174">
        <f>(W583-AC583)/(F583+500)</f>
      </c>
      <c r="AF583" s="174" t="s">
        <v>143</v>
      </c>
    </row>
    <row r="584">
      <c r="A584" s="161"/>
      <c r="B584" s="162"/>
      <c r="C584" s="163"/>
      <c r="D584" s="164" t="s">
        <v>144</v>
      </c>
      <c r="E584" s="165">
        <v>33.64</v>
      </c>
      <c r="F584" s="166"/>
      <c r="G584" s="167">
        <v>315</v>
      </c>
      <c r="H584" s="167">
        <v>33</v>
      </c>
      <c r="I584" s="168">
        <f t="shared" si="672"/>
      </c>
      <c r="J584" s="169">
        <f t="shared" si="726"/>
      </c>
      <c r="K584" s="167">
        <v>0</v>
      </c>
      <c r="L584" s="169">
        <f t="shared" si="781"/>
      </c>
      <c r="M584" s="167">
        <v>0</v>
      </c>
      <c r="N584" s="170">
        <f t="shared" si="810"/>
      </c>
      <c r="O584" s="167">
        <v>0</v>
      </c>
      <c r="P584" s="170">
        <f t="shared" si="837"/>
      </c>
      <c r="Q584" s="171"/>
      <c r="R584" s="172"/>
      <c r="S584" s="171"/>
      <c r="T584" s="172"/>
      <c r="U584" s="173"/>
      <c r="V584" s="174"/>
      <c r="W584" s="173"/>
      <c r="X584" s="174"/>
      <c r="Y584" s="171"/>
      <c r="Z584" s="174"/>
      <c r="AA584" s="174"/>
      <c r="AB584" s="172"/>
      <c r="AC584" s="172"/>
      <c r="AD584" s="171"/>
      <c r="AE584" s="174"/>
      <c r="AF584" s="176" t="s">
        <v>160</v>
      </c>
    </row>
    <row r="585">
      <c r="A585" s="161"/>
      <c r="B585" s="162" t="s">
        <v>158</v>
      </c>
      <c r="C585" s="163" t="s">
        <v>191</v>
      </c>
      <c r="D585" s="164" t="s">
        <v>142</v>
      </c>
      <c r="E585" s="165">
        <v>3621.62</v>
      </c>
      <c r="F585" s="166">
        <f>E585+E586</f>
      </c>
      <c r="G585" s="167">
        <v>44448</v>
      </c>
      <c r="H585" s="167">
        <v>274</v>
      </c>
      <c r="I585" s="168">
        <f t="shared" si="672"/>
      </c>
      <c r="J585" s="169">
        <f t="shared" si="726"/>
      </c>
      <c r="K585" s="167">
        <v>66</v>
      </c>
      <c r="L585" s="169">
        <f t="shared" si="781"/>
      </c>
      <c r="M585" s="167">
        <v>3</v>
      </c>
      <c r="N585" s="170">
        <f t="shared" si="810"/>
      </c>
      <c r="O585" s="167">
        <v>5</v>
      </c>
      <c r="P585" s="170">
        <f t="shared" si="837"/>
      </c>
      <c r="Q585" s="171">
        <f>(M585+M586)/(O585+O586)</f>
      </c>
      <c r="R585" s="172">
        <v>9</v>
      </c>
      <c r="S585" s="171">
        <f>(O585+O586)/(K585+K586)</f>
      </c>
      <c r="T585" s="172">
        <v>4</v>
      </c>
      <c r="U585" s="173">
        <f>F585/T585</f>
      </c>
      <c r="V585" s="174">
        <f>(F585+500)/T585</f>
      </c>
      <c r="W585" s="175">
        <v>3691.2</v>
      </c>
      <c r="X585" s="174">
        <f>W585/T585</f>
      </c>
      <c r="Y585" s="171">
        <f>T585/R585</f>
      </c>
      <c r="Z585" s="174">
        <f>W585/F585</f>
      </c>
      <c r="AA585" s="174">
        <f>W585/(F585+500)</f>
      </c>
      <c r="AB585" s="172">
        <v>1</v>
      </c>
      <c r="AC585" s="172">
        <v>153.6</v>
      </c>
      <c r="AD585" s="171">
        <f>AB585/T585</f>
      </c>
      <c r="AE585" s="174">
        <f>(W585-AC585)/(F585+500)</f>
      </c>
      <c r="AF585" s="174" t="s">
        <v>159</v>
      </c>
    </row>
    <row r="586">
      <c r="A586" s="161"/>
      <c r="B586" s="162"/>
      <c r="C586" s="163"/>
      <c r="D586" s="164" t="s">
        <v>144</v>
      </c>
      <c r="E586" s="165">
        <v>33.98</v>
      </c>
      <c r="F586" s="166"/>
      <c r="G586" s="167">
        <v>257</v>
      </c>
      <c r="H586" s="167">
        <v>16</v>
      </c>
      <c r="I586" s="168">
        <f t="shared" si="672"/>
      </c>
      <c r="J586" s="169">
        <f t="shared" si="726"/>
      </c>
      <c r="K586" s="167">
        <v>2</v>
      </c>
      <c r="L586" s="169">
        <f t="shared" si="781"/>
      </c>
      <c r="M586" s="167">
        <v>0</v>
      </c>
      <c r="N586" s="170">
        <f t="shared" si="810"/>
      </c>
      <c r="O586" s="167">
        <v>0</v>
      </c>
      <c r="P586" s="170">
        <f t="shared" si="837"/>
      </c>
      <c r="Q586" s="171"/>
      <c r="R586" s="172"/>
      <c r="S586" s="171"/>
      <c r="T586" s="172"/>
      <c r="U586" s="173"/>
      <c r="V586" s="174"/>
      <c r="W586" s="175"/>
      <c r="X586" s="174"/>
      <c r="Y586" s="171"/>
      <c r="Z586" s="174"/>
      <c r="AA586" s="174"/>
      <c r="AB586" s="172"/>
      <c r="AC586" s="172"/>
      <c r="AD586" s="171"/>
      <c r="AE586" s="174"/>
      <c r="AF586" s="176" t="s">
        <v>145</v>
      </c>
    </row>
    <row r="587">
      <c r="A587" s="161"/>
      <c r="B587" s="177" t="s">
        <v>149</v>
      </c>
      <c r="C587" s="178"/>
      <c r="D587" s="179"/>
      <c r="E587" s="180">
        <f>SUM(E583:E586)</f>
      </c>
      <c r="F587" s="181">
        <f>SUM(F583:F586)</f>
      </c>
      <c r="G587" s="181">
        <f>SUM(G583:G586)</f>
      </c>
      <c r="H587" s="181">
        <f>SUM(H583:H586)</f>
      </c>
      <c r="I587" s="182">
        <f t="shared" si="672"/>
      </c>
      <c r="J587" s="183">
        <f t="shared" si="726"/>
      </c>
      <c r="K587" s="181">
        <f>SUM(K583:K586)</f>
      </c>
      <c r="L587" s="183">
        <f t="shared" si="781"/>
      </c>
      <c r="M587" s="181">
        <f>SUM(M583:M586)</f>
      </c>
      <c r="N587" s="184">
        <f t="shared" si="810"/>
      </c>
      <c r="O587" s="181">
        <f>SUM(O583:O586)</f>
      </c>
      <c r="P587" s="184">
        <f t="shared" si="837"/>
      </c>
      <c r="Q587" s="185">
        <f>M587/O587</f>
      </c>
      <c r="R587" s="181">
        <f>SUM(R583:R586)</f>
      </c>
      <c r="S587" s="185">
        <f>(O587+O587)/(K587+K587)</f>
      </c>
      <c r="T587" s="181">
        <f>SUM(T583:T586)</f>
      </c>
      <c r="U587" s="186">
        <f t="shared" ref="U587:U588" si="61">F587/T587</f>
      </c>
      <c r="V587" s="187">
        <f>(F587+5*500)/T587</f>
      </c>
      <c r="W587" s="183">
        <f>SUM(W583:W586)</f>
      </c>
      <c r="X587" s="188">
        <f t="shared" ref="X587:X588" si="193">W587/T587</f>
      </c>
      <c r="Y587" s="185">
        <f t="shared" ref="Y587:Y588" si="325">T587/R587</f>
      </c>
      <c r="Z587" s="187">
        <f t="shared" ref="Z587:Z588" si="457">W587/F587</f>
      </c>
      <c r="AA587" s="187">
        <f>W587/(F587+COUNT(W583:W586)*500)</f>
      </c>
      <c r="AB587" s="181">
        <f>SUM(AB583:AB586)</f>
      </c>
      <c r="AC587" s="181">
        <f>SUM(AC583:AC586)</f>
      </c>
      <c r="AD587" s="185">
        <f t="shared" ref="AD587:AD588" si="589">AB587/T587</f>
      </c>
      <c r="AE587" s="189">
        <f>(W587-AC587)/(F587+COUNT(W583:W586))</f>
      </c>
      <c r="AF587" s="174"/>
    </row>
    <row r="588">
      <c r="A588" s="161"/>
      <c r="B588" s="162" t="s">
        <v>161</v>
      </c>
      <c r="C588" s="163" t="s">
        <v>174</v>
      </c>
      <c r="D588" s="164" t="s">
        <v>142</v>
      </c>
      <c r="E588" s="165">
        <v>2503.44</v>
      </c>
      <c r="F588" s="166">
        <f>E588+E589</f>
      </c>
      <c r="G588" s="167">
        <v>29353</v>
      </c>
      <c r="H588" s="167">
        <v>231</v>
      </c>
      <c r="I588" s="168">
        <f t="shared" si="672"/>
      </c>
      <c r="J588" s="169">
        <f t="shared" si="726"/>
      </c>
      <c r="K588" s="167">
        <v>43</v>
      </c>
      <c r="L588" s="169">
        <f t="shared" si="781"/>
      </c>
      <c r="M588" s="167">
        <v>1</v>
      </c>
      <c r="N588" s="170">
        <f t="shared" si="810"/>
      </c>
      <c r="O588" s="167">
        <v>4</v>
      </c>
      <c r="P588" s="170">
        <f t="shared" si="837"/>
      </c>
      <c r="Q588" s="171">
        <f>(M588+M589)/(O588+O589)</f>
      </c>
      <c r="R588" s="172">
        <v>5</v>
      </c>
      <c r="S588" s="171">
        <f>(O588+O589)/(K588+K589)</f>
      </c>
      <c r="T588" s="172">
        <v>1</v>
      </c>
      <c r="U588" s="173">
        <f t="shared" si="61"/>
      </c>
      <c r="V588" s="174">
        <f>(F588+500)/T588</f>
      </c>
      <c r="W588" s="175">
        <v>1344</v>
      </c>
      <c r="X588" s="174">
        <f t="shared" si="193"/>
      </c>
      <c r="Y588" s="171">
        <f t="shared" si="325"/>
      </c>
      <c r="Z588" s="174">
        <f t="shared" si="457"/>
      </c>
      <c r="AA588" s="174">
        <f>W588/(F588+500)</f>
      </c>
      <c r="AB588" s="172">
        <v>1</v>
      </c>
      <c r="AC588" s="172">
        <v>2011.2</v>
      </c>
      <c r="AD588" s="171">
        <f t="shared" si="589"/>
      </c>
      <c r="AE588" s="174">
        <f>(W588-AC588)/(F588+500)</f>
      </c>
      <c r="AF588" s="174" t="s">
        <v>159</v>
      </c>
    </row>
    <row r="589">
      <c r="A589" s="161"/>
      <c r="B589" s="162"/>
      <c r="C589" s="163"/>
      <c r="D589" s="164" t="s">
        <v>144</v>
      </c>
      <c r="E589" s="165">
        <v>31.93</v>
      </c>
      <c r="F589" s="166"/>
      <c r="G589" s="167">
        <v>215</v>
      </c>
      <c r="H589" s="167">
        <v>18</v>
      </c>
      <c r="I589" s="168">
        <f t="shared" si="672"/>
      </c>
      <c r="J589" s="169">
        <f t="shared" si="726"/>
      </c>
      <c r="K589" s="167">
        <v>0</v>
      </c>
      <c r="L589" s="169">
        <f t="shared" si="781"/>
      </c>
      <c r="M589" s="167">
        <v>0</v>
      </c>
      <c r="N589" s="170">
        <f t="shared" si="810"/>
      </c>
      <c r="O589" s="167">
        <v>1</v>
      </c>
      <c r="P589" s="170">
        <f t="shared" si="837"/>
      </c>
      <c r="Q589" s="171"/>
      <c r="R589" s="172"/>
      <c r="S589" s="171"/>
      <c r="T589" s="172"/>
      <c r="U589" s="173"/>
      <c r="V589" s="174"/>
      <c r="W589" s="175"/>
      <c r="X589" s="174"/>
      <c r="Y589" s="171"/>
      <c r="Z589" s="174"/>
      <c r="AA589" s="174"/>
      <c r="AB589" s="172"/>
      <c r="AC589" s="172"/>
      <c r="AD589" s="171"/>
      <c r="AE589" s="174"/>
      <c r="AF589" s="176" t="s">
        <v>145</v>
      </c>
    </row>
    <row r="590">
      <c r="A590" s="161"/>
      <c r="B590" s="162" t="s">
        <v>162</v>
      </c>
      <c r="C590" s="163" t="s">
        <v>174</v>
      </c>
      <c r="D590" s="164" t="s">
        <v>142</v>
      </c>
      <c r="E590" s="165">
        <v>1619.5</v>
      </c>
      <c r="F590" s="166">
        <f>E590+E591</f>
      </c>
      <c r="G590" s="167">
        <v>18293</v>
      </c>
      <c r="H590" s="167">
        <v>136</v>
      </c>
      <c r="I590" s="168">
        <f t="shared" si="672"/>
      </c>
      <c r="J590" s="169">
        <f t="shared" si="726"/>
      </c>
      <c r="K590" s="167">
        <v>30</v>
      </c>
      <c r="L590" s="169">
        <f t="shared" si="781"/>
      </c>
      <c r="M590" s="167">
        <v>2</v>
      </c>
      <c r="N590" s="170">
        <f t="shared" si="810"/>
      </c>
      <c r="O590" s="167">
        <v>3</v>
      </c>
      <c r="P590" s="170">
        <f t="shared" si="837"/>
      </c>
      <c r="Q590" s="171">
        <f>(M590+M591)/(O590+O591)</f>
      </c>
      <c r="R590" s="172">
        <v>7</v>
      </c>
      <c r="S590" s="171">
        <f>(O590+O591)/(K590+K591)</f>
      </c>
      <c r="T590" s="172">
        <v>3</v>
      </c>
      <c r="U590" s="173">
        <f>F590/T590</f>
      </c>
      <c r="V590" s="174">
        <f>(F590+500)/T590</f>
      </c>
      <c r="W590" s="175">
        <v>2750.4</v>
      </c>
      <c r="X590" s="174">
        <f>W590/T590</f>
      </c>
      <c r="Y590" s="171">
        <f>T590/R590</f>
      </c>
      <c r="Z590" s="174">
        <f>W590/F590</f>
      </c>
      <c r="AA590" s="174">
        <f>W590/(F590+500)</f>
      </c>
      <c r="AB590" s="172">
        <v>1</v>
      </c>
      <c r="AC590" s="172">
        <v>691.2</v>
      </c>
      <c r="AD590" s="171">
        <f>AB590/T590</f>
      </c>
      <c r="AE590" s="174">
        <f>(W590-AC590)/(F590+500)</f>
      </c>
      <c r="AF590" s="174" t="s">
        <v>159</v>
      </c>
    </row>
    <row r="591">
      <c r="A591" s="161"/>
      <c r="B591" s="162"/>
      <c r="C591" s="163"/>
      <c r="D591" s="164" t="s">
        <v>144</v>
      </c>
      <c r="E591" s="165">
        <v>20.24</v>
      </c>
      <c r="F591" s="166"/>
      <c r="G591" s="167">
        <v>222</v>
      </c>
      <c r="H591" s="167">
        <v>17</v>
      </c>
      <c r="I591" s="168">
        <f t="shared" si="672"/>
      </c>
      <c r="J591" s="169">
        <f t="shared" si="726"/>
      </c>
      <c r="K591" s="167">
        <v>1</v>
      </c>
      <c r="L591" s="169">
        <f t="shared" si="781"/>
      </c>
      <c r="M591" s="167">
        <v>0</v>
      </c>
      <c r="N591" s="170">
        <f t="shared" si="810"/>
      </c>
      <c r="O591" s="167">
        <v>0</v>
      </c>
      <c r="P591" s="170">
        <f t="shared" si="837"/>
      </c>
      <c r="Q591" s="171"/>
      <c r="R591" s="172"/>
      <c r="S591" s="171"/>
      <c r="T591" s="172"/>
      <c r="U591" s="173"/>
      <c r="V591" s="174"/>
      <c r="W591" s="175"/>
      <c r="X591" s="174"/>
      <c r="Y591" s="171"/>
      <c r="Z591" s="174"/>
      <c r="AA591" s="174"/>
      <c r="AB591" s="172"/>
      <c r="AC591" s="172"/>
      <c r="AD591" s="171"/>
      <c r="AE591" s="174"/>
      <c r="AF591" s="176" t="s">
        <v>145</v>
      </c>
    </row>
    <row r="592">
      <c r="A592" s="161"/>
      <c r="B592" s="162" t="s">
        <v>164</v>
      </c>
      <c r="C592" s="163" t="s">
        <v>174</v>
      </c>
      <c r="D592" s="164" t="s">
        <v>142</v>
      </c>
      <c r="E592" s="165">
        <v>975.58</v>
      </c>
      <c r="F592" s="166">
        <f>E592+E593</f>
      </c>
      <c r="G592" s="167">
        <v>12098</v>
      </c>
      <c r="H592" s="167">
        <v>90</v>
      </c>
      <c r="I592" s="168">
        <f t="shared" si="672"/>
      </c>
      <c r="J592" s="169">
        <f t="shared" si="726"/>
      </c>
      <c r="K592" s="167">
        <v>31</v>
      </c>
      <c r="L592" s="169">
        <f t="shared" si="781"/>
      </c>
      <c r="M592" s="167">
        <v>0</v>
      </c>
      <c r="N592" s="170">
        <f t="shared" si="810"/>
      </c>
      <c r="O592" s="167">
        <v>2</v>
      </c>
      <c r="P592" s="170">
        <f t="shared" si="837"/>
      </c>
      <c r="Q592" s="171">
        <f>(M592+M593)/(O592+O593)</f>
      </c>
      <c r="R592" s="172">
        <v>4</v>
      </c>
      <c r="S592" s="171">
        <f>(O592+O593)/(K592+K593)</f>
      </c>
      <c r="T592" s="172">
        <v>2</v>
      </c>
      <c r="U592" s="173">
        <f>F592/T592</f>
      </c>
      <c r="V592" s="174">
        <f>(F592+500)/T592</f>
      </c>
      <c r="W592" s="175">
        <v>1940.4</v>
      </c>
      <c r="X592" s="174">
        <f>W592/T592</f>
      </c>
      <c r="Y592" s="171">
        <f>T592/R592</f>
      </c>
      <c r="Z592" s="174">
        <f>W592/F592</f>
      </c>
      <c r="AA592" s="174">
        <f>W592/(F592+500)</f>
      </c>
      <c r="AB592" s="172">
        <v>0</v>
      </c>
      <c r="AC592" s="172">
        <v>0</v>
      </c>
      <c r="AD592" s="171">
        <f>AB592/T592</f>
      </c>
      <c r="AE592" s="174">
        <f>(W592-AC592)/(F592+500)</f>
      </c>
      <c r="AF592" s="174" t="s">
        <v>159</v>
      </c>
    </row>
    <row r="593">
      <c r="A593" s="161"/>
      <c r="B593" s="162"/>
      <c r="C593" s="163"/>
      <c r="D593" s="164" t="s">
        <v>144</v>
      </c>
      <c r="E593" s="165">
        <v>34.69</v>
      </c>
      <c r="F593" s="166"/>
      <c r="G593" s="167">
        <v>270</v>
      </c>
      <c r="H593" s="167">
        <v>16</v>
      </c>
      <c r="I593" s="168">
        <f t="shared" si="672"/>
      </c>
      <c r="J593" s="169">
        <f t="shared" si="726"/>
      </c>
      <c r="K593" s="167">
        <v>0</v>
      </c>
      <c r="L593" s="169">
        <f t="shared" si="781"/>
      </c>
      <c r="M593" s="167">
        <v>0</v>
      </c>
      <c r="N593" s="170">
        <f t="shared" si="810"/>
      </c>
      <c r="O593" s="167">
        <v>1</v>
      </c>
      <c r="P593" s="170">
        <f t="shared" si="837"/>
      </c>
      <c r="Q593" s="171"/>
      <c r="R593" s="172"/>
      <c r="S593" s="171"/>
      <c r="T593" s="172"/>
      <c r="U593" s="173"/>
      <c r="V593" s="174"/>
      <c r="W593" s="175"/>
      <c r="X593" s="174"/>
      <c r="Y593" s="171"/>
      <c r="Z593" s="174"/>
      <c r="AA593" s="174"/>
      <c r="AB593" s="172"/>
      <c r="AC593" s="172"/>
      <c r="AD593" s="171"/>
      <c r="AE593" s="174"/>
      <c r="AF593" s="176" t="s">
        <v>145</v>
      </c>
    </row>
    <row r="594">
      <c r="A594" s="161"/>
      <c r="B594" s="162" t="s">
        <v>165</v>
      </c>
      <c r="C594" s="163" t="s">
        <v>174</v>
      </c>
      <c r="D594" s="164" t="s">
        <v>142</v>
      </c>
      <c r="E594" s="165">
        <v>1217.17</v>
      </c>
      <c r="F594" s="166">
        <f>E594+E595</f>
      </c>
      <c r="G594" s="167">
        <v>12044</v>
      </c>
      <c r="H594" s="167">
        <v>113</v>
      </c>
      <c r="I594" s="168">
        <f t="shared" si="672"/>
      </c>
      <c r="J594" s="169">
        <f t="shared" si="726"/>
      </c>
      <c r="K594" s="167">
        <v>21</v>
      </c>
      <c r="L594" s="169">
        <f t="shared" si="781"/>
      </c>
      <c r="M594" s="167">
        <v>0</v>
      </c>
      <c r="N594" s="170">
        <f t="shared" si="810"/>
      </c>
      <c r="O594" s="167">
        <v>3</v>
      </c>
      <c r="P594" s="170">
        <f t="shared" si="837"/>
      </c>
      <c r="Q594" s="171">
        <f>(M594+M595)/(O594+O595)</f>
      </c>
      <c r="R594" s="172">
        <v>5</v>
      </c>
      <c r="S594" s="171">
        <f>(O594+O595)/(K594+K595)</f>
      </c>
      <c r="T594" s="172">
        <v>1</v>
      </c>
      <c r="U594" s="173">
        <f>F594/T594</f>
      </c>
      <c r="V594" s="174">
        <f>(F594+500)/T594</f>
      </c>
      <c r="W594" s="175">
        <v>2011.2</v>
      </c>
      <c r="X594" s="174">
        <f>W594/T594</f>
      </c>
      <c r="Y594" s="171">
        <f>T594/R594</f>
      </c>
      <c r="Z594" s="174">
        <f>W594/F594</f>
      </c>
      <c r="AA594" s="174">
        <f>W594/(F594+500)</f>
      </c>
      <c r="AB594" s="172">
        <v>0</v>
      </c>
      <c r="AC594" s="172">
        <v>0</v>
      </c>
      <c r="AD594" s="171">
        <f>AB594/T594</f>
      </c>
      <c r="AE594" s="174">
        <f>(W594-AC594)/(F594+500)</f>
      </c>
      <c r="AF594" s="174" t="s">
        <v>159</v>
      </c>
    </row>
    <row r="595">
      <c r="A595" s="161"/>
      <c r="B595" s="162"/>
      <c r="C595" s="163"/>
      <c r="D595" s="164" t="s">
        <v>144</v>
      </c>
      <c r="E595" s="165">
        <v>26.85</v>
      </c>
      <c r="F595" s="166"/>
      <c r="G595" s="167">
        <v>281</v>
      </c>
      <c r="H595" s="167">
        <v>24</v>
      </c>
      <c r="I595" s="168">
        <f t="shared" si="672"/>
      </c>
      <c r="J595" s="169">
        <f t="shared" si="726"/>
      </c>
      <c r="K595" s="167">
        <v>3</v>
      </c>
      <c r="L595" s="169">
        <f t="shared" si="781"/>
      </c>
      <c r="M595" s="167">
        <v>1</v>
      </c>
      <c r="N595" s="170">
        <f t="shared" si="810"/>
      </c>
      <c r="O595" s="167">
        <v>1</v>
      </c>
      <c r="P595" s="170">
        <f t="shared" si="837"/>
      </c>
      <c r="Q595" s="171"/>
      <c r="R595" s="172"/>
      <c r="S595" s="171"/>
      <c r="T595" s="172"/>
      <c r="U595" s="173"/>
      <c r="V595" s="174"/>
      <c r="W595" s="175"/>
      <c r="X595" s="174"/>
      <c r="Y595" s="171"/>
      <c r="Z595" s="174"/>
      <c r="AA595" s="174"/>
      <c r="AB595" s="172"/>
      <c r="AC595" s="172"/>
      <c r="AD595" s="171"/>
      <c r="AE595" s="174"/>
      <c r="AF595" s="176" t="s">
        <v>145</v>
      </c>
    </row>
    <row r="596">
      <c r="A596" s="161"/>
      <c r="B596" s="162" t="s">
        <v>166</v>
      </c>
      <c r="C596" s="163" t="s">
        <v>174</v>
      </c>
      <c r="D596" s="164" t="s">
        <v>142</v>
      </c>
      <c r="E596" s="165">
        <v>1606.1</v>
      </c>
      <c r="F596" s="166">
        <f>E596+E597</f>
      </c>
      <c r="G596" s="167">
        <v>11627</v>
      </c>
      <c r="H596" s="167">
        <v>141</v>
      </c>
      <c r="I596" s="168">
        <f t="shared" si="672"/>
      </c>
      <c r="J596" s="169">
        <f t="shared" si="726"/>
      </c>
      <c r="K596" s="167">
        <v>25</v>
      </c>
      <c r="L596" s="169">
        <f t="shared" si="781"/>
      </c>
      <c r="M596" s="167">
        <v>2</v>
      </c>
      <c r="N596" s="170">
        <f t="shared" si="810"/>
      </c>
      <c r="O596" s="167">
        <v>4</v>
      </c>
      <c r="P596" s="170">
        <f t="shared" si="837"/>
      </c>
      <c r="Q596" s="171">
        <f>(M596+M597)/(O596+O597)</f>
      </c>
      <c r="R596" s="172">
        <v>5</v>
      </c>
      <c r="S596" s="171">
        <f>(O596+O597)/(K596+K597)</f>
      </c>
      <c r="T596" s="172">
        <v>4</v>
      </c>
      <c r="U596" s="173">
        <f>F596/T596</f>
      </c>
      <c r="V596" s="174">
        <f>(F596+500)/T596</f>
      </c>
      <c r="W596" s="175">
        <v>5467.6</v>
      </c>
      <c r="X596" s="174">
        <f>W596/T596</f>
      </c>
      <c r="Y596" s="171">
        <f>T596/R596</f>
      </c>
      <c r="Z596" s="174">
        <f>W596/F596</f>
      </c>
      <c r="AA596" s="174">
        <f>W596/(F596+500)</f>
      </c>
      <c r="AB596" s="172">
        <v>0</v>
      </c>
      <c r="AC596" s="172">
        <v>0</v>
      </c>
      <c r="AD596" s="171">
        <f>AB596/T596</f>
      </c>
      <c r="AE596" s="174">
        <f>(W596-AC596)/(F596+500)</f>
      </c>
      <c r="AF596" s="174" t="s">
        <v>159</v>
      </c>
    </row>
    <row r="597">
      <c r="A597" s="161"/>
      <c r="B597" s="162"/>
      <c r="C597" s="163"/>
      <c r="D597" s="164" t="s">
        <v>144</v>
      </c>
      <c r="E597" s="165">
        <v>39.72</v>
      </c>
      <c r="F597" s="166"/>
      <c r="G597" s="167">
        <v>343</v>
      </c>
      <c r="H597" s="167">
        <v>19</v>
      </c>
      <c r="I597" s="168">
        <f t="shared" si="672"/>
      </c>
      <c r="J597" s="169">
        <f t="shared" si="726"/>
      </c>
      <c r="K597" s="167">
        <v>0</v>
      </c>
      <c r="L597" s="169">
        <f t="shared" si="781"/>
      </c>
      <c r="M597" s="167">
        <v>0</v>
      </c>
      <c r="N597" s="170">
        <f t="shared" si="810"/>
      </c>
      <c r="O597" s="167">
        <v>0</v>
      </c>
      <c r="P597" s="170">
        <f t="shared" si="837"/>
      </c>
      <c r="Q597" s="171"/>
      <c r="R597" s="172"/>
      <c r="S597" s="171"/>
      <c r="T597" s="172"/>
      <c r="U597" s="173"/>
      <c r="V597" s="174"/>
      <c r="W597" s="175"/>
      <c r="X597" s="174"/>
      <c r="Y597" s="171"/>
      <c r="Z597" s="174"/>
      <c r="AA597" s="174"/>
      <c r="AB597" s="172"/>
      <c r="AC597" s="172"/>
      <c r="AD597" s="171"/>
      <c r="AE597" s="174"/>
      <c r="AF597" s="176" t="s">
        <v>145</v>
      </c>
    </row>
    <row r="598">
      <c r="A598" s="161"/>
      <c r="B598" s="177" t="s">
        <v>149</v>
      </c>
      <c r="C598" s="178"/>
      <c r="D598" s="179"/>
      <c r="E598" s="180">
        <f>SUM(E588:E597)</f>
      </c>
      <c r="F598" s="181">
        <f>SUM(F588:F597)</f>
      </c>
      <c r="G598" s="181">
        <f>SUM(G588:G597)</f>
      </c>
      <c r="H598" s="181">
        <f>SUM(H588:H597)</f>
      </c>
      <c r="I598" s="182">
        <f t="shared" si="672"/>
      </c>
      <c r="J598" s="183">
        <f t="shared" si="726"/>
      </c>
      <c r="K598" s="181">
        <f>SUM(K588:K597)</f>
      </c>
      <c r="L598" s="183">
        <f t="shared" si="781"/>
      </c>
      <c r="M598" s="181">
        <f>SUM(M588:M597)</f>
      </c>
      <c r="N598" s="184">
        <f t="shared" si="810"/>
      </c>
      <c r="O598" s="181">
        <f>SUM(O588:O597)</f>
      </c>
      <c r="P598" s="184">
        <f t="shared" si="837"/>
      </c>
      <c r="Q598" s="185">
        <f>M598/O598</f>
      </c>
      <c r="R598" s="181">
        <f>SUM(R588:R597)</f>
      </c>
      <c r="S598" s="185">
        <f>(O598+O598)/(K598+K598)</f>
      </c>
      <c r="T598" s="181">
        <f>SUM(T588:T597)</f>
      </c>
      <c r="U598" s="186">
        <f t="shared" ref="U598:U599" si="62">F598/T598</f>
      </c>
      <c r="V598" s="187">
        <f>(F598+5*500)/T598</f>
      </c>
      <c r="W598" s="183">
        <f>SUM(W588:W597)</f>
      </c>
      <c r="X598" s="188">
        <f t="shared" ref="X598:X599" si="194">W598/T598</f>
      </c>
      <c r="Y598" s="185">
        <f t="shared" ref="Y598:Y599" si="326">T598/R598</f>
      </c>
      <c r="Z598" s="187">
        <f t="shared" ref="Z598:Z599" si="458">W598/F598</f>
      </c>
      <c r="AA598" s="187">
        <f>W598/(F598+COUNT(W588:W597)*500)</f>
      </c>
      <c r="AB598" s="181">
        <f>SUM(AB588:AB597)</f>
      </c>
      <c r="AC598" s="181">
        <f>SUM(AC588:AC597)</f>
      </c>
      <c r="AD598" s="185">
        <f t="shared" ref="AD598:AD599" si="590">AB598/T598</f>
      </c>
      <c r="AE598" s="189">
        <f>(W598-AC598)/(F598+COUNT(W588:W597)*500)</f>
      </c>
      <c r="AF598" s="174"/>
    </row>
    <row r="599">
      <c r="A599" s="161"/>
      <c r="B599" s="162" t="s">
        <v>167</v>
      </c>
      <c r="C599" s="163" t="s">
        <v>151</v>
      </c>
      <c r="D599" s="164" t="s">
        <v>142</v>
      </c>
      <c r="E599" s="165">
        <v>1747.68</v>
      </c>
      <c r="F599" s="166">
        <f>E599+E600</f>
      </c>
      <c r="G599" s="167">
        <v>13810</v>
      </c>
      <c r="H599" s="167">
        <v>169</v>
      </c>
      <c r="I599" s="168">
        <f t="shared" si="672"/>
      </c>
      <c r="J599" s="169">
        <f t="shared" si="726"/>
      </c>
      <c r="K599" s="167">
        <v>37</v>
      </c>
      <c r="L599" s="169">
        <f t="shared" si="781"/>
      </c>
      <c r="M599" s="167">
        <v>1</v>
      </c>
      <c r="N599" s="170">
        <f t="shared" si="810"/>
      </c>
      <c r="O599" s="167">
        <v>5</v>
      </c>
      <c r="P599" s="170">
        <f t="shared" si="837"/>
      </c>
      <c r="Q599" s="171">
        <f>(M599+M600)/(O599+O600)</f>
      </c>
      <c r="R599" s="172">
        <v>7</v>
      </c>
      <c r="S599" s="171">
        <f>(O599+O600)/(K599+K600)</f>
      </c>
      <c r="T599" s="172">
        <v>4</v>
      </c>
      <c r="U599" s="173">
        <f t="shared" si="62"/>
      </c>
      <c r="V599" s="174">
        <f>(F599+500)/T599</f>
      </c>
      <c r="W599" s="175">
        <v>2023.2</v>
      </c>
      <c r="X599" s="174">
        <f t="shared" si="194"/>
      </c>
      <c r="Y599" s="171">
        <f t="shared" si="326"/>
      </c>
      <c r="Z599" s="174">
        <f t="shared" si="458"/>
      </c>
      <c r="AA599" s="174">
        <f>W599/(F599+500)</f>
      </c>
      <c r="AB599" s="172">
        <v>3</v>
      </c>
      <c r="AC599" s="172">
        <v>1248</v>
      </c>
      <c r="AD599" s="171">
        <f t="shared" si="590"/>
      </c>
      <c r="AE599" s="174">
        <f>(W599-AC599)/(F599+500)</f>
      </c>
      <c r="AF599" s="174" t="s">
        <v>159</v>
      </c>
    </row>
    <row r="600">
      <c r="A600" s="161"/>
      <c r="B600" s="162"/>
      <c r="C600" s="163"/>
      <c r="D600" s="164" t="s">
        <v>144</v>
      </c>
      <c r="E600" s="165">
        <v>41.73</v>
      </c>
      <c r="F600" s="166"/>
      <c r="G600" s="167">
        <v>352</v>
      </c>
      <c r="H600" s="167">
        <v>18</v>
      </c>
      <c r="I600" s="168">
        <f t="shared" si="672"/>
      </c>
      <c r="J600" s="169">
        <f t="shared" si="726"/>
      </c>
      <c r="K600" s="167">
        <v>0</v>
      </c>
      <c r="L600" s="169">
        <f t="shared" si="781"/>
      </c>
      <c r="M600" s="167">
        <v>0</v>
      </c>
      <c r="N600" s="170">
        <f t="shared" si="810"/>
      </c>
      <c r="O600" s="167">
        <v>0</v>
      </c>
      <c r="P600" s="170">
        <f t="shared" si="837"/>
      </c>
      <c r="Q600" s="171"/>
      <c r="R600" s="172"/>
      <c r="S600" s="171"/>
      <c r="T600" s="172"/>
      <c r="U600" s="173"/>
      <c r="V600" s="174"/>
      <c r="W600" s="175"/>
      <c r="X600" s="174"/>
      <c r="Y600" s="171"/>
      <c r="Z600" s="174"/>
      <c r="AA600" s="174"/>
      <c r="AB600" s="172"/>
      <c r="AC600" s="172"/>
      <c r="AD600" s="171"/>
      <c r="AE600" s="174"/>
      <c r="AF600" s="176" t="s">
        <v>145</v>
      </c>
    </row>
    <row r="601">
      <c r="A601" s="161"/>
      <c r="B601" s="162" t="s">
        <v>169</v>
      </c>
      <c r="C601" s="163" t="s">
        <v>151</v>
      </c>
      <c r="D601" s="164" t="s">
        <v>142</v>
      </c>
      <c r="E601" s="165">
        <v>1590.41</v>
      </c>
      <c r="F601" s="166">
        <f>E601+E602</f>
      </c>
      <c r="G601" s="167">
        <v>13432</v>
      </c>
      <c r="H601" s="167">
        <v>231</v>
      </c>
      <c r="I601" s="168">
        <f t="shared" si="672"/>
      </c>
      <c r="J601" s="169">
        <f t="shared" si="726"/>
      </c>
      <c r="K601" s="167">
        <v>27</v>
      </c>
      <c r="L601" s="169">
        <f t="shared" si="781"/>
      </c>
      <c r="M601" s="167">
        <v>1</v>
      </c>
      <c r="N601" s="170">
        <f t="shared" si="810"/>
      </c>
      <c r="O601" s="167">
        <v>1</v>
      </c>
      <c r="P601" s="170">
        <f t="shared" si="837"/>
      </c>
      <c r="Q601" s="171">
        <f>(M601+M602)/(O601+O602)</f>
      </c>
      <c r="R601" s="172">
        <v>5</v>
      </c>
      <c r="S601" s="171">
        <f>(O601+O602)/(K601+K602)</f>
      </c>
      <c r="T601" s="172">
        <v>1</v>
      </c>
      <c r="U601" s="173">
        <f>F601/T601</f>
      </c>
      <c r="V601" s="174">
        <f>(F601+500)/T601</f>
      </c>
      <c r="W601" s="175">
        <v>763.2</v>
      </c>
      <c r="X601" s="174">
        <f>W601/T601</f>
      </c>
      <c r="Y601" s="171">
        <f>T601/R601</f>
      </c>
      <c r="Z601" s="174">
        <f>W601/F601</f>
      </c>
      <c r="AA601" s="174">
        <f>W601/(F601+500)</f>
      </c>
      <c r="AB601" s="172">
        <v>0</v>
      </c>
      <c r="AC601" s="172">
        <v>0</v>
      </c>
      <c r="AD601" s="171">
        <f>AB601/T601</f>
      </c>
      <c r="AE601" s="174">
        <f>(W601-AC601)/(F601+500)</f>
      </c>
      <c r="AF601" s="174" t="s">
        <v>159</v>
      </c>
    </row>
    <row r="602">
      <c r="A602" s="161"/>
      <c r="B602" s="162"/>
      <c r="C602" s="163"/>
      <c r="D602" s="164" t="s">
        <v>144</v>
      </c>
      <c r="E602" s="165">
        <v>34.48</v>
      </c>
      <c r="F602" s="166"/>
      <c r="G602" s="167">
        <v>314</v>
      </c>
      <c r="H602" s="167">
        <v>16</v>
      </c>
      <c r="I602" s="168">
        <f t="shared" si="672"/>
      </c>
      <c r="J602" s="169">
        <f t="shared" si="726"/>
      </c>
      <c r="K602" s="167">
        <v>0</v>
      </c>
      <c r="L602" s="169">
        <f t="shared" si="781"/>
      </c>
      <c r="M602" s="167">
        <v>0</v>
      </c>
      <c r="N602" s="170">
        <f t="shared" si="810"/>
      </c>
      <c r="O602" s="167">
        <v>0</v>
      </c>
      <c r="P602" s="170">
        <f t="shared" si="837"/>
      </c>
      <c r="Q602" s="171"/>
      <c r="R602" s="172"/>
      <c r="S602" s="171"/>
      <c r="T602" s="172"/>
      <c r="U602" s="173"/>
      <c r="V602" s="174"/>
      <c r="W602" s="175"/>
      <c r="X602" s="174"/>
      <c r="Y602" s="171"/>
      <c r="Z602" s="174"/>
      <c r="AA602" s="174"/>
      <c r="AB602" s="172"/>
      <c r="AC602" s="172"/>
      <c r="AD602" s="171"/>
      <c r="AE602" s="174"/>
      <c r="AF602" s="176" t="s">
        <v>145</v>
      </c>
    </row>
    <row r="603">
      <c r="A603" s="161"/>
      <c r="B603" s="162" t="s">
        <v>170</v>
      </c>
      <c r="C603" s="163" t="s">
        <v>151</v>
      </c>
      <c r="D603" s="164" t="s">
        <v>142</v>
      </c>
      <c r="E603" s="165">
        <v>3346.72</v>
      </c>
      <c r="F603" s="166">
        <f>E603+E604</f>
      </c>
      <c r="G603" s="167">
        <v>35278</v>
      </c>
      <c r="H603" s="167">
        <v>318</v>
      </c>
      <c r="I603" s="168">
        <f t="shared" si="672"/>
      </c>
      <c r="J603" s="169">
        <f t="shared" si="726"/>
      </c>
      <c r="K603" s="167">
        <v>79</v>
      </c>
      <c r="L603" s="169">
        <f t="shared" si="781"/>
      </c>
      <c r="M603" s="167">
        <v>3</v>
      </c>
      <c r="N603" s="170">
        <f t="shared" si="810"/>
      </c>
      <c r="O603" s="167">
        <v>11</v>
      </c>
      <c r="P603" s="170">
        <f t="shared" si="837"/>
      </c>
      <c r="Q603" s="171">
        <f>(M603+M604)/(O603+O604)</f>
      </c>
      <c r="R603" s="172">
        <v>14</v>
      </c>
      <c r="S603" s="171">
        <f>(O603+O604)/(K603+K604)</f>
      </c>
      <c r="T603" s="172">
        <v>6</v>
      </c>
      <c r="U603" s="173">
        <f>F603/T603</f>
      </c>
      <c r="V603" s="174">
        <f>(F603+500)/T603</f>
      </c>
      <c r="W603" s="175">
        <v>3485.8</v>
      </c>
      <c r="X603" s="174">
        <f>W603/T603</f>
      </c>
      <c r="Y603" s="171">
        <f>T603/R603</f>
      </c>
      <c r="Z603" s="174">
        <f>W603/F603</f>
      </c>
      <c r="AA603" s="174">
        <f>W603/(F603+500)</f>
      </c>
      <c r="AB603" s="172">
        <v>0</v>
      </c>
      <c r="AC603" s="172">
        <v>0</v>
      </c>
      <c r="AD603" s="171">
        <f>AB603/T603</f>
      </c>
      <c r="AE603" s="174">
        <f>(W603-AC603)/(F603+500)</f>
      </c>
      <c r="AF603" s="174" t="s">
        <v>159</v>
      </c>
    </row>
    <row r="604">
      <c r="A604" s="161"/>
      <c r="B604" s="162"/>
      <c r="C604" s="163"/>
      <c r="D604" s="164" t="s">
        <v>144</v>
      </c>
      <c r="E604" s="165">
        <v>123.73</v>
      </c>
      <c r="F604" s="166"/>
      <c r="G604" s="167">
        <v>838</v>
      </c>
      <c r="H604" s="167">
        <v>63</v>
      </c>
      <c r="I604" s="168">
        <f t="shared" si="672"/>
      </c>
      <c r="J604" s="169">
        <f t="shared" si="726"/>
      </c>
      <c r="K604" s="167">
        <v>4</v>
      </c>
      <c r="L604" s="169">
        <f t="shared" si="781"/>
      </c>
      <c r="M604" s="167">
        <v>0</v>
      </c>
      <c r="N604" s="170">
        <f t="shared" si="810"/>
      </c>
      <c r="O604" s="167">
        <v>0</v>
      </c>
      <c r="P604" s="170">
        <f t="shared" si="837"/>
      </c>
      <c r="Q604" s="171"/>
      <c r="R604" s="172"/>
      <c r="S604" s="171"/>
      <c r="T604" s="172"/>
      <c r="U604" s="173"/>
      <c r="V604" s="174"/>
      <c r="W604" s="175"/>
      <c r="X604" s="174"/>
      <c r="Y604" s="171"/>
      <c r="Z604" s="174"/>
      <c r="AA604" s="174"/>
      <c r="AB604" s="172"/>
      <c r="AC604" s="172"/>
      <c r="AD604" s="171"/>
      <c r="AE604" s="174"/>
      <c r="AF604" s="176" t="s">
        <v>145</v>
      </c>
    </row>
    <row r="605">
      <c r="A605" s="161"/>
      <c r="B605" s="162" t="s">
        <v>171</v>
      </c>
      <c r="C605" s="163" t="s">
        <v>151</v>
      </c>
      <c r="D605" s="164" t="s">
        <v>142</v>
      </c>
      <c r="E605" s="165">
        <v>2320.16</v>
      </c>
      <c r="F605" s="166">
        <f>E605+E606</f>
      </c>
      <c r="G605" s="167">
        <v>34323</v>
      </c>
      <c r="H605" s="167">
        <v>244</v>
      </c>
      <c r="I605" s="168">
        <f t="shared" si="672"/>
      </c>
      <c r="J605" s="169">
        <f t="shared" si="726"/>
      </c>
      <c r="K605" s="167">
        <v>46</v>
      </c>
      <c r="L605" s="169">
        <f t="shared" si="781"/>
      </c>
      <c r="M605" s="167">
        <v>1</v>
      </c>
      <c r="N605" s="170">
        <f t="shared" si="810"/>
      </c>
      <c r="O605" s="167">
        <v>6</v>
      </c>
      <c r="P605" s="170">
        <f t="shared" si="837"/>
      </c>
      <c r="Q605" s="171">
        <f>(M605+M606)/(O605+O606)</f>
      </c>
      <c r="R605" s="172">
        <v>11</v>
      </c>
      <c r="S605" s="171">
        <f>(O605+O606)/(K605+K606)</f>
      </c>
      <c r="T605" s="172">
        <v>4</v>
      </c>
      <c r="U605" s="173">
        <f>F605/T605</f>
      </c>
      <c r="V605" s="174">
        <f>(F605+500)/T605</f>
      </c>
      <c r="W605" s="175">
        <v>5043.16</v>
      </c>
      <c r="X605" s="174">
        <f>W605/T605</f>
      </c>
      <c r="Y605" s="171">
        <f>T605/R605</f>
      </c>
      <c r="Z605" s="174">
        <f>W605/F605</f>
      </c>
      <c r="AA605" s="174">
        <f>W605/(F605+500)</f>
      </c>
      <c r="AB605" s="172">
        <v>0</v>
      </c>
      <c r="AC605" s="172">
        <v>0</v>
      </c>
      <c r="AD605" s="171">
        <f>AB605/T605</f>
      </c>
      <c r="AE605" s="174">
        <f>(W605-AC605)/(F605+500)</f>
      </c>
      <c r="AF605" s="174" t="s">
        <v>159</v>
      </c>
    </row>
    <row r="606">
      <c r="A606" s="161"/>
      <c r="B606" s="162"/>
      <c r="C606" s="163"/>
      <c r="D606" s="164" t="s">
        <v>144</v>
      </c>
      <c r="E606" s="165">
        <v>36.69</v>
      </c>
      <c r="F606" s="166"/>
      <c r="G606" s="167">
        <v>292</v>
      </c>
      <c r="H606" s="167">
        <v>38</v>
      </c>
      <c r="I606" s="168">
        <f t="shared" si="672"/>
      </c>
      <c r="J606" s="169">
        <f t="shared" si="726"/>
      </c>
      <c r="K606" s="167">
        <v>1</v>
      </c>
      <c r="L606" s="169">
        <f t="shared" si="781"/>
      </c>
      <c r="M606" s="167">
        <v>0</v>
      </c>
      <c r="N606" s="170">
        <f t="shared" si="810"/>
      </c>
      <c r="O606" s="167">
        <v>1</v>
      </c>
      <c r="P606" s="170">
        <f t="shared" si="837"/>
      </c>
      <c r="Q606" s="171"/>
      <c r="R606" s="172"/>
      <c r="S606" s="171"/>
      <c r="T606" s="172"/>
      <c r="U606" s="173"/>
      <c r="V606" s="174"/>
      <c r="W606" s="175"/>
      <c r="X606" s="174"/>
      <c r="Y606" s="171"/>
      <c r="Z606" s="174"/>
      <c r="AA606" s="174"/>
      <c r="AB606" s="172"/>
      <c r="AC606" s="172"/>
      <c r="AD606" s="171"/>
      <c r="AE606" s="174"/>
      <c r="AF606" s="176" t="s">
        <v>145</v>
      </c>
    </row>
    <row r="607">
      <c r="A607" s="161"/>
      <c r="B607" s="177" t="s">
        <v>149</v>
      </c>
      <c r="C607" s="178"/>
      <c r="D607" s="179"/>
      <c r="E607" s="180">
        <f>SUM(E599:E606)</f>
      </c>
      <c r="F607" s="181">
        <f>SUM(F599:F606)</f>
      </c>
      <c r="G607" s="181">
        <f>SUM(G599:G606)</f>
      </c>
      <c r="H607" s="181">
        <f>SUM(H599:H606)</f>
      </c>
      <c r="I607" s="182">
        <f t="shared" si="672"/>
      </c>
      <c r="J607" s="183">
        <f t="shared" si="726"/>
      </c>
      <c r="K607" s="181">
        <f>SUM(K599:K606)</f>
      </c>
      <c r="L607" s="183">
        <f t="shared" si="781"/>
      </c>
      <c r="M607" s="181">
        <f>SUM(M599:M606)</f>
      </c>
      <c r="N607" s="184">
        <f t="shared" si="810"/>
      </c>
      <c r="O607" s="181">
        <f>SUM(O599:O606)</f>
      </c>
      <c r="P607" s="184">
        <f t="shared" si="837"/>
      </c>
      <c r="Q607" s="185">
        <f t="shared" ref="Q607:Q608" si="699">M607/O607</f>
      </c>
      <c r="R607" s="181">
        <f>SUM(R599:R606)</f>
      </c>
      <c r="S607" s="185">
        <f t="shared" ref="S607:S608" si="753">(O607+O607)/(K607+K607)</f>
      </c>
      <c r="T607" s="181">
        <f>SUM(T599:T606)</f>
      </c>
      <c r="U607" s="186">
        <f t="shared" ref="U607:U608" si="63">F607/T607</f>
      </c>
      <c r="V607" s="187">
        <f>(F607+5*500)/T607</f>
      </c>
      <c r="W607" s="183">
        <f>SUM(W599:W606)</f>
      </c>
      <c r="X607" s="188">
        <f t="shared" ref="X607:X608" si="195">W607/T607</f>
      </c>
      <c r="Y607" s="185">
        <f t="shared" ref="Y607:Y608" si="327">T607/R607</f>
      </c>
      <c r="Z607" s="187">
        <f t="shared" ref="Z607:Z608" si="459">W607/F607</f>
      </c>
      <c r="AA607" s="187">
        <f>W607/(F607+COUNT(W599:W606)*500)</f>
      </c>
      <c r="AB607" s="181">
        <f>SUM(AB599:AB606)</f>
      </c>
      <c r="AC607" s="181">
        <f>SUM(AC599:AC606)</f>
      </c>
      <c r="AD607" s="185">
        <f t="shared" ref="AD607:AD608" si="591">AB607/T607</f>
      </c>
      <c r="AE607" s="189">
        <f>(W607-AC607)/(F607+COUNT(W599:W606))</f>
      </c>
      <c r="AF607" s="174"/>
    </row>
    <row r="608">
      <c r="A608" s="161"/>
      <c r="B608" s="191" t="s">
        <v>172</v>
      </c>
      <c r="C608" s="191"/>
      <c r="D608" s="191"/>
      <c r="E608" s="193">
        <f>E573+E582+E587+E598+E607</f>
      </c>
      <c r="F608" s="194">
        <f>F573+F582+F587+F598+F607</f>
      </c>
      <c r="G608" s="194">
        <f>G573+G582+G587+G598+G607</f>
      </c>
      <c r="H608" s="194">
        <f>H573+H582+H587+H598+H607</f>
      </c>
      <c r="I608" s="195">
        <f t="shared" si="672"/>
      </c>
      <c r="J608" s="194">
        <f>J573+J582+J587+J598+J607</f>
      </c>
      <c r="K608" s="194">
        <f>K573+K582+K587+K598+K607</f>
      </c>
      <c r="L608" s="196">
        <f t="shared" si="781"/>
      </c>
      <c r="M608" s="194">
        <f>M573+M582+M587+M598+M607</f>
      </c>
      <c r="N608" s="197">
        <f t="shared" si="810"/>
      </c>
      <c r="O608" s="194">
        <f>O573+O582+O587+O598+O607</f>
      </c>
      <c r="P608" s="197">
        <f t="shared" si="837"/>
      </c>
      <c r="Q608" s="198">
        <f t="shared" si="699"/>
      </c>
      <c r="R608" s="194">
        <f>R573+R582+R587+R598+R607</f>
      </c>
      <c r="S608" s="198">
        <f t="shared" si="753"/>
      </c>
      <c r="T608" s="194">
        <f>T573+T582+T587+T598+T607</f>
      </c>
      <c r="U608" s="199">
        <f t="shared" si="63"/>
      </c>
      <c r="V608" s="194">
        <f>(F608+4*500)/T608</f>
      </c>
      <c r="W608" s="194">
        <f>W573+W582+W587+W598+W607</f>
      </c>
      <c r="X608" s="194">
        <f t="shared" si="195"/>
      </c>
      <c r="Y608" s="198">
        <f t="shared" si="327"/>
      </c>
      <c r="Z608" s="194">
        <f t="shared" si="459"/>
      </c>
      <c r="AA608" s="194">
        <f>W608/(F608+COUNT(W563:W570,W574:W581,W585:W586,W590:W597,W599:W606)*500)</f>
      </c>
      <c r="AB608" s="194">
        <f>AB573+AB582+AB587+AB598+AB607</f>
      </c>
      <c r="AC608" s="194">
        <f>AC573+AC582+AC587+AC598+AC607</f>
      </c>
      <c r="AD608" s="198">
        <f t="shared" si="591"/>
      </c>
      <c r="AE608" s="194">
        <f>(W608-AC608)/(F608+COUNT(W563:W570,W574:W581,W585:W586,W590:W597,W599:W606)*500)</f>
      </c>
      <c r="AF608" s="174"/>
    </row>
    <row customHeight="true" ht="34.52685824522849" r="609">
      <c r="A609" s="150" t="s">
        <v>107</v>
      </c>
      <c r="B609" s="151" t="s">
        <v>108</v>
      </c>
      <c r="C609" s="152" t="s">
        <v>109</v>
      </c>
      <c r="D609" s="151" t="s">
        <v>110</v>
      </c>
      <c r="E609" s="153" t="s">
        <v>111</v>
      </c>
      <c r="F609" s="151" t="s">
        <v>112</v>
      </c>
      <c r="G609" s="151" t="s">
        <v>113</v>
      </c>
      <c r="H609" s="151" t="s">
        <v>114</v>
      </c>
      <c r="I609" s="154" t="s">
        <v>115</v>
      </c>
      <c r="J609" s="155" t="s">
        <v>116</v>
      </c>
      <c r="K609" s="151" t="s">
        <v>117</v>
      </c>
      <c r="L609" s="155" t="s">
        <v>118</v>
      </c>
      <c r="M609" s="151" t="s">
        <v>119</v>
      </c>
      <c r="N609" s="156" t="s">
        <v>120</v>
      </c>
      <c r="O609" s="151" t="s">
        <v>121</v>
      </c>
      <c r="P609" s="156" t="s">
        <v>122</v>
      </c>
      <c r="Q609" s="154" t="s">
        <v>123</v>
      </c>
      <c r="R609" s="157" t="s">
        <v>124</v>
      </c>
      <c r="S609" s="158" t="s">
        <v>125</v>
      </c>
      <c r="T609" s="157" t="s">
        <v>126</v>
      </c>
      <c r="U609" s="159" t="s">
        <v>127</v>
      </c>
      <c r="V609" s="160" t="s">
        <v>128</v>
      </c>
      <c r="W609" s="159" t="s">
        <v>129</v>
      </c>
      <c r="X609" s="160" t="s">
        <v>130</v>
      </c>
      <c r="Y609" s="158" t="s">
        <v>131</v>
      </c>
      <c r="Z609" s="160" t="s">
        <v>132</v>
      </c>
      <c r="AA609" s="160" t="s">
        <v>133</v>
      </c>
      <c r="AB609" s="160" t="s">
        <v>134</v>
      </c>
      <c r="AC609" s="157" t="s">
        <v>135</v>
      </c>
      <c r="AD609" s="158" t="s">
        <v>136</v>
      </c>
      <c r="AE609" s="160" t="s">
        <v>137</v>
      </c>
      <c r="AF609" s="160" t="s">
        <v>138</v>
      </c>
    </row>
    <row customHeight="true" ht="20.238095238095237" r="610">
      <c r="A610" s="161" t="s">
        <v>194</v>
      </c>
      <c r="B610" s="162" t="s">
        <v>140</v>
      </c>
      <c r="C610" s="163" t="s">
        <v>163</v>
      </c>
      <c r="D610" s="201" t="s">
        <v>187</v>
      </c>
      <c r="E610" s="165">
        <v>141.61</v>
      </c>
      <c r="F610" s="166">
        <f>E610+E611</f>
      </c>
      <c r="G610" s="167">
        <v>1507</v>
      </c>
      <c r="H610" s="167">
        <v>11</v>
      </c>
      <c r="I610" s="168">
        <f t="shared" ref="I610:I655" si="673">H610/G610</f>
      </c>
      <c r="J610" s="169">
        <f t="shared" ref="J610:J654" si="727">(E610/G610)*1000</f>
      </c>
      <c r="K610" s="167">
        <v>2</v>
      </c>
      <c r="L610" s="169">
        <f t="shared" ref="L610:L655" si="782">E610/K610</f>
      </c>
      <c r="M610" s="167">
        <v>0</v>
      </c>
      <c r="N610" s="170">
        <f t="shared" ref="N610:N655" si="811">E610/M610</f>
      </c>
      <c r="O610" s="167">
        <v>0</v>
      </c>
      <c r="P610" s="170">
        <f t="shared" ref="P610:P655" si="838">E610/O610</f>
      </c>
      <c r="Q610" s="171">
        <f>(M610+M611)/(O610+O611)</f>
      </c>
      <c r="R610" s="172">
        <v>0</v>
      </c>
      <c r="S610" s="171">
        <f>(O610+O611)/(K610+K611)</f>
      </c>
      <c r="T610" s="172">
        <v>0</v>
      </c>
      <c r="U610" s="173">
        <f>F610/T610</f>
      </c>
      <c r="V610" s="174">
        <f>(F610+500)/T610</f>
      </c>
      <c r="W610" s="175">
        <v>0</v>
      </c>
      <c r="X610" s="174">
        <f>W610/T610</f>
      </c>
      <c r="Y610" s="171">
        <f>T610/R610</f>
      </c>
      <c r="Z610" s="174">
        <f>W610/F610</f>
      </c>
      <c r="AA610" s="174">
        <f>W610/(F610+500)</f>
      </c>
      <c r="AB610" s="172">
        <v>0</v>
      </c>
      <c r="AC610" s="172">
        <v>0</v>
      </c>
      <c r="AD610" s="171">
        <f>AB610/T610</f>
      </c>
      <c r="AE610" s="174">
        <f>(W610-AC610)/(F610+500)</f>
      </c>
      <c r="AF610" s="174" t="s">
        <v>143</v>
      </c>
    </row>
    <row customHeight="true" ht="20.238095238095237" r="611">
      <c r="A611" s="161"/>
      <c r="B611" s="162"/>
      <c r="C611" s="163"/>
      <c r="D611" s="164" t="s">
        <v>144</v>
      </c>
      <c r="E611" s="165">
        <v>260.83</v>
      </c>
      <c r="F611" s="166"/>
      <c r="G611" s="167">
        <v>1782</v>
      </c>
      <c r="H611" s="167">
        <v>195</v>
      </c>
      <c r="I611" s="168">
        <f t="shared" si="673"/>
      </c>
      <c r="J611" s="169">
        <f t="shared" si="727"/>
      </c>
      <c r="K611" s="167">
        <v>12</v>
      </c>
      <c r="L611" s="169">
        <f t="shared" si="782"/>
      </c>
      <c r="M611" s="167">
        <v>0</v>
      </c>
      <c r="N611" s="170">
        <f t="shared" si="811"/>
      </c>
      <c r="O611" s="167">
        <v>0</v>
      </c>
      <c r="P611" s="170">
        <f t="shared" si="838"/>
      </c>
      <c r="Q611" s="171"/>
      <c r="R611" s="172"/>
      <c r="S611" s="171"/>
      <c r="T611" s="172"/>
      <c r="U611" s="173"/>
      <c r="V611" s="174"/>
      <c r="W611" s="175"/>
      <c r="X611" s="174"/>
      <c r="Y611" s="171"/>
      <c r="Z611" s="174"/>
      <c r="AA611" s="174"/>
      <c r="AB611" s="172"/>
      <c r="AC611" s="172"/>
      <c r="AD611" s="171"/>
      <c r="AE611" s="174"/>
      <c r="AF611" s="176" t="s">
        <v>177</v>
      </c>
    </row>
    <row customHeight="true" ht="20.238095238095237" r="612">
      <c r="A612" s="161"/>
      <c r="B612" s="162" t="s">
        <v>146</v>
      </c>
      <c r="C612" s="163" t="s">
        <v>163</v>
      </c>
      <c r="D612" s="201" t="s">
        <v>187</v>
      </c>
      <c r="E612" s="165">
        <v>0.27</v>
      </c>
      <c r="F612" s="166">
        <f>E612+E613</f>
      </c>
      <c r="G612" s="167">
        <v>370</v>
      </c>
      <c r="H612" s="167">
        <v>2</v>
      </c>
      <c r="I612" s="168">
        <f t="shared" si="673"/>
      </c>
      <c r="J612" s="169">
        <f t="shared" si="727"/>
      </c>
      <c r="K612" s="167">
        <v>0</v>
      </c>
      <c r="L612" s="169">
        <f t="shared" si="782"/>
      </c>
      <c r="M612" s="167">
        <v>0</v>
      </c>
      <c r="N612" s="170">
        <f t="shared" si="811"/>
      </c>
      <c r="O612" s="167">
        <v>0</v>
      </c>
      <c r="P612" s="170">
        <f t="shared" si="838"/>
      </c>
      <c r="Q612" s="171">
        <f>(M612+M613)/(O612+O613)</f>
      </c>
      <c r="R612" s="172">
        <v>1</v>
      </c>
      <c r="S612" s="171">
        <f>(O612+O613)/(K612+K613)</f>
      </c>
      <c r="T612" s="172">
        <v>0</v>
      </c>
      <c r="U612" s="173">
        <f>F612/T612</f>
      </c>
      <c r="V612" s="174">
        <f>(F612+500)/T612</f>
      </c>
      <c r="W612" s="175">
        <v>0</v>
      </c>
      <c r="X612" s="174">
        <f>W612/T612</f>
      </c>
      <c r="Y612" s="171">
        <f>T612/R612</f>
      </c>
      <c r="Z612" s="174">
        <f>W612/F612</f>
      </c>
      <c r="AA612" s="174">
        <f>W612/(F612+500)</f>
      </c>
      <c r="AB612" s="172">
        <v>0</v>
      </c>
      <c r="AC612" s="172">
        <v>0</v>
      </c>
      <c r="AD612" s="171">
        <f>AB612/T612</f>
      </c>
      <c r="AE612" s="174">
        <f>(W612-AC612)/(F612+500)</f>
      </c>
      <c r="AF612" s="174" t="s">
        <v>143</v>
      </c>
    </row>
    <row customHeight="true" ht="20.238095238095237" r="613">
      <c r="A613" s="161"/>
      <c r="B613" s="162"/>
      <c r="C613" s="163"/>
      <c r="D613" s="164" t="s">
        <v>144</v>
      </c>
      <c r="E613" s="165">
        <v>189.56</v>
      </c>
      <c r="F613" s="166"/>
      <c r="G613" s="167">
        <v>1145</v>
      </c>
      <c r="H613" s="167">
        <v>76</v>
      </c>
      <c r="I613" s="168">
        <f t="shared" si="673"/>
      </c>
      <c r="J613" s="169">
        <f t="shared" si="727"/>
      </c>
      <c r="K613" s="167">
        <v>4</v>
      </c>
      <c r="L613" s="169">
        <f t="shared" si="782"/>
      </c>
      <c r="M613" s="167">
        <v>0</v>
      </c>
      <c r="N613" s="170">
        <f t="shared" si="811"/>
      </c>
      <c r="O613" s="167">
        <v>0</v>
      </c>
      <c r="P613" s="170">
        <f t="shared" si="838"/>
      </c>
      <c r="Q613" s="171"/>
      <c r="R613" s="172"/>
      <c r="S613" s="171"/>
      <c r="T613" s="172"/>
      <c r="U613" s="173"/>
      <c r="V613" s="174"/>
      <c r="W613" s="175"/>
      <c r="X613" s="174"/>
      <c r="Y613" s="171"/>
      <c r="Z613" s="174"/>
      <c r="AA613" s="174"/>
      <c r="AB613" s="172"/>
      <c r="AC613" s="172"/>
      <c r="AD613" s="171"/>
      <c r="AE613" s="174"/>
      <c r="AF613" s="176" t="s">
        <v>177</v>
      </c>
    </row>
    <row customHeight="true" ht="20.238095238095237" r="614">
      <c r="A614" s="161"/>
      <c r="B614" s="162" t="s">
        <v>147</v>
      </c>
      <c r="C614" s="163" t="s">
        <v>163</v>
      </c>
      <c r="D614" s="201" t="s">
        <v>187</v>
      </c>
      <c r="E614" s="165">
        <v>2739.39</v>
      </c>
      <c r="F614" s="166">
        <f>E614+E615</f>
      </c>
      <c r="G614" s="167">
        <v>25401</v>
      </c>
      <c r="H614" s="167">
        <v>186</v>
      </c>
      <c r="I614" s="168">
        <f t="shared" si="673"/>
      </c>
      <c r="J614" s="169">
        <f t="shared" si="727"/>
      </c>
      <c r="K614" s="167">
        <v>26</v>
      </c>
      <c r="L614" s="169">
        <f t="shared" si="782"/>
      </c>
      <c r="M614" s="167">
        <v>2</v>
      </c>
      <c r="N614" s="170">
        <f t="shared" si="811"/>
      </c>
      <c r="O614" s="167">
        <v>7</v>
      </c>
      <c r="P614" s="170">
        <f t="shared" si="838"/>
      </c>
      <c r="Q614" s="171">
        <f>(M614+M615)/(O614+O615)</f>
      </c>
      <c r="R614" s="172">
        <v>5</v>
      </c>
      <c r="S614" s="171">
        <f>(O614+O615)/(K614+K615)</f>
      </c>
      <c r="T614" s="172">
        <v>2</v>
      </c>
      <c r="U614" s="173">
        <f>F614/T614</f>
      </c>
      <c r="V614" s="174">
        <f>(F614+500)/T614</f>
      </c>
      <c r="W614" s="175">
        <v>1788</v>
      </c>
      <c r="X614" s="174">
        <f>W614/T614</f>
      </c>
      <c r="Y614" s="171">
        <f>T614/R614</f>
      </c>
      <c r="Z614" s="174">
        <f>W614/F614</f>
      </c>
      <c r="AA614" s="174">
        <f>W614/(F614+500)</f>
      </c>
      <c r="AB614" s="172">
        <v>0</v>
      </c>
      <c r="AC614" s="172">
        <v>0</v>
      </c>
      <c r="AD614" s="171">
        <f>AB614/T614</f>
      </c>
      <c r="AE614" s="174">
        <f>(W614-AC614)/(F614+500)</f>
      </c>
      <c r="AF614" s="174" t="s">
        <v>143</v>
      </c>
    </row>
    <row customHeight="true" ht="20.238095238095237" r="615">
      <c r="A615" s="161"/>
      <c r="B615" s="162"/>
      <c r="C615" s="163"/>
      <c r="D615" s="164" t="s">
        <v>144</v>
      </c>
      <c r="E615" s="165">
        <v>25.73</v>
      </c>
      <c r="F615" s="166"/>
      <c r="G615" s="167">
        <v>289</v>
      </c>
      <c r="H615" s="167">
        <v>15</v>
      </c>
      <c r="I615" s="168">
        <f t="shared" si="673"/>
      </c>
      <c r="J615" s="169">
        <f t="shared" si="727"/>
      </c>
      <c r="K615" s="167">
        <v>0</v>
      </c>
      <c r="L615" s="169">
        <f t="shared" si="782"/>
      </c>
      <c r="M615" s="167">
        <v>0</v>
      </c>
      <c r="N615" s="170">
        <f t="shared" si="811"/>
      </c>
      <c r="O615" s="167">
        <v>0</v>
      </c>
      <c r="P615" s="170">
        <f t="shared" si="838"/>
      </c>
      <c r="Q615" s="171"/>
      <c r="R615" s="172"/>
      <c r="S615" s="171"/>
      <c r="T615" s="172"/>
      <c r="U615" s="173"/>
      <c r="V615" s="174"/>
      <c r="W615" s="175"/>
      <c r="X615" s="174"/>
      <c r="Y615" s="171"/>
      <c r="Z615" s="174"/>
      <c r="AA615" s="174"/>
      <c r="AB615" s="172"/>
      <c r="AC615" s="172"/>
      <c r="AD615" s="171"/>
      <c r="AE615" s="174"/>
      <c r="AF615" s="176" t="s">
        <v>177</v>
      </c>
    </row>
    <row customHeight="true" ht="20.238095238095237" r="616">
      <c r="A616" s="161"/>
      <c r="B616" s="162" t="s">
        <v>148</v>
      </c>
      <c r="C616" s="163" t="s">
        <v>163</v>
      </c>
      <c r="D616" s="201" t="s">
        <v>187</v>
      </c>
      <c r="E616" s="165">
        <v>4701.18</v>
      </c>
      <c r="F616" s="166">
        <f>E616+E617</f>
      </c>
      <c r="G616" s="167">
        <v>57369</v>
      </c>
      <c r="H616" s="167">
        <v>446</v>
      </c>
      <c r="I616" s="168">
        <f t="shared" si="673"/>
      </c>
      <c r="J616" s="169">
        <f t="shared" si="727"/>
      </c>
      <c r="K616" s="167">
        <v>65</v>
      </c>
      <c r="L616" s="169">
        <f t="shared" si="782"/>
      </c>
      <c r="M616" s="167">
        <v>4</v>
      </c>
      <c r="N616" s="170">
        <f t="shared" si="811"/>
      </c>
      <c r="O616" s="167">
        <v>9</v>
      </c>
      <c r="P616" s="170">
        <f t="shared" si="838"/>
      </c>
      <c r="Q616" s="171">
        <f>(M616+M617)/(O616+O617)</f>
      </c>
      <c r="R616" s="172">
        <v>7</v>
      </c>
      <c r="S616" s="171">
        <f>(O616+O617)/(K616+K617)</f>
      </c>
      <c r="T616" s="172">
        <v>4</v>
      </c>
      <c r="U616" s="173">
        <f>F616/T616</f>
      </c>
      <c r="V616" s="174">
        <f>(F616+500)/T616</f>
      </c>
      <c r="W616" s="175">
        <v>4527.6</v>
      </c>
      <c r="X616" s="174">
        <f>W616/T616</f>
      </c>
      <c r="Y616" s="171">
        <f>T616/R616</f>
      </c>
      <c r="Z616" s="174">
        <f>W616/F616</f>
      </c>
      <c r="AA616" s="174">
        <f>W616/(F616+500)</f>
      </c>
      <c r="AB616" s="172">
        <v>2</v>
      </c>
      <c r="AC616" s="172">
        <v>1788</v>
      </c>
      <c r="AD616" s="171">
        <f>AB616/T616</f>
      </c>
      <c r="AE616" s="174">
        <f>(W616-AC616)/(F616+500)</f>
      </c>
      <c r="AF616" s="174" t="s">
        <v>143</v>
      </c>
    </row>
    <row customHeight="true" ht="20.238095238095237" r="617">
      <c r="A617" s="161"/>
      <c r="B617" s="162"/>
      <c r="C617" s="163"/>
      <c r="D617" s="164" t="s">
        <v>144</v>
      </c>
      <c r="E617" s="165">
        <v>25.73</v>
      </c>
      <c r="F617" s="166"/>
      <c r="G617" s="167">
        <v>289</v>
      </c>
      <c r="H617" s="167">
        <v>15</v>
      </c>
      <c r="I617" s="168">
        <f t="shared" si="673"/>
      </c>
      <c r="J617" s="169">
        <f t="shared" si="727"/>
      </c>
      <c r="K617" s="167">
        <v>0</v>
      </c>
      <c r="L617" s="169">
        <f t="shared" si="782"/>
      </c>
      <c r="M617" s="167">
        <v>0</v>
      </c>
      <c r="N617" s="170">
        <f t="shared" si="811"/>
      </c>
      <c r="O617" s="167">
        <v>1</v>
      </c>
      <c r="P617" s="170">
        <f t="shared" si="838"/>
      </c>
      <c r="Q617" s="171"/>
      <c r="R617" s="172"/>
      <c r="S617" s="171"/>
      <c r="T617" s="172"/>
      <c r="U617" s="173"/>
      <c r="V617" s="174"/>
      <c r="W617" s="175"/>
      <c r="X617" s="174"/>
      <c r="Y617" s="171"/>
      <c r="Z617" s="174"/>
      <c r="AA617" s="174"/>
      <c r="AB617" s="172"/>
      <c r="AC617" s="172"/>
      <c r="AD617" s="171"/>
      <c r="AE617" s="174"/>
      <c r="AF617" s="176" t="s">
        <v>177</v>
      </c>
    </row>
    <row r="618">
      <c r="A618" s="161"/>
      <c r="B618" s="177" t="s">
        <v>149</v>
      </c>
      <c r="C618" s="178"/>
      <c r="D618" s="179"/>
      <c r="E618" s="180">
        <f>SUM(E610:E617)</f>
      </c>
      <c r="F618" s="181">
        <f>SUM(F610:F617)</f>
      </c>
      <c r="G618" s="181">
        <f>SUM(G610:G617)</f>
      </c>
      <c r="H618" s="181">
        <f>SUM(H610:H617)</f>
      </c>
      <c r="I618" s="182">
        <f t="shared" si="673"/>
      </c>
      <c r="J618" s="183">
        <f t="shared" si="727"/>
      </c>
      <c r="K618" s="181">
        <f>SUM(K610:K617)</f>
      </c>
      <c r="L618" s="183">
        <f t="shared" si="782"/>
      </c>
      <c r="M618" s="181">
        <f>SUM(M610:M617)</f>
      </c>
      <c r="N618" s="184">
        <f t="shared" si="811"/>
      </c>
      <c r="O618" s="181">
        <f>SUM(O610:O617)</f>
      </c>
      <c r="P618" s="184">
        <f t="shared" si="838"/>
      </c>
      <c r="Q618" s="185">
        <f>M618/O618</f>
      </c>
      <c r="R618" s="181">
        <f>SUM(R610:R617)</f>
      </c>
      <c r="S618" s="185">
        <f>(O618+O618)/(K618+K618)</f>
      </c>
      <c r="T618" s="181">
        <f>SUM(T610:T617)</f>
      </c>
      <c r="U618" s="186">
        <f t="shared" ref="U618:U619" si="64">F618/T618</f>
      </c>
      <c r="V618" s="187">
        <f>(F618+5*500)/T618</f>
      </c>
      <c r="W618" s="183">
        <f>SUM(W610:W617)</f>
      </c>
      <c r="X618" s="188">
        <f t="shared" ref="X618:X619" si="196">W618/T618</f>
      </c>
      <c r="Y618" s="185">
        <f t="shared" ref="Y618:Y619" si="328">T618/R618</f>
      </c>
      <c r="Z618" s="187">
        <f t="shared" ref="Z618:Z619" si="460">W618/F618</f>
      </c>
      <c r="AA618" s="187">
        <f>W618/(F618+COUNT(W610:W617)*500)</f>
      </c>
      <c r="AB618" s="181">
        <f>SUM(AB610:AB617)</f>
      </c>
      <c r="AC618" s="181">
        <f>SUM(AC610:AC617)</f>
      </c>
      <c r="AD618" s="185">
        <f t="shared" ref="AD618:AD619" si="592">AB618/T618</f>
      </c>
      <c r="AE618" s="189">
        <f>(W618-AC618)/(F618+COUNT(W610:W617))</f>
      </c>
      <c r="AF618" s="174"/>
    </row>
    <row r="619">
      <c r="A619" s="161"/>
      <c r="B619" s="162" t="s">
        <v>150</v>
      </c>
      <c r="C619" s="163" t="s">
        <v>183</v>
      </c>
      <c r="D619" s="201" t="s">
        <v>187</v>
      </c>
      <c r="E619" s="165">
        <v>2831.04</v>
      </c>
      <c r="F619" s="166">
        <f>E619+E620</f>
      </c>
      <c r="G619" s="167">
        <v>42251</v>
      </c>
      <c r="H619" s="167">
        <v>395</v>
      </c>
      <c r="I619" s="168">
        <f t="shared" si="673"/>
      </c>
      <c r="J619" s="169">
        <f t="shared" si="727"/>
      </c>
      <c r="K619" s="167">
        <v>45</v>
      </c>
      <c r="L619" s="169">
        <f t="shared" si="782"/>
      </c>
      <c r="M619" s="167">
        <v>3</v>
      </c>
      <c r="N619" s="170">
        <f t="shared" si="811"/>
      </c>
      <c r="O619" s="167">
        <v>8</v>
      </c>
      <c r="P619" s="170">
        <f t="shared" si="838"/>
      </c>
      <c r="Q619" s="171">
        <f>(M619+M620)/(O619+O620)</f>
      </c>
      <c r="R619" s="172">
        <v>15</v>
      </c>
      <c r="S619" s="171">
        <f>(O619+O620)/(K619+K620)</f>
      </c>
      <c r="T619" s="172">
        <v>4</v>
      </c>
      <c r="U619" s="173">
        <f t="shared" si="64"/>
      </c>
      <c r="V619" s="174">
        <f>(F619+500)/T619</f>
      </c>
      <c r="W619" s="175">
        <v>5516.4</v>
      </c>
      <c r="X619" s="174">
        <f t="shared" si="196"/>
      </c>
      <c r="Y619" s="171">
        <f t="shared" si="328"/>
      </c>
      <c r="Z619" s="174">
        <f t="shared" si="460"/>
      </c>
      <c r="AA619" s="174">
        <f>W619/(F619+500)</f>
      </c>
      <c r="AB619" s="172">
        <v>0</v>
      </c>
      <c r="AC619" s="172">
        <v>0</v>
      </c>
      <c r="AD619" s="171">
        <f t="shared" si="592"/>
      </c>
      <c r="AE619" s="174">
        <f>(W619-AC619)/(F619+500)</f>
      </c>
      <c r="AF619" s="174" t="s">
        <v>143</v>
      </c>
    </row>
    <row r="620">
      <c r="A620" s="161"/>
      <c r="B620" s="162"/>
      <c r="C620" s="163"/>
      <c r="D620" s="164" t="s">
        <v>144</v>
      </c>
      <c r="E620" s="165">
        <v>61.59</v>
      </c>
      <c r="F620" s="166"/>
      <c r="G620" s="167">
        <v>322</v>
      </c>
      <c r="H620" s="167">
        <v>15</v>
      </c>
      <c r="I620" s="168">
        <f t="shared" si="673"/>
      </c>
      <c r="J620" s="169">
        <f t="shared" si="727"/>
      </c>
      <c r="K620" s="167">
        <v>0</v>
      </c>
      <c r="L620" s="169">
        <f t="shared" si="782"/>
      </c>
      <c r="M620" s="167">
        <v>0</v>
      </c>
      <c r="N620" s="170">
        <f t="shared" si="811"/>
      </c>
      <c r="O620" s="167">
        <v>0</v>
      </c>
      <c r="P620" s="170">
        <f t="shared" si="838"/>
      </c>
      <c r="Q620" s="171"/>
      <c r="R620" s="172"/>
      <c r="S620" s="171"/>
      <c r="T620" s="172"/>
      <c r="U620" s="173"/>
      <c r="V620" s="174"/>
      <c r="W620" s="175"/>
      <c r="X620" s="174"/>
      <c r="Y620" s="171"/>
      <c r="Z620" s="174"/>
      <c r="AA620" s="174"/>
      <c r="AB620" s="172"/>
      <c r="AC620" s="172"/>
      <c r="AD620" s="171"/>
      <c r="AE620" s="174"/>
      <c r="AF620" s="176" t="s">
        <v>177</v>
      </c>
    </row>
    <row r="621">
      <c r="A621" s="161"/>
      <c r="B621" s="162" t="s">
        <v>152</v>
      </c>
      <c r="C621" s="163" t="s">
        <v>183</v>
      </c>
      <c r="D621" s="201" t="s">
        <v>187</v>
      </c>
      <c r="E621" s="165">
        <v>2786.34</v>
      </c>
      <c r="F621" s="166">
        <f>E621+E622</f>
      </c>
      <c r="G621" s="167">
        <v>31225</v>
      </c>
      <c r="H621" s="167">
        <v>261</v>
      </c>
      <c r="I621" s="168">
        <f t="shared" si="673"/>
      </c>
      <c r="J621" s="169">
        <f t="shared" si="727"/>
      </c>
      <c r="K621" s="167">
        <v>39</v>
      </c>
      <c r="L621" s="169">
        <f t="shared" si="782"/>
      </c>
      <c r="M621" s="167">
        <v>3</v>
      </c>
      <c r="N621" s="170">
        <f t="shared" si="811"/>
      </c>
      <c r="O621" s="167">
        <v>7</v>
      </c>
      <c r="P621" s="170">
        <f t="shared" si="838"/>
      </c>
      <c r="Q621" s="171">
        <f>(M621+M622)/(O621+O622)</f>
      </c>
      <c r="R621" s="172">
        <v>9</v>
      </c>
      <c r="S621" s="171">
        <f>(O621+O622)/(K621+K622)</f>
      </c>
      <c r="T621" s="172">
        <v>3</v>
      </c>
      <c r="U621" s="173">
        <f>F621/T621</f>
      </c>
      <c r="V621" s="174">
        <f>(F621+500)/T621</f>
      </c>
      <c r="W621" s="175">
        <v>4377.6</v>
      </c>
      <c r="X621" s="174">
        <f>W621/T621</f>
      </c>
      <c r="Y621" s="171">
        <f>T621/R621</f>
      </c>
      <c r="Z621" s="174">
        <f>W621/F621</f>
      </c>
      <c r="AA621" s="174">
        <f>W621/(F621+500)</f>
      </c>
      <c r="AB621" s="172">
        <v>0</v>
      </c>
      <c r="AC621" s="172">
        <v>0</v>
      </c>
      <c r="AD621" s="171">
        <f>AB621/T621</f>
      </c>
      <c r="AE621" s="174">
        <f>(W621-AC621)/(F621+500)</f>
      </c>
      <c r="AF621" s="174" t="s">
        <v>143</v>
      </c>
    </row>
    <row r="622">
      <c r="A622" s="161"/>
      <c r="B622" s="162"/>
      <c r="C622" s="163"/>
      <c r="D622" s="164" t="s">
        <v>144</v>
      </c>
      <c r="E622" s="165">
        <v>201.59</v>
      </c>
      <c r="F622" s="166"/>
      <c r="G622" s="167">
        <v>1015</v>
      </c>
      <c r="H622" s="167">
        <v>50</v>
      </c>
      <c r="I622" s="168">
        <f t="shared" si="673"/>
      </c>
      <c r="J622" s="169">
        <f t="shared" si="727"/>
      </c>
      <c r="K622" s="167">
        <v>1</v>
      </c>
      <c r="L622" s="169">
        <f t="shared" si="782"/>
      </c>
      <c r="M622" s="167">
        <v>0</v>
      </c>
      <c r="N622" s="170">
        <f t="shared" si="811"/>
      </c>
      <c r="O622" s="167">
        <v>0</v>
      </c>
      <c r="P622" s="170">
        <f t="shared" si="838"/>
      </c>
      <c r="Q622" s="171"/>
      <c r="R622" s="172"/>
      <c r="S622" s="171"/>
      <c r="T622" s="172"/>
      <c r="U622" s="173"/>
      <c r="V622" s="174"/>
      <c r="W622" s="175"/>
      <c r="X622" s="174"/>
      <c r="Y622" s="171"/>
      <c r="Z622" s="174"/>
      <c r="AA622" s="174"/>
      <c r="AB622" s="172"/>
      <c r="AC622" s="172"/>
      <c r="AD622" s="171"/>
      <c r="AE622" s="174"/>
      <c r="AF622" s="176" t="s">
        <v>177</v>
      </c>
    </row>
    <row r="623">
      <c r="A623" s="161"/>
      <c r="B623" s="162" t="s">
        <v>153</v>
      </c>
      <c r="C623" s="163" t="s">
        <v>183</v>
      </c>
      <c r="D623" s="201" t="s">
        <v>187</v>
      </c>
      <c r="E623" s="165">
        <v>3806.78</v>
      </c>
      <c r="F623" s="166">
        <f>E623+E624</f>
      </c>
      <c r="G623" s="167">
        <v>54769</v>
      </c>
      <c r="H623" s="167">
        <v>464</v>
      </c>
      <c r="I623" s="168">
        <f t="shared" si="673"/>
      </c>
      <c r="J623" s="169">
        <f t="shared" si="727"/>
      </c>
      <c r="K623" s="167">
        <v>62</v>
      </c>
      <c r="L623" s="169">
        <f t="shared" si="782"/>
      </c>
      <c r="M623" s="167">
        <v>4</v>
      </c>
      <c r="N623" s="170">
        <f t="shared" si="811"/>
      </c>
      <c r="O623" s="167">
        <v>12</v>
      </c>
      <c r="P623" s="170">
        <f t="shared" si="838"/>
      </c>
      <c r="Q623" s="171">
        <f>(M623+M624)/(O623+O624)</f>
      </c>
      <c r="R623" s="172">
        <v>11</v>
      </c>
      <c r="S623" s="171">
        <f>(O623+O624)/(K623+K624)</f>
      </c>
      <c r="T623" s="172">
        <v>4</v>
      </c>
      <c r="U623" s="173">
        <f>F623/T623</f>
      </c>
      <c r="V623" s="174">
        <f>(F623+500)/T623</f>
      </c>
      <c r="W623" s="175">
        <v>5482.800000000001</v>
      </c>
      <c r="X623" s="174">
        <f>W623/T623</f>
      </c>
      <c r="Y623" s="171">
        <f>T623/R623</f>
      </c>
      <c r="Z623" s="174">
        <f>W623/F623</f>
      </c>
      <c r="AA623" s="174">
        <f>W623/(F623+500)</f>
      </c>
      <c r="AB623" s="172">
        <v>1</v>
      </c>
      <c r="AC623" s="172">
        <v>763.1999999999998</v>
      </c>
      <c r="AD623" s="171">
        <f>AB623/T623</f>
      </c>
      <c r="AE623" s="174">
        <f>(W623-AC623)/(F623+500)</f>
      </c>
      <c r="AF623" s="174" t="s">
        <v>143</v>
      </c>
    </row>
    <row r="624">
      <c r="A624" s="161"/>
      <c r="B624" s="162"/>
      <c r="C624" s="163"/>
      <c r="D624" s="164" t="s">
        <v>144</v>
      </c>
      <c r="E624" s="165">
        <v>141.71</v>
      </c>
      <c r="F624" s="166"/>
      <c r="G624" s="167">
        <v>1050</v>
      </c>
      <c r="H624" s="167">
        <v>56</v>
      </c>
      <c r="I624" s="168">
        <f t="shared" si="673"/>
      </c>
      <c r="J624" s="169">
        <f t="shared" si="727"/>
      </c>
      <c r="K624" s="167">
        <v>3</v>
      </c>
      <c r="L624" s="169">
        <f t="shared" si="782"/>
      </c>
      <c r="M624" s="167">
        <v>0</v>
      </c>
      <c r="N624" s="170">
        <f t="shared" si="811"/>
      </c>
      <c r="O624" s="167">
        <v>0</v>
      </c>
      <c r="P624" s="170">
        <f t="shared" si="838"/>
      </c>
      <c r="Q624" s="171"/>
      <c r="R624" s="172"/>
      <c r="S624" s="171"/>
      <c r="T624" s="172"/>
      <c r="U624" s="173"/>
      <c r="V624" s="174"/>
      <c r="W624" s="175"/>
      <c r="X624" s="174"/>
      <c r="Y624" s="171"/>
      <c r="Z624" s="174"/>
      <c r="AA624" s="174"/>
      <c r="AB624" s="172"/>
      <c r="AC624" s="172"/>
      <c r="AD624" s="171"/>
      <c r="AE624" s="174"/>
      <c r="AF624" s="176" t="s">
        <v>177</v>
      </c>
    </row>
    <row r="625">
      <c r="A625" s="161"/>
      <c r="B625" s="162" t="s">
        <v>154</v>
      </c>
      <c r="C625" s="163" t="s">
        <v>183</v>
      </c>
      <c r="D625" s="201" t="s">
        <v>187</v>
      </c>
      <c r="E625" s="165">
        <v>4576.16</v>
      </c>
      <c r="F625" s="166">
        <f>E625+E626</f>
      </c>
      <c r="G625" s="167">
        <v>63448</v>
      </c>
      <c r="H625" s="167">
        <v>537</v>
      </c>
      <c r="I625" s="168">
        <f t="shared" si="673"/>
      </c>
      <c r="J625" s="169">
        <f t="shared" si="727"/>
      </c>
      <c r="K625" s="167">
        <v>89</v>
      </c>
      <c r="L625" s="169">
        <f t="shared" si="782"/>
      </c>
      <c r="M625" s="167">
        <v>6</v>
      </c>
      <c r="N625" s="170">
        <f t="shared" si="811"/>
      </c>
      <c r="O625" s="167">
        <v>12</v>
      </c>
      <c r="P625" s="170">
        <f t="shared" si="838"/>
      </c>
      <c r="Q625" s="171">
        <f>(M625+M626)/(O625+O626)</f>
      </c>
      <c r="R625" s="172">
        <v>18</v>
      </c>
      <c r="S625" s="171">
        <f>(O625+O626)/(K625+K626)</f>
      </c>
      <c r="T625" s="172">
        <v>6</v>
      </c>
      <c r="U625" s="173">
        <f>F625/T625</f>
      </c>
      <c r="V625" s="174">
        <f>(F625+500)/T625</f>
      </c>
      <c r="W625" s="175">
        <v>8539.199999999997</v>
      </c>
      <c r="X625" s="174">
        <f>W625/T625</f>
      </c>
      <c r="Y625" s="171">
        <f>T625/R625</f>
      </c>
      <c r="Z625" s="174">
        <f>W625/F625</f>
      </c>
      <c r="AA625" s="174">
        <f>W625/(F625+500)</f>
      </c>
      <c r="AB625" s="172">
        <v>0</v>
      </c>
      <c r="AC625" s="172">
        <v>0</v>
      </c>
      <c r="AD625" s="171">
        <f>AB625/T625</f>
      </c>
      <c r="AE625" s="174">
        <f>(W625-AC625)/(F625+500)</f>
      </c>
      <c r="AF625" s="174" t="s">
        <v>143</v>
      </c>
    </row>
    <row r="626">
      <c r="A626" s="161"/>
      <c r="B626" s="162"/>
      <c r="C626" s="163"/>
      <c r="D626" s="164" t="s">
        <v>144</v>
      </c>
      <c r="E626" s="165">
        <v>139.66</v>
      </c>
      <c r="F626" s="166"/>
      <c r="G626" s="167">
        <v>806</v>
      </c>
      <c r="H626" s="167">
        <v>43</v>
      </c>
      <c r="I626" s="168">
        <f t="shared" si="673"/>
      </c>
      <c r="J626" s="169">
        <f t="shared" si="727"/>
      </c>
      <c r="K626" s="167">
        <v>0</v>
      </c>
      <c r="L626" s="169">
        <f t="shared" si="782"/>
      </c>
      <c r="M626" s="167">
        <v>0</v>
      </c>
      <c r="N626" s="170">
        <f t="shared" si="811"/>
      </c>
      <c r="O626" s="167"/>
      <c r="P626" s="170">
        <f t="shared" si="838"/>
      </c>
      <c r="Q626" s="171"/>
      <c r="R626" s="172"/>
      <c r="S626" s="171"/>
      <c r="T626" s="172"/>
      <c r="U626" s="173"/>
      <c r="V626" s="174"/>
      <c r="W626" s="175"/>
      <c r="X626" s="174"/>
      <c r="Y626" s="171"/>
      <c r="Z626" s="174"/>
      <c r="AA626" s="174"/>
      <c r="AB626" s="172"/>
      <c r="AC626" s="172"/>
      <c r="AD626" s="171"/>
      <c r="AE626" s="174"/>
      <c r="AF626" s="176" t="s">
        <v>177</v>
      </c>
    </row>
    <row r="627">
      <c r="A627" s="161"/>
      <c r="B627" s="177" t="s">
        <v>149</v>
      </c>
      <c r="C627" s="178"/>
      <c r="D627" s="179"/>
      <c r="E627" s="180">
        <f>SUM(E619:E626)</f>
      </c>
      <c r="F627" s="181">
        <f>SUM(F619:F626)</f>
      </c>
      <c r="G627" s="181">
        <f>SUM(G619:G626)</f>
      </c>
      <c r="H627" s="181">
        <f>SUM(H619:H626)</f>
      </c>
      <c r="I627" s="182">
        <f t="shared" si="673"/>
      </c>
      <c r="J627" s="183">
        <f t="shared" si="727"/>
      </c>
      <c r="K627" s="181">
        <f>SUM(K619:K626)</f>
      </c>
      <c r="L627" s="183">
        <f t="shared" si="782"/>
      </c>
      <c r="M627" s="181">
        <f>SUM(M619:M626)</f>
      </c>
      <c r="N627" s="184">
        <f t="shared" si="811"/>
      </c>
      <c r="O627" s="181">
        <f>SUM(O619:O626)</f>
      </c>
      <c r="P627" s="184">
        <f t="shared" si="838"/>
      </c>
      <c r="Q627" s="185">
        <f>M627/O627</f>
      </c>
      <c r="R627" s="181">
        <f>SUM(R619:R626)</f>
      </c>
      <c r="S627" s="185">
        <f>(O627+O627)/(K627+K627)</f>
      </c>
      <c r="T627" s="181">
        <f>SUM(T619:T626)</f>
      </c>
      <c r="U627" s="186">
        <f t="shared" ref="U627:U628" si="65">F627/T627</f>
      </c>
      <c r="V627" s="187">
        <f>(F627+5*500)/T627</f>
      </c>
      <c r="W627" s="183">
        <f>SUM(W619:W626)</f>
      </c>
      <c r="X627" s="188">
        <f t="shared" ref="X627:X628" si="197">W627/T627</f>
      </c>
      <c r="Y627" s="185">
        <f t="shared" ref="Y627:Y628" si="329">T627/R627</f>
      </c>
      <c r="Z627" s="187">
        <f t="shared" ref="Z627:Z628" si="461">W627/F627</f>
      </c>
      <c r="AA627" s="187">
        <f>W627/(F627+COUNT(W619:W626)*500)</f>
      </c>
      <c r="AB627" s="181">
        <f>SUM(AB619:AB626)</f>
      </c>
      <c r="AC627" s="181">
        <f>SUM(AC619:AC626)</f>
      </c>
      <c r="AD627" s="185">
        <f t="shared" ref="AD627:AD628" si="593">AB627/T627</f>
      </c>
      <c r="AE627" s="189">
        <f>(W627-AC627)/(F627+COUNT(W619:W626))</f>
      </c>
      <c r="AF627" s="174"/>
    </row>
    <row r="628">
      <c r="A628" s="161"/>
      <c r="B628" s="162" t="s">
        <v>155</v>
      </c>
      <c r="C628" s="163" t="s">
        <v>151</v>
      </c>
      <c r="D628" s="201" t="s">
        <v>187</v>
      </c>
      <c r="E628" s="165">
        <v>4896.34</v>
      </c>
      <c r="F628" s="166">
        <f>E628+E629</f>
      </c>
      <c r="G628" s="167">
        <v>71664</v>
      </c>
      <c r="H628" s="167">
        <v>578</v>
      </c>
      <c r="I628" s="168">
        <f t="shared" si="673"/>
      </c>
      <c r="J628" s="169">
        <f t="shared" si="727"/>
      </c>
      <c r="K628" s="167">
        <v>78</v>
      </c>
      <c r="L628" s="169">
        <f t="shared" si="782"/>
      </c>
      <c r="M628" s="167">
        <v>5</v>
      </c>
      <c r="N628" s="170">
        <f t="shared" si="811"/>
      </c>
      <c r="O628" s="167">
        <v>9</v>
      </c>
      <c r="P628" s="170">
        <f t="shared" si="838"/>
      </c>
      <c r="Q628" s="171">
        <f>(M628+M629)/(O628+O629)</f>
      </c>
      <c r="R628" s="172">
        <v>23</v>
      </c>
      <c r="S628" s="171">
        <f>(O628+O629)/(K628+K629)</f>
      </c>
      <c r="T628" s="172">
        <v>8</v>
      </c>
      <c r="U628" s="173">
        <f t="shared" si="65"/>
      </c>
      <c r="V628" s="174">
        <f>(F628+500)/T628</f>
      </c>
      <c r="W628" s="175">
        <v>8063.800000000003</v>
      </c>
      <c r="X628" s="174">
        <f t="shared" si="197"/>
      </c>
      <c r="Y628" s="171">
        <f t="shared" si="329"/>
      </c>
      <c r="Z628" s="174">
        <f t="shared" si="461"/>
      </c>
      <c r="AA628" s="174">
        <f>W628/(F628+500)</f>
      </c>
      <c r="AB628" s="172">
        <v>1</v>
      </c>
      <c r="AC628" s="172">
        <v>763.2</v>
      </c>
      <c r="AD628" s="171">
        <f t="shared" si="593"/>
      </c>
      <c r="AE628" s="174">
        <f>(W628-AC628)/(F628+500)</f>
      </c>
      <c r="AF628" s="174" t="s">
        <v>143</v>
      </c>
    </row>
    <row r="629">
      <c r="A629" s="161"/>
      <c r="B629" s="162"/>
      <c r="C629" s="163"/>
      <c r="D629" s="164" t="s">
        <v>144</v>
      </c>
      <c r="E629" s="165">
        <v>128.78</v>
      </c>
      <c r="F629" s="166"/>
      <c r="G629" s="167">
        <v>841</v>
      </c>
      <c r="H629" s="167">
        <v>53</v>
      </c>
      <c r="I629" s="168">
        <f t="shared" si="673"/>
      </c>
      <c r="J629" s="169">
        <f t="shared" si="727"/>
      </c>
      <c r="K629" s="167">
        <v>3</v>
      </c>
      <c r="L629" s="169">
        <f t="shared" si="782"/>
      </c>
      <c r="M629" s="167">
        <v>0</v>
      </c>
      <c r="N629" s="170">
        <f t="shared" si="811"/>
      </c>
      <c r="O629" s="167">
        <v>0</v>
      </c>
      <c r="P629" s="170">
        <f t="shared" si="838"/>
      </c>
      <c r="Q629" s="171"/>
      <c r="R629" s="172"/>
      <c r="S629" s="171"/>
      <c r="T629" s="172"/>
      <c r="U629" s="173"/>
      <c r="V629" s="174"/>
      <c r="W629" s="175"/>
      <c r="X629" s="174"/>
      <c r="Y629" s="171"/>
      <c r="Z629" s="174"/>
      <c r="AA629" s="174"/>
      <c r="AB629" s="172"/>
      <c r="AC629" s="172"/>
      <c r="AD629" s="171"/>
      <c r="AE629" s="174"/>
      <c r="AF629" s="176" t="s">
        <v>177</v>
      </c>
    </row>
    <row r="630">
      <c r="A630" s="161"/>
      <c r="B630" s="162" t="s">
        <v>157</v>
      </c>
      <c r="C630" s="163" t="s">
        <v>151</v>
      </c>
      <c r="D630" s="201" t="s">
        <v>187</v>
      </c>
      <c r="E630" s="165">
        <v>2731.48</v>
      </c>
      <c r="F630" s="166">
        <f>E630+E631</f>
      </c>
      <c r="G630" s="167">
        <v>27962</v>
      </c>
      <c r="H630" s="167">
        <v>214</v>
      </c>
      <c r="I630" s="168">
        <f t="shared" si="673"/>
      </c>
      <c r="J630" s="169">
        <f t="shared" si="727"/>
      </c>
      <c r="K630" s="167">
        <v>40</v>
      </c>
      <c r="L630" s="169">
        <f t="shared" si="782"/>
      </c>
      <c r="M630" s="167">
        <v>3</v>
      </c>
      <c r="N630" s="170">
        <f t="shared" si="811"/>
      </c>
      <c r="O630" s="167">
        <v>6</v>
      </c>
      <c r="P630" s="170">
        <f t="shared" si="838"/>
      </c>
      <c r="Q630" s="171">
        <f>(M630+M631)/(O630+O631)</f>
      </c>
      <c r="R630" s="172">
        <v>9</v>
      </c>
      <c r="S630" s="171">
        <f>(O630+O631)/(K630+K631)</f>
      </c>
      <c r="T630" s="172">
        <v>3</v>
      </c>
      <c r="U630" s="173">
        <f>F630/T630</f>
      </c>
      <c r="V630" s="174">
        <f>(F630+500)/T630</f>
      </c>
      <c r="W630" s="175">
        <v>3346.8</v>
      </c>
      <c r="X630" s="174">
        <f>W630/T630</f>
      </c>
      <c r="Y630" s="171">
        <f>T630/R630</f>
      </c>
      <c r="Z630" s="174">
        <f>W630/F630</f>
      </c>
      <c r="AA630" s="174">
        <f>W630/(F630+500)</f>
      </c>
      <c r="AB630" s="172">
        <v>0</v>
      </c>
      <c r="AC630" s="172">
        <v>0</v>
      </c>
      <c r="AD630" s="171">
        <f>AB630/T630</f>
      </c>
      <c r="AE630" s="174">
        <f>(W630-AC630)/(F630+500)</f>
      </c>
      <c r="AF630" s="174" t="s">
        <v>143</v>
      </c>
    </row>
    <row r="631">
      <c r="A631" s="161"/>
      <c r="B631" s="162"/>
      <c r="C631" s="163"/>
      <c r="D631" s="164" t="s">
        <v>144</v>
      </c>
      <c r="E631" s="165">
        <v>155.89</v>
      </c>
      <c r="F631" s="166"/>
      <c r="G631" s="167">
        <v>900</v>
      </c>
      <c r="H631" s="167">
        <v>58</v>
      </c>
      <c r="I631" s="168">
        <f t="shared" si="673"/>
      </c>
      <c r="J631" s="169">
        <f t="shared" si="727"/>
      </c>
      <c r="K631" s="167">
        <v>5</v>
      </c>
      <c r="L631" s="169">
        <f t="shared" si="782"/>
      </c>
      <c r="M631" s="167">
        <v>0</v>
      </c>
      <c r="N631" s="170">
        <f t="shared" si="811"/>
      </c>
      <c r="O631" s="167">
        <v>0</v>
      </c>
      <c r="P631" s="170">
        <f t="shared" si="838"/>
      </c>
      <c r="Q631" s="171"/>
      <c r="R631" s="172"/>
      <c r="S631" s="171"/>
      <c r="T631" s="172"/>
      <c r="U631" s="173"/>
      <c r="V631" s="174"/>
      <c r="W631" s="175"/>
      <c r="X631" s="174"/>
      <c r="Y631" s="171"/>
      <c r="Z631" s="174"/>
      <c r="AA631" s="174"/>
      <c r="AB631" s="172"/>
      <c r="AC631" s="172"/>
      <c r="AD631" s="171"/>
      <c r="AE631" s="174"/>
      <c r="AF631" s="176" t="s">
        <v>177</v>
      </c>
    </row>
    <row r="632">
      <c r="A632" s="161"/>
      <c r="B632" s="162" t="s">
        <v>158</v>
      </c>
      <c r="C632" s="163" t="s">
        <v>151</v>
      </c>
      <c r="D632" s="201" t="s">
        <v>187</v>
      </c>
      <c r="E632" s="165">
        <v>5274.85</v>
      </c>
      <c r="F632" s="166">
        <f>E632+E633</f>
      </c>
      <c r="G632" s="167">
        <v>64665</v>
      </c>
      <c r="H632" s="167">
        <v>453</v>
      </c>
      <c r="I632" s="168">
        <f t="shared" si="673"/>
      </c>
      <c r="J632" s="169">
        <f t="shared" si="727"/>
      </c>
      <c r="K632" s="167">
        <v>70</v>
      </c>
      <c r="L632" s="169">
        <f t="shared" si="782"/>
      </c>
      <c r="M632" s="167">
        <v>3</v>
      </c>
      <c r="N632" s="170">
        <f t="shared" si="811"/>
      </c>
      <c r="O632" s="167">
        <v>9</v>
      </c>
      <c r="P632" s="170">
        <f t="shared" si="838"/>
      </c>
      <c r="Q632" s="171">
        <f>(M632+M633)/(O632+O633)</f>
      </c>
      <c r="R632" s="172">
        <v>12</v>
      </c>
      <c r="S632" s="171">
        <f>(O632+O633)/(K632+K633)</f>
      </c>
      <c r="T632" s="172">
        <v>4</v>
      </c>
      <c r="U632" s="173">
        <f>F632/T632</f>
      </c>
      <c r="V632" s="174">
        <f>(F632+500)/T632</f>
      </c>
      <c r="W632" s="175">
        <v>5164.8</v>
      </c>
      <c r="X632" s="174">
        <f>W632/T632</f>
      </c>
      <c r="Y632" s="171">
        <f>T632/R632</f>
      </c>
      <c r="Z632" s="174">
        <f>W632/F632</f>
      </c>
      <c r="AA632" s="174">
        <f>W632/(F632+500)</f>
      </c>
      <c r="AB632" s="172">
        <v>1</v>
      </c>
      <c r="AC632" s="172">
        <v>715.2</v>
      </c>
      <c r="AD632" s="171">
        <f>AB632/T632</f>
      </c>
      <c r="AE632" s="174">
        <f>(W632-AC632)/(F632+500)</f>
      </c>
      <c r="AF632" s="174" t="s">
        <v>159</v>
      </c>
    </row>
    <row r="633">
      <c r="A633" s="161"/>
      <c r="B633" s="162"/>
      <c r="C633" s="163"/>
      <c r="D633" s="164" t="s">
        <v>144</v>
      </c>
      <c r="E633" s="165">
        <v>92.86</v>
      </c>
      <c r="F633" s="166"/>
      <c r="G633" s="167">
        <v>561</v>
      </c>
      <c r="H633" s="167">
        <v>25</v>
      </c>
      <c r="I633" s="168">
        <f t="shared" si="673"/>
      </c>
      <c r="J633" s="169">
        <f t="shared" si="727"/>
      </c>
      <c r="K633" s="167">
        <v>0</v>
      </c>
      <c r="L633" s="169">
        <f t="shared" si="782"/>
      </c>
      <c r="M633" s="167">
        <v>0</v>
      </c>
      <c r="N633" s="170">
        <f t="shared" si="811"/>
      </c>
      <c r="O633" s="167">
        <v>0</v>
      </c>
      <c r="P633" s="170">
        <f t="shared" si="838"/>
      </c>
      <c r="Q633" s="171"/>
      <c r="R633" s="172"/>
      <c r="S633" s="171"/>
      <c r="T633" s="172"/>
      <c r="U633" s="173"/>
      <c r="V633" s="174"/>
      <c r="W633" s="175"/>
      <c r="X633" s="174"/>
      <c r="Y633" s="171"/>
      <c r="Z633" s="174"/>
      <c r="AA633" s="174"/>
      <c r="AB633" s="172"/>
      <c r="AC633" s="172"/>
      <c r="AD633" s="171"/>
      <c r="AE633" s="174"/>
      <c r="AF633" s="176" t="s">
        <v>145</v>
      </c>
    </row>
    <row r="634">
      <c r="A634" s="161"/>
      <c r="B634" s="162" t="s">
        <v>161</v>
      </c>
      <c r="C634" s="163" t="s">
        <v>151</v>
      </c>
      <c r="D634" s="201" t="s">
        <v>187</v>
      </c>
      <c r="E634" s="165">
        <v>3112.56</v>
      </c>
      <c r="F634" s="166">
        <f>E634+E635</f>
      </c>
      <c r="G634" s="167">
        <v>39193</v>
      </c>
      <c r="H634" s="167">
        <v>238</v>
      </c>
      <c r="I634" s="168">
        <f t="shared" si="673"/>
      </c>
      <c r="J634" s="169">
        <f t="shared" si="727"/>
      </c>
      <c r="K634" s="167">
        <v>30</v>
      </c>
      <c r="L634" s="169">
        <f t="shared" si="782"/>
      </c>
      <c r="M634" s="167">
        <v>1</v>
      </c>
      <c r="N634" s="170">
        <f t="shared" si="811"/>
      </c>
      <c r="O634" s="167">
        <v>4</v>
      </c>
      <c r="P634" s="170">
        <f t="shared" si="838"/>
      </c>
      <c r="Q634" s="171">
        <f>(M634+M635)/(O634+O635)</f>
      </c>
      <c r="R634" s="172">
        <v>6</v>
      </c>
      <c r="S634" s="171">
        <f>(O634+O635)/(K634+K635)</f>
      </c>
      <c r="T634" s="172">
        <v>1</v>
      </c>
      <c r="U634" s="173">
        <f>F634/T634</f>
      </c>
      <c r="V634" s="174">
        <f>(F634+500)/T634</f>
      </c>
      <c r="W634" s="175">
        <v>396</v>
      </c>
      <c r="X634" s="174">
        <f>W634/T634</f>
      </c>
      <c r="Y634" s="171">
        <f>T634/R634</f>
      </c>
      <c r="Z634" s="174">
        <f>W634/F634</f>
      </c>
      <c r="AA634" s="174">
        <f>W634/(F634+500)</f>
      </c>
      <c r="AB634" s="172">
        <v>1</v>
      </c>
      <c r="AC634" s="172">
        <v>396</v>
      </c>
      <c r="AD634" s="171">
        <f>AB634/T634</f>
      </c>
      <c r="AE634" s="174">
        <f>(W634-AC634)/(F634+500)</f>
      </c>
      <c r="AF634" s="174" t="s">
        <v>159</v>
      </c>
    </row>
    <row r="635">
      <c r="A635" s="161"/>
      <c r="B635" s="162"/>
      <c r="C635" s="163"/>
      <c r="D635" s="164" t="s">
        <v>144</v>
      </c>
      <c r="E635" s="165">
        <v>56.15</v>
      </c>
      <c r="F635" s="166"/>
      <c r="G635" s="167">
        <v>505</v>
      </c>
      <c r="H635" s="167">
        <v>19</v>
      </c>
      <c r="I635" s="168">
        <f t="shared" si="673"/>
      </c>
      <c r="J635" s="169">
        <f t="shared" si="727"/>
      </c>
      <c r="K635" s="167">
        <v>2</v>
      </c>
      <c r="L635" s="169">
        <f t="shared" si="782"/>
      </c>
      <c r="M635" s="167">
        <v>0</v>
      </c>
      <c r="N635" s="170">
        <f t="shared" si="811"/>
      </c>
      <c r="O635" s="167">
        <v>0</v>
      </c>
      <c r="P635" s="170">
        <f t="shared" si="838"/>
      </c>
      <c r="Q635" s="171"/>
      <c r="R635" s="172"/>
      <c r="S635" s="171"/>
      <c r="T635" s="172"/>
      <c r="U635" s="173"/>
      <c r="V635" s="174"/>
      <c r="W635" s="175"/>
      <c r="X635" s="174"/>
      <c r="Y635" s="171"/>
      <c r="Z635" s="174"/>
      <c r="AA635" s="174"/>
      <c r="AB635" s="172"/>
      <c r="AC635" s="172"/>
      <c r="AD635" s="171"/>
      <c r="AE635" s="174"/>
      <c r="AF635" s="176" t="s">
        <v>145</v>
      </c>
    </row>
    <row r="636">
      <c r="A636" s="161"/>
      <c r="B636" s="177" t="s">
        <v>149</v>
      </c>
      <c r="C636" s="178"/>
      <c r="D636" s="179"/>
      <c r="E636" s="180">
        <f>SUM(E628:E635)</f>
      </c>
      <c r="F636" s="181">
        <f>SUM(F628:F635)</f>
      </c>
      <c r="G636" s="181">
        <f>SUM(G628:G635)</f>
      </c>
      <c r="H636" s="181">
        <f>SUM(H628:H635)</f>
      </c>
      <c r="I636" s="182">
        <f t="shared" si="673"/>
      </c>
      <c r="J636" s="183">
        <f t="shared" si="727"/>
      </c>
      <c r="K636" s="181">
        <f>SUM(K628:K635)</f>
      </c>
      <c r="L636" s="183">
        <f t="shared" si="782"/>
      </c>
      <c r="M636" s="181">
        <f>SUM(M628:M635)</f>
      </c>
      <c r="N636" s="184">
        <f t="shared" si="811"/>
      </c>
      <c r="O636" s="181">
        <f>SUM(O628:O635)</f>
      </c>
      <c r="P636" s="184">
        <f t="shared" si="838"/>
      </c>
      <c r="Q636" s="185">
        <f>M636/O636</f>
      </c>
      <c r="R636" s="181">
        <f>SUM(R628:R635)</f>
      </c>
      <c r="S636" s="185">
        <f>(O636+O636)/(K636+K636)</f>
      </c>
      <c r="T636" s="181">
        <f>SUM(T628:T635)</f>
      </c>
      <c r="U636" s="186">
        <f t="shared" ref="U636:U637" si="66">F636/T636</f>
      </c>
      <c r="V636" s="187">
        <f>(F636+5*500)/T636</f>
      </c>
      <c r="W636" s="183">
        <f>SUM(W628:W635)</f>
      </c>
      <c r="X636" s="188">
        <f t="shared" ref="X636:X637" si="198">W636/T636</f>
      </c>
      <c r="Y636" s="185">
        <f t="shared" ref="Y636:Y637" si="330">T636/R636</f>
      </c>
      <c r="Z636" s="187">
        <f t="shared" ref="Z636:Z637" si="462">W636/F636</f>
      </c>
      <c r="AA636" s="187">
        <f>W636/(F636+COUNT(W628:W635)*500)</f>
      </c>
      <c r="AB636" s="181">
        <f>SUM(AB628:AB635)</f>
      </c>
      <c r="AC636" s="181">
        <f>SUM(AC628:AC635)</f>
      </c>
      <c r="AD636" s="185">
        <f t="shared" ref="AD636:AD637" si="594">AB636/T636</f>
      </c>
      <c r="AE636" s="189">
        <f>(W636-AC636)/(F636+COUNT(W628:W635))</f>
      </c>
      <c r="AF636" s="174"/>
    </row>
    <row r="637">
      <c r="A637" s="161"/>
      <c r="B637" s="162" t="s">
        <v>162</v>
      </c>
      <c r="C637" s="163" t="s">
        <v>174</v>
      </c>
      <c r="D637" s="201" t="s">
        <v>187</v>
      </c>
      <c r="E637" s="205">
        <v>3229.1</v>
      </c>
      <c r="F637" s="166">
        <f>E637+E638</f>
      </c>
      <c r="G637" s="167">
        <v>42659</v>
      </c>
      <c r="H637" s="167">
        <v>274</v>
      </c>
      <c r="I637" s="168">
        <f t="shared" si="673"/>
      </c>
      <c r="J637" s="169">
        <f t="shared" si="727"/>
      </c>
      <c r="K637" s="167">
        <v>46</v>
      </c>
      <c r="L637" s="169">
        <f t="shared" si="782"/>
      </c>
      <c r="M637" s="167">
        <v>1</v>
      </c>
      <c r="N637" s="170">
        <f t="shared" si="811"/>
      </c>
      <c r="O637" s="167">
        <v>4</v>
      </c>
      <c r="P637" s="170">
        <f t="shared" si="838"/>
      </c>
      <c r="Q637" s="171">
        <f>(M637+M638)/(O637+O638)</f>
      </c>
      <c r="R637" s="172">
        <v>7</v>
      </c>
      <c r="S637" s="171">
        <f>(O637+O638)/(K637+K638)</f>
      </c>
      <c r="T637" s="172">
        <v>1</v>
      </c>
      <c r="U637" s="173">
        <f t="shared" si="66"/>
      </c>
      <c r="V637" s="174">
        <f>(F637+500)/T637</f>
      </c>
      <c r="W637" s="175">
        <v>775.2</v>
      </c>
      <c r="X637" s="174">
        <f t="shared" si="198"/>
      </c>
      <c r="Y637" s="171">
        <f t="shared" si="330"/>
      </c>
      <c r="Z637" s="174">
        <f t="shared" si="462"/>
      </c>
      <c r="AA637" s="174">
        <f>W637/(F637+500)</f>
      </c>
      <c r="AB637" s="172">
        <v>0</v>
      </c>
      <c r="AC637" s="172">
        <v>0</v>
      </c>
      <c r="AD637" s="171">
        <f t="shared" si="594"/>
      </c>
      <c r="AE637" s="174">
        <f>(W637-AC637)/(F637+500)</f>
      </c>
      <c r="AF637" s="174" t="s">
        <v>159</v>
      </c>
    </row>
    <row r="638">
      <c r="A638" s="161"/>
      <c r="B638" s="162"/>
      <c r="C638" s="163"/>
      <c r="D638" s="164" t="s">
        <v>144</v>
      </c>
      <c r="E638" s="165">
        <v>52.45</v>
      </c>
      <c r="F638" s="166"/>
      <c r="G638" s="167">
        <v>352</v>
      </c>
      <c r="H638" s="167">
        <v>22</v>
      </c>
      <c r="I638" s="168">
        <f t="shared" si="673"/>
      </c>
      <c r="J638" s="169">
        <f t="shared" si="727"/>
      </c>
      <c r="K638" s="167">
        <v>1</v>
      </c>
      <c r="L638" s="169">
        <f t="shared" si="782"/>
      </c>
      <c r="M638" s="167">
        <v>0</v>
      </c>
      <c r="N638" s="170">
        <f t="shared" si="811"/>
      </c>
      <c r="O638" s="167">
        <v>0</v>
      </c>
      <c r="P638" s="170">
        <f t="shared" si="838"/>
      </c>
      <c r="Q638" s="171"/>
      <c r="R638" s="172"/>
      <c r="S638" s="171"/>
      <c r="T638" s="172"/>
      <c r="U638" s="173"/>
      <c r="V638" s="174"/>
      <c r="W638" s="175"/>
      <c r="X638" s="174"/>
      <c r="Y638" s="171"/>
      <c r="Z638" s="174"/>
      <c r="AA638" s="174"/>
      <c r="AB638" s="172"/>
      <c r="AC638" s="172"/>
      <c r="AD638" s="171"/>
      <c r="AE638" s="174"/>
      <c r="AF638" s="176" t="s">
        <v>145</v>
      </c>
    </row>
    <row r="639">
      <c r="A639" s="161"/>
      <c r="B639" s="162" t="s">
        <v>164</v>
      </c>
      <c r="C639" s="163" t="s">
        <v>174</v>
      </c>
      <c r="D639" s="201" t="s">
        <v>187</v>
      </c>
      <c r="E639" s="165">
        <v>2783.93</v>
      </c>
      <c r="F639" s="166">
        <f>E639+E640</f>
      </c>
      <c r="G639" s="167">
        <v>34275</v>
      </c>
      <c r="H639" s="167">
        <v>248</v>
      </c>
      <c r="I639" s="168">
        <f t="shared" si="673"/>
      </c>
      <c r="J639" s="169">
        <f t="shared" si="727"/>
      </c>
      <c r="K639" s="167">
        <v>45</v>
      </c>
      <c r="L639" s="169">
        <f t="shared" si="782"/>
      </c>
      <c r="M639" s="167">
        <v>2</v>
      </c>
      <c r="N639" s="170">
        <f t="shared" si="811"/>
      </c>
      <c r="O639" s="167">
        <v>5</v>
      </c>
      <c r="P639" s="170">
        <f t="shared" si="838"/>
      </c>
      <c r="Q639" s="171">
        <f>(M639+M640)/(O639+O640)</f>
      </c>
      <c r="R639" s="172">
        <v>8</v>
      </c>
      <c r="S639" s="171">
        <f>(O639+O640)/(K639+K640)</f>
      </c>
      <c r="T639" s="172">
        <v>3</v>
      </c>
      <c r="U639" s="173">
        <f>F639/T639</f>
      </c>
      <c r="V639" s="174">
        <f>(F639+500)/T639</f>
      </c>
      <c r="W639" s="175">
        <v>2989.44</v>
      </c>
      <c r="X639" s="174">
        <f>W639/T639</f>
      </c>
      <c r="Y639" s="171">
        <f>T639/R639</f>
      </c>
      <c r="Z639" s="174">
        <f>W639/F639</f>
      </c>
      <c r="AA639" s="174">
        <f>W639/(F639+500)</f>
      </c>
      <c r="AB639" s="172">
        <v>0</v>
      </c>
      <c r="AC639" s="172">
        <v>0</v>
      </c>
      <c r="AD639" s="171">
        <f>AB639/T639</f>
      </c>
      <c r="AE639" s="174">
        <f>(W639-AC639)/(F639+500)</f>
      </c>
      <c r="AF639" s="174" t="s">
        <v>159</v>
      </c>
    </row>
    <row r="640">
      <c r="A640" s="161"/>
      <c r="B640" s="162"/>
      <c r="C640" s="163"/>
      <c r="D640" s="164" t="s">
        <v>144</v>
      </c>
      <c r="E640" s="165">
        <v>60.89</v>
      </c>
      <c r="F640" s="166"/>
      <c r="G640" s="167">
        <v>549</v>
      </c>
      <c r="H640" s="167">
        <v>23</v>
      </c>
      <c r="I640" s="168">
        <f t="shared" si="673"/>
      </c>
      <c r="J640" s="169">
        <f t="shared" si="727"/>
      </c>
      <c r="K640" s="167">
        <v>0</v>
      </c>
      <c r="L640" s="169">
        <f t="shared" si="782"/>
      </c>
      <c r="M640" s="167">
        <v>0</v>
      </c>
      <c r="N640" s="170">
        <f t="shared" si="811"/>
      </c>
      <c r="O640" s="167">
        <v>0</v>
      </c>
      <c r="P640" s="170">
        <f t="shared" si="838"/>
      </c>
      <c r="Q640" s="171"/>
      <c r="R640" s="172"/>
      <c r="S640" s="171"/>
      <c r="T640" s="172"/>
      <c r="U640" s="173"/>
      <c r="V640" s="174"/>
      <c r="W640" s="175"/>
      <c r="X640" s="174"/>
      <c r="Y640" s="171"/>
      <c r="Z640" s="174"/>
      <c r="AA640" s="174"/>
      <c r="AB640" s="172"/>
      <c r="AC640" s="172"/>
      <c r="AD640" s="171"/>
      <c r="AE640" s="174"/>
      <c r="AF640" s="176" t="s">
        <v>145</v>
      </c>
    </row>
    <row r="641">
      <c r="A641" s="161"/>
      <c r="B641" s="162" t="s">
        <v>165</v>
      </c>
      <c r="C641" s="163" t="s">
        <v>174</v>
      </c>
      <c r="D641" s="201" t="s">
        <v>187</v>
      </c>
      <c r="E641" s="165">
        <v>3930.24</v>
      </c>
      <c r="F641" s="166">
        <f>E641+E642</f>
      </c>
      <c r="G641" s="167">
        <v>60831</v>
      </c>
      <c r="H641" s="167">
        <v>438</v>
      </c>
      <c r="I641" s="168">
        <f t="shared" si="673"/>
      </c>
      <c r="J641" s="169">
        <f t="shared" si="727"/>
      </c>
      <c r="K641" s="167">
        <v>68</v>
      </c>
      <c r="L641" s="169">
        <f t="shared" si="782"/>
      </c>
      <c r="M641" s="167">
        <v>3</v>
      </c>
      <c r="N641" s="170">
        <f t="shared" si="811"/>
      </c>
      <c r="O641" s="167">
        <v>8</v>
      </c>
      <c r="P641" s="170">
        <f t="shared" si="838"/>
      </c>
      <c r="Q641" s="171">
        <f>(M641+M642)/(O641+O642)</f>
      </c>
      <c r="R641" s="172">
        <v>8</v>
      </c>
      <c r="S641" s="171">
        <f>(O641+O642)/(K641+K642)</f>
      </c>
      <c r="T641" s="172">
        <v>3</v>
      </c>
      <c r="U641" s="173">
        <f>F641/T641</f>
      </c>
      <c r="V641" s="174">
        <f>(F641+500)/T641</f>
      </c>
      <c r="W641" s="175">
        <v>3837.6</v>
      </c>
      <c r="X641" s="174">
        <f>W641/T641</f>
      </c>
      <c r="Y641" s="171">
        <f>T641/R641</f>
      </c>
      <c r="Z641" s="174">
        <f>W641/F641</f>
      </c>
      <c r="AA641" s="174">
        <f>W641/(F641+500)</f>
      </c>
      <c r="AB641" s="172">
        <v>0</v>
      </c>
      <c r="AC641" s="172">
        <v>0</v>
      </c>
      <c r="AD641" s="171">
        <f>AB641/T641</f>
      </c>
      <c r="AE641" s="174">
        <f>(W641-AC641)/(F641+500)</f>
      </c>
      <c r="AF641" s="174" t="s">
        <v>159</v>
      </c>
    </row>
    <row r="642">
      <c r="A642" s="161"/>
      <c r="B642" s="162"/>
      <c r="C642" s="163"/>
      <c r="D642" s="164" t="s">
        <v>144</v>
      </c>
      <c r="E642" s="165">
        <v>74.2</v>
      </c>
      <c r="F642" s="166"/>
      <c r="G642" s="167">
        <v>641</v>
      </c>
      <c r="H642" s="167">
        <v>26</v>
      </c>
      <c r="I642" s="168">
        <f t="shared" si="673"/>
      </c>
      <c r="J642" s="169">
        <f t="shared" si="727"/>
      </c>
      <c r="K642" s="167">
        <v>0</v>
      </c>
      <c r="L642" s="169">
        <f t="shared" si="782"/>
      </c>
      <c r="M642" s="167">
        <v>0</v>
      </c>
      <c r="N642" s="170">
        <f t="shared" si="811"/>
      </c>
      <c r="O642" s="167">
        <v>0</v>
      </c>
      <c r="P642" s="170">
        <f t="shared" si="838"/>
      </c>
      <c r="Q642" s="171"/>
      <c r="R642" s="172"/>
      <c r="S642" s="171"/>
      <c r="T642" s="172"/>
      <c r="U642" s="173"/>
      <c r="V642" s="174"/>
      <c r="W642" s="175"/>
      <c r="X642" s="174"/>
      <c r="Y642" s="171"/>
      <c r="Z642" s="174"/>
      <c r="AA642" s="174"/>
      <c r="AB642" s="172"/>
      <c r="AC642" s="172"/>
      <c r="AD642" s="171"/>
      <c r="AE642" s="174"/>
      <c r="AF642" s="176" t="s">
        <v>145</v>
      </c>
    </row>
    <row r="643">
      <c r="A643" s="161"/>
      <c r="B643" s="162" t="s">
        <v>166</v>
      </c>
      <c r="C643" s="163" t="s">
        <v>174</v>
      </c>
      <c r="D643" s="201" t="s">
        <v>187</v>
      </c>
      <c r="E643" s="165">
        <v>5546.08</v>
      </c>
      <c r="F643" s="166">
        <f>E643+E644</f>
      </c>
      <c r="G643" s="167">
        <v>74163</v>
      </c>
      <c r="H643" s="167">
        <v>600</v>
      </c>
      <c r="I643" s="168">
        <f t="shared" si="673"/>
      </c>
      <c r="J643" s="169">
        <f t="shared" si="727"/>
      </c>
      <c r="K643" s="167">
        <v>90</v>
      </c>
      <c r="L643" s="169">
        <f t="shared" si="782"/>
      </c>
      <c r="M643" s="167">
        <v>3</v>
      </c>
      <c r="N643" s="170">
        <f t="shared" si="811"/>
      </c>
      <c r="O643" s="167">
        <v>13</v>
      </c>
      <c r="P643" s="170">
        <f t="shared" si="838"/>
      </c>
      <c r="Q643" s="171">
        <f>(M643+M644)/(O643+O644)</f>
      </c>
      <c r="R643" s="172">
        <v>20</v>
      </c>
      <c r="S643" s="171">
        <f>(O643+O644)/(K643+K644)</f>
      </c>
      <c r="T643" s="172">
        <v>5</v>
      </c>
      <c r="U643" s="173">
        <f>F643/T643</f>
      </c>
      <c r="V643" s="174">
        <f>(F643+500)/T643</f>
      </c>
      <c r="W643" s="175">
        <v>2253.6</v>
      </c>
      <c r="X643" s="174">
        <f>W643/T643</f>
      </c>
      <c r="Y643" s="171">
        <f>T643/R643</f>
      </c>
      <c r="Z643" s="174">
        <f>W643/F643</f>
      </c>
      <c r="AA643" s="174">
        <f>W643/(F643+500)</f>
      </c>
      <c r="AB643" s="172">
        <v>0</v>
      </c>
      <c r="AC643" s="172">
        <v>0</v>
      </c>
      <c r="AD643" s="171">
        <f>AB643/T643</f>
      </c>
      <c r="AE643" s="174">
        <f>(W643-AC643)/(F643+500)</f>
      </c>
      <c r="AF643" s="174" t="s">
        <v>159</v>
      </c>
    </row>
    <row r="644">
      <c r="A644" s="161"/>
      <c r="B644" s="162"/>
      <c r="C644" s="163"/>
      <c r="D644" s="164" t="s">
        <v>144</v>
      </c>
      <c r="E644" s="165">
        <v>57.49</v>
      </c>
      <c r="F644" s="166"/>
      <c r="G644" s="167">
        <v>550</v>
      </c>
      <c r="H644" s="167">
        <v>29</v>
      </c>
      <c r="I644" s="168">
        <f t="shared" si="673"/>
      </c>
      <c r="J644" s="169">
        <f t="shared" si="727"/>
      </c>
      <c r="K644" s="167">
        <v>1</v>
      </c>
      <c r="L644" s="169">
        <f t="shared" si="782"/>
      </c>
      <c r="M644" s="167">
        <v>0</v>
      </c>
      <c r="N644" s="170">
        <f t="shared" si="811"/>
      </c>
      <c r="O644" s="167">
        <v>0</v>
      </c>
      <c r="P644" s="170">
        <f t="shared" si="838"/>
      </c>
      <c r="Q644" s="171"/>
      <c r="R644" s="172"/>
      <c r="S644" s="171"/>
      <c r="T644" s="172"/>
      <c r="U644" s="173"/>
      <c r="V644" s="174"/>
      <c r="W644" s="175"/>
      <c r="X644" s="174"/>
      <c r="Y644" s="171"/>
      <c r="Z644" s="174"/>
      <c r="AA644" s="174"/>
      <c r="AB644" s="172"/>
      <c r="AC644" s="172"/>
      <c r="AD644" s="171"/>
      <c r="AE644" s="174"/>
      <c r="AF644" s="176" t="s">
        <v>145</v>
      </c>
    </row>
    <row r="645">
      <c r="A645" s="161"/>
      <c r="B645" s="177" t="s">
        <v>149</v>
      </c>
      <c r="C645" s="178"/>
      <c r="D645" s="179"/>
      <c r="E645" s="180">
        <f>SUM(E637:E644)</f>
      </c>
      <c r="F645" s="181">
        <f>SUM(F637:F644)</f>
      </c>
      <c r="G645" s="181">
        <f>SUM(G637:G644)</f>
      </c>
      <c r="H645" s="181">
        <f>SUM(H637:H644)</f>
      </c>
      <c r="I645" s="182">
        <f t="shared" si="673"/>
      </c>
      <c r="J645" s="183">
        <f t="shared" si="727"/>
      </c>
      <c r="K645" s="181">
        <f>SUM(K637:K644)</f>
      </c>
      <c r="L645" s="183">
        <f t="shared" si="782"/>
      </c>
      <c r="M645" s="181">
        <f>SUM(M637:M644)</f>
      </c>
      <c r="N645" s="184">
        <f t="shared" si="811"/>
      </c>
      <c r="O645" s="181">
        <f>SUM(O637:O644)</f>
      </c>
      <c r="P645" s="184">
        <f t="shared" si="838"/>
      </c>
      <c r="Q645" s="185">
        <f>M645/O645</f>
      </c>
      <c r="R645" s="181">
        <f>SUM(R637:R644)</f>
      </c>
      <c r="S645" s="185">
        <f>(O645+O645)/(K645+K645)</f>
      </c>
      <c r="T645" s="181">
        <f>SUM(T637:T644)</f>
      </c>
      <c r="U645" s="186">
        <f t="shared" ref="U645:U646" si="67">F645/T645</f>
      </c>
      <c r="V645" s="187">
        <f>(F645+5*500)/T645</f>
      </c>
      <c r="W645" s="183">
        <f>SUM(W637:W644)</f>
      </c>
      <c r="X645" s="188">
        <f t="shared" ref="X645:X646" si="199">W645/T645</f>
      </c>
      <c r="Y645" s="185">
        <f t="shared" ref="Y645:Y646" si="331">T645/R645</f>
      </c>
      <c r="Z645" s="187">
        <f t="shared" ref="Z645:Z646" si="463">W645/F645</f>
      </c>
      <c r="AA645" s="187">
        <f>W645/(F645+COUNT(W637:W644)*500)</f>
      </c>
      <c r="AB645" s="181">
        <f>SUM(AB637:AB644)</f>
      </c>
      <c r="AC645" s="181">
        <f>SUM(AC637:AC644)</f>
      </c>
      <c r="AD645" s="185">
        <f t="shared" ref="AD645:AD646" si="595">AB645/T645</f>
      </c>
      <c r="AE645" s="189">
        <f>(W645-AC645)/(F645+COUNT(W637:W644))</f>
      </c>
      <c r="AF645" s="174"/>
    </row>
    <row r="646">
      <c r="A646" s="161"/>
      <c r="B646" s="162" t="s">
        <v>167</v>
      </c>
      <c r="C646" s="163" t="s">
        <v>156</v>
      </c>
      <c r="D646" s="201" t="s">
        <v>187</v>
      </c>
      <c r="E646" s="165">
        <v>3090.25</v>
      </c>
      <c r="F646" s="166">
        <f>E646+E647</f>
      </c>
      <c r="G646" s="167">
        <v>42506</v>
      </c>
      <c r="H646" s="167">
        <v>300</v>
      </c>
      <c r="I646" s="168">
        <f t="shared" si="673"/>
      </c>
      <c r="J646" s="169">
        <f t="shared" si="727"/>
      </c>
      <c r="K646" s="167">
        <v>47</v>
      </c>
      <c r="L646" s="169">
        <f t="shared" si="782"/>
      </c>
      <c r="M646" s="167">
        <v>0</v>
      </c>
      <c r="N646" s="170">
        <f t="shared" si="811"/>
      </c>
      <c r="O646" s="167">
        <v>5</v>
      </c>
      <c r="P646" s="170">
        <f t="shared" si="838"/>
      </c>
      <c r="Q646" s="171">
        <f>(M646+M647)/(O646+O647)</f>
      </c>
      <c r="R646" s="172">
        <v>10</v>
      </c>
      <c r="S646" s="171">
        <f>(O646+O647)/(K646+K647)</f>
      </c>
      <c r="T646" s="172">
        <v>0</v>
      </c>
      <c r="U646" s="173">
        <f t="shared" si="67"/>
      </c>
      <c r="V646" s="174">
        <f>(F646+500)/T646</f>
      </c>
      <c r="W646" s="175">
        <v>0</v>
      </c>
      <c r="X646" s="174">
        <f t="shared" si="199"/>
      </c>
      <c r="Y646" s="171">
        <f t="shared" si="331"/>
      </c>
      <c r="Z646" s="174">
        <f t="shared" si="463"/>
      </c>
      <c r="AA646" s="174">
        <f>W646/(F646+500)</f>
      </c>
      <c r="AB646" s="172">
        <v>0</v>
      </c>
      <c r="AC646" s="172">
        <v>0</v>
      </c>
      <c r="AD646" s="171">
        <f t="shared" si="595"/>
      </c>
      <c r="AE646" s="174">
        <f>(W646-AC646)/(F646+500)</f>
      </c>
      <c r="AF646" s="174" t="s">
        <v>159</v>
      </c>
    </row>
    <row r="647">
      <c r="A647" s="161"/>
      <c r="B647" s="162"/>
      <c r="C647" s="163"/>
      <c r="D647" s="164" t="s">
        <v>144</v>
      </c>
      <c r="E647" s="165">
        <v>60.92</v>
      </c>
      <c r="F647" s="166"/>
      <c r="G647" s="167">
        <v>610</v>
      </c>
      <c r="H647" s="167">
        <v>34</v>
      </c>
      <c r="I647" s="168">
        <f t="shared" si="673"/>
      </c>
      <c r="J647" s="169">
        <f t="shared" si="727"/>
      </c>
      <c r="K647" s="167">
        <v>1</v>
      </c>
      <c r="L647" s="169">
        <f t="shared" si="782"/>
      </c>
      <c r="M647" s="167">
        <v>0</v>
      </c>
      <c r="N647" s="170">
        <f t="shared" si="811"/>
      </c>
      <c r="O647" s="167">
        <v>0</v>
      </c>
      <c r="P647" s="170">
        <f t="shared" si="838"/>
      </c>
      <c r="Q647" s="171"/>
      <c r="R647" s="172"/>
      <c r="S647" s="171"/>
      <c r="T647" s="172"/>
      <c r="U647" s="173"/>
      <c r="V647" s="174"/>
      <c r="W647" s="175"/>
      <c r="X647" s="174"/>
      <c r="Y647" s="171"/>
      <c r="Z647" s="174"/>
      <c r="AA647" s="174"/>
      <c r="AB647" s="172"/>
      <c r="AC647" s="172"/>
      <c r="AD647" s="171"/>
      <c r="AE647" s="174"/>
      <c r="AF647" s="176" t="s">
        <v>145</v>
      </c>
    </row>
    <row r="648">
      <c r="A648" s="161"/>
      <c r="B648" s="162" t="s">
        <v>169</v>
      </c>
      <c r="C648" s="163" t="s">
        <v>156</v>
      </c>
      <c r="D648" s="201" t="s">
        <v>187</v>
      </c>
      <c r="E648" s="165">
        <v>1666.98</v>
      </c>
      <c r="F648" s="166">
        <f>E648+E649</f>
      </c>
      <c r="G648" s="167">
        <v>14044</v>
      </c>
      <c r="H648" s="167">
        <v>135</v>
      </c>
      <c r="I648" s="168">
        <f t="shared" si="673"/>
      </c>
      <c r="J648" s="169">
        <f t="shared" si="727"/>
      </c>
      <c r="K648" s="167">
        <v>36</v>
      </c>
      <c r="L648" s="169">
        <f t="shared" si="782"/>
      </c>
      <c r="M648" s="167">
        <v>0</v>
      </c>
      <c r="N648" s="170">
        <f t="shared" si="811"/>
      </c>
      <c r="O648" s="167">
        <v>5</v>
      </c>
      <c r="P648" s="170">
        <f t="shared" si="838"/>
      </c>
      <c r="Q648" s="171">
        <f>(M648+M649)/(O648+O649)</f>
      </c>
      <c r="R648" s="172">
        <v>8</v>
      </c>
      <c r="S648" s="171">
        <f>(O648+O649)/(K648+K649)</f>
      </c>
      <c r="T648" s="172">
        <v>0</v>
      </c>
      <c r="U648" s="173">
        <f>F648/T648</f>
      </c>
      <c r="V648" s="174">
        <f>(F648+500)/T648</f>
      </c>
      <c r="W648" s="175">
        <v>0</v>
      </c>
      <c r="X648" s="174">
        <f>W648/T648</f>
      </c>
      <c r="Y648" s="171">
        <f>T648/R648</f>
      </c>
      <c r="Z648" s="174">
        <f>W648/F648</f>
      </c>
      <c r="AA648" s="174">
        <f>W648/(F648+500)</f>
      </c>
      <c r="AB648" s="172">
        <v>0</v>
      </c>
      <c r="AC648" s="172">
        <v>0</v>
      </c>
      <c r="AD648" s="171">
        <f>AB648/T648</f>
      </c>
      <c r="AE648" s="174">
        <f>(W648-AC648)/(F648+500)</f>
      </c>
      <c r="AF648" s="174" t="s">
        <v>159</v>
      </c>
    </row>
    <row r="649">
      <c r="A649" s="161"/>
      <c r="B649" s="162"/>
      <c r="C649" s="163"/>
      <c r="D649" s="164" t="s">
        <v>144</v>
      </c>
      <c r="E649" s="165">
        <v>101.68</v>
      </c>
      <c r="F649" s="166"/>
      <c r="G649" s="167">
        <v>741</v>
      </c>
      <c r="H649" s="167">
        <v>45</v>
      </c>
      <c r="I649" s="168">
        <f t="shared" si="673"/>
      </c>
      <c r="J649" s="169">
        <f t="shared" si="727"/>
      </c>
      <c r="K649" s="167">
        <v>1</v>
      </c>
      <c r="L649" s="169">
        <f t="shared" si="782"/>
      </c>
      <c r="M649" s="167">
        <v>0</v>
      </c>
      <c r="N649" s="170">
        <f t="shared" si="811"/>
      </c>
      <c r="O649" s="167">
        <v>0</v>
      </c>
      <c r="P649" s="170">
        <f t="shared" si="838"/>
      </c>
      <c r="Q649" s="171"/>
      <c r="R649" s="172"/>
      <c r="S649" s="171"/>
      <c r="T649" s="172"/>
      <c r="U649" s="173"/>
      <c r="V649" s="174"/>
      <c r="W649" s="175"/>
      <c r="X649" s="174"/>
      <c r="Y649" s="171"/>
      <c r="Z649" s="174"/>
      <c r="AA649" s="174"/>
      <c r="AB649" s="172"/>
      <c r="AC649" s="172"/>
      <c r="AD649" s="171"/>
      <c r="AE649" s="174"/>
      <c r="AF649" s="176" t="s">
        <v>145</v>
      </c>
    </row>
    <row r="650">
      <c r="A650" s="161"/>
      <c r="B650" s="162" t="s">
        <v>170</v>
      </c>
      <c r="C650" s="163" t="s">
        <v>156</v>
      </c>
      <c r="D650" s="201" t="s">
        <v>187</v>
      </c>
      <c r="E650" s="165">
        <v>1327.42</v>
      </c>
      <c r="F650" s="166">
        <f>E650+E651</f>
      </c>
      <c r="G650" s="167">
        <v>9497</v>
      </c>
      <c r="H650" s="167">
        <v>115</v>
      </c>
      <c r="I650" s="168">
        <f t="shared" si="673"/>
      </c>
      <c r="J650" s="169">
        <f t="shared" si="727"/>
      </c>
      <c r="K650" s="167">
        <v>29</v>
      </c>
      <c r="L650" s="169">
        <f t="shared" si="782"/>
      </c>
      <c r="M650" s="167">
        <v>1</v>
      </c>
      <c r="N650" s="170">
        <f t="shared" si="811"/>
      </c>
      <c r="O650" s="167">
        <v>3</v>
      </c>
      <c r="P650" s="170">
        <f t="shared" si="838"/>
      </c>
      <c r="Q650" s="171">
        <f>(M650+M651)/(O650+O651)</f>
      </c>
      <c r="R650" s="172">
        <v>8</v>
      </c>
      <c r="S650" s="171">
        <f>(O650+O651)/(K650+K651)</f>
      </c>
      <c r="T650" s="172">
        <v>2</v>
      </c>
      <c r="U650" s="173">
        <f>F650/T650</f>
      </c>
      <c r="V650" s="174">
        <f>(F650+500)/T650</f>
      </c>
      <c r="W650" s="175">
        <v>3674.4</v>
      </c>
      <c r="X650" s="174">
        <f>W650/T650</f>
      </c>
      <c r="Y650" s="171">
        <f>T650/R650</f>
      </c>
      <c r="Z650" s="174">
        <f>W650/F650</f>
      </c>
      <c r="AA650" s="174">
        <f>W650/(F650+500)</f>
      </c>
      <c r="AB650" s="172">
        <v>1</v>
      </c>
      <c r="AC650" s="172">
        <v>763.2</v>
      </c>
      <c r="AD650" s="171">
        <f>AB650/T650</f>
      </c>
      <c r="AE650" s="174">
        <f>(W650-AC650)/(F650+500)</f>
      </c>
      <c r="AF650" s="174" t="s">
        <v>159</v>
      </c>
    </row>
    <row r="651">
      <c r="A651" s="161"/>
      <c r="B651" s="162"/>
      <c r="C651" s="163"/>
      <c r="D651" s="164" t="s">
        <v>144</v>
      </c>
      <c r="E651" s="165">
        <v>135.02</v>
      </c>
      <c r="F651" s="166"/>
      <c r="G651" s="167">
        <v>720</v>
      </c>
      <c r="H651" s="167">
        <v>39</v>
      </c>
      <c r="I651" s="168">
        <f t="shared" si="673"/>
      </c>
      <c r="J651" s="169">
        <f t="shared" si="727"/>
      </c>
      <c r="K651" s="167">
        <v>2</v>
      </c>
      <c r="L651" s="169">
        <f t="shared" si="782"/>
      </c>
      <c r="M651" s="167">
        <v>0</v>
      </c>
      <c r="N651" s="170">
        <f t="shared" si="811"/>
      </c>
      <c r="O651" s="167">
        <v>0</v>
      </c>
      <c r="P651" s="170">
        <f t="shared" si="838"/>
      </c>
      <c r="Q651" s="171"/>
      <c r="R651" s="172"/>
      <c r="S651" s="171"/>
      <c r="T651" s="172"/>
      <c r="U651" s="173"/>
      <c r="V651" s="174"/>
      <c r="W651" s="175"/>
      <c r="X651" s="174"/>
      <c r="Y651" s="171"/>
      <c r="Z651" s="174"/>
      <c r="AA651" s="174"/>
      <c r="AB651" s="172"/>
      <c r="AC651" s="172"/>
      <c r="AD651" s="171"/>
      <c r="AE651" s="174"/>
      <c r="AF651" s="176" t="s">
        <v>145</v>
      </c>
    </row>
    <row r="652">
      <c r="A652" s="161"/>
      <c r="B652" s="162" t="s">
        <v>171</v>
      </c>
      <c r="C652" s="163" t="s">
        <v>156</v>
      </c>
      <c r="D652" s="201" t="s">
        <v>187</v>
      </c>
      <c r="E652" s="165">
        <v>309.89</v>
      </c>
      <c r="F652" s="166">
        <f>E652+E653</f>
      </c>
      <c r="G652" s="167">
        <v>2127</v>
      </c>
      <c r="H652" s="167">
        <v>40</v>
      </c>
      <c r="I652" s="168">
        <f t="shared" si="673"/>
      </c>
      <c r="J652" s="169">
        <f t="shared" si="727"/>
      </c>
      <c r="K652" s="167">
        <v>4</v>
      </c>
      <c r="L652" s="169">
        <f t="shared" si="782"/>
      </c>
      <c r="M652" s="167">
        <v>0</v>
      </c>
      <c r="N652" s="170">
        <f t="shared" si="811"/>
      </c>
      <c r="O652" s="167">
        <v>0</v>
      </c>
      <c r="P652" s="170">
        <f t="shared" si="838"/>
      </c>
      <c r="Q652" s="171">
        <f>(M652+M653)/(O652+O653)</f>
      </c>
      <c r="R652" s="172">
        <v>2</v>
      </c>
      <c r="S652" s="171">
        <f>(O652+O653)/(K652+K653)</f>
      </c>
      <c r="T652" s="172">
        <v>1</v>
      </c>
      <c r="U652" s="173">
        <f>F652/T652</f>
      </c>
      <c r="V652" s="174">
        <f>(F652+500)/T652</f>
      </c>
      <c r="W652" s="175">
        <v>1692</v>
      </c>
      <c r="X652" s="174">
        <f>W652/T652</f>
      </c>
      <c r="Y652" s="171">
        <f>T652/R652</f>
      </c>
      <c r="Z652" s="174">
        <f>W652/F652</f>
      </c>
      <c r="AA652" s="174">
        <f>W652/(F652+500)</f>
      </c>
      <c r="AB652" s="172">
        <v>0</v>
      </c>
      <c r="AC652" s="172">
        <v>0</v>
      </c>
      <c r="AD652" s="171">
        <f>AB652/T652</f>
      </c>
      <c r="AE652" s="174">
        <f>(W652-AC652)/(F652+500)</f>
      </c>
      <c r="AF652" s="174" t="s">
        <v>159</v>
      </c>
    </row>
    <row r="653">
      <c r="A653" s="161"/>
      <c r="B653" s="162"/>
      <c r="C653" s="163"/>
      <c r="D653" s="164" t="s">
        <v>144</v>
      </c>
      <c r="E653" s="165">
        <v>22.42</v>
      </c>
      <c r="F653" s="166"/>
      <c r="G653" s="167">
        <v>189</v>
      </c>
      <c r="H653" s="167">
        <v>14</v>
      </c>
      <c r="I653" s="168">
        <f t="shared" si="673"/>
      </c>
      <c r="J653" s="169">
        <f t="shared" si="727"/>
      </c>
      <c r="K653" s="167">
        <v>0</v>
      </c>
      <c r="L653" s="169">
        <f t="shared" si="782"/>
      </c>
      <c r="M653" s="167">
        <v>0</v>
      </c>
      <c r="N653" s="170">
        <f t="shared" si="811"/>
      </c>
      <c r="O653" s="167">
        <v>0</v>
      </c>
      <c r="P653" s="170">
        <f t="shared" si="838"/>
      </c>
      <c r="Q653" s="171"/>
      <c r="R653" s="172"/>
      <c r="S653" s="171"/>
      <c r="T653" s="172"/>
      <c r="U653" s="173"/>
      <c r="V653" s="174"/>
      <c r="W653" s="175"/>
      <c r="X653" s="174"/>
      <c r="Y653" s="171"/>
      <c r="Z653" s="174"/>
      <c r="AA653" s="174"/>
      <c r="AB653" s="172"/>
      <c r="AC653" s="172"/>
      <c r="AD653" s="171"/>
      <c r="AE653" s="174"/>
      <c r="AF653" s="176" t="s">
        <v>145</v>
      </c>
    </row>
    <row r="654">
      <c r="A654" s="161"/>
      <c r="B654" s="177" t="s">
        <v>149</v>
      </c>
      <c r="C654" s="178"/>
      <c r="D654" s="179"/>
      <c r="E654" s="180">
        <f>SUM(E646:E653)</f>
      </c>
      <c r="F654" s="181">
        <f>SUM(F646:F653)</f>
      </c>
      <c r="G654" s="181">
        <f>SUM(G646:G653)</f>
      </c>
      <c r="H654" s="181">
        <f>SUM(H646:H653)</f>
      </c>
      <c r="I654" s="182">
        <f t="shared" si="673"/>
      </c>
      <c r="J654" s="183">
        <f t="shared" si="727"/>
      </c>
      <c r="K654" s="181">
        <f>SUM(K646:K653)</f>
      </c>
      <c r="L654" s="183">
        <f t="shared" si="782"/>
      </c>
      <c r="M654" s="181">
        <f>SUM(M646:M653)</f>
      </c>
      <c r="N654" s="184">
        <f t="shared" si="811"/>
      </c>
      <c r="O654" s="181">
        <f>SUM(O646:O653)</f>
      </c>
      <c r="P654" s="184">
        <f t="shared" si="838"/>
      </c>
      <c r="Q654" s="185">
        <f t="shared" ref="Q654:Q655" si="700">M654/O654</f>
      </c>
      <c r="R654" s="181">
        <f>SUM(R646:R653)</f>
      </c>
      <c r="S654" s="185">
        <f t="shared" ref="S654:S655" si="754">(O654+O654)/(K654+K654)</f>
      </c>
      <c r="T654" s="181">
        <f>SUM(T646:T653)</f>
      </c>
      <c r="U654" s="186">
        <f t="shared" ref="U654:U655" si="68">F654/T654</f>
      </c>
      <c r="V654" s="187">
        <f>(F654+5*500)/T654</f>
      </c>
      <c r="W654" s="183">
        <f>SUM(W646:W653)</f>
      </c>
      <c r="X654" s="188">
        <f t="shared" ref="X654:X655" si="200">W654/T654</f>
      </c>
      <c r="Y654" s="185">
        <f t="shared" ref="Y654:Y655" si="332">T654/R654</f>
      </c>
      <c r="Z654" s="187">
        <f t="shared" ref="Z654:Z655" si="464">W654/F654</f>
      </c>
      <c r="AA654" s="187">
        <f>W654/(F654+COUNT(W646:W653)*500)</f>
      </c>
      <c r="AB654" s="181">
        <f>SUM(AB646:AB653)</f>
      </c>
      <c r="AC654" s="181">
        <f>SUM(AC646:AC653)</f>
      </c>
      <c r="AD654" s="185">
        <f t="shared" ref="AD654:AD655" si="596">AB654/T654</f>
      </c>
      <c r="AE654" s="189">
        <f>(W654-AC654)/(F654+COUNT(W646:W653))</f>
      </c>
      <c r="AF654" s="174"/>
    </row>
    <row r="655">
      <c r="A655" s="161"/>
      <c r="B655" s="191" t="s">
        <v>172</v>
      </c>
      <c r="C655" s="191"/>
      <c r="D655" s="191"/>
      <c r="E655" s="193">
        <f>E618+E627+E636+E645+E654</f>
      </c>
      <c r="F655" s="194">
        <f>F618+F627+F636+F645+F654</f>
      </c>
      <c r="G655" s="194">
        <f>G618+G627+G636+G645+G654</f>
      </c>
      <c r="H655" s="194">
        <f>H618+H627+H636+H645+H654</f>
      </c>
      <c r="I655" s="195">
        <f t="shared" si="673"/>
      </c>
      <c r="J655" s="194">
        <f>J618+J627+J636+J645+J654</f>
      </c>
      <c r="K655" s="194">
        <f>K618+K627+K636+K645+K654</f>
      </c>
      <c r="L655" s="196">
        <f t="shared" si="782"/>
      </c>
      <c r="M655" s="194">
        <f>M618+M627+M636+M645+M654</f>
      </c>
      <c r="N655" s="197">
        <f t="shared" si="811"/>
      </c>
      <c r="O655" s="194">
        <f>O618+O627+O636+O645+O654</f>
      </c>
      <c r="P655" s="197">
        <f t="shared" si="838"/>
      </c>
      <c r="Q655" s="198">
        <f t="shared" si="700"/>
      </c>
      <c r="R655" s="194">
        <f>R618+R627+R636+R645+R654</f>
      </c>
      <c r="S655" s="198">
        <f t="shared" si="754"/>
      </c>
      <c r="T655" s="194">
        <f>T618+T627+T636+T645+T654</f>
      </c>
      <c r="U655" s="199">
        <f t="shared" si="68"/>
      </c>
      <c r="V655" s="194">
        <f>(F655+4*500)/T655</f>
      </c>
      <c r="W655" s="194">
        <f>W618+W627+W636+W645+W654</f>
      </c>
      <c r="X655" s="194">
        <f t="shared" si="200"/>
      </c>
      <c r="Y655" s="198">
        <f t="shared" si="332"/>
      </c>
      <c r="Z655" s="194">
        <f t="shared" si="464"/>
      </c>
      <c r="AA655" s="194">
        <f>W655/(F655+COUNT(W610:W617,W619:W626,W628:W635,W637:W644,W646:W653)*500)</f>
      </c>
      <c r="AB655" s="194">
        <f>AB618+AB627+AB636+AB645+AB654</f>
      </c>
      <c r="AC655" s="194">
        <f>AC618+AC627+AC636+AC645+AC654</f>
      </c>
      <c r="AD655" s="198">
        <f t="shared" si="596"/>
      </c>
      <c r="AE655" s="194">
        <f>(W655-AC655)/(F655+COUNT(W610:W617,W619:W626,W628:W635,W637:W644,W646:W653)*500)</f>
      </c>
      <c r="AF655" s="174"/>
    </row>
    <row customHeight="true" ht="39.07643120049085" r="656">
      <c r="A656" s="150" t="s">
        <v>107</v>
      </c>
      <c r="B656" s="151" t="s">
        <v>108</v>
      </c>
      <c r="C656" s="152" t="s">
        <v>109</v>
      </c>
      <c r="D656" s="151" t="s">
        <v>110</v>
      </c>
      <c r="E656" s="153" t="s">
        <v>111</v>
      </c>
      <c r="F656" s="151" t="s">
        <v>112</v>
      </c>
      <c r="G656" s="151" t="s">
        <v>113</v>
      </c>
      <c r="H656" s="151" t="s">
        <v>114</v>
      </c>
      <c r="I656" s="154" t="s">
        <v>115</v>
      </c>
      <c r="J656" s="155" t="s">
        <v>116</v>
      </c>
      <c r="K656" s="151" t="s">
        <v>117</v>
      </c>
      <c r="L656" s="155" t="s">
        <v>118</v>
      </c>
      <c r="M656" s="151" t="s">
        <v>119</v>
      </c>
      <c r="N656" s="156" t="s">
        <v>120</v>
      </c>
      <c r="O656" s="151" t="s">
        <v>121</v>
      </c>
      <c r="P656" s="156" t="s">
        <v>122</v>
      </c>
      <c r="Q656" s="154" t="s">
        <v>123</v>
      </c>
      <c r="R656" s="157" t="s">
        <v>124</v>
      </c>
      <c r="S656" s="158" t="s">
        <v>125</v>
      </c>
      <c r="T656" s="157" t="s">
        <v>126</v>
      </c>
      <c r="U656" s="159" t="s">
        <v>127</v>
      </c>
      <c r="V656" s="160" t="s">
        <v>128</v>
      </c>
      <c r="W656" s="159" t="s">
        <v>129</v>
      </c>
      <c r="X656" s="160" t="s">
        <v>130</v>
      </c>
      <c r="Y656" s="158" t="s">
        <v>131</v>
      </c>
      <c r="Z656" s="160" t="s">
        <v>132</v>
      </c>
      <c r="AA656" s="160" t="s">
        <v>133</v>
      </c>
      <c r="AB656" s="160" t="s">
        <v>134</v>
      </c>
      <c r="AC656" s="157" t="s">
        <v>135</v>
      </c>
      <c r="AD656" s="158" t="s">
        <v>136</v>
      </c>
      <c r="AE656" s="160" t="s">
        <v>137</v>
      </c>
      <c r="AF656" s="160" t="s">
        <v>138</v>
      </c>
    </row>
    <row customHeight="true" ht="20.238095238095237" r="657">
      <c r="A657" s="161" t="s">
        <v>195</v>
      </c>
      <c r="B657" s="162" t="s">
        <v>140</v>
      </c>
      <c r="C657" s="163" t="s">
        <v>163</v>
      </c>
      <c r="D657" s="164" t="s">
        <v>142</v>
      </c>
      <c r="E657" s="165">
        <v>965.98</v>
      </c>
      <c r="F657" s="166">
        <f>E657+E658</f>
      </c>
      <c r="G657" s="167">
        <v>5079</v>
      </c>
      <c r="H657" s="167">
        <v>89</v>
      </c>
      <c r="I657" s="168">
        <f t="shared" ref="I657:I702" si="674">H657/G657</f>
      </c>
      <c r="J657" s="169">
        <f t="shared" ref="J657:J701" si="728">(E657/G657)*1000</f>
      </c>
      <c r="K657" s="167">
        <v>18</v>
      </c>
      <c r="L657" s="169">
        <f t="shared" ref="L657:L702" si="783">E657/K657</f>
      </c>
      <c r="M657" s="167">
        <v>0</v>
      </c>
      <c r="N657" s="170">
        <f t="shared" ref="N657:N702" si="812">E657/M657</f>
      </c>
      <c r="O657" s="167">
        <v>2</v>
      </c>
      <c r="P657" s="170">
        <f t="shared" ref="P657:P702" si="839">E657/O657</f>
      </c>
      <c r="Q657" s="171">
        <f>(M657+M658)/(O657+O658)</f>
      </c>
      <c r="R657" s="172">
        <v>5</v>
      </c>
      <c r="S657" s="171">
        <f>(O657+O658)/(K657+K658)</f>
      </c>
      <c r="T657" s="172">
        <v>0</v>
      </c>
      <c r="U657" s="173">
        <f>F657/T657</f>
      </c>
      <c r="V657" s="174">
        <f>(F657+500)/T657</f>
      </c>
      <c r="W657" s="175">
        <v>0</v>
      </c>
      <c r="X657" s="174">
        <f>W657/T657</f>
      </c>
      <c r="Y657" s="171">
        <f>T657/R657</f>
      </c>
      <c r="Z657" s="174">
        <f>W657/F657</f>
      </c>
      <c r="AA657" s="174">
        <f>W657/(F657+500)</f>
      </c>
      <c r="AB657" s="172">
        <v>0</v>
      </c>
      <c r="AC657" s="172">
        <v>0</v>
      </c>
      <c r="AD657" s="171">
        <f>AB657/T657</f>
      </c>
      <c r="AE657" s="174">
        <f>(W657-AC657)/(F657+500)</f>
      </c>
      <c r="AF657" s="174" t="s">
        <v>143</v>
      </c>
    </row>
    <row customHeight="true" ht="20.238095238095237" r="658">
      <c r="A658" s="161"/>
      <c r="B658" s="162"/>
      <c r="C658" s="163"/>
      <c r="D658" s="164" t="s">
        <v>144</v>
      </c>
      <c r="E658" s="165">
        <v>137.57</v>
      </c>
      <c r="F658" s="166"/>
      <c r="G658" s="167">
        <v>1169</v>
      </c>
      <c r="H658" s="167">
        <v>118</v>
      </c>
      <c r="I658" s="168">
        <f t="shared" si="674"/>
      </c>
      <c r="J658" s="169">
        <f t="shared" si="728"/>
      </c>
      <c r="K658" s="167">
        <v>3</v>
      </c>
      <c r="L658" s="169">
        <f t="shared" si="783"/>
      </c>
      <c r="M658" s="167">
        <v>0</v>
      </c>
      <c r="N658" s="170">
        <f t="shared" si="812"/>
      </c>
      <c r="O658" s="167">
        <v>1</v>
      </c>
      <c r="P658" s="170">
        <f t="shared" si="839"/>
      </c>
      <c r="Q658" s="171"/>
      <c r="R658" s="172"/>
      <c r="S658" s="171"/>
      <c r="T658" s="172"/>
      <c r="U658" s="173"/>
      <c r="V658" s="174"/>
      <c r="W658" s="175"/>
      <c r="X658" s="174"/>
      <c r="Y658" s="171"/>
      <c r="Z658" s="174"/>
      <c r="AA658" s="174"/>
      <c r="AB658" s="172"/>
      <c r="AC658" s="172"/>
      <c r="AD658" s="171"/>
      <c r="AE658" s="174"/>
      <c r="AF658" s="176" t="s">
        <v>177</v>
      </c>
    </row>
    <row customHeight="true" ht="20.238095238095237" r="659">
      <c r="A659" s="161"/>
      <c r="B659" s="162" t="s">
        <v>146</v>
      </c>
      <c r="C659" s="163" t="s">
        <v>163</v>
      </c>
      <c r="D659" s="164" t="s">
        <v>142</v>
      </c>
      <c r="E659" s="165">
        <v>1294.56</v>
      </c>
      <c r="F659" s="166">
        <f>E659+E660</f>
      </c>
      <c r="G659" s="167">
        <v>8061</v>
      </c>
      <c r="H659" s="167">
        <v>74</v>
      </c>
      <c r="I659" s="168">
        <f t="shared" si="674"/>
      </c>
      <c r="J659" s="169">
        <f t="shared" si="728"/>
      </c>
      <c r="K659" s="167">
        <v>25</v>
      </c>
      <c r="L659" s="169">
        <f t="shared" si="783"/>
      </c>
      <c r="M659" s="167">
        <v>1</v>
      </c>
      <c r="N659" s="170">
        <f t="shared" si="812"/>
      </c>
      <c r="O659" s="167">
        <v>1</v>
      </c>
      <c r="P659" s="170">
        <f t="shared" si="839"/>
      </c>
      <c r="Q659" s="171">
        <f>(M659+M660)/(O659+O660)</f>
      </c>
      <c r="R659" s="172">
        <v>2</v>
      </c>
      <c r="S659" s="171">
        <f>(O659+O660)/(K659+K660)</f>
      </c>
      <c r="T659" s="172">
        <v>6</v>
      </c>
      <c r="U659" s="173">
        <f>F659/T659</f>
      </c>
      <c r="V659" s="174">
        <f>(F659+500)/T659</f>
      </c>
      <c r="W659" s="173">
        <v>5687.76</v>
      </c>
      <c r="X659" s="174">
        <f>W659/T659</f>
      </c>
      <c r="Y659" s="171">
        <f>T659/R659</f>
      </c>
      <c r="Z659" s="174">
        <f>W659/F659</f>
      </c>
      <c r="AA659" s="174">
        <f>W659/(F659+500)</f>
      </c>
      <c r="AB659" s="172">
        <v>0</v>
      </c>
      <c r="AC659" s="172">
        <v>0</v>
      </c>
      <c r="AD659" s="171">
        <f>AB659/T659</f>
      </c>
      <c r="AE659" s="174">
        <f>(W659-AC659)/(F659+500)</f>
      </c>
      <c r="AF659" s="174" t="s">
        <v>143</v>
      </c>
    </row>
    <row customHeight="true" ht="20.238095238095237" r="660">
      <c r="A660" s="161"/>
      <c r="B660" s="162"/>
      <c r="C660" s="163"/>
      <c r="D660" s="164" t="s">
        <v>144</v>
      </c>
      <c r="E660" s="165">
        <v>136.11</v>
      </c>
      <c r="F660" s="166"/>
      <c r="G660" s="167">
        <v>1119</v>
      </c>
      <c r="H660" s="167">
        <v>79</v>
      </c>
      <c r="I660" s="168">
        <f t="shared" si="674"/>
      </c>
      <c r="J660" s="169">
        <f t="shared" si="728"/>
      </c>
      <c r="K660" s="167">
        <v>2</v>
      </c>
      <c r="L660" s="169">
        <f t="shared" si="783"/>
      </c>
      <c r="M660" s="167">
        <v>0</v>
      </c>
      <c r="N660" s="170">
        <f t="shared" si="812"/>
      </c>
      <c r="O660" s="167">
        <v>0</v>
      </c>
      <c r="P660" s="170">
        <f t="shared" si="839"/>
      </c>
      <c r="Q660" s="171"/>
      <c r="R660" s="172"/>
      <c r="S660" s="171"/>
      <c r="T660" s="172"/>
      <c r="U660" s="173"/>
      <c r="V660" s="174"/>
      <c r="W660" s="173"/>
      <c r="X660" s="174"/>
      <c r="Y660" s="171"/>
      <c r="Z660" s="174"/>
      <c r="AA660" s="174"/>
      <c r="AB660" s="172"/>
      <c r="AC660" s="172"/>
      <c r="AD660" s="171"/>
      <c r="AE660" s="174"/>
      <c r="AF660" s="176" t="s">
        <v>177</v>
      </c>
    </row>
    <row customHeight="true" ht="20.238095238095237" r="661">
      <c r="A661" s="161"/>
      <c r="B661" s="162" t="s">
        <v>147</v>
      </c>
      <c r="C661" s="163" t="s">
        <v>163</v>
      </c>
      <c r="D661" s="164" t="s">
        <v>142</v>
      </c>
      <c r="E661" s="165">
        <v>955.24</v>
      </c>
      <c r="F661" s="166">
        <f>E661+E662</f>
      </c>
      <c r="G661" s="167">
        <v>6376</v>
      </c>
      <c r="H661" s="167">
        <v>83</v>
      </c>
      <c r="I661" s="168">
        <f t="shared" si="674"/>
      </c>
      <c r="J661" s="169">
        <f t="shared" si="728"/>
      </c>
      <c r="K661" s="167">
        <v>18</v>
      </c>
      <c r="L661" s="169">
        <f t="shared" si="783"/>
      </c>
      <c r="M661" s="167">
        <v>3</v>
      </c>
      <c r="N661" s="170">
        <f t="shared" si="812"/>
      </c>
      <c r="O661" s="167">
        <v>5</v>
      </c>
      <c r="P661" s="170">
        <f t="shared" si="839"/>
      </c>
      <c r="Q661" s="171">
        <f>(M661+M662)/(O661+O662)</f>
      </c>
      <c r="R661" s="172">
        <v>6</v>
      </c>
      <c r="S661" s="171">
        <f>(O661+O662)/(K661+K662)</f>
      </c>
      <c r="T661" s="172">
        <v>3</v>
      </c>
      <c r="U661" s="173">
        <f>F661/T661</f>
      </c>
      <c r="V661" s="174">
        <f>(F661+500)/T661</f>
      </c>
      <c r="W661" s="175">
        <v>1910.3999999999996</v>
      </c>
      <c r="X661" s="174">
        <f>W661/T661</f>
      </c>
      <c r="Y661" s="171">
        <f>T661/R661</f>
      </c>
      <c r="Z661" s="174">
        <f>W661/F661</f>
      </c>
      <c r="AA661" s="174">
        <f>W661/(F661+500)</f>
      </c>
      <c r="AB661" s="172">
        <v>0</v>
      </c>
      <c r="AC661" s="172">
        <v>0</v>
      </c>
      <c r="AD661" s="171">
        <f>AB661/T661</f>
      </c>
      <c r="AE661" s="174">
        <f>(W661-AC661)/(F661+500)</f>
      </c>
      <c r="AF661" s="174" t="s">
        <v>143</v>
      </c>
    </row>
    <row customHeight="true" ht="20.238095238095237" r="662">
      <c r="A662" s="161"/>
      <c r="B662" s="162"/>
      <c r="C662" s="163"/>
      <c r="D662" s="164" t="s">
        <v>144</v>
      </c>
      <c r="E662" s="165">
        <v>91.33</v>
      </c>
      <c r="F662" s="166"/>
      <c r="G662" s="167">
        <v>795</v>
      </c>
      <c r="H662" s="167">
        <v>47</v>
      </c>
      <c r="I662" s="168">
        <f t="shared" si="674"/>
      </c>
      <c r="J662" s="169">
        <f t="shared" si="728"/>
      </c>
      <c r="K662" s="167">
        <v>0</v>
      </c>
      <c r="L662" s="169">
        <f t="shared" si="783"/>
      </c>
      <c r="M662" s="167">
        <v>0</v>
      </c>
      <c r="N662" s="170">
        <f t="shared" si="812"/>
      </c>
      <c r="O662" s="167">
        <v>0</v>
      </c>
      <c r="P662" s="170">
        <f t="shared" si="839"/>
      </c>
      <c r="Q662" s="171"/>
      <c r="R662" s="172"/>
      <c r="S662" s="171"/>
      <c r="T662" s="172"/>
      <c r="U662" s="173"/>
      <c r="V662" s="174"/>
      <c r="W662" s="175"/>
      <c r="X662" s="174"/>
      <c r="Y662" s="171"/>
      <c r="Z662" s="174"/>
      <c r="AA662" s="174"/>
      <c r="AB662" s="172"/>
      <c r="AC662" s="172"/>
      <c r="AD662" s="171"/>
      <c r="AE662" s="174"/>
      <c r="AF662" s="176" t="s">
        <v>177</v>
      </c>
    </row>
    <row customHeight="true" ht="20.238095238095237" r="663">
      <c r="A663" s="161"/>
      <c r="B663" s="162" t="s">
        <v>148</v>
      </c>
      <c r="C663" s="163" t="s">
        <v>163</v>
      </c>
      <c r="D663" s="164" t="s">
        <v>142</v>
      </c>
      <c r="E663" s="165">
        <v>1122.71</v>
      </c>
      <c r="F663" s="166">
        <f>E663+E664</f>
      </c>
      <c r="G663" s="167">
        <v>5019</v>
      </c>
      <c r="H663" s="167">
        <v>73</v>
      </c>
      <c r="I663" s="168">
        <f t="shared" si="674"/>
      </c>
      <c r="J663" s="169">
        <f t="shared" si="728"/>
      </c>
      <c r="K663" s="167">
        <v>17</v>
      </c>
      <c r="L663" s="169">
        <f t="shared" si="783"/>
      </c>
      <c r="M663" s="167">
        <v>0</v>
      </c>
      <c r="N663" s="170">
        <f t="shared" si="812"/>
      </c>
      <c r="O663" s="167">
        <v>1</v>
      </c>
      <c r="P663" s="170">
        <f t="shared" si="839"/>
      </c>
      <c r="Q663" s="171">
        <f>(M663+M664)/(O663+O664)</f>
      </c>
      <c r="R663" s="172">
        <v>2</v>
      </c>
      <c r="S663" s="171">
        <f>(O663+O664)/(K663+K664)</f>
      </c>
      <c r="T663" s="172">
        <v>0</v>
      </c>
      <c r="U663" s="173">
        <f>F663/T663</f>
      </c>
      <c r="V663" s="174">
        <f>(F663+500)/T663</f>
      </c>
      <c r="W663" s="175">
        <v>0</v>
      </c>
      <c r="X663" s="174">
        <f>W663/T663</f>
      </c>
      <c r="Y663" s="171">
        <f>T663/R663</f>
      </c>
      <c r="Z663" s="174">
        <f>W663/F663</f>
      </c>
      <c r="AA663" s="174">
        <f>W663/(F663+500)</f>
      </c>
      <c r="AB663" s="172">
        <v>0</v>
      </c>
      <c r="AC663" s="172">
        <v>0</v>
      </c>
      <c r="AD663" s="171">
        <f>AB663/T663</f>
      </c>
      <c r="AE663" s="174">
        <f>(W663-AC663)/(F663+500)</f>
      </c>
      <c r="AF663" s="174" t="s">
        <v>143</v>
      </c>
    </row>
    <row customHeight="true" ht="20.238095238095237" r="664">
      <c r="A664" s="161"/>
      <c r="B664" s="162"/>
      <c r="C664" s="163"/>
      <c r="D664" s="164" t="s">
        <v>144</v>
      </c>
      <c r="E664" s="165">
        <v>61.68</v>
      </c>
      <c r="F664" s="166"/>
      <c r="G664" s="167">
        <v>760</v>
      </c>
      <c r="H664" s="167">
        <v>35</v>
      </c>
      <c r="I664" s="168">
        <f t="shared" si="674"/>
      </c>
      <c r="J664" s="169">
        <f t="shared" si="728"/>
      </c>
      <c r="K664" s="167">
        <v>1</v>
      </c>
      <c r="L664" s="169">
        <f t="shared" si="783"/>
      </c>
      <c r="M664" s="167">
        <v>0</v>
      </c>
      <c r="N664" s="170">
        <f t="shared" si="812"/>
      </c>
      <c r="O664" s="167">
        <v>0</v>
      </c>
      <c r="P664" s="170">
        <f t="shared" si="839"/>
      </c>
      <c r="Q664" s="171"/>
      <c r="R664" s="172"/>
      <c r="S664" s="171"/>
      <c r="T664" s="172"/>
      <c r="U664" s="173"/>
      <c r="V664" s="174"/>
      <c r="W664" s="175"/>
      <c r="X664" s="174"/>
      <c r="Y664" s="171"/>
      <c r="Z664" s="174"/>
      <c r="AA664" s="174"/>
      <c r="AB664" s="172"/>
      <c r="AC664" s="172"/>
      <c r="AD664" s="171"/>
      <c r="AE664" s="174"/>
      <c r="AF664" s="176" t="s">
        <v>177</v>
      </c>
    </row>
    <row customHeight="true" ht="20.238095238095237" r="665">
      <c r="A665" s="161"/>
      <c r="B665" s="162" t="s">
        <v>150</v>
      </c>
      <c r="C665" s="163" t="s">
        <v>163</v>
      </c>
      <c r="D665" s="164" t="s">
        <v>142</v>
      </c>
      <c r="E665" s="165">
        <v>894.27</v>
      </c>
      <c r="F665" s="166">
        <f>E665+E666</f>
      </c>
      <c r="G665" s="167">
        <v>3943</v>
      </c>
      <c r="H665" s="167">
        <v>86</v>
      </c>
      <c r="I665" s="168">
        <f t="shared" si="674"/>
      </c>
      <c r="J665" s="169">
        <f t="shared" si="728"/>
      </c>
      <c r="K665" s="167">
        <v>10</v>
      </c>
      <c r="L665" s="169">
        <f t="shared" si="783"/>
      </c>
      <c r="M665" s="167">
        <v>0</v>
      </c>
      <c r="N665" s="170">
        <f t="shared" si="812"/>
      </c>
      <c r="O665" s="167">
        <v>2</v>
      </c>
      <c r="P665" s="170">
        <f t="shared" si="839"/>
      </c>
      <c r="Q665" s="171">
        <f>(M665+M666)/(O665+O666)</f>
      </c>
      <c r="R665" s="172">
        <v>6</v>
      </c>
      <c r="S665" s="171">
        <f>(O665+O666)/(K665+K666)</f>
      </c>
      <c r="T665" s="172">
        <v>0</v>
      </c>
      <c r="U665" s="173">
        <f>F665/T665</f>
      </c>
      <c r="V665" s="174">
        <f>(F665+500)/T665</f>
      </c>
      <c r="W665" s="175">
        <v>0</v>
      </c>
      <c r="X665" s="174">
        <f>W665/T665</f>
      </c>
      <c r="Y665" s="171">
        <f>T665/R665</f>
      </c>
      <c r="Z665" s="174">
        <f>W665/F665</f>
      </c>
      <c r="AA665" s="174">
        <f>W665/(F665+500)</f>
      </c>
      <c r="AB665" s="172">
        <v>0</v>
      </c>
      <c r="AC665" s="172">
        <v>0</v>
      </c>
      <c r="AD665" s="171">
        <f>AB665/T665</f>
      </c>
      <c r="AE665" s="174">
        <f>(W665-AC665)/(F665+500)</f>
      </c>
      <c r="AF665" s="174" t="s">
        <v>143</v>
      </c>
    </row>
    <row customHeight="true" ht="20.238095238095237" r="666">
      <c r="A666" s="161"/>
      <c r="B666" s="162"/>
      <c r="C666" s="163"/>
      <c r="D666" s="164" t="s">
        <v>144</v>
      </c>
      <c r="E666" s="165">
        <v>73.78</v>
      </c>
      <c r="F666" s="166"/>
      <c r="G666" s="167">
        <v>566</v>
      </c>
      <c r="H666" s="167">
        <v>30</v>
      </c>
      <c r="I666" s="168">
        <f t="shared" si="674"/>
      </c>
      <c r="J666" s="169">
        <f t="shared" si="728"/>
      </c>
      <c r="K666" s="167">
        <v>3</v>
      </c>
      <c r="L666" s="169">
        <f t="shared" si="783"/>
      </c>
      <c r="M666" s="167">
        <v>0</v>
      </c>
      <c r="N666" s="170">
        <f t="shared" si="812"/>
      </c>
      <c r="O666" s="167">
        <v>0</v>
      </c>
      <c r="P666" s="170">
        <f t="shared" si="839"/>
      </c>
      <c r="Q666" s="171"/>
      <c r="R666" s="172"/>
      <c r="S666" s="171"/>
      <c r="T666" s="172"/>
      <c r="U666" s="173"/>
      <c r="V666" s="174"/>
      <c r="W666" s="175"/>
      <c r="X666" s="174"/>
      <c r="Y666" s="171"/>
      <c r="Z666" s="174"/>
      <c r="AA666" s="174"/>
      <c r="AB666" s="172"/>
      <c r="AC666" s="172"/>
      <c r="AD666" s="171"/>
      <c r="AE666" s="174"/>
      <c r="AF666" s="176" t="s">
        <v>177</v>
      </c>
    </row>
    <row r="667">
      <c r="A667" s="161"/>
      <c r="B667" s="177" t="s">
        <v>149</v>
      </c>
      <c r="C667" s="178"/>
      <c r="D667" s="179"/>
      <c r="E667" s="180">
        <f>SUM(E657:E666)</f>
      </c>
      <c r="F667" s="181">
        <f>SUM(F657:F666)</f>
      </c>
      <c r="G667" s="181">
        <f>SUM(G657:G666)</f>
      </c>
      <c r="H667" s="181">
        <f>SUM(H657:H666)</f>
      </c>
      <c r="I667" s="182">
        <f t="shared" si="674"/>
      </c>
      <c r="J667" s="183">
        <f t="shared" si="728"/>
      </c>
      <c r="K667" s="181">
        <f>SUM(K657:K666)</f>
      </c>
      <c r="L667" s="183">
        <f t="shared" si="783"/>
      </c>
      <c r="M667" s="181">
        <f>SUM(M657:M666)</f>
      </c>
      <c r="N667" s="184">
        <f t="shared" si="812"/>
      </c>
      <c r="O667" s="181">
        <f>SUM(O657:O666)</f>
      </c>
      <c r="P667" s="184">
        <f t="shared" si="839"/>
      </c>
      <c r="Q667" s="185">
        <f>M667/O667</f>
      </c>
      <c r="R667" s="181">
        <f>SUM(R657:R666)</f>
      </c>
      <c r="S667" s="185">
        <f>(O667+O667)/(K667+K667)</f>
      </c>
      <c r="T667" s="181">
        <f>SUM(T657:T666)</f>
      </c>
      <c r="U667" s="186">
        <f t="shared" ref="U667:U668" si="69">F667/T667</f>
      </c>
      <c r="V667" s="187">
        <f>(F667+5*500)/T667</f>
      </c>
      <c r="W667" s="183">
        <f>SUM(W657:W666)</f>
      </c>
      <c r="X667" s="188">
        <f t="shared" ref="X667:X668" si="201">W667/T667</f>
      </c>
      <c r="Y667" s="185">
        <f t="shared" ref="Y667:Y668" si="333">T667/R667</f>
      </c>
      <c r="Z667" s="187">
        <f t="shared" ref="Z667:Z668" si="465">W667/F667</f>
      </c>
      <c r="AA667" s="187">
        <f>W667/(F667+COUNT(W657:W666)*500)</f>
      </c>
      <c r="AB667" s="181">
        <f>SUM(AB657:AB666)</f>
      </c>
      <c r="AC667" s="181">
        <f>SUM(AC657:AC666)</f>
      </c>
      <c r="AD667" s="185">
        <f t="shared" ref="AD667:AD668" si="597">AB667/T667</f>
      </c>
      <c r="AE667" s="189">
        <f>(W667-AC667)/(F667+COUNT(W657:W666)*500)</f>
      </c>
      <c r="AF667" s="174"/>
    </row>
    <row r="668">
      <c r="A668" s="161"/>
      <c r="B668" s="162" t="s">
        <v>152</v>
      </c>
      <c r="C668" s="163" t="s">
        <v>183</v>
      </c>
      <c r="D668" s="164" t="s">
        <v>142</v>
      </c>
      <c r="E668" s="165">
        <v>1542.49</v>
      </c>
      <c r="F668" s="166">
        <f>E668+E669</f>
      </c>
      <c r="G668" s="167">
        <v>3839</v>
      </c>
      <c r="H668" s="167">
        <v>95</v>
      </c>
      <c r="I668" s="168">
        <f t="shared" si="674"/>
      </c>
      <c r="J668" s="169">
        <f t="shared" si="728"/>
      </c>
      <c r="K668" s="167">
        <v>20</v>
      </c>
      <c r="L668" s="169">
        <f t="shared" si="783"/>
      </c>
      <c r="M668" s="167">
        <v>1</v>
      </c>
      <c r="N668" s="170">
        <f t="shared" si="812"/>
      </c>
      <c r="O668" s="167">
        <v>4</v>
      </c>
      <c r="P668" s="170">
        <f t="shared" si="839"/>
      </c>
      <c r="Q668" s="171">
        <f>(M668+M669)/(O668+O669)</f>
      </c>
      <c r="R668" s="172">
        <v>7</v>
      </c>
      <c r="S668" s="171">
        <f>(O668+O669)/(K668+K669)</f>
      </c>
      <c r="T668" s="172">
        <v>1</v>
      </c>
      <c r="U668" s="173">
        <f t="shared" si="69"/>
      </c>
      <c r="V668" s="174">
        <f>(F668+500)/T668</f>
      </c>
      <c r="W668" s="173">
        <v>2088</v>
      </c>
      <c r="X668" s="174">
        <f t="shared" si="201"/>
      </c>
      <c r="Y668" s="171">
        <f t="shared" si="333"/>
      </c>
      <c r="Z668" s="174">
        <f t="shared" si="465"/>
      </c>
      <c r="AA668" s="174">
        <f>W668/(F668+500)</f>
      </c>
      <c r="AB668" s="172">
        <v>0</v>
      </c>
      <c r="AC668" s="172">
        <v>0</v>
      </c>
      <c r="AD668" s="171">
        <f t="shared" si="597"/>
      </c>
      <c r="AE668" s="174">
        <f>(W668-AC668)/(F668+500)</f>
      </c>
      <c r="AF668" s="174" t="s">
        <v>143</v>
      </c>
    </row>
    <row r="669">
      <c r="A669" s="161"/>
      <c r="B669" s="162"/>
      <c r="C669" s="163"/>
      <c r="D669" s="164" t="s">
        <v>144</v>
      </c>
      <c r="E669" s="165">
        <v>182.66</v>
      </c>
      <c r="F669" s="166"/>
      <c r="G669" s="167">
        <v>1136</v>
      </c>
      <c r="H669" s="167">
        <v>52</v>
      </c>
      <c r="I669" s="168">
        <f t="shared" si="674"/>
      </c>
      <c r="J669" s="169">
        <f t="shared" si="728"/>
      </c>
      <c r="K669" s="167">
        <v>5</v>
      </c>
      <c r="L669" s="169">
        <f t="shared" si="783"/>
      </c>
      <c r="M669" s="167">
        <v>0</v>
      </c>
      <c r="N669" s="170">
        <f t="shared" si="812"/>
      </c>
      <c r="O669" s="167">
        <v>1</v>
      </c>
      <c r="P669" s="170">
        <f t="shared" si="839"/>
      </c>
      <c r="Q669" s="171"/>
      <c r="R669" s="172"/>
      <c r="S669" s="171"/>
      <c r="T669" s="172"/>
      <c r="U669" s="173"/>
      <c r="V669" s="174"/>
      <c r="W669" s="173"/>
      <c r="X669" s="174"/>
      <c r="Y669" s="171"/>
      <c r="Z669" s="174"/>
      <c r="AA669" s="174"/>
      <c r="AB669" s="172"/>
      <c r="AC669" s="172"/>
      <c r="AD669" s="171"/>
      <c r="AE669" s="174"/>
      <c r="AF669" s="176" t="s">
        <v>177</v>
      </c>
    </row>
    <row r="670">
      <c r="A670" s="161"/>
      <c r="B670" s="162" t="s">
        <v>153</v>
      </c>
      <c r="C670" s="163" t="s">
        <v>183</v>
      </c>
      <c r="D670" s="164" t="s">
        <v>142</v>
      </c>
      <c r="E670" s="165">
        <v>1426.62</v>
      </c>
      <c r="F670" s="166">
        <f>E670+E671</f>
      </c>
      <c r="G670" s="167">
        <v>4630</v>
      </c>
      <c r="H670" s="167">
        <v>93</v>
      </c>
      <c r="I670" s="168">
        <f t="shared" si="674"/>
      </c>
      <c r="J670" s="169">
        <f t="shared" si="728"/>
      </c>
      <c r="K670" s="167">
        <v>18</v>
      </c>
      <c r="L670" s="169">
        <f t="shared" si="783"/>
      </c>
      <c r="M670" s="167">
        <v>0</v>
      </c>
      <c r="N670" s="170">
        <f t="shared" si="812"/>
      </c>
      <c r="O670" s="167">
        <v>2</v>
      </c>
      <c r="P670" s="170">
        <f t="shared" si="839"/>
      </c>
      <c r="Q670" s="171">
        <f>(M670+M671)/(O670+O671)</f>
      </c>
      <c r="R670" s="172">
        <v>6</v>
      </c>
      <c r="S670" s="171">
        <f>(O670+O671)/(K670+K671)</f>
      </c>
      <c r="T670" s="172">
        <v>2</v>
      </c>
      <c r="U670" s="173">
        <f>F670/T670</f>
      </c>
      <c r="V670" s="174">
        <f>(F670+500)/T670</f>
      </c>
      <c r="W670" s="175">
        <v>574.7999999999993</v>
      </c>
      <c r="X670" s="174">
        <f>W670/T670</f>
      </c>
      <c r="Y670" s="171">
        <f>T670/R670</f>
      </c>
      <c r="Z670" s="174">
        <f>W670/F670</f>
      </c>
      <c r="AA670" s="174">
        <f>W670/(F670+500)</f>
      </c>
      <c r="AB670" s="172">
        <v>1</v>
      </c>
      <c r="AC670" s="172">
        <v>178.8</v>
      </c>
      <c r="AD670" s="171">
        <f>AB670/T670</f>
      </c>
      <c r="AE670" s="174">
        <f>(W670-AC670)/(F670+500)</f>
      </c>
      <c r="AF670" s="174" t="s">
        <v>143</v>
      </c>
    </row>
    <row r="671">
      <c r="A671" s="161"/>
      <c r="B671" s="162"/>
      <c r="C671" s="163"/>
      <c r="D671" s="164" t="s">
        <v>144</v>
      </c>
      <c r="E671" s="165">
        <v>237.47</v>
      </c>
      <c r="F671" s="166"/>
      <c r="G671" s="167">
        <v>1498</v>
      </c>
      <c r="H671" s="167">
        <v>64</v>
      </c>
      <c r="I671" s="168">
        <f t="shared" si="674"/>
      </c>
      <c r="J671" s="169">
        <f t="shared" si="728"/>
      </c>
      <c r="K671" s="167">
        <v>5</v>
      </c>
      <c r="L671" s="169">
        <f t="shared" si="783"/>
      </c>
      <c r="M671" s="167">
        <v>0</v>
      </c>
      <c r="N671" s="170">
        <f t="shared" si="812"/>
      </c>
      <c r="O671" s="167">
        <v>0</v>
      </c>
      <c r="P671" s="170">
        <f t="shared" si="839"/>
      </c>
      <c r="Q671" s="171"/>
      <c r="R671" s="172"/>
      <c r="S671" s="171"/>
      <c r="T671" s="172"/>
      <c r="U671" s="173"/>
      <c r="V671" s="174"/>
      <c r="W671" s="175"/>
      <c r="X671" s="174"/>
      <c r="Y671" s="171"/>
      <c r="Z671" s="174"/>
      <c r="AA671" s="174"/>
      <c r="AB671" s="172"/>
      <c r="AC671" s="172"/>
      <c r="AD671" s="171"/>
      <c r="AE671" s="174"/>
      <c r="AF671" s="176" t="s">
        <v>177</v>
      </c>
    </row>
    <row r="672">
      <c r="A672" s="161"/>
      <c r="B672" s="162" t="s">
        <v>154</v>
      </c>
      <c r="C672" s="163" t="s">
        <v>183</v>
      </c>
      <c r="D672" s="164" t="s">
        <v>142</v>
      </c>
      <c r="E672" s="165">
        <v>878.75</v>
      </c>
      <c r="F672" s="166">
        <f>E672+E673</f>
      </c>
      <c r="G672" s="167">
        <v>4269</v>
      </c>
      <c r="H672" s="167">
        <v>68</v>
      </c>
      <c r="I672" s="168">
        <f t="shared" si="674"/>
      </c>
      <c r="J672" s="169">
        <f t="shared" si="728"/>
      </c>
      <c r="K672" s="167">
        <v>11</v>
      </c>
      <c r="L672" s="169">
        <f t="shared" si="783"/>
      </c>
      <c r="M672" s="167">
        <v>0</v>
      </c>
      <c r="N672" s="170">
        <f t="shared" si="812"/>
      </c>
      <c r="O672" s="167">
        <v>1</v>
      </c>
      <c r="P672" s="170">
        <f t="shared" si="839"/>
      </c>
      <c r="Q672" s="171">
        <f>(M672+M673)/(O672+O673)</f>
      </c>
      <c r="R672" s="172">
        <v>1</v>
      </c>
      <c r="S672" s="171">
        <f>(O672+O673)/(K672+K673)</f>
      </c>
      <c r="T672" s="172">
        <v>0</v>
      </c>
      <c r="U672" s="173">
        <f>F672/T672</f>
      </c>
      <c r="V672" s="174">
        <f>(F672+500)/T672</f>
      </c>
      <c r="W672" s="175">
        <v>0</v>
      </c>
      <c r="X672" s="174">
        <f>W672/T672</f>
      </c>
      <c r="Y672" s="171">
        <f>T672/R672</f>
      </c>
      <c r="Z672" s="174">
        <f>W672/F672</f>
      </c>
      <c r="AA672" s="174">
        <f>W672/(F672+500)</f>
      </c>
      <c r="AB672" s="172">
        <v>0</v>
      </c>
      <c r="AC672" s="172">
        <v>0</v>
      </c>
      <c r="AD672" s="171">
        <f>AB672/T672</f>
      </c>
      <c r="AE672" s="174">
        <f>(W672-AC672)/(F672+500)</f>
      </c>
      <c r="AF672" s="174" t="s">
        <v>143</v>
      </c>
    </row>
    <row r="673">
      <c r="A673" s="161"/>
      <c r="B673" s="162"/>
      <c r="C673" s="163"/>
      <c r="D673" s="164" t="s">
        <v>144</v>
      </c>
      <c r="E673" s="165">
        <v>218.26</v>
      </c>
      <c r="F673" s="166"/>
      <c r="G673" s="167">
        <v>1582</v>
      </c>
      <c r="H673" s="167">
        <v>69</v>
      </c>
      <c r="I673" s="168">
        <f t="shared" si="674"/>
      </c>
      <c r="J673" s="169">
        <f t="shared" si="728"/>
      </c>
      <c r="K673" s="167">
        <v>3</v>
      </c>
      <c r="L673" s="169">
        <f t="shared" si="783"/>
      </c>
      <c r="M673" s="167">
        <v>0</v>
      </c>
      <c r="N673" s="170">
        <f t="shared" si="812"/>
      </c>
      <c r="O673" s="167">
        <v>0</v>
      </c>
      <c r="P673" s="170">
        <f t="shared" si="839"/>
      </c>
      <c r="Q673" s="171"/>
      <c r="R673" s="172"/>
      <c r="S673" s="171"/>
      <c r="T673" s="172"/>
      <c r="U673" s="173"/>
      <c r="V673" s="174"/>
      <c r="W673" s="175"/>
      <c r="X673" s="174"/>
      <c r="Y673" s="171"/>
      <c r="Z673" s="174"/>
      <c r="AA673" s="174"/>
      <c r="AB673" s="172"/>
      <c r="AC673" s="172"/>
      <c r="AD673" s="171"/>
      <c r="AE673" s="174"/>
      <c r="AF673" s="176" t="s">
        <v>177</v>
      </c>
    </row>
    <row r="674">
      <c r="A674" s="161"/>
      <c r="B674" s="162" t="s">
        <v>155</v>
      </c>
      <c r="C674" s="163" t="s">
        <v>183</v>
      </c>
      <c r="D674" s="164" t="s">
        <v>142</v>
      </c>
      <c r="E674" s="165">
        <v>971.31</v>
      </c>
      <c r="F674" s="166">
        <f>E674+E675</f>
      </c>
      <c r="G674" s="167">
        <v>4311</v>
      </c>
      <c r="H674" s="167">
        <v>132</v>
      </c>
      <c r="I674" s="168">
        <f t="shared" si="674"/>
      </c>
      <c r="J674" s="169">
        <f t="shared" si="728"/>
      </c>
      <c r="K674" s="167">
        <v>14</v>
      </c>
      <c r="L674" s="169">
        <f t="shared" si="783"/>
      </c>
      <c r="M674" s="167">
        <v>2</v>
      </c>
      <c r="N674" s="170">
        <f t="shared" si="812"/>
      </c>
      <c r="O674" s="167">
        <v>4</v>
      </c>
      <c r="P674" s="170">
        <f t="shared" si="839"/>
      </c>
      <c r="Q674" s="171">
        <f>(M674+M675)/(O674+O675)</f>
      </c>
      <c r="R674" s="172">
        <v>4</v>
      </c>
      <c r="S674" s="171">
        <f>(O674+O675)/(K674+K675)</f>
      </c>
      <c r="T674" s="172">
        <v>3</v>
      </c>
      <c r="U674" s="173">
        <f>F674/T674</f>
      </c>
      <c r="V674" s="174">
        <f>(F674+500)/T674</f>
      </c>
      <c r="W674" s="175">
        <v>1920</v>
      </c>
      <c r="X674" s="174">
        <f>W674/T674</f>
      </c>
      <c r="Y674" s="171">
        <f>T674/R674</f>
      </c>
      <c r="Z674" s="174">
        <f>W674/F674</f>
      </c>
      <c r="AA674" s="174">
        <f>W674/(F674+500)</f>
      </c>
      <c r="AB674" s="172">
        <v>0</v>
      </c>
      <c r="AC674" s="172">
        <v>0</v>
      </c>
      <c r="AD674" s="171">
        <f>AB674/T674</f>
      </c>
      <c r="AE674" s="174">
        <f>(W674-AC674)/(F674+500)</f>
      </c>
      <c r="AF674" s="174" t="s">
        <v>143</v>
      </c>
    </row>
    <row r="675">
      <c r="A675" s="161"/>
      <c r="B675" s="162"/>
      <c r="C675" s="163"/>
      <c r="D675" s="164" t="s">
        <v>144</v>
      </c>
      <c r="E675" s="165">
        <v>60.05</v>
      </c>
      <c r="F675" s="166"/>
      <c r="G675" s="167">
        <v>533</v>
      </c>
      <c r="H675" s="167">
        <v>32</v>
      </c>
      <c r="I675" s="168">
        <f t="shared" si="674"/>
      </c>
      <c r="J675" s="169">
        <f t="shared" si="728"/>
      </c>
      <c r="K675" s="167">
        <v>0</v>
      </c>
      <c r="L675" s="169">
        <f t="shared" si="783"/>
      </c>
      <c r="M675" s="167">
        <v>0</v>
      </c>
      <c r="N675" s="170">
        <f t="shared" si="812"/>
      </c>
      <c r="O675" s="167">
        <v>0</v>
      </c>
      <c r="P675" s="170">
        <f t="shared" si="839"/>
      </c>
      <c r="Q675" s="171"/>
      <c r="R675" s="172"/>
      <c r="S675" s="171"/>
      <c r="T675" s="172"/>
      <c r="U675" s="173"/>
      <c r="V675" s="174"/>
      <c r="W675" s="175"/>
      <c r="X675" s="174"/>
      <c r="Y675" s="171"/>
      <c r="Z675" s="174"/>
      <c r="AA675" s="174"/>
      <c r="AB675" s="172"/>
      <c r="AC675" s="172"/>
      <c r="AD675" s="171"/>
      <c r="AE675" s="174"/>
      <c r="AF675" s="176" t="s">
        <v>177</v>
      </c>
    </row>
    <row r="676">
      <c r="A676" s="161"/>
      <c r="B676" s="177" t="s">
        <v>149</v>
      </c>
      <c r="C676" s="178"/>
      <c r="D676" s="179"/>
      <c r="E676" s="180">
        <f>SUM(E668:E675)</f>
      </c>
      <c r="F676" s="181">
        <f>SUM(F668:F675)</f>
      </c>
      <c r="G676" s="181">
        <f>SUM(G668:G675)</f>
      </c>
      <c r="H676" s="181">
        <f>SUM(H668:H675)</f>
      </c>
      <c r="I676" s="182">
        <f t="shared" si="674"/>
      </c>
      <c r="J676" s="183">
        <f t="shared" si="728"/>
      </c>
      <c r="K676" s="181">
        <f>SUM(K668:K675)</f>
      </c>
      <c r="L676" s="183">
        <f t="shared" si="783"/>
      </c>
      <c r="M676" s="181">
        <f>SUM(M668:M675)</f>
      </c>
      <c r="N676" s="184">
        <f t="shared" si="812"/>
      </c>
      <c r="O676" s="181">
        <f>SUM(O668:O675)</f>
      </c>
      <c r="P676" s="184">
        <f t="shared" si="839"/>
      </c>
      <c r="Q676" s="185">
        <f>M676/O676</f>
      </c>
      <c r="R676" s="181">
        <f>SUM(R668:R675)</f>
      </c>
      <c r="S676" s="185">
        <f>(O676+O676)/(K676+K676)</f>
      </c>
      <c r="T676" s="181">
        <f>SUM(T668:T675)</f>
      </c>
      <c r="U676" s="186">
        <f t="shared" ref="U676:U677" si="70">F676/T676</f>
      </c>
      <c r="V676" s="187">
        <f>(F676+5*500)/T676</f>
      </c>
      <c r="W676" s="183">
        <f>SUM(W668:W675)</f>
      </c>
      <c r="X676" s="188">
        <f t="shared" ref="X676:X677" si="202">W676/T676</f>
      </c>
      <c r="Y676" s="185">
        <f t="shared" ref="Y676:Y677" si="334">T676/R676</f>
      </c>
      <c r="Z676" s="187">
        <f t="shared" ref="Z676:Z677" si="466">W676/F676</f>
      </c>
      <c r="AA676" s="187">
        <f>W676/(F676+COUNT(W668:W675)*500)</f>
      </c>
      <c r="AB676" s="181">
        <f>SUM(AB668:AB675)</f>
      </c>
      <c r="AC676" s="181">
        <f>SUM(AC668:AC675)</f>
      </c>
      <c r="AD676" s="185">
        <f t="shared" ref="AD676:AD677" si="598">AB676/T676</f>
      </c>
      <c r="AE676" s="189">
        <f>(W676-AC676)/(F676+COUNT(W668:W675))</f>
      </c>
      <c r="AF676" s="174"/>
    </row>
    <row r="677">
      <c r="A677" s="161"/>
      <c r="B677" s="162" t="s">
        <v>157</v>
      </c>
      <c r="C677" s="163" t="s">
        <v>191</v>
      </c>
      <c r="D677" s="164" t="s">
        <v>142</v>
      </c>
      <c r="E677" s="165">
        <v>858.7</v>
      </c>
      <c r="F677" s="166">
        <f>E677+E678</f>
      </c>
      <c r="G677" s="167">
        <v>4027</v>
      </c>
      <c r="H677" s="167">
        <v>113</v>
      </c>
      <c r="I677" s="168">
        <f t="shared" si="674"/>
      </c>
      <c r="J677" s="169">
        <f t="shared" si="728"/>
      </c>
      <c r="K677" s="167">
        <v>19</v>
      </c>
      <c r="L677" s="169">
        <f t="shared" si="783"/>
      </c>
      <c r="M677" s="167">
        <v>1</v>
      </c>
      <c r="N677" s="170">
        <f t="shared" si="812"/>
      </c>
      <c r="O677" s="167">
        <v>3</v>
      </c>
      <c r="P677" s="170">
        <f t="shared" si="839"/>
      </c>
      <c r="Q677" s="171">
        <f>(M677+M678)/(O677+O678)</f>
      </c>
      <c r="R677" s="172">
        <v>6</v>
      </c>
      <c r="S677" s="171">
        <f>(O677+O678)/(K677+K678)</f>
      </c>
      <c r="T677" s="172">
        <v>1</v>
      </c>
      <c r="U677" s="173">
        <f t="shared" si="70"/>
      </c>
      <c r="V677" s="174">
        <f>(F677+500)/T677</f>
      </c>
      <c r="W677" s="175">
        <v>627.6</v>
      </c>
      <c r="X677" s="174">
        <f t="shared" si="202"/>
      </c>
      <c r="Y677" s="171">
        <f t="shared" si="334"/>
      </c>
      <c r="Z677" s="174">
        <f t="shared" si="466"/>
      </c>
      <c r="AA677" s="174">
        <f>W677/(F677+500)</f>
      </c>
      <c r="AB677" s="172">
        <v>0</v>
      </c>
      <c r="AC677" s="172">
        <v>0</v>
      </c>
      <c r="AD677" s="171">
        <f t="shared" si="598"/>
      </c>
      <c r="AE677" s="174">
        <f>(W677-AC677)/(F677+500)</f>
      </c>
      <c r="AF677" s="174" t="s">
        <v>143</v>
      </c>
    </row>
    <row r="678">
      <c r="A678" s="161"/>
      <c r="B678" s="162"/>
      <c r="C678" s="163"/>
      <c r="D678" s="164" t="s">
        <v>144</v>
      </c>
      <c r="E678" s="165">
        <v>30.55</v>
      </c>
      <c r="F678" s="166"/>
      <c r="G678" s="167">
        <v>296</v>
      </c>
      <c r="H678" s="167">
        <v>18</v>
      </c>
      <c r="I678" s="168">
        <f t="shared" si="674"/>
      </c>
      <c r="J678" s="169">
        <f t="shared" si="728"/>
      </c>
      <c r="K678" s="167">
        <v>0</v>
      </c>
      <c r="L678" s="169">
        <f t="shared" si="783"/>
      </c>
      <c r="M678" s="167">
        <v>0</v>
      </c>
      <c r="N678" s="170">
        <f t="shared" si="812"/>
      </c>
      <c r="O678" s="167">
        <v>0</v>
      </c>
      <c r="P678" s="170">
        <f t="shared" si="839"/>
      </c>
      <c r="Q678" s="171"/>
      <c r="R678" s="172"/>
      <c r="S678" s="171"/>
      <c r="T678" s="172"/>
      <c r="U678" s="173"/>
      <c r="V678" s="174"/>
      <c r="W678" s="175"/>
      <c r="X678" s="174"/>
      <c r="Y678" s="171"/>
      <c r="Z678" s="174"/>
      <c r="AA678" s="174"/>
      <c r="AB678" s="172"/>
      <c r="AC678" s="172"/>
      <c r="AD678" s="171"/>
      <c r="AE678" s="174"/>
      <c r="AF678" s="176" t="s">
        <v>177</v>
      </c>
    </row>
    <row r="679">
      <c r="A679" s="161"/>
      <c r="B679" s="162" t="s">
        <v>158</v>
      </c>
      <c r="C679" s="163" t="s">
        <v>191</v>
      </c>
      <c r="D679" s="164" t="s">
        <v>142</v>
      </c>
      <c r="E679" s="165">
        <v>861.92</v>
      </c>
      <c r="F679" s="166">
        <f>E679+E680</f>
      </c>
      <c r="G679" s="167">
        <v>2960</v>
      </c>
      <c r="H679" s="167">
        <v>61</v>
      </c>
      <c r="I679" s="168">
        <f t="shared" si="674"/>
      </c>
      <c r="J679" s="169">
        <f t="shared" si="728"/>
      </c>
      <c r="K679" s="167">
        <v>8</v>
      </c>
      <c r="L679" s="169">
        <f t="shared" si="783"/>
      </c>
      <c r="M679" s="167">
        <v>2</v>
      </c>
      <c r="N679" s="170">
        <f t="shared" si="812"/>
      </c>
      <c r="O679" s="167">
        <v>3</v>
      </c>
      <c r="P679" s="170">
        <f t="shared" si="839"/>
      </c>
      <c r="Q679" s="171">
        <f>(M679+M680)/(O679+O680)</f>
      </c>
      <c r="R679" s="172">
        <v>6</v>
      </c>
      <c r="S679" s="171">
        <f>(O679+O680)/(K679+K680)</f>
      </c>
      <c r="T679" s="172">
        <v>2</v>
      </c>
      <c r="U679" s="173">
        <f>F679/T679</f>
      </c>
      <c r="V679" s="174">
        <f>(F679+500)/T679</f>
      </c>
      <c r="W679" s="175">
        <v>1159.2</v>
      </c>
      <c r="X679" s="174">
        <f>W679/T679</f>
      </c>
      <c r="Y679" s="171">
        <f>T679/R679</f>
      </c>
      <c r="Z679" s="174">
        <f>W679/F679</f>
      </c>
      <c r="AA679" s="174">
        <f>W679/(F679+500)</f>
      </c>
      <c r="AB679" s="172">
        <v>3</v>
      </c>
      <c r="AC679" s="172">
        <v>1786.8</v>
      </c>
      <c r="AD679" s="171">
        <f>AB679/T679</f>
      </c>
      <c r="AE679" s="174">
        <f>(W679-AC679)/(F679+500)</f>
      </c>
      <c r="AF679" s="174" t="s">
        <v>159</v>
      </c>
    </row>
    <row r="680">
      <c r="A680" s="161"/>
      <c r="B680" s="162"/>
      <c r="C680" s="163"/>
      <c r="D680" s="164" t="s">
        <v>144</v>
      </c>
      <c r="E680" s="165">
        <v>30.38</v>
      </c>
      <c r="F680" s="166"/>
      <c r="G680" s="167">
        <v>212</v>
      </c>
      <c r="H680" s="167">
        <v>19</v>
      </c>
      <c r="I680" s="168">
        <f t="shared" si="674"/>
      </c>
      <c r="J680" s="169">
        <f t="shared" si="728"/>
      </c>
      <c r="K680" s="167">
        <v>0</v>
      </c>
      <c r="L680" s="169">
        <f t="shared" si="783"/>
      </c>
      <c r="M680" s="167">
        <v>0</v>
      </c>
      <c r="N680" s="170">
        <f t="shared" si="812"/>
      </c>
      <c r="O680" s="167">
        <v>0</v>
      </c>
      <c r="P680" s="170">
        <f t="shared" si="839"/>
      </c>
      <c r="Q680" s="171"/>
      <c r="R680" s="172"/>
      <c r="S680" s="171"/>
      <c r="T680" s="172"/>
      <c r="U680" s="173"/>
      <c r="V680" s="174"/>
      <c r="W680" s="173"/>
      <c r="X680" s="174"/>
      <c r="Y680" s="171"/>
      <c r="Z680" s="174"/>
      <c r="AA680" s="174"/>
      <c r="AB680" s="172"/>
      <c r="AC680" s="172"/>
      <c r="AD680" s="171"/>
      <c r="AE680" s="174"/>
      <c r="AF680" s="176" t="s">
        <v>196</v>
      </c>
    </row>
    <row r="681">
      <c r="A681" s="161"/>
      <c r="B681" s="177" t="s">
        <v>149</v>
      </c>
      <c r="C681" s="178"/>
      <c r="D681" s="179"/>
      <c r="E681" s="180">
        <f>SUM(E677:E680)</f>
      </c>
      <c r="F681" s="181">
        <f>SUM(F677:F680)</f>
      </c>
      <c r="G681" s="181">
        <f>SUM(G677:G680)</f>
      </c>
      <c r="H681" s="181">
        <f>SUM(H677:H680)</f>
      </c>
      <c r="I681" s="182">
        <f t="shared" si="674"/>
      </c>
      <c r="J681" s="183">
        <f t="shared" si="728"/>
      </c>
      <c r="K681" s="181">
        <f>SUM(K677:K680)</f>
      </c>
      <c r="L681" s="183">
        <f t="shared" si="783"/>
      </c>
      <c r="M681" s="181">
        <f>SUM(M677:M680)</f>
      </c>
      <c r="N681" s="184">
        <f t="shared" si="812"/>
      </c>
      <c r="O681" s="181">
        <f>SUM(O677:O680)</f>
      </c>
      <c r="P681" s="184">
        <f t="shared" si="839"/>
      </c>
      <c r="Q681" s="185">
        <f>M681/O681</f>
      </c>
      <c r="R681" s="181">
        <f>SUM(R677:R680)</f>
      </c>
      <c r="S681" s="185">
        <f>(O681+O681)/(K681+K681)</f>
      </c>
      <c r="T681" s="181">
        <f>SUM(T677:T680)</f>
      </c>
      <c r="U681" s="186">
        <f t="shared" ref="U681:U682" si="71">F681/T681</f>
      </c>
      <c r="V681" s="187">
        <f>(F681+5*500)/T681</f>
      </c>
      <c r="W681" s="183">
        <f>SUM(W677:W680)</f>
      </c>
      <c r="X681" s="188">
        <f t="shared" ref="X681:X682" si="203">W681/T681</f>
      </c>
      <c r="Y681" s="185">
        <f t="shared" ref="Y681:Y682" si="335">T681/R681</f>
      </c>
      <c r="Z681" s="187">
        <f t="shared" ref="Z681:Z682" si="467">W681/F681</f>
      </c>
      <c r="AA681" s="187">
        <f>W681/(F681+COUNT(W677:W680)*500)</f>
      </c>
      <c r="AB681" s="181">
        <f>SUM(AB677:AB680)</f>
      </c>
      <c r="AC681" s="181">
        <f>SUM(AC677:AC680)</f>
      </c>
      <c r="AD681" s="185">
        <f t="shared" ref="AD681:AD682" si="599">AB681/T681</f>
      </c>
      <c r="AE681" s="189">
        <f>(W681-AC681)/(F681+COUNT(W677:W680))</f>
      </c>
      <c r="AF681" s="174"/>
    </row>
    <row r="682">
      <c r="A682" s="161"/>
      <c r="B682" s="162" t="s">
        <v>161</v>
      </c>
      <c r="C682" s="163" t="s">
        <v>174</v>
      </c>
      <c r="D682" s="164" t="s">
        <v>142</v>
      </c>
      <c r="E682" s="165">
        <v>885</v>
      </c>
      <c r="F682" s="166">
        <f>E682+E683</f>
      </c>
      <c r="G682" s="167">
        <v>3479</v>
      </c>
      <c r="H682" s="167">
        <v>87</v>
      </c>
      <c r="I682" s="168">
        <f t="shared" si="674"/>
      </c>
      <c r="J682" s="169">
        <f t="shared" si="728"/>
      </c>
      <c r="K682" s="167">
        <v>13</v>
      </c>
      <c r="L682" s="169">
        <f t="shared" si="783"/>
      </c>
      <c r="M682" s="167">
        <v>2</v>
      </c>
      <c r="N682" s="170">
        <f t="shared" si="812"/>
      </c>
      <c r="O682" s="167">
        <v>5</v>
      </c>
      <c r="P682" s="170">
        <f t="shared" si="839"/>
      </c>
      <c r="Q682" s="171">
        <f>(M682+M683)/(O682+O683)</f>
      </c>
      <c r="R682" s="172">
        <v>7</v>
      </c>
      <c r="S682" s="171">
        <f>(O682+O683)/(K682+K683)</f>
      </c>
      <c r="T682" s="172">
        <v>2</v>
      </c>
      <c r="U682" s="173">
        <f t="shared" si="71"/>
      </c>
      <c r="V682" s="174">
        <f>(F682+500)/T682</f>
      </c>
      <c r="W682" s="175">
        <v>3170.4</v>
      </c>
      <c r="X682" s="174">
        <f t="shared" si="203"/>
      </c>
      <c r="Y682" s="171">
        <f t="shared" si="335"/>
      </c>
      <c r="Z682" s="174">
        <f t="shared" si="467"/>
      </c>
      <c r="AA682" s="174">
        <f>W682/(F682+500)</f>
      </c>
      <c r="AB682" s="172">
        <v>1</v>
      </c>
      <c r="AC682" s="172">
        <v>763.2</v>
      </c>
      <c r="AD682" s="171">
        <f t="shared" si="599"/>
      </c>
      <c r="AE682" s="174">
        <f>(W682-AC682)/(F682+500)</f>
      </c>
      <c r="AF682" s="174" t="s">
        <v>159</v>
      </c>
    </row>
    <row r="683">
      <c r="A683" s="161"/>
      <c r="B683" s="162"/>
      <c r="C683" s="163"/>
      <c r="D683" s="164" t="s">
        <v>144</v>
      </c>
      <c r="E683" s="165">
        <v>17.49</v>
      </c>
      <c r="F683" s="166"/>
      <c r="G683" s="167">
        <v>216</v>
      </c>
      <c r="H683" s="167">
        <v>12</v>
      </c>
      <c r="I683" s="168">
        <f t="shared" si="674"/>
      </c>
      <c r="J683" s="169">
        <f t="shared" si="728"/>
      </c>
      <c r="K683" s="167">
        <v>0</v>
      </c>
      <c r="L683" s="169">
        <f t="shared" si="783"/>
      </c>
      <c r="M683" s="167">
        <v>0</v>
      </c>
      <c r="N683" s="170">
        <f t="shared" si="812"/>
      </c>
      <c r="O683" s="167">
        <v>1</v>
      </c>
      <c r="P683" s="170">
        <f t="shared" si="839"/>
      </c>
      <c r="Q683" s="171"/>
      <c r="R683" s="172"/>
      <c r="S683" s="171"/>
      <c r="T683" s="172"/>
      <c r="U683" s="173"/>
      <c r="V683" s="174"/>
      <c r="W683" s="175"/>
      <c r="X683" s="174"/>
      <c r="Y683" s="171"/>
      <c r="Z683" s="174"/>
      <c r="AA683" s="174"/>
      <c r="AB683" s="172"/>
      <c r="AC683" s="172"/>
      <c r="AD683" s="171"/>
      <c r="AE683" s="174"/>
      <c r="AF683" s="176" t="s">
        <v>196</v>
      </c>
    </row>
    <row r="684">
      <c r="A684" s="161"/>
      <c r="B684" s="162" t="s">
        <v>162</v>
      </c>
      <c r="C684" s="163" t="s">
        <v>174</v>
      </c>
      <c r="D684" s="164" t="s">
        <v>142</v>
      </c>
      <c r="E684" s="165">
        <v>854.52</v>
      </c>
      <c r="F684" s="166">
        <f>E684+E685</f>
      </c>
      <c r="G684" s="167">
        <v>4406</v>
      </c>
      <c r="H684" s="167">
        <v>99</v>
      </c>
      <c r="I684" s="168">
        <f t="shared" si="674"/>
      </c>
      <c r="J684" s="169">
        <f t="shared" si="728"/>
      </c>
      <c r="K684" s="167">
        <v>12</v>
      </c>
      <c r="L684" s="169">
        <f t="shared" si="783"/>
      </c>
      <c r="M684" s="167">
        <v>0</v>
      </c>
      <c r="N684" s="170">
        <f t="shared" si="812"/>
      </c>
      <c r="O684" s="167">
        <v>1</v>
      </c>
      <c r="P684" s="170">
        <f t="shared" si="839"/>
      </c>
      <c r="Q684" s="171">
        <f>(M684+M685)/(O684+O685)</f>
      </c>
      <c r="R684" s="172">
        <v>2</v>
      </c>
      <c r="S684" s="171">
        <f>(O684+O685)/(K684+K685)</f>
      </c>
      <c r="T684" s="172">
        <v>2</v>
      </c>
      <c r="U684" s="173">
        <f>F684/T684</f>
      </c>
      <c r="V684" s="174">
        <f>(F684+500)/T684</f>
      </c>
      <c r="W684" s="175">
        <v>1953.72</v>
      </c>
      <c r="X684" s="174">
        <f>W684/T684</f>
      </c>
      <c r="Y684" s="171">
        <f>T684/R684</f>
      </c>
      <c r="Z684" s="174">
        <f>W684/F684</f>
      </c>
      <c r="AA684" s="174">
        <f>W684/(F684+500)</f>
      </c>
      <c r="AB684" s="172">
        <v>0</v>
      </c>
      <c r="AC684" s="172">
        <v>0</v>
      </c>
      <c r="AD684" s="171">
        <f>AB684/T684</f>
      </c>
      <c r="AE684" s="174">
        <f>(W684-AC684)/(F684+500)</f>
      </c>
      <c r="AF684" s="174" t="s">
        <v>159</v>
      </c>
    </row>
    <row r="685">
      <c r="A685" s="161"/>
      <c r="B685" s="162"/>
      <c r="C685" s="163"/>
      <c r="D685" s="164" t="s">
        <v>144</v>
      </c>
      <c r="E685" s="165">
        <v>22.49</v>
      </c>
      <c r="F685" s="166"/>
      <c r="G685" s="167">
        <v>218</v>
      </c>
      <c r="H685" s="167">
        <v>13</v>
      </c>
      <c r="I685" s="168">
        <f t="shared" si="674"/>
      </c>
      <c r="J685" s="169">
        <f t="shared" si="728"/>
      </c>
      <c r="K685" s="167">
        <v>0</v>
      </c>
      <c r="L685" s="169">
        <f t="shared" si="783"/>
      </c>
      <c r="M685" s="167">
        <v>0</v>
      </c>
      <c r="N685" s="170">
        <f t="shared" si="812"/>
      </c>
      <c r="O685" s="167">
        <v>0</v>
      </c>
      <c r="P685" s="170">
        <f t="shared" si="839"/>
      </c>
      <c r="Q685" s="171"/>
      <c r="R685" s="172"/>
      <c r="S685" s="171"/>
      <c r="T685" s="172"/>
      <c r="U685" s="173"/>
      <c r="V685" s="174"/>
      <c r="W685" s="173"/>
      <c r="X685" s="174"/>
      <c r="Y685" s="171"/>
      <c r="Z685" s="174"/>
      <c r="AA685" s="174"/>
      <c r="AB685" s="172"/>
      <c r="AC685" s="172"/>
      <c r="AD685" s="171"/>
      <c r="AE685" s="174"/>
      <c r="AF685" s="176" t="s">
        <v>196</v>
      </c>
    </row>
    <row r="686">
      <c r="A686" s="161"/>
      <c r="B686" s="162" t="s">
        <v>164</v>
      </c>
      <c r="C686" s="163" t="s">
        <v>174</v>
      </c>
      <c r="D686" s="164" t="s">
        <v>142</v>
      </c>
      <c r="E686" s="165">
        <v>1116.97</v>
      </c>
      <c r="F686" s="166">
        <f>E686+E687</f>
      </c>
      <c r="G686" s="167">
        <v>5676</v>
      </c>
      <c r="H686" s="167">
        <v>123</v>
      </c>
      <c r="I686" s="168">
        <f t="shared" si="674"/>
      </c>
      <c r="J686" s="169">
        <f t="shared" si="728"/>
      </c>
      <c r="K686" s="167">
        <v>19</v>
      </c>
      <c r="L686" s="169">
        <f t="shared" si="783"/>
      </c>
      <c r="M686" s="167">
        <v>0</v>
      </c>
      <c r="N686" s="170">
        <f t="shared" si="812"/>
      </c>
      <c r="O686" s="167">
        <v>0</v>
      </c>
      <c r="P686" s="170">
        <f t="shared" si="839"/>
      </c>
      <c r="Q686" s="171">
        <f>(M686+M687)/(O686+O687)</f>
      </c>
      <c r="R686" s="172">
        <v>1</v>
      </c>
      <c r="S686" s="171">
        <f>(O686+O687)/(K686+K687)</f>
      </c>
      <c r="T686" s="172">
        <v>0</v>
      </c>
      <c r="U686" s="173">
        <f>F686/T686</f>
      </c>
      <c r="V686" s="174">
        <f>(F686+500)/T686</f>
      </c>
      <c r="W686" s="175">
        <v>0</v>
      </c>
      <c r="X686" s="174">
        <f>W686/T686</f>
      </c>
      <c r="Y686" s="171">
        <f>T686/R686</f>
      </c>
      <c r="Z686" s="174">
        <f>W686/F686</f>
      </c>
      <c r="AA686" s="174">
        <f>W686/(F686+500)</f>
      </c>
      <c r="AB686" s="172">
        <v>0</v>
      </c>
      <c r="AC686" s="172">
        <v>0</v>
      </c>
      <c r="AD686" s="171">
        <f>AB686/T686</f>
      </c>
      <c r="AE686" s="174">
        <f>(W686-AC686)/(F686+500)</f>
      </c>
      <c r="AF686" s="174" t="s">
        <v>159</v>
      </c>
    </row>
    <row r="687">
      <c r="A687" s="161"/>
      <c r="B687" s="162"/>
      <c r="C687" s="163"/>
      <c r="D687" s="164" t="s">
        <v>144</v>
      </c>
      <c r="E687" s="165">
        <v>19.68</v>
      </c>
      <c r="F687" s="166"/>
      <c r="G687" s="167">
        <v>201</v>
      </c>
      <c r="H687" s="167">
        <v>12</v>
      </c>
      <c r="I687" s="168">
        <f t="shared" si="674"/>
      </c>
      <c r="J687" s="169">
        <f t="shared" si="728"/>
      </c>
      <c r="K687" s="167">
        <v>0</v>
      </c>
      <c r="L687" s="169">
        <f t="shared" si="783"/>
      </c>
      <c r="M687" s="167">
        <v>0</v>
      </c>
      <c r="N687" s="170">
        <f t="shared" si="812"/>
      </c>
      <c r="O687" s="167">
        <v>0</v>
      </c>
      <c r="P687" s="170">
        <f t="shared" si="839"/>
      </c>
      <c r="Q687" s="171"/>
      <c r="R687" s="172"/>
      <c r="S687" s="171"/>
      <c r="T687" s="172"/>
      <c r="U687" s="173"/>
      <c r="V687" s="174"/>
      <c r="W687" s="175"/>
      <c r="X687" s="174"/>
      <c r="Y687" s="171"/>
      <c r="Z687" s="174"/>
      <c r="AA687" s="174"/>
      <c r="AB687" s="172"/>
      <c r="AC687" s="172"/>
      <c r="AD687" s="171"/>
      <c r="AE687" s="174"/>
      <c r="AF687" s="176" t="s">
        <v>196</v>
      </c>
    </row>
    <row r="688">
      <c r="A688" s="161"/>
      <c r="B688" s="162" t="s">
        <v>165</v>
      </c>
      <c r="C688" s="163" t="s">
        <v>174</v>
      </c>
      <c r="D688" s="164" t="s">
        <v>142</v>
      </c>
      <c r="E688" s="165">
        <v>985.05</v>
      </c>
      <c r="F688" s="166">
        <f>E688+E689</f>
      </c>
      <c r="G688" s="167">
        <v>5983</v>
      </c>
      <c r="H688" s="167">
        <v>101</v>
      </c>
      <c r="I688" s="168">
        <f t="shared" si="674"/>
      </c>
      <c r="J688" s="169">
        <f t="shared" si="728"/>
      </c>
      <c r="K688" s="167">
        <v>16</v>
      </c>
      <c r="L688" s="169">
        <f t="shared" si="783"/>
      </c>
      <c r="M688" s="167">
        <v>0</v>
      </c>
      <c r="N688" s="170">
        <f t="shared" si="812"/>
      </c>
      <c r="O688" s="167">
        <v>2</v>
      </c>
      <c r="P688" s="170">
        <f t="shared" si="839"/>
      </c>
      <c r="Q688" s="171">
        <f>(M688+M689)/(O688+O689)</f>
      </c>
      <c r="R688" s="172">
        <v>6</v>
      </c>
      <c r="S688" s="171">
        <f>(O688+O689)/(K688+K689)</f>
      </c>
      <c r="T688" s="172">
        <v>1</v>
      </c>
      <c r="U688" s="173">
        <f>F688/T688</f>
      </c>
      <c r="V688" s="174">
        <f>(F688+500)/T688</f>
      </c>
      <c r="W688" s="175">
        <v>332.4</v>
      </c>
      <c r="X688" s="174">
        <f>W688/T688</f>
      </c>
      <c r="Y688" s="171">
        <f>T688/R688</f>
      </c>
      <c r="Z688" s="174">
        <f>W688/F688</f>
      </c>
      <c r="AA688" s="174">
        <f>W688/(F688+500)</f>
      </c>
      <c r="AB688" s="172">
        <v>0</v>
      </c>
      <c r="AC688" s="172">
        <v>0</v>
      </c>
      <c r="AD688" s="171">
        <f>AB688/T688</f>
      </c>
      <c r="AE688" s="174">
        <f>(W688-AC688)/(F688+500)</f>
      </c>
      <c r="AF688" s="174" t="s">
        <v>159</v>
      </c>
    </row>
    <row r="689">
      <c r="A689" s="161"/>
      <c r="B689" s="162"/>
      <c r="C689" s="163"/>
      <c r="D689" s="164" t="s">
        <v>144</v>
      </c>
      <c r="E689" s="165">
        <v>23.93</v>
      </c>
      <c r="F689" s="166"/>
      <c r="G689" s="167">
        <v>231</v>
      </c>
      <c r="H689" s="167">
        <v>16</v>
      </c>
      <c r="I689" s="168">
        <f t="shared" si="674"/>
      </c>
      <c r="J689" s="169">
        <f t="shared" si="728"/>
      </c>
      <c r="K689" s="167">
        <v>1</v>
      </c>
      <c r="L689" s="169">
        <f t="shared" si="783"/>
      </c>
      <c r="M689" s="167">
        <v>0</v>
      </c>
      <c r="N689" s="170">
        <f t="shared" si="812"/>
      </c>
      <c r="O689" s="167">
        <v>0</v>
      </c>
      <c r="P689" s="170">
        <f t="shared" si="839"/>
      </c>
      <c r="Q689" s="171"/>
      <c r="R689" s="172"/>
      <c r="S689" s="171"/>
      <c r="T689" s="172"/>
      <c r="U689" s="173"/>
      <c r="V689" s="174"/>
      <c r="W689" s="175"/>
      <c r="X689" s="174"/>
      <c r="Y689" s="171"/>
      <c r="Z689" s="174"/>
      <c r="AA689" s="174"/>
      <c r="AB689" s="172"/>
      <c r="AC689" s="172"/>
      <c r="AD689" s="171"/>
      <c r="AE689" s="174"/>
      <c r="AF689" s="176" t="s">
        <v>196</v>
      </c>
    </row>
    <row r="690">
      <c r="A690" s="161"/>
      <c r="B690" s="162" t="s">
        <v>166</v>
      </c>
      <c r="C690" s="163" t="s">
        <v>174</v>
      </c>
      <c r="D690" s="164" t="s">
        <v>142</v>
      </c>
      <c r="E690" s="165">
        <v>907.95</v>
      </c>
      <c r="F690" s="166">
        <f>E690+E691</f>
      </c>
      <c r="G690" s="167">
        <v>4844</v>
      </c>
      <c r="H690" s="167">
        <v>76</v>
      </c>
      <c r="I690" s="168">
        <f t="shared" si="674"/>
      </c>
      <c r="J690" s="169">
        <f t="shared" si="728"/>
      </c>
      <c r="K690" s="167">
        <v>18</v>
      </c>
      <c r="L690" s="169">
        <f t="shared" si="783"/>
      </c>
      <c r="M690" s="167">
        <v>1</v>
      </c>
      <c r="N690" s="170">
        <f t="shared" si="812"/>
      </c>
      <c r="O690" s="167">
        <v>3</v>
      </c>
      <c r="P690" s="170">
        <f t="shared" si="839"/>
      </c>
      <c r="Q690" s="171">
        <f>(M690+M691)/(O690+O691)</f>
      </c>
      <c r="R690" s="172">
        <v>5</v>
      </c>
      <c r="S690" s="171">
        <f>(O690+O691)/(K690+K691)</f>
      </c>
      <c r="T690" s="172">
        <v>1</v>
      </c>
      <c r="U690" s="173">
        <f>F690/T690</f>
      </c>
      <c r="V690" s="174">
        <f>(F690+500)/T690</f>
      </c>
      <c r="W690" s="175">
        <v>1344</v>
      </c>
      <c r="X690" s="174">
        <f>W690/T690</f>
      </c>
      <c r="Y690" s="171">
        <f>T690/R690</f>
      </c>
      <c r="Z690" s="174">
        <f>W690/F690</f>
      </c>
      <c r="AA690" s="174">
        <f>W690/(F690+500)</f>
      </c>
      <c r="AB690" s="172">
        <v>0</v>
      </c>
      <c r="AC690" s="172">
        <v>0</v>
      </c>
      <c r="AD690" s="171">
        <f>AB690/T690</f>
      </c>
      <c r="AE690" s="174">
        <f>(W690-AC690)/(F690+500)</f>
      </c>
      <c r="AF690" s="174" t="s">
        <v>159</v>
      </c>
    </row>
    <row r="691">
      <c r="A691" s="161"/>
      <c r="B691" s="162"/>
      <c r="C691" s="163"/>
      <c r="D691" s="164" t="s">
        <v>144</v>
      </c>
      <c r="E691" s="165">
        <v>50.18</v>
      </c>
      <c r="F691" s="166"/>
      <c r="G691" s="167">
        <v>387</v>
      </c>
      <c r="H691" s="167">
        <v>14</v>
      </c>
      <c r="I691" s="168">
        <f t="shared" si="674"/>
      </c>
      <c r="J691" s="169">
        <f t="shared" si="728"/>
      </c>
      <c r="K691" s="167">
        <v>0</v>
      </c>
      <c r="L691" s="169">
        <f t="shared" si="783"/>
      </c>
      <c r="M691" s="167">
        <v>0</v>
      </c>
      <c r="N691" s="170">
        <f t="shared" si="812"/>
      </c>
      <c r="O691" s="167">
        <v>1</v>
      </c>
      <c r="P691" s="170">
        <f t="shared" si="839"/>
      </c>
      <c r="Q691" s="171"/>
      <c r="R691" s="172"/>
      <c r="S691" s="171"/>
      <c r="T691" s="172"/>
      <c r="U691" s="173"/>
      <c r="V691" s="174"/>
      <c r="W691" s="175"/>
      <c r="X691" s="174"/>
      <c r="Y691" s="171"/>
      <c r="Z691" s="174"/>
      <c r="AA691" s="174"/>
      <c r="AB691" s="172"/>
      <c r="AC691" s="172"/>
      <c r="AD691" s="171"/>
      <c r="AE691" s="174"/>
      <c r="AF691" s="176" t="s">
        <v>196</v>
      </c>
    </row>
    <row r="692">
      <c r="A692" s="161"/>
      <c r="B692" s="177" t="s">
        <v>149</v>
      </c>
      <c r="C692" s="178"/>
      <c r="D692" s="179"/>
      <c r="E692" s="180">
        <f>SUM(E682:E691)</f>
      </c>
      <c r="F692" s="181">
        <f>SUM(F682:F691)</f>
      </c>
      <c r="G692" s="181">
        <f>SUM(G682:G691)</f>
      </c>
      <c r="H692" s="181">
        <f>SUM(H682:H691)</f>
      </c>
      <c r="I692" s="182">
        <f t="shared" si="674"/>
      </c>
      <c r="J692" s="183">
        <f t="shared" si="728"/>
      </c>
      <c r="K692" s="181">
        <f>SUM(K682:K691)</f>
      </c>
      <c r="L692" s="183">
        <f t="shared" si="783"/>
      </c>
      <c r="M692" s="181">
        <f>SUM(M682:M691)</f>
      </c>
      <c r="N692" s="184">
        <f t="shared" si="812"/>
      </c>
      <c r="O692" s="181">
        <f>SUM(O682:O691)</f>
      </c>
      <c r="P692" s="184">
        <f t="shared" si="839"/>
      </c>
      <c r="Q692" s="185">
        <f>M692/O692</f>
      </c>
      <c r="R692" s="181">
        <f>SUM(R682:R691)</f>
      </c>
      <c r="S692" s="185">
        <f>(O692+O692)/(K692+K692)</f>
      </c>
      <c r="T692" s="181">
        <f>SUM(T682:T691)</f>
      </c>
      <c r="U692" s="186">
        <f t="shared" ref="U692:U693" si="72">F692/T692</f>
      </c>
      <c r="V692" s="187">
        <f>(F692+5*500)/T692</f>
      </c>
      <c r="W692" s="183">
        <f>SUM(W682:W691)</f>
      </c>
      <c r="X692" s="188">
        <f t="shared" ref="X692:X693" si="204">W692/T692</f>
      </c>
      <c r="Y692" s="185">
        <f t="shared" ref="Y692:Y693" si="336">T692/R692</f>
      </c>
      <c r="Z692" s="187">
        <f t="shared" ref="Z692:Z693" si="468">W692/F692</f>
      </c>
      <c r="AA692" s="187">
        <f>W692/(F692+COUNT(W682:W691)*500)</f>
      </c>
      <c r="AB692" s="181">
        <f>SUM(AB682:AB691)</f>
      </c>
      <c r="AC692" s="181">
        <f>SUM(AC682:AC691)</f>
      </c>
      <c r="AD692" s="185">
        <f t="shared" ref="AD692:AD693" si="600">AB692/T692</f>
      </c>
      <c r="AE692" s="189">
        <f>(W692-AC692)/(F692+COUNT(W682:W691)*500)</f>
      </c>
      <c r="AF692" s="174"/>
    </row>
    <row r="693">
      <c r="A693" s="161"/>
      <c r="B693" s="162" t="s">
        <v>167</v>
      </c>
      <c r="C693" s="163" t="s">
        <v>156</v>
      </c>
      <c r="D693" s="164" t="s">
        <v>142</v>
      </c>
      <c r="E693" s="165">
        <v>1273.5</v>
      </c>
      <c r="F693" s="166">
        <f>E693+E694</f>
      </c>
      <c r="G693" s="167">
        <v>5745</v>
      </c>
      <c r="H693" s="167">
        <v>93</v>
      </c>
      <c r="I693" s="168">
        <f t="shared" si="674"/>
      </c>
      <c r="J693" s="169">
        <f t="shared" si="728"/>
      </c>
      <c r="K693" s="167">
        <v>14</v>
      </c>
      <c r="L693" s="169">
        <f t="shared" si="783"/>
      </c>
      <c r="M693" s="167">
        <v>0</v>
      </c>
      <c r="N693" s="170">
        <f t="shared" si="812"/>
      </c>
      <c r="O693" s="167">
        <v>2</v>
      </c>
      <c r="P693" s="170">
        <f t="shared" si="839"/>
      </c>
      <c r="Q693" s="171">
        <f>(M693+M694)/(O693+O694)</f>
      </c>
      <c r="R693" s="172">
        <v>4</v>
      </c>
      <c r="S693" s="171">
        <f>(O693+O694)/(K693+K694)</f>
      </c>
      <c r="T693" s="172">
        <v>1</v>
      </c>
      <c r="U693" s="173">
        <f t="shared" si="72"/>
      </c>
      <c r="V693" s="174">
        <f>(F693+500)/T693</f>
      </c>
      <c r="W693" s="175">
        <v>715.2</v>
      </c>
      <c r="X693" s="174">
        <f t="shared" si="204"/>
      </c>
      <c r="Y693" s="171">
        <f t="shared" si="336"/>
      </c>
      <c r="Z693" s="174">
        <f t="shared" si="468"/>
      </c>
      <c r="AA693" s="174">
        <f>W693/(F693+500)</f>
      </c>
      <c r="AB693" s="172">
        <v>0</v>
      </c>
      <c r="AC693" s="172">
        <v>0</v>
      </c>
      <c r="AD693" s="171">
        <f t="shared" si="600"/>
      </c>
      <c r="AE693" s="174">
        <f>(W693-AC693)/(F693+500)</f>
      </c>
      <c r="AF693" s="174" t="s">
        <v>159</v>
      </c>
    </row>
    <row r="694">
      <c r="A694" s="161"/>
      <c r="B694" s="162"/>
      <c r="C694" s="163"/>
      <c r="D694" s="164" t="s">
        <v>144</v>
      </c>
      <c r="E694" s="165">
        <v>51.91</v>
      </c>
      <c r="F694" s="166"/>
      <c r="G694" s="167">
        <v>405</v>
      </c>
      <c r="H694" s="167">
        <v>24</v>
      </c>
      <c r="I694" s="168">
        <f t="shared" si="674"/>
      </c>
      <c r="J694" s="169">
        <f t="shared" si="728"/>
      </c>
      <c r="K694" s="167">
        <v>1</v>
      </c>
      <c r="L694" s="169">
        <f t="shared" si="783"/>
      </c>
      <c r="M694" s="167">
        <v>1</v>
      </c>
      <c r="N694" s="170">
        <f t="shared" si="812"/>
      </c>
      <c r="O694" s="167">
        <v>1</v>
      </c>
      <c r="P694" s="170">
        <f t="shared" si="839"/>
      </c>
      <c r="Q694" s="171"/>
      <c r="R694" s="172"/>
      <c r="S694" s="171"/>
      <c r="T694" s="172"/>
      <c r="U694" s="173"/>
      <c r="V694" s="174"/>
      <c r="W694" s="173"/>
      <c r="X694" s="174"/>
      <c r="Y694" s="171"/>
      <c r="Z694" s="174"/>
      <c r="AA694" s="174"/>
      <c r="AB694" s="172"/>
      <c r="AC694" s="172"/>
      <c r="AD694" s="171"/>
      <c r="AE694" s="174"/>
      <c r="AF694" s="176" t="s">
        <v>196</v>
      </c>
    </row>
    <row r="695">
      <c r="A695" s="161"/>
      <c r="B695" s="162" t="s">
        <v>169</v>
      </c>
      <c r="C695" s="163" t="s">
        <v>156</v>
      </c>
      <c r="D695" s="164" t="s">
        <v>142</v>
      </c>
      <c r="E695" s="165">
        <v>576.32</v>
      </c>
      <c r="F695" s="166">
        <f>E695+E696</f>
      </c>
      <c r="G695" s="167">
        <v>3181</v>
      </c>
      <c r="H695" s="167">
        <v>52</v>
      </c>
      <c r="I695" s="168">
        <f t="shared" si="674"/>
      </c>
      <c r="J695" s="169">
        <f t="shared" si="728"/>
      </c>
      <c r="K695" s="167">
        <v>10</v>
      </c>
      <c r="L695" s="169">
        <f t="shared" si="783"/>
      </c>
      <c r="M695" s="167">
        <v>0</v>
      </c>
      <c r="N695" s="170">
        <f t="shared" si="812"/>
      </c>
      <c r="O695" s="167">
        <v>0</v>
      </c>
      <c r="P695" s="170">
        <f t="shared" si="839"/>
      </c>
      <c r="Q695" s="171">
        <f>(M695+M696)/(O695+O696)</f>
      </c>
      <c r="R695" s="172">
        <v>1</v>
      </c>
      <c r="S695" s="171">
        <f>(O695+O696)/(K695+K696)</f>
      </c>
      <c r="T695" s="172">
        <v>0</v>
      </c>
      <c r="U695" s="173">
        <f>F695/T695</f>
      </c>
      <c r="V695" s="174">
        <f>(F695+500)/T695</f>
      </c>
      <c r="W695" s="175">
        <v>0</v>
      </c>
      <c r="X695" s="174">
        <f>W695/T695</f>
      </c>
      <c r="Y695" s="171">
        <f>T695/R695</f>
      </c>
      <c r="Z695" s="174">
        <f>W695/F695</f>
      </c>
      <c r="AA695" s="174">
        <f>W695/(F695+500)</f>
      </c>
      <c r="AB695" s="172">
        <v>0</v>
      </c>
      <c r="AC695" s="172">
        <v>0</v>
      </c>
      <c r="AD695" s="171">
        <f>AB695/T695</f>
      </c>
      <c r="AE695" s="174">
        <f>(W695-AC695)/(F695+500)</f>
      </c>
      <c r="AF695" s="174" t="s">
        <v>159</v>
      </c>
    </row>
    <row r="696">
      <c r="A696" s="161"/>
      <c r="B696" s="162"/>
      <c r="C696" s="163"/>
      <c r="D696" s="164" t="s">
        <v>144</v>
      </c>
      <c r="E696" s="165">
        <v>297.62</v>
      </c>
      <c r="F696" s="166"/>
      <c r="G696" s="167">
        <v>1449</v>
      </c>
      <c r="H696" s="167">
        <v>56</v>
      </c>
      <c r="I696" s="168">
        <f t="shared" si="674"/>
      </c>
      <c r="J696" s="169">
        <f t="shared" si="728"/>
      </c>
      <c r="K696" s="167">
        <v>3</v>
      </c>
      <c r="L696" s="169">
        <f t="shared" si="783"/>
      </c>
      <c r="M696" s="167">
        <v>0</v>
      </c>
      <c r="N696" s="170">
        <f t="shared" si="812"/>
      </c>
      <c r="O696" s="167">
        <v>0</v>
      </c>
      <c r="P696" s="170">
        <f t="shared" si="839"/>
      </c>
      <c r="Q696" s="171"/>
      <c r="R696" s="172"/>
      <c r="S696" s="171"/>
      <c r="T696" s="172"/>
      <c r="U696" s="173"/>
      <c r="V696" s="174"/>
      <c r="W696" s="175"/>
      <c r="X696" s="174"/>
      <c r="Y696" s="171"/>
      <c r="Z696" s="174"/>
      <c r="AA696" s="174"/>
      <c r="AB696" s="172"/>
      <c r="AC696" s="172"/>
      <c r="AD696" s="171"/>
      <c r="AE696" s="174"/>
      <c r="AF696" s="176" t="s">
        <v>196</v>
      </c>
    </row>
    <row r="697">
      <c r="A697" s="161"/>
      <c r="B697" s="162" t="s">
        <v>170</v>
      </c>
      <c r="C697" s="163" t="s">
        <v>156</v>
      </c>
      <c r="D697" s="164" t="s">
        <v>142</v>
      </c>
      <c r="E697" s="165">
        <v>1060.13</v>
      </c>
      <c r="F697" s="166">
        <f>E697+E698</f>
      </c>
      <c r="G697" s="167">
        <v>5975</v>
      </c>
      <c r="H697" s="167">
        <v>80</v>
      </c>
      <c r="I697" s="168">
        <f t="shared" si="674"/>
      </c>
      <c r="J697" s="169">
        <f t="shared" si="728"/>
      </c>
      <c r="K697" s="167">
        <v>30</v>
      </c>
      <c r="L697" s="169">
        <f t="shared" si="783"/>
      </c>
      <c r="M697" s="167">
        <v>1</v>
      </c>
      <c r="N697" s="170">
        <f t="shared" si="812"/>
      </c>
      <c r="O697" s="167">
        <v>1</v>
      </c>
      <c r="P697" s="170">
        <f t="shared" si="839"/>
      </c>
      <c r="Q697" s="171">
        <f>(M697+M698)/(O697+O698)</f>
      </c>
      <c r="R697" s="172">
        <v>2</v>
      </c>
      <c r="S697" s="171">
        <f>(O697+O698)/(K697+K698)</f>
      </c>
      <c r="T697" s="172">
        <v>1</v>
      </c>
      <c r="U697" s="173">
        <f>F697/T697</f>
      </c>
      <c r="V697" s="174">
        <f>(F697+500)/T697</f>
      </c>
      <c r="W697" s="175">
        <v>2011.2</v>
      </c>
      <c r="X697" s="174">
        <f>W697/T697</f>
      </c>
      <c r="Y697" s="171">
        <f>T697/R697</f>
      </c>
      <c r="Z697" s="174">
        <f>W697/F697</f>
      </c>
      <c r="AA697" s="174">
        <f>W697/(F697+500)</f>
      </c>
      <c r="AB697" s="172">
        <v>0</v>
      </c>
      <c r="AC697" s="172">
        <v>0</v>
      </c>
      <c r="AD697" s="171">
        <f>AB697/T697</f>
      </c>
      <c r="AE697" s="174">
        <f>(W697-AC697)/(F697+500)</f>
      </c>
      <c r="AF697" s="174" t="s">
        <v>159</v>
      </c>
    </row>
    <row r="698">
      <c r="A698" s="161"/>
      <c r="B698" s="162"/>
      <c r="C698" s="163"/>
      <c r="D698" s="164" t="s">
        <v>144</v>
      </c>
      <c r="E698" s="165">
        <v>110.63</v>
      </c>
      <c r="F698" s="166"/>
      <c r="G698" s="167">
        <v>822</v>
      </c>
      <c r="H698" s="167">
        <v>48</v>
      </c>
      <c r="I698" s="168">
        <f t="shared" si="674"/>
      </c>
      <c r="J698" s="169">
        <f t="shared" si="728"/>
      </c>
      <c r="K698" s="167">
        <v>5</v>
      </c>
      <c r="L698" s="169">
        <f t="shared" si="783"/>
      </c>
      <c r="M698" s="167">
        <v>0</v>
      </c>
      <c r="N698" s="170">
        <f t="shared" si="812"/>
      </c>
      <c r="O698" s="167">
        <v>1</v>
      </c>
      <c r="P698" s="170">
        <f t="shared" si="839"/>
      </c>
      <c r="Q698" s="171"/>
      <c r="R698" s="172"/>
      <c r="S698" s="171"/>
      <c r="T698" s="172"/>
      <c r="U698" s="173"/>
      <c r="V698" s="174"/>
      <c r="W698" s="175"/>
      <c r="X698" s="174"/>
      <c r="Y698" s="171"/>
      <c r="Z698" s="174"/>
      <c r="AA698" s="174"/>
      <c r="AB698" s="172"/>
      <c r="AC698" s="172"/>
      <c r="AD698" s="171"/>
      <c r="AE698" s="174"/>
      <c r="AF698" s="176" t="s">
        <v>196</v>
      </c>
    </row>
    <row r="699">
      <c r="A699" s="161"/>
      <c r="B699" s="162" t="s">
        <v>171</v>
      </c>
      <c r="C699" s="163" t="s">
        <v>156</v>
      </c>
      <c r="D699" s="164" t="s">
        <v>142</v>
      </c>
      <c r="E699" s="165">
        <v>398.72</v>
      </c>
      <c r="F699" s="166">
        <f>E699+E700</f>
      </c>
      <c r="G699" s="167">
        <v>2652</v>
      </c>
      <c r="H699" s="167">
        <v>31</v>
      </c>
      <c r="I699" s="168">
        <f t="shared" si="674"/>
      </c>
      <c r="J699" s="169">
        <f t="shared" si="728"/>
      </c>
      <c r="K699" s="167">
        <v>9</v>
      </c>
      <c r="L699" s="169">
        <f t="shared" si="783"/>
      </c>
      <c r="M699" s="167">
        <v>1</v>
      </c>
      <c r="N699" s="170">
        <f t="shared" si="812"/>
      </c>
      <c r="O699" s="167">
        <v>1</v>
      </c>
      <c r="P699" s="170">
        <f t="shared" si="839"/>
      </c>
      <c r="Q699" s="171">
        <f>(M699+M700)/(O699+O700)</f>
      </c>
      <c r="R699" s="172">
        <v>1</v>
      </c>
      <c r="S699" s="171">
        <f>(O699+O700)/(K699+K700)</f>
      </c>
      <c r="T699" s="172">
        <v>1</v>
      </c>
      <c r="U699" s="173">
        <f>F699/T699</f>
      </c>
      <c r="V699" s="174">
        <f>(F699+500)/T699</f>
      </c>
      <c r="W699" s="175">
        <v>2911.2</v>
      </c>
      <c r="X699" s="174">
        <f>W699/T699</f>
      </c>
      <c r="Y699" s="171">
        <f>T699/R699</f>
      </c>
      <c r="Z699" s="174">
        <f>W699/F699</f>
      </c>
      <c r="AA699" s="174">
        <f>W699/(F699+500)</f>
      </c>
      <c r="AB699" s="172">
        <v>0</v>
      </c>
      <c r="AC699" s="172">
        <v>0</v>
      </c>
      <c r="AD699" s="171">
        <f>AB699/T699</f>
      </c>
      <c r="AE699" s="174">
        <f>(W699-AC699)/(F699+500)</f>
      </c>
      <c r="AF699" s="174" t="s">
        <v>159</v>
      </c>
    </row>
    <row r="700">
      <c r="A700" s="161"/>
      <c r="B700" s="162"/>
      <c r="C700" s="163"/>
      <c r="D700" s="164" t="s">
        <v>144</v>
      </c>
      <c r="E700" s="165">
        <v>34.11</v>
      </c>
      <c r="F700" s="166"/>
      <c r="G700" s="167">
        <v>263</v>
      </c>
      <c r="H700" s="167">
        <v>23</v>
      </c>
      <c r="I700" s="168">
        <f t="shared" si="674"/>
      </c>
      <c r="J700" s="169">
        <f t="shared" si="728"/>
      </c>
      <c r="K700" s="167">
        <v>1</v>
      </c>
      <c r="L700" s="169">
        <f t="shared" si="783"/>
      </c>
      <c r="M700" s="167">
        <v>0</v>
      </c>
      <c r="N700" s="170">
        <f t="shared" si="812"/>
      </c>
      <c r="O700" s="167">
        <v>0</v>
      </c>
      <c r="P700" s="170">
        <f t="shared" si="839"/>
      </c>
      <c r="Q700" s="171"/>
      <c r="R700" s="172"/>
      <c r="S700" s="171"/>
      <c r="T700" s="172"/>
      <c r="U700" s="173"/>
      <c r="V700" s="174"/>
      <c r="W700" s="175"/>
      <c r="X700" s="174"/>
      <c r="Y700" s="171"/>
      <c r="Z700" s="174"/>
      <c r="AA700" s="174"/>
      <c r="AB700" s="172"/>
      <c r="AC700" s="172"/>
      <c r="AD700" s="171"/>
      <c r="AE700" s="174"/>
      <c r="AF700" s="176" t="s">
        <v>196</v>
      </c>
    </row>
    <row r="701">
      <c r="A701" s="161"/>
      <c r="B701" s="177" t="s">
        <v>149</v>
      </c>
      <c r="C701" s="178"/>
      <c r="D701" s="179"/>
      <c r="E701" s="180">
        <f>SUM(E693:E700)</f>
      </c>
      <c r="F701" s="181">
        <f>SUM(F693:F700)</f>
      </c>
      <c r="G701" s="181">
        <f>SUM(G693:G700)</f>
      </c>
      <c r="H701" s="181">
        <f>SUM(H693:H700)</f>
      </c>
      <c r="I701" s="182">
        <f t="shared" si="674"/>
      </c>
      <c r="J701" s="183">
        <f t="shared" si="728"/>
      </c>
      <c r="K701" s="181">
        <f>SUM(K693:K700)</f>
      </c>
      <c r="L701" s="183">
        <f t="shared" si="783"/>
      </c>
      <c r="M701" s="181">
        <f>SUM(M693:M700)</f>
      </c>
      <c r="N701" s="184">
        <f t="shared" si="812"/>
      </c>
      <c r="O701" s="181">
        <f>SUM(O693:O700)</f>
      </c>
      <c r="P701" s="184">
        <f t="shared" si="839"/>
      </c>
      <c r="Q701" s="185">
        <f t="shared" ref="Q701:Q702" si="701">M701/O701</f>
      </c>
      <c r="R701" s="181">
        <f>SUM(R693:R700)</f>
      </c>
      <c r="S701" s="185">
        <f t="shared" ref="S701:S702" si="755">(O701+O701)/(K701+K701)</f>
      </c>
      <c r="T701" s="181">
        <f>SUM(T693:T700)</f>
      </c>
      <c r="U701" s="186">
        <f t="shared" ref="U701:U702" si="73">F701/T701</f>
      </c>
      <c r="V701" s="187">
        <f>(F701+5*500)/T701</f>
      </c>
      <c r="W701" s="183">
        <f>SUM(W693:W700)</f>
      </c>
      <c r="X701" s="188">
        <f t="shared" ref="X701:X702" si="205">W701/T701</f>
      </c>
      <c r="Y701" s="185">
        <f t="shared" ref="Y701:Y702" si="337">T701/R701</f>
      </c>
      <c r="Z701" s="187">
        <f t="shared" ref="Z701:Z702" si="469">W701/F701</f>
      </c>
      <c r="AA701" s="187">
        <f>W701/(F701+COUNT(W693:W700)*500)</f>
      </c>
      <c r="AB701" s="181">
        <f>SUM(AB693:AB700)</f>
      </c>
      <c r="AC701" s="181">
        <f>SUM(AC693:AC700)</f>
      </c>
      <c r="AD701" s="185">
        <f t="shared" ref="AD701:AD702" si="601">AB701/T701</f>
      </c>
      <c r="AE701" s="189">
        <f>(W701-AC701)/(F701+COUNT(W693:W700))</f>
      </c>
      <c r="AF701" s="174"/>
    </row>
    <row r="702">
      <c r="A702" s="161"/>
      <c r="B702" s="191" t="s">
        <v>172</v>
      </c>
      <c r="C702" s="191"/>
      <c r="D702" s="191"/>
      <c r="E702" s="193">
        <f>E667+E676+E681+E692+E701</f>
      </c>
      <c r="F702" s="194">
        <f>F667+F676+F681+F692+F701</f>
      </c>
      <c r="G702" s="194">
        <f>G667+G676+G681+G692+G701</f>
      </c>
      <c r="H702" s="194">
        <f>H667+H676+H681+H692+H701</f>
      </c>
      <c r="I702" s="195">
        <f t="shared" si="674"/>
      </c>
      <c r="J702" s="194">
        <f>J667+J676+J681+J692+J701</f>
      </c>
      <c r="K702" s="194">
        <f>K667+K676+K681+K692+K701</f>
      </c>
      <c r="L702" s="196">
        <f t="shared" si="783"/>
      </c>
      <c r="M702" s="194">
        <f>M667+M676+M681+M692+M701</f>
      </c>
      <c r="N702" s="197">
        <f t="shared" si="812"/>
      </c>
      <c r="O702" s="194">
        <f>O667+O676+O681+O692+O701</f>
      </c>
      <c r="P702" s="197">
        <f t="shared" si="839"/>
      </c>
      <c r="Q702" s="198">
        <f t="shared" si="701"/>
      </c>
      <c r="R702" s="194">
        <f>R667+R676+R681+R692+R701</f>
      </c>
      <c r="S702" s="198">
        <f t="shared" si="755"/>
      </c>
      <c r="T702" s="194">
        <f>T667+T676+T681+T692+T701</f>
      </c>
      <c r="U702" s="199">
        <f t="shared" si="73"/>
      </c>
      <c r="V702" s="194">
        <f>(F702+4*500)/T702</f>
      </c>
      <c r="W702" s="194">
        <f>W667+W676+W681+W692+W701</f>
      </c>
      <c r="X702" s="194">
        <f t="shared" si="205"/>
      </c>
      <c r="Y702" s="198">
        <f t="shared" si="337"/>
      </c>
      <c r="Z702" s="194">
        <f t="shared" si="469"/>
      </c>
      <c r="AA702" s="194">
        <f>W702/(F702+COUNT(W657:W664,W668:W675,W679:W680,W684:W691,W693:W700)*500)</f>
      </c>
      <c r="AB702" s="194">
        <f>AB667+AB676+AB681+AB692+AB701</f>
      </c>
      <c r="AC702" s="194">
        <f>AC667+AC676+AC681+AC692+AC701</f>
      </c>
      <c r="AD702" s="198">
        <f t="shared" si="601"/>
      </c>
      <c r="AE702" s="194">
        <f>(W702-AC702)/(F702+COUNT(W657:W664,W668:W675,W679:W680,W684:W691,W693:W700)*500)</f>
      </c>
      <c r="AF702" s="174"/>
    </row>
    <row r="703">
      <c r="A703" s="150" t="s">
        <v>107</v>
      </c>
      <c r="B703" s="151" t="s">
        <v>108</v>
      </c>
      <c r="C703" s="152" t="s">
        <v>109</v>
      </c>
      <c r="D703" s="151" t="s">
        <v>110</v>
      </c>
      <c r="E703" s="153" t="s">
        <v>111</v>
      </c>
      <c r="F703" s="151" t="s">
        <v>112</v>
      </c>
      <c r="G703" s="151" t="s">
        <v>113</v>
      </c>
      <c r="H703" s="151" t="s">
        <v>114</v>
      </c>
      <c r="I703" s="154" t="s">
        <v>115</v>
      </c>
      <c r="J703" s="155" t="s">
        <v>116</v>
      </c>
      <c r="K703" s="151" t="s">
        <v>117</v>
      </c>
      <c r="L703" s="155" t="s">
        <v>118</v>
      </c>
      <c r="M703" s="151" t="s">
        <v>119</v>
      </c>
      <c r="N703" s="156" t="s">
        <v>120</v>
      </c>
      <c r="O703" s="151" t="s">
        <v>121</v>
      </c>
      <c r="P703" s="156" t="s">
        <v>122</v>
      </c>
      <c r="Q703" s="154" t="s">
        <v>123</v>
      </c>
      <c r="R703" s="157" t="s">
        <v>124</v>
      </c>
      <c r="S703" s="158" t="s">
        <v>125</v>
      </c>
      <c r="T703" s="157" t="s">
        <v>126</v>
      </c>
      <c r="U703" s="159" t="s">
        <v>127</v>
      </c>
      <c r="V703" s="160" t="s">
        <v>128</v>
      </c>
      <c r="W703" s="159" t="s">
        <v>129</v>
      </c>
      <c r="X703" s="160" t="s">
        <v>130</v>
      </c>
      <c r="Y703" s="158" t="s">
        <v>131</v>
      </c>
      <c r="Z703" s="160" t="s">
        <v>132</v>
      </c>
      <c r="AA703" s="160" t="s">
        <v>133</v>
      </c>
      <c r="AB703" s="160" t="s">
        <v>134</v>
      </c>
      <c r="AC703" s="157" t="s">
        <v>135</v>
      </c>
      <c r="AD703" s="158" t="s">
        <v>136</v>
      </c>
      <c r="AE703" s="160" t="s">
        <v>137</v>
      </c>
      <c r="AF703" s="160" t="s">
        <v>138</v>
      </c>
    </row>
    <row r="704">
      <c r="A704" s="161" t="s">
        <v>197</v>
      </c>
      <c r="B704" s="162" t="s">
        <v>140</v>
      </c>
      <c r="C704" s="163" t="s">
        <v>183</v>
      </c>
      <c r="D704" s="164" t="s">
        <v>142</v>
      </c>
      <c r="E704" s="165">
        <v>1168.69</v>
      </c>
      <c r="F704" s="166">
        <f>E704+E705</f>
      </c>
      <c r="G704" s="167">
        <v>4993</v>
      </c>
      <c r="H704" s="167">
        <v>104</v>
      </c>
      <c r="I704" s="168">
        <f t="shared" ref="I704:I749" si="675">H704/G704</f>
      </c>
      <c r="J704" s="169">
        <f t="shared" ref="J704:J748" si="729">(E704/G704)*1000</f>
      </c>
      <c r="K704" s="167">
        <v>24</v>
      </c>
      <c r="L704" s="169">
        <f t="shared" ref="L704:L749" si="784">E704/K704</f>
      </c>
      <c r="M704" s="167">
        <v>1</v>
      </c>
      <c r="N704" s="170">
        <f t="shared" ref="N704:N749" si="813">E704/M704</f>
      </c>
      <c r="O704" s="167">
        <v>4</v>
      </c>
      <c r="P704" s="170">
        <f t="shared" ref="P704:P749" si="840">E704/O704</f>
      </c>
      <c r="Q704" s="171">
        <f>(M704+M705)/(O704+O705)</f>
      </c>
      <c r="R704" s="172">
        <v>5</v>
      </c>
      <c r="S704" s="171">
        <f>(O704+O705)/(K704+K705)</f>
      </c>
      <c r="T704" s="172">
        <v>1</v>
      </c>
      <c r="U704" s="173">
        <f>F704/T704</f>
      </c>
      <c r="V704" s="174">
        <f>(F704+500)/T704</f>
      </c>
      <c r="W704" s="175">
        <v>1053.6</v>
      </c>
      <c r="X704" s="174">
        <f>W704/T704</f>
      </c>
      <c r="Y704" s="171">
        <f>T704/R704</f>
      </c>
      <c r="Z704" s="174">
        <f>W704/F704</f>
      </c>
      <c r="AA704" s="174">
        <f>W704/(F704+500)</f>
      </c>
      <c r="AB704" s="172">
        <v>0</v>
      </c>
      <c r="AC704" s="172">
        <v>0</v>
      </c>
      <c r="AD704" s="171">
        <f>AB704/T704</f>
      </c>
      <c r="AE704" s="174">
        <f>(W704-AC704)/(F704+500)</f>
      </c>
      <c r="AF704" s="174" t="s">
        <v>143</v>
      </c>
    </row>
    <row r="705">
      <c r="A705" s="161"/>
      <c r="B705" s="162"/>
      <c r="C705" s="163"/>
      <c r="D705" s="164" t="s">
        <v>144</v>
      </c>
      <c r="E705" s="165">
        <v>108.24</v>
      </c>
      <c r="F705" s="166"/>
      <c r="G705" s="167">
        <v>888</v>
      </c>
      <c r="H705" s="167">
        <v>57</v>
      </c>
      <c r="I705" s="168">
        <f t="shared" si="675"/>
      </c>
      <c r="J705" s="169">
        <f t="shared" si="729"/>
      </c>
      <c r="K705" s="167">
        <v>1</v>
      </c>
      <c r="L705" s="169">
        <f t="shared" si="784"/>
      </c>
      <c r="M705" s="167">
        <v>0</v>
      </c>
      <c r="N705" s="170">
        <f t="shared" si="813"/>
      </c>
      <c r="O705" s="167">
        <v>0</v>
      </c>
      <c r="P705" s="170">
        <f t="shared" si="840"/>
      </c>
      <c r="Q705" s="171"/>
      <c r="R705" s="172"/>
      <c r="S705" s="171"/>
      <c r="T705" s="172"/>
      <c r="U705" s="173"/>
      <c r="V705" s="174"/>
      <c r="W705" s="175"/>
      <c r="X705" s="174"/>
      <c r="Y705" s="171"/>
      <c r="Z705" s="174"/>
      <c r="AA705" s="174"/>
      <c r="AB705" s="172"/>
      <c r="AC705" s="172"/>
      <c r="AD705" s="171"/>
      <c r="AE705" s="174"/>
      <c r="AF705" s="176" t="s">
        <v>177</v>
      </c>
    </row>
    <row r="706">
      <c r="A706" s="161"/>
      <c r="B706" s="162" t="s">
        <v>146</v>
      </c>
      <c r="C706" s="163" t="s">
        <v>183</v>
      </c>
      <c r="D706" s="164" t="s">
        <v>142</v>
      </c>
      <c r="E706" s="165">
        <v>1211.74</v>
      </c>
      <c r="F706" s="166">
        <f>E706+E707</f>
      </c>
      <c r="G706" s="167">
        <v>6458</v>
      </c>
      <c r="H706" s="167">
        <v>131</v>
      </c>
      <c r="I706" s="168">
        <f t="shared" si="675"/>
      </c>
      <c r="J706" s="169">
        <f t="shared" si="729"/>
      </c>
      <c r="K706" s="167">
        <v>24</v>
      </c>
      <c r="L706" s="169">
        <f t="shared" si="784"/>
      </c>
      <c r="M706" s="167">
        <v>1</v>
      </c>
      <c r="N706" s="170">
        <f t="shared" si="813"/>
      </c>
      <c r="O706" s="167">
        <v>3</v>
      </c>
      <c r="P706" s="170">
        <f t="shared" si="840"/>
      </c>
      <c r="Q706" s="171">
        <f>(M706+M707)/(O706+O707)</f>
      </c>
      <c r="R706" s="172">
        <v>9</v>
      </c>
      <c r="S706" s="171">
        <f>(O706+O707)/(K706+K707)</f>
      </c>
      <c r="T706" s="172">
        <v>2</v>
      </c>
      <c r="U706" s="173">
        <f>F706/T706</f>
      </c>
      <c r="V706" s="174">
        <f>(F706+500)/T706</f>
      </c>
      <c r="W706" s="173">
        <v>892.8000000000002</v>
      </c>
      <c r="X706" s="174">
        <f>W706/T706</f>
      </c>
      <c r="Y706" s="171">
        <f>T706/R706</f>
      </c>
      <c r="Z706" s="174">
        <f>W706/F706</f>
      </c>
      <c r="AA706" s="174">
        <f>W706/(F706+500)</f>
      </c>
      <c r="AB706" s="172">
        <v>0</v>
      </c>
      <c r="AC706" s="172">
        <v>0</v>
      </c>
      <c r="AD706" s="171">
        <f>AB706/T706</f>
      </c>
      <c r="AE706" s="174">
        <f>(W706-AC706)/(F706+500)</f>
      </c>
      <c r="AF706" s="174" t="s">
        <v>143</v>
      </c>
    </row>
    <row r="707">
      <c r="A707" s="161"/>
      <c r="B707" s="162"/>
      <c r="C707" s="163"/>
      <c r="D707" s="164" t="s">
        <v>144</v>
      </c>
      <c r="E707" s="165">
        <v>72.42</v>
      </c>
      <c r="F707" s="166"/>
      <c r="G707" s="167">
        <v>674</v>
      </c>
      <c r="H707" s="167">
        <v>43</v>
      </c>
      <c r="I707" s="168">
        <f t="shared" si="675"/>
      </c>
      <c r="J707" s="169">
        <f t="shared" si="729"/>
      </c>
      <c r="K707" s="167">
        <v>0</v>
      </c>
      <c r="L707" s="169">
        <f t="shared" si="784"/>
      </c>
      <c r="M707" s="167">
        <v>0</v>
      </c>
      <c r="N707" s="170">
        <f t="shared" si="813"/>
      </c>
      <c r="O707" s="167">
        <v>0</v>
      </c>
      <c r="P707" s="170">
        <f t="shared" si="840"/>
      </c>
      <c r="Q707" s="171"/>
      <c r="R707" s="172"/>
      <c r="S707" s="171"/>
      <c r="T707" s="172"/>
      <c r="U707" s="173"/>
      <c r="V707" s="174"/>
      <c r="W707" s="173"/>
      <c r="X707" s="174"/>
      <c r="Y707" s="171"/>
      <c r="Z707" s="174"/>
      <c r="AA707" s="174"/>
      <c r="AB707" s="172"/>
      <c r="AC707" s="172"/>
      <c r="AD707" s="171"/>
      <c r="AE707" s="174"/>
      <c r="AF707" s="176" t="s">
        <v>177</v>
      </c>
    </row>
    <row r="708">
      <c r="A708" s="161"/>
      <c r="B708" s="162" t="s">
        <v>147</v>
      </c>
      <c r="C708" s="163" t="s">
        <v>183</v>
      </c>
      <c r="D708" s="164" t="s">
        <v>142</v>
      </c>
      <c r="E708" s="165">
        <v>2510.39</v>
      </c>
      <c r="F708" s="166">
        <f>E708+E709</f>
      </c>
      <c r="G708" s="167">
        <v>16542</v>
      </c>
      <c r="H708" s="167">
        <v>183</v>
      </c>
      <c r="I708" s="168">
        <f t="shared" si="675"/>
      </c>
      <c r="J708" s="169">
        <f t="shared" si="729"/>
      </c>
      <c r="K708" s="167">
        <v>42</v>
      </c>
      <c r="L708" s="169">
        <f t="shared" si="784"/>
      </c>
      <c r="M708" s="167">
        <v>4</v>
      </c>
      <c r="N708" s="170">
        <f t="shared" si="813"/>
      </c>
      <c r="O708" s="167">
        <v>11</v>
      </c>
      <c r="P708" s="170">
        <f t="shared" si="840"/>
      </c>
      <c r="Q708" s="171">
        <f>(M708+M709)/(O708+O709)</f>
      </c>
      <c r="R708" s="172">
        <v>11</v>
      </c>
      <c r="S708" s="171">
        <f>(O708+O709)/(K708+K709)</f>
      </c>
      <c r="T708" s="172">
        <v>4</v>
      </c>
      <c r="U708" s="173">
        <f>F708/T708</f>
      </c>
      <c r="V708" s="174">
        <f>(F708+500)/T708</f>
      </c>
      <c r="W708" s="175">
        <v>4538.4</v>
      </c>
      <c r="X708" s="174">
        <f>W708/T708</f>
      </c>
      <c r="Y708" s="171">
        <f>T708/R708</f>
      </c>
      <c r="Z708" s="174">
        <f>W708/F708</f>
      </c>
      <c r="AA708" s="174">
        <f>W708/(F708+500)</f>
      </c>
      <c r="AB708" s="172">
        <v>0</v>
      </c>
      <c r="AC708" s="172">
        <v>0</v>
      </c>
      <c r="AD708" s="171">
        <f>AB708/T708</f>
      </c>
      <c r="AE708" s="174">
        <f>(W708-AC708)/(F708+500)</f>
      </c>
      <c r="AF708" s="174" t="s">
        <v>143</v>
      </c>
    </row>
    <row r="709">
      <c r="A709" s="161"/>
      <c r="B709" s="162"/>
      <c r="C709" s="163"/>
      <c r="D709" s="164" t="s">
        <v>144</v>
      </c>
      <c r="E709" s="165">
        <v>45.09</v>
      </c>
      <c r="F709" s="166"/>
      <c r="G709" s="167">
        <v>472</v>
      </c>
      <c r="H709" s="167">
        <v>24</v>
      </c>
      <c r="I709" s="168">
        <f t="shared" si="675"/>
      </c>
      <c r="J709" s="169">
        <f t="shared" si="729"/>
      </c>
      <c r="K709" s="167">
        <v>2</v>
      </c>
      <c r="L709" s="169">
        <f t="shared" si="784"/>
      </c>
      <c r="M709" s="167">
        <v>0</v>
      </c>
      <c r="N709" s="170">
        <f t="shared" si="813"/>
      </c>
      <c r="O709" s="167">
        <v>0</v>
      </c>
      <c r="P709" s="170">
        <f t="shared" si="840"/>
      </c>
      <c r="Q709" s="171"/>
      <c r="R709" s="172"/>
      <c r="S709" s="171"/>
      <c r="T709" s="172"/>
      <c r="U709" s="173"/>
      <c r="V709" s="174"/>
      <c r="W709" s="175"/>
      <c r="X709" s="174"/>
      <c r="Y709" s="171"/>
      <c r="Z709" s="174"/>
      <c r="AA709" s="174"/>
      <c r="AB709" s="172"/>
      <c r="AC709" s="172"/>
      <c r="AD709" s="171"/>
      <c r="AE709" s="174"/>
      <c r="AF709" s="176" t="s">
        <v>177</v>
      </c>
    </row>
    <row r="710">
      <c r="A710" s="161"/>
      <c r="B710" s="162" t="s">
        <v>148</v>
      </c>
      <c r="C710" s="163" t="s">
        <v>183</v>
      </c>
      <c r="D710" s="164" t="s">
        <v>142</v>
      </c>
      <c r="E710" s="165">
        <v>1609.89</v>
      </c>
      <c r="F710" s="166">
        <f>E710+E711</f>
      </c>
      <c r="G710" s="167">
        <v>13683</v>
      </c>
      <c r="H710" s="167">
        <v>143</v>
      </c>
      <c r="I710" s="168">
        <f t="shared" si="675"/>
      </c>
      <c r="J710" s="169">
        <f t="shared" si="729"/>
      </c>
      <c r="K710" s="167">
        <v>38</v>
      </c>
      <c r="L710" s="169">
        <f t="shared" si="784"/>
      </c>
      <c r="M710" s="167">
        <v>1</v>
      </c>
      <c r="N710" s="170">
        <f t="shared" si="813"/>
      </c>
      <c r="O710" s="167">
        <v>5</v>
      </c>
      <c r="P710" s="170">
        <f t="shared" si="840"/>
      </c>
      <c r="Q710" s="171">
        <f>(M710+M711)/(O710+O711)</f>
      </c>
      <c r="R710" s="172">
        <v>13</v>
      </c>
      <c r="S710" s="171">
        <f>(O710+O711)/(K710+K711)</f>
      </c>
      <c r="T710" s="172">
        <v>2</v>
      </c>
      <c r="U710" s="173">
        <f>F710/T710</f>
      </c>
      <c r="V710" s="174">
        <f>(F710+500)/T710</f>
      </c>
      <c r="W710" s="175">
        <v>2774.4000000000015</v>
      </c>
      <c r="X710" s="174">
        <f>W710/T710</f>
      </c>
      <c r="Y710" s="171">
        <f>T710/R710</f>
      </c>
      <c r="Z710" s="174">
        <f>W710/F710</f>
      </c>
      <c r="AA710" s="174">
        <f>W710/(F710+500)</f>
      </c>
      <c r="AB710" s="172">
        <v>0</v>
      </c>
      <c r="AC710" s="172">
        <v>0</v>
      </c>
      <c r="AD710" s="171">
        <f>AB710/T710</f>
      </c>
      <c r="AE710" s="174">
        <f>(W710-AC710)/(F710+500)</f>
      </c>
      <c r="AF710" s="174" t="s">
        <v>143</v>
      </c>
    </row>
    <row r="711">
      <c r="A711" s="161"/>
      <c r="B711" s="162"/>
      <c r="C711" s="163"/>
      <c r="D711" s="164" t="s">
        <v>144</v>
      </c>
      <c r="E711" s="165">
        <v>50.36</v>
      </c>
      <c r="F711" s="166"/>
      <c r="G711" s="167">
        <v>354</v>
      </c>
      <c r="H711" s="167">
        <v>18</v>
      </c>
      <c r="I711" s="168">
        <f t="shared" si="675"/>
      </c>
      <c r="J711" s="169">
        <f t="shared" si="729"/>
      </c>
      <c r="K711" s="167">
        <v>0</v>
      </c>
      <c r="L711" s="169">
        <f t="shared" si="784"/>
      </c>
      <c r="M711" s="167">
        <v>0</v>
      </c>
      <c r="N711" s="170">
        <f t="shared" si="813"/>
      </c>
      <c r="O711" s="167">
        <v>0</v>
      </c>
      <c r="P711" s="170">
        <f t="shared" si="840"/>
      </c>
      <c r="Q711" s="171"/>
      <c r="R711" s="172"/>
      <c r="S711" s="171"/>
      <c r="T711" s="172"/>
      <c r="U711" s="173"/>
      <c r="V711" s="174"/>
      <c r="W711" s="175"/>
      <c r="X711" s="174"/>
      <c r="Y711" s="171"/>
      <c r="Z711" s="174"/>
      <c r="AA711" s="174"/>
      <c r="AB711" s="172"/>
      <c r="AC711" s="172"/>
      <c r="AD711" s="171"/>
      <c r="AE711" s="174"/>
      <c r="AF711" s="176" t="s">
        <v>177</v>
      </c>
    </row>
    <row r="712">
      <c r="A712" s="161"/>
      <c r="B712" s="162" t="s">
        <v>150</v>
      </c>
      <c r="C712" s="163" t="s">
        <v>183</v>
      </c>
      <c r="D712" s="164" t="s">
        <v>142</v>
      </c>
      <c r="E712" s="165">
        <v>1353.32</v>
      </c>
      <c r="F712" s="166">
        <f>E712+E713</f>
      </c>
      <c r="G712" s="167">
        <v>8999</v>
      </c>
      <c r="H712" s="167">
        <v>82</v>
      </c>
      <c r="I712" s="168">
        <f t="shared" si="675"/>
      </c>
      <c r="J712" s="169">
        <f t="shared" si="729"/>
      </c>
      <c r="K712" s="167">
        <v>23</v>
      </c>
      <c r="L712" s="169">
        <f t="shared" si="784"/>
      </c>
      <c r="M712" s="167">
        <v>0</v>
      </c>
      <c r="N712" s="170">
        <f t="shared" si="813"/>
      </c>
      <c r="O712" s="167">
        <v>1</v>
      </c>
      <c r="P712" s="170">
        <f t="shared" si="840"/>
      </c>
      <c r="Q712" s="171">
        <f>(M712+M713)/(O712+O713)</f>
      </c>
      <c r="R712" s="172">
        <v>5</v>
      </c>
      <c r="S712" s="171">
        <f>(O712+O713)/(K712+K713)</f>
      </c>
      <c r="T712" s="172">
        <v>0</v>
      </c>
      <c r="U712" s="173">
        <f>F712/T712</f>
      </c>
      <c r="V712" s="174">
        <f>(F712+500)/T712</f>
      </c>
      <c r="W712" s="175">
        <v>0</v>
      </c>
      <c r="X712" s="174">
        <f>W712/T712</f>
      </c>
      <c r="Y712" s="171">
        <f>T712/R712</f>
      </c>
      <c r="Z712" s="174">
        <f>W712/F712</f>
      </c>
      <c r="AA712" s="174">
        <f>W712/(F712+500)</f>
      </c>
      <c r="AB712" s="172">
        <v>0</v>
      </c>
      <c r="AC712" s="172">
        <v>0</v>
      </c>
      <c r="AD712" s="171">
        <f>AB712/T712</f>
      </c>
      <c r="AE712" s="174">
        <f>(W712-AC712)/(F712+500)</f>
      </c>
      <c r="AF712" s="174" t="s">
        <v>143</v>
      </c>
    </row>
    <row r="713">
      <c r="A713" s="161"/>
      <c r="B713" s="162"/>
      <c r="C713" s="163"/>
      <c r="D713" s="164" t="s">
        <v>144</v>
      </c>
      <c r="E713" s="165">
        <v>108.35</v>
      </c>
      <c r="F713" s="166"/>
      <c r="G713" s="167">
        <v>520</v>
      </c>
      <c r="H713" s="167">
        <v>43</v>
      </c>
      <c r="I713" s="168">
        <f t="shared" si="675"/>
      </c>
      <c r="J713" s="169">
        <f t="shared" si="729"/>
      </c>
      <c r="K713" s="167">
        <v>2</v>
      </c>
      <c r="L713" s="169">
        <f t="shared" si="784"/>
      </c>
      <c r="M713" s="167">
        <v>0</v>
      </c>
      <c r="N713" s="170">
        <f t="shared" si="813"/>
      </c>
      <c r="O713" s="167">
        <v>1</v>
      </c>
      <c r="P713" s="170">
        <f t="shared" si="840"/>
      </c>
      <c r="Q713" s="171"/>
      <c r="R713" s="172"/>
      <c r="S713" s="171"/>
      <c r="T713" s="172"/>
      <c r="U713" s="173"/>
      <c r="V713" s="174"/>
      <c r="W713" s="175"/>
      <c r="X713" s="174"/>
      <c r="Y713" s="171"/>
      <c r="Z713" s="174"/>
      <c r="AA713" s="174"/>
      <c r="AB713" s="172"/>
      <c r="AC713" s="172"/>
      <c r="AD713" s="171"/>
      <c r="AE713" s="174"/>
      <c r="AF713" s="176" t="s">
        <v>177</v>
      </c>
    </row>
    <row r="714">
      <c r="A714" s="161"/>
      <c r="B714" s="177" t="s">
        <v>149</v>
      </c>
      <c r="C714" s="178"/>
      <c r="D714" s="179"/>
      <c r="E714" s="180">
        <f>SUM(E704:E713)</f>
      </c>
      <c r="F714" s="181">
        <f>SUM(F704:F713)</f>
      </c>
      <c r="G714" s="181">
        <f>SUM(G704:G713)</f>
      </c>
      <c r="H714" s="181">
        <f>SUM(H704:H713)</f>
      </c>
      <c r="I714" s="182">
        <f t="shared" si="675"/>
      </c>
      <c r="J714" s="183">
        <f t="shared" si="729"/>
      </c>
      <c r="K714" s="181">
        <f>SUM(K704:K713)</f>
      </c>
      <c r="L714" s="183">
        <f t="shared" si="784"/>
      </c>
      <c r="M714" s="181">
        <f>SUM(M704:M713)</f>
      </c>
      <c r="N714" s="184">
        <f t="shared" si="813"/>
      </c>
      <c r="O714" s="181">
        <f>SUM(O704:O713)</f>
      </c>
      <c r="P714" s="184">
        <f t="shared" si="840"/>
      </c>
      <c r="Q714" s="185">
        <f>M714/O714</f>
      </c>
      <c r="R714" s="181">
        <f>SUM(R704:R713)</f>
      </c>
      <c r="S714" s="185">
        <f>(O714+O714)/(K714+K714)</f>
      </c>
      <c r="T714" s="181">
        <f>SUM(T704:T713)</f>
      </c>
      <c r="U714" s="186">
        <f t="shared" ref="U714:U715" si="74">F714/T714</f>
      </c>
      <c r="V714" s="187">
        <f>(F714+5*500)/T714</f>
      </c>
      <c r="W714" s="183">
        <f>SUM(W704:W713)</f>
      </c>
      <c r="X714" s="188">
        <f t="shared" ref="X714:X715" si="206">W714/T714</f>
      </c>
      <c r="Y714" s="185">
        <f t="shared" ref="Y714:Y715" si="338">T714/R714</f>
      </c>
      <c r="Z714" s="187">
        <f t="shared" ref="Z714:Z715" si="470">W714/F714</f>
      </c>
      <c r="AA714" s="187">
        <f>W714/(F714+COUNT(W704:W713)*500)</f>
      </c>
      <c r="AB714" s="181">
        <f>SUM(AB704:AB713)</f>
      </c>
      <c r="AC714" s="181">
        <f>SUM(AC704:AC713)</f>
      </c>
      <c r="AD714" s="185">
        <f t="shared" ref="AD714:AD715" si="602">AB714/T714</f>
      </c>
      <c r="AE714" s="189">
        <f>(W714-AC714)/(F714+COUNT(W704:W713)*500)</f>
      </c>
      <c r="AF714" s="174"/>
    </row>
    <row r="715">
      <c r="A715" s="161"/>
      <c r="B715" s="162" t="s">
        <v>152</v>
      </c>
      <c r="C715" s="163" t="s">
        <v>174</v>
      </c>
      <c r="D715" s="164" t="s">
        <v>142</v>
      </c>
      <c r="E715" s="165">
        <v>2251.74</v>
      </c>
      <c r="F715" s="166">
        <f>E715+E716</f>
      </c>
      <c r="G715" s="167">
        <v>12511</v>
      </c>
      <c r="H715" s="167">
        <v>177</v>
      </c>
      <c r="I715" s="168">
        <f t="shared" si="675"/>
      </c>
      <c r="J715" s="169">
        <f t="shared" si="729"/>
      </c>
      <c r="K715" s="167">
        <v>37</v>
      </c>
      <c r="L715" s="169">
        <f t="shared" si="784"/>
      </c>
      <c r="M715" s="167">
        <v>3</v>
      </c>
      <c r="N715" s="170">
        <f t="shared" si="813"/>
      </c>
      <c r="O715" s="167">
        <v>7</v>
      </c>
      <c r="P715" s="170">
        <f t="shared" si="840"/>
      </c>
      <c r="Q715" s="171">
        <f>(M715+M716)/(O715+O716)</f>
      </c>
      <c r="R715" s="172">
        <v>6</v>
      </c>
      <c r="S715" s="171">
        <f>(O715+O716)/(K715+K716)</f>
      </c>
      <c r="T715" s="172">
        <v>3</v>
      </c>
      <c r="U715" s="173">
        <f t="shared" si="74"/>
      </c>
      <c r="V715" s="174">
        <f>(F715+500)/T715</f>
      </c>
      <c r="W715" s="173">
        <v>2815.199999999999</v>
      </c>
      <c r="X715" s="174">
        <f t="shared" si="206"/>
      </c>
      <c r="Y715" s="171">
        <f t="shared" si="338"/>
      </c>
      <c r="Z715" s="174">
        <f t="shared" si="470"/>
      </c>
      <c r="AA715" s="174">
        <f>W715/(F715+500)</f>
      </c>
      <c r="AB715" s="172">
        <v>0</v>
      </c>
      <c r="AC715" s="172">
        <v>0</v>
      </c>
      <c r="AD715" s="171">
        <f t="shared" si="602"/>
      </c>
      <c r="AE715" s="174">
        <f>(W715-AC715)/(F715+500)</f>
      </c>
      <c r="AF715" s="174" t="s">
        <v>143</v>
      </c>
    </row>
    <row r="716">
      <c r="A716" s="161"/>
      <c r="B716" s="162"/>
      <c r="C716" s="163"/>
      <c r="D716" s="164" t="s">
        <v>144</v>
      </c>
      <c r="E716" s="165">
        <v>55.15</v>
      </c>
      <c r="F716" s="166"/>
      <c r="G716" s="167">
        <v>438</v>
      </c>
      <c r="H716" s="167">
        <v>31</v>
      </c>
      <c r="I716" s="168">
        <f t="shared" si="675"/>
      </c>
      <c r="J716" s="169">
        <f t="shared" si="729"/>
      </c>
      <c r="K716" s="167">
        <v>2</v>
      </c>
      <c r="L716" s="169">
        <f t="shared" si="784"/>
      </c>
      <c r="M716" s="167">
        <v>0</v>
      </c>
      <c r="N716" s="170">
        <f t="shared" si="813"/>
      </c>
      <c r="O716" s="167">
        <v>0</v>
      </c>
      <c r="P716" s="170">
        <f t="shared" si="840"/>
      </c>
      <c r="Q716" s="171"/>
      <c r="R716" s="172"/>
      <c r="S716" s="171"/>
      <c r="T716" s="172"/>
      <c r="U716" s="173"/>
      <c r="V716" s="174"/>
      <c r="W716" s="173"/>
      <c r="X716" s="174"/>
      <c r="Y716" s="171"/>
      <c r="Z716" s="174"/>
      <c r="AA716" s="174"/>
      <c r="AB716" s="172"/>
      <c r="AC716" s="172"/>
      <c r="AD716" s="171"/>
      <c r="AE716" s="174"/>
      <c r="AF716" s="176" t="s">
        <v>177</v>
      </c>
    </row>
    <row r="717">
      <c r="A717" s="161"/>
      <c r="B717" s="162" t="s">
        <v>153</v>
      </c>
      <c r="C717" s="163" t="s">
        <v>174</v>
      </c>
      <c r="D717" s="164" t="s">
        <v>142</v>
      </c>
      <c r="E717" s="165">
        <v>4199.42</v>
      </c>
      <c r="F717" s="166">
        <f>E717+E718</f>
      </c>
      <c r="G717" s="167">
        <v>34835</v>
      </c>
      <c r="H717" s="167">
        <v>290</v>
      </c>
      <c r="I717" s="168">
        <f t="shared" si="675"/>
      </c>
      <c r="J717" s="169">
        <f t="shared" si="729"/>
      </c>
      <c r="K717" s="167">
        <v>87</v>
      </c>
      <c r="L717" s="169">
        <f t="shared" si="784"/>
      </c>
      <c r="M717" s="167">
        <v>5</v>
      </c>
      <c r="N717" s="170">
        <f t="shared" si="813"/>
      </c>
      <c r="O717" s="167">
        <v>10</v>
      </c>
      <c r="P717" s="170">
        <f t="shared" si="840"/>
      </c>
      <c r="Q717" s="171">
        <f>(M717+M718)/(O717+O718)</f>
      </c>
      <c r="R717" s="172">
        <v>11</v>
      </c>
      <c r="S717" s="171">
        <f>(O717+O718)/(K717+K718)</f>
      </c>
      <c r="T717" s="172">
        <v>6</v>
      </c>
      <c r="U717" s="173">
        <f>F717/T717</f>
      </c>
      <c r="V717" s="174">
        <f>(F717+500)/T717</f>
      </c>
      <c r="W717" s="175">
        <v>7737.6</v>
      </c>
      <c r="X717" s="174">
        <f>W717/T717</f>
      </c>
      <c r="Y717" s="171">
        <f>T717/R717</f>
      </c>
      <c r="Z717" s="174">
        <f>W717/F717</f>
      </c>
      <c r="AA717" s="174">
        <f>W717/(F717+500)</f>
      </c>
      <c r="AB717" s="172">
        <v>0</v>
      </c>
      <c r="AC717" s="172">
        <v>0</v>
      </c>
      <c r="AD717" s="171">
        <f>AB717/T717</f>
      </c>
      <c r="AE717" s="174">
        <f>(W717-AC717)/(F717+500)</f>
      </c>
      <c r="AF717" s="174" t="s">
        <v>143</v>
      </c>
    </row>
    <row r="718">
      <c r="A718" s="161"/>
      <c r="B718" s="162"/>
      <c r="C718" s="163"/>
      <c r="D718" s="164" t="s">
        <v>144</v>
      </c>
      <c r="E718" s="165">
        <v>90.08</v>
      </c>
      <c r="F718" s="166"/>
      <c r="G718" s="167">
        <v>651</v>
      </c>
      <c r="H718" s="167">
        <v>50</v>
      </c>
      <c r="I718" s="168">
        <f t="shared" si="675"/>
      </c>
      <c r="J718" s="169">
        <f t="shared" si="729"/>
      </c>
      <c r="K718" s="167">
        <v>4</v>
      </c>
      <c r="L718" s="169">
        <f t="shared" si="784"/>
      </c>
      <c r="M718" s="167">
        <v>0</v>
      </c>
      <c r="N718" s="170">
        <f t="shared" si="813"/>
      </c>
      <c r="O718" s="167">
        <v>0</v>
      </c>
      <c r="P718" s="170">
        <f t="shared" si="840"/>
      </c>
      <c r="Q718" s="171"/>
      <c r="R718" s="172"/>
      <c r="S718" s="171"/>
      <c r="T718" s="172"/>
      <c r="U718" s="173"/>
      <c r="V718" s="174"/>
      <c r="W718" s="175"/>
      <c r="X718" s="174"/>
      <c r="Y718" s="171"/>
      <c r="Z718" s="174"/>
      <c r="AA718" s="174"/>
      <c r="AB718" s="172"/>
      <c r="AC718" s="172"/>
      <c r="AD718" s="171"/>
      <c r="AE718" s="174"/>
      <c r="AF718" s="176" t="s">
        <v>177</v>
      </c>
    </row>
    <row r="719">
      <c r="A719" s="161"/>
      <c r="B719" s="162" t="s">
        <v>154</v>
      </c>
      <c r="C719" s="163" t="s">
        <v>174</v>
      </c>
      <c r="D719" s="164" t="s">
        <v>142</v>
      </c>
      <c r="E719" s="165">
        <v>3556.98</v>
      </c>
      <c r="F719" s="166">
        <f>E719+E720</f>
      </c>
      <c r="G719" s="167">
        <v>30890</v>
      </c>
      <c r="H719" s="167">
        <v>231</v>
      </c>
      <c r="I719" s="168">
        <f t="shared" si="675"/>
      </c>
      <c r="J719" s="169">
        <f t="shared" si="729"/>
      </c>
      <c r="K719" s="167">
        <v>57</v>
      </c>
      <c r="L719" s="169">
        <f t="shared" si="784"/>
      </c>
      <c r="M719" s="167">
        <v>3</v>
      </c>
      <c r="N719" s="170">
        <f t="shared" si="813"/>
      </c>
      <c r="O719" s="167">
        <v>4</v>
      </c>
      <c r="P719" s="170">
        <f t="shared" si="840"/>
      </c>
      <c r="Q719" s="171">
        <f>(M719+M720)/(O719+O720)</f>
      </c>
      <c r="R719" s="172">
        <v>8</v>
      </c>
      <c r="S719" s="171">
        <f>(O719+O720)/(K719+K720)</f>
      </c>
      <c r="T719" s="172">
        <v>3</v>
      </c>
      <c r="U719" s="173">
        <f>F719/T719</f>
      </c>
      <c r="V719" s="174">
        <f>(F719+500)/T719</f>
      </c>
      <c r="W719" s="175">
        <v>3897.5999999999985</v>
      </c>
      <c r="X719" s="174">
        <f>W719/T719</f>
      </c>
      <c r="Y719" s="171">
        <f>T719/R719</f>
      </c>
      <c r="Z719" s="174">
        <f>W719/F719</f>
      </c>
      <c r="AA719" s="174">
        <f>W719/(F719+500)</f>
      </c>
      <c r="AB719" s="172">
        <v>2</v>
      </c>
      <c r="AC719" s="172">
        <v>1243.2</v>
      </c>
      <c r="AD719" s="171">
        <f>AB719/T719</f>
      </c>
      <c r="AE719" s="174">
        <f>(W719-AC719)/(F719+500)</f>
      </c>
      <c r="AF719" s="174" t="s">
        <v>143</v>
      </c>
    </row>
    <row r="720">
      <c r="A720" s="161"/>
      <c r="B720" s="162"/>
      <c r="C720" s="163"/>
      <c r="D720" s="164" t="s">
        <v>144</v>
      </c>
      <c r="E720" s="165">
        <v>81.82</v>
      </c>
      <c r="F720" s="166"/>
      <c r="G720" s="167">
        <v>572</v>
      </c>
      <c r="H720" s="167">
        <v>45</v>
      </c>
      <c r="I720" s="168">
        <f t="shared" si="675"/>
      </c>
      <c r="J720" s="169">
        <f t="shared" si="729"/>
      </c>
      <c r="K720" s="167">
        <v>3</v>
      </c>
      <c r="L720" s="169">
        <f t="shared" si="784"/>
      </c>
      <c r="M720" s="167">
        <v>0</v>
      </c>
      <c r="N720" s="170">
        <f t="shared" si="813"/>
      </c>
      <c r="O720" s="167">
        <v>1</v>
      </c>
      <c r="P720" s="170">
        <f t="shared" si="840"/>
      </c>
      <c r="Q720" s="171"/>
      <c r="R720" s="172"/>
      <c r="S720" s="171"/>
      <c r="T720" s="172"/>
      <c r="U720" s="173"/>
      <c r="V720" s="174"/>
      <c r="W720" s="175"/>
      <c r="X720" s="174"/>
      <c r="Y720" s="171"/>
      <c r="Z720" s="174"/>
      <c r="AA720" s="174"/>
      <c r="AB720" s="172"/>
      <c r="AC720" s="172"/>
      <c r="AD720" s="171"/>
      <c r="AE720" s="174"/>
      <c r="AF720" s="176" t="s">
        <v>177</v>
      </c>
    </row>
    <row r="721">
      <c r="A721" s="161"/>
      <c r="B721" s="162" t="s">
        <v>155</v>
      </c>
      <c r="C721" s="163" t="s">
        <v>174</v>
      </c>
      <c r="D721" s="164" t="s">
        <v>142</v>
      </c>
      <c r="E721" s="165">
        <v>2318.57</v>
      </c>
      <c r="F721" s="166">
        <f>E721+E722</f>
      </c>
      <c r="G721" s="167">
        <v>18490</v>
      </c>
      <c r="H721" s="167">
        <v>118</v>
      </c>
      <c r="I721" s="168">
        <f t="shared" si="675"/>
      </c>
      <c r="J721" s="169">
        <f t="shared" si="729"/>
      </c>
      <c r="K721" s="167">
        <v>28</v>
      </c>
      <c r="L721" s="169">
        <f t="shared" si="784"/>
      </c>
      <c r="M721" s="167">
        <v>0</v>
      </c>
      <c r="N721" s="170">
        <f t="shared" si="813"/>
      </c>
      <c r="O721" s="167">
        <v>3</v>
      </c>
      <c r="P721" s="170">
        <f t="shared" si="840"/>
      </c>
      <c r="Q721" s="171">
        <f>(M721+M722)/(O721+O722)</f>
      </c>
      <c r="R721" s="172">
        <v>4</v>
      </c>
      <c r="S721" s="171">
        <f>(O721+O722)/(K721+K722)</f>
      </c>
      <c r="T721" s="172">
        <v>0</v>
      </c>
      <c r="U721" s="173">
        <f>F721/T721</f>
      </c>
      <c r="V721" s="174">
        <f>(F721+500)/T721</f>
      </c>
      <c r="W721" s="175">
        <v>0</v>
      </c>
      <c r="X721" s="174">
        <f>W721/T721</f>
      </c>
      <c r="Y721" s="171">
        <f>T721/R721</f>
      </c>
      <c r="Z721" s="174">
        <f>W721/F721</f>
      </c>
      <c r="AA721" s="174">
        <f>W721/(F721+500)</f>
      </c>
      <c r="AB721" s="172">
        <v>0</v>
      </c>
      <c r="AC721" s="172">
        <v>0</v>
      </c>
      <c r="AD721" s="171">
        <f>AB721/T721</f>
      </c>
      <c r="AE721" s="174">
        <f>(W721-AC721)/(F721+500)</f>
      </c>
      <c r="AF721" s="174" t="s">
        <v>143</v>
      </c>
    </row>
    <row r="722">
      <c r="A722" s="161"/>
      <c r="B722" s="162"/>
      <c r="C722" s="163"/>
      <c r="D722" s="164" t="s">
        <v>144</v>
      </c>
      <c r="E722" s="165">
        <v>59.85</v>
      </c>
      <c r="F722" s="166"/>
      <c r="G722" s="167">
        <v>385</v>
      </c>
      <c r="H722" s="167">
        <v>17</v>
      </c>
      <c r="I722" s="168">
        <f t="shared" si="675"/>
      </c>
      <c r="J722" s="169">
        <f t="shared" si="729"/>
      </c>
      <c r="K722" s="167">
        <v>0</v>
      </c>
      <c r="L722" s="169">
        <f t="shared" si="784"/>
      </c>
      <c r="M722" s="167">
        <v>0</v>
      </c>
      <c r="N722" s="170">
        <f t="shared" si="813"/>
      </c>
      <c r="O722" s="167">
        <v>0</v>
      </c>
      <c r="P722" s="170">
        <f t="shared" si="840"/>
      </c>
      <c r="Q722" s="171"/>
      <c r="R722" s="172"/>
      <c r="S722" s="171"/>
      <c r="T722" s="172"/>
      <c r="U722" s="173"/>
      <c r="V722" s="174"/>
      <c r="W722" s="175"/>
      <c r="X722" s="174"/>
      <c r="Y722" s="171"/>
      <c r="Z722" s="174"/>
      <c r="AA722" s="174"/>
      <c r="AB722" s="172"/>
      <c r="AC722" s="172"/>
      <c r="AD722" s="171"/>
      <c r="AE722" s="174"/>
      <c r="AF722" s="176" t="s">
        <v>177</v>
      </c>
    </row>
    <row r="723">
      <c r="A723" s="161"/>
      <c r="B723" s="177" t="s">
        <v>149</v>
      </c>
      <c r="C723" s="178"/>
      <c r="D723" s="179"/>
      <c r="E723" s="180">
        <f>SUM(E715:E722)</f>
      </c>
      <c r="F723" s="181">
        <f>SUM(F715:F722)</f>
      </c>
      <c r="G723" s="181">
        <f>SUM(G715:G722)</f>
      </c>
      <c r="H723" s="181">
        <f>SUM(H715:H722)</f>
      </c>
      <c r="I723" s="182">
        <f t="shared" si="675"/>
      </c>
      <c r="J723" s="183">
        <f t="shared" si="729"/>
      </c>
      <c r="K723" s="181">
        <f>SUM(K715:K722)</f>
      </c>
      <c r="L723" s="183">
        <f t="shared" si="784"/>
      </c>
      <c r="M723" s="181">
        <f>SUM(M715:M722)</f>
      </c>
      <c r="N723" s="184">
        <f t="shared" si="813"/>
      </c>
      <c r="O723" s="181">
        <f>SUM(O715:O722)</f>
      </c>
      <c r="P723" s="184">
        <f t="shared" si="840"/>
      </c>
      <c r="Q723" s="185">
        <f>M723/O723</f>
      </c>
      <c r="R723" s="181">
        <f>SUM(R715:R722)</f>
      </c>
      <c r="S723" s="185">
        <f>(O723+O723)/(K723+K723)</f>
      </c>
      <c r="T723" s="181">
        <f>SUM(T715:T722)</f>
      </c>
      <c r="U723" s="186">
        <f t="shared" ref="U723:U724" si="75">F723/T723</f>
      </c>
      <c r="V723" s="187">
        <f>(F723+5*500)/T723</f>
      </c>
      <c r="W723" s="183">
        <f>SUM(W715:W722)</f>
      </c>
      <c r="X723" s="188">
        <f t="shared" ref="X723:X724" si="207">W723/T723</f>
      </c>
      <c r="Y723" s="185">
        <f t="shared" ref="Y723:Y724" si="339">T723/R723</f>
      </c>
      <c r="Z723" s="187">
        <f t="shared" ref="Z723:Z724" si="471">W723/F723</f>
      </c>
      <c r="AA723" s="187">
        <f>W723/(F723+COUNT(W715:W722)*500)</f>
      </c>
      <c r="AB723" s="181">
        <f>SUM(AB715:AB722)</f>
      </c>
      <c r="AC723" s="181">
        <f>SUM(AC715:AC722)</f>
      </c>
      <c r="AD723" s="185">
        <f t="shared" ref="AD723:AD724" si="603">AB723/T723</f>
      </c>
      <c r="AE723" s="189">
        <f>(W723-AC723)/(F723+COUNT(W715:W722))</f>
      </c>
      <c r="AF723" s="174"/>
    </row>
    <row r="724">
      <c r="A724" s="161"/>
      <c r="B724" s="162" t="s">
        <v>157</v>
      </c>
      <c r="C724" s="163" t="s">
        <v>191</v>
      </c>
      <c r="D724" s="164" t="s">
        <v>142</v>
      </c>
      <c r="E724" s="165">
        <v>939.69</v>
      </c>
      <c r="F724" s="166">
        <f>E724+E725</f>
      </c>
      <c r="G724" s="167">
        <v>5795</v>
      </c>
      <c r="H724" s="167">
        <v>57</v>
      </c>
      <c r="I724" s="168">
        <f t="shared" si="675"/>
      </c>
      <c r="J724" s="169">
        <f t="shared" si="729"/>
      </c>
      <c r="K724" s="167">
        <v>19</v>
      </c>
      <c r="L724" s="169">
        <f t="shared" si="784"/>
      </c>
      <c r="M724" s="167">
        <v>0</v>
      </c>
      <c r="N724" s="170">
        <f t="shared" si="813"/>
      </c>
      <c r="O724" s="167">
        <v>1</v>
      </c>
      <c r="P724" s="170">
        <f t="shared" si="840"/>
      </c>
      <c r="Q724" s="171">
        <f>(M724+M725)/(O724+O725)</f>
      </c>
      <c r="R724" s="172">
        <v>4</v>
      </c>
      <c r="S724" s="171">
        <f>(O724+O725)/(K724+K725)</f>
      </c>
      <c r="T724" s="172">
        <v>1</v>
      </c>
      <c r="U724" s="173">
        <f t="shared" si="75"/>
      </c>
      <c r="V724" s="174">
        <f>(F724+500)/T724</f>
      </c>
      <c r="W724" s="175">
        <v>763.2</v>
      </c>
      <c r="X724" s="174">
        <f t="shared" si="207"/>
      </c>
      <c r="Y724" s="171">
        <f t="shared" si="339"/>
      </c>
      <c r="Z724" s="174">
        <f t="shared" si="471"/>
      </c>
      <c r="AA724" s="174">
        <f>W724/(F724+500)</f>
      </c>
      <c r="AB724" s="172">
        <v>0</v>
      </c>
      <c r="AC724" s="172">
        <v>0</v>
      </c>
      <c r="AD724" s="171">
        <f t="shared" si="603"/>
      </c>
      <c r="AE724" s="174">
        <f>(W724-AC724)/(F724+500)</f>
      </c>
      <c r="AF724" s="174" t="s">
        <v>143</v>
      </c>
    </row>
    <row r="725">
      <c r="A725" s="161"/>
      <c r="B725" s="162"/>
      <c r="C725" s="163"/>
      <c r="D725" s="164" t="s">
        <v>144</v>
      </c>
      <c r="E725" s="165">
        <v>92.82</v>
      </c>
      <c r="F725" s="166"/>
      <c r="G725" s="167">
        <v>497</v>
      </c>
      <c r="H725" s="167">
        <v>43</v>
      </c>
      <c r="I725" s="168">
        <f t="shared" si="675"/>
      </c>
      <c r="J725" s="169">
        <f t="shared" si="729"/>
      </c>
      <c r="K725" s="167">
        <v>2</v>
      </c>
      <c r="L725" s="169">
        <f t="shared" si="784"/>
      </c>
      <c r="M725" s="167">
        <v>0</v>
      </c>
      <c r="N725" s="170">
        <f t="shared" si="813"/>
      </c>
      <c r="O725" s="167">
        <v>1</v>
      </c>
      <c r="P725" s="170">
        <f t="shared" si="840"/>
      </c>
      <c r="Q725" s="171"/>
      <c r="R725" s="172"/>
      <c r="S725" s="171"/>
      <c r="T725" s="172"/>
      <c r="U725" s="173"/>
      <c r="V725" s="174"/>
      <c r="W725" s="175"/>
      <c r="X725" s="174"/>
      <c r="Y725" s="171"/>
      <c r="Z725" s="174"/>
      <c r="AA725" s="174"/>
      <c r="AB725" s="172"/>
      <c r="AC725" s="172"/>
      <c r="AD725" s="171"/>
      <c r="AE725" s="174"/>
      <c r="AF725" s="176" t="s">
        <v>177</v>
      </c>
    </row>
    <row r="726">
      <c r="A726" s="161"/>
      <c r="B726" s="162" t="s">
        <v>158</v>
      </c>
      <c r="C726" s="163" t="s">
        <v>191</v>
      </c>
      <c r="D726" s="164" t="s">
        <v>142</v>
      </c>
      <c r="E726" s="165">
        <v>1019.58</v>
      </c>
      <c r="F726" s="166">
        <f>E726+E727</f>
      </c>
      <c r="G726" s="167">
        <v>5941</v>
      </c>
      <c r="H726" s="167">
        <v>73</v>
      </c>
      <c r="I726" s="168">
        <f t="shared" si="675"/>
      </c>
      <c r="J726" s="169">
        <f t="shared" si="729"/>
      </c>
      <c r="K726" s="167">
        <v>19</v>
      </c>
      <c r="L726" s="169">
        <f t="shared" si="784"/>
      </c>
      <c r="M726" s="167">
        <v>1</v>
      </c>
      <c r="N726" s="170">
        <f t="shared" si="813"/>
      </c>
      <c r="O726" s="167">
        <v>4</v>
      </c>
      <c r="P726" s="170">
        <f t="shared" si="840"/>
      </c>
      <c r="Q726" s="171">
        <f>(M726+M727)/(O726+O727)</f>
      </c>
      <c r="R726" s="172">
        <v>6</v>
      </c>
      <c r="S726" s="171">
        <f>(O726+O727)/(K726+K727)</f>
      </c>
      <c r="T726" s="172">
        <v>2</v>
      </c>
      <c r="U726" s="173">
        <f>F726/T726</f>
      </c>
      <c r="V726" s="174">
        <f>(F726+500)/T726</f>
      </c>
      <c r="W726" s="175">
        <v>2119.2</v>
      </c>
      <c r="X726" s="174">
        <f>W726/T726</f>
      </c>
      <c r="Y726" s="171">
        <f>T726/R726</f>
      </c>
      <c r="Z726" s="174">
        <f>W726/F726</f>
      </c>
      <c r="AA726" s="174">
        <f>W726/(F726+500)</f>
      </c>
      <c r="AB726" s="172">
        <v>0</v>
      </c>
      <c r="AC726" s="172">
        <v>0</v>
      </c>
      <c r="AD726" s="171">
        <f>AB726/T726</f>
      </c>
      <c r="AE726" s="174">
        <f>(W726-AC726)/(F726+500)</f>
      </c>
      <c r="AF726" s="174" t="s">
        <v>159</v>
      </c>
    </row>
    <row r="727">
      <c r="A727" s="161"/>
      <c r="B727" s="162"/>
      <c r="C727" s="163"/>
      <c r="D727" s="164" t="s">
        <v>144</v>
      </c>
      <c r="E727" s="165">
        <v>139.79</v>
      </c>
      <c r="F727" s="166"/>
      <c r="G727" s="167">
        <v>854</v>
      </c>
      <c r="H727" s="167">
        <v>52</v>
      </c>
      <c r="I727" s="168">
        <f t="shared" si="675"/>
      </c>
      <c r="J727" s="169">
        <f t="shared" si="729"/>
      </c>
      <c r="K727" s="167">
        <v>4</v>
      </c>
      <c r="L727" s="169">
        <f t="shared" si="784"/>
      </c>
      <c r="M727" s="167">
        <v>1</v>
      </c>
      <c r="N727" s="170">
        <f t="shared" si="813"/>
      </c>
      <c r="O727" s="167">
        <v>1</v>
      </c>
      <c r="P727" s="170">
        <f t="shared" si="840"/>
      </c>
      <c r="Q727" s="171"/>
      <c r="R727" s="172"/>
      <c r="S727" s="171"/>
      <c r="T727" s="172"/>
      <c r="U727" s="173"/>
      <c r="V727" s="174"/>
      <c r="W727" s="175"/>
      <c r="X727" s="174"/>
      <c r="Y727" s="171"/>
      <c r="Z727" s="174"/>
      <c r="AA727" s="174"/>
      <c r="AB727" s="172"/>
      <c r="AC727" s="172"/>
      <c r="AD727" s="171"/>
      <c r="AE727" s="174"/>
      <c r="AF727" s="176" t="s">
        <v>196</v>
      </c>
    </row>
    <row r="728">
      <c r="A728" s="161"/>
      <c r="B728" s="177" t="s">
        <v>149</v>
      </c>
      <c r="C728" s="178"/>
      <c r="D728" s="179"/>
      <c r="E728" s="180">
        <f>SUM(E724:E727)</f>
      </c>
      <c r="F728" s="181">
        <f>SUM(F724:F727)</f>
      </c>
      <c r="G728" s="181">
        <f>SUM(G724:G727)</f>
      </c>
      <c r="H728" s="181">
        <f>SUM(H724:H727)</f>
      </c>
      <c r="I728" s="182">
        <f t="shared" si="675"/>
      </c>
      <c r="J728" s="183">
        <f t="shared" si="729"/>
      </c>
      <c r="K728" s="181">
        <f>SUM(K724:K727)</f>
      </c>
      <c r="L728" s="183">
        <f t="shared" si="784"/>
      </c>
      <c r="M728" s="181">
        <f>SUM(M724:M727)</f>
      </c>
      <c r="N728" s="184">
        <f t="shared" si="813"/>
      </c>
      <c r="O728" s="181">
        <f>SUM(O724:O727)</f>
      </c>
      <c r="P728" s="184">
        <f t="shared" si="840"/>
      </c>
      <c r="Q728" s="185">
        <f>M728/O728</f>
      </c>
      <c r="R728" s="181">
        <f>SUM(R724:R727)</f>
      </c>
      <c r="S728" s="185">
        <f>(O728+O728)/(K728+K728)</f>
      </c>
      <c r="T728" s="181">
        <f>SUM(T724:T727)</f>
      </c>
      <c r="U728" s="186">
        <f t="shared" ref="U728:U729" si="76">F728/T728</f>
      </c>
      <c r="V728" s="187">
        <f>(F728+5*500)/T728</f>
      </c>
      <c r="W728" s="183">
        <f>SUM(W724:W727)</f>
      </c>
      <c r="X728" s="188">
        <f t="shared" ref="X728:X729" si="208">W728/T728</f>
      </c>
      <c r="Y728" s="185">
        <f t="shared" ref="Y728:Y729" si="340">T728/R728</f>
      </c>
      <c r="Z728" s="187">
        <f t="shared" ref="Z728:Z729" si="472">W728/F728</f>
      </c>
      <c r="AA728" s="187">
        <f>W728/(F728+COUNT(W724:W727)*500)</f>
      </c>
      <c r="AB728" s="181">
        <f>SUM(AB724:AB727)</f>
      </c>
      <c r="AC728" s="181">
        <f>SUM(AC724:AC727)</f>
      </c>
      <c r="AD728" s="185">
        <f t="shared" ref="AD728:AD729" si="604">AB728/T728</f>
      </c>
      <c r="AE728" s="189">
        <f>(W728-AC728)/(F728+COUNT(W724:W727))</f>
      </c>
      <c r="AF728" s="174"/>
    </row>
    <row r="729">
      <c r="A729" s="161"/>
      <c r="B729" s="162" t="s">
        <v>161</v>
      </c>
      <c r="C729" s="163" t="s">
        <v>151</v>
      </c>
      <c r="D729" s="164" t="s">
        <v>142</v>
      </c>
      <c r="E729" s="165">
        <v>1811.13</v>
      </c>
      <c r="F729" s="166">
        <f>E729+E730</f>
      </c>
      <c r="G729" s="167">
        <v>13918</v>
      </c>
      <c r="H729" s="167">
        <v>87</v>
      </c>
      <c r="I729" s="168">
        <f t="shared" si="675"/>
      </c>
      <c r="J729" s="169">
        <f t="shared" si="729"/>
      </c>
      <c r="K729" s="167">
        <v>28</v>
      </c>
      <c r="L729" s="169">
        <f t="shared" si="784"/>
      </c>
      <c r="M729" s="167">
        <v>2</v>
      </c>
      <c r="N729" s="170">
        <f t="shared" si="813"/>
      </c>
      <c r="O729" s="167">
        <v>5</v>
      </c>
      <c r="P729" s="170">
        <f t="shared" si="840"/>
      </c>
      <c r="Q729" s="171">
        <f>(M729+M730)/(O729+O730)</f>
      </c>
      <c r="R729" s="172">
        <v>8</v>
      </c>
      <c r="S729" s="171">
        <f>(O729+O730)/(K729+K730)</f>
      </c>
      <c r="T729" s="172">
        <v>2</v>
      </c>
      <c r="U729" s="173">
        <f t="shared" si="76"/>
      </c>
      <c r="V729" s="174">
        <f>(F729+500)/T729</f>
      </c>
      <c r="W729" s="175">
        <v>1490.4</v>
      </c>
      <c r="X729" s="174">
        <f t="shared" si="208"/>
      </c>
      <c r="Y729" s="171">
        <f t="shared" si="340"/>
      </c>
      <c r="Z729" s="174">
        <f t="shared" si="472"/>
      </c>
      <c r="AA729" s="174">
        <f>W729/(F729+500)</f>
      </c>
      <c r="AB729" s="172">
        <v>1</v>
      </c>
      <c r="AC729" s="172">
        <v>715.2</v>
      </c>
      <c r="AD729" s="171">
        <f t="shared" si="604"/>
      </c>
      <c r="AE729" s="174">
        <f>(W729-AC729)/(F729+500)</f>
      </c>
      <c r="AF729" s="174" t="s">
        <v>159</v>
      </c>
    </row>
    <row r="730">
      <c r="A730" s="161"/>
      <c r="B730" s="162"/>
      <c r="C730" s="163"/>
      <c r="D730" s="164" t="s">
        <v>144</v>
      </c>
      <c r="E730" s="165">
        <v>186.01</v>
      </c>
      <c r="F730" s="166"/>
      <c r="G730" s="167">
        <v>1861</v>
      </c>
      <c r="H730" s="167">
        <v>84</v>
      </c>
      <c r="I730" s="168">
        <f t="shared" si="675"/>
      </c>
      <c r="J730" s="169">
        <f t="shared" si="729"/>
      </c>
      <c r="K730" s="167">
        <v>2</v>
      </c>
      <c r="L730" s="169">
        <f t="shared" si="784"/>
      </c>
      <c r="M730" s="167">
        <v>0</v>
      </c>
      <c r="N730" s="170">
        <f t="shared" si="813"/>
      </c>
      <c r="O730" s="167">
        <v>0</v>
      </c>
      <c r="P730" s="170">
        <f t="shared" si="840"/>
      </c>
      <c r="Q730" s="171"/>
      <c r="R730" s="172"/>
      <c r="S730" s="171"/>
      <c r="T730" s="172"/>
      <c r="U730" s="173"/>
      <c r="V730" s="174"/>
      <c r="W730" s="175"/>
      <c r="X730" s="174"/>
      <c r="Y730" s="171"/>
      <c r="Z730" s="174"/>
      <c r="AA730" s="174"/>
      <c r="AB730" s="172"/>
      <c r="AC730" s="172"/>
      <c r="AD730" s="171"/>
      <c r="AE730" s="174"/>
      <c r="AF730" s="176" t="s">
        <v>196</v>
      </c>
    </row>
    <row r="731">
      <c r="A731" s="161"/>
      <c r="B731" s="162" t="s">
        <v>162</v>
      </c>
      <c r="C731" s="163" t="s">
        <v>151</v>
      </c>
      <c r="D731" s="164" t="s">
        <v>142</v>
      </c>
      <c r="E731" s="165">
        <v>1798.31</v>
      </c>
      <c r="F731" s="166">
        <f>E731+E732</f>
      </c>
      <c r="G731" s="167">
        <v>16166</v>
      </c>
      <c r="H731" s="167">
        <v>124</v>
      </c>
      <c r="I731" s="168">
        <f t="shared" si="675"/>
      </c>
      <c r="J731" s="169">
        <f t="shared" si="729"/>
      </c>
      <c r="K731" s="167">
        <v>32</v>
      </c>
      <c r="L731" s="169">
        <f t="shared" si="784"/>
      </c>
      <c r="M731" s="167">
        <v>0</v>
      </c>
      <c r="N731" s="170">
        <f t="shared" si="813"/>
      </c>
      <c r="O731" s="167">
        <v>2</v>
      </c>
      <c r="P731" s="170">
        <f t="shared" si="840"/>
      </c>
      <c r="Q731" s="171">
        <f>(M731+M732)/(O731+O732)</f>
      </c>
      <c r="R731" s="172">
        <v>7</v>
      </c>
      <c r="S731" s="171">
        <f>(O731+O732)/(K731+K732)</f>
      </c>
      <c r="T731" s="172">
        <v>0</v>
      </c>
      <c r="U731" s="173">
        <f>F731/T731</f>
      </c>
      <c r="V731" s="174">
        <f>(F731+500)/T731</f>
      </c>
      <c r="W731" s="175">
        <v>0</v>
      </c>
      <c r="X731" s="174">
        <f>W731/T731</f>
      </c>
      <c r="Y731" s="171">
        <f>T731/R731</f>
      </c>
      <c r="Z731" s="174">
        <f>W731/F731</f>
      </c>
      <c r="AA731" s="174">
        <f>W731/(F731+500)</f>
      </c>
      <c r="AB731" s="172">
        <v>0</v>
      </c>
      <c r="AC731" s="172">
        <v>0</v>
      </c>
      <c r="AD731" s="171">
        <f>AB731/T731</f>
      </c>
      <c r="AE731" s="174">
        <f>(W731-AC731)/(F731+500)</f>
      </c>
      <c r="AF731" s="174" t="s">
        <v>159</v>
      </c>
    </row>
    <row r="732">
      <c r="A732" s="161"/>
      <c r="B732" s="162"/>
      <c r="C732" s="163"/>
      <c r="D732" s="164" t="s">
        <v>144</v>
      </c>
      <c r="E732" s="165">
        <v>272.67</v>
      </c>
      <c r="F732" s="166"/>
      <c r="G732" s="167">
        <v>1986</v>
      </c>
      <c r="H732" s="167">
        <v>89</v>
      </c>
      <c r="I732" s="168">
        <f t="shared" si="675"/>
      </c>
      <c r="J732" s="169">
        <f t="shared" si="729"/>
      </c>
      <c r="K732" s="167">
        <v>3</v>
      </c>
      <c r="L732" s="169">
        <f t="shared" si="784"/>
      </c>
      <c r="M732" s="167">
        <v>0</v>
      </c>
      <c r="N732" s="170">
        <f t="shared" si="813"/>
      </c>
      <c r="O732" s="167">
        <v>1</v>
      </c>
      <c r="P732" s="170">
        <f t="shared" si="840"/>
      </c>
      <c r="Q732" s="171"/>
      <c r="R732" s="172"/>
      <c r="S732" s="171"/>
      <c r="T732" s="172"/>
      <c r="U732" s="173"/>
      <c r="V732" s="174"/>
      <c r="W732" s="173"/>
      <c r="X732" s="174"/>
      <c r="Y732" s="171"/>
      <c r="Z732" s="174"/>
      <c r="AA732" s="174"/>
      <c r="AB732" s="172"/>
      <c r="AC732" s="172"/>
      <c r="AD732" s="171"/>
      <c r="AE732" s="174"/>
      <c r="AF732" s="176" t="s">
        <v>196</v>
      </c>
    </row>
    <row r="733">
      <c r="A733" s="161"/>
      <c r="B733" s="162" t="s">
        <v>164</v>
      </c>
      <c r="C733" s="163" t="s">
        <v>151</v>
      </c>
      <c r="D733" s="164" t="s">
        <v>142</v>
      </c>
      <c r="E733" s="165">
        <v>1599.86</v>
      </c>
      <c r="F733" s="166">
        <f>E733+E734</f>
      </c>
      <c r="G733" s="167">
        <v>13519</v>
      </c>
      <c r="H733" s="167">
        <v>128</v>
      </c>
      <c r="I733" s="168">
        <f t="shared" si="675"/>
      </c>
      <c r="J733" s="169">
        <f t="shared" si="729"/>
      </c>
      <c r="K733" s="167">
        <v>36</v>
      </c>
      <c r="L733" s="169">
        <f t="shared" si="784"/>
      </c>
      <c r="M733" s="167">
        <v>1</v>
      </c>
      <c r="N733" s="170">
        <f t="shared" si="813"/>
      </c>
      <c r="O733" s="167">
        <v>5</v>
      </c>
      <c r="P733" s="170">
        <f t="shared" si="840"/>
      </c>
      <c r="Q733" s="171">
        <f>(M733+M734)/(O733+O734)</f>
      </c>
      <c r="R733" s="172">
        <v>7</v>
      </c>
      <c r="S733" s="171">
        <f>(O733+O734)/(K733+K734)</f>
      </c>
      <c r="T733" s="172">
        <v>1</v>
      </c>
      <c r="U733" s="173">
        <f>F733/T733</f>
      </c>
      <c r="V733" s="174">
        <f>(F733+500)/T733</f>
      </c>
      <c r="W733" s="175">
        <v>2011.2</v>
      </c>
      <c r="X733" s="174">
        <f>W733/T733</f>
      </c>
      <c r="Y733" s="171">
        <f>T733/R733</f>
      </c>
      <c r="Z733" s="174">
        <f>W733/F733</f>
      </c>
      <c r="AA733" s="174">
        <f>W733/(F733+500)</f>
      </c>
      <c r="AB733" s="172">
        <v>0</v>
      </c>
      <c r="AC733" s="172">
        <v>0</v>
      </c>
      <c r="AD733" s="171">
        <f>AB733/T733</f>
      </c>
      <c r="AE733" s="174">
        <f>(W733-AC733)/(F733+500)</f>
      </c>
      <c r="AF733" s="174" t="s">
        <v>159</v>
      </c>
    </row>
    <row r="734">
      <c r="A734" s="161"/>
      <c r="B734" s="162"/>
      <c r="C734" s="163"/>
      <c r="D734" s="164" t="s">
        <v>144</v>
      </c>
      <c r="E734" s="165">
        <v>186.55</v>
      </c>
      <c r="F734" s="166"/>
      <c r="G734" s="167">
        <v>1753</v>
      </c>
      <c r="H734" s="167">
        <v>46</v>
      </c>
      <c r="I734" s="168">
        <f t="shared" si="675"/>
      </c>
      <c r="J734" s="169">
        <f t="shared" si="729"/>
      </c>
      <c r="K734" s="167">
        <v>1</v>
      </c>
      <c r="L734" s="169">
        <f t="shared" si="784"/>
      </c>
      <c r="M734" s="167">
        <v>0</v>
      </c>
      <c r="N734" s="170">
        <f t="shared" si="813"/>
      </c>
      <c r="O734" s="167">
        <v>0</v>
      </c>
      <c r="P734" s="170">
        <f t="shared" si="840"/>
      </c>
      <c r="Q734" s="171"/>
      <c r="R734" s="172"/>
      <c r="S734" s="171"/>
      <c r="T734" s="172"/>
      <c r="U734" s="173"/>
      <c r="V734" s="174"/>
      <c r="W734" s="175"/>
      <c r="X734" s="174"/>
      <c r="Y734" s="171"/>
      <c r="Z734" s="174"/>
      <c r="AA734" s="174"/>
      <c r="AB734" s="172"/>
      <c r="AC734" s="172"/>
      <c r="AD734" s="171"/>
      <c r="AE734" s="174"/>
      <c r="AF734" s="176" t="s">
        <v>196</v>
      </c>
    </row>
    <row r="735">
      <c r="A735" s="161"/>
      <c r="B735" s="162" t="s">
        <v>165</v>
      </c>
      <c r="C735" s="163" t="s">
        <v>151</v>
      </c>
      <c r="D735" s="164" t="s">
        <v>142</v>
      </c>
      <c r="E735" s="165">
        <v>1171.16</v>
      </c>
      <c r="F735" s="166">
        <f>E735+E736</f>
      </c>
      <c r="G735" s="167">
        <v>7979</v>
      </c>
      <c r="H735" s="167">
        <v>97</v>
      </c>
      <c r="I735" s="168">
        <f t="shared" si="675"/>
      </c>
      <c r="J735" s="169">
        <f t="shared" si="729"/>
      </c>
      <c r="K735" s="167">
        <v>27</v>
      </c>
      <c r="L735" s="169">
        <f t="shared" si="784"/>
      </c>
      <c r="M735" s="167">
        <v>1</v>
      </c>
      <c r="N735" s="170">
        <f t="shared" si="813"/>
      </c>
      <c r="O735" s="167">
        <v>6</v>
      </c>
      <c r="P735" s="170">
        <f t="shared" si="840"/>
      </c>
      <c r="Q735" s="171">
        <f>(M735+M736)/(O735+O736)</f>
      </c>
      <c r="R735" s="172">
        <v>7</v>
      </c>
      <c r="S735" s="171">
        <f>(O735+O736)/(K735+K736)</f>
      </c>
      <c r="T735" s="172">
        <v>1</v>
      </c>
      <c r="U735" s="173">
        <f>F735/T735</f>
      </c>
      <c r="V735" s="174">
        <f>(F735+500)/T735</f>
      </c>
      <c r="W735" s="175">
        <v>360</v>
      </c>
      <c r="X735" s="174">
        <f>W735/T735</f>
      </c>
      <c r="Y735" s="171">
        <f>T735/R735</f>
      </c>
      <c r="Z735" s="174">
        <f>W735/F735</f>
      </c>
      <c r="AA735" s="174">
        <f>W735/(F735+500)</f>
      </c>
      <c r="AB735" s="172">
        <v>0</v>
      </c>
      <c r="AC735" s="172">
        <v>0</v>
      </c>
      <c r="AD735" s="171">
        <f>AB735/T735</f>
      </c>
      <c r="AE735" s="174">
        <f>(W735-AC735)/(F735+500)</f>
      </c>
      <c r="AF735" s="174" t="s">
        <v>159</v>
      </c>
    </row>
    <row r="736">
      <c r="A736" s="161"/>
      <c r="B736" s="162"/>
      <c r="C736" s="163"/>
      <c r="D736" s="164" t="s">
        <v>144</v>
      </c>
      <c r="E736" s="165">
        <v>283.77</v>
      </c>
      <c r="F736" s="166"/>
      <c r="G736" s="167">
        <v>2317</v>
      </c>
      <c r="H736" s="167">
        <v>71</v>
      </c>
      <c r="I736" s="168">
        <f t="shared" si="675"/>
      </c>
      <c r="J736" s="169">
        <f t="shared" si="729"/>
      </c>
      <c r="K736" s="167">
        <v>10</v>
      </c>
      <c r="L736" s="169">
        <f t="shared" si="784"/>
      </c>
      <c r="M736" s="167">
        <v>0</v>
      </c>
      <c r="N736" s="170">
        <f t="shared" si="813"/>
      </c>
      <c r="O736" s="167">
        <v>1</v>
      </c>
      <c r="P736" s="170">
        <f t="shared" si="840"/>
      </c>
      <c r="Q736" s="171"/>
      <c r="R736" s="172"/>
      <c r="S736" s="171"/>
      <c r="T736" s="172"/>
      <c r="U736" s="173"/>
      <c r="V736" s="174"/>
      <c r="W736" s="175"/>
      <c r="X736" s="174"/>
      <c r="Y736" s="171"/>
      <c r="Z736" s="174"/>
      <c r="AA736" s="174"/>
      <c r="AB736" s="172"/>
      <c r="AC736" s="172"/>
      <c r="AD736" s="171"/>
      <c r="AE736" s="174"/>
      <c r="AF736" s="176" t="s">
        <v>196</v>
      </c>
    </row>
    <row r="737">
      <c r="A737" s="161"/>
      <c r="B737" s="162" t="s">
        <v>166</v>
      </c>
      <c r="C737" s="163" t="s">
        <v>151</v>
      </c>
      <c r="D737" s="164" t="s">
        <v>142</v>
      </c>
      <c r="E737" s="165">
        <v>2046.05</v>
      </c>
      <c r="F737" s="166">
        <f>E737+E738</f>
      </c>
      <c r="G737" s="167">
        <v>13555</v>
      </c>
      <c r="H737" s="167">
        <v>117</v>
      </c>
      <c r="I737" s="168">
        <f t="shared" si="675"/>
      </c>
      <c r="J737" s="169">
        <f t="shared" si="729"/>
      </c>
      <c r="K737" s="167">
        <v>39</v>
      </c>
      <c r="L737" s="169">
        <f t="shared" si="784"/>
      </c>
      <c r="M737" s="167">
        <v>3</v>
      </c>
      <c r="N737" s="170">
        <f t="shared" si="813"/>
      </c>
      <c r="O737" s="167">
        <v>3</v>
      </c>
      <c r="P737" s="170">
        <f t="shared" si="840"/>
      </c>
      <c r="Q737" s="171">
        <f>(M737+M738)/(O737+O738)</f>
      </c>
      <c r="R737" s="172">
        <v>6</v>
      </c>
      <c r="S737" s="171">
        <f>(O737+O738)/(K737+K738)</f>
      </c>
      <c r="T737" s="172">
        <v>5</v>
      </c>
      <c r="U737" s="173">
        <f>F737/T737</f>
      </c>
      <c r="V737" s="174">
        <f>(F737+500)/T737</f>
      </c>
      <c r="W737" s="175">
        <v>6898.6</v>
      </c>
      <c r="X737" s="174">
        <f>W737/T737</f>
      </c>
      <c r="Y737" s="171">
        <f>T737/R737</f>
      </c>
      <c r="Z737" s="174">
        <f>W737/F737</f>
      </c>
      <c r="AA737" s="174">
        <f>W737/(F737+500)</f>
      </c>
      <c r="AB737" s="172">
        <v>0</v>
      </c>
      <c r="AC737" s="172">
        <v>0</v>
      </c>
      <c r="AD737" s="171">
        <f>AB737/T737</f>
      </c>
      <c r="AE737" s="174">
        <f>(W737-AC737)/(F737+500)</f>
      </c>
      <c r="AF737" s="174" t="s">
        <v>159</v>
      </c>
    </row>
    <row r="738">
      <c r="A738" s="161"/>
      <c r="B738" s="162"/>
      <c r="C738" s="163"/>
      <c r="D738" s="164" t="s">
        <v>144</v>
      </c>
      <c r="E738" s="165">
        <v>510.21</v>
      </c>
      <c r="F738" s="166"/>
      <c r="G738" s="167">
        <v>4286</v>
      </c>
      <c r="H738" s="167">
        <v>153</v>
      </c>
      <c r="I738" s="168">
        <f t="shared" si="675"/>
      </c>
      <c r="J738" s="169">
        <f t="shared" si="729"/>
      </c>
      <c r="K738" s="167">
        <v>14</v>
      </c>
      <c r="L738" s="169">
        <f t="shared" si="784"/>
      </c>
      <c r="M738" s="167">
        <v>0</v>
      </c>
      <c r="N738" s="170">
        <f t="shared" si="813"/>
      </c>
      <c r="O738" s="167">
        <v>1</v>
      </c>
      <c r="P738" s="170">
        <f t="shared" si="840"/>
      </c>
      <c r="Q738" s="171"/>
      <c r="R738" s="172"/>
      <c r="S738" s="171"/>
      <c r="T738" s="172"/>
      <c r="U738" s="173"/>
      <c r="V738" s="174"/>
      <c r="W738" s="175"/>
      <c r="X738" s="174"/>
      <c r="Y738" s="171"/>
      <c r="Z738" s="174"/>
      <c r="AA738" s="174"/>
      <c r="AB738" s="172"/>
      <c r="AC738" s="172"/>
      <c r="AD738" s="171"/>
      <c r="AE738" s="174"/>
      <c r="AF738" s="176" t="s">
        <v>196</v>
      </c>
    </row>
    <row r="739">
      <c r="A739" s="161"/>
      <c r="B739" s="177" t="s">
        <v>149</v>
      </c>
      <c r="C739" s="178"/>
      <c r="D739" s="179"/>
      <c r="E739" s="180">
        <f>SUM(E729:E738)</f>
      </c>
      <c r="F739" s="181">
        <f>SUM(F729:F738)</f>
      </c>
      <c r="G739" s="181">
        <f>SUM(G729:G738)</f>
      </c>
      <c r="H739" s="181">
        <f>SUM(H729:H738)</f>
      </c>
      <c r="I739" s="182">
        <f t="shared" si="675"/>
      </c>
      <c r="J739" s="183">
        <f t="shared" si="729"/>
      </c>
      <c r="K739" s="181">
        <f>SUM(K729:K738)</f>
      </c>
      <c r="L739" s="183">
        <f t="shared" si="784"/>
      </c>
      <c r="M739" s="181">
        <f>SUM(M729:M738)</f>
      </c>
      <c r="N739" s="184">
        <f t="shared" si="813"/>
      </c>
      <c r="O739" s="181">
        <f>SUM(O729:O738)</f>
      </c>
      <c r="P739" s="184">
        <f t="shared" si="840"/>
      </c>
      <c r="Q739" s="185">
        <f>M739/O739</f>
      </c>
      <c r="R739" s="181">
        <f>SUM(R729:R738)</f>
      </c>
      <c r="S739" s="185">
        <f>(O739+O739)/(K739+K739)</f>
      </c>
      <c r="T739" s="181">
        <f>SUM(T729:T738)</f>
      </c>
      <c r="U739" s="186">
        <f t="shared" ref="U739:U740" si="77">F739/T739</f>
      </c>
      <c r="V739" s="187">
        <f>(F739+5*500)/T739</f>
      </c>
      <c r="W739" s="183">
        <f>SUM(W729:W738)</f>
      </c>
      <c r="X739" s="188">
        <f t="shared" ref="X739:X740" si="209">W739/T739</f>
      </c>
      <c r="Y739" s="185">
        <f t="shared" ref="Y739:Y740" si="341">T739/R739</f>
      </c>
      <c r="Z739" s="187">
        <f t="shared" ref="Z739:Z740" si="473">W739/F739</f>
      </c>
      <c r="AA739" s="187">
        <f>W739/(F739+COUNT(W729:W738)*500)</f>
      </c>
      <c r="AB739" s="181">
        <f>SUM(AB729:AB738)</f>
      </c>
      <c r="AC739" s="181">
        <f>SUM(AC729:AC738)</f>
      </c>
      <c r="AD739" s="185">
        <f t="shared" ref="AD739:AD740" si="605">AB739/T739</f>
      </c>
      <c r="AE739" s="189">
        <f>(W739-AC739)/(F739+COUNT(W729:W738)*500)</f>
      </c>
      <c r="AF739" s="174"/>
    </row>
    <row r="740">
      <c r="A740" s="161"/>
      <c r="B740" s="162" t="s">
        <v>167</v>
      </c>
      <c r="C740" s="163" t="s">
        <v>156</v>
      </c>
      <c r="D740" s="164" t="s">
        <v>142</v>
      </c>
      <c r="E740" s="165">
        <v>4422.44</v>
      </c>
      <c r="F740" s="166">
        <f>E740+E741</f>
      </c>
      <c r="G740" s="167">
        <v>36196</v>
      </c>
      <c r="H740" s="167">
        <v>245</v>
      </c>
      <c r="I740" s="168">
        <f t="shared" si="675"/>
      </c>
      <c r="J740" s="169">
        <f t="shared" si="729"/>
      </c>
      <c r="K740" s="167">
        <v>72</v>
      </c>
      <c r="L740" s="169">
        <f t="shared" si="784"/>
      </c>
      <c r="M740" s="167">
        <v>2</v>
      </c>
      <c r="N740" s="170">
        <f t="shared" si="813"/>
      </c>
      <c r="O740" s="167">
        <v>11</v>
      </c>
      <c r="P740" s="170">
        <f t="shared" si="840"/>
      </c>
      <c r="Q740" s="171">
        <f>(M740+M741)/(O740+O741)</f>
      </c>
      <c r="R740" s="172">
        <v>19</v>
      </c>
      <c r="S740" s="171">
        <f>(O740+O741)/(K740+K741)</f>
      </c>
      <c r="T740" s="172">
        <v>2</v>
      </c>
      <c r="U740" s="173">
        <f t="shared" si="77"/>
      </c>
      <c r="V740" s="174">
        <f>(F740+500)/T740</f>
      </c>
      <c r="W740" s="175">
        <v>1526.4</v>
      </c>
      <c r="X740" s="174">
        <f t="shared" si="209"/>
      </c>
      <c r="Y740" s="171">
        <f t="shared" si="341"/>
      </c>
      <c r="Z740" s="174">
        <f t="shared" si="473"/>
      </c>
      <c r="AA740" s="174">
        <f>W740/(F740+500)</f>
      </c>
      <c r="AB740" s="172">
        <v>0</v>
      </c>
      <c r="AC740" s="172">
        <v>0</v>
      </c>
      <c r="AD740" s="171">
        <f t="shared" si="605"/>
      </c>
      <c r="AE740" s="174">
        <f>(W740-AC740)/(F740+500)</f>
      </c>
      <c r="AF740" s="174" t="s">
        <v>159</v>
      </c>
    </row>
    <row r="741">
      <c r="A741" s="161"/>
      <c r="B741" s="162"/>
      <c r="C741" s="163"/>
      <c r="D741" s="164" t="s">
        <v>144</v>
      </c>
      <c r="E741" s="165">
        <v>370.77</v>
      </c>
      <c r="F741" s="166"/>
      <c r="G741" s="167">
        <v>3688</v>
      </c>
      <c r="H741" s="167">
        <v>109</v>
      </c>
      <c r="I741" s="168">
        <f t="shared" si="675"/>
      </c>
      <c r="J741" s="169">
        <f t="shared" si="729"/>
      </c>
      <c r="K741" s="167">
        <v>5</v>
      </c>
      <c r="L741" s="169">
        <f t="shared" si="784"/>
      </c>
      <c r="M741" s="167">
        <v>0</v>
      </c>
      <c r="N741" s="170">
        <f t="shared" si="813"/>
      </c>
      <c r="O741" s="167">
        <v>0</v>
      </c>
      <c r="P741" s="170">
        <f t="shared" si="840"/>
      </c>
      <c r="Q741" s="171"/>
      <c r="R741" s="172"/>
      <c r="S741" s="171"/>
      <c r="T741" s="172"/>
      <c r="U741" s="173"/>
      <c r="V741" s="174"/>
      <c r="W741" s="173"/>
      <c r="X741" s="174"/>
      <c r="Y741" s="171"/>
      <c r="Z741" s="174"/>
      <c r="AA741" s="174"/>
      <c r="AB741" s="172"/>
      <c r="AC741" s="172"/>
      <c r="AD741" s="171"/>
      <c r="AE741" s="174"/>
      <c r="AF741" s="176" t="s">
        <v>196</v>
      </c>
    </row>
    <row r="742">
      <c r="A742" s="161"/>
      <c r="B742" s="162" t="s">
        <v>169</v>
      </c>
      <c r="C742" s="163" t="s">
        <v>156</v>
      </c>
      <c r="D742" s="164" t="s">
        <v>142</v>
      </c>
      <c r="E742" s="165">
        <v>1596.5</v>
      </c>
      <c r="F742" s="166">
        <f>E742+E743</f>
      </c>
      <c r="G742" s="167">
        <v>11897</v>
      </c>
      <c r="H742" s="167">
        <v>123</v>
      </c>
      <c r="I742" s="168">
        <f t="shared" si="675"/>
      </c>
      <c r="J742" s="169">
        <f t="shared" si="729"/>
      </c>
      <c r="K742" s="167">
        <v>27</v>
      </c>
      <c r="L742" s="169">
        <f t="shared" si="784"/>
      </c>
      <c r="M742" s="167">
        <v>1</v>
      </c>
      <c r="N742" s="170">
        <f t="shared" si="813"/>
      </c>
      <c r="O742" s="167">
        <v>2</v>
      </c>
      <c r="P742" s="170">
        <f t="shared" si="840"/>
      </c>
      <c r="Q742" s="171">
        <f>(M742+M743)/(O742+O743)</f>
      </c>
      <c r="R742" s="172">
        <v>7</v>
      </c>
      <c r="S742" s="171">
        <f>(O742+O743)/(K742+K743)</f>
      </c>
      <c r="T742" s="172">
        <v>3</v>
      </c>
      <c r="U742" s="173">
        <f>F742/T742</f>
      </c>
      <c r="V742" s="174">
        <f>(F742+500)/T742</f>
      </c>
      <c r="W742" s="175">
        <v>4453.2</v>
      </c>
      <c r="X742" s="174">
        <f>W742/T742</f>
      </c>
      <c r="Y742" s="171">
        <f>T742/R742</f>
      </c>
      <c r="Z742" s="174">
        <f>W742/F742</f>
      </c>
      <c r="AA742" s="174">
        <f>W742/(F742+500)</f>
      </c>
      <c r="AB742" s="172">
        <v>2</v>
      </c>
      <c r="AC742" s="172">
        <v>4070.4</v>
      </c>
      <c r="AD742" s="171">
        <f>AB742/T742</f>
      </c>
      <c r="AE742" s="174">
        <f>(W742-AC742)/(F742+500)</f>
      </c>
      <c r="AF742" s="174" t="s">
        <v>159</v>
      </c>
    </row>
    <row r="743">
      <c r="A743" s="161"/>
      <c r="B743" s="162"/>
      <c r="C743" s="163"/>
      <c r="D743" s="164" t="s">
        <v>144</v>
      </c>
      <c r="E743" s="165">
        <v>197.7</v>
      </c>
      <c r="F743" s="166"/>
      <c r="G743" s="167">
        <v>1940</v>
      </c>
      <c r="H743" s="167">
        <v>59</v>
      </c>
      <c r="I743" s="168">
        <f t="shared" si="675"/>
      </c>
      <c r="J743" s="169">
        <f t="shared" si="729"/>
      </c>
      <c r="K743" s="167">
        <v>3</v>
      </c>
      <c r="L743" s="169">
        <f t="shared" si="784"/>
      </c>
      <c r="M743" s="167">
        <v>1</v>
      </c>
      <c r="N743" s="170">
        <f t="shared" si="813"/>
      </c>
      <c r="O743" s="167">
        <v>1</v>
      </c>
      <c r="P743" s="170">
        <f t="shared" si="840"/>
      </c>
      <c r="Q743" s="171"/>
      <c r="R743" s="172"/>
      <c r="S743" s="171"/>
      <c r="T743" s="172"/>
      <c r="U743" s="173"/>
      <c r="V743" s="174"/>
      <c r="W743" s="175"/>
      <c r="X743" s="174"/>
      <c r="Y743" s="171"/>
      <c r="Z743" s="174"/>
      <c r="AA743" s="174"/>
      <c r="AB743" s="172"/>
      <c r="AC743" s="172"/>
      <c r="AD743" s="171"/>
      <c r="AE743" s="174"/>
      <c r="AF743" s="176" t="s">
        <v>196</v>
      </c>
    </row>
    <row r="744">
      <c r="A744" s="161"/>
      <c r="B744" s="162" t="s">
        <v>170</v>
      </c>
      <c r="C744" s="163" t="s">
        <v>156</v>
      </c>
      <c r="D744" s="164" t="s">
        <v>142</v>
      </c>
      <c r="E744" s="165">
        <v>2834.79</v>
      </c>
      <c r="F744" s="166">
        <f>E744+E745</f>
      </c>
      <c r="G744" s="167">
        <v>23506</v>
      </c>
      <c r="H744" s="167">
        <v>190</v>
      </c>
      <c r="I744" s="168">
        <f t="shared" si="675"/>
      </c>
      <c r="J744" s="169">
        <f t="shared" si="729"/>
      </c>
      <c r="K744" s="167">
        <v>43</v>
      </c>
      <c r="L744" s="169">
        <f t="shared" si="784"/>
      </c>
      <c r="M744" s="167">
        <v>4</v>
      </c>
      <c r="N744" s="170">
        <f t="shared" si="813"/>
      </c>
      <c r="O744" s="167">
        <v>9</v>
      </c>
      <c r="P744" s="170">
        <f t="shared" si="840"/>
      </c>
      <c r="Q744" s="171">
        <f>(M744+M745)/(O744+O745)</f>
      </c>
      <c r="R744" s="172">
        <v>20</v>
      </c>
      <c r="S744" s="171">
        <f>(O744+O745)/(K744+K745)</f>
      </c>
      <c r="T744" s="172">
        <v>7</v>
      </c>
      <c r="U744" s="173">
        <f>F744/T744</f>
      </c>
      <c r="V744" s="174">
        <f>(F744+500)/T744</f>
      </c>
      <c r="W744" s="175">
        <v>10566</v>
      </c>
      <c r="X744" s="174">
        <f>W744/T744</f>
      </c>
      <c r="Y744" s="171">
        <f>T744/R744</f>
      </c>
      <c r="Z744" s="174">
        <f>W744/F744</f>
      </c>
      <c r="AA744" s="174">
        <f>W744/(F744+500)</f>
      </c>
      <c r="AB744" s="172">
        <v>2</v>
      </c>
      <c r="AC744" s="172">
        <v>2774.4</v>
      </c>
      <c r="AD744" s="171">
        <f>AB744/T744</f>
      </c>
      <c r="AE744" s="174">
        <f>(W744-AC744)/(F744+500)</f>
      </c>
      <c r="AF744" s="174" t="s">
        <v>159</v>
      </c>
    </row>
    <row r="745">
      <c r="A745" s="161"/>
      <c r="B745" s="162"/>
      <c r="C745" s="163"/>
      <c r="D745" s="164" t="s">
        <v>144</v>
      </c>
      <c r="E745" s="165">
        <v>455.06</v>
      </c>
      <c r="F745" s="166"/>
      <c r="G745" s="167">
        <v>3683</v>
      </c>
      <c r="H745" s="167">
        <v>198</v>
      </c>
      <c r="I745" s="168">
        <f t="shared" si="675"/>
      </c>
      <c r="J745" s="169">
        <f t="shared" si="729"/>
      </c>
      <c r="K745" s="167">
        <v>9</v>
      </c>
      <c r="L745" s="169">
        <f t="shared" si="784"/>
      </c>
      <c r="M745" s="167">
        <v>1</v>
      </c>
      <c r="N745" s="170">
        <f t="shared" si="813"/>
      </c>
      <c r="O745" s="167">
        <v>2</v>
      </c>
      <c r="P745" s="170">
        <f t="shared" si="840"/>
      </c>
      <c r="Q745" s="171"/>
      <c r="R745" s="172"/>
      <c r="S745" s="171"/>
      <c r="T745" s="172"/>
      <c r="U745" s="173"/>
      <c r="V745" s="174"/>
      <c r="W745" s="175"/>
      <c r="X745" s="174"/>
      <c r="Y745" s="171"/>
      <c r="Z745" s="174"/>
      <c r="AA745" s="174"/>
      <c r="AB745" s="172"/>
      <c r="AC745" s="172"/>
      <c r="AD745" s="171"/>
      <c r="AE745" s="174"/>
      <c r="AF745" s="176" t="s">
        <v>196</v>
      </c>
    </row>
    <row r="746">
      <c r="A746" s="161"/>
      <c r="B746" s="162" t="s">
        <v>171</v>
      </c>
      <c r="C746" s="163" t="s">
        <v>156</v>
      </c>
      <c r="D746" s="164" t="s">
        <v>142</v>
      </c>
      <c r="E746" s="165">
        <v>1479.46</v>
      </c>
      <c r="F746" s="166">
        <f>E746+E747</f>
      </c>
      <c r="G746" s="167">
        <v>14899</v>
      </c>
      <c r="H746" s="167">
        <v>117</v>
      </c>
      <c r="I746" s="168">
        <f t="shared" si="675"/>
      </c>
      <c r="J746" s="169">
        <f t="shared" si="729"/>
      </c>
      <c r="K746" s="167">
        <v>18</v>
      </c>
      <c r="L746" s="169">
        <f t="shared" si="784"/>
      </c>
      <c r="M746" s="167">
        <v>2</v>
      </c>
      <c r="N746" s="170">
        <f t="shared" si="813"/>
      </c>
      <c r="O746" s="167">
        <v>3</v>
      </c>
      <c r="P746" s="170">
        <f t="shared" si="840"/>
      </c>
      <c r="Q746" s="171">
        <f>(M746+M747)/(O746+O747)</f>
      </c>
      <c r="R746" s="172">
        <v>3</v>
      </c>
      <c r="S746" s="171">
        <f>(O746+O747)/(K746+K747)</f>
      </c>
      <c r="T746" s="172">
        <v>2</v>
      </c>
      <c r="U746" s="173">
        <f>F746/T746</f>
      </c>
      <c r="V746" s="174">
        <f>(F746+500)/T746</f>
      </c>
      <c r="W746" s="175">
        <v>3422.4</v>
      </c>
      <c r="X746" s="174">
        <f>W746/T746</f>
      </c>
      <c r="Y746" s="171">
        <f>T746/R746</f>
      </c>
      <c r="Z746" s="174">
        <f>W746/F746</f>
      </c>
      <c r="AA746" s="174">
        <f>W746/(F746+500)</f>
      </c>
      <c r="AB746" s="172">
        <v>1</v>
      </c>
      <c r="AC746" s="172">
        <v>1411.2</v>
      </c>
      <c r="AD746" s="171">
        <f>AB746/T746</f>
      </c>
      <c r="AE746" s="174">
        <f>(W746-AC746)/(F746+500)</f>
      </c>
      <c r="AF746" s="174" t="s">
        <v>159</v>
      </c>
    </row>
    <row r="747">
      <c r="A747" s="161"/>
      <c r="B747" s="162"/>
      <c r="C747" s="163"/>
      <c r="D747" s="164" t="s">
        <v>144</v>
      </c>
      <c r="E747" s="165">
        <v>303.43</v>
      </c>
      <c r="F747" s="166"/>
      <c r="G747" s="167">
        <v>2195</v>
      </c>
      <c r="H747" s="167">
        <v>130</v>
      </c>
      <c r="I747" s="168">
        <f t="shared" si="675"/>
      </c>
      <c r="J747" s="169">
        <f t="shared" si="729"/>
      </c>
      <c r="K747" s="167">
        <v>3</v>
      </c>
      <c r="L747" s="169">
        <f t="shared" si="784"/>
      </c>
      <c r="M747" s="167">
        <v>0</v>
      </c>
      <c r="N747" s="170">
        <f t="shared" si="813"/>
      </c>
      <c r="O747" s="167">
        <v>0</v>
      </c>
      <c r="P747" s="170">
        <f t="shared" si="840"/>
      </c>
      <c r="Q747" s="171"/>
      <c r="R747" s="172"/>
      <c r="S747" s="171"/>
      <c r="T747" s="172"/>
      <c r="U747" s="173"/>
      <c r="V747" s="174"/>
      <c r="W747" s="175"/>
      <c r="X747" s="174"/>
      <c r="Y747" s="171"/>
      <c r="Z747" s="174"/>
      <c r="AA747" s="174"/>
      <c r="AB747" s="172"/>
      <c r="AC747" s="172"/>
      <c r="AD747" s="171"/>
      <c r="AE747" s="174"/>
      <c r="AF747" s="176" t="s">
        <v>196</v>
      </c>
    </row>
    <row r="748">
      <c r="A748" s="161"/>
      <c r="B748" s="177" t="s">
        <v>149</v>
      </c>
      <c r="C748" s="178"/>
      <c r="D748" s="179"/>
      <c r="E748" s="180">
        <f>SUM(E740:E747)</f>
      </c>
      <c r="F748" s="181">
        <f>SUM(F740:F747)</f>
      </c>
      <c r="G748" s="181">
        <f>SUM(G740:G747)</f>
      </c>
      <c r="H748" s="181">
        <f>SUM(H740:H747)</f>
      </c>
      <c r="I748" s="182">
        <f t="shared" si="675"/>
      </c>
      <c r="J748" s="183">
        <f t="shared" si="729"/>
      </c>
      <c r="K748" s="181">
        <f>SUM(K740:K747)</f>
      </c>
      <c r="L748" s="183">
        <f t="shared" si="784"/>
      </c>
      <c r="M748" s="181">
        <f>SUM(M740:M747)</f>
      </c>
      <c r="N748" s="184">
        <f t="shared" si="813"/>
      </c>
      <c r="O748" s="181">
        <f>SUM(O740:O747)</f>
      </c>
      <c r="P748" s="184">
        <f t="shared" si="840"/>
      </c>
      <c r="Q748" s="185">
        <f t="shared" ref="Q748:Q749" si="702">M748/O748</f>
      </c>
      <c r="R748" s="181">
        <f>SUM(R740:R747)</f>
      </c>
      <c r="S748" s="185">
        <f t="shared" ref="S748:S749" si="756">(O748+O748)/(K748+K748)</f>
      </c>
      <c r="T748" s="181">
        <f>SUM(T740:T747)</f>
      </c>
      <c r="U748" s="186">
        <f t="shared" ref="U748:U749" si="78">F748/T748</f>
      </c>
      <c r="V748" s="187">
        <f>(F748+5*500)/T748</f>
      </c>
      <c r="W748" s="183">
        <f>SUM(W740:W747)</f>
      </c>
      <c r="X748" s="188">
        <f t="shared" ref="X748:X749" si="210">W748/T748</f>
      </c>
      <c r="Y748" s="185">
        <f t="shared" ref="Y748:Y749" si="342">T748/R748</f>
      </c>
      <c r="Z748" s="187">
        <f t="shared" ref="Z748:Z749" si="474">W748/F748</f>
      </c>
      <c r="AA748" s="187">
        <f>W748/(F748+COUNT(W740:W747)*500)</f>
      </c>
      <c r="AB748" s="181">
        <f>SUM(AB740:AB747)</f>
      </c>
      <c r="AC748" s="181">
        <f>SUM(AC740:AC747)</f>
      </c>
      <c r="AD748" s="185">
        <f t="shared" ref="AD748:AD749" si="606">AB748/T748</f>
      </c>
      <c r="AE748" s="189">
        <f>(W748-AC748)/(F748+COUNT(W740:W747))</f>
      </c>
      <c r="AF748" s="174"/>
    </row>
    <row r="749">
      <c r="A749" s="161"/>
      <c r="B749" s="191" t="s">
        <v>172</v>
      </c>
      <c r="C749" s="191"/>
      <c r="D749" s="191"/>
      <c r="E749" s="193">
        <f>E714+E723+E728+E739+E748</f>
      </c>
      <c r="F749" s="194">
        <f>F714+F723+F728+F739+F748</f>
      </c>
      <c r="G749" s="194">
        <f>G714+G723+G728+G739+G748</f>
      </c>
      <c r="H749" s="194">
        <f>H714+H723+H728+H739+H748</f>
      </c>
      <c r="I749" s="195">
        <f t="shared" si="675"/>
      </c>
      <c r="J749" s="194">
        <f>J714+J723+J728+J739+J748</f>
      </c>
      <c r="K749" s="194">
        <f>K714+K723+K728+K739+K748</f>
      </c>
      <c r="L749" s="196">
        <f t="shared" si="784"/>
      </c>
      <c r="M749" s="194">
        <f>M714+M723+M728+M739+M748</f>
      </c>
      <c r="N749" s="197">
        <f t="shared" si="813"/>
      </c>
      <c r="O749" s="194">
        <f>O714+O723+O728+O739+O748</f>
      </c>
      <c r="P749" s="197">
        <f t="shared" si="840"/>
      </c>
      <c r="Q749" s="198">
        <f t="shared" si="702"/>
      </c>
      <c r="R749" s="194">
        <f>R714+R723+R728+R739+R748</f>
      </c>
      <c r="S749" s="198">
        <f t="shared" si="756"/>
      </c>
      <c r="T749" s="194">
        <f>T714+T723+T728+T739+T748</f>
      </c>
      <c r="U749" s="199">
        <f t="shared" si="78"/>
      </c>
      <c r="V749" s="194">
        <f>(F749+4*500)/T749</f>
      </c>
      <c r="W749" s="194">
        <f>W714+W723+W728+W739+W748</f>
      </c>
      <c r="X749" s="194">
        <f t="shared" si="210"/>
      </c>
      <c r="Y749" s="198">
        <f t="shared" si="342"/>
      </c>
      <c r="Z749" s="194">
        <f t="shared" si="474"/>
      </c>
      <c r="AA749" s="194">
        <f>W749/(F749+COUNT(W704:W711,W715:W722,W726:W727,W731:W738,W740:W747)*500)</f>
      </c>
      <c r="AB749" s="194">
        <f>AB714+AB723+AB728+AB739+AB748</f>
      </c>
      <c r="AC749" s="194">
        <f>AC714+AC723+AC728+AC739+AC748</f>
      </c>
      <c r="AD749" s="198">
        <f t="shared" si="606"/>
      </c>
      <c r="AE749" s="194">
        <f>(W749-AC749)/(F749+COUNT(W704:W711,W715:W722,W726:W727,W731:W738,W740:W747)*500)</f>
      </c>
      <c r="AF749" s="174"/>
    </row>
    <row r="750">
      <c r="A750" s="150" t="s">
        <v>107</v>
      </c>
      <c r="B750" s="151" t="s">
        <v>108</v>
      </c>
      <c r="C750" s="152" t="s">
        <v>109</v>
      </c>
      <c r="D750" s="151" t="s">
        <v>110</v>
      </c>
      <c r="E750" s="153" t="s">
        <v>111</v>
      </c>
      <c r="F750" s="151" t="s">
        <v>112</v>
      </c>
      <c r="G750" s="151" t="s">
        <v>113</v>
      </c>
      <c r="H750" s="151" t="s">
        <v>114</v>
      </c>
      <c r="I750" s="154" t="s">
        <v>115</v>
      </c>
      <c r="J750" s="155" t="s">
        <v>116</v>
      </c>
      <c r="K750" s="151" t="s">
        <v>117</v>
      </c>
      <c r="L750" s="155" t="s">
        <v>118</v>
      </c>
      <c r="M750" s="151" t="s">
        <v>119</v>
      </c>
      <c r="N750" s="156" t="s">
        <v>120</v>
      </c>
      <c r="O750" s="151" t="s">
        <v>121</v>
      </c>
      <c r="P750" s="156" t="s">
        <v>122</v>
      </c>
      <c r="Q750" s="154" t="s">
        <v>123</v>
      </c>
      <c r="R750" s="157" t="s">
        <v>124</v>
      </c>
      <c r="S750" s="158" t="s">
        <v>125</v>
      </c>
      <c r="T750" s="157" t="s">
        <v>126</v>
      </c>
      <c r="U750" s="159" t="s">
        <v>127</v>
      </c>
      <c r="V750" s="160" t="s">
        <v>128</v>
      </c>
      <c r="W750" s="159" t="s">
        <v>129</v>
      </c>
      <c r="X750" s="160" t="s">
        <v>130</v>
      </c>
      <c r="Y750" s="158" t="s">
        <v>131</v>
      </c>
      <c r="Z750" s="160" t="s">
        <v>132</v>
      </c>
      <c r="AA750" s="160" t="s">
        <v>133</v>
      </c>
      <c r="AB750" s="160" t="s">
        <v>134</v>
      </c>
      <c r="AC750" s="157" t="s">
        <v>135</v>
      </c>
      <c r="AD750" s="158" t="s">
        <v>136</v>
      </c>
      <c r="AE750" s="160" t="s">
        <v>137</v>
      </c>
      <c r="AF750" s="160" t="s">
        <v>138</v>
      </c>
    </row>
    <row r="751">
      <c r="A751" s="161" t="s">
        <v>198</v>
      </c>
      <c r="B751" s="162" t="s">
        <v>140</v>
      </c>
      <c r="C751" s="163" t="s">
        <v>183</v>
      </c>
      <c r="D751" s="164" t="s">
        <v>142</v>
      </c>
      <c r="E751" s="165">
        <v>4678.24</v>
      </c>
      <c r="F751" s="166">
        <f>E751+E752</f>
      </c>
      <c r="G751" s="167">
        <v>35064</v>
      </c>
      <c r="H751" s="167">
        <v>292</v>
      </c>
      <c r="I751" s="168">
        <f t="shared" ref="I751:I796" si="676">H751/G751</f>
      </c>
      <c r="J751" s="169">
        <f t="shared" ref="J751:J795" si="730">(E751/G751)*1000</f>
      </c>
      <c r="K751" s="167">
        <v>68</v>
      </c>
      <c r="L751" s="169">
        <f t="shared" ref="L751:L796" si="785">E751/K751</f>
      </c>
      <c r="M751" s="167">
        <v>5</v>
      </c>
      <c r="N751" s="170">
        <f t="shared" ref="N751:N796" si="814">E751/M751</f>
      </c>
      <c r="O751" s="167">
        <v>8</v>
      </c>
      <c r="P751" s="170">
        <f t="shared" ref="P751:P796" si="841">E751/O751</f>
      </c>
      <c r="Q751" s="171">
        <f>(M751+M752)/(O751+O752)</f>
      </c>
      <c r="R751" s="172">
        <v>11</v>
      </c>
      <c r="S751" s="171">
        <f>(O751+O752)/(K751+K752)</f>
      </c>
      <c r="T751" s="172">
        <v>6</v>
      </c>
      <c r="U751" s="173">
        <f>F751/T751</f>
      </c>
      <c r="V751" s="174">
        <f>(F751+500)/T751</f>
      </c>
      <c r="W751" s="175">
        <v>6691</v>
      </c>
      <c r="X751" s="174">
        <f>W751/T751</f>
      </c>
      <c r="Y751" s="171">
        <f>T751/R751</f>
      </c>
      <c r="Z751" s="174">
        <f>W751/F751</f>
      </c>
      <c r="AA751" s="174">
        <f>W751/(F751+500)</f>
      </c>
      <c r="AB751" s="172">
        <v>2</v>
      </c>
      <c r="AC751" s="172">
        <v>2289.6</v>
      </c>
      <c r="AD751" s="171">
        <f>AB751/T751</f>
      </c>
      <c r="AE751" s="174">
        <f>(W751-AC751)/(F751+500)</f>
      </c>
      <c r="AF751" s="174" t="s">
        <v>143</v>
      </c>
    </row>
    <row r="752">
      <c r="A752" s="161"/>
      <c r="B752" s="162"/>
      <c r="C752" s="163"/>
      <c r="D752" s="164" t="s">
        <v>144</v>
      </c>
      <c r="E752" s="165">
        <v>516.24</v>
      </c>
      <c r="F752" s="166"/>
      <c r="G752" s="167">
        <v>4339</v>
      </c>
      <c r="H752" s="167">
        <v>204</v>
      </c>
      <c r="I752" s="168">
        <f t="shared" si="676"/>
      </c>
      <c r="J752" s="169">
        <f t="shared" si="730"/>
      </c>
      <c r="K752" s="167">
        <v>6</v>
      </c>
      <c r="L752" s="169">
        <f t="shared" si="785"/>
      </c>
      <c r="M752" s="167">
        <v>0</v>
      </c>
      <c r="N752" s="170">
        <f t="shared" si="814"/>
      </c>
      <c r="O752" s="167">
        <v>0</v>
      </c>
      <c r="P752" s="170">
        <f t="shared" si="841"/>
      </c>
      <c r="Q752" s="171"/>
      <c r="R752" s="172"/>
      <c r="S752" s="171"/>
      <c r="T752" s="172"/>
      <c r="U752" s="173"/>
      <c r="V752" s="174"/>
      <c r="W752" s="175"/>
      <c r="X752" s="174"/>
      <c r="Y752" s="171"/>
      <c r="Z752" s="174"/>
      <c r="AA752" s="174"/>
      <c r="AB752" s="172"/>
      <c r="AC752" s="172"/>
      <c r="AD752" s="171"/>
      <c r="AE752" s="174"/>
      <c r="AF752" s="176" t="s">
        <v>182</v>
      </c>
    </row>
    <row r="753">
      <c r="A753" s="161"/>
      <c r="B753" s="162" t="s">
        <v>146</v>
      </c>
      <c r="C753" s="163" t="s">
        <v>183</v>
      </c>
      <c r="D753" s="164" t="s">
        <v>142</v>
      </c>
      <c r="E753" s="165">
        <v>5456.1</v>
      </c>
      <c r="F753" s="166">
        <f>E753+E754</f>
      </c>
      <c r="G753" s="167">
        <v>49553</v>
      </c>
      <c r="H753" s="167">
        <v>378</v>
      </c>
      <c r="I753" s="168">
        <f t="shared" si="676"/>
      </c>
      <c r="J753" s="169">
        <f t="shared" si="730"/>
      </c>
      <c r="K753" s="167">
        <v>109</v>
      </c>
      <c r="L753" s="169">
        <f t="shared" si="785"/>
      </c>
      <c r="M753" s="167">
        <v>1</v>
      </c>
      <c r="N753" s="170">
        <f t="shared" si="814"/>
      </c>
      <c r="O753" s="167">
        <v>9</v>
      </c>
      <c r="P753" s="170">
        <f t="shared" si="841"/>
      </c>
      <c r="Q753" s="171">
        <f>(M753+M754)/(O753+O754)</f>
      </c>
      <c r="R753" s="172">
        <v>16</v>
      </c>
      <c r="S753" s="171">
        <f>(O753+O754)/(K753+K754)</f>
      </c>
      <c r="T753" s="172">
        <v>3</v>
      </c>
      <c r="U753" s="173">
        <f>F753/T753</f>
      </c>
      <c r="V753" s="174">
        <f>(F753+500)/T753</f>
      </c>
      <c r="W753" s="173">
        <v>3350.3999999999996</v>
      </c>
      <c r="X753" s="174">
        <f>W753/T753</f>
      </c>
      <c r="Y753" s="171">
        <f>T753/R753</f>
      </c>
      <c r="Z753" s="174">
        <f>W753/F753</f>
      </c>
      <c r="AA753" s="174">
        <f>W753/(F753+500)</f>
      </c>
      <c r="AB753" s="172">
        <v>0</v>
      </c>
      <c r="AC753" s="172">
        <v>0</v>
      </c>
      <c r="AD753" s="171">
        <f>AB753/T753</f>
      </c>
      <c r="AE753" s="174">
        <f>(W753-AC753)/(F753+500)</f>
      </c>
      <c r="AF753" s="174" t="s">
        <v>143</v>
      </c>
    </row>
    <row r="754">
      <c r="A754" s="161"/>
      <c r="B754" s="162"/>
      <c r="C754" s="163"/>
      <c r="D754" s="164" t="s">
        <v>144</v>
      </c>
      <c r="E754" s="165">
        <v>256.75</v>
      </c>
      <c r="F754" s="166"/>
      <c r="G754" s="167">
        <v>2580</v>
      </c>
      <c r="H754" s="167">
        <v>135</v>
      </c>
      <c r="I754" s="168">
        <f t="shared" si="676"/>
      </c>
      <c r="J754" s="169">
        <f t="shared" si="730"/>
      </c>
      <c r="K754" s="167">
        <v>5</v>
      </c>
      <c r="L754" s="169">
        <f t="shared" si="785"/>
      </c>
      <c r="M754" s="167">
        <v>0</v>
      </c>
      <c r="N754" s="170">
        <f t="shared" si="814"/>
      </c>
      <c r="O754" s="167">
        <v>0</v>
      </c>
      <c r="P754" s="170">
        <f t="shared" si="841"/>
      </c>
      <c r="Q754" s="171"/>
      <c r="R754" s="172"/>
      <c r="S754" s="171"/>
      <c r="T754" s="172"/>
      <c r="U754" s="173"/>
      <c r="V754" s="174"/>
      <c r="W754" s="173"/>
      <c r="X754" s="174"/>
      <c r="Y754" s="171"/>
      <c r="Z754" s="174"/>
      <c r="AA754" s="174"/>
      <c r="AB754" s="172"/>
      <c r="AC754" s="172"/>
      <c r="AD754" s="171"/>
      <c r="AE754" s="174"/>
      <c r="AF754" s="176" t="s">
        <v>182</v>
      </c>
    </row>
    <row r="755">
      <c r="A755" s="161"/>
      <c r="B755" s="162" t="s">
        <v>147</v>
      </c>
      <c r="C755" s="163" t="s">
        <v>183</v>
      </c>
      <c r="D755" s="164" t="s">
        <v>142</v>
      </c>
      <c r="E755" s="165">
        <v>1465.92</v>
      </c>
      <c r="F755" s="166">
        <f>E755+E756</f>
      </c>
      <c r="G755" s="167">
        <v>11947</v>
      </c>
      <c r="H755" s="167">
        <v>113</v>
      </c>
      <c r="I755" s="168">
        <f t="shared" si="676"/>
      </c>
      <c r="J755" s="169">
        <f t="shared" si="730"/>
      </c>
      <c r="K755" s="167">
        <v>26</v>
      </c>
      <c r="L755" s="169">
        <f t="shared" si="785"/>
      </c>
      <c r="M755" s="167">
        <v>1</v>
      </c>
      <c r="N755" s="170">
        <f t="shared" si="814"/>
      </c>
      <c r="O755" s="167">
        <v>7</v>
      </c>
      <c r="P755" s="170">
        <f t="shared" si="841"/>
      </c>
      <c r="Q755" s="171">
        <f>(M755+M756)/(O755+O756)</f>
      </c>
      <c r="R755" s="172">
        <v>8</v>
      </c>
      <c r="S755" s="171">
        <f>(O755+O756)/(K755+K756)</f>
      </c>
      <c r="T755" s="172">
        <v>2</v>
      </c>
      <c r="U755" s="173">
        <f>F755/T755</f>
      </c>
      <c r="V755" s="174">
        <f>(F755+500)/T755</f>
      </c>
      <c r="W755" s="175">
        <v>5318.4</v>
      </c>
      <c r="X755" s="174">
        <f>W755/T755</f>
      </c>
      <c r="Y755" s="171">
        <f>T755/R755</f>
      </c>
      <c r="Z755" s="174">
        <f>W755/F755</f>
      </c>
      <c r="AA755" s="174">
        <f>W755/(F755+500)</f>
      </c>
      <c r="AB755" s="172">
        <v>1</v>
      </c>
      <c r="AC755" s="172">
        <v>2911.2000000000003</v>
      </c>
      <c r="AD755" s="171">
        <f>AB755/T755</f>
      </c>
      <c r="AE755" s="174">
        <f>(W755-AC755)/(F755+500)</f>
      </c>
      <c r="AF755" s="174" t="s">
        <v>143</v>
      </c>
    </row>
    <row r="756">
      <c r="A756" s="161"/>
      <c r="B756" s="162"/>
      <c r="C756" s="163"/>
      <c r="D756" s="164" t="s">
        <v>144</v>
      </c>
      <c r="E756" s="165">
        <v>288.12</v>
      </c>
      <c r="F756" s="166"/>
      <c r="G756" s="167">
        <v>2048</v>
      </c>
      <c r="H756" s="167">
        <v>91</v>
      </c>
      <c r="I756" s="168">
        <f t="shared" si="676"/>
      </c>
      <c r="J756" s="169">
        <f t="shared" si="730"/>
      </c>
      <c r="K756" s="167">
        <v>3</v>
      </c>
      <c r="L756" s="169">
        <f t="shared" si="785"/>
      </c>
      <c r="M756" s="167">
        <v>0</v>
      </c>
      <c r="N756" s="170">
        <f t="shared" si="814"/>
      </c>
      <c r="O756" s="167">
        <v>1</v>
      </c>
      <c r="P756" s="170">
        <f t="shared" si="841"/>
      </c>
      <c r="Q756" s="171"/>
      <c r="R756" s="172"/>
      <c r="S756" s="171"/>
      <c r="T756" s="172"/>
      <c r="U756" s="173"/>
      <c r="V756" s="174"/>
      <c r="W756" s="175"/>
      <c r="X756" s="174"/>
      <c r="Y756" s="171"/>
      <c r="Z756" s="174"/>
      <c r="AA756" s="174"/>
      <c r="AB756" s="172"/>
      <c r="AC756" s="172"/>
      <c r="AD756" s="171"/>
      <c r="AE756" s="174"/>
      <c r="AF756" s="176" t="s">
        <v>182</v>
      </c>
    </row>
    <row r="757">
      <c r="A757" s="161"/>
      <c r="B757" s="162" t="s">
        <v>148</v>
      </c>
      <c r="C757" s="163" t="s">
        <v>183</v>
      </c>
      <c r="D757" s="164" t="s">
        <v>142</v>
      </c>
      <c r="E757" s="165">
        <v>1266.92</v>
      </c>
      <c r="F757" s="166">
        <f>E757+E758</f>
      </c>
      <c r="G757" s="167">
        <v>6596</v>
      </c>
      <c r="H757" s="167">
        <v>71</v>
      </c>
      <c r="I757" s="168">
        <f t="shared" si="676"/>
      </c>
      <c r="J757" s="169">
        <f t="shared" si="730"/>
      </c>
      <c r="K757" s="167">
        <v>22</v>
      </c>
      <c r="L757" s="169">
        <f t="shared" si="785"/>
      </c>
      <c r="M757" s="167">
        <v>1</v>
      </c>
      <c r="N757" s="170">
        <f t="shared" si="814"/>
      </c>
      <c r="O757" s="167">
        <v>2</v>
      </c>
      <c r="P757" s="170">
        <f t="shared" si="841"/>
      </c>
      <c r="Q757" s="171">
        <f>(M757+M758)/(O757+O758)</f>
      </c>
      <c r="R757" s="172">
        <v>4</v>
      </c>
      <c r="S757" s="171">
        <f>(O757+O758)/(K757+K758)</f>
      </c>
      <c r="T757" s="172">
        <v>1</v>
      </c>
      <c r="U757" s="173">
        <f>F757/T757</f>
      </c>
      <c r="V757" s="174">
        <f>(F757+500)/T757</f>
      </c>
      <c r="W757" s="175">
        <v>763.2000000000007</v>
      </c>
      <c r="X757" s="174">
        <f>W757/T757</f>
      </c>
      <c r="Y757" s="171">
        <f>T757/R757</f>
      </c>
      <c r="Z757" s="174">
        <f>W757/F757</f>
      </c>
      <c r="AA757" s="174">
        <f>W757/(F757+500)</f>
      </c>
      <c r="AB757" s="172">
        <v>0</v>
      </c>
      <c r="AC757" s="172">
        <v>0</v>
      </c>
      <c r="AD757" s="171">
        <f>AB757/T757</f>
      </c>
      <c r="AE757" s="174">
        <f>(W757-AC757)/(F757+500)</f>
      </c>
      <c r="AF757" s="174" t="s">
        <v>143</v>
      </c>
    </row>
    <row r="758">
      <c r="A758" s="161"/>
      <c r="B758" s="162"/>
      <c r="C758" s="163"/>
      <c r="D758" s="164" t="s">
        <v>144</v>
      </c>
      <c r="E758" s="165">
        <v>220.15</v>
      </c>
      <c r="F758" s="166"/>
      <c r="G758" s="167">
        <v>1438</v>
      </c>
      <c r="H758" s="167">
        <v>64</v>
      </c>
      <c r="I758" s="168">
        <f t="shared" si="676"/>
      </c>
      <c r="J758" s="169">
        <f t="shared" si="730"/>
      </c>
      <c r="K758" s="167">
        <v>1</v>
      </c>
      <c r="L758" s="169">
        <f t="shared" si="785"/>
      </c>
      <c r="M758" s="167">
        <v>0</v>
      </c>
      <c r="N758" s="170">
        <f t="shared" si="814"/>
      </c>
      <c r="O758" s="167">
        <v>0</v>
      </c>
      <c r="P758" s="170">
        <f t="shared" si="841"/>
      </c>
      <c r="Q758" s="171"/>
      <c r="R758" s="172"/>
      <c r="S758" s="171"/>
      <c r="T758" s="172"/>
      <c r="U758" s="173"/>
      <c r="V758" s="174"/>
      <c r="W758" s="175"/>
      <c r="X758" s="174"/>
      <c r="Y758" s="171"/>
      <c r="Z758" s="174"/>
      <c r="AA758" s="174"/>
      <c r="AB758" s="172"/>
      <c r="AC758" s="172"/>
      <c r="AD758" s="171"/>
      <c r="AE758" s="174"/>
      <c r="AF758" s="176" t="s">
        <v>177</v>
      </c>
    </row>
    <row r="759">
      <c r="A759" s="161"/>
      <c r="B759" s="162" t="s">
        <v>150</v>
      </c>
      <c r="C759" s="163" t="s">
        <v>183</v>
      </c>
      <c r="D759" s="164" t="s">
        <v>142</v>
      </c>
      <c r="E759" s="165">
        <v>1814.96</v>
      </c>
      <c r="F759" s="166">
        <f>E759+E760</f>
      </c>
      <c r="G759" s="167">
        <v>6582</v>
      </c>
      <c r="H759" s="167">
        <v>77</v>
      </c>
      <c r="I759" s="168">
        <f t="shared" si="676"/>
      </c>
      <c r="J759" s="169">
        <f t="shared" si="730"/>
      </c>
      <c r="K759" s="167">
        <v>29</v>
      </c>
      <c r="L759" s="169">
        <f t="shared" si="785"/>
      </c>
      <c r="M759" s="167">
        <v>1</v>
      </c>
      <c r="N759" s="170">
        <f t="shared" si="814"/>
      </c>
      <c r="O759" s="167">
        <v>2</v>
      </c>
      <c r="P759" s="170">
        <f t="shared" si="841"/>
      </c>
      <c r="Q759" s="171">
        <f>(M759+M760)/(O759+O760)</f>
      </c>
      <c r="R759" s="172">
        <v>5</v>
      </c>
      <c r="S759" s="171">
        <f>(O759+O760)/(K759+K760)</f>
      </c>
      <c r="T759" s="172">
        <v>2</v>
      </c>
      <c r="U759" s="173">
        <f>F759/T759</f>
      </c>
      <c r="V759" s="174">
        <f>(F759+500)/T759</f>
      </c>
      <c r="W759" s="175">
        <v>2455.2000000000007</v>
      </c>
      <c r="X759" s="174">
        <f>W759/T759</f>
      </c>
      <c r="Y759" s="171">
        <f>T759/R759</f>
      </c>
      <c r="Z759" s="174">
        <f>W759/F759</f>
      </c>
      <c r="AA759" s="174">
        <f>W759/(F759+500)</f>
      </c>
      <c r="AB759" s="172">
        <v>1</v>
      </c>
      <c r="AC759" s="172">
        <v>2011.1999999999998</v>
      </c>
      <c r="AD759" s="171">
        <f>AB759/T759</f>
      </c>
      <c r="AE759" s="174">
        <f>(W759-AC759)/(F759+500)</f>
      </c>
      <c r="AF759" s="174" t="s">
        <v>143</v>
      </c>
    </row>
    <row r="760">
      <c r="A760" s="161"/>
      <c r="B760" s="162"/>
      <c r="C760" s="163"/>
      <c r="D760" s="164" t="s">
        <v>144</v>
      </c>
      <c r="E760" s="165">
        <v>227.59</v>
      </c>
      <c r="F760" s="166"/>
      <c r="G760" s="167">
        <v>1427</v>
      </c>
      <c r="H760" s="167">
        <v>60</v>
      </c>
      <c r="I760" s="168">
        <f t="shared" si="676"/>
      </c>
      <c r="J760" s="169">
        <f t="shared" si="730"/>
      </c>
      <c r="K760" s="167">
        <v>2</v>
      </c>
      <c r="L760" s="169">
        <f t="shared" si="785"/>
      </c>
      <c r="M760" s="167">
        <v>1</v>
      </c>
      <c r="N760" s="170">
        <f t="shared" si="814"/>
      </c>
      <c r="O760" s="167">
        <v>1</v>
      </c>
      <c r="P760" s="170">
        <f t="shared" si="841"/>
      </c>
      <c r="Q760" s="171"/>
      <c r="R760" s="172"/>
      <c r="S760" s="171"/>
      <c r="T760" s="172"/>
      <c r="U760" s="173"/>
      <c r="V760" s="174"/>
      <c r="W760" s="175"/>
      <c r="X760" s="174"/>
      <c r="Y760" s="171"/>
      <c r="Z760" s="174"/>
      <c r="AA760" s="174"/>
      <c r="AB760" s="172"/>
      <c r="AC760" s="172"/>
      <c r="AD760" s="171"/>
      <c r="AE760" s="174"/>
      <c r="AF760" s="176" t="s">
        <v>177</v>
      </c>
    </row>
    <row r="761">
      <c r="A761" s="161"/>
      <c r="B761" s="177" t="s">
        <v>149</v>
      </c>
      <c r="C761" s="178"/>
      <c r="D761" s="179"/>
      <c r="E761" s="180">
        <f>SUM(E751:E760)</f>
      </c>
      <c r="F761" s="181">
        <f>SUM(F751:F760)</f>
      </c>
      <c r="G761" s="181">
        <f>SUM(G751:G760)</f>
      </c>
      <c r="H761" s="181">
        <f>SUM(H751:H760)</f>
      </c>
      <c r="I761" s="182">
        <f t="shared" si="676"/>
      </c>
      <c r="J761" s="183">
        <f t="shared" si="730"/>
      </c>
      <c r="K761" s="181">
        <f>SUM(K751:K760)</f>
      </c>
      <c r="L761" s="183">
        <f t="shared" si="785"/>
      </c>
      <c r="M761" s="181">
        <f>SUM(M751:M760)</f>
      </c>
      <c r="N761" s="184">
        <f t="shared" si="814"/>
      </c>
      <c r="O761" s="181">
        <f>SUM(O751:O760)</f>
      </c>
      <c r="P761" s="184">
        <f t="shared" si="841"/>
      </c>
      <c r="Q761" s="185">
        <f>M761/O761</f>
      </c>
      <c r="R761" s="181">
        <f>SUM(R751:R760)</f>
      </c>
      <c r="S761" s="185">
        <f>(O761+O761)/(K761+K761)</f>
      </c>
      <c r="T761" s="181">
        <f>SUM(T751:T760)</f>
      </c>
      <c r="U761" s="186">
        <f t="shared" ref="U761:U762" si="79">F761/T761</f>
      </c>
      <c r="V761" s="187">
        <f>(F761+5*500)/T761</f>
      </c>
      <c r="W761" s="183">
        <f>SUM(W751:W760)</f>
      </c>
      <c r="X761" s="188">
        <f t="shared" ref="X761:X762" si="211">W761/T761</f>
      </c>
      <c r="Y761" s="185">
        <f t="shared" ref="Y761:Y762" si="343">T761/R761</f>
      </c>
      <c r="Z761" s="187">
        <f t="shared" ref="Z761:Z762" si="475">W761/F761</f>
      </c>
      <c r="AA761" s="187">
        <f>W761/(F761+COUNT(W751:W760)*500)</f>
      </c>
      <c r="AB761" s="181">
        <f>SUM(AB751:AB760)</f>
      </c>
      <c r="AC761" s="181">
        <f>SUM(AC751:AC760)</f>
      </c>
      <c r="AD761" s="185">
        <f t="shared" ref="AD761:AD762" si="607">AB761/T761</f>
      </c>
      <c r="AE761" s="189">
        <f>(W761-AC761)/(F761+COUNT(W751:W760)*500)</f>
      </c>
      <c r="AF761" s="174"/>
    </row>
    <row r="762">
      <c r="A762" s="161"/>
      <c r="B762" s="162" t="s">
        <v>152</v>
      </c>
      <c r="C762" s="163" t="s">
        <v>151</v>
      </c>
      <c r="D762" s="164" t="s">
        <v>142</v>
      </c>
      <c r="E762" s="165">
        <v>1560.93</v>
      </c>
      <c r="F762" s="166">
        <f>E762+E763</f>
      </c>
      <c r="G762" s="167">
        <v>6872</v>
      </c>
      <c r="H762" s="167">
        <v>77</v>
      </c>
      <c r="I762" s="168">
        <f t="shared" si="676"/>
      </c>
      <c r="J762" s="169">
        <f t="shared" si="730"/>
      </c>
      <c r="K762" s="167">
        <v>24</v>
      </c>
      <c r="L762" s="169">
        <f t="shared" si="785"/>
      </c>
      <c r="M762" s="167">
        <v>3</v>
      </c>
      <c r="N762" s="170">
        <f t="shared" si="814"/>
      </c>
      <c r="O762" s="167">
        <v>4</v>
      </c>
      <c r="P762" s="170">
        <f t="shared" si="841"/>
      </c>
      <c r="Q762" s="171">
        <f>(M762+M763)/(O762+O763)</f>
      </c>
      <c r="R762" s="172">
        <v>7</v>
      </c>
      <c r="S762" s="171">
        <f>(O762+O763)/(K762+K763)</f>
      </c>
      <c r="T762" s="172">
        <v>3</v>
      </c>
      <c r="U762" s="173">
        <f t="shared" si="79"/>
      </c>
      <c r="V762" s="174">
        <f>(F762+500)/T762</f>
      </c>
      <c r="W762" s="173">
        <v>3537.5999999999985</v>
      </c>
      <c r="X762" s="174">
        <f t="shared" si="211"/>
      </c>
      <c r="Y762" s="171">
        <f t="shared" si="343"/>
      </c>
      <c r="Z762" s="174">
        <f t="shared" si="475"/>
      </c>
      <c r="AA762" s="174">
        <f>W762/(F762+500)</f>
      </c>
      <c r="AB762" s="172">
        <v>1</v>
      </c>
      <c r="AC762" s="172">
        <v>763.1999999999998</v>
      </c>
      <c r="AD762" s="171">
        <f t="shared" si="607"/>
      </c>
      <c r="AE762" s="174">
        <f>(W762-AC762)/(F762+500)</f>
      </c>
      <c r="AF762" s="174" t="s">
        <v>143</v>
      </c>
    </row>
    <row r="763">
      <c r="A763" s="161"/>
      <c r="B763" s="162"/>
      <c r="C763" s="163"/>
      <c r="D763" s="164" t="s">
        <v>144</v>
      </c>
      <c r="E763" s="165">
        <v>74.98</v>
      </c>
      <c r="F763" s="166"/>
      <c r="G763" s="167">
        <v>682</v>
      </c>
      <c r="H763" s="167">
        <v>30</v>
      </c>
      <c r="I763" s="168">
        <f t="shared" si="676"/>
      </c>
      <c r="J763" s="169">
        <f t="shared" si="730"/>
      </c>
      <c r="K763" s="167">
        <v>2</v>
      </c>
      <c r="L763" s="169">
        <f t="shared" si="785"/>
      </c>
      <c r="M763" s="167">
        <v>0</v>
      </c>
      <c r="N763" s="170">
        <f t="shared" si="814"/>
      </c>
      <c r="O763" s="167">
        <v>1</v>
      </c>
      <c r="P763" s="170">
        <f t="shared" si="841"/>
      </c>
      <c r="Q763" s="171"/>
      <c r="R763" s="172"/>
      <c r="S763" s="171"/>
      <c r="T763" s="172"/>
      <c r="U763" s="173"/>
      <c r="V763" s="174"/>
      <c r="W763" s="173"/>
      <c r="X763" s="174"/>
      <c r="Y763" s="171"/>
      <c r="Z763" s="174"/>
      <c r="AA763" s="174"/>
      <c r="AB763" s="172"/>
      <c r="AC763" s="172"/>
      <c r="AD763" s="171"/>
      <c r="AE763" s="174"/>
      <c r="AF763" s="176" t="s">
        <v>177</v>
      </c>
    </row>
    <row r="764">
      <c r="A764" s="161"/>
      <c r="B764" s="162" t="s">
        <v>153</v>
      </c>
      <c r="C764" s="163" t="s">
        <v>151</v>
      </c>
      <c r="D764" s="164" t="s">
        <v>142</v>
      </c>
      <c r="E764" s="165">
        <v>1284.28</v>
      </c>
      <c r="F764" s="166">
        <f>E764+E765</f>
      </c>
      <c r="G764" s="167">
        <v>6779</v>
      </c>
      <c r="H764" s="167">
        <v>64</v>
      </c>
      <c r="I764" s="168">
        <f t="shared" si="676"/>
      </c>
      <c r="J764" s="169">
        <f t="shared" si="730"/>
      </c>
      <c r="K764" s="167">
        <v>20</v>
      </c>
      <c r="L764" s="169">
        <f t="shared" si="785"/>
      </c>
      <c r="M764" s="167">
        <v>0</v>
      </c>
      <c r="N764" s="170">
        <f t="shared" si="814"/>
      </c>
      <c r="O764" s="167">
        <v>0</v>
      </c>
      <c r="P764" s="170">
        <f t="shared" si="841"/>
      </c>
      <c r="Q764" s="171">
        <f>(M764+M765)/(O764+O765)</f>
      </c>
      <c r="R764" s="172">
        <v>4</v>
      </c>
      <c r="S764" s="171">
        <f>(O764+O765)/(K764+K765)</f>
      </c>
      <c r="T764" s="172">
        <v>1</v>
      </c>
      <c r="U764" s="173">
        <f>F764/T764</f>
      </c>
      <c r="V764" s="174">
        <f>(F764+500)/T764</f>
      </c>
      <c r="W764" s="175">
        <v>2407.2000000000007</v>
      </c>
      <c r="X764" s="174">
        <f>W764/T764</f>
      </c>
      <c r="Y764" s="171">
        <f>T764/R764</f>
      </c>
      <c r="Z764" s="174">
        <f>W764/F764</f>
      </c>
      <c r="AA764" s="174">
        <f>W764/(F764+500)</f>
      </c>
      <c r="AB764" s="172">
        <v>1</v>
      </c>
      <c r="AC764" s="172">
        <v>715.1999999999998</v>
      </c>
      <c r="AD764" s="171">
        <f>AB764/T764</f>
      </c>
      <c r="AE764" s="174">
        <f>(W764-AC764)/(F764+500)</f>
      </c>
      <c r="AF764" s="174" t="s">
        <v>143</v>
      </c>
    </row>
    <row r="765">
      <c r="A765" s="161"/>
      <c r="B765" s="162"/>
      <c r="C765" s="163"/>
      <c r="D765" s="164" t="s">
        <v>144</v>
      </c>
      <c r="E765" s="165">
        <v>63.49</v>
      </c>
      <c r="F765" s="166"/>
      <c r="G765" s="167">
        <v>646</v>
      </c>
      <c r="H765" s="167">
        <v>24</v>
      </c>
      <c r="I765" s="168">
        <f t="shared" si="676"/>
      </c>
      <c r="J765" s="169">
        <f t="shared" si="730"/>
      </c>
      <c r="K765" s="167">
        <v>2</v>
      </c>
      <c r="L765" s="169">
        <f t="shared" si="785"/>
      </c>
      <c r="M765" s="167">
        <v>0</v>
      </c>
      <c r="N765" s="170">
        <f t="shared" si="814"/>
      </c>
      <c r="O765" s="167">
        <v>0</v>
      </c>
      <c r="P765" s="170">
        <f t="shared" si="841"/>
      </c>
      <c r="Q765" s="171"/>
      <c r="R765" s="172"/>
      <c r="S765" s="171"/>
      <c r="T765" s="172"/>
      <c r="U765" s="173"/>
      <c r="V765" s="174"/>
      <c r="W765" s="175"/>
      <c r="X765" s="174"/>
      <c r="Y765" s="171"/>
      <c r="Z765" s="174"/>
      <c r="AA765" s="174"/>
      <c r="AB765" s="172"/>
      <c r="AC765" s="172"/>
      <c r="AD765" s="171"/>
      <c r="AE765" s="174"/>
      <c r="AF765" s="176" t="s">
        <v>177</v>
      </c>
    </row>
    <row r="766">
      <c r="A766" s="161"/>
      <c r="B766" s="162" t="s">
        <v>154</v>
      </c>
      <c r="C766" s="163" t="s">
        <v>151</v>
      </c>
      <c r="D766" s="164" t="s">
        <v>142</v>
      </c>
      <c r="E766" s="165">
        <v>1700.83</v>
      </c>
      <c r="F766" s="166">
        <f>E766+E767</f>
      </c>
      <c r="G766" s="167">
        <v>8139</v>
      </c>
      <c r="H766" s="167">
        <v>91</v>
      </c>
      <c r="I766" s="168">
        <f t="shared" si="676"/>
      </c>
      <c r="J766" s="169">
        <f t="shared" si="730"/>
      </c>
      <c r="K766" s="167">
        <v>31</v>
      </c>
      <c r="L766" s="169">
        <f t="shared" si="785"/>
      </c>
      <c r="M766" s="167">
        <v>1</v>
      </c>
      <c r="N766" s="170">
        <f t="shared" si="814"/>
      </c>
      <c r="O766" s="167">
        <v>7</v>
      </c>
      <c r="P766" s="170">
        <f t="shared" si="841"/>
      </c>
      <c r="Q766" s="171">
        <f>(M766+M767)/(O766+O767)</f>
      </c>
      <c r="R766" s="172">
        <v>6</v>
      </c>
      <c r="S766" s="171">
        <f>(O766+O767)/(K766+K767)</f>
      </c>
      <c r="T766" s="172">
        <v>2</v>
      </c>
      <c r="U766" s="173">
        <f>F766/T766</f>
      </c>
      <c r="V766" s="174">
        <f>(F766+500)/T766</f>
      </c>
      <c r="W766" s="175">
        <v>770.4000000000015</v>
      </c>
      <c r="X766" s="174">
        <f>W766/T766</f>
      </c>
      <c r="Y766" s="171">
        <f>T766/R766</f>
      </c>
      <c r="Z766" s="174">
        <f>W766/F766</f>
      </c>
      <c r="AA766" s="174">
        <f>W766/(F766+500)</f>
      </c>
      <c r="AB766" s="172">
        <v>0</v>
      </c>
      <c r="AC766" s="172">
        <v>0</v>
      </c>
      <c r="AD766" s="171">
        <f>AB766/T766</f>
      </c>
      <c r="AE766" s="174">
        <f>(W766-AC766)/(F766+500)</f>
      </c>
      <c r="AF766" s="174" t="s">
        <v>143</v>
      </c>
    </row>
    <row r="767">
      <c r="A767" s="161"/>
      <c r="B767" s="162"/>
      <c r="C767" s="163"/>
      <c r="D767" s="164" t="s">
        <v>144</v>
      </c>
      <c r="E767" s="165">
        <v>76.47</v>
      </c>
      <c r="F767" s="166"/>
      <c r="G767" s="167">
        <v>577</v>
      </c>
      <c r="H767" s="167">
        <v>27</v>
      </c>
      <c r="I767" s="168">
        <f t="shared" si="676"/>
      </c>
      <c r="J767" s="169">
        <f t="shared" si="730"/>
      </c>
      <c r="K767" s="167">
        <v>1</v>
      </c>
      <c r="L767" s="169">
        <f t="shared" si="785"/>
      </c>
      <c r="M767" s="167">
        <v>0</v>
      </c>
      <c r="N767" s="170">
        <f t="shared" si="814"/>
      </c>
      <c r="O767" s="167">
        <v>0</v>
      </c>
      <c r="P767" s="170">
        <f t="shared" si="841"/>
      </c>
      <c r="Q767" s="171"/>
      <c r="R767" s="172"/>
      <c r="S767" s="171"/>
      <c r="T767" s="172"/>
      <c r="U767" s="173"/>
      <c r="V767" s="174"/>
      <c r="W767" s="175"/>
      <c r="X767" s="174"/>
      <c r="Y767" s="171"/>
      <c r="Z767" s="174"/>
      <c r="AA767" s="174"/>
      <c r="AB767" s="172"/>
      <c r="AC767" s="172"/>
      <c r="AD767" s="171"/>
      <c r="AE767" s="174"/>
      <c r="AF767" s="176" t="s">
        <v>177</v>
      </c>
    </row>
    <row r="768">
      <c r="A768" s="161"/>
      <c r="B768" s="162" t="s">
        <v>155</v>
      </c>
      <c r="C768" s="163" t="s">
        <v>151</v>
      </c>
      <c r="D768" s="164" t="s">
        <v>142</v>
      </c>
      <c r="E768" s="165">
        <v>1450.08</v>
      </c>
      <c r="F768" s="166">
        <f>E768+E769</f>
      </c>
      <c r="G768" s="167">
        <v>6573</v>
      </c>
      <c r="H768" s="167">
        <v>82</v>
      </c>
      <c r="I768" s="168">
        <f t="shared" si="676"/>
      </c>
      <c r="J768" s="169">
        <f t="shared" si="730"/>
      </c>
      <c r="K768" s="167">
        <v>24</v>
      </c>
      <c r="L768" s="169">
        <f t="shared" si="785"/>
      </c>
      <c r="M768" s="167">
        <v>2</v>
      </c>
      <c r="N768" s="170">
        <f t="shared" si="814"/>
      </c>
      <c r="O768" s="167">
        <v>7</v>
      </c>
      <c r="P768" s="170">
        <f t="shared" si="841"/>
      </c>
      <c r="Q768" s="171">
        <f>(M768+M769)/(O768+O769)</f>
      </c>
      <c r="R768" s="172">
        <v>15</v>
      </c>
      <c r="S768" s="171">
        <f>(O768+O769)/(K768+K769)</f>
      </c>
      <c r="T768" s="172">
        <v>4</v>
      </c>
      <c r="U768" s="173">
        <f>F768/T768</f>
      </c>
      <c r="V768" s="174">
        <f>(F768+500)/T768</f>
      </c>
      <c r="W768" s="175">
        <v>5013.399999999998</v>
      </c>
      <c r="X768" s="174">
        <f>W768/T768</f>
      </c>
      <c r="Y768" s="171">
        <f>T768/R768</f>
      </c>
      <c r="Z768" s="174">
        <f>W768/F768</f>
      </c>
      <c r="AA768" s="174">
        <f>W768/(F768+500)</f>
      </c>
      <c r="AB768" s="172">
        <v>4</v>
      </c>
      <c r="AC768" s="172">
        <v>5013.4</v>
      </c>
      <c r="AD768" s="171">
        <f>AB768/T768</f>
      </c>
      <c r="AE768" s="174">
        <f>(W768-AC768)/(F768+500)</f>
      </c>
      <c r="AF768" s="174" t="s">
        <v>143</v>
      </c>
    </row>
    <row r="769">
      <c r="A769" s="161"/>
      <c r="B769" s="162"/>
      <c r="C769" s="163"/>
      <c r="D769" s="164" t="s">
        <v>144</v>
      </c>
      <c r="E769" s="165">
        <v>133.55</v>
      </c>
      <c r="F769" s="166"/>
      <c r="G769" s="167">
        <v>500</v>
      </c>
      <c r="H769" s="167">
        <v>26</v>
      </c>
      <c r="I769" s="168">
        <f t="shared" si="676"/>
      </c>
      <c r="J769" s="169">
        <f t="shared" si="730"/>
      </c>
      <c r="K769" s="167">
        <v>2</v>
      </c>
      <c r="L769" s="169">
        <f t="shared" si="785"/>
      </c>
      <c r="M769" s="167">
        <v>1</v>
      </c>
      <c r="N769" s="170">
        <f t="shared" si="814"/>
      </c>
      <c r="O769" s="167">
        <v>1</v>
      </c>
      <c r="P769" s="170">
        <f t="shared" si="841"/>
      </c>
      <c r="Q769" s="171"/>
      <c r="R769" s="172"/>
      <c r="S769" s="171"/>
      <c r="T769" s="172"/>
      <c r="U769" s="173"/>
      <c r="V769" s="174"/>
      <c r="W769" s="175"/>
      <c r="X769" s="174"/>
      <c r="Y769" s="171"/>
      <c r="Z769" s="174"/>
      <c r="AA769" s="174"/>
      <c r="AB769" s="172"/>
      <c r="AC769" s="172"/>
      <c r="AD769" s="171"/>
      <c r="AE769" s="174"/>
      <c r="AF769" s="176" t="s">
        <v>177</v>
      </c>
    </row>
    <row r="770">
      <c r="A770" s="161"/>
      <c r="B770" s="177" t="s">
        <v>149</v>
      </c>
      <c r="C770" s="178"/>
      <c r="D770" s="179"/>
      <c r="E770" s="180">
        <f>SUM(E762:E769)</f>
      </c>
      <c r="F770" s="181">
        <f>SUM(F762:F769)</f>
      </c>
      <c r="G770" s="181">
        <f>SUM(G762:G769)</f>
      </c>
      <c r="H770" s="181">
        <f>SUM(H762:H769)</f>
      </c>
      <c r="I770" s="182">
        <f t="shared" si="676"/>
      </c>
      <c r="J770" s="183">
        <f t="shared" si="730"/>
      </c>
      <c r="K770" s="181">
        <f>SUM(K762:K769)</f>
      </c>
      <c r="L770" s="183">
        <f t="shared" si="785"/>
      </c>
      <c r="M770" s="181">
        <f>SUM(M762:M769)</f>
      </c>
      <c r="N770" s="184">
        <f t="shared" si="814"/>
      </c>
      <c r="O770" s="181">
        <f>SUM(O762:O769)</f>
      </c>
      <c r="P770" s="184">
        <f t="shared" si="841"/>
      </c>
      <c r="Q770" s="185">
        <f>M770/O770</f>
      </c>
      <c r="R770" s="181">
        <f>SUM(R762:R769)</f>
      </c>
      <c r="S770" s="185">
        <f>(O770+O770)/(K770+K770)</f>
      </c>
      <c r="T770" s="181">
        <f>SUM(T762:T769)</f>
      </c>
      <c r="U770" s="186">
        <f t="shared" ref="U770:U771" si="80">F770/T770</f>
      </c>
      <c r="V770" s="187">
        <f>(F770+5*500)/T770</f>
      </c>
      <c r="W770" s="183">
        <f>SUM(W762:W769)</f>
      </c>
      <c r="X770" s="188">
        <f t="shared" ref="X770:X771" si="212">W770/T770</f>
      </c>
      <c r="Y770" s="185">
        <f t="shared" ref="Y770:Y771" si="344">T770/R770</f>
      </c>
      <c r="Z770" s="187">
        <f t="shared" ref="Z770:Z771" si="476">W770/F770</f>
      </c>
      <c r="AA770" s="187">
        <f>W770/(F770+COUNT(W762:W769)*500)</f>
      </c>
      <c r="AB770" s="181">
        <f>SUM(AB762:AB769)</f>
      </c>
      <c r="AC770" s="181">
        <f>SUM(AC762:AC769)</f>
      </c>
      <c r="AD770" s="185">
        <f t="shared" ref="AD770:AD771" si="608">AB770/T770</f>
      </c>
      <c r="AE770" s="189">
        <f>(W770-AC770)/(F770+COUNT(W762:W769))</f>
      </c>
      <c r="AF770" s="174"/>
    </row>
    <row r="771">
      <c r="A771" s="161"/>
      <c r="B771" s="162" t="s">
        <v>157</v>
      </c>
      <c r="C771" s="163" t="s">
        <v>191</v>
      </c>
      <c r="D771" s="164" t="s">
        <v>142</v>
      </c>
      <c r="E771" s="165">
        <v>3683.83</v>
      </c>
      <c r="F771" s="166">
        <f>E771+E772</f>
      </c>
      <c r="G771" s="167">
        <v>20933</v>
      </c>
      <c r="H771" s="167">
        <v>190</v>
      </c>
      <c r="I771" s="168">
        <f t="shared" si="676"/>
      </c>
      <c r="J771" s="169">
        <f t="shared" si="730"/>
      </c>
      <c r="K771" s="167">
        <v>64</v>
      </c>
      <c r="L771" s="169">
        <f t="shared" si="785"/>
      </c>
      <c r="M771" s="167">
        <v>5</v>
      </c>
      <c r="N771" s="170">
        <f t="shared" si="814"/>
      </c>
      <c r="O771" s="167">
        <v>10</v>
      </c>
      <c r="P771" s="170">
        <f t="shared" si="841"/>
      </c>
      <c r="Q771" s="171">
        <f>(M771+M772)/(O771+O772)</f>
      </c>
      <c r="R771" s="172">
        <v>28</v>
      </c>
      <c r="S771" s="171">
        <f>(O771+O772)/(K771+K772)</f>
      </c>
      <c r="T771" s="172">
        <v>10</v>
      </c>
      <c r="U771" s="173">
        <f t="shared" si="80"/>
      </c>
      <c r="V771" s="174">
        <f>(F771+500)/T771</f>
      </c>
      <c r="W771" s="175">
        <v>11840.399999999998</v>
      </c>
      <c r="X771" s="174">
        <f t="shared" si="212"/>
      </c>
      <c r="Y771" s="171">
        <f t="shared" si="344"/>
      </c>
      <c r="Z771" s="174">
        <f t="shared" si="476"/>
      </c>
      <c r="AA771" s="174">
        <f>W771/(F771+500)</f>
      </c>
      <c r="AB771" s="172">
        <v>1</v>
      </c>
      <c r="AC771" s="172">
        <v>395.9999999999982</v>
      </c>
      <c r="AD771" s="171">
        <f t="shared" si="608"/>
      </c>
      <c r="AE771" s="174">
        <f>(W771-AC771)/(F771+500)</f>
      </c>
      <c r="AF771" s="174" t="s">
        <v>143</v>
      </c>
    </row>
    <row r="772">
      <c r="A772" s="161"/>
      <c r="B772" s="162"/>
      <c r="C772" s="163"/>
      <c r="D772" s="164" t="s">
        <v>144</v>
      </c>
      <c r="E772" s="165">
        <v>387.58</v>
      </c>
      <c r="F772" s="166"/>
      <c r="G772" s="167">
        <v>1070</v>
      </c>
      <c r="H772" s="167">
        <v>55</v>
      </c>
      <c r="I772" s="168">
        <f t="shared" si="676"/>
      </c>
      <c r="J772" s="169">
        <f t="shared" si="730"/>
      </c>
      <c r="K772" s="167">
        <v>9</v>
      </c>
      <c r="L772" s="169">
        <f t="shared" si="785"/>
      </c>
      <c r="M772" s="167">
        <v>1</v>
      </c>
      <c r="N772" s="170">
        <f t="shared" si="814"/>
      </c>
      <c r="O772" s="167">
        <v>2</v>
      </c>
      <c r="P772" s="170">
        <f t="shared" si="841"/>
      </c>
      <c r="Q772" s="171"/>
      <c r="R772" s="172"/>
      <c r="S772" s="171"/>
      <c r="T772" s="172"/>
      <c r="U772" s="173"/>
      <c r="V772" s="174"/>
      <c r="W772" s="175"/>
      <c r="X772" s="174"/>
      <c r="Y772" s="171"/>
      <c r="Z772" s="174"/>
      <c r="AA772" s="174"/>
      <c r="AB772" s="172"/>
      <c r="AC772" s="172"/>
      <c r="AD772" s="171"/>
      <c r="AE772" s="174"/>
      <c r="AF772" s="176" t="s">
        <v>177</v>
      </c>
    </row>
    <row r="773">
      <c r="A773" s="161"/>
      <c r="B773" s="162" t="s">
        <v>158</v>
      </c>
      <c r="C773" s="163" t="s">
        <v>191</v>
      </c>
      <c r="D773" s="164" t="s">
        <v>142</v>
      </c>
      <c r="E773" s="165">
        <v>4734.33</v>
      </c>
      <c r="F773" s="166">
        <f>E773+E774</f>
      </c>
      <c r="G773" s="167">
        <v>40264</v>
      </c>
      <c r="H773" s="167">
        <v>291</v>
      </c>
      <c r="I773" s="168">
        <f t="shared" si="676"/>
      </c>
      <c r="J773" s="169">
        <f t="shared" si="730"/>
      </c>
      <c r="K773" s="167">
        <v>75</v>
      </c>
      <c r="L773" s="169">
        <f t="shared" si="785"/>
      </c>
      <c r="M773" s="167">
        <v>6</v>
      </c>
      <c r="N773" s="170">
        <f t="shared" si="814"/>
      </c>
      <c r="O773" s="167">
        <v>10</v>
      </c>
      <c r="P773" s="170">
        <f t="shared" si="841"/>
      </c>
      <c r="Q773" s="171">
        <f>(M773+M774)/(O773+O774)</f>
      </c>
      <c r="R773" s="172">
        <v>15</v>
      </c>
      <c r="S773" s="171">
        <f>(O773+O774)/(K773+K774)</f>
      </c>
      <c r="T773" s="172">
        <v>6</v>
      </c>
      <c r="U773" s="173">
        <f>F773/T773</f>
      </c>
      <c r="V773" s="174">
        <f>(F773+500)/T773</f>
      </c>
      <c r="W773" s="175">
        <v>8791.200000000004</v>
      </c>
      <c r="X773" s="174">
        <f>W773/T773</f>
      </c>
      <c r="Y773" s="171">
        <f>T773/R773</f>
      </c>
      <c r="Z773" s="174">
        <f>W773/F773</f>
      </c>
      <c r="AA773" s="174">
        <f>W773/(F773+500)</f>
      </c>
      <c r="AB773" s="172">
        <v>1</v>
      </c>
      <c r="AC773" s="172">
        <f>59.6*12</f>
      </c>
      <c r="AD773" s="171">
        <f>AB773/T773</f>
      </c>
      <c r="AE773" s="174">
        <f>(W773-AC773)/(F773+500)</f>
      </c>
      <c r="AF773" s="174" t="s">
        <v>159</v>
      </c>
    </row>
    <row r="774">
      <c r="A774" s="161"/>
      <c r="B774" s="162"/>
      <c r="C774" s="163"/>
      <c r="D774" s="164" t="s">
        <v>144</v>
      </c>
      <c r="E774" s="165">
        <v>993.6</v>
      </c>
      <c r="F774" s="166"/>
      <c r="G774" s="167">
        <v>2531</v>
      </c>
      <c r="H774" s="167">
        <v>102</v>
      </c>
      <c r="I774" s="168">
        <f t="shared" si="676"/>
      </c>
      <c r="J774" s="169">
        <f t="shared" si="730"/>
      </c>
      <c r="K774" s="167">
        <v>22</v>
      </c>
      <c r="L774" s="169">
        <f t="shared" si="785"/>
      </c>
      <c r="M774" s="167">
        <v>1</v>
      </c>
      <c r="N774" s="170">
        <f t="shared" si="814"/>
      </c>
      <c r="O774" s="167">
        <v>5</v>
      </c>
      <c r="P774" s="170">
        <f t="shared" si="841"/>
      </c>
      <c r="Q774" s="171"/>
      <c r="R774" s="172"/>
      <c r="S774" s="171"/>
      <c r="T774" s="172"/>
      <c r="U774" s="173"/>
      <c r="V774" s="174"/>
      <c r="W774" s="175"/>
      <c r="X774" s="174"/>
      <c r="Y774" s="171"/>
      <c r="Z774" s="174"/>
      <c r="AA774" s="174"/>
      <c r="AB774" s="172"/>
      <c r="AC774" s="172"/>
      <c r="AD774" s="171"/>
      <c r="AE774" s="174"/>
      <c r="AF774" s="176" t="s">
        <v>199</v>
      </c>
    </row>
    <row r="775">
      <c r="A775" s="161"/>
      <c r="B775" s="177" t="s">
        <v>149</v>
      </c>
      <c r="C775" s="178"/>
      <c r="D775" s="179"/>
      <c r="E775" s="180">
        <f>SUM(E771:E774)</f>
      </c>
      <c r="F775" s="181">
        <f>SUM(F771:F774)</f>
      </c>
      <c r="G775" s="181">
        <f>SUM(G771:G774)</f>
      </c>
      <c r="H775" s="181">
        <f>SUM(H771:H774)</f>
      </c>
      <c r="I775" s="182">
        <f t="shared" si="676"/>
      </c>
      <c r="J775" s="183">
        <f t="shared" si="730"/>
      </c>
      <c r="K775" s="181">
        <f>SUM(K771:K774)</f>
      </c>
      <c r="L775" s="183">
        <f t="shared" si="785"/>
      </c>
      <c r="M775" s="181">
        <f>SUM(M771:M774)</f>
      </c>
      <c r="N775" s="184">
        <f t="shared" si="814"/>
      </c>
      <c r="O775" s="181">
        <f>SUM(O771:O774)</f>
      </c>
      <c r="P775" s="184">
        <f t="shared" si="841"/>
      </c>
      <c r="Q775" s="185">
        <f>M775/O775</f>
      </c>
      <c r="R775" s="181">
        <f>SUM(R771:R774)</f>
      </c>
      <c r="S775" s="185">
        <f>(O775+O775)/(K775+K775)</f>
      </c>
      <c r="T775" s="181">
        <f>SUM(T771:T774)</f>
      </c>
      <c r="U775" s="186">
        <f t="shared" ref="U775:U776" si="81">F775/T775</f>
      </c>
      <c r="V775" s="187">
        <f>(F775+5*500)/T775</f>
      </c>
      <c r="W775" s="183">
        <f>SUM(W771:W774)</f>
      </c>
      <c r="X775" s="188">
        <f t="shared" ref="X775:X776" si="213">W775/T775</f>
      </c>
      <c r="Y775" s="185">
        <f t="shared" ref="Y775:Y776" si="345">T775/R775</f>
      </c>
      <c r="Z775" s="187">
        <f t="shared" ref="Z775:Z776" si="477">W775/F775</f>
      </c>
      <c r="AA775" s="187">
        <f>W775/(F775+COUNT(W771:W774)*500)</f>
      </c>
      <c r="AB775" s="181">
        <f>SUM(AB771:AB774)</f>
      </c>
      <c r="AC775" s="181">
        <f>SUM(AC771:AC774)</f>
      </c>
      <c r="AD775" s="185">
        <f t="shared" ref="AD775:AD776" si="609">AB775/T775</f>
      </c>
      <c r="AE775" s="189">
        <f>(W775-AC775)/(F775+COUNT(W771:W774))</f>
      </c>
      <c r="AF775" s="174"/>
    </row>
    <row r="776">
      <c r="A776" s="161"/>
      <c r="B776" s="162" t="s">
        <v>161</v>
      </c>
      <c r="C776" s="163" t="s">
        <v>156</v>
      </c>
      <c r="D776" s="164" t="s">
        <v>142</v>
      </c>
      <c r="E776" s="165">
        <v>5358.53</v>
      </c>
      <c r="F776" s="166">
        <f>E776+E777</f>
      </c>
      <c r="G776" s="167">
        <v>55014</v>
      </c>
      <c r="H776" s="167">
        <v>310</v>
      </c>
      <c r="I776" s="168">
        <f t="shared" si="676"/>
      </c>
      <c r="J776" s="169">
        <f t="shared" si="730"/>
      </c>
      <c r="K776" s="167">
        <v>68</v>
      </c>
      <c r="L776" s="169">
        <f t="shared" si="785"/>
      </c>
      <c r="M776" s="167">
        <v>4</v>
      </c>
      <c r="N776" s="170">
        <f t="shared" si="814"/>
      </c>
      <c r="O776" s="167">
        <v>5</v>
      </c>
      <c r="P776" s="170">
        <f t="shared" si="841"/>
      </c>
      <c r="Q776" s="171">
        <f>(M776+M777)/(O776+O777)</f>
      </c>
      <c r="R776" s="172">
        <v>20</v>
      </c>
      <c r="S776" s="171">
        <f>(O776+O777)/(K776+K777)</f>
      </c>
      <c r="T776" s="172">
        <v>11</v>
      </c>
      <c r="U776" s="173">
        <f t="shared" si="81"/>
      </c>
      <c r="V776" s="174">
        <f>(F776+500)/T776</f>
      </c>
      <c r="W776" s="175">
        <v>11843.199999999997</v>
      </c>
      <c r="X776" s="174">
        <f t="shared" si="213"/>
      </c>
      <c r="Y776" s="171">
        <f t="shared" si="345"/>
      </c>
      <c r="Z776" s="174">
        <f t="shared" si="477"/>
      </c>
      <c r="AA776" s="174">
        <f>W776/(F776+500)</f>
      </c>
      <c r="AB776" s="172">
        <v>4</v>
      </c>
      <c r="AC776" s="172">
        <v>2426.2000000000025</v>
      </c>
      <c r="AD776" s="171">
        <f t="shared" si="609"/>
      </c>
      <c r="AE776" s="174">
        <f>(W776-AC776)/(F776+500)</f>
      </c>
      <c r="AF776" s="174" t="s">
        <v>159</v>
      </c>
    </row>
    <row r="777">
      <c r="A777" s="161"/>
      <c r="B777" s="162"/>
      <c r="C777" s="163"/>
      <c r="D777" s="164" t="s">
        <v>144</v>
      </c>
      <c r="E777" s="165">
        <v>1047.47</v>
      </c>
      <c r="F777" s="166"/>
      <c r="G777" s="167">
        <v>3752</v>
      </c>
      <c r="H777" s="167">
        <v>101</v>
      </c>
      <c r="I777" s="168">
        <f t="shared" si="676"/>
      </c>
      <c r="J777" s="169">
        <f t="shared" si="730"/>
      </c>
      <c r="K777" s="167">
        <v>14</v>
      </c>
      <c r="L777" s="169">
        <f t="shared" si="785"/>
      </c>
      <c r="M777" s="167">
        <v>2</v>
      </c>
      <c r="N777" s="170">
        <f t="shared" si="814"/>
      </c>
      <c r="O777" s="167">
        <v>3</v>
      </c>
      <c r="P777" s="170">
        <f t="shared" si="841"/>
      </c>
      <c r="Q777" s="171"/>
      <c r="R777" s="172"/>
      <c r="S777" s="171"/>
      <c r="T777" s="172"/>
      <c r="U777" s="173"/>
      <c r="V777" s="174"/>
      <c r="W777" s="175"/>
      <c r="X777" s="174"/>
      <c r="Y777" s="171"/>
      <c r="Z777" s="174"/>
      <c r="AA777" s="174"/>
      <c r="AB777" s="172"/>
      <c r="AC777" s="172"/>
      <c r="AD777" s="171"/>
      <c r="AE777" s="174"/>
      <c r="AF777" s="176" t="s">
        <v>199</v>
      </c>
    </row>
    <row r="778">
      <c r="A778" s="161"/>
      <c r="B778" s="162" t="s">
        <v>162</v>
      </c>
      <c r="C778" s="163" t="s">
        <v>156</v>
      </c>
      <c r="D778" s="164" t="s">
        <v>142</v>
      </c>
      <c r="E778" s="165">
        <v>3874.48</v>
      </c>
      <c r="F778" s="166">
        <f>E778+E779</f>
      </c>
      <c r="G778" s="167">
        <v>44041</v>
      </c>
      <c r="H778" s="167">
        <v>278</v>
      </c>
      <c r="I778" s="168">
        <f t="shared" si="676"/>
      </c>
      <c r="J778" s="169">
        <f t="shared" si="730"/>
      </c>
      <c r="K778" s="167">
        <v>55</v>
      </c>
      <c r="L778" s="169">
        <f t="shared" si="785"/>
      </c>
      <c r="M778" s="167">
        <v>3</v>
      </c>
      <c r="N778" s="170">
        <f t="shared" si="814"/>
      </c>
      <c r="O778" s="167">
        <v>8</v>
      </c>
      <c r="P778" s="170">
        <f t="shared" si="841"/>
      </c>
      <c r="Q778" s="171">
        <f>(M778+M779)/(O778+O779)</f>
      </c>
      <c r="R778" s="172">
        <v>17</v>
      </c>
      <c r="S778" s="171">
        <f>(O778+O779)/(K778+K779)</f>
      </c>
      <c r="T778" s="172">
        <v>3</v>
      </c>
      <c r="U778" s="173">
        <f>F778/T778</f>
      </c>
      <c r="V778" s="174">
        <f>(F778+500)/T778</f>
      </c>
      <c r="W778" s="175">
        <v>5685.5999999999985</v>
      </c>
      <c r="X778" s="174">
        <f>W778/T778</f>
      </c>
      <c r="Y778" s="171">
        <f>T778/R778</f>
      </c>
      <c r="Z778" s="174">
        <f>W778/F778</f>
      </c>
      <c r="AA778" s="174">
        <f>W778/(F778+500)</f>
      </c>
      <c r="AB778" s="172">
        <v>0</v>
      </c>
      <c r="AC778" s="172">
        <v>0</v>
      </c>
      <c r="AD778" s="171">
        <f>AB778/T778</f>
      </c>
      <c r="AE778" s="174">
        <f>(W778-AC778)/(F778+500)</f>
      </c>
      <c r="AF778" s="174" t="s">
        <v>159</v>
      </c>
    </row>
    <row r="779">
      <c r="A779" s="161"/>
      <c r="B779" s="162"/>
      <c r="C779" s="163"/>
      <c r="D779" s="164" t="s">
        <v>144</v>
      </c>
      <c r="E779" s="165">
        <v>1269.76</v>
      </c>
      <c r="F779" s="166"/>
      <c r="G779" s="167">
        <v>3835</v>
      </c>
      <c r="H779" s="167">
        <v>98</v>
      </c>
      <c r="I779" s="168">
        <f t="shared" si="676"/>
      </c>
      <c r="J779" s="169">
        <f t="shared" si="730"/>
      </c>
      <c r="K779" s="167">
        <v>13</v>
      </c>
      <c r="L779" s="169">
        <f t="shared" si="785"/>
      </c>
      <c r="M779" s="167">
        <v>0</v>
      </c>
      <c r="N779" s="170">
        <f t="shared" si="814"/>
      </c>
      <c r="O779" s="167">
        <v>2</v>
      </c>
      <c r="P779" s="170">
        <f t="shared" si="841"/>
      </c>
      <c r="Q779" s="171"/>
      <c r="R779" s="172"/>
      <c r="S779" s="171"/>
      <c r="T779" s="172"/>
      <c r="U779" s="173"/>
      <c r="V779" s="174"/>
      <c r="W779" s="175"/>
      <c r="X779" s="174"/>
      <c r="Y779" s="171"/>
      <c r="Z779" s="174"/>
      <c r="AA779" s="174"/>
      <c r="AB779" s="172">
        <v>0</v>
      </c>
      <c r="AC779" s="172">
        <v>0</v>
      </c>
      <c r="AD779" s="171"/>
      <c r="AE779" s="174"/>
      <c r="AF779" s="176" t="s">
        <v>199</v>
      </c>
    </row>
    <row r="780">
      <c r="A780" s="161"/>
      <c r="B780" s="162" t="s">
        <v>164</v>
      </c>
      <c r="C780" s="163" t="s">
        <v>156</v>
      </c>
      <c r="D780" s="164" t="s">
        <v>142</v>
      </c>
      <c r="E780" s="165">
        <v>2785.76</v>
      </c>
      <c r="F780" s="166">
        <f>E780+E781</f>
      </c>
      <c r="G780" s="167">
        <v>27842</v>
      </c>
      <c r="H780" s="167">
        <v>191</v>
      </c>
      <c r="I780" s="168">
        <f t="shared" si="676"/>
      </c>
      <c r="J780" s="169">
        <f t="shared" si="730"/>
      </c>
      <c r="K780" s="167">
        <v>37</v>
      </c>
      <c r="L780" s="169">
        <f t="shared" si="785"/>
      </c>
      <c r="M780" s="167">
        <v>2</v>
      </c>
      <c r="N780" s="170">
        <f t="shared" si="814"/>
      </c>
      <c r="O780" s="167">
        <v>8</v>
      </c>
      <c r="P780" s="170">
        <f t="shared" si="841"/>
      </c>
      <c r="Q780" s="171">
        <f>(M780+M781)/(O780+O781)</f>
      </c>
      <c r="R780" s="172">
        <v>10</v>
      </c>
      <c r="S780" s="171">
        <f>(O780+O781)/(K780+K781)</f>
      </c>
      <c r="T780" s="172">
        <v>4</v>
      </c>
      <c r="U780" s="173">
        <f>F780/T780</f>
      </c>
      <c r="V780" s="174">
        <f>(F780+500)/T780</f>
      </c>
      <c r="W780" s="175">
        <v>7492.800000000003</v>
      </c>
      <c r="X780" s="174">
        <f>W780/T780</f>
      </c>
      <c r="Y780" s="171">
        <f>T780/R780</f>
      </c>
      <c r="Z780" s="174">
        <f>W780/F780</f>
      </c>
      <c r="AA780" s="174">
        <f>W780/(F780+500)</f>
      </c>
      <c r="AB780" s="172">
        <v>1</v>
      </c>
      <c r="AC780" s="172">
        <v>2407.2000000000007</v>
      </c>
      <c r="AD780" s="171">
        <f>AB780/T780</f>
      </c>
      <c r="AE780" s="174">
        <f>(W780-AC780)/(F780+500)</f>
      </c>
      <c r="AF780" s="174" t="s">
        <v>159</v>
      </c>
    </row>
    <row r="781">
      <c r="A781" s="161"/>
      <c r="B781" s="162"/>
      <c r="C781" s="163"/>
      <c r="D781" s="164" t="s">
        <v>144</v>
      </c>
      <c r="E781" s="165">
        <v>1262.86</v>
      </c>
      <c r="F781" s="166"/>
      <c r="G781" s="167">
        <v>3716</v>
      </c>
      <c r="H781" s="167">
        <v>98</v>
      </c>
      <c r="I781" s="168">
        <f t="shared" si="676"/>
      </c>
      <c r="J781" s="169">
        <f t="shared" si="730"/>
      </c>
      <c r="K781" s="167">
        <v>17</v>
      </c>
      <c r="L781" s="169">
        <f t="shared" si="785"/>
      </c>
      <c r="M781" s="167">
        <v>2</v>
      </c>
      <c r="N781" s="170">
        <f t="shared" si="814"/>
      </c>
      <c r="O781" s="167">
        <v>2</v>
      </c>
      <c r="P781" s="170">
        <f t="shared" si="841"/>
      </c>
      <c r="Q781" s="171"/>
      <c r="R781" s="172"/>
      <c r="S781" s="171"/>
      <c r="T781" s="172"/>
      <c r="U781" s="173"/>
      <c r="V781" s="174"/>
      <c r="W781" s="175"/>
      <c r="X781" s="174"/>
      <c r="Y781" s="171"/>
      <c r="Z781" s="174"/>
      <c r="AA781" s="174"/>
      <c r="AB781" s="172"/>
      <c r="AC781" s="172"/>
      <c r="AD781" s="171"/>
      <c r="AE781" s="174"/>
      <c r="AF781" s="176" t="s">
        <v>199</v>
      </c>
    </row>
    <row r="782">
      <c r="A782" s="161"/>
      <c r="B782" s="162" t="s">
        <v>165</v>
      </c>
      <c r="C782" s="163" t="s">
        <v>156</v>
      </c>
      <c r="D782" s="164" t="s">
        <v>142</v>
      </c>
      <c r="E782" s="165">
        <v>2440.55</v>
      </c>
      <c r="F782" s="166">
        <f>E782+E783</f>
      </c>
      <c r="G782" s="167">
        <v>15341</v>
      </c>
      <c r="H782" s="167">
        <v>186</v>
      </c>
      <c r="I782" s="168">
        <f t="shared" si="676"/>
      </c>
      <c r="J782" s="169">
        <f t="shared" si="730"/>
      </c>
      <c r="K782" s="167">
        <v>36</v>
      </c>
      <c r="L782" s="169">
        <f t="shared" si="785"/>
      </c>
      <c r="M782" s="167">
        <v>0</v>
      </c>
      <c r="N782" s="170">
        <f t="shared" si="814"/>
      </c>
      <c r="O782" s="167">
        <v>4</v>
      </c>
      <c r="P782" s="170">
        <f t="shared" si="841"/>
      </c>
      <c r="Q782" s="171">
        <f>(M782+M783)/(O782+O783)</f>
      </c>
      <c r="R782" s="172">
        <v>12</v>
      </c>
      <c r="S782" s="171">
        <f>(O782+O783)/(K782+K783)</f>
      </c>
      <c r="T782" s="172">
        <v>0</v>
      </c>
      <c r="U782" s="173">
        <f>F782/T782</f>
      </c>
      <c r="V782" s="174">
        <f>(F782+500)/T782</f>
      </c>
      <c r="W782" s="175">
        <v>0</v>
      </c>
      <c r="X782" s="174">
        <f>W782/T782</f>
      </c>
      <c r="Y782" s="171">
        <f>T782/R782</f>
      </c>
      <c r="Z782" s="174">
        <f>W782/F782</f>
      </c>
      <c r="AA782" s="174">
        <f>W782/(F782+500)</f>
      </c>
      <c r="AB782" s="172">
        <v>0</v>
      </c>
      <c r="AC782" s="172">
        <v>0</v>
      </c>
      <c r="AD782" s="171">
        <f>AB782/T782</f>
      </c>
      <c r="AE782" s="174">
        <f>(W782-AC782)/(F782+500)</f>
      </c>
      <c r="AF782" s="174" t="s">
        <v>159</v>
      </c>
    </row>
    <row r="783">
      <c r="A783" s="161"/>
      <c r="B783" s="162"/>
      <c r="C783" s="163"/>
      <c r="D783" s="164" t="s">
        <v>144</v>
      </c>
      <c r="E783" s="165">
        <v>1634.25</v>
      </c>
      <c r="F783" s="166"/>
      <c r="G783" s="167">
        <v>6903</v>
      </c>
      <c r="H783" s="167">
        <v>204</v>
      </c>
      <c r="I783" s="168">
        <f t="shared" si="676"/>
      </c>
      <c r="J783" s="169">
        <f t="shared" si="730"/>
      </c>
      <c r="K783" s="167">
        <v>15</v>
      </c>
      <c r="L783" s="169">
        <f t="shared" si="785"/>
      </c>
      <c r="M783" s="167">
        <v>0</v>
      </c>
      <c r="N783" s="170">
        <f t="shared" si="814"/>
      </c>
      <c r="O783" s="167">
        <v>3</v>
      </c>
      <c r="P783" s="170">
        <f t="shared" si="841"/>
      </c>
      <c r="Q783" s="171"/>
      <c r="R783" s="172"/>
      <c r="S783" s="171"/>
      <c r="T783" s="172"/>
      <c r="U783" s="173"/>
      <c r="V783" s="174"/>
      <c r="W783" s="175"/>
      <c r="X783" s="174"/>
      <c r="Y783" s="171"/>
      <c r="Z783" s="174"/>
      <c r="AA783" s="174"/>
      <c r="AB783" s="172"/>
      <c r="AC783" s="172"/>
      <c r="AD783" s="171"/>
      <c r="AE783" s="174"/>
      <c r="AF783" s="176" t="s">
        <v>199</v>
      </c>
    </row>
    <row r="784">
      <c r="A784" s="161"/>
      <c r="B784" s="162" t="s">
        <v>166</v>
      </c>
      <c r="C784" s="163" t="s">
        <v>156</v>
      </c>
      <c r="D784" s="164" t="s">
        <v>142</v>
      </c>
      <c r="E784" s="165">
        <v>3551</v>
      </c>
      <c r="F784" s="166">
        <f>E784+E785</f>
      </c>
      <c r="G784" s="167">
        <v>24321</v>
      </c>
      <c r="H784" s="167">
        <v>275</v>
      </c>
      <c r="I784" s="168">
        <f t="shared" si="676"/>
      </c>
      <c r="J784" s="169">
        <f t="shared" si="730"/>
      </c>
      <c r="K784" s="167">
        <v>44</v>
      </c>
      <c r="L784" s="169">
        <f t="shared" si="785"/>
      </c>
      <c r="M784" s="167">
        <v>2</v>
      </c>
      <c r="N784" s="170">
        <f t="shared" si="814"/>
      </c>
      <c r="O784" s="167">
        <v>6</v>
      </c>
      <c r="P784" s="170">
        <f t="shared" si="841"/>
      </c>
      <c r="Q784" s="171">
        <f>(M784+M785)/(O784+O785)</f>
      </c>
      <c r="R784" s="172">
        <v>14</v>
      </c>
      <c r="S784" s="171">
        <f>(O784+O785)/(K784+K785)</f>
      </c>
      <c r="T784" s="172">
        <v>3</v>
      </c>
      <c r="U784" s="173">
        <f>F784/T784</f>
      </c>
      <c r="V784" s="174">
        <f>(F784+500)/T784</f>
      </c>
      <c r="W784" s="175">
        <v>4514.399999999994</v>
      </c>
      <c r="X784" s="174">
        <f>W784/T784</f>
      </c>
      <c r="Y784" s="171">
        <f>T784/R784</f>
      </c>
      <c r="Z784" s="174">
        <f>W784/F784</f>
      </c>
      <c r="AA784" s="174">
        <f>W784/(F784+500)</f>
      </c>
      <c r="AB784" s="172">
        <v>0</v>
      </c>
      <c r="AC784" s="172">
        <v>0</v>
      </c>
      <c r="AD784" s="171">
        <f>AB784/T784</f>
      </c>
      <c r="AE784" s="174">
        <f>(W784-AC784)/(F784+500)</f>
      </c>
      <c r="AF784" s="174" t="s">
        <v>159</v>
      </c>
    </row>
    <row r="785">
      <c r="A785" s="161"/>
      <c r="B785" s="162"/>
      <c r="C785" s="163"/>
      <c r="D785" s="164" t="s">
        <v>144</v>
      </c>
      <c r="E785" s="165">
        <v>918.16</v>
      </c>
      <c r="F785" s="166"/>
      <c r="G785" s="167">
        <v>3693</v>
      </c>
      <c r="H785" s="167">
        <v>118</v>
      </c>
      <c r="I785" s="168">
        <f t="shared" si="676"/>
      </c>
      <c r="J785" s="169">
        <f t="shared" si="730"/>
      </c>
      <c r="K785" s="167">
        <v>11</v>
      </c>
      <c r="L785" s="169">
        <f t="shared" si="785"/>
      </c>
      <c r="M785" s="167">
        <v>0</v>
      </c>
      <c r="N785" s="170">
        <f t="shared" si="814"/>
      </c>
      <c r="O785" s="167">
        <v>1</v>
      </c>
      <c r="P785" s="170">
        <f t="shared" si="841"/>
      </c>
      <c r="Q785" s="171"/>
      <c r="R785" s="172"/>
      <c r="S785" s="171"/>
      <c r="T785" s="172"/>
      <c r="U785" s="173"/>
      <c r="V785" s="174"/>
      <c r="W785" s="175"/>
      <c r="X785" s="174"/>
      <c r="Y785" s="171"/>
      <c r="Z785" s="174"/>
      <c r="AA785" s="174"/>
      <c r="AB785" s="172"/>
      <c r="AC785" s="172"/>
      <c r="AD785" s="171"/>
      <c r="AE785" s="174"/>
      <c r="AF785" s="176" t="s">
        <v>199</v>
      </c>
    </row>
    <row r="786">
      <c r="A786" s="161"/>
      <c r="B786" s="177" t="s">
        <v>149</v>
      </c>
      <c r="C786" s="178"/>
      <c r="D786" s="179"/>
      <c r="E786" s="180">
        <f>SUM(E776:E785)</f>
      </c>
      <c r="F786" s="181">
        <f>SUM(F776:F785)</f>
      </c>
      <c r="G786" s="181">
        <f>SUM(G776:G785)</f>
      </c>
      <c r="H786" s="181">
        <f>SUM(H776:H785)</f>
      </c>
      <c r="I786" s="182">
        <f t="shared" si="676"/>
      </c>
      <c r="J786" s="183">
        <f t="shared" si="730"/>
      </c>
      <c r="K786" s="181">
        <f>SUM(K776:K785)</f>
      </c>
      <c r="L786" s="183">
        <f t="shared" si="785"/>
      </c>
      <c r="M786" s="181">
        <f>SUM(M776:M785)</f>
      </c>
      <c r="N786" s="184">
        <f t="shared" si="814"/>
      </c>
      <c r="O786" s="181">
        <f>SUM(O776:O785)</f>
      </c>
      <c r="P786" s="184">
        <f t="shared" si="841"/>
      </c>
      <c r="Q786" s="185">
        <f>M786/O786</f>
      </c>
      <c r="R786" s="181">
        <f>SUM(R776:R785)</f>
      </c>
      <c r="S786" s="185">
        <f>(O786+O786)/(K786+K786)</f>
      </c>
      <c r="T786" s="181">
        <f>SUM(T776:T785)</f>
      </c>
      <c r="U786" s="186">
        <f t="shared" ref="U786:U787" si="82">F786/T786</f>
      </c>
      <c r="V786" s="187">
        <f>(F786+5*500)/T786</f>
      </c>
      <c r="W786" s="183">
        <f>SUM(W776:W785)</f>
      </c>
      <c r="X786" s="188">
        <f t="shared" ref="X786:X787" si="214">W786/T786</f>
      </c>
      <c r="Y786" s="185">
        <f t="shared" ref="Y786:Y787" si="346">T786/R786</f>
      </c>
      <c r="Z786" s="187">
        <f t="shared" ref="Z786:Z787" si="478">W786/F786</f>
      </c>
      <c r="AA786" s="187">
        <f>W786/(F786+COUNT(W776:W785)*500)</f>
      </c>
      <c r="AB786" s="181">
        <f>SUM(AB776:AB785)</f>
      </c>
      <c r="AC786" s="181">
        <f>SUM(AC776:AC785)</f>
      </c>
      <c r="AD786" s="185">
        <f t="shared" ref="AD786:AD787" si="610">AB786/T786</f>
      </c>
      <c r="AE786" s="189">
        <f>(W786-AC786)/(F786+COUNT(W776:W785)*500)</f>
      </c>
      <c r="AF786" s="174"/>
    </row>
    <row r="787">
      <c r="A787" s="161"/>
      <c r="B787" s="162" t="s">
        <v>167</v>
      </c>
      <c r="C787" s="163" t="s">
        <v>163</v>
      </c>
      <c r="D787" s="164" t="s">
        <v>142</v>
      </c>
      <c r="E787" s="165">
        <v>2823.28</v>
      </c>
      <c r="F787" s="166">
        <f>E787+E788</f>
      </c>
      <c r="G787" s="167">
        <v>22766</v>
      </c>
      <c r="H787" s="167">
        <v>232</v>
      </c>
      <c r="I787" s="168">
        <f t="shared" si="676"/>
      </c>
      <c r="J787" s="169">
        <f t="shared" si="730"/>
      </c>
      <c r="K787" s="167">
        <v>47</v>
      </c>
      <c r="L787" s="169">
        <f t="shared" si="785"/>
      </c>
      <c r="M787" s="167">
        <v>6</v>
      </c>
      <c r="N787" s="170">
        <f t="shared" si="814"/>
      </c>
      <c r="O787" s="167">
        <v>11</v>
      </c>
      <c r="P787" s="170">
        <f t="shared" si="841"/>
      </c>
      <c r="Q787" s="171">
        <f>(M787+M788)/(O787+O788)</f>
      </c>
      <c r="R787" s="172">
        <v>17</v>
      </c>
      <c r="S787" s="171">
        <f>(O787+O788)/(K787+K788)</f>
      </c>
      <c r="T787" s="172">
        <v>6</v>
      </c>
      <c r="U787" s="173">
        <f t="shared" si="82"/>
      </c>
      <c r="V787" s="174">
        <f>(F787+500)/T787</f>
      </c>
      <c r="W787" s="175">
        <v>8677.200000000012</v>
      </c>
      <c r="X787" s="174">
        <f t="shared" si="214"/>
      </c>
      <c r="Y787" s="171">
        <f t="shared" si="346"/>
      </c>
      <c r="Z787" s="174">
        <f t="shared" si="478"/>
      </c>
      <c r="AA787" s="174">
        <f>W787/(F787+500)</f>
      </c>
      <c r="AB787" s="172">
        <v>1</v>
      </c>
      <c r="AC787" s="172">
        <v>1344</v>
      </c>
      <c r="AD787" s="171">
        <f t="shared" si="610"/>
      </c>
      <c r="AE787" s="174">
        <f>(W787-AC787)/(F787+500)</f>
      </c>
      <c r="AF787" s="174" t="s">
        <v>159</v>
      </c>
    </row>
    <row r="788">
      <c r="A788" s="161"/>
      <c r="B788" s="162"/>
      <c r="C788" s="163"/>
      <c r="D788" s="164" t="s">
        <v>144</v>
      </c>
      <c r="E788" s="165">
        <v>280.24</v>
      </c>
      <c r="F788" s="166"/>
      <c r="G788" s="167">
        <v>1340</v>
      </c>
      <c r="H788" s="167">
        <v>54</v>
      </c>
      <c r="I788" s="168">
        <f t="shared" si="676"/>
      </c>
      <c r="J788" s="169">
        <f t="shared" si="730"/>
      </c>
      <c r="K788" s="167">
        <v>5</v>
      </c>
      <c r="L788" s="169">
        <f t="shared" si="785"/>
      </c>
      <c r="M788" s="167">
        <v>0</v>
      </c>
      <c r="N788" s="170">
        <f t="shared" si="814"/>
      </c>
      <c r="O788" s="167">
        <v>0</v>
      </c>
      <c r="P788" s="170">
        <f t="shared" si="841"/>
      </c>
      <c r="Q788" s="171"/>
      <c r="R788" s="172"/>
      <c r="S788" s="171"/>
      <c r="T788" s="172"/>
      <c r="U788" s="173"/>
      <c r="V788" s="174"/>
      <c r="W788" s="175"/>
      <c r="X788" s="174"/>
      <c r="Y788" s="171"/>
      <c r="Z788" s="174"/>
      <c r="AA788" s="174"/>
      <c r="AB788" s="172"/>
      <c r="AC788" s="172"/>
      <c r="AD788" s="171"/>
      <c r="AE788" s="174"/>
      <c r="AF788" s="176" t="s">
        <v>199</v>
      </c>
    </row>
    <row r="789">
      <c r="A789" s="161"/>
      <c r="B789" s="162" t="s">
        <v>169</v>
      </c>
      <c r="C789" s="163" t="s">
        <v>163</v>
      </c>
      <c r="D789" s="164" t="s">
        <v>142</v>
      </c>
      <c r="E789" s="165">
        <v>2762.82</v>
      </c>
      <c r="F789" s="166">
        <f>E789+E790</f>
      </c>
      <c r="G789" s="167">
        <v>24993</v>
      </c>
      <c r="H789" s="167">
        <v>215</v>
      </c>
      <c r="I789" s="168">
        <f t="shared" si="676"/>
      </c>
      <c r="J789" s="169">
        <f t="shared" si="730"/>
      </c>
      <c r="K789" s="167">
        <v>35</v>
      </c>
      <c r="L789" s="169">
        <f t="shared" si="785"/>
      </c>
      <c r="M789" s="167">
        <v>0</v>
      </c>
      <c r="N789" s="170">
        <f t="shared" si="814"/>
      </c>
      <c r="O789" s="167">
        <v>4</v>
      </c>
      <c r="P789" s="170">
        <f t="shared" si="841"/>
      </c>
      <c r="Q789" s="171">
        <f>(M789+M790)/(O789+O790)</f>
      </c>
      <c r="R789" s="172">
        <v>5</v>
      </c>
      <c r="S789" s="171">
        <f>(O789+O790)/(K789+K790)</f>
      </c>
      <c r="T789" s="172">
        <v>0</v>
      </c>
      <c r="U789" s="173">
        <f>F789/T789</f>
      </c>
      <c r="V789" s="174">
        <f>(F789+500)/T789</f>
      </c>
      <c r="W789" s="175">
        <v>0</v>
      </c>
      <c r="X789" s="174">
        <f>W789/T789</f>
      </c>
      <c r="Y789" s="171">
        <f>T789/R789</f>
      </c>
      <c r="Z789" s="174">
        <f>W789/F789</f>
      </c>
      <c r="AA789" s="174">
        <f>W789/(F789+500)</f>
      </c>
      <c r="AB789" s="172">
        <v>0</v>
      </c>
      <c r="AC789" s="172">
        <v>0</v>
      </c>
      <c r="AD789" s="171">
        <f>AB789/T789</f>
      </c>
      <c r="AE789" s="174">
        <f>(W789-AC789)/(F789+500)</f>
      </c>
      <c r="AF789" s="174" t="s">
        <v>159</v>
      </c>
    </row>
    <row r="790">
      <c r="A790" s="161"/>
      <c r="B790" s="162"/>
      <c r="C790" s="163"/>
      <c r="D790" s="164" t="s">
        <v>144</v>
      </c>
      <c r="E790" s="165">
        <v>83.76</v>
      </c>
      <c r="F790" s="166"/>
      <c r="G790" s="167">
        <v>607</v>
      </c>
      <c r="H790" s="167">
        <v>30</v>
      </c>
      <c r="I790" s="168">
        <f t="shared" si="676"/>
      </c>
      <c r="J790" s="169">
        <f t="shared" si="730"/>
      </c>
      <c r="K790" s="167">
        <v>5</v>
      </c>
      <c r="L790" s="169">
        <f t="shared" si="785"/>
      </c>
      <c r="M790" s="167">
        <v>0</v>
      </c>
      <c r="N790" s="170">
        <f t="shared" si="814"/>
      </c>
      <c r="O790" s="167">
        <v>0</v>
      </c>
      <c r="P790" s="170">
        <f t="shared" si="841"/>
      </c>
      <c r="Q790" s="171"/>
      <c r="R790" s="172"/>
      <c r="S790" s="171"/>
      <c r="T790" s="172"/>
      <c r="U790" s="173"/>
      <c r="V790" s="174"/>
      <c r="W790" s="175"/>
      <c r="X790" s="174"/>
      <c r="Y790" s="171"/>
      <c r="Z790" s="174"/>
      <c r="AA790" s="174"/>
      <c r="AB790" s="172"/>
      <c r="AC790" s="172"/>
      <c r="AD790" s="171"/>
      <c r="AE790" s="174"/>
      <c r="AF790" s="176" t="s">
        <v>199</v>
      </c>
    </row>
    <row r="791">
      <c r="A791" s="161"/>
      <c r="B791" s="162" t="s">
        <v>170</v>
      </c>
      <c r="C791" s="163" t="s">
        <v>163</v>
      </c>
      <c r="D791" s="164" t="s">
        <v>142</v>
      </c>
      <c r="E791" s="165">
        <v>2535.35</v>
      </c>
      <c r="F791" s="166">
        <f>E791+E792</f>
      </c>
      <c r="G791" s="167">
        <v>18387</v>
      </c>
      <c r="H791" s="167">
        <v>244</v>
      </c>
      <c r="I791" s="168">
        <f t="shared" si="676"/>
      </c>
      <c r="J791" s="169">
        <f t="shared" si="730"/>
      </c>
      <c r="K791" s="167">
        <v>41</v>
      </c>
      <c r="L791" s="169">
        <f t="shared" si="785"/>
      </c>
      <c r="M791" s="167">
        <v>4</v>
      </c>
      <c r="N791" s="170">
        <f t="shared" si="814"/>
      </c>
      <c r="O791" s="167">
        <v>8</v>
      </c>
      <c r="P791" s="170">
        <f t="shared" si="841"/>
      </c>
      <c r="Q791" s="171">
        <f>(M791+M792)/(O791+O792)</f>
      </c>
      <c r="R791" s="172">
        <v>8</v>
      </c>
      <c r="S791" s="171">
        <f>(O791+O792)/(K791+K792)</f>
      </c>
      <c r="T791" s="172">
        <v>5</v>
      </c>
      <c r="U791" s="173">
        <f>F791/T791</f>
      </c>
      <c r="V791" s="174">
        <f>(F791+500)/T791</f>
      </c>
      <c r="W791" s="175">
        <v>6976.799999999988</v>
      </c>
      <c r="X791" s="174">
        <f>W791/T791</f>
      </c>
      <c r="Y791" s="171">
        <f>T791/R791</f>
      </c>
      <c r="Z791" s="174">
        <f>W791/F791</f>
      </c>
      <c r="AA791" s="174">
        <f>W791/(F791+500)</f>
      </c>
      <c r="AB791" s="172">
        <v>1</v>
      </c>
      <c r="AC791" s="172">
        <v>775.2000000000007</v>
      </c>
      <c r="AD791" s="171">
        <f>AB791/T791</f>
      </c>
      <c r="AE791" s="174">
        <f>(W791-AC791)/(F791+500)</f>
      </c>
      <c r="AF791" s="174" t="s">
        <v>159</v>
      </c>
    </row>
    <row r="792">
      <c r="A792" s="161"/>
      <c r="B792" s="162"/>
      <c r="C792" s="163"/>
      <c r="D792" s="164" t="s">
        <v>144</v>
      </c>
      <c r="E792" s="165">
        <v>261.71</v>
      </c>
      <c r="F792" s="166"/>
      <c r="G792" s="167">
        <v>1654</v>
      </c>
      <c r="H792" s="167">
        <v>76</v>
      </c>
      <c r="I792" s="168">
        <f t="shared" si="676"/>
      </c>
      <c r="J792" s="169">
        <f t="shared" si="730"/>
      </c>
      <c r="K792" s="167">
        <v>3</v>
      </c>
      <c r="L792" s="169">
        <f t="shared" si="785"/>
      </c>
      <c r="M792" s="167">
        <v>0</v>
      </c>
      <c r="N792" s="170">
        <f t="shared" si="814"/>
      </c>
      <c r="O792" s="167">
        <v>0</v>
      </c>
      <c r="P792" s="170">
        <f t="shared" si="841"/>
      </c>
      <c r="Q792" s="171"/>
      <c r="R792" s="172"/>
      <c r="S792" s="171"/>
      <c r="T792" s="172"/>
      <c r="U792" s="173"/>
      <c r="V792" s="174"/>
      <c r="W792" s="175"/>
      <c r="X792" s="174"/>
      <c r="Y792" s="171"/>
      <c r="Z792" s="174"/>
      <c r="AA792" s="174"/>
      <c r="AB792" s="172"/>
      <c r="AC792" s="172"/>
      <c r="AD792" s="171"/>
      <c r="AE792" s="174"/>
      <c r="AF792" s="176" t="s">
        <v>199</v>
      </c>
    </row>
    <row r="793">
      <c r="A793" s="161"/>
      <c r="B793" s="162" t="s">
        <v>171</v>
      </c>
      <c r="C793" s="163" t="s">
        <v>163</v>
      </c>
      <c r="D793" s="164" t="s">
        <v>142</v>
      </c>
      <c r="E793" s="165">
        <v>1514.41</v>
      </c>
      <c r="F793" s="166">
        <f>E793+E794</f>
      </c>
      <c r="G793" s="167">
        <v>15025</v>
      </c>
      <c r="H793" s="167">
        <v>216</v>
      </c>
      <c r="I793" s="168">
        <f t="shared" si="676"/>
      </c>
      <c r="J793" s="169">
        <f t="shared" si="730"/>
      </c>
      <c r="K793" s="167">
        <v>23</v>
      </c>
      <c r="L793" s="169">
        <f t="shared" si="785"/>
      </c>
      <c r="M793" s="167">
        <v>4</v>
      </c>
      <c r="N793" s="170">
        <f t="shared" si="814"/>
      </c>
      <c r="O793" s="167">
        <v>5</v>
      </c>
      <c r="P793" s="170">
        <f t="shared" si="841"/>
      </c>
      <c r="Q793" s="171">
        <f>(M793+M794)/(O793+O794)</f>
      </c>
      <c r="R793" s="172">
        <v>13</v>
      </c>
      <c r="S793" s="171">
        <f>(O793+O794)/(K793+K794)</f>
      </c>
      <c r="T793" s="172">
        <v>5</v>
      </c>
      <c r="U793" s="173">
        <f>F793/T793</f>
      </c>
      <c r="V793" s="174">
        <f>(F793+500)/T793</f>
      </c>
      <c r="W793" s="175">
        <v>8851.200000000012</v>
      </c>
      <c r="X793" s="174">
        <f>W793/T793</f>
      </c>
      <c r="Y793" s="171">
        <f>T793/R793</f>
      </c>
      <c r="Z793" s="174">
        <f>W793/F793</f>
      </c>
      <c r="AA793" s="174">
        <f>W793/(F793+500)</f>
      </c>
      <c r="AB793" s="172">
        <v>3</v>
      </c>
      <c r="AC793" s="172">
        <v>3532.7999999999993</v>
      </c>
      <c r="AD793" s="171">
        <f>AB793/T793</f>
      </c>
      <c r="AE793" s="174">
        <f>(W793-AC793)/(F793+500)</f>
      </c>
      <c r="AF793" s="174" t="s">
        <v>159</v>
      </c>
    </row>
    <row r="794">
      <c r="A794" s="161"/>
      <c r="B794" s="162"/>
      <c r="C794" s="163"/>
      <c r="D794" s="164" t="s">
        <v>144</v>
      </c>
      <c r="E794" s="165">
        <v>121.78</v>
      </c>
      <c r="F794" s="166"/>
      <c r="G794" s="167">
        <v>1056</v>
      </c>
      <c r="H794" s="167">
        <v>59</v>
      </c>
      <c r="I794" s="168">
        <f t="shared" si="676"/>
      </c>
      <c r="J794" s="169">
        <f t="shared" si="730"/>
      </c>
      <c r="K794" s="167">
        <v>2</v>
      </c>
      <c r="L794" s="169">
        <f t="shared" si="785"/>
      </c>
      <c r="M794" s="167">
        <v>0</v>
      </c>
      <c r="N794" s="170">
        <f t="shared" si="814"/>
      </c>
      <c r="O794" s="167">
        <v>0</v>
      </c>
      <c r="P794" s="170">
        <f t="shared" si="841"/>
      </c>
      <c r="Q794" s="171"/>
      <c r="R794" s="172"/>
      <c r="S794" s="171"/>
      <c r="T794" s="172"/>
      <c r="U794" s="173"/>
      <c r="V794" s="174"/>
      <c r="W794" s="175"/>
      <c r="X794" s="174"/>
      <c r="Y794" s="171"/>
      <c r="Z794" s="174"/>
      <c r="AA794" s="174"/>
      <c r="AB794" s="172"/>
      <c r="AC794" s="172"/>
      <c r="AD794" s="171"/>
      <c r="AE794" s="174"/>
      <c r="AF794" s="176" t="s">
        <v>199</v>
      </c>
    </row>
    <row r="795">
      <c r="A795" s="161"/>
      <c r="B795" s="177" t="s">
        <v>149</v>
      </c>
      <c r="C795" s="178"/>
      <c r="D795" s="179"/>
      <c r="E795" s="180">
        <f>SUM(E787:E794)</f>
      </c>
      <c r="F795" s="181">
        <f>SUM(F787:F794)</f>
      </c>
      <c r="G795" s="181">
        <f>SUM(G787:G794)</f>
      </c>
      <c r="H795" s="181">
        <f>SUM(H787:H794)</f>
      </c>
      <c r="I795" s="182">
        <f t="shared" si="676"/>
      </c>
      <c r="J795" s="183">
        <f t="shared" si="730"/>
      </c>
      <c r="K795" s="181">
        <f>SUM(K787:K794)</f>
      </c>
      <c r="L795" s="183">
        <f t="shared" si="785"/>
      </c>
      <c r="M795" s="181">
        <f>SUM(M787:M794)</f>
      </c>
      <c r="N795" s="184">
        <f t="shared" si="814"/>
      </c>
      <c r="O795" s="181">
        <f>SUM(O787:O794)</f>
      </c>
      <c r="P795" s="184">
        <f t="shared" si="841"/>
      </c>
      <c r="Q795" s="185">
        <f t="shared" ref="Q795:Q796" si="703">M795/O795</f>
      </c>
      <c r="R795" s="181">
        <f>SUM(R787:R794)</f>
      </c>
      <c r="S795" s="185">
        <f t="shared" ref="S795:S796" si="757">(O795+O795)/(K795+K795)</f>
      </c>
      <c r="T795" s="181">
        <f>SUM(T787:T794)</f>
      </c>
      <c r="U795" s="186">
        <f t="shared" ref="U795:U796" si="83">F795/T795</f>
      </c>
      <c r="V795" s="187">
        <f>(F795+5*500)/T795</f>
      </c>
      <c r="W795" s="183">
        <f>SUM(W787:W794)</f>
      </c>
      <c r="X795" s="188">
        <f t="shared" ref="X795:X796" si="215">W795/T795</f>
      </c>
      <c r="Y795" s="185">
        <f t="shared" ref="Y795:Y796" si="347">T795/R795</f>
      </c>
      <c r="Z795" s="187">
        <f t="shared" ref="Z795:Z796" si="479">W795/F795</f>
      </c>
      <c r="AA795" s="187">
        <f>W795/(F795+COUNT(W787:W794)*500)</f>
      </c>
      <c r="AB795" s="181">
        <f>SUM(AB787:AB794)</f>
      </c>
      <c r="AC795" s="181">
        <f>SUM(AC787:AC794)</f>
      </c>
      <c r="AD795" s="185">
        <f t="shared" ref="AD795:AD796" si="611">AB795/T795</f>
      </c>
      <c r="AE795" s="189">
        <f>(W795-AC795)/(F795+COUNT(W787:W794))</f>
      </c>
      <c r="AF795" s="174"/>
    </row>
    <row r="796">
      <c r="A796" s="161"/>
      <c r="B796" s="191" t="s">
        <v>172</v>
      </c>
      <c r="C796" s="191"/>
      <c r="D796" s="191"/>
      <c r="E796" s="193">
        <f>E761+E770+E775+E786+E795</f>
      </c>
      <c r="F796" s="194">
        <f>F761+F770+F775+F786+F795</f>
      </c>
      <c r="G796" s="194">
        <f>G761+G770+G775+G786+G795</f>
      </c>
      <c r="H796" s="194">
        <f>H761+H770+H775+H786+H795</f>
      </c>
      <c r="I796" s="195">
        <f t="shared" si="676"/>
      </c>
      <c r="J796" s="194">
        <f>J761+J770+J775+J786+J795</f>
      </c>
      <c r="K796" s="194">
        <f>K761+K770+K775+K786+K795</f>
      </c>
      <c r="L796" s="196">
        <f t="shared" si="785"/>
      </c>
      <c r="M796" s="194">
        <f>M761+M770+M775+M786+M795</f>
      </c>
      <c r="N796" s="197">
        <f t="shared" si="814"/>
      </c>
      <c r="O796" s="194">
        <f>O761+O770+O775+O786+O795</f>
      </c>
      <c r="P796" s="197">
        <f t="shared" si="841"/>
      </c>
      <c r="Q796" s="198">
        <f t="shared" si="703"/>
      </c>
      <c r="R796" s="194">
        <f>R761+R770+R775+R786+R795</f>
      </c>
      <c r="S796" s="198">
        <f t="shared" si="757"/>
      </c>
      <c r="T796" s="194">
        <f>T761+T770+T775+T786+T795</f>
      </c>
      <c r="U796" s="199">
        <f t="shared" si="83"/>
      </c>
      <c r="V796" s="194">
        <f>(F796+4*500)/T796</f>
      </c>
      <c r="W796" s="194">
        <f>W761+W770+W775+W786+W795</f>
      </c>
      <c r="X796" s="194">
        <f t="shared" si="215"/>
      </c>
      <c r="Y796" s="198">
        <f t="shared" si="347"/>
      </c>
      <c r="Z796" s="194">
        <f t="shared" si="479"/>
      </c>
      <c r="AA796" s="194">
        <f>W796/(F796+COUNT(W751:W758,W762:W769,W773:W774,W778:W785,W787:W794)*500)</f>
      </c>
      <c r="AB796" s="194">
        <f>AB761+AB770+AB775+AB786+AB795</f>
      </c>
      <c r="AC796" s="194">
        <f>AC761+AC770+AC775+AC786+AC795</f>
      </c>
      <c r="AD796" s="198">
        <f t="shared" si="611"/>
      </c>
      <c r="AE796" s="194">
        <f>(W796-AC796)/(F796+COUNT(W751:W758,W762:W769,W773:W774,W778:W785,W787:W794)*500)</f>
      </c>
      <c r="AF796" s="174"/>
    </row>
    <row r="797">
      <c r="A797" s="150" t="s">
        <v>107</v>
      </c>
      <c r="B797" s="151" t="s">
        <v>108</v>
      </c>
      <c r="C797" s="152" t="s">
        <v>109</v>
      </c>
      <c r="D797" s="151" t="s">
        <v>110</v>
      </c>
      <c r="E797" s="153" t="s">
        <v>111</v>
      </c>
      <c r="F797" s="151" t="s">
        <v>112</v>
      </c>
      <c r="G797" s="151" t="s">
        <v>113</v>
      </c>
      <c r="H797" s="151" t="s">
        <v>114</v>
      </c>
      <c r="I797" s="154" t="s">
        <v>115</v>
      </c>
      <c r="J797" s="155" t="s">
        <v>116</v>
      </c>
      <c r="K797" s="151" t="s">
        <v>117</v>
      </c>
      <c r="L797" s="155" t="s">
        <v>118</v>
      </c>
      <c r="M797" s="151" t="s">
        <v>119</v>
      </c>
      <c r="N797" s="156" t="s">
        <v>120</v>
      </c>
      <c r="O797" s="151" t="s">
        <v>121</v>
      </c>
      <c r="P797" s="156" t="s">
        <v>122</v>
      </c>
      <c r="Q797" s="154" t="s">
        <v>123</v>
      </c>
      <c r="R797" s="157" t="s">
        <v>124</v>
      </c>
      <c r="S797" s="158" t="s">
        <v>125</v>
      </c>
      <c r="T797" s="157" t="s">
        <v>126</v>
      </c>
      <c r="U797" s="159" t="s">
        <v>127</v>
      </c>
      <c r="V797" s="160" t="s">
        <v>128</v>
      </c>
      <c r="W797" s="159" t="s">
        <v>129</v>
      </c>
      <c r="X797" s="160" t="s">
        <v>130</v>
      </c>
      <c r="Y797" s="158" t="s">
        <v>131</v>
      </c>
      <c r="Z797" s="160" t="s">
        <v>132</v>
      </c>
      <c r="AA797" s="160" t="s">
        <v>133</v>
      </c>
      <c r="AB797" s="160" t="s">
        <v>134</v>
      </c>
      <c r="AC797" s="157" t="s">
        <v>135</v>
      </c>
      <c r="AD797" s="158" t="s">
        <v>136</v>
      </c>
      <c r="AE797" s="160" t="s">
        <v>137</v>
      </c>
      <c r="AF797" s="160" t="s">
        <v>138</v>
      </c>
    </row>
    <row r="798">
      <c r="A798" s="161" t="s">
        <v>200</v>
      </c>
      <c r="B798" s="162" t="s">
        <v>140</v>
      </c>
      <c r="C798" s="163" t="s">
        <v>183</v>
      </c>
      <c r="D798" s="164" t="s">
        <v>142</v>
      </c>
      <c r="E798" s="165">
        <v>5709.89</v>
      </c>
      <c r="F798" s="166">
        <f>E798+E799</f>
      </c>
      <c r="G798" s="167">
        <v>37104</v>
      </c>
      <c r="H798" s="167">
        <v>676</v>
      </c>
      <c r="I798" s="168">
        <f t="shared" ref="I798:I843" si="677">H798/G798</f>
      </c>
      <c r="J798" s="169">
        <f t="shared" ref="J798:J842" si="731">(E798/G798)*1000</f>
      </c>
      <c r="K798" s="167">
        <v>77</v>
      </c>
      <c r="L798" s="169">
        <f t="shared" ref="L798:L837" si="786">E798/K798</f>
      </c>
      <c r="M798" s="167">
        <v>2</v>
      </c>
      <c r="N798" s="170">
        <f t="shared" ref="N798:N843" si="815">E798/M798</f>
      </c>
      <c r="O798" s="167">
        <v>6</v>
      </c>
      <c r="P798" s="170">
        <f t="shared" ref="P798:P843" si="842">E798/O798</f>
      </c>
      <c r="Q798" s="171">
        <f>(M798+M799)/(O798+O799)</f>
      </c>
      <c r="R798" s="172">
        <v>6</v>
      </c>
      <c r="S798" s="171">
        <f>(O798+O799)/(K798+K799)</f>
      </c>
      <c r="T798" s="172">
        <v>2</v>
      </c>
      <c r="U798" s="173">
        <f>F798/T798</f>
      </c>
      <c r="V798" s="174">
        <f>(F798+500)/T798</f>
      </c>
      <c r="W798" s="175">
        <v>1291.2</v>
      </c>
      <c r="X798" s="174">
        <f>W798/T798</f>
      </c>
      <c r="Y798" s="171">
        <f>T798/R798</f>
      </c>
      <c r="Z798" s="174">
        <f>W798/F798</f>
      </c>
      <c r="AA798" s="174">
        <f>W798/(F798+500)</f>
      </c>
      <c r="AB798" s="172">
        <v>0</v>
      </c>
      <c r="AC798" s="172">
        <v>0</v>
      </c>
      <c r="AD798" s="171">
        <f>AB798/T798</f>
      </c>
      <c r="AE798" s="174">
        <f>(W798-AC798)/(F798+500)</f>
      </c>
      <c r="AF798" s="174" t="s">
        <v>143</v>
      </c>
    </row>
    <row r="799">
      <c r="A799" s="161"/>
      <c r="B799" s="162"/>
      <c r="C799" s="163"/>
      <c r="D799" s="164" t="s">
        <v>144</v>
      </c>
      <c r="E799" s="165">
        <v>236.19</v>
      </c>
      <c r="F799" s="166"/>
      <c r="G799" s="167">
        <v>1939</v>
      </c>
      <c r="H799" s="167">
        <v>108</v>
      </c>
      <c r="I799" s="168">
        <f t="shared" si="677"/>
      </c>
      <c r="J799" s="169">
        <f t="shared" si="731"/>
      </c>
      <c r="K799" s="167">
        <v>3</v>
      </c>
      <c r="L799" s="169">
        <f t="shared" si="786"/>
      </c>
      <c r="M799" s="167">
        <v>0</v>
      </c>
      <c r="N799" s="170">
        <f t="shared" si="815"/>
      </c>
      <c r="O799" s="167">
        <v>0</v>
      </c>
      <c r="P799" s="170">
        <f t="shared" si="842"/>
      </c>
      <c r="Q799" s="171"/>
      <c r="R799" s="172"/>
      <c r="S799" s="171"/>
      <c r="T799" s="172"/>
      <c r="U799" s="173"/>
      <c r="V799" s="174"/>
      <c r="W799" s="175"/>
      <c r="X799" s="174"/>
      <c r="Y799" s="171"/>
      <c r="Z799" s="174"/>
      <c r="AA799" s="174"/>
      <c r="AB799" s="172"/>
      <c r="AC799" s="172"/>
      <c r="AD799" s="171"/>
      <c r="AE799" s="174"/>
      <c r="AF799" s="176" t="s">
        <v>177</v>
      </c>
    </row>
    <row r="800">
      <c r="A800" s="161"/>
      <c r="B800" s="162" t="s">
        <v>146</v>
      </c>
      <c r="C800" s="163" t="s">
        <v>183</v>
      </c>
      <c r="D800" s="164" t="s">
        <v>142</v>
      </c>
      <c r="E800" s="165">
        <v>4766.29</v>
      </c>
      <c r="F800" s="166">
        <f>E800+E801</f>
      </c>
      <c r="G800" s="167">
        <v>39856</v>
      </c>
      <c r="H800" s="167">
        <v>622</v>
      </c>
      <c r="I800" s="168">
        <f t="shared" si="677"/>
      </c>
      <c r="J800" s="169">
        <f t="shared" si="731"/>
      </c>
      <c r="K800" s="167">
        <v>78</v>
      </c>
      <c r="L800" s="169">
        <f t="shared" si="786"/>
      </c>
      <c r="M800" s="167">
        <v>4</v>
      </c>
      <c r="N800" s="170">
        <f t="shared" si="815"/>
      </c>
      <c r="O800" s="167">
        <v>8</v>
      </c>
      <c r="P800" s="170">
        <f t="shared" si="842"/>
      </c>
      <c r="Q800" s="171">
        <f>(M800+M801)/(O800+O801)</f>
      </c>
      <c r="R800" s="172">
        <v>11</v>
      </c>
      <c r="S800" s="171">
        <f>(O800+O801)/(K800+K801)</f>
      </c>
      <c r="T800" s="172">
        <v>4</v>
      </c>
      <c r="U800" s="173">
        <f>F800/T800</f>
      </c>
      <c r="V800" s="174">
        <f>(F800+500)/T800</f>
      </c>
      <c r="W800" s="173">
        <v>7108.8</v>
      </c>
      <c r="X800" s="174">
        <f>W800/T800</f>
      </c>
      <c r="Y800" s="171">
        <f>T800/R800</f>
      </c>
      <c r="Z800" s="174">
        <f>W800/F800</f>
      </c>
      <c r="AA800" s="174">
        <f>W800/(F800+500)</f>
      </c>
      <c r="AB800" s="172">
        <v>1</v>
      </c>
      <c r="AC800" s="172">
        <v>2407.2000000000007</v>
      </c>
      <c r="AD800" s="171">
        <f>AB800/T800</f>
      </c>
      <c r="AE800" s="174">
        <f>(W800-AC800)/(F800+500)</f>
      </c>
      <c r="AF800" s="174" t="s">
        <v>143</v>
      </c>
    </row>
    <row r="801">
      <c r="A801" s="161"/>
      <c r="B801" s="162"/>
      <c r="C801" s="163"/>
      <c r="D801" s="164" t="s">
        <v>144</v>
      </c>
      <c r="E801" s="165">
        <v>356.94</v>
      </c>
      <c r="F801" s="166"/>
      <c r="G801" s="167">
        <v>2012</v>
      </c>
      <c r="H801" s="167">
        <v>116</v>
      </c>
      <c r="I801" s="168">
        <f t="shared" si="677"/>
      </c>
      <c r="J801" s="169">
        <f t="shared" si="731"/>
      </c>
      <c r="K801" s="167">
        <v>3</v>
      </c>
      <c r="L801" s="169">
        <f t="shared" si="786"/>
      </c>
      <c r="M801" s="167">
        <v>1</v>
      </c>
      <c r="N801" s="170">
        <f t="shared" si="815"/>
      </c>
      <c r="O801" s="167">
        <v>2</v>
      </c>
      <c r="P801" s="170">
        <f t="shared" si="842"/>
      </c>
      <c r="Q801" s="171"/>
      <c r="R801" s="172"/>
      <c r="S801" s="171"/>
      <c r="T801" s="172"/>
      <c r="U801" s="173"/>
      <c r="V801" s="174"/>
      <c r="W801" s="173"/>
      <c r="X801" s="174"/>
      <c r="Y801" s="171"/>
      <c r="Z801" s="174"/>
      <c r="AA801" s="174"/>
      <c r="AB801" s="172"/>
      <c r="AC801" s="172"/>
      <c r="AD801" s="171"/>
      <c r="AE801" s="174"/>
      <c r="AF801" s="176" t="s">
        <v>177</v>
      </c>
    </row>
    <row r="802">
      <c r="A802" s="161"/>
      <c r="B802" s="162" t="s">
        <v>147</v>
      </c>
      <c r="C802" s="163" t="s">
        <v>183</v>
      </c>
      <c r="D802" s="164" t="s">
        <v>142</v>
      </c>
      <c r="E802" s="165">
        <v>5224.2</v>
      </c>
      <c r="F802" s="166">
        <f>E802+E803</f>
      </c>
      <c r="G802" s="167">
        <v>36624</v>
      </c>
      <c r="H802" s="167">
        <v>420</v>
      </c>
      <c r="I802" s="168">
        <f t="shared" si="677"/>
      </c>
      <c r="J802" s="169">
        <f t="shared" si="731"/>
      </c>
      <c r="K802" s="167">
        <v>95</v>
      </c>
      <c r="L802" s="169">
        <f t="shared" si="786"/>
      </c>
      <c r="M802" s="167">
        <v>5</v>
      </c>
      <c r="N802" s="170">
        <f t="shared" si="815"/>
      </c>
      <c r="O802" s="167">
        <v>13</v>
      </c>
      <c r="P802" s="170">
        <f t="shared" si="842"/>
      </c>
      <c r="Q802" s="171">
        <f>(M802+M803)/(O802+O803)</f>
      </c>
      <c r="R802" s="172">
        <v>21</v>
      </c>
      <c r="S802" s="171">
        <f>(O802+O803)/(K802+K803)</f>
      </c>
      <c r="T802" s="172">
        <v>6</v>
      </c>
      <c r="U802" s="173">
        <f>F802/T802</f>
      </c>
      <c r="V802" s="174">
        <f>(F802+500)/T802</f>
      </c>
      <c r="W802" s="175">
        <v>9328.8</v>
      </c>
      <c r="X802" s="174">
        <f>W802/T802</f>
      </c>
      <c r="Y802" s="171">
        <f>T802/R802</f>
      </c>
      <c r="Z802" s="174">
        <f>W802/F802</f>
      </c>
      <c r="AA802" s="174">
        <f>W802/(F802+500)</f>
      </c>
      <c r="AB802" s="172">
        <v>1</v>
      </c>
      <c r="AC802" s="172">
        <v>2011.2</v>
      </c>
      <c r="AD802" s="171">
        <f>AB802/T802</f>
      </c>
      <c r="AE802" s="174">
        <f>(W802-AC802)/(F802+500)</f>
      </c>
      <c r="AF802" s="174" t="s">
        <v>143</v>
      </c>
    </row>
    <row r="803">
      <c r="A803" s="161"/>
      <c r="B803" s="162"/>
      <c r="C803" s="163"/>
      <c r="D803" s="164" t="s">
        <v>144</v>
      </c>
      <c r="E803" s="165">
        <v>270.85</v>
      </c>
      <c r="F803" s="166"/>
      <c r="G803" s="167">
        <v>2086</v>
      </c>
      <c r="H803" s="167">
        <v>90</v>
      </c>
      <c r="I803" s="168">
        <f t="shared" si="677"/>
      </c>
      <c r="J803" s="169">
        <f t="shared" si="731"/>
      </c>
      <c r="K803" s="167">
        <v>6</v>
      </c>
      <c r="L803" s="169">
        <f t="shared" si="786"/>
      </c>
      <c r="M803" s="167">
        <v>0</v>
      </c>
      <c r="N803" s="170">
        <f t="shared" si="815"/>
      </c>
      <c r="O803" s="167">
        <v>0</v>
      </c>
      <c r="P803" s="170">
        <f t="shared" si="842"/>
      </c>
      <c r="Q803" s="171"/>
      <c r="R803" s="172"/>
      <c r="S803" s="171"/>
      <c r="T803" s="172"/>
      <c r="U803" s="173"/>
      <c r="V803" s="174"/>
      <c r="W803" s="175"/>
      <c r="X803" s="174"/>
      <c r="Y803" s="171"/>
      <c r="Z803" s="174"/>
      <c r="AA803" s="174"/>
      <c r="AB803" s="172"/>
      <c r="AC803" s="172"/>
      <c r="AD803" s="171"/>
      <c r="AE803" s="174"/>
      <c r="AF803" s="176" t="s">
        <v>177</v>
      </c>
    </row>
    <row r="804">
      <c r="A804" s="161"/>
      <c r="B804" s="162" t="s">
        <v>148</v>
      </c>
      <c r="C804" s="163" t="s">
        <v>183</v>
      </c>
      <c r="D804" s="164" t="s">
        <v>142</v>
      </c>
      <c r="E804" s="165">
        <v>5840.13</v>
      </c>
      <c r="F804" s="166">
        <f>E804+E805</f>
      </c>
      <c r="G804" s="167">
        <v>41384</v>
      </c>
      <c r="H804" s="167">
        <v>377</v>
      </c>
      <c r="I804" s="168">
        <f t="shared" si="677"/>
      </c>
      <c r="J804" s="169">
        <f t="shared" si="731"/>
      </c>
      <c r="K804" s="167">
        <v>91</v>
      </c>
      <c r="L804" s="169">
        <f t="shared" si="786"/>
      </c>
      <c r="M804" s="167">
        <v>5</v>
      </c>
      <c r="N804" s="170">
        <f t="shared" si="815"/>
      </c>
      <c r="O804" s="167">
        <v>12</v>
      </c>
      <c r="P804" s="170">
        <f t="shared" si="842"/>
      </c>
      <c r="Q804" s="171">
        <f>(M804+M805)/(O804+O805)</f>
      </c>
      <c r="R804" s="172">
        <v>18</v>
      </c>
      <c r="S804" s="171">
        <f>(O804+O805)/(K804+K805)</f>
      </c>
      <c r="T804" s="172">
        <v>5</v>
      </c>
      <c r="U804" s="173">
        <f>F804/T804</f>
      </c>
      <c r="V804" s="174">
        <f>(F804+500)/T804</f>
      </c>
      <c r="W804" s="175">
        <v>4879.200000000001</v>
      </c>
      <c r="X804" s="174">
        <f>W804/T804</f>
      </c>
      <c r="Y804" s="171">
        <f>T804/R804</f>
      </c>
      <c r="Z804" s="174">
        <f>W804/F804</f>
      </c>
      <c r="AA804" s="174">
        <f>W804/(F804+500)</f>
      </c>
      <c r="AB804" s="172">
        <v>1</v>
      </c>
      <c r="AC804" s="172">
        <v>1411.2</v>
      </c>
      <c r="AD804" s="171">
        <f>AB804/T804</f>
      </c>
      <c r="AE804" s="174">
        <f>(W804-AC804)/(F804+500)</f>
      </c>
      <c r="AF804" s="174" t="s">
        <v>143</v>
      </c>
    </row>
    <row r="805">
      <c r="A805" s="161"/>
      <c r="B805" s="162"/>
      <c r="C805" s="163"/>
      <c r="D805" s="164" t="s">
        <v>144</v>
      </c>
      <c r="E805" s="165">
        <v>108.63</v>
      </c>
      <c r="F805" s="166"/>
      <c r="G805" s="167">
        <v>744</v>
      </c>
      <c r="H805" s="167">
        <v>29</v>
      </c>
      <c r="I805" s="168">
        <f t="shared" si="677"/>
      </c>
      <c r="J805" s="169">
        <f t="shared" si="731"/>
      </c>
      <c r="K805" s="167">
        <v>0</v>
      </c>
      <c r="L805" s="169">
        <f t="shared" si="786"/>
      </c>
      <c r="M805" s="167">
        <v>0</v>
      </c>
      <c r="N805" s="170">
        <f t="shared" si="815"/>
      </c>
      <c r="O805" s="167">
        <v>0</v>
      </c>
      <c r="P805" s="170">
        <f t="shared" si="842"/>
      </c>
      <c r="Q805" s="171"/>
      <c r="R805" s="172"/>
      <c r="S805" s="171"/>
      <c r="T805" s="172"/>
      <c r="U805" s="173"/>
      <c r="V805" s="174"/>
      <c r="W805" s="175"/>
      <c r="X805" s="174"/>
      <c r="Y805" s="171"/>
      <c r="Z805" s="174"/>
      <c r="AA805" s="174"/>
      <c r="AB805" s="172"/>
      <c r="AC805" s="172"/>
      <c r="AD805" s="171"/>
      <c r="AE805" s="174"/>
      <c r="AF805" s="176" t="s">
        <v>177</v>
      </c>
    </row>
    <row r="806">
      <c r="A806" s="161"/>
      <c r="B806" s="162" t="s">
        <v>150</v>
      </c>
      <c r="C806" s="163" t="s">
        <v>183</v>
      </c>
      <c r="D806" s="164" t="s">
        <v>142</v>
      </c>
      <c r="E806" s="165">
        <v>3281.38</v>
      </c>
      <c r="F806" s="166">
        <f>E806+E807</f>
      </c>
      <c r="G806" s="167">
        <v>23105</v>
      </c>
      <c r="H806" s="167">
        <v>249</v>
      </c>
      <c r="I806" s="168">
        <f t="shared" si="677"/>
      </c>
      <c r="J806" s="169">
        <f t="shared" si="731"/>
      </c>
      <c r="K806" s="167">
        <v>42</v>
      </c>
      <c r="L806" s="169">
        <f t="shared" si="786"/>
      </c>
      <c r="M806" s="167">
        <v>4</v>
      </c>
      <c r="N806" s="170">
        <f t="shared" si="815"/>
      </c>
      <c r="O806" s="167">
        <v>5</v>
      </c>
      <c r="P806" s="170">
        <f t="shared" si="842"/>
      </c>
      <c r="Q806" s="171">
        <f>(M806+M807)/(O806+O807)</f>
      </c>
      <c r="R806" s="172">
        <v>27</v>
      </c>
      <c r="S806" s="171">
        <f>(O806+O807)/(K806+K807)</f>
      </c>
      <c r="T806" s="172">
        <v>8</v>
      </c>
      <c r="U806" s="173">
        <f>F806/T806</f>
      </c>
      <c r="V806" s="174">
        <f>(F806+500)/T806</f>
      </c>
      <c r="W806" s="175">
        <v>9890.2</v>
      </c>
      <c r="X806" s="174">
        <f>W806/T806</f>
      </c>
      <c r="Y806" s="171">
        <f>T806/R806</f>
      </c>
      <c r="Z806" s="174">
        <f>W806/F806</f>
      </c>
      <c r="AA806" s="174">
        <f>W806/(F806+500)</f>
      </c>
      <c r="AB806" s="172">
        <v>3</v>
      </c>
      <c r="AC806" s="172">
        <v>3302.4</v>
      </c>
      <c r="AD806" s="171">
        <f>AB806/T806</f>
      </c>
      <c r="AE806" s="174">
        <f>(W806-AC806)/(F806+500)</f>
      </c>
      <c r="AF806" s="174" t="s">
        <v>143</v>
      </c>
    </row>
    <row r="807">
      <c r="A807" s="161"/>
      <c r="B807" s="162"/>
      <c r="C807" s="163"/>
      <c r="D807" s="164" t="s">
        <v>144</v>
      </c>
      <c r="E807" s="165">
        <v>290.13</v>
      </c>
      <c r="F807" s="166"/>
      <c r="G807" s="167">
        <v>670</v>
      </c>
      <c r="H807" s="167">
        <v>32</v>
      </c>
      <c r="I807" s="168">
        <f t="shared" si="677"/>
      </c>
      <c r="J807" s="169">
        <f t="shared" si="731"/>
      </c>
      <c r="K807" s="167">
        <v>5</v>
      </c>
      <c r="L807" s="169">
        <f t="shared" si="786"/>
      </c>
      <c r="M807" s="167">
        <v>0</v>
      </c>
      <c r="N807" s="170">
        <f t="shared" si="815"/>
      </c>
      <c r="O807" s="167">
        <v>2</v>
      </c>
      <c r="P807" s="170">
        <f t="shared" si="842"/>
      </c>
      <c r="Q807" s="171"/>
      <c r="R807" s="172"/>
      <c r="S807" s="171"/>
      <c r="T807" s="172"/>
      <c r="U807" s="173"/>
      <c r="V807" s="174"/>
      <c r="W807" s="175"/>
      <c r="X807" s="174"/>
      <c r="Y807" s="171"/>
      <c r="Z807" s="174"/>
      <c r="AA807" s="174"/>
      <c r="AB807" s="172"/>
      <c r="AC807" s="172"/>
      <c r="AD807" s="171"/>
      <c r="AE807" s="174"/>
      <c r="AF807" s="176" t="s">
        <v>177</v>
      </c>
    </row>
    <row r="808">
      <c r="A808" s="161"/>
      <c r="B808" s="177" t="s">
        <v>149</v>
      </c>
      <c r="C808" s="178"/>
      <c r="D808" s="179"/>
      <c r="E808" s="180">
        <f>SUM(E798:E807)</f>
      </c>
      <c r="F808" s="181">
        <f>SUM(F798:F807)</f>
      </c>
      <c r="G808" s="181">
        <f>SUM(G798:G807)</f>
      </c>
      <c r="H808" s="181">
        <f>SUM(H798:H807)</f>
      </c>
      <c r="I808" s="182">
        <f t="shared" si="677"/>
      </c>
      <c r="J808" s="183">
        <f t="shared" si="731"/>
      </c>
      <c r="K808" s="181">
        <f>SUM(K798:K807)</f>
      </c>
      <c r="L808" s="183">
        <f t="shared" si="786"/>
      </c>
      <c r="M808" s="181">
        <f>SUM(M798:M807)</f>
      </c>
      <c r="N808" s="184">
        <f t="shared" si="815"/>
      </c>
      <c r="O808" s="181">
        <f>SUM(O798:O807)</f>
      </c>
      <c r="P808" s="184">
        <f t="shared" si="842"/>
      </c>
      <c r="Q808" s="185">
        <f>M808/O808</f>
      </c>
      <c r="R808" s="181">
        <f>SUM(R798:R807)</f>
      </c>
      <c r="S808" s="185">
        <f>(O808+O808)/(K808+K808)</f>
      </c>
      <c r="T808" s="181">
        <f>SUM(T798:T807)</f>
      </c>
      <c r="U808" s="186">
        <f t="shared" ref="U808:U809" si="84">F808/T808</f>
      </c>
      <c r="V808" s="187">
        <f>(F808+5*500)/T808</f>
      </c>
      <c r="W808" s="183">
        <f>SUM(W798:W807)</f>
      </c>
      <c r="X808" s="188">
        <f t="shared" ref="X808:X809" si="216">W808/T808</f>
      </c>
      <c r="Y808" s="185">
        <f t="shared" ref="Y808:Y809" si="348">T808/R808</f>
      </c>
      <c r="Z808" s="187">
        <f t="shared" ref="Z808:Z809" si="480">W808/F808</f>
      </c>
      <c r="AA808" s="187">
        <f>W808/(F808+COUNT(W798:W807)*500)</f>
      </c>
      <c r="AB808" s="181">
        <f>SUM(AB798:AB807)</f>
      </c>
      <c r="AC808" s="181">
        <f>SUM(AC798:AC807)</f>
      </c>
      <c r="AD808" s="185">
        <f t="shared" ref="AD808:AD809" si="612">AB808/T808</f>
      </c>
      <c r="AE808" s="189">
        <f>(W808-AC808)/(F808+COUNT(W798:W807)*500)</f>
      </c>
      <c r="AF808" s="174"/>
    </row>
    <row r="809">
      <c r="A809" s="161"/>
      <c r="B809" s="162" t="s">
        <v>152</v>
      </c>
      <c r="C809" s="163" t="s">
        <v>156</v>
      </c>
      <c r="D809" s="164" t="s">
        <v>142</v>
      </c>
      <c r="E809" s="165">
        <v>1612.2</v>
      </c>
      <c r="F809" s="166">
        <f>E809+E810</f>
      </c>
      <c r="G809" s="167">
        <v>7135</v>
      </c>
      <c r="H809" s="167">
        <v>47</v>
      </c>
      <c r="I809" s="168">
        <f t="shared" si="677"/>
      </c>
      <c r="J809" s="169">
        <f t="shared" si="731"/>
      </c>
      <c r="K809" s="167">
        <v>14</v>
      </c>
      <c r="L809" s="169">
        <f t="shared" si="786"/>
      </c>
      <c r="M809" s="167">
        <v>2</v>
      </c>
      <c r="N809" s="170">
        <f t="shared" si="815"/>
      </c>
      <c r="O809" s="167">
        <v>4</v>
      </c>
      <c r="P809" s="170">
        <f t="shared" si="842"/>
      </c>
      <c r="Q809" s="171">
        <f>(M809+M810)/(O809+O810)</f>
      </c>
      <c r="R809" s="172">
        <v>11</v>
      </c>
      <c r="S809" s="171">
        <f>(O809+O810)/(K809+K810)</f>
      </c>
      <c r="T809" s="172">
        <v>4</v>
      </c>
      <c r="U809" s="173">
        <f t="shared" si="84"/>
      </c>
      <c r="V809" s="174">
        <f>(F809+500)/T809</f>
      </c>
      <c r="W809" s="173">
        <v>4022.2000000000007</v>
      </c>
      <c r="X809" s="174">
        <f t="shared" si="216"/>
      </c>
      <c r="Y809" s="171">
        <f t="shared" si="348"/>
      </c>
      <c r="Z809" s="174">
        <f t="shared" si="480"/>
      </c>
      <c r="AA809" s="174">
        <f>W809/(F809+500)</f>
      </c>
      <c r="AB809" s="172">
        <v>1</v>
      </c>
      <c r="AC809" s="172">
        <v>895.1999999999998</v>
      </c>
      <c r="AD809" s="171">
        <f t="shared" si="612"/>
      </c>
      <c r="AE809" s="174">
        <f>(W809-AC809)/(F809+500)</f>
      </c>
      <c r="AF809" s="174" t="s">
        <v>143</v>
      </c>
    </row>
    <row r="810">
      <c r="A810" s="161"/>
      <c r="B810" s="162"/>
      <c r="C810" s="163"/>
      <c r="D810" s="164" t="s">
        <v>144</v>
      </c>
      <c r="E810" s="165">
        <v>217.68</v>
      </c>
      <c r="F810" s="166"/>
      <c r="G810" s="167">
        <v>498</v>
      </c>
      <c r="H810" s="167">
        <v>38</v>
      </c>
      <c r="I810" s="168">
        <f t="shared" si="677"/>
      </c>
      <c r="J810" s="169">
        <f t="shared" si="731"/>
      </c>
      <c r="K810" s="167">
        <v>1</v>
      </c>
      <c r="L810" s="169">
        <f t="shared" si="786"/>
      </c>
      <c r="M810" s="167">
        <v>0</v>
      </c>
      <c r="N810" s="170">
        <f t="shared" si="815"/>
      </c>
      <c r="O810" s="167">
        <v>2</v>
      </c>
      <c r="P810" s="170">
        <f t="shared" si="842"/>
      </c>
      <c r="Q810" s="171"/>
      <c r="R810" s="172"/>
      <c r="S810" s="171"/>
      <c r="T810" s="172"/>
      <c r="U810" s="173"/>
      <c r="V810" s="174"/>
      <c r="W810" s="173"/>
      <c r="X810" s="174"/>
      <c r="Y810" s="171"/>
      <c r="Z810" s="174"/>
      <c r="AA810" s="174"/>
      <c r="AB810" s="172"/>
      <c r="AC810" s="172"/>
      <c r="AD810" s="171"/>
      <c r="AE810" s="174"/>
      <c r="AF810" s="176" t="s">
        <v>177</v>
      </c>
    </row>
    <row r="811">
      <c r="A811" s="161"/>
      <c r="B811" s="162" t="s">
        <v>153</v>
      </c>
      <c r="C811" s="163" t="s">
        <v>156</v>
      </c>
      <c r="D811" s="164" t="s">
        <v>142</v>
      </c>
      <c r="E811" s="165">
        <v>4846.25</v>
      </c>
      <c r="F811" s="166">
        <f>E811+E812</f>
      </c>
      <c r="G811" s="167">
        <v>42042</v>
      </c>
      <c r="H811" s="167">
        <v>278</v>
      </c>
      <c r="I811" s="168">
        <f t="shared" si="677"/>
      </c>
      <c r="J811" s="169">
        <f t="shared" si="731"/>
      </c>
      <c r="K811" s="167">
        <v>65</v>
      </c>
      <c r="L811" s="169">
        <f t="shared" si="786"/>
      </c>
      <c r="M811" s="167">
        <v>2</v>
      </c>
      <c r="N811" s="170">
        <f t="shared" si="815"/>
      </c>
      <c r="O811" s="167">
        <v>5</v>
      </c>
      <c r="P811" s="170">
        <f t="shared" si="842"/>
      </c>
      <c r="Q811" s="171">
        <f>(M811+M812)/(O811+O812)</f>
      </c>
      <c r="R811" s="172">
        <v>5</v>
      </c>
      <c r="S811" s="171">
        <f>(O811+O812)/(K811+K812)</f>
      </c>
      <c r="T811" s="172">
        <v>2</v>
      </c>
      <c r="U811" s="173">
        <f>F811/T811</f>
      </c>
      <c r="V811" s="174">
        <f>(F811+500)/T811</f>
      </c>
      <c r="W811" s="175">
        <v>2803.199999999997</v>
      </c>
      <c r="X811" s="174">
        <f>W811/T811</f>
      </c>
      <c r="Y811" s="171">
        <f>T811/R811</f>
      </c>
      <c r="Z811" s="174">
        <f>W811/F811</f>
      </c>
      <c r="AA811" s="174">
        <f>W811/(F811+500)</f>
      </c>
      <c r="AB811" s="172">
        <v>1</v>
      </c>
      <c r="AC811" s="172">
        <v>535.2</v>
      </c>
      <c r="AD811" s="171">
        <f>AB811/T811</f>
      </c>
      <c r="AE811" s="174">
        <f>(W811-AC811)/(F811+500)</f>
      </c>
      <c r="AF811" s="174" t="s">
        <v>143</v>
      </c>
    </row>
    <row r="812">
      <c r="A812" s="161"/>
      <c r="B812" s="162"/>
      <c r="C812" s="163"/>
      <c r="D812" s="164" t="s">
        <v>144</v>
      </c>
      <c r="E812" s="165">
        <v>54.51</v>
      </c>
      <c r="F812" s="166"/>
      <c r="G812" s="167">
        <v>472</v>
      </c>
      <c r="H812" s="167">
        <v>21</v>
      </c>
      <c r="I812" s="168">
        <f t="shared" si="677"/>
      </c>
      <c r="J812" s="169">
        <f t="shared" si="731"/>
      </c>
      <c r="K812" s="167">
        <v>3</v>
      </c>
      <c r="L812" s="169">
        <f t="shared" si="786"/>
      </c>
      <c r="M812" s="167">
        <v>0</v>
      </c>
      <c r="N812" s="170">
        <f t="shared" si="815"/>
      </c>
      <c r="O812" s="167">
        <v>0</v>
      </c>
      <c r="P812" s="170">
        <f t="shared" si="842"/>
      </c>
      <c r="Q812" s="171"/>
      <c r="R812" s="172"/>
      <c r="S812" s="171"/>
      <c r="T812" s="172"/>
      <c r="U812" s="173"/>
      <c r="V812" s="174"/>
      <c r="W812" s="175"/>
      <c r="X812" s="174"/>
      <c r="Y812" s="171"/>
      <c r="Z812" s="174"/>
      <c r="AA812" s="174"/>
      <c r="AB812" s="172"/>
      <c r="AC812" s="172"/>
      <c r="AD812" s="171"/>
      <c r="AE812" s="174"/>
      <c r="AF812" s="176" t="s">
        <v>177</v>
      </c>
    </row>
    <row r="813">
      <c r="A813" s="161"/>
      <c r="B813" s="162" t="s">
        <v>154</v>
      </c>
      <c r="C813" s="163" t="s">
        <v>156</v>
      </c>
      <c r="D813" s="164" t="s">
        <v>142</v>
      </c>
      <c r="E813" s="165">
        <v>5376.9</v>
      </c>
      <c r="F813" s="166">
        <f>E813+E814</f>
      </c>
      <c r="G813" s="167">
        <v>40682</v>
      </c>
      <c r="H813" s="167">
        <v>396</v>
      </c>
      <c r="I813" s="168">
        <f t="shared" si="677"/>
      </c>
      <c r="J813" s="169">
        <f t="shared" si="731"/>
      </c>
      <c r="K813" s="167">
        <v>82</v>
      </c>
      <c r="L813" s="169">
        <f t="shared" si="786"/>
      </c>
      <c r="M813" s="167">
        <v>6</v>
      </c>
      <c r="N813" s="170">
        <f t="shared" si="815"/>
      </c>
      <c r="O813" s="167">
        <v>12</v>
      </c>
      <c r="P813" s="170">
        <f t="shared" si="842"/>
      </c>
      <c r="Q813" s="171">
        <f>(M813+M814)/(O813+O814)</f>
      </c>
      <c r="R813" s="172">
        <v>20</v>
      </c>
      <c r="S813" s="171">
        <f>(O813+O814)/(K813+K814)</f>
      </c>
      <c r="T813" s="172">
        <v>8</v>
      </c>
      <c r="U813" s="173">
        <f>F813/T813</f>
      </c>
      <c r="V813" s="174">
        <f>(F813+500)/T813</f>
      </c>
      <c r="W813" s="175">
        <v>14562</v>
      </c>
      <c r="X813" s="174">
        <f>W813/T813</f>
      </c>
      <c r="Y813" s="171">
        <f>T813/R813</f>
      </c>
      <c r="Z813" s="174">
        <f>W813/F813</f>
      </c>
      <c r="AA813" s="174">
        <f>W813/(F813+500)</f>
      </c>
      <c r="AB813" s="172">
        <v>0</v>
      </c>
      <c r="AC813" s="172">
        <v>0</v>
      </c>
      <c r="AD813" s="171">
        <f>AB813/T813</f>
      </c>
      <c r="AE813" s="174">
        <f>(W813-AC813)/(F813+500)</f>
      </c>
      <c r="AF813" s="174" t="s">
        <v>143</v>
      </c>
    </row>
    <row r="814">
      <c r="A814" s="161"/>
      <c r="B814" s="162"/>
      <c r="C814" s="163"/>
      <c r="D814" s="164" t="s">
        <v>144</v>
      </c>
      <c r="E814" s="165">
        <v>66.58</v>
      </c>
      <c r="F814" s="166"/>
      <c r="G814" s="167">
        <v>508</v>
      </c>
      <c r="H814" s="167">
        <v>34</v>
      </c>
      <c r="I814" s="168">
        <f t="shared" si="677"/>
      </c>
      <c r="J814" s="169">
        <f t="shared" si="731"/>
      </c>
      <c r="K814" s="167">
        <v>2</v>
      </c>
      <c r="L814" s="169">
        <f t="shared" si="786"/>
      </c>
      <c r="M814" s="167">
        <v>0</v>
      </c>
      <c r="N814" s="170">
        <f t="shared" si="815"/>
      </c>
      <c r="O814" s="167">
        <v>0</v>
      </c>
      <c r="P814" s="170">
        <f t="shared" si="842"/>
      </c>
      <c r="Q814" s="171"/>
      <c r="R814" s="172"/>
      <c r="S814" s="171"/>
      <c r="T814" s="172"/>
      <c r="U814" s="173"/>
      <c r="V814" s="174"/>
      <c r="W814" s="175"/>
      <c r="X814" s="174"/>
      <c r="Y814" s="171"/>
      <c r="Z814" s="174"/>
      <c r="AA814" s="174"/>
      <c r="AB814" s="172"/>
      <c r="AC814" s="172"/>
      <c r="AD814" s="171"/>
      <c r="AE814" s="174"/>
      <c r="AF814" s="176" t="s">
        <v>177</v>
      </c>
    </row>
    <row r="815">
      <c r="A815" s="161"/>
      <c r="B815" s="162" t="s">
        <v>155</v>
      </c>
      <c r="C815" s="163" t="s">
        <v>156</v>
      </c>
      <c r="D815" s="164" t="s">
        <v>142</v>
      </c>
      <c r="E815" s="165">
        <v>2283.36</v>
      </c>
      <c r="F815" s="166">
        <f>E815+E816</f>
      </c>
      <c r="G815" s="167">
        <v>18009</v>
      </c>
      <c r="H815" s="167">
        <v>171</v>
      </c>
      <c r="I815" s="168">
        <f t="shared" si="677"/>
      </c>
      <c r="J815" s="169">
        <f t="shared" si="731"/>
      </c>
      <c r="K815" s="167">
        <v>35</v>
      </c>
      <c r="L815" s="169">
        <f t="shared" si="786"/>
      </c>
      <c r="M815" s="167">
        <v>0</v>
      </c>
      <c r="N815" s="170">
        <f t="shared" si="815"/>
      </c>
      <c r="O815" s="167">
        <v>0</v>
      </c>
      <c r="P815" s="170">
        <f t="shared" si="842"/>
      </c>
      <c r="Q815" s="171">
        <f>(M815+M816)/(O815+O816)</f>
      </c>
      <c r="R815" s="172">
        <v>9</v>
      </c>
      <c r="S815" s="171">
        <f>(O815+O816)/(K815+K816)</f>
      </c>
      <c r="T815" s="172">
        <v>5</v>
      </c>
      <c r="U815" s="173">
        <f>F815/T815</f>
      </c>
      <c r="V815" s="174">
        <f>(F815+500)/T815</f>
      </c>
      <c r="W815" s="175">
        <v>7217.800000000003</v>
      </c>
      <c r="X815" s="174">
        <f>W815/T815</f>
      </c>
      <c r="Y815" s="171">
        <f>T815/R815</f>
      </c>
      <c r="Z815" s="174">
        <f>W815/F815</f>
      </c>
      <c r="AA815" s="174">
        <f>W815/(F815+500)</f>
      </c>
      <c r="AB815" s="172">
        <v>1</v>
      </c>
      <c r="AC815" s="172">
        <v>2011.1999999999998</v>
      </c>
      <c r="AD815" s="171">
        <f>AB815/T815</f>
      </c>
      <c r="AE815" s="174">
        <f>(W815-AC815)/(F815+500)</f>
      </c>
      <c r="AF815" s="174" t="s">
        <v>143</v>
      </c>
    </row>
    <row r="816">
      <c r="A816" s="161"/>
      <c r="B816" s="162"/>
      <c r="C816" s="163"/>
      <c r="D816" s="164" t="s">
        <v>144</v>
      </c>
      <c r="E816" s="165">
        <v>247.24</v>
      </c>
      <c r="F816" s="166"/>
      <c r="G816" s="167">
        <v>1560</v>
      </c>
      <c r="H816" s="167">
        <v>83</v>
      </c>
      <c r="I816" s="168">
        <f t="shared" si="677"/>
      </c>
      <c r="J816" s="169">
        <f t="shared" si="731"/>
      </c>
      <c r="K816" s="167">
        <v>6</v>
      </c>
      <c r="L816" s="169">
        <f t="shared" si="786"/>
      </c>
      <c r="M816" s="167">
        <v>2</v>
      </c>
      <c r="N816" s="170">
        <f t="shared" si="815"/>
      </c>
      <c r="O816" s="167">
        <v>2</v>
      </c>
      <c r="P816" s="170">
        <f t="shared" si="842"/>
      </c>
      <c r="Q816" s="171"/>
      <c r="R816" s="172"/>
      <c r="S816" s="171"/>
      <c r="T816" s="172"/>
      <c r="U816" s="173"/>
      <c r="V816" s="174"/>
      <c r="W816" s="175"/>
      <c r="X816" s="174"/>
      <c r="Y816" s="171"/>
      <c r="Z816" s="174"/>
      <c r="AA816" s="174"/>
      <c r="AB816" s="172"/>
      <c r="AC816" s="172"/>
      <c r="AD816" s="171"/>
      <c r="AE816" s="174"/>
      <c r="AF816" s="176" t="s">
        <v>177</v>
      </c>
    </row>
    <row r="817">
      <c r="A817" s="161"/>
      <c r="B817" s="177" t="s">
        <v>149</v>
      </c>
      <c r="C817" s="178"/>
      <c r="D817" s="179"/>
      <c r="E817" s="180">
        <f>SUM(E809:E816)</f>
      </c>
      <c r="F817" s="181">
        <f>SUM(F809:F816)</f>
      </c>
      <c r="G817" s="181">
        <f>SUM(G809:G816)</f>
      </c>
      <c r="H817" s="181">
        <f>SUM(H809:H816)</f>
      </c>
      <c r="I817" s="182">
        <f t="shared" si="677"/>
      </c>
      <c r="J817" s="183">
        <f t="shared" si="731"/>
      </c>
      <c r="K817" s="181">
        <f>SUM(K809:K816)</f>
      </c>
      <c r="L817" s="183">
        <f t="shared" si="786"/>
      </c>
      <c r="M817" s="181">
        <f>SUM(M809:M816)</f>
      </c>
      <c r="N817" s="184">
        <f t="shared" si="815"/>
      </c>
      <c r="O817" s="181">
        <f>SUM(O809:O816)</f>
      </c>
      <c r="P817" s="184">
        <f t="shared" si="842"/>
      </c>
      <c r="Q817" s="185">
        <f>M817/O817</f>
      </c>
      <c r="R817" s="181">
        <f>SUM(R809:R816)</f>
      </c>
      <c r="S817" s="185">
        <f>(O817+O817)/(K817+K817)</f>
      </c>
      <c r="T817" s="181">
        <f>SUM(T809:T816)</f>
      </c>
      <c r="U817" s="186">
        <f t="shared" ref="U817:U818" si="85">F817/T817</f>
      </c>
      <c r="V817" s="187">
        <f>(F817+5*500)/T817</f>
      </c>
      <c r="W817" s="183">
        <f>SUM(W809:W816)</f>
      </c>
      <c r="X817" s="188">
        <f t="shared" ref="X817:X818" si="217">W817/T817</f>
      </c>
      <c r="Y817" s="185">
        <f t="shared" ref="Y817:Y818" si="349">T817/R817</f>
      </c>
      <c r="Z817" s="187">
        <f t="shared" ref="Z817:Z818" si="481">W817/F817</f>
      </c>
      <c r="AA817" s="187">
        <f>W817/(F817+COUNT(W809:W816)*500)</f>
      </c>
      <c r="AB817" s="181">
        <f>SUM(AB809:AB816)</f>
      </c>
      <c r="AC817" s="181">
        <f>SUM(AC809:AC816)</f>
      </c>
      <c r="AD817" s="185">
        <f t="shared" ref="AD817:AD818" si="613">AB817/T817</f>
      </c>
      <c r="AE817" s="189">
        <f>(W817-AC817)/(F817+COUNT(W809:W816))</f>
      </c>
      <c r="AF817" s="174"/>
    </row>
    <row r="818">
      <c r="A818" s="161"/>
      <c r="B818" s="162" t="s">
        <v>157</v>
      </c>
      <c r="C818" s="163" t="s">
        <v>191</v>
      </c>
      <c r="D818" s="164" t="s">
        <v>142</v>
      </c>
      <c r="E818" s="165">
        <v>2859.21</v>
      </c>
      <c r="F818" s="166">
        <f>E818+E819</f>
      </c>
      <c r="G818" s="167">
        <v>16827</v>
      </c>
      <c r="H818" s="167">
        <v>205</v>
      </c>
      <c r="I818" s="168">
        <f t="shared" si="677"/>
      </c>
      <c r="J818" s="169">
        <f t="shared" si="731"/>
      </c>
      <c r="K818" s="167">
        <v>43</v>
      </c>
      <c r="L818" s="169">
        <f t="shared" si="786"/>
      </c>
      <c r="M818" s="167">
        <v>2</v>
      </c>
      <c r="N818" s="170">
        <f t="shared" si="815"/>
      </c>
      <c r="O818" s="167">
        <v>4</v>
      </c>
      <c r="P818" s="170">
        <f t="shared" si="842"/>
      </c>
      <c r="Q818" s="171">
        <f>(M818+M819)/(O818+O819)</f>
      </c>
      <c r="R818" s="172">
        <v>13</v>
      </c>
      <c r="S818" s="171">
        <f>(O818+O819)/(K818+K819)</f>
      </c>
      <c r="T818" s="172">
        <v>3</v>
      </c>
      <c r="U818" s="173">
        <f t="shared" si="85"/>
      </c>
      <c r="V818" s="174">
        <f>(F818+500)/T818</f>
      </c>
      <c r="W818" s="173">
        <v>1726.7999999999956</v>
      </c>
      <c r="X818" s="174">
        <f t="shared" si="217"/>
      </c>
      <c r="Y818" s="171">
        <f t="shared" si="349"/>
      </c>
      <c r="Z818" s="174">
        <f t="shared" si="481"/>
      </c>
      <c r="AA818" s="174">
        <f>W818/(F818+500)</f>
      </c>
      <c r="AB818" s="172">
        <v>1</v>
      </c>
      <c r="AC818" s="172">
        <v>2050.7999999999993</v>
      </c>
      <c r="AD818" s="171">
        <f t="shared" si="613"/>
      </c>
      <c r="AE818" s="174">
        <f>(W818-AC818)/(F818+500)</f>
      </c>
      <c r="AF818" s="174" t="s">
        <v>143</v>
      </c>
    </row>
    <row r="819">
      <c r="A819" s="161"/>
      <c r="B819" s="162"/>
      <c r="C819" s="163"/>
      <c r="D819" s="164" t="s">
        <v>144</v>
      </c>
      <c r="E819" s="165">
        <v>689.92</v>
      </c>
      <c r="F819" s="166"/>
      <c r="G819" s="167">
        <v>4566</v>
      </c>
      <c r="H819" s="167">
        <v>211</v>
      </c>
      <c r="I819" s="168">
        <f t="shared" si="677"/>
      </c>
      <c r="J819" s="169">
        <f t="shared" si="731"/>
      </c>
      <c r="K819" s="167">
        <v>12</v>
      </c>
      <c r="L819" s="169">
        <f t="shared" si="786"/>
      </c>
      <c r="M819" s="167">
        <v>1</v>
      </c>
      <c r="N819" s="170">
        <f t="shared" si="815"/>
      </c>
      <c r="O819" s="167">
        <v>4</v>
      </c>
      <c r="P819" s="170">
        <f t="shared" si="842"/>
      </c>
      <c r="Q819" s="171"/>
      <c r="R819" s="172"/>
      <c r="S819" s="171"/>
      <c r="T819" s="172"/>
      <c r="U819" s="173"/>
      <c r="V819" s="174"/>
      <c r="W819" s="173"/>
      <c r="X819" s="174"/>
      <c r="Y819" s="171"/>
      <c r="Z819" s="174"/>
      <c r="AA819" s="174"/>
      <c r="AB819" s="172"/>
      <c r="AC819" s="172"/>
      <c r="AD819" s="171"/>
      <c r="AE819" s="174"/>
      <c r="AF819" s="176" t="s">
        <v>177</v>
      </c>
    </row>
    <row r="820">
      <c r="A820" s="161"/>
      <c r="B820" s="162" t="s">
        <v>158</v>
      </c>
      <c r="C820" s="163" t="s">
        <v>191</v>
      </c>
      <c r="D820" s="164" t="s">
        <v>142</v>
      </c>
      <c r="E820" s="165">
        <v>3239.82</v>
      </c>
      <c r="F820" s="166">
        <f>E820+E821</f>
      </c>
      <c r="G820" s="167">
        <v>25266</v>
      </c>
      <c r="H820" s="167">
        <v>175</v>
      </c>
      <c r="I820" s="168">
        <f t="shared" si="677"/>
      </c>
      <c r="J820" s="169">
        <f t="shared" si="731"/>
      </c>
      <c r="K820" s="167">
        <v>42</v>
      </c>
      <c r="L820" s="169">
        <f t="shared" si="786"/>
      </c>
      <c r="M820" s="167">
        <v>2</v>
      </c>
      <c r="N820" s="170">
        <f t="shared" si="815"/>
      </c>
      <c r="O820" s="167">
        <v>10</v>
      </c>
      <c r="P820" s="170">
        <f t="shared" si="842"/>
      </c>
      <c r="Q820" s="171">
        <f>(M820+M821)/(O820+O821)</f>
      </c>
      <c r="R820" s="172">
        <v>15</v>
      </c>
      <c r="S820" s="171">
        <f>(O820+O821)/(K820+K821)</f>
      </c>
      <c r="T820" s="172">
        <v>5</v>
      </c>
      <c r="U820" s="173">
        <f>F820/T820</f>
      </c>
      <c r="V820" s="174">
        <f>(F820+500)/T820</f>
      </c>
      <c r="W820" s="175">
        <v>6866.400000000009</v>
      </c>
      <c r="X820" s="174">
        <f>W820/T820</f>
      </c>
      <c r="Y820" s="171">
        <f>T820/R820</f>
      </c>
      <c r="Z820" s="174">
        <f>W820/F820</f>
      </c>
      <c r="AA820" s="174">
        <f>W820/(F820+500)</f>
      </c>
      <c r="AB820" s="172">
        <v>4</v>
      </c>
      <c r="AC820" s="172">
        <v>5522.4</v>
      </c>
      <c r="AD820" s="171">
        <f>AB820/T820</f>
      </c>
      <c r="AE820" s="174">
        <f>(W820-AC820)/(F820+500)</f>
      </c>
      <c r="AF820" s="174" t="s">
        <v>159</v>
      </c>
    </row>
    <row r="821">
      <c r="A821" s="161"/>
      <c r="B821" s="162"/>
      <c r="C821" s="163"/>
      <c r="D821" s="164" t="s">
        <v>144</v>
      </c>
      <c r="E821" s="165">
        <v>848.89</v>
      </c>
      <c r="F821" s="166"/>
      <c r="G821" s="167">
        <v>6011</v>
      </c>
      <c r="H821" s="167">
        <v>301</v>
      </c>
      <c r="I821" s="168">
        <f t="shared" si="677"/>
      </c>
      <c r="J821" s="169">
        <f t="shared" si="731"/>
      </c>
      <c r="K821" s="167">
        <v>12</v>
      </c>
      <c r="L821" s="169">
        <f t="shared" si="786"/>
      </c>
      <c r="M821" s="167">
        <v>0</v>
      </c>
      <c r="N821" s="170">
        <f t="shared" si="815"/>
      </c>
      <c r="O821" s="167">
        <v>1</v>
      </c>
      <c r="P821" s="170">
        <f t="shared" si="842"/>
      </c>
      <c r="Q821" s="171"/>
      <c r="R821" s="172"/>
      <c r="S821" s="171"/>
      <c r="T821" s="172"/>
      <c r="U821" s="173"/>
      <c r="V821" s="174"/>
      <c r="W821" s="175"/>
      <c r="X821" s="174"/>
      <c r="Y821" s="171"/>
      <c r="Z821" s="174"/>
      <c r="AA821" s="174"/>
      <c r="AB821" s="172"/>
      <c r="AC821" s="172"/>
      <c r="AD821" s="171"/>
      <c r="AE821" s="174"/>
      <c r="AF821" s="176" t="s">
        <v>199</v>
      </c>
    </row>
    <row r="822">
      <c r="A822" s="161"/>
      <c r="B822" s="177" t="s">
        <v>149</v>
      </c>
      <c r="C822" s="178"/>
      <c r="D822" s="179"/>
      <c r="E822" s="180">
        <f>SUM(E818:E821)</f>
      </c>
      <c r="F822" s="181">
        <f>SUM(F818:F821)</f>
      </c>
      <c r="G822" s="181">
        <f>SUM(G818:G821)</f>
      </c>
      <c r="H822" s="181">
        <f>SUM(H818:H821)</f>
      </c>
      <c r="I822" s="182">
        <f t="shared" si="677"/>
      </c>
      <c r="J822" s="183">
        <f t="shared" si="731"/>
      </c>
      <c r="K822" s="181">
        <f>SUM(K818:K821)</f>
      </c>
      <c r="L822" s="183">
        <f t="shared" si="786"/>
      </c>
      <c r="M822" s="181">
        <f>SUM(M818:M821)</f>
      </c>
      <c r="N822" s="184">
        <f t="shared" si="815"/>
      </c>
      <c r="O822" s="181">
        <f>SUM(O818:O821)</f>
      </c>
      <c r="P822" s="184">
        <f t="shared" si="842"/>
      </c>
      <c r="Q822" s="185">
        <f>M822/O822</f>
      </c>
      <c r="R822" s="181">
        <f>SUM(R818:R821)</f>
      </c>
      <c r="S822" s="185">
        <f>(O822+O822)/(K822+K822)</f>
      </c>
      <c r="T822" s="181">
        <f>SUM(T818:T821)</f>
      </c>
      <c r="U822" s="186">
        <f t="shared" ref="U822:U823" si="86">F822/T822</f>
      </c>
      <c r="V822" s="187">
        <f>(F822+5*500)/T822</f>
      </c>
      <c r="W822" s="183">
        <f>SUM(W818:W821)</f>
      </c>
      <c r="X822" s="188">
        <f t="shared" ref="X822:X823" si="218">W822/T822</f>
      </c>
      <c r="Y822" s="185">
        <f t="shared" ref="Y822:Y823" si="350">T822/R822</f>
      </c>
      <c r="Z822" s="187">
        <f t="shared" ref="Z822:Z823" si="482">W822/F822</f>
      </c>
      <c r="AA822" s="187">
        <f>W822/(F822+COUNT(W818:W821)*500)</f>
      </c>
      <c r="AB822" s="181">
        <f>SUM(AB818:AB821)</f>
      </c>
      <c r="AC822" s="181">
        <f>SUM(AC818:AC821)</f>
      </c>
      <c r="AD822" s="185">
        <f t="shared" ref="AD822:AD823" si="614">AB822/T822</f>
      </c>
      <c r="AE822" s="189">
        <f>(W822-AC822)/(F822+COUNT(W818:W821))</f>
      </c>
      <c r="AF822" s="174"/>
    </row>
    <row r="823">
      <c r="A823" s="161"/>
      <c r="B823" s="162" t="s">
        <v>161</v>
      </c>
      <c r="C823" s="163" t="s">
        <v>163</v>
      </c>
      <c r="D823" s="164" t="s">
        <v>142</v>
      </c>
      <c r="E823" s="165">
        <v>2417.06</v>
      </c>
      <c r="F823" s="166">
        <f>E823+E824</f>
      </c>
      <c r="G823" s="167">
        <v>21416</v>
      </c>
      <c r="H823" s="167">
        <v>126</v>
      </c>
      <c r="I823" s="168">
        <f t="shared" si="677"/>
      </c>
      <c r="J823" s="169">
        <f t="shared" si="731"/>
      </c>
      <c r="K823" s="167">
        <v>35</v>
      </c>
      <c r="L823" s="169">
        <f t="shared" si="786"/>
      </c>
      <c r="M823" s="167">
        <v>2</v>
      </c>
      <c r="N823" s="170">
        <f t="shared" si="815"/>
      </c>
      <c r="O823" s="167">
        <v>7</v>
      </c>
      <c r="P823" s="170">
        <f t="shared" si="842"/>
      </c>
      <c r="Q823" s="171">
        <f>(M823+M824)/(O823+O824)</f>
      </c>
      <c r="R823" s="172">
        <v>11</v>
      </c>
      <c r="S823" s="171">
        <f>(O823+O824)/(K823+K824)</f>
      </c>
      <c r="T823" s="172">
        <v>2</v>
      </c>
      <c r="U823" s="173">
        <f t="shared" si="86"/>
      </c>
      <c r="V823" s="174">
        <f>(F823+500)/T823</f>
      </c>
      <c r="W823" s="173">
        <v>2467.199999999997</v>
      </c>
      <c r="X823" s="174">
        <f t="shared" si="218"/>
      </c>
      <c r="Y823" s="171">
        <f t="shared" si="350"/>
      </c>
      <c r="Z823" s="174">
        <f t="shared" si="482"/>
      </c>
      <c r="AA823" s="174">
        <f>W823/(F823+500)</f>
      </c>
      <c r="AB823" s="172">
        <v>1</v>
      </c>
      <c r="AC823" s="172">
        <v>456</v>
      </c>
      <c r="AD823" s="171">
        <f t="shared" si="614"/>
      </c>
      <c r="AE823" s="174">
        <f>(W823-AC823)/(F823+500)</f>
      </c>
      <c r="AF823" s="174" t="s">
        <v>159</v>
      </c>
    </row>
    <row r="824">
      <c r="A824" s="161"/>
      <c r="B824" s="162"/>
      <c r="C824" s="163"/>
      <c r="D824" s="164" t="s">
        <v>144</v>
      </c>
      <c r="E824" s="165">
        <v>513.62</v>
      </c>
      <c r="F824" s="166"/>
      <c r="G824" s="167">
        <v>4790</v>
      </c>
      <c r="H824" s="167">
        <v>210</v>
      </c>
      <c r="I824" s="168">
        <f t="shared" si="677"/>
      </c>
      <c r="J824" s="169">
        <f t="shared" si="731"/>
      </c>
      <c r="K824" s="167">
        <v>15</v>
      </c>
      <c r="L824" s="169">
        <f t="shared" si="786"/>
      </c>
      <c r="M824" s="167">
        <v>0</v>
      </c>
      <c r="N824" s="170">
        <f t="shared" si="815"/>
      </c>
      <c r="O824" s="167">
        <v>2</v>
      </c>
      <c r="P824" s="170">
        <f t="shared" si="842"/>
      </c>
      <c r="Q824" s="171"/>
      <c r="R824" s="172"/>
      <c r="S824" s="171"/>
      <c r="T824" s="172"/>
      <c r="U824" s="173"/>
      <c r="V824" s="174"/>
      <c r="W824" s="173"/>
      <c r="X824" s="174"/>
      <c r="Y824" s="171"/>
      <c r="Z824" s="174"/>
      <c r="AA824" s="174"/>
      <c r="AB824" s="172"/>
      <c r="AC824" s="172"/>
      <c r="AD824" s="171"/>
      <c r="AE824" s="174"/>
      <c r="AF824" s="176" t="s">
        <v>199</v>
      </c>
    </row>
    <row r="825">
      <c r="A825" s="161"/>
      <c r="B825" s="162" t="s">
        <v>162</v>
      </c>
      <c r="C825" s="163" t="s">
        <v>163</v>
      </c>
      <c r="D825" s="164" t="s">
        <v>142</v>
      </c>
      <c r="E825" s="165">
        <v>1673.53</v>
      </c>
      <c r="F825" s="166">
        <f>E825+E826</f>
      </c>
      <c r="G825" s="167">
        <v>17664</v>
      </c>
      <c r="H825" s="167">
        <v>132</v>
      </c>
      <c r="I825" s="168">
        <f t="shared" si="677"/>
      </c>
      <c r="J825" s="169">
        <f t="shared" si="731"/>
      </c>
      <c r="K825" s="167">
        <v>30</v>
      </c>
      <c r="L825" s="169">
        <f t="shared" si="786"/>
      </c>
      <c r="M825" s="167">
        <v>1</v>
      </c>
      <c r="N825" s="170">
        <f t="shared" si="815"/>
      </c>
      <c r="O825" s="167">
        <v>5</v>
      </c>
      <c r="P825" s="170">
        <f t="shared" si="842"/>
      </c>
      <c r="Q825" s="171">
        <f>(M825+M826)/(O825+O826)</f>
      </c>
      <c r="R825" s="172">
        <v>9</v>
      </c>
      <c r="S825" s="171">
        <f>(O825+O826)/(K825+K826)</f>
      </c>
      <c r="T825" s="172">
        <v>2</v>
      </c>
      <c r="U825" s="173">
        <f>F825/T825</f>
      </c>
      <c r="V825" s="174">
        <f>(F825+500)/T825</f>
      </c>
      <c r="W825" s="173">
        <v>3307.199999999997</v>
      </c>
      <c r="X825" s="174">
        <f>W825/T825</f>
      </c>
      <c r="Y825" s="171">
        <f>T825/R825</f>
      </c>
      <c r="Z825" s="174">
        <f>W825/F825</f>
      </c>
      <c r="AA825" s="174">
        <f>W825/(F825+500)</f>
      </c>
      <c r="AB825" s="172">
        <v>1</v>
      </c>
      <c r="AC825" s="172">
        <f>216*12</f>
      </c>
      <c r="AD825" s="171">
        <f>AB825/T825</f>
      </c>
      <c r="AE825" s="174">
        <f>(W825-AC825)/(F825+500)</f>
      </c>
      <c r="AF825" s="174" t="s">
        <v>159</v>
      </c>
    </row>
    <row r="826">
      <c r="A826" s="161"/>
      <c r="B826" s="162"/>
      <c r="C826" s="163"/>
      <c r="D826" s="164" t="s">
        <v>144</v>
      </c>
      <c r="E826" s="165">
        <v>174.44</v>
      </c>
      <c r="F826" s="166"/>
      <c r="G826" s="167">
        <v>1663</v>
      </c>
      <c r="H826" s="167">
        <v>69</v>
      </c>
      <c r="I826" s="168">
        <f t="shared" si="677"/>
      </c>
      <c r="J826" s="169">
        <f t="shared" si="731"/>
      </c>
      <c r="K826" s="167">
        <v>4</v>
      </c>
      <c r="L826" s="169">
        <f t="shared" si="786"/>
      </c>
      <c r="M826" s="167">
        <v>0</v>
      </c>
      <c r="N826" s="170">
        <f t="shared" si="815"/>
      </c>
      <c r="O826" s="167">
        <v>0</v>
      </c>
      <c r="P826" s="170">
        <f t="shared" si="842"/>
      </c>
      <c r="Q826" s="171"/>
      <c r="R826" s="172"/>
      <c r="S826" s="171"/>
      <c r="T826" s="172"/>
      <c r="U826" s="173"/>
      <c r="V826" s="174"/>
      <c r="W826" s="173"/>
      <c r="X826" s="174"/>
      <c r="Y826" s="171"/>
      <c r="Z826" s="174"/>
      <c r="AA826" s="174"/>
      <c r="AB826" s="172"/>
      <c r="AC826" s="172"/>
      <c r="AD826" s="171"/>
      <c r="AE826" s="174"/>
      <c r="AF826" s="176" t="s">
        <v>199</v>
      </c>
    </row>
    <row r="827">
      <c r="A827" s="161"/>
      <c r="B827" s="162" t="s">
        <v>164</v>
      </c>
      <c r="C827" s="163" t="s">
        <v>163</v>
      </c>
      <c r="D827" s="164" t="s">
        <v>142</v>
      </c>
      <c r="E827" s="165">
        <v>1626.26</v>
      </c>
      <c r="F827" s="166">
        <f>E827+E828</f>
      </c>
      <c r="G827" s="167">
        <v>14538</v>
      </c>
      <c r="H827" s="167">
        <v>104</v>
      </c>
      <c r="I827" s="168">
        <f t="shared" si="677"/>
      </c>
      <c r="J827" s="169">
        <f t="shared" si="731"/>
      </c>
      <c r="K827" s="167">
        <v>30</v>
      </c>
      <c r="L827" s="169">
        <f t="shared" si="786"/>
      </c>
      <c r="M827" s="167">
        <v>2</v>
      </c>
      <c r="N827" s="170">
        <f t="shared" si="815"/>
      </c>
      <c r="O827" s="167">
        <v>5</v>
      </c>
      <c r="P827" s="170">
        <f t="shared" si="842"/>
      </c>
      <c r="Q827" s="171">
        <f>(M827+M828)/(O827+O828)</f>
      </c>
      <c r="R827" s="172">
        <v>11</v>
      </c>
      <c r="S827" s="171">
        <f>(O827+O828)/(K827+K828)</f>
      </c>
      <c r="T827" s="172">
        <v>2</v>
      </c>
      <c r="U827" s="173">
        <f>F827/T827</f>
      </c>
      <c r="V827" s="174">
        <f>(F827+500)/T827</f>
      </c>
      <c r="W827" s="175">
        <v>2407.199999999997</v>
      </c>
      <c r="X827" s="174">
        <f>W827/T827</f>
      </c>
      <c r="Y827" s="171">
        <f>T827/R827</f>
      </c>
      <c r="Z827" s="174">
        <f>W827/F827</f>
      </c>
      <c r="AA827" s="174">
        <f>W827/(F827+500)</f>
      </c>
      <c r="AB827" s="172">
        <v>0</v>
      </c>
      <c r="AC827" s="172">
        <v>0</v>
      </c>
      <c r="AD827" s="171">
        <f>AB827/T827</f>
      </c>
      <c r="AE827" s="174">
        <f>(W827-AC827)/(F827+500)</f>
      </c>
      <c r="AF827" s="174" t="s">
        <v>159</v>
      </c>
    </row>
    <row r="828">
      <c r="A828" s="161"/>
      <c r="B828" s="162"/>
      <c r="C828" s="163"/>
      <c r="D828" s="164" t="s">
        <v>144</v>
      </c>
      <c r="E828" s="165">
        <v>150.68</v>
      </c>
      <c r="F828" s="166"/>
      <c r="G828" s="167">
        <v>1459</v>
      </c>
      <c r="H828" s="167">
        <v>42</v>
      </c>
      <c r="I828" s="168">
        <f t="shared" si="677"/>
      </c>
      <c r="J828" s="169">
        <f t="shared" si="731"/>
      </c>
      <c r="K828" s="167">
        <v>4</v>
      </c>
      <c r="L828" s="169">
        <f t="shared" si="786"/>
      </c>
      <c r="M828" s="167">
        <v>0</v>
      </c>
      <c r="N828" s="170">
        <f t="shared" si="815"/>
      </c>
      <c r="O828" s="167">
        <v>0</v>
      </c>
      <c r="P828" s="170">
        <f t="shared" si="842"/>
      </c>
      <c r="Q828" s="171"/>
      <c r="R828" s="172"/>
      <c r="S828" s="171"/>
      <c r="T828" s="172"/>
      <c r="U828" s="173"/>
      <c r="V828" s="174"/>
      <c r="W828" s="175"/>
      <c r="X828" s="174"/>
      <c r="Y828" s="171"/>
      <c r="Z828" s="174"/>
      <c r="AA828" s="174"/>
      <c r="AB828" s="172"/>
      <c r="AC828" s="172"/>
      <c r="AD828" s="171"/>
      <c r="AE828" s="174"/>
      <c r="AF828" s="176" t="s">
        <v>199</v>
      </c>
    </row>
    <row r="829">
      <c r="A829" s="161"/>
      <c r="B829" s="162" t="s">
        <v>165</v>
      </c>
      <c r="C829" s="163" t="s">
        <v>163</v>
      </c>
      <c r="D829" s="164" t="s">
        <v>142</v>
      </c>
      <c r="E829" s="165">
        <v>2116.62</v>
      </c>
      <c r="F829" s="166">
        <f>E829+E830</f>
      </c>
      <c r="G829" s="167">
        <v>16955</v>
      </c>
      <c r="H829" s="167">
        <v>132</v>
      </c>
      <c r="I829" s="168">
        <f t="shared" si="677"/>
      </c>
      <c r="J829" s="169">
        <f t="shared" si="731"/>
      </c>
      <c r="K829" s="167">
        <v>32</v>
      </c>
      <c r="L829" s="169">
        <f t="shared" si="786"/>
      </c>
      <c r="M829" s="167">
        <v>1</v>
      </c>
      <c r="N829" s="170">
        <f t="shared" si="815"/>
      </c>
      <c r="O829" s="167">
        <v>1</v>
      </c>
      <c r="P829" s="170">
        <f t="shared" si="842"/>
      </c>
      <c r="Q829" s="171">
        <f>(M829+M830)/(O829+O830)</f>
      </c>
      <c r="R829" s="172">
        <v>3</v>
      </c>
      <c r="S829" s="171">
        <f>(O829+O830)/(K829+K830)</f>
      </c>
      <c r="T829" s="172">
        <v>1</v>
      </c>
      <c r="U829" s="173">
        <f>F829/T829</f>
      </c>
      <c r="V829" s="174">
        <f>(F829+500)/T829</f>
      </c>
      <c r="W829" s="175">
        <v>360</v>
      </c>
      <c r="X829" s="174">
        <f>W829/T829</f>
      </c>
      <c r="Y829" s="171">
        <f>T829/R829</f>
      </c>
      <c r="Z829" s="174">
        <f>W829/F829</f>
      </c>
      <c r="AA829" s="174">
        <f>W829/(F829+500)</f>
      </c>
      <c r="AB829" s="172">
        <v>0</v>
      </c>
      <c r="AC829" s="172">
        <v>0</v>
      </c>
      <c r="AD829" s="171">
        <f>AB829/T829</f>
      </c>
      <c r="AE829" s="174">
        <f>(W829-AC829)/(F829+500)</f>
      </c>
      <c r="AF829" s="174" t="s">
        <v>159</v>
      </c>
    </row>
    <row r="830">
      <c r="A830" s="161"/>
      <c r="B830" s="162"/>
      <c r="C830" s="163"/>
      <c r="D830" s="164" t="s">
        <v>144</v>
      </c>
      <c r="E830" s="165">
        <v>126.72</v>
      </c>
      <c r="F830" s="166"/>
      <c r="G830" s="167">
        <v>1629</v>
      </c>
      <c r="H830" s="167">
        <v>24</v>
      </c>
      <c r="I830" s="168">
        <f t="shared" si="677"/>
      </c>
      <c r="J830" s="169">
        <f t="shared" si="731"/>
      </c>
      <c r="K830" s="167">
        <v>3</v>
      </c>
      <c r="L830" s="169">
        <f t="shared" si="786"/>
      </c>
      <c r="M830" s="167">
        <v>0</v>
      </c>
      <c r="N830" s="170">
        <f t="shared" si="815"/>
      </c>
      <c r="O830" s="167">
        <v>0</v>
      </c>
      <c r="P830" s="170">
        <f t="shared" si="842"/>
      </c>
      <c r="Q830" s="171"/>
      <c r="R830" s="172"/>
      <c r="S830" s="171"/>
      <c r="T830" s="172"/>
      <c r="U830" s="173"/>
      <c r="V830" s="174"/>
      <c r="W830" s="175"/>
      <c r="X830" s="174"/>
      <c r="Y830" s="171"/>
      <c r="Z830" s="174"/>
      <c r="AA830" s="174"/>
      <c r="AB830" s="172"/>
      <c r="AC830" s="172"/>
      <c r="AD830" s="171"/>
      <c r="AE830" s="174"/>
      <c r="AF830" s="176" t="s">
        <v>199</v>
      </c>
    </row>
    <row r="831">
      <c r="A831" s="161"/>
      <c r="B831" s="162" t="s">
        <v>166</v>
      </c>
      <c r="C831" s="163" t="s">
        <v>163</v>
      </c>
      <c r="D831" s="164" t="s">
        <v>142</v>
      </c>
      <c r="E831" s="165">
        <v>2226.78</v>
      </c>
      <c r="F831" s="166">
        <f>E831+E832</f>
      </c>
      <c r="G831" s="167">
        <v>15945</v>
      </c>
      <c r="H831" s="167">
        <v>156</v>
      </c>
      <c r="I831" s="168">
        <f t="shared" si="677"/>
      </c>
      <c r="J831" s="169">
        <f t="shared" si="731"/>
      </c>
      <c r="K831" s="167">
        <v>50</v>
      </c>
      <c r="L831" s="169">
        <f t="shared" si="786"/>
      </c>
      <c r="M831" s="167">
        <v>2</v>
      </c>
      <c r="N831" s="170">
        <f t="shared" si="815"/>
      </c>
      <c r="O831" s="167">
        <v>8</v>
      </c>
      <c r="P831" s="170">
        <f t="shared" si="842"/>
      </c>
      <c r="Q831" s="171">
        <f>(M831+M832)/(O831+O832)</f>
      </c>
      <c r="R831" s="172">
        <v>15</v>
      </c>
      <c r="S831" s="171">
        <f>(O831+O832)/(K831+K832)</f>
      </c>
      <c r="T831" s="172">
        <v>3</v>
      </c>
      <c r="U831" s="173">
        <f>F831/T831</f>
      </c>
      <c r="V831" s="174">
        <f>(F831+500)/T831</f>
      </c>
      <c r="W831" s="175">
        <v>3861.600000000006</v>
      </c>
      <c r="X831" s="174">
        <f>W831/T831</f>
      </c>
      <c r="Y831" s="171">
        <f>T831/R831</f>
      </c>
      <c r="Z831" s="174">
        <f>W831/F831</f>
      </c>
      <c r="AA831" s="174">
        <f>W831/(F831+500)</f>
      </c>
      <c r="AB831" s="172">
        <v>3</v>
      </c>
      <c r="AC831" s="172">
        <v>3861.600000000006</v>
      </c>
      <c r="AD831" s="171">
        <f>AB831/T831</f>
      </c>
      <c r="AE831" s="174">
        <f>(W831-AC831)/(F831+500)</f>
      </c>
      <c r="AF831" s="174" t="s">
        <v>159</v>
      </c>
    </row>
    <row r="832">
      <c r="A832" s="161"/>
      <c r="B832" s="162"/>
      <c r="C832" s="163"/>
      <c r="D832" s="164" t="s">
        <v>144</v>
      </c>
      <c r="E832" s="165">
        <v>66.49</v>
      </c>
      <c r="F832" s="166"/>
      <c r="G832" s="167">
        <v>577</v>
      </c>
      <c r="H832" s="167">
        <v>21</v>
      </c>
      <c r="I832" s="168">
        <f t="shared" si="677"/>
      </c>
      <c r="J832" s="169">
        <f t="shared" si="731"/>
      </c>
      <c r="K832" s="167">
        <v>1</v>
      </c>
      <c r="L832" s="169">
        <f t="shared" si="786"/>
      </c>
      <c r="M832" s="167">
        <v>0</v>
      </c>
      <c r="N832" s="170">
        <f t="shared" si="815"/>
      </c>
      <c r="O832" s="167">
        <v>0</v>
      </c>
      <c r="P832" s="170">
        <f t="shared" si="842"/>
      </c>
      <c r="Q832" s="171"/>
      <c r="R832" s="172"/>
      <c r="S832" s="171"/>
      <c r="T832" s="172"/>
      <c r="U832" s="173"/>
      <c r="V832" s="174"/>
      <c r="W832" s="175"/>
      <c r="X832" s="174"/>
      <c r="Y832" s="171"/>
      <c r="Z832" s="174"/>
      <c r="AA832" s="174"/>
      <c r="AB832" s="172"/>
      <c r="AC832" s="172"/>
      <c r="AD832" s="171"/>
      <c r="AE832" s="174"/>
      <c r="AF832" s="176" t="s">
        <v>199</v>
      </c>
    </row>
    <row r="833">
      <c r="A833" s="161"/>
      <c r="B833" s="177" t="s">
        <v>149</v>
      </c>
      <c r="C833" s="178"/>
      <c r="D833" s="179"/>
      <c r="E833" s="180">
        <f>SUM(E823:E832)</f>
      </c>
      <c r="F833" s="181">
        <f>SUM(F823:F832)</f>
      </c>
      <c r="G833" s="181">
        <f>SUM(G823:G832)</f>
      </c>
      <c r="H833" s="181">
        <f>SUM(H823:H832)</f>
      </c>
      <c r="I833" s="182">
        <f t="shared" si="677"/>
      </c>
      <c r="J833" s="183">
        <f t="shared" si="731"/>
      </c>
      <c r="K833" s="181">
        <f>SUM(K823:K832)</f>
      </c>
      <c r="L833" s="183">
        <f t="shared" si="786"/>
      </c>
      <c r="M833" s="181">
        <f>SUM(M823:M832)</f>
      </c>
      <c r="N833" s="184">
        <f t="shared" si="815"/>
      </c>
      <c r="O833" s="181">
        <f>SUM(O823:O832)</f>
      </c>
      <c r="P833" s="184">
        <f t="shared" si="842"/>
      </c>
      <c r="Q833" s="185">
        <f>M833/O833</f>
      </c>
      <c r="R833" s="181">
        <f>SUM(R823:R832)</f>
      </c>
      <c r="S833" s="185">
        <f>(O833+O833)/(K833+K833)</f>
      </c>
      <c r="T833" s="181">
        <f>SUM(T823:T832)</f>
      </c>
      <c r="U833" s="186">
        <f t="shared" ref="U833:U834" si="87">F833/T833</f>
      </c>
      <c r="V833" s="187">
        <f>(F833+5*500)/T833</f>
      </c>
      <c r="W833" s="183">
        <f>SUM(W823:W832)</f>
      </c>
      <c r="X833" s="188">
        <f t="shared" ref="X833:X834" si="219">W833/T833</f>
      </c>
      <c r="Y833" s="185">
        <f t="shared" ref="Y833:Y834" si="351">T833/R833</f>
      </c>
      <c r="Z833" s="187">
        <f t="shared" ref="Z833:Z834" si="483">W833/F833</f>
      </c>
      <c r="AA833" s="187">
        <f>W833/(F833+COUNT(W823:W832)*500)</f>
      </c>
      <c r="AB833" s="181">
        <f>SUM(AB823:AB832)</f>
      </c>
      <c r="AC833" s="181">
        <f>SUM(AC823:AC832)</f>
      </c>
      <c r="AD833" s="185">
        <f t="shared" ref="AD833:AD834" si="615">AB833/T833</f>
      </c>
      <c r="AE833" s="189">
        <f>(W833-AC833)/(F833+COUNT(W823:W832)*500)</f>
      </c>
      <c r="AF833" s="174"/>
    </row>
    <row r="834">
      <c r="A834" s="161"/>
      <c r="B834" s="162" t="s">
        <v>167</v>
      </c>
      <c r="C834" s="163" t="s">
        <v>174</v>
      </c>
      <c r="D834" s="164" t="s">
        <v>142</v>
      </c>
      <c r="E834" s="165">
        <v>1390.86</v>
      </c>
      <c r="F834" s="166">
        <f>E834+E835</f>
      </c>
      <c r="G834" s="167">
        <v>12095</v>
      </c>
      <c r="H834" s="167">
        <v>82</v>
      </c>
      <c r="I834" s="168">
        <f t="shared" si="677"/>
      </c>
      <c r="J834" s="169">
        <f t="shared" si="731"/>
      </c>
      <c r="K834" s="167">
        <v>16</v>
      </c>
      <c r="L834" s="169">
        <f t="shared" si="786"/>
      </c>
      <c r="M834" s="167">
        <v>0</v>
      </c>
      <c r="N834" s="170">
        <f t="shared" si="815"/>
      </c>
      <c r="O834" s="167">
        <v>3</v>
      </c>
      <c r="P834" s="170">
        <f t="shared" si="842"/>
      </c>
      <c r="Q834" s="171">
        <f>(M834+M835)/(O834+O835)</f>
      </c>
      <c r="R834" s="172">
        <v>5</v>
      </c>
      <c r="S834" s="171">
        <f>(O834+O835)/(K834+K835)</f>
      </c>
      <c r="T834" s="172">
        <v>0</v>
      </c>
      <c r="U834" s="173">
        <f t="shared" si="87"/>
      </c>
      <c r="V834" s="174">
        <f>(F834+500)/T834</f>
      </c>
      <c r="W834" s="175">
        <v>0</v>
      </c>
      <c r="X834" s="174">
        <f t="shared" si="219"/>
      </c>
      <c r="Y834" s="171">
        <f t="shared" si="351"/>
      </c>
      <c r="Z834" s="174">
        <f t="shared" si="483"/>
      </c>
      <c r="AA834" s="174">
        <f>W834/(F834+500)</f>
      </c>
      <c r="AB834" s="172">
        <v>0</v>
      </c>
      <c r="AC834" s="172">
        <v>0</v>
      </c>
      <c r="AD834" s="171">
        <f t="shared" si="615"/>
      </c>
      <c r="AE834" s="174">
        <f>(W834-AC834)/(F834+500)</f>
      </c>
      <c r="AF834" s="174" t="s">
        <v>159</v>
      </c>
    </row>
    <row r="835">
      <c r="A835" s="161"/>
      <c r="B835" s="162"/>
      <c r="C835" s="163"/>
      <c r="D835" s="164" t="s">
        <v>144</v>
      </c>
      <c r="E835" s="165">
        <v>68.17</v>
      </c>
      <c r="F835" s="166"/>
      <c r="G835" s="167">
        <v>528</v>
      </c>
      <c r="H835" s="167">
        <v>33</v>
      </c>
      <c r="I835" s="168">
        <f t="shared" si="677"/>
      </c>
      <c r="J835" s="169">
        <f t="shared" si="731"/>
      </c>
      <c r="K835" s="167">
        <v>3</v>
      </c>
      <c r="L835" s="169">
        <f t="shared" si="786"/>
      </c>
      <c r="M835" s="167">
        <v>0</v>
      </c>
      <c r="N835" s="170">
        <f t="shared" si="815"/>
      </c>
      <c r="O835" s="167">
        <v>1</v>
      </c>
      <c r="P835" s="170">
        <f t="shared" si="842"/>
      </c>
      <c r="Q835" s="171"/>
      <c r="R835" s="172"/>
      <c r="S835" s="171"/>
      <c r="T835" s="172"/>
      <c r="U835" s="173"/>
      <c r="V835" s="174"/>
      <c r="W835" s="173"/>
      <c r="X835" s="174"/>
      <c r="Y835" s="171"/>
      <c r="Z835" s="174"/>
      <c r="AA835" s="174"/>
      <c r="AB835" s="172"/>
      <c r="AC835" s="172"/>
      <c r="AD835" s="171"/>
      <c r="AE835" s="174"/>
      <c r="AF835" s="176" t="s">
        <v>199</v>
      </c>
    </row>
    <row r="836">
      <c r="A836" s="161"/>
      <c r="B836" s="162" t="s">
        <v>169</v>
      </c>
      <c r="C836" s="163" t="s">
        <v>174</v>
      </c>
      <c r="D836" s="164" t="s">
        <v>142</v>
      </c>
      <c r="E836" s="165">
        <v>1605.63</v>
      </c>
      <c r="F836" s="166">
        <f>E836+E837</f>
      </c>
      <c r="G836" s="167">
        <v>11316</v>
      </c>
      <c r="H836" s="167">
        <v>81</v>
      </c>
      <c r="I836" s="168">
        <f t="shared" si="677"/>
      </c>
      <c r="J836" s="169">
        <f t="shared" si="731"/>
      </c>
      <c r="K836" s="167">
        <v>20</v>
      </c>
      <c r="L836" s="169">
        <f t="shared" si="786"/>
      </c>
      <c r="M836" s="167">
        <v>2</v>
      </c>
      <c r="N836" s="170">
        <f t="shared" si="815"/>
      </c>
      <c r="O836" s="167">
        <v>5</v>
      </c>
      <c r="P836" s="170">
        <f t="shared" si="842"/>
      </c>
      <c r="Q836" s="171">
        <f>(M836+M837)/(O836+O837)</f>
      </c>
      <c r="R836" s="172">
        <v>6</v>
      </c>
      <c r="S836" s="171">
        <f>(O836+O837)/(K836+K837)</f>
      </c>
      <c r="T836" s="172">
        <v>2</v>
      </c>
      <c r="U836" s="173">
        <f>F836/T836</f>
      </c>
      <c r="V836" s="174">
        <f>(F836+500)/T836</f>
      </c>
      <c r="W836" s="175">
        <v>2467.199999999997</v>
      </c>
      <c r="X836" s="174">
        <f>W836/T836</f>
      </c>
      <c r="Y836" s="171">
        <f>T836/R836</f>
      </c>
      <c r="Z836" s="174">
        <f>W836/F836</f>
      </c>
      <c r="AA836" s="174">
        <f>W836/(F836+500)</f>
      </c>
      <c r="AB836" s="172">
        <v>0</v>
      </c>
      <c r="AC836" s="172">
        <v>0</v>
      </c>
      <c r="AD836" s="171">
        <f>AB836/T836</f>
      </c>
      <c r="AE836" s="174">
        <f>(W836-AC836)/(F836+500)</f>
      </c>
      <c r="AF836" s="174" t="s">
        <v>159</v>
      </c>
    </row>
    <row r="837">
      <c r="A837" s="161"/>
      <c r="B837" s="162"/>
      <c r="C837" s="163"/>
      <c r="D837" s="164" t="s">
        <v>144</v>
      </c>
      <c r="E837" s="165">
        <v>75.83</v>
      </c>
      <c r="F837" s="166"/>
      <c r="G837" s="167">
        <v>560</v>
      </c>
      <c r="H837" s="167">
        <v>36</v>
      </c>
      <c r="I837" s="168">
        <f t="shared" si="677"/>
      </c>
      <c r="J837" s="169">
        <f t="shared" si="731"/>
      </c>
      <c r="K837" s="167">
        <v>1</v>
      </c>
      <c r="L837" s="169">
        <f t="shared" si="786"/>
      </c>
      <c r="M837" s="167">
        <v>0</v>
      </c>
      <c r="N837" s="170">
        <f t="shared" si="815"/>
      </c>
      <c r="O837" s="167">
        <v>0</v>
      </c>
      <c r="P837" s="170">
        <f t="shared" si="842"/>
      </c>
      <c r="Q837" s="171"/>
      <c r="R837" s="172"/>
      <c r="S837" s="171"/>
      <c r="T837" s="172"/>
      <c r="U837" s="173"/>
      <c r="V837" s="174"/>
      <c r="W837" s="175"/>
      <c r="X837" s="174"/>
      <c r="Y837" s="171"/>
      <c r="Z837" s="174"/>
      <c r="AA837" s="174"/>
      <c r="AB837" s="172"/>
      <c r="AC837" s="172"/>
      <c r="AD837" s="171"/>
      <c r="AE837" s="174"/>
      <c r="AF837" s="176" t="s">
        <v>199</v>
      </c>
    </row>
    <row r="838">
      <c r="A838" s="161"/>
      <c r="B838" s="162" t="s">
        <v>170</v>
      </c>
      <c r="C838" s="163" t="s">
        <v>174</v>
      </c>
      <c r="D838" s="164" t="s">
        <v>142</v>
      </c>
      <c r="E838" s="165">
        <v>1686.97</v>
      </c>
      <c r="F838" s="166">
        <f>E838+E839</f>
      </c>
      <c r="G838" s="167">
        <v>12120</v>
      </c>
      <c r="H838" s="167">
        <v>109</v>
      </c>
      <c r="I838" s="168">
        <f t="shared" si="677"/>
      </c>
      <c r="J838" s="169">
        <f t="shared" si="731"/>
      </c>
      <c r="K838" s="167">
        <v>32</v>
      </c>
      <c r="L838" s="169">
        <v>2</v>
      </c>
      <c r="M838" s="167">
        <v>2</v>
      </c>
      <c r="N838" s="170">
        <f t="shared" si="815"/>
      </c>
      <c r="O838" s="167">
        <v>8</v>
      </c>
      <c r="P838" s="170">
        <f t="shared" si="842"/>
      </c>
      <c r="Q838" s="171">
        <f>(M838+M839)/(O838+O839)</f>
      </c>
      <c r="R838" s="172">
        <v>20</v>
      </c>
      <c r="S838" s="171">
        <f>(O838+O839)/(K838+K839)</f>
      </c>
      <c r="T838" s="172">
        <v>6</v>
      </c>
      <c r="U838" s="173">
        <f>F838/T838</f>
      </c>
      <c r="V838" s="174">
        <f>(F838+500)/T838</f>
      </c>
      <c r="W838" s="175">
        <v>3562.800000000003</v>
      </c>
      <c r="X838" s="174">
        <f>W838/T838</f>
      </c>
      <c r="Y838" s="171">
        <f>T838/R838</f>
      </c>
      <c r="Z838" s="174">
        <f>W838/F838</f>
      </c>
      <c r="AA838" s="174">
        <f>W838/(F838+500)</f>
      </c>
      <c r="AB838" s="172">
        <v>2</v>
      </c>
      <c r="AC838" s="172">
        <v>1171.199999999997</v>
      </c>
      <c r="AD838" s="171">
        <f>AB838/T838</f>
      </c>
      <c r="AE838" s="174">
        <f>(W838-AC838)/(F838+500)</f>
      </c>
      <c r="AF838" s="174" t="s">
        <v>159</v>
      </c>
    </row>
    <row r="839">
      <c r="A839" s="161"/>
      <c r="B839" s="162"/>
      <c r="C839" s="163"/>
      <c r="D839" s="164" t="s">
        <v>144</v>
      </c>
      <c r="E839" s="165">
        <v>247.38</v>
      </c>
      <c r="F839" s="166"/>
      <c r="G839" s="167">
        <v>1554</v>
      </c>
      <c r="H839" s="167">
        <v>103</v>
      </c>
      <c r="I839" s="168">
        <f t="shared" si="677"/>
      </c>
      <c r="J839" s="169">
        <f t="shared" si="731"/>
      </c>
      <c r="K839" s="167">
        <v>7</v>
      </c>
      <c r="L839" s="169">
        <v>1</v>
      </c>
      <c r="M839" s="167">
        <v>1</v>
      </c>
      <c r="N839" s="170">
        <f t="shared" si="815"/>
      </c>
      <c r="O839" s="167">
        <v>1</v>
      </c>
      <c r="P839" s="170">
        <f t="shared" si="842"/>
      </c>
      <c r="Q839" s="171"/>
      <c r="R839" s="172"/>
      <c r="S839" s="171"/>
      <c r="T839" s="172"/>
      <c r="U839" s="173"/>
      <c r="V839" s="174"/>
      <c r="W839" s="175"/>
      <c r="X839" s="174"/>
      <c r="Y839" s="171"/>
      <c r="Z839" s="174"/>
      <c r="AA839" s="174"/>
      <c r="AB839" s="172"/>
      <c r="AC839" s="172"/>
      <c r="AD839" s="171"/>
      <c r="AE839" s="174"/>
      <c r="AF839" s="176" t="s">
        <v>199</v>
      </c>
    </row>
    <row r="840">
      <c r="A840" s="161"/>
      <c r="B840" s="162" t="s">
        <v>171</v>
      </c>
      <c r="C840" s="163" t="s">
        <v>174</v>
      </c>
      <c r="D840" s="164" t="s">
        <v>142</v>
      </c>
      <c r="E840" s="165">
        <v>261.65</v>
      </c>
      <c r="F840" s="166">
        <f>E840+E841</f>
      </c>
      <c r="G840" s="167">
        <v>1783</v>
      </c>
      <c r="H840" s="167">
        <v>13</v>
      </c>
      <c r="I840" s="168">
        <f t="shared" si="677"/>
      </c>
      <c r="J840" s="169">
        <f t="shared" si="731"/>
      </c>
      <c r="K840" s="167">
        <v>6</v>
      </c>
      <c r="L840" s="169">
        <f t="shared" ref="L840:L843" si="787">E840/K840</f>
      </c>
      <c r="M840" s="167">
        <v>0</v>
      </c>
      <c r="N840" s="170">
        <f t="shared" si="815"/>
      </c>
      <c r="O840" s="167">
        <v>2</v>
      </c>
      <c r="P840" s="170">
        <f t="shared" si="842"/>
      </c>
      <c r="Q840" s="171">
        <f>(M840+M841)/(O840+O841)</f>
      </c>
      <c r="R840" s="172">
        <v>4</v>
      </c>
      <c r="S840" s="171">
        <f>(O840+O841)/(K840+K841)</f>
      </c>
      <c r="T840" s="172">
        <v>0</v>
      </c>
      <c r="U840" s="173">
        <f>F840/T840</f>
      </c>
      <c r="V840" s="174">
        <f>(F840+500)/T840</f>
      </c>
      <c r="W840" s="175">
        <v>0</v>
      </c>
      <c r="X840" s="174">
        <f>W840/T840</f>
      </c>
      <c r="Y840" s="171">
        <f>T840/R840</f>
      </c>
      <c r="Z840" s="174">
        <f>W840/F840</f>
      </c>
      <c r="AA840" s="174">
        <f>W840/(F840+500)</f>
      </c>
      <c r="AB840" s="172">
        <v>0</v>
      </c>
      <c r="AC840" s="172">
        <v>0</v>
      </c>
      <c r="AD840" s="171">
        <f>AB840/T840</f>
      </c>
      <c r="AE840" s="174">
        <f>(W840-AC840)/(F840+500)</f>
      </c>
      <c r="AF840" s="174" t="s">
        <v>159</v>
      </c>
    </row>
    <row r="841">
      <c r="A841" s="161"/>
      <c r="B841" s="162"/>
      <c r="C841" s="163"/>
      <c r="D841" s="164" t="s">
        <v>144</v>
      </c>
      <c r="E841" s="165">
        <v>167.4</v>
      </c>
      <c r="F841" s="166"/>
      <c r="G841" s="167">
        <v>1468</v>
      </c>
      <c r="H841" s="167">
        <v>109</v>
      </c>
      <c r="I841" s="168">
        <f t="shared" si="677"/>
      </c>
      <c r="J841" s="169">
        <f t="shared" si="731"/>
      </c>
      <c r="K841" s="167">
        <v>6</v>
      </c>
      <c r="L841" s="169">
        <f t="shared" si="787"/>
      </c>
      <c r="M841" s="167">
        <v>0</v>
      </c>
      <c r="N841" s="170">
        <f t="shared" si="815"/>
      </c>
      <c r="O841" s="167">
        <v>1</v>
      </c>
      <c r="P841" s="170">
        <f t="shared" si="842"/>
      </c>
      <c r="Q841" s="171"/>
      <c r="R841" s="172"/>
      <c r="S841" s="171"/>
      <c r="T841" s="172"/>
      <c r="U841" s="173"/>
      <c r="V841" s="174"/>
      <c r="W841" s="175"/>
      <c r="X841" s="174"/>
      <c r="Y841" s="171"/>
      <c r="Z841" s="174"/>
      <c r="AA841" s="174"/>
      <c r="AB841" s="172"/>
      <c r="AC841" s="172"/>
      <c r="AD841" s="171"/>
      <c r="AE841" s="174"/>
      <c r="AF841" s="176" t="s">
        <v>199</v>
      </c>
    </row>
    <row r="842">
      <c r="A842" s="161"/>
      <c r="B842" s="177" t="s">
        <v>149</v>
      </c>
      <c r="C842" s="178"/>
      <c r="D842" s="179"/>
      <c r="E842" s="180">
        <f>SUM(E834:E841)</f>
      </c>
      <c r="F842" s="181">
        <f>SUM(F834:F841)</f>
      </c>
      <c r="G842" s="181">
        <f>SUM(G834:G841)</f>
      </c>
      <c r="H842" s="181">
        <f>SUM(H834:H841)</f>
      </c>
      <c r="I842" s="182">
        <f t="shared" si="677"/>
      </c>
      <c r="J842" s="183">
        <f t="shared" si="731"/>
      </c>
      <c r="K842" s="181">
        <f>SUM(K834:K841)</f>
      </c>
      <c r="L842" s="183">
        <f t="shared" si="787"/>
      </c>
      <c r="M842" s="181">
        <f>SUM(M834:M841)</f>
      </c>
      <c r="N842" s="184">
        <f t="shared" si="815"/>
      </c>
      <c r="O842" s="181">
        <f>SUM(O834:O841)</f>
      </c>
      <c r="P842" s="184">
        <f t="shared" si="842"/>
      </c>
      <c r="Q842" s="185">
        <f t="shared" ref="Q842:Q843" si="704">M842/O842</f>
      </c>
      <c r="R842" s="181">
        <f>SUM(R834:R841)</f>
      </c>
      <c r="S842" s="185">
        <f t="shared" ref="S842:S843" si="758">(O842+O842)/(K842+K842)</f>
      </c>
      <c r="T842" s="181">
        <f>SUM(T834:T841)</f>
      </c>
      <c r="U842" s="186">
        <f t="shared" ref="U842:U843" si="88">F842/T842</f>
      </c>
      <c r="V842" s="187">
        <f>(F842+5*500)/T842</f>
      </c>
      <c r="W842" s="183">
        <f>SUM(W834:W841)</f>
      </c>
      <c r="X842" s="188">
        <f t="shared" ref="X842:X843" si="220">W842/T842</f>
      </c>
      <c r="Y842" s="185">
        <f t="shared" ref="Y842:Y843" si="352">T842/R842</f>
      </c>
      <c r="Z842" s="187">
        <f t="shared" ref="Z842:Z843" si="484">W842/F842</f>
      </c>
      <c r="AA842" s="187">
        <f>W842/(F842+COUNT(W834:W841)*500)</f>
      </c>
      <c r="AB842" s="181">
        <f>SUM(AB834:AB841)</f>
      </c>
      <c r="AC842" s="181">
        <f>SUM(AC834:AC841)</f>
      </c>
      <c r="AD842" s="185">
        <f t="shared" ref="AD842:AD843" si="616">AB842/T842</f>
      </c>
      <c r="AE842" s="189">
        <f>(W842-AC842)/(F842+COUNT(W834:W841))</f>
      </c>
      <c r="AF842" s="174"/>
    </row>
    <row r="843">
      <c r="A843" s="161"/>
      <c r="B843" s="191" t="s">
        <v>172</v>
      </c>
      <c r="C843" s="191"/>
      <c r="D843" s="191"/>
      <c r="E843" s="193">
        <f>E808+E817+E822+E833+E842</f>
      </c>
      <c r="F843" s="194">
        <f>F808+F817+F822+F833+F842</f>
      </c>
      <c r="G843" s="194">
        <f>G808+G817+G822+G833+G842</f>
      </c>
      <c r="H843" s="194">
        <f>H808+H817+H822+H833+H842</f>
      </c>
      <c r="I843" s="195">
        <f t="shared" si="677"/>
      </c>
      <c r="J843" s="194">
        <f>J808+J817+J822+J833+J842</f>
      </c>
      <c r="K843" s="194">
        <f>K808+K817+K822+K833+K842</f>
      </c>
      <c r="L843" s="196">
        <f t="shared" si="787"/>
      </c>
      <c r="M843" s="194">
        <f>M808+M817+M822+M833+M842</f>
      </c>
      <c r="N843" s="197">
        <f t="shared" si="815"/>
      </c>
      <c r="O843" s="194">
        <f>O808+O817+O822+O833+O842</f>
      </c>
      <c r="P843" s="197">
        <f t="shared" si="842"/>
      </c>
      <c r="Q843" s="198">
        <f t="shared" si="704"/>
      </c>
      <c r="R843" s="194">
        <f>R808+R817+R822+R833+R842</f>
      </c>
      <c r="S843" s="198">
        <f t="shared" si="758"/>
      </c>
      <c r="T843" s="194">
        <f>T808+T817+T822+T833+T842</f>
      </c>
      <c r="U843" s="199">
        <f t="shared" si="88"/>
      </c>
      <c r="V843" s="194">
        <f>(F843+4*500)/T843</f>
      </c>
      <c r="W843" s="194">
        <f>W808+W817+W822+W833+W842</f>
      </c>
      <c r="X843" s="194">
        <f t="shared" si="220"/>
      </c>
      <c r="Y843" s="198">
        <f t="shared" si="352"/>
      </c>
      <c r="Z843" s="194">
        <f t="shared" si="484"/>
      </c>
      <c r="AA843" s="194">
        <f>W843/(F843+COUNT(W798:W805,W809:W816,W820:W821,W825:W832,W834:W841)*500)</f>
      </c>
      <c r="AB843" s="194">
        <f>AB808+AB817+AB822+AB833+AB842</f>
      </c>
      <c r="AC843" s="194">
        <f>AC808+AC817+AC822+AC833+AC842</f>
      </c>
      <c r="AD843" s="198">
        <f t="shared" si="616"/>
      </c>
      <c r="AE843" s="194">
        <f>(W843-AC843)/(F843+COUNT(W798:W805,W809:W816,W820:W821,W825:W832,W834:W841)*500)</f>
      </c>
      <c r="AF843" s="174"/>
    </row>
    <row r="844">
      <c r="A844" s="150" t="s">
        <v>107</v>
      </c>
      <c r="B844" s="151" t="s">
        <v>108</v>
      </c>
      <c r="C844" s="152" t="s">
        <v>109</v>
      </c>
      <c r="D844" s="151" t="s">
        <v>110</v>
      </c>
      <c r="E844" s="153" t="s">
        <v>111</v>
      </c>
      <c r="F844" s="151" t="s">
        <v>112</v>
      </c>
      <c r="G844" s="151" t="s">
        <v>113</v>
      </c>
      <c r="H844" s="151" t="s">
        <v>114</v>
      </c>
      <c r="I844" s="154" t="s">
        <v>115</v>
      </c>
      <c r="J844" s="155" t="s">
        <v>116</v>
      </c>
      <c r="K844" s="151" t="s">
        <v>117</v>
      </c>
      <c r="L844" s="155" t="s">
        <v>118</v>
      </c>
      <c r="M844" s="151" t="s">
        <v>119</v>
      </c>
      <c r="N844" s="156" t="s">
        <v>120</v>
      </c>
      <c r="O844" s="151" t="s">
        <v>121</v>
      </c>
      <c r="P844" s="156" t="s">
        <v>122</v>
      </c>
      <c r="Q844" s="154" t="s">
        <v>123</v>
      </c>
      <c r="R844" s="157" t="s">
        <v>124</v>
      </c>
      <c r="S844" s="158" t="s">
        <v>125</v>
      </c>
      <c r="T844" s="157" t="s">
        <v>126</v>
      </c>
      <c r="U844" s="159" t="s">
        <v>127</v>
      </c>
      <c r="V844" s="160" t="s">
        <v>128</v>
      </c>
      <c r="W844" s="159" t="s">
        <v>129</v>
      </c>
      <c r="X844" s="160" t="s">
        <v>130</v>
      </c>
      <c r="Y844" s="158" t="s">
        <v>131</v>
      </c>
      <c r="Z844" s="160" t="s">
        <v>132</v>
      </c>
      <c r="AA844" s="160" t="s">
        <v>133</v>
      </c>
      <c r="AB844" s="160" t="s">
        <v>134</v>
      </c>
      <c r="AC844" s="157" t="s">
        <v>135</v>
      </c>
      <c r="AD844" s="158" t="s">
        <v>136</v>
      </c>
      <c r="AE844" s="160" t="s">
        <v>137</v>
      </c>
      <c r="AF844" s="160" t="s">
        <v>138</v>
      </c>
    </row>
    <row r="845">
      <c r="A845" s="161" t="s">
        <v>201</v>
      </c>
      <c r="B845" s="162" t="s">
        <v>140</v>
      </c>
      <c r="C845" s="163" t="s">
        <v>183</v>
      </c>
      <c r="D845" s="164" t="s">
        <v>142</v>
      </c>
      <c r="E845" s="165">
        <v>529.68</v>
      </c>
      <c r="F845" s="166">
        <f>E845+E846</f>
      </c>
      <c r="G845" s="167">
        <v>2938</v>
      </c>
      <c r="H845" s="167">
        <v>58</v>
      </c>
      <c r="I845" s="168">
        <f t="shared" ref="I845:I890" si="678">H845/G845</f>
      </c>
      <c r="J845" s="169">
        <f t="shared" ref="J845:J889" si="732">(E845/G845)*1000</f>
      </c>
      <c r="K845" s="167">
        <v>14</v>
      </c>
      <c r="L845" s="169">
        <f t="shared" ref="L845:L884" si="788">E845/K845</f>
      </c>
      <c r="M845" s="167">
        <v>0</v>
      </c>
      <c r="N845" s="170">
        <f t="shared" ref="N845:N890" si="816">E845/M845</f>
      </c>
      <c r="O845" s="167">
        <v>0</v>
      </c>
      <c r="P845" s="170">
        <f t="shared" ref="P845:P890" si="843">E845/O845</f>
      </c>
      <c r="Q845" s="171">
        <f>(M845+M846)/(O845+O846)</f>
      </c>
      <c r="R845" s="172">
        <v>1</v>
      </c>
      <c r="S845" s="171">
        <f>(O845+O846)/(K845+K846)</f>
      </c>
      <c r="T845" s="172">
        <v>0</v>
      </c>
      <c r="U845" s="173">
        <f>F845/T845</f>
      </c>
      <c r="V845" s="174">
        <f>(F845+500)/T845</f>
      </c>
      <c r="W845" s="175">
        <v>0</v>
      </c>
      <c r="X845" s="174">
        <f>W845/T845</f>
      </c>
      <c r="Y845" s="171">
        <f>T845/R845</f>
      </c>
      <c r="Z845" s="174">
        <f>W845/F845</f>
      </c>
      <c r="AA845" s="174">
        <f>W845/(F845+500)</f>
      </c>
      <c r="AB845" s="172">
        <v>0</v>
      </c>
      <c r="AC845" s="172">
        <v>0</v>
      </c>
      <c r="AD845" s="171">
        <f>AB845/T845</f>
      </c>
      <c r="AE845" s="174">
        <f>(W845-AC845)/(F845+500)</f>
      </c>
      <c r="AF845" s="174" t="s">
        <v>143</v>
      </c>
    </row>
    <row r="846">
      <c r="A846" s="161"/>
      <c r="B846" s="162"/>
      <c r="C846" s="163"/>
      <c r="D846" s="164" t="s">
        <v>144</v>
      </c>
      <c r="E846" s="165">
        <v>294.93</v>
      </c>
      <c r="F846" s="166"/>
      <c r="G846" s="167">
        <v>2158</v>
      </c>
      <c r="H846" s="167">
        <v>228</v>
      </c>
      <c r="I846" s="168">
        <f t="shared" si="678"/>
      </c>
      <c r="J846" s="169">
        <f t="shared" si="732"/>
      </c>
      <c r="K846" s="167">
        <v>8</v>
      </c>
      <c r="L846" s="169">
        <f t="shared" si="788"/>
      </c>
      <c r="M846" s="167">
        <v>0</v>
      </c>
      <c r="N846" s="170">
        <f t="shared" si="816"/>
      </c>
      <c r="O846" s="167">
        <v>0</v>
      </c>
      <c r="P846" s="170">
        <f t="shared" si="843"/>
      </c>
      <c r="Q846" s="171"/>
      <c r="R846" s="172"/>
      <c r="S846" s="171"/>
      <c r="T846" s="172"/>
      <c r="U846" s="173"/>
      <c r="V846" s="174"/>
      <c r="W846" s="175"/>
      <c r="X846" s="174"/>
      <c r="Y846" s="171"/>
      <c r="Z846" s="174"/>
      <c r="AA846" s="174"/>
      <c r="AB846" s="172"/>
      <c r="AC846" s="172"/>
      <c r="AD846" s="171"/>
      <c r="AE846" s="174"/>
      <c r="AF846" s="176" t="s">
        <v>196</v>
      </c>
    </row>
    <row r="847">
      <c r="A847" s="161"/>
      <c r="B847" s="162" t="s">
        <v>146</v>
      </c>
      <c r="C847" s="163" t="s">
        <v>183</v>
      </c>
      <c r="D847" s="164" t="s">
        <v>142</v>
      </c>
      <c r="E847" s="165">
        <v>673.88</v>
      </c>
      <c r="F847" s="166">
        <f>E847+E848</f>
      </c>
      <c r="G847" s="167">
        <v>3560</v>
      </c>
      <c r="H847" s="167">
        <v>65</v>
      </c>
      <c r="I847" s="168">
        <f t="shared" si="678"/>
      </c>
      <c r="J847" s="169">
        <f t="shared" si="732"/>
      </c>
      <c r="K847" s="167">
        <v>15</v>
      </c>
      <c r="L847" s="169">
        <f t="shared" si="788"/>
      </c>
      <c r="M847" s="167">
        <v>1</v>
      </c>
      <c r="N847" s="170">
        <f t="shared" si="816"/>
      </c>
      <c r="O847" s="167">
        <v>1</v>
      </c>
      <c r="P847" s="170">
        <f t="shared" si="843"/>
      </c>
      <c r="Q847" s="171">
        <f>(M847+M848)/(O847+O848)</f>
      </c>
      <c r="R847" s="172">
        <v>4</v>
      </c>
      <c r="S847" s="171">
        <f>(O847+O848)/(K847+K848)</f>
      </c>
      <c r="T847" s="172">
        <v>2</v>
      </c>
      <c r="U847" s="173">
        <f>F847/T847</f>
      </c>
      <c r="V847" s="174">
        <f>(F847+500)/T847</f>
      </c>
      <c r="W847" s="175">
        <v>2088</v>
      </c>
      <c r="X847" s="174">
        <f>W847/T847</f>
      </c>
      <c r="Y847" s="171">
        <f>T847/R847</f>
      </c>
      <c r="Z847" s="174">
        <f>W847/F847</f>
      </c>
      <c r="AA847" s="174">
        <f>W847/(F847+500)</f>
      </c>
      <c r="AB847" s="172">
        <v>1</v>
      </c>
      <c r="AC847" s="172">
        <v>396</v>
      </c>
      <c r="AD847" s="171">
        <f>AB847/T847</f>
      </c>
      <c r="AE847" s="174">
        <f>(W847-AC847)/(F847+500)</f>
      </c>
      <c r="AF847" s="174" t="s">
        <v>143</v>
      </c>
    </row>
    <row r="848">
      <c r="A848" s="161"/>
      <c r="B848" s="162"/>
      <c r="C848" s="163"/>
      <c r="D848" s="164" t="s">
        <v>144</v>
      </c>
      <c r="E848" s="165">
        <v>256.92</v>
      </c>
      <c r="F848" s="166"/>
      <c r="G848" s="167">
        <v>2096</v>
      </c>
      <c r="H848" s="167">
        <v>146</v>
      </c>
      <c r="I848" s="168">
        <f t="shared" si="678"/>
      </c>
      <c r="J848" s="169">
        <f t="shared" si="732"/>
      </c>
      <c r="K848" s="167">
        <v>6</v>
      </c>
      <c r="L848" s="169">
        <f t="shared" si="788"/>
      </c>
      <c r="M848" s="167">
        <v>0</v>
      </c>
      <c r="N848" s="170">
        <f t="shared" si="816"/>
      </c>
      <c r="O848" s="167">
        <v>1</v>
      </c>
      <c r="P848" s="170">
        <f t="shared" si="843"/>
      </c>
      <c r="Q848" s="171"/>
      <c r="R848" s="172"/>
      <c r="S848" s="171"/>
      <c r="T848" s="172"/>
      <c r="U848" s="173"/>
      <c r="V848" s="174"/>
      <c r="W848" s="173"/>
      <c r="X848" s="174"/>
      <c r="Y848" s="171"/>
      <c r="Z848" s="174"/>
      <c r="AA848" s="174"/>
      <c r="AB848" s="172"/>
      <c r="AC848" s="172"/>
      <c r="AD848" s="171"/>
      <c r="AE848" s="174"/>
      <c r="AF848" s="176" t="s">
        <v>196</v>
      </c>
    </row>
    <row r="849">
      <c r="A849" s="161"/>
      <c r="B849" s="162" t="s">
        <v>147</v>
      </c>
      <c r="C849" s="163" t="s">
        <v>183</v>
      </c>
      <c r="D849" s="164" t="s">
        <v>142</v>
      </c>
      <c r="E849" s="165">
        <v>714.11</v>
      </c>
      <c r="F849" s="166">
        <f>E849+E850</f>
      </c>
      <c r="G849" s="167">
        <v>5705</v>
      </c>
      <c r="H849" s="167">
        <v>63</v>
      </c>
      <c r="I849" s="168">
        <f t="shared" si="678"/>
      </c>
      <c r="J849" s="169">
        <f t="shared" si="732"/>
      </c>
      <c r="K849" s="167">
        <v>11</v>
      </c>
      <c r="L849" s="169">
        <f t="shared" si="788"/>
      </c>
      <c r="M849" s="167">
        <v>1</v>
      </c>
      <c r="N849" s="170">
        <f t="shared" si="816"/>
      </c>
      <c r="O849" s="167">
        <v>2</v>
      </c>
      <c r="P849" s="170">
        <f t="shared" si="843"/>
      </c>
      <c r="Q849" s="171">
        <f>(M849+M850)/(O849+O850)</f>
      </c>
      <c r="R849" s="172">
        <v>2</v>
      </c>
      <c r="S849" s="171">
        <f>(O849+O850)/(K849+K850)</f>
      </c>
      <c r="T849" s="172">
        <v>1</v>
      </c>
      <c r="U849" s="173">
        <f>F849/T849</f>
      </c>
      <c r="V849" s="174">
        <f>(F849+500)/T849</f>
      </c>
      <c r="W849" s="175">
        <v>2407.2</v>
      </c>
      <c r="X849" s="174">
        <f>W849/T849</f>
      </c>
      <c r="Y849" s="171">
        <f>T849/R849</f>
      </c>
      <c r="Z849" s="174">
        <f>W849/F849</f>
      </c>
      <c r="AA849" s="174">
        <f>W849/(F849+500)</f>
      </c>
      <c r="AB849" s="172">
        <v>0</v>
      </c>
      <c r="AC849" s="172">
        <v>0</v>
      </c>
      <c r="AD849" s="171">
        <f>AB849/T849</f>
      </c>
      <c r="AE849" s="174">
        <f>(W849-AC849)/(F849+500)</f>
      </c>
      <c r="AF849" s="174" t="s">
        <v>143</v>
      </c>
    </row>
    <row r="850">
      <c r="A850" s="161"/>
      <c r="B850" s="162"/>
      <c r="C850" s="163"/>
      <c r="D850" s="164" t="s">
        <v>144</v>
      </c>
      <c r="E850" s="165">
        <v>106.27</v>
      </c>
      <c r="F850" s="166"/>
      <c r="G850" s="167">
        <v>999</v>
      </c>
      <c r="H850" s="167">
        <v>43</v>
      </c>
      <c r="I850" s="168">
        <f t="shared" si="678"/>
      </c>
      <c r="J850" s="169">
        <f t="shared" si="732"/>
      </c>
      <c r="K850" s="167">
        <v>2</v>
      </c>
      <c r="L850" s="169">
        <f t="shared" si="788"/>
      </c>
      <c r="M850" s="167">
        <v>0</v>
      </c>
      <c r="N850" s="170">
        <f t="shared" si="816"/>
      </c>
      <c r="O850" s="167">
        <v>0</v>
      </c>
      <c r="P850" s="170">
        <f t="shared" si="843"/>
      </c>
      <c r="Q850" s="171"/>
      <c r="R850" s="172"/>
      <c r="S850" s="171"/>
      <c r="T850" s="172"/>
      <c r="U850" s="173"/>
      <c r="V850" s="174"/>
      <c r="W850" s="175"/>
      <c r="X850" s="174"/>
      <c r="Y850" s="171"/>
      <c r="Z850" s="174"/>
      <c r="AA850" s="174"/>
      <c r="AB850" s="172"/>
      <c r="AC850" s="172"/>
      <c r="AD850" s="171"/>
      <c r="AE850" s="174"/>
      <c r="AF850" s="176" t="s">
        <v>196</v>
      </c>
    </row>
    <row r="851">
      <c r="A851" s="161"/>
      <c r="B851" s="162" t="s">
        <v>148</v>
      </c>
      <c r="C851" s="163" t="s">
        <v>183</v>
      </c>
      <c r="D851" s="164" t="s">
        <v>142</v>
      </c>
      <c r="E851" s="165">
        <v>766.59</v>
      </c>
      <c r="F851" s="166">
        <f>E851+E852</f>
      </c>
      <c r="G851" s="167">
        <v>4733</v>
      </c>
      <c r="H851" s="167">
        <v>60</v>
      </c>
      <c r="I851" s="168">
        <f t="shared" si="678"/>
      </c>
      <c r="J851" s="169">
        <f t="shared" si="732"/>
      </c>
      <c r="K851" s="167">
        <v>9</v>
      </c>
      <c r="L851" s="169">
        <f t="shared" si="788"/>
      </c>
      <c r="M851" s="167">
        <v>0</v>
      </c>
      <c r="N851" s="170">
        <f t="shared" si="816"/>
      </c>
      <c r="O851" s="167">
        <v>0</v>
      </c>
      <c r="P851" s="170">
        <f t="shared" si="843"/>
      </c>
      <c r="Q851" s="171">
        <f>(M851+M852)/(O851+O852)</f>
      </c>
      <c r="R851" s="172">
        <v>1</v>
      </c>
      <c r="S851" s="171">
        <f>(O851+O852)/(K851+K852)</f>
      </c>
      <c r="T851" s="172">
        <v>0</v>
      </c>
      <c r="U851" s="173">
        <f>F851/T851</f>
      </c>
      <c r="V851" s="174">
        <f>(F851+500)/T851</f>
      </c>
      <c r="W851" s="175">
        <v>0</v>
      </c>
      <c r="X851" s="174">
        <f>W851/T851</f>
      </c>
      <c r="Y851" s="171">
        <f>T851/R851</f>
      </c>
      <c r="Z851" s="174">
        <f>W851/F851</f>
      </c>
      <c r="AA851" s="174">
        <f>W851/(F851+500)</f>
      </c>
      <c r="AB851" s="172">
        <v>0</v>
      </c>
      <c r="AC851" s="172">
        <v>0</v>
      </c>
      <c r="AD851" s="171">
        <f>AB851/T851</f>
      </c>
      <c r="AE851" s="174">
        <f>(W851-AC851)/(F851+500)</f>
      </c>
      <c r="AF851" s="174" t="s">
        <v>143</v>
      </c>
    </row>
    <row r="852">
      <c r="A852" s="161"/>
      <c r="B852" s="162"/>
      <c r="C852" s="163"/>
      <c r="D852" s="164" t="s">
        <v>144</v>
      </c>
      <c r="E852" s="165">
        <v>82.19</v>
      </c>
      <c r="F852" s="166"/>
      <c r="G852" s="167">
        <v>512</v>
      </c>
      <c r="H852" s="167">
        <v>21</v>
      </c>
      <c r="I852" s="168">
        <f t="shared" si="678"/>
      </c>
      <c r="J852" s="169">
        <f t="shared" si="732"/>
      </c>
      <c r="K852" s="167">
        <v>3</v>
      </c>
      <c r="L852" s="169">
        <f t="shared" si="788"/>
      </c>
      <c r="M852" s="167">
        <v>0</v>
      </c>
      <c r="N852" s="170">
        <f t="shared" si="816"/>
      </c>
      <c r="O852" s="167">
        <v>0</v>
      </c>
      <c r="P852" s="170">
        <f t="shared" si="843"/>
      </c>
      <c r="Q852" s="171"/>
      <c r="R852" s="172"/>
      <c r="S852" s="171"/>
      <c r="T852" s="172"/>
      <c r="U852" s="173"/>
      <c r="V852" s="174"/>
      <c r="W852" s="175"/>
      <c r="X852" s="174"/>
      <c r="Y852" s="171"/>
      <c r="Z852" s="174"/>
      <c r="AA852" s="174"/>
      <c r="AB852" s="172"/>
      <c r="AC852" s="172"/>
      <c r="AD852" s="171"/>
      <c r="AE852" s="174"/>
      <c r="AF852" s="176" t="s">
        <v>196</v>
      </c>
    </row>
    <row r="853">
      <c r="A853" s="161"/>
      <c r="B853" s="162" t="s">
        <v>150</v>
      </c>
      <c r="C853" s="163" t="s">
        <v>183</v>
      </c>
      <c r="D853" s="164" t="s">
        <v>142</v>
      </c>
      <c r="E853" s="165">
        <v>659.75</v>
      </c>
      <c r="F853" s="166">
        <f>E853+E854</f>
      </c>
      <c r="G853" s="167">
        <v>4121</v>
      </c>
      <c r="H853" s="167">
        <v>49</v>
      </c>
      <c r="I853" s="168">
        <f t="shared" si="678"/>
      </c>
      <c r="J853" s="169">
        <f t="shared" si="732"/>
      </c>
      <c r="K853" s="167">
        <v>8</v>
      </c>
      <c r="L853" s="169">
        <f t="shared" si="788"/>
      </c>
      <c r="M853" s="167">
        <v>0</v>
      </c>
      <c r="N853" s="170">
        <f t="shared" si="816"/>
      </c>
      <c r="O853" s="167">
        <v>0</v>
      </c>
      <c r="P853" s="170">
        <f t="shared" si="843"/>
      </c>
      <c r="Q853" s="171">
        <f>(M853+M854)/(O853+O854)</f>
      </c>
      <c r="R853" s="172">
        <v>4</v>
      </c>
      <c r="S853" s="171">
        <f>(O853+O854)/(K853+K854)</f>
      </c>
      <c r="T853" s="172">
        <v>0</v>
      </c>
      <c r="U853" s="173">
        <f>F853/T853</f>
      </c>
      <c r="V853" s="174">
        <f>(F853+500)/T853</f>
      </c>
      <c r="W853" s="175">
        <v>0</v>
      </c>
      <c r="X853" s="174">
        <f>W853/T853</f>
      </c>
      <c r="Y853" s="171">
        <f>T853/R853</f>
      </c>
      <c r="Z853" s="174">
        <f>W853/F853</f>
      </c>
      <c r="AA853" s="174">
        <f>W853/(F853+500)</f>
      </c>
      <c r="AB853" s="172">
        <v>0</v>
      </c>
      <c r="AC853" s="172">
        <v>0</v>
      </c>
      <c r="AD853" s="171">
        <f>AB853/T853</f>
      </c>
      <c r="AE853" s="174">
        <f>(W853-AC853)/(F853+500)</f>
      </c>
      <c r="AF853" s="174" t="s">
        <v>143</v>
      </c>
    </row>
    <row r="854">
      <c r="A854" s="161"/>
      <c r="B854" s="162"/>
      <c r="C854" s="163"/>
      <c r="D854" s="164" t="s">
        <v>144</v>
      </c>
      <c r="E854" s="165">
        <v>41.97</v>
      </c>
      <c r="F854" s="166"/>
      <c r="G854" s="167">
        <v>361</v>
      </c>
      <c r="H854" s="167">
        <v>16</v>
      </c>
      <c r="I854" s="168">
        <f t="shared" si="678"/>
      </c>
      <c r="J854" s="169">
        <f t="shared" si="732"/>
      </c>
      <c r="K854" s="167">
        <v>0</v>
      </c>
      <c r="L854" s="169">
        <f t="shared" si="788"/>
      </c>
      <c r="M854" s="167">
        <v>0</v>
      </c>
      <c r="N854" s="170">
        <f t="shared" si="816"/>
      </c>
      <c r="O854" s="167">
        <v>0</v>
      </c>
      <c r="P854" s="170">
        <f t="shared" si="843"/>
      </c>
      <c r="Q854" s="171"/>
      <c r="R854" s="172"/>
      <c r="S854" s="171"/>
      <c r="T854" s="172"/>
      <c r="U854" s="173"/>
      <c r="V854" s="174"/>
      <c r="W854" s="175"/>
      <c r="X854" s="174"/>
      <c r="Y854" s="171"/>
      <c r="Z854" s="174"/>
      <c r="AA854" s="174"/>
      <c r="AB854" s="172"/>
      <c r="AC854" s="172"/>
      <c r="AD854" s="171"/>
      <c r="AE854" s="174"/>
      <c r="AF854" s="176" t="s">
        <v>196</v>
      </c>
    </row>
    <row r="855">
      <c r="A855" s="161"/>
      <c r="B855" s="177" t="s">
        <v>149</v>
      </c>
      <c r="C855" s="178"/>
      <c r="D855" s="179"/>
      <c r="E855" s="180">
        <f>SUM(E845:E854)</f>
      </c>
      <c r="F855" s="181">
        <f>SUM(F845:F854)</f>
      </c>
      <c r="G855" s="181">
        <f>SUM(G845:G854)</f>
      </c>
      <c r="H855" s="181">
        <f>SUM(H845:H854)</f>
      </c>
      <c r="I855" s="182">
        <f t="shared" si="678"/>
      </c>
      <c r="J855" s="183">
        <f t="shared" si="732"/>
      </c>
      <c r="K855" s="181">
        <f>SUM(K845:K854)</f>
      </c>
      <c r="L855" s="183">
        <f t="shared" si="788"/>
      </c>
      <c r="M855" s="181">
        <f>SUM(M845:M854)</f>
      </c>
      <c r="N855" s="184">
        <f t="shared" si="816"/>
      </c>
      <c r="O855" s="181">
        <f>SUM(O845:O854)</f>
      </c>
      <c r="P855" s="184">
        <f t="shared" si="843"/>
      </c>
      <c r="Q855" s="185">
        <f>M855/O855</f>
      </c>
      <c r="R855" s="181">
        <f>SUM(R845:R854)</f>
      </c>
      <c r="S855" s="185">
        <f>(O855+O855)/(K855+K855)</f>
      </c>
      <c r="T855" s="181">
        <f>SUM(T845:T854)</f>
      </c>
      <c r="U855" s="186">
        <f t="shared" ref="U855:U856" si="89">F855/T855</f>
      </c>
      <c r="V855" s="187">
        <f>(F855+5*500)/T855</f>
      </c>
      <c r="W855" s="183">
        <f>SUM(W845:W854)</f>
      </c>
      <c r="X855" s="188">
        <f t="shared" ref="X855:X856" si="221">W855/T855</f>
      </c>
      <c r="Y855" s="185">
        <f t="shared" ref="Y855:Y856" si="353">T855/R855</f>
      </c>
      <c r="Z855" s="187">
        <f t="shared" ref="Z855:Z856" si="485">W855/F855</f>
      </c>
      <c r="AA855" s="187">
        <f>W855/(F855+COUNT(W845:W854)*500)</f>
      </c>
      <c r="AB855" s="181">
        <f>SUM(AB845:AB854)</f>
      </c>
      <c r="AC855" s="181">
        <f>SUM(AC845:AC854)</f>
      </c>
      <c r="AD855" s="185">
        <f t="shared" ref="AD855:AD856" si="617">AB855/T855</f>
      </c>
      <c r="AE855" s="189">
        <f>(W855-AC855)/(F855+COUNT(W845:W854)*500)</f>
      </c>
      <c r="AF855" s="174"/>
    </row>
    <row r="856">
      <c r="A856" s="161"/>
      <c r="B856" s="162" t="s">
        <v>152</v>
      </c>
      <c r="C856" s="163" t="s">
        <v>156</v>
      </c>
      <c r="D856" s="164" t="s">
        <v>142</v>
      </c>
      <c r="E856" s="165">
        <v>508.82</v>
      </c>
      <c r="F856" s="166">
        <f>E856+E857</f>
      </c>
      <c r="G856" s="167">
        <v>3672</v>
      </c>
      <c r="H856" s="167">
        <v>50</v>
      </c>
      <c r="I856" s="168">
        <f t="shared" si="678"/>
      </c>
      <c r="J856" s="169">
        <f t="shared" si="732"/>
      </c>
      <c r="K856" s="167">
        <v>6</v>
      </c>
      <c r="L856" s="169">
        <f t="shared" si="788"/>
      </c>
      <c r="M856" s="167">
        <v>1</v>
      </c>
      <c r="N856" s="170">
        <f t="shared" si="816"/>
      </c>
      <c r="O856" s="167">
        <v>2</v>
      </c>
      <c r="P856" s="170">
        <f t="shared" si="843"/>
      </c>
      <c r="Q856" s="171">
        <f>(M856+M857)/(O856+O857)</f>
      </c>
      <c r="R856" s="172">
        <v>2</v>
      </c>
      <c r="S856" s="171">
        <f>(O856+O857)/(K856+K857)</f>
      </c>
      <c r="T856" s="172">
        <v>1</v>
      </c>
      <c r="U856" s="173">
        <f t="shared" si="89"/>
      </c>
      <c r="V856" s="174">
        <f>(F856+500)/T856</f>
      </c>
      <c r="W856" s="175">
        <v>2088</v>
      </c>
      <c r="X856" s="174">
        <f t="shared" si="221"/>
      </c>
      <c r="Y856" s="171">
        <f t="shared" si="353"/>
      </c>
      <c r="Z856" s="174">
        <f t="shared" si="485"/>
      </c>
      <c r="AA856" s="174">
        <f>W856/(F856+500)</f>
      </c>
      <c r="AB856" s="172">
        <v>0</v>
      </c>
      <c r="AC856" s="172">
        <v>0</v>
      </c>
      <c r="AD856" s="171">
        <f t="shared" si="617"/>
      </c>
      <c r="AE856" s="174">
        <f>(W856-AC856)/(F856+500)</f>
      </c>
      <c r="AF856" s="174" t="s">
        <v>143</v>
      </c>
    </row>
    <row r="857">
      <c r="A857" s="161"/>
      <c r="B857" s="162"/>
      <c r="C857" s="163"/>
      <c r="D857" s="164" t="s">
        <v>144</v>
      </c>
      <c r="E857" s="165">
        <v>31.92</v>
      </c>
      <c r="F857" s="166"/>
      <c r="G857" s="167">
        <v>252</v>
      </c>
      <c r="H857" s="167">
        <v>12</v>
      </c>
      <c r="I857" s="168">
        <f t="shared" si="678"/>
      </c>
      <c r="J857" s="169">
        <f t="shared" si="732"/>
      </c>
      <c r="K857" s="167">
        <v>0</v>
      </c>
      <c r="L857" s="169">
        <f t="shared" si="788"/>
      </c>
      <c r="M857" s="167">
        <v>0</v>
      </c>
      <c r="N857" s="170">
        <f t="shared" si="816"/>
      </c>
      <c r="O857" s="167">
        <v>0</v>
      </c>
      <c r="P857" s="170">
        <f t="shared" si="843"/>
      </c>
      <c r="Q857" s="171"/>
      <c r="R857" s="172"/>
      <c r="S857" s="171"/>
      <c r="T857" s="172"/>
      <c r="U857" s="173"/>
      <c r="V857" s="174"/>
      <c r="W857" s="173"/>
      <c r="X857" s="174"/>
      <c r="Y857" s="171"/>
      <c r="Z857" s="174"/>
      <c r="AA857" s="174"/>
      <c r="AB857" s="172"/>
      <c r="AC857" s="172"/>
      <c r="AD857" s="171"/>
      <c r="AE857" s="174"/>
      <c r="AF857" s="176" t="s">
        <v>196</v>
      </c>
    </row>
    <row r="858">
      <c r="A858" s="161"/>
      <c r="B858" s="162" t="s">
        <v>153</v>
      </c>
      <c r="C858" s="163" t="s">
        <v>156</v>
      </c>
      <c r="D858" s="164" t="s">
        <v>142</v>
      </c>
      <c r="E858" s="165">
        <v>687.44</v>
      </c>
      <c r="F858" s="166">
        <f>E858+E859</f>
      </c>
      <c r="G858" s="167">
        <v>3667</v>
      </c>
      <c r="H858" s="167">
        <v>67</v>
      </c>
      <c r="I858" s="168">
        <f t="shared" si="678"/>
      </c>
      <c r="J858" s="169">
        <f t="shared" si="732"/>
      </c>
      <c r="K858" s="167">
        <v>11</v>
      </c>
      <c r="L858" s="169">
        <f t="shared" si="788"/>
      </c>
      <c r="M858" s="167">
        <v>1</v>
      </c>
      <c r="N858" s="170">
        <f t="shared" si="816"/>
      </c>
      <c r="O858" s="167">
        <v>3</v>
      </c>
      <c r="P858" s="170">
        <f t="shared" si="843"/>
      </c>
      <c r="Q858" s="171">
        <f>(M858+M859)/(O858+O859)</f>
      </c>
      <c r="R858" s="172">
        <v>2</v>
      </c>
      <c r="S858" s="171">
        <f>(O858+O859)/(K858+K859)</f>
      </c>
      <c r="T858" s="172">
        <v>1</v>
      </c>
      <c r="U858" s="173">
        <f>F858/T858</f>
      </c>
      <c r="V858" s="174">
        <f>(F858+500)/T858</f>
      </c>
      <c r="W858" s="175">
        <v>775.2</v>
      </c>
      <c r="X858" s="174">
        <f>W858/T858</f>
      </c>
      <c r="Y858" s="171">
        <f>T858/R858</f>
      </c>
      <c r="Z858" s="174">
        <f>W858/F858</f>
      </c>
      <c r="AA858" s="174">
        <f>W858/(F858+500)</f>
      </c>
      <c r="AB858" s="172">
        <v>0</v>
      </c>
      <c r="AC858" s="172">
        <v>0</v>
      </c>
      <c r="AD858" s="171">
        <f>AB858/T858</f>
      </c>
      <c r="AE858" s="174">
        <f>(W858-AC858)/(F858+500)</f>
      </c>
      <c r="AF858" s="174" t="s">
        <v>143</v>
      </c>
    </row>
    <row r="859">
      <c r="A859" s="161"/>
      <c r="B859" s="162"/>
      <c r="C859" s="163"/>
      <c r="D859" s="164" t="s">
        <v>144</v>
      </c>
      <c r="E859" s="165">
        <v>23.9</v>
      </c>
      <c r="F859" s="166"/>
      <c r="G859" s="167">
        <v>219</v>
      </c>
      <c r="H859" s="167">
        <v>21</v>
      </c>
      <c r="I859" s="168">
        <f t="shared" si="678"/>
      </c>
      <c r="J859" s="169">
        <f t="shared" si="732"/>
      </c>
      <c r="K859" s="167">
        <v>0</v>
      </c>
      <c r="L859" s="169">
        <f t="shared" si="788"/>
      </c>
      <c r="M859" s="167">
        <v>0</v>
      </c>
      <c r="N859" s="170">
        <f t="shared" si="816"/>
      </c>
      <c r="O859" s="167">
        <v>0</v>
      </c>
      <c r="P859" s="170">
        <f t="shared" si="843"/>
      </c>
      <c r="Q859" s="171"/>
      <c r="R859" s="172"/>
      <c r="S859" s="171"/>
      <c r="T859" s="172"/>
      <c r="U859" s="173"/>
      <c r="V859" s="174"/>
      <c r="W859" s="175"/>
      <c r="X859" s="174"/>
      <c r="Y859" s="171"/>
      <c r="Z859" s="174"/>
      <c r="AA859" s="174"/>
      <c r="AB859" s="172"/>
      <c r="AC859" s="172"/>
      <c r="AD859" s="171"/>
      <c r="AE859" s="174"/>
      <c r="AF859" s="176" t="s">
        <v>196</v>
      </c>
    </row>
    <row r="860">
      <c r="A860" s="161"/>
      <c r="B860" s="162" t="s">
        <v>154</v>
      </c>
      <c r="C860" s="163" t="s">
        <v>156</v>
      </c>
      <c r="D860" s="164" t="s">
        <v>142</v>
      </c>
      <c r="E860" s="165">
        <v>528.25</v>
      </c>
      <c r="F860" s="166">
        <f>E860+E861</f>
      </c>
      <c r="G860" s="167">
        <v>3870</v>
      </c>
      <c r="H860" s="167">
        <v>55</v>
      </c>
      <c r="I860" s="168">
        <f t="shared" si="678"/>
      </c>
      <c r="J860" s="169">
        <f t="shared" si="732"/>
      </c>
      <c r="K860" s="167">
        <v>14</v>
      </c>
      <c r="L860" s="169">
        <f t="shared" si="788"/>
      </c>
      <c r="M860" s="167">
        <v>1</v>
      </c>
      <c r="N860" s="170">
        <f t="shared" si="816"/>
      </c>
      <c r="O860" s="167">
        <v>2</v>
      </c>
      <c r="P860" s="170">
        <f t="shared" si="843"/>
      </c>
      <c r="Q860" s="171">
        <f>(M860+M861)/(O860+O861)</f>
      </c>
      <c r="R860" s="172">
        <v>2</v>
      </c>
      <c r="S860" s="171">
        <f>(O860+O861)/(K860+K861)</f>
      </c>
      <c r="T860" s="172">
        <v>1</v>
      </c>
      <c r="U860" s="173">
        <f>F860/T860</f>
      </c>
      <c r="V860" s="174">
        <f>(F860+500)/T860</f>
      </c>
      <c r="W860" s="175">
        <v>2407.2</v>
      </c>
      <c r="X860" s="174">
        <f>W860/T860</f>
      </c>
      <c r="Y860" s="171">
        <f>T860/R860</f>
      </c>
      <c r="Z860" s="174">
        <f>W860/F860</f>
      </c>
      <c r="AA860" s="174">
        <f>W860/(F860+500)</f>
      </c>
      <c r="AB860" s="172">
        <v>0</v>
      </c>
      <c r="AC860" s="172">
        <v>0</v>
      </c>
      <c r="AD860" s="171">
        <f>AB860/T860</f>
      </c>
      <c r="AE860" s="174">
        <f>(W860-AC860)/(F860+500)</f>
      </c>
      <c r="AF860" s="174" t="s">
        <v>143</v>
      </c>
    </row>
    <row r="861">
      <c r="A861" s="161"/>
      <c r="B861" s="162"/>
      <c r="C861" s="163"/>
      <c r="D861" s="164" t="s">
        <v>144</v>
      </c>
      <c r="E861" s="165">
        <v>23.51</v>
      </c>
      <c r="F861" s="166"/>
      <c r="G861" s="167">
        <v>240</v>
      </c>
      <c r="H861" s="167">
        <v>20</v>
      </c>
      <c r="I861" s="168">
        <f t="shared" si="678"/>
      </c>
      <c r="J861" s="169">
        <f t="shared" si="732"/>
      </c>
      <c r="K861" s="167">
        <v>1</v>
      </c>
      <c r="L861" s="169">
        <f t="shared" si="788"/>
      </c>
      <c r="M861" s="167">
        <v>0</v>
      </c>
      <c r="N861" s="170">
        <f t="shared" si="816"/>
      </c>
      <c r="O861" s="167">
        <v>0</v>
      </c>
      <c r="P861" s="170">
        <f t="shared" si="843"/>
      </c>
      <c r="Q861" s="171"/>
      <c r="R861" s="172"/>
      <c r="S861" s="171"/>
      <c r="T861" s="172"/>
      <c r="U861" s="173"/>
      <c r="V861" s="174"/>
      <c r="W861" s="175"/>
      <c r="X861" s="174"/>
      <c r="Y861" s="171"/>
      <c r="Z861" s="174"/>
      <c r="AA861" s="174"/>
      <c r="AB861" s="172"/>
      <c r="AC861" s="172"/>
      <c r="AD861" s="171"/>
      <c r="AE861" s="174"/>
      <c r="AF861" s="176" t="s">
        <v>196</v>
      </c>
    </row>
    <row r="862">
      <c r="A862" s="161"/>
      <c r="B862" s="162" t="s">
        <v>155</v>
      </c>
      <c r="C862" s="163" t="s">
        <v>156</v>
      </c>
      <c r="D862" s="164" t="s">
        <v>142</v>
      </c>
      <c r="E862" s="165">
        <v>534.48</v>
      </c>
      <c r="F862" s="166">
        <f>E862+E863</f>
      </c>
      <c r="G862" s="167">
        <v>2917</v>
      </c>
      <c r="H862" s="167">
        <v>54</v>
      </c>
      <c r="I862" s="168">
        <f t="shared" si="678"/>
      </c>
      <c r="J862" s="169">
        <f t="shared" si="732"/>
      </c>
      <c r="K862" s="167">
        <v>10</v>
      </c>
      <c r="L862" s="169">
        <f t="shared" si="788"/>
      </c>
      <c r="M862" s="167">
        <v>0</v>
      </c>
      <c r="N862" s="170">
        <f t="shared" si="816"/>
      </c>
      <c r="O862" s="167">
        <v>0</v>
      </c>
      <c r="P862" s="170">
        <f t="shared" si="843"/>
      </c>
      <c r="Q862" s="171">
        <f>(M862+M863)/(O862+O863)</f>
      </c>
      <c r="R862" s="172">
        <v>1</v>
      </c>
      <c r="S862" s="171">
        <f>(O862+O863)/(K862+K863)</f>
      </c>
      <c r="T862" s="172">
        <v>1</v>
      </c>
      <c r="U862" s="173">
        <f>F862/T862</f>
      </c>
      <c r="V862" s="174">
        <f>(F862+500)/T862</f>
      </c>
      <c r="W862" s="175">
        <v>563.8</v>
      </c>
      <c r="X862" s="174">
        <f>W862/T862</f>
      </c>
      <c r="Y862" s="171">
        <f>T862/R862</f>
      </c>
      <c r="Z862" s="174">
        <f>W862/F862</f>
      </c>
      <c r="AA862" s="174">
        <f>W862/(F862+500)</f>
      </c>
      <c r="AB862" s="172">
        <v>0</v>
      </c>
      <c r="AC862" s="172">
        <v>0</v>
      </c>
      <c r="AD862" s="171">
        <f>AB862/T862</f>
      </c>
      <c r="AE862" s="174">
        <f>(W862-AC862)/(F862+500)</f>
      </c>
      <c r="AF862" s="174" t="s">
        <v>143</v>
      </c>
    </row>
    <row r="863">
      <c r="A863" s="161"/>
      <c r="B863" s="162"/>
      <c r="C863" s="163"/>
      <c r="D863" s="164" t="s">
        <v>144</v>
      </c>
      <c r="E863" s="165">
        <v>29.43</v>
      </c>
      <c r="F863" s="166"/>
      <c r="G863" s="167">
        <v>220</v>
      </c>
      <c r="H863" s="167">
        <v>9</v>
      </c>
      <c r="I863" s="168">
        <f t="shared" si="678"/>
      </c>
      <c r="J863" s="169">
        <f t="shared" si="732"/>
      </c>
      <c r="K863" s="167">
        <v>0</v>
      </c>
      <c r="L863" s="169">
        <f t="shared" si="788"/>
      </c>
      <c r="M863" s="167">
        <v>0</v>
      </c>
      <c r="N863" s="170">
        <f t="shared" si="816"/>
      </c>
      <c r="O863" s="167">
        <v>0</v>
      </c>
      <c r="P863" s="170">
        <f t="shared" si="843"/>
      </c>
      <c r="Q863" s="171"/>
      <c r="R863" s="172"/>
      <c r="S863" s="171"/>
      <c r="T863" s="172"/>
      <c r="U863" s="173"/>
      <c r="V863" s="174"/>
      <c r="W863" s="175"/>
      <c r="X863" s="174"/>
      <c r="Y863" s="171"/>
      <c r="Z863" s="174"/>
      <c r="AA863" s="174"/>
      <c r="AB863" s="172"/>
      <c r="AC863" s="172"/>
      <c r="AD863" s="171"/>
      <c r="AE863" s="174"/>
      <c r="AF863" s="176" t="s">
        <v>196</v>
      </c>
    </row>
    <row r="864">
      <c r="A864" s="161"/>
      <c r="B864" s="177" t="s">
        <v>149</v>
      </c>
      <c r="C864" s="178"/>
      <c r="D864" s="179"/>
      <c r="E864" s="180">
        <f>SUM(E856:E863)</f>
      </c>
      <c r="F864" s="181">
        <f>SUM(F856:F863)</f>
      </c>
      <c r="G864" s="181">
        <f>SUM(G856:G863)</f>
      </c>
      <c r="H864" s="181">
        <f>SUM(H856:H863)</f>
      </c>
      <c r="I864" s="182">
        <f t="shared" si="678"/>
      </c>
      <c r="J864" s="183">
        <f t="shared" si="732"/>
      </c>
      <c r="K864" s="181">
        <f>SUM(K856:K863)</f>
      </c>
      <c r="L864" s="183">
        <f t="shared" si="788"/>
      </c>
      <c r="M864" s="181">
        <f>SUM(M856:M863)</f>
      </c>
      <c r="N864" s="184">
        <f t="shared" si="816"/>
      </c>
      <c r="O864" s="181">
        <f>SUM(O856:O863)</f>
      </c>
      <c r="P864" s="184">
        <f t="shared" si="843"/>
      </c>
      <c r="Q864" s="185">
        <f>M864/O864</f>
      </c>
      <c r="R864" s="181">
        <f>SUM(R856:R863)</f>
      </c>
      <c r="S864" s="185">
        <f>(O864+O864)/(K864+K864)</f>
      </c>
      <c r="T864" s="181">
        <f>SUM(T856:T863)</f>
      </c>
      <c r="U864" s="186">
        <f t="shared" ref="U864:U865" si="90">F864/T864</f>
      </c>
      <c r="V864" s="187">
        <f>(F864+5*500)/T864</f>
      </c>
      <c r="W864" s="183">
        <f>SUM(W856:W863)</f>
      </c>
      <c r="X864" s="188">
        <f t="shared" ref="X864:X865" si="222">W864/T864</f>
      </c>
      <c r="Y864" s="185">
        <f t="shared" ref="Y864:Y865" si="354">T864/R864</f>
      </c>
      <c r="Z864" s="187">
        <f t="shared" ref="Z864:Z865" si="486">W864/F864</f>
      </c>
      <c r="AA864" s="187">
        <f>W864/(F864+COUNT(W856:W863)*500)</f>
      </c>
      <c r="AB864" s="181">
        <f>SUM(AB856:AB863)</f>
      </c>
      <c r="AC864" s="181">
        <f>SUM(AC856:AC863)</f>
      </c>
      <c r="AD864" s="185">
        <f t="shared" ref="AD864:AD865" si="618">AB864/T864</f>
      </c>
      <c r="AE864" s="189">
        <f>(W864-AC864)/(F864+COUNT(W856:W863))</f>
      </c>
      <c r="AF864" s="174"/>
    </row>
    <row r="865">
      <c r="A865" s="161"/>
      <c r="B865" s="162" t="s">
        <v>157</v>
      </c>
      <c r="C865" s="163" t="s">
        <v>191</v>
      </c>
      <c r="D865" s="164" t="s">
        <v>142</v>
      </c>
      <c r="E865" s="165">
        <v>587.17</v>
      </c>
      <c r="F865" s="166">
        <f>E865+E866</f>
      </c>
      <c r="G865" s="167">
        <v>2889</v>
      </c>
      <c r="H865" s="167">
        <v>56</v>
      </c>
      <c r="I865" s="168">
        <f t="shared" si="678"/>
      </c>
      <c r="J865" s="169">
        <f t="shared" si="732"/>
      </c>
      <c r="K865" s="167">
        <v>7</v>
      </c>
      <c r="L865" s="169">
        <f t="shared" si="788"/>
      </c>
      <c r="M865" s="167">
        <v>0</v>
      </c>
      <c r="N865" s="170">
        <f t="shared" si="816"/>
      </c>
      <c r="O865" s="167">
        <v>0</v>
      </c>
      <c r="P865" s="170">
        <f t="shared" si="843"/>
      </c>
      <c r="Q865" s="171">
        <f>(M865+M866)/(O865+O866)</f>
      </c>
      <c r="R865" s="172">
        <v>2</v>
      </c>
      <c r="S865" s="171">
        <f>(O865+O866)/(K865+K866)</f>
      </c>
      <c r="T865" s="172">
        <v>0</v>
      </c>
      <c r="U865" s="173">
        <f t="shared" si="90"/>
      </c>
      <c r="V865" s="174">
        <f>(F865+500)/T865</f>
      </c>
      <c r="W865" s="175">
        <v>0</v>
      </c>
      <c r="X865" s="174">
        <f t="shared" si="222"/>
      </c>
      <c r="Y865" s="171">
        <f t="shared" si="354"/>
      </c>
      <c r="Z865" s="174">
        <f t="shared" si="486"/>
      </c>
      <c r="AA865" s="174">
        <f>W865/(F865+500)</f>
      </c>
      <c r="AB865" s="172">
        <v>0</v>
      </c>
      <c r="AC865" s="172">
        <v>0</v>
      </c>
      <c r="AD865" s="171">
        <f t="shared" si="618"/>
      </c>
      <c r="AE865" s="174">
        <f>(W865-AC865)/(F865+500)</f>
      </c>
      <c r="AF865" s="174" t="s">
        <v>143</v>
      </c>
    </row>
    <row r="866">
      <c r="A866" s="161"/>
      <c r="B866" s="162"/>
      <c r="C866" s="163"/>
      <c r="D866" s="164" t="s">
        <v>144</v>
      </c>
      <c r="E866" s="165">
        <v>15.6</v>
      </c>
      <c r="F866" s="166"/>
      <c r="G866" s="167">
        <v>210</v>
      </c>
      <c r="H866" s="167">
        <v>5</v>
      </c>
      <c r="I866" s="168">
        <f t="shared" si="678"/>
      </c>
      <c r="J866" s="169">
        <f t="shared" si="732"/>
      </c>
      <c r="K866" s="167">
        <v>0</v>
      </c>
      <c r="L866" s="169">
        <f t="shared" si="788"/>
      </c>
      <c r="M866" s="167">
        <v>0</v>
      </c>
      <c r="N866" s="170">
        <f t="shared" si="816"/>
      </c>
      <c r="O866" s="167">
        <v>0</v>
      </c>
      <c r="P866" s="170">
        <f t="shared" si="843"/>
      </c>
      <c r="Q866" s="171"/>
      <c r="R866" s="172"/>
      <c r="S866" s="171"/>
      <c r="T866" s="172"/>
      <c r="U866" s="173"/>
      <c r="V866" s="174"/>
      <c r="W866" s="173"/>
      <c r="X866" s="174"/>
      <c r="Y866" s="171"/>
      <c r="Z866" s="174"/>
      <c r="AA866" s="174"/>
      <c r="AB866" s="172"/>
      <c r="AC866" s="172"/>
      <c r="AD866" s="171"/>
      <c r="AE866" s="174"/>
      <c r="AF866" s="176" t="s">
        <v>196</v>
      </c>
    </row>
    <row r="867">
      <c r="A867" s="161"/>
      <c r="B867" s="162" t="s">
        <v>158</v>
      </c>
      <c r="C867" s="163" t="s">
        <v>191</v>
      </c>
      <c r="D867" s="164" t="s">
        <v>142</v>
      </c>
      <c r="E867" s="165">
        <v>473.25</v>
      </c>
      <c r="F867" s="166">
        <f>E867+E868</f>
      </c>
      <c r="G867" s="167">
        <v>2515</v>
      </c>
      <c r="H867" s="167">
        <v>46</v>
      </c>
      <c r="I867" s="168">
        <f t="shared" si="678"/>
      </c>
      <c r="J867" s="169">
        <f t="shared" si="732"/>
      </c>
      <c r="K867" s="167">
        <v>8</v>
      </c>
      <c r="L867" s="169">
        <f t="shared" si="788"/>
      </c>
      <c r="M867" s="167">
        <v>1</v>
      </c>
      <c r="N867" s="170">
        <f t="shared" si="816"/>
      </c>
      <c r="O867" s="167">
        <v>1</v>
      </c>
      <c r="P867" s="170">
        <f t="shared" si="843"/>
      </c>
      <c r="Q867" s="171">
        <f>(M867+M868)/(O867+O868)</f>
      </c>
      <c r="R867" s="172">
        <v>6</v>
      </c>
      <c r="S867" s="171">
        <f>(O867+O868)/(K867+K868)</f>
      </c>
      <c r="T867" s="172">
        <v>1</v>
      </c>
      <c r="U867" s="173">
        <f>F867/T867</f>
      </c>
      <c r="V867" s="174">
        <f>(F867+500)/T867</f>
      </c>
      <c r="W867" s="175">
        <v>691.2000000000007</v>
      </c>
      <c r="X867" s="174">
        <f>W867/T867</f>
      </c>
      <c r="Y867" s="171">
        <f>T867/R867</f>
      </c>
      <c r="Z867" s="174">
        <f>W867/F867</f>
      </c>
      <c r="AA867" s="174">
        <f>W867/(F867+500)</f>
      </c>
      <c r="AB867" s="172">
        <v>0</v>
      </c>
      <c r="AC867" s="172">
        <v>0</v>
      </c>
      <c r="AD867" s="171">
        <f>AB867/T867</f>
      </c>
      <c r="AE867" s="174">
        <f>(W867-AC867)/(F867+500)</f>
      </c>
      <c r="AF867" s="174" t="s">
        <v>159</v>
      </c>
    </row>
    <row r="868">
      <c r="A868" s="161"/>
      <c r="B868" s="162"/>
      <c r="C868" s="163"/>
      <c r="D868" s="164" t="s">
        <v>144</v>
      </c>
      <c r="E868" s="165">
        <v>26.84</v>
      </c>
      <c r="F868" s="166"/>
      <c r="G868" s="167">
        <v>237</v>
      </c>
      <c r="H868" s="167">
        <v>18</v>
      </c>
      <c r="I868" s="168">
        <f t="shared" si="678"/>
      </c>
      <c r="J868" s="169">
        <f t="shared" si="732"/>
      </c>
      <c r="K868" s="167">
        <v>0</v>
      </c>
      <c r="L868" s="169">
        <f t="shared" si="788"/>
      </c>
      <c r="M868" s="167">
        <v>0</v>
      </c>
      <c r="N868" s="170">
        <f t="shared" si="816"/>
      </c>
      <c r="O868" s="167">
        <v>0</v>
      </c>
      <c r="P868" s="170">
        <f t="shared" si="843"/>
      </c>
      <c r="Q868" s="171"/>
      <c r="R868" s="172"/>
      <c r="S868" s="171"/>
      <c r="T868" s="172"/>
      <c r="U868" s="173"/>
      <c r="V868" s="174"/>
      <c r="W868" s="175"/>
      <c r="X868" s="174"/>
      <c r="Y868" s="171"/>
      <c r="Z868" s="174"/>
      <c r="AA868" s="174"/>
      <c r="AB868" s="172"/>
      <c r="AC868" s="172"/>
      <c r="AD868" s="171"/>
      <c r="AE868" s="174"/>
      <c r="AF868" s="176" t="s">
        <v>199</v>
      </c>
    </row>
    <row r="869">
      <c r="A869" s="161"/>
      <c r="B869" s="177" t="s">
        <v>149</v>
      </c>
      <c r="C869" s="178"/>
      <c r="D869" s="179"/>
      <c r="E869" s="180">
        <f>SUM(E865:E868)</f>
      </c>
      <c r="F869" s="181">
        <f>SUM(F865:F868)</f>
      </c>
      <c r="G869" s="181">
        <f>SUM(G865:G868)</f>
      </c>
      <c r="H869" s="181">
        <f>SUM(H865:H868)</f>
      </c>
      <c r="I869" s="182">
        <f t="shared" si="678"/>
      </c>
      <c r="J869" s="183">
        <f t="shared" si="732"/>
      </c>
      <c r="K869" s="181">
        <f>SUM(K865:K868)</f>
      </c>
      <c r="L869" s="183">
        <f t="shared" si="788"/>
      </c>
      <c r="M869" s="181">
        <f>SUM(M865:M868)</f>
      </c>
      <c r="N869" s="184">
        <f t="shared" si="816"/>
      </c>
      <c r="O869" s="181">
        <f>SUM(O865:O868)</f>
      </c>
      <c r="P869" s="184">
        <f t="shared" si="843"/>
      </c>
      <c r="Q869" s="185">
        <f>M869/O869</f>
      </c>
      <c r="R869" s="181">
        <f>SUM(R865:R868)</f>
      </c>
      <c r="S869" s="185">
        <f>(O869+O869)/(K869+K869)</f>
      </c>
      <c r="T869" s="181">
        <f>SUM(T865:T868)</f>
      </c>
      <c r="U869" s="186">
        <f t="shared" ref="U869:U870" si="91">F869/T869</f>
      </c>
      <c r="V869" s="187">
        <f>(F869+5*500)/T869</f>
      </c>
      <c r="W869" s="183">
        <f>SUM(W865:W868)</f>
      </c>
      <c r="X869" s="188">
        <f t="shared" ref="X869:X870" si="223">W869/T869</f>
      </c>
      <c r="Y869" s="185">
        <f t="shared" ref="Y869:Y870" si="355">T869/R869</f>
      </c>
      <c r="Z869" s="187">
        <f t="shared" ref="Z869:Z870" si="487">W869/F869</f>
      </c>
      <c r="AA869" s="187">
        <f>W869/(F869+COUNT(W865:W868)*500)</f>
      </c>
      <c r="AB869" s="181">
        <f>SUM(AB865:AB868)</f>
      </c>
      <c r="AC869" s="181">
        <f>SUM(AC865:AC868)</f>
      </c>
      <c r="AD869" s="185">
        <f t="shared" ref="AD869:AD870" si="619">AB869/T869</f>
      </c>
      <c r="AE869" s="189">
        <f>(W869-AC869)/(F869+COUNT(W865:W868))</f>
      </c>
      <c r="AF869" s="174"/>
    </row>
    <row r="870">
      <c r="A870" s="161"/>
      <c r="B870" s="162" t="s">
        <v>161</v>
      </c>
      <c r="C870" s="163" t="s">
        <v>163</v>
      </c>
      <c r="D870" s="164" t="s">
        <v>142</v>
      </c>
      <c r="E870" s="165">
        <v>360.79</v>
      </c>
      <c r="F870" s="166">
        <f>E870+E871</f>
      </c>
      <c r="G870" s="167">
        <v>2756</v>
      </c>
      <c r="H870" s="167">
        <v>40</v>
      </c>
      <c r="I870" s="168">
        <f t="shared" si="678"/>
      </c>
      <c r="J870" s="169">
        <f t="shared" si="732"/>
      </c>
      <c r="K870" s="167">
        <v>6</v>
      </c>
      <c r="L870" s="169">
        <f t="shared" si="788"/>
      </c>
      <c r="M870" s="167">
        <v>0</v>
      </c>
      <c r="N870" s="170">
        <f t="shared" si="816"/>
      </c>
      <c r="O870" s="167">
        <v>0</v>
      </c>
      <c r="P870" s="170">
        <f t="shared" si="843"/>
      </c>
      <c r="Q870" s="171">
        <f>(M870+M871)/(O870+O871)</f>
      </c>
      <c r="R870" s="172">
        <v>0</v>
      </c>
      <c r="S870" s="171">
        <f>(O870+O871)/(K870+K871)</f>
      </c>
      <c r="T870" s="172">
        <v>0</v>
      </c>
      <c r="U870" s="173">
        <f t="shared" si="91"/>
      </c>
      <c r="V870" s="174">
        <f>(F870+500)/T870</f>
      </c>
      <c r="W870" s="173">
        <v>0</v>
      </c>
      <c r="X870" s="174">
        <f t="shared" si="223"/>
      </c>
      <c r="Y870" s="171">
        <f t="shared" si="355"/>
      </c>
      <c r="Z870" s="174">
        <f t="shared" si="487"/>
      </c>
      <c r="AA870" s="174">
        <f>W870/(F870+500)</f>
      </c>
      <c r="AB870" s="172">
        <v>0</v>
      </c>
      <c r="AC870" s="172">
        <v>0</v>
      </c>
      <c r="AD870" s="171">
        <f t="shared" si="619"/>
      </c>
      <c r="AE870" s="174">
        <f>(W870-AC870)/(F870+500)</f>
      </c>
      <c r="AF870" s="174" t="s">
        <v>159</v>
      </c>
    </row>
    <row r="871">
      <c r="A871" s="161"/>
      <c r="B871" s="162"/>
      <c r="C871" s="163"/>
      <c r="D871" s="164" t="s">
        <v>144</v>
      </c>
      <c r="E871" s="165">
        <v>17.6</v>
      </c>
      <c r="F871" s="166"/>
      <c r="G871" s="167">
        <v>242</v>
      </c>
      <c r="H871" s="167">
        <v>23</v>
      </c>
      <c r="I871" s="168">
        <f t="shared" si="678"/>
      </c>
      <c r="J871" s="169">
        <f t="shared" si="732"/>
      </c>
      <c r="K871" s="167">
        <v>0</v>
      </c>
      <c r="L871" s="169">
        <f t="shared" si="788"/>
      </c>
      <c r="M871" s="167">
        <v>0</v>
      </c>
      <c r="N871" s="170">
        <f t="shared" si="816"/>
      </c>
      <c r="O871" s="167">
        <v>0</v>
      </c>
      <c r="P871" s="170">
        <f t="shared" si="843"/>
      </c>
      <c r="Q871" s="171"/>
      <c r="R871" s="172"/>
      <c r="S871" s="171"/>
      <c r="T871" s="172"/>
      <c r="U871" s="173"/>
      <c r="V871" s="174"/>
      <c r="W871" s="173"/>
      <c r="X871" s="174"/>
      <c r="Y871" s="171"/>
      <c r="Z871" s="174"/>
      <c r="AA871" s="174"/>
      <c r="AB871" s="172"/>
      <c r="AC871" s="172"/>
      <c r="AD871" s="171"/>
      <c r="AE871" s="174"/>
      <c r="AF871" s="176" t="s">
        <v>199</v>
      </c>
    </row>
    <row r="872">
      <c r="A872" s="161"/>
      <c r="B872" s="162" t="s">
        <v>162</v>
      </c>
      <c r="C872" s="163" t="s">
        <v>163</v>
      </c>
      <c r="D872" s="164" t="s">
        <v>142</v>
      </c>
      <c r="E872" s="165">
        <v>395.49</v>
      </c>
      <c r="F872" s="166">
        <f>E872+E873</f>
      </c>
      <c r="G872" s="167">
        <v>2928</v>
      </c>
      <c r="H872" s="167">
        <v>41</v>
      </c>
      <c r="I872" s="168">
        <f t="shared" si="678"/>
      </c>
      <c r="J872" s="169">
        <f t="shared" si="732"/>
      </c>
      <c r="K872" s="167">
        <v>5</v>
      </c>
      <c r="L872" s="169">
        <f t="shared" si="788"/>
      </c>
      <c r="M872" s="167">
        <v>1</v>
      </c>
      <c r="N872" s="170">
        <f t="shared" si="816"/>
      </c>
      <c r="O872" s="167">
        <v>1</v>
      </c>
      <c r="P872" s="170">
        <f t="shared" si="843"/>
      </c>
      <c r="Q872" s="171">
        <f>(M872+M873)/(O872+O873)</f>
      </c>
      <c r="R872" s="172">
        <v>3</v>
      </c>
      <c r="S872" s="171">
        <f>(O872+O873)/(K872+K873)</f>
      </c>
      <c r="T872" s="172">
        <v>1</v>
      </c>
      <c r="U872" s="173">
        <f>F872/T872</f>
      </c>
      <c r="V872" s="174">
        <f>(F872+500)/T872</f>
      </c>
      <c r="W872" s="173">
        <v>1663.199999999999</v>
      </c>
      <c r="X872" s="174">
        <f>W872/T872</f>
      </c>
      <c r="Y872" s="171">
        <f>T872/R872</f>
      </c>
      <c r="Z872" s="174">
        <f>W872/F872</f>
      </c>
      <c r="AA872" s="174">
        <f>W872/(F872+500)</f>
      </c>
      <c r="AB872" s="172">
        <v>0</v>
      </c>
      <c r="AC872" s="172">
        <v>0</v>
      </c>
      <c r="AD872" s="171">
        <f>AB872/T872</f>
      </c>
      <c r="AE872" s="174">
        <f>(W872-AC872)/(F872+500)</f>
      </c>
      <c r="AF872" s="174" t="s">
        <v>159</v>
      </c>
    </row>
    <row r="873">
      <c r="A873" s="161"/>
      <c r="B873" s="162"/>
      <c r="C873" s="163"/>
      <c r="D873" s="164" t="s">
        <v>144</v>
      </c>
      <c r="E873" s="165">
        <v>17.62</v>
      </c>
      <c r="F873" s="166"/>
      <c r="G873" s="167">
        <v>178</v>
      </c>
      <c r="H873" s="167">
        <v>9</v>
      </c>
      <c r="I873" s="168">
        <f t="shared" si="678"/>
      </c>
      <c r="J873" s="169">
        <f t="shared" si="732"/>
      </c>
      <c r="K873" s="167">
        <v>0</v>
      </c>
      <c r="L873" s="169">
        <f t="shared" si="788"/>
      </c>
      <c r="M873" s="167">
        <v>0</v>
      </c>
      <c r="N873" s="170">
        <f t="shared" si="816"/>
      </c>
      <c r="O873" s="167">
        <v>0</v>
      </c>
      <c r="P873" s="170">
        <f t="shared" si="843"/>
      </c>
      <c r="Q873" s="171"/>
      <c r="R873" s="172"/>
      <c r="S873" s="171"/>
      <c r="T873" s="172"/>
      <c r="U873" s="173"/>
      <c r="V873" s="174"/>
      <c r="W873" s="173"/>
      <c r="X873" s="174"/>
      <c r="Y873" s="171"/>
      <c r="Z873" s="174"/>
      <c r="AA873" s="174"/>
      <c r="AB873" s="172"/>
      <c r="AC873" s="172"/>
      <c r="AD873" s="171"/>
      <c r="AE873" s="174"/>
      <c r="AF873" s="176" t="s">
        <v>199</v>
      </c>
    </row>
    <row r="874">
      <c r="A874" s="161"/>
      <c r="B874" s="162" t="s">
        <v>164</v>
      </c>
      <c r="C874" s="163" t="s">
        <v>163</v>
      </c>
      <c r="D874" s="164" t="s">
        <v>142</v>
      </c>
      <c r="E874" s="165">
        <v>771.15</v>
      </c>
      <c r="F874" s="166">
        <f>E874+E875</f>
      </c>
      <c r="G874" s="167">
        <v>4559</v>
      </c>
      <c r="H874" s="167">
        <v>100</v>
      </c>
      <c r="I874" s="168">
        <f t="shared" si="678"/>
      </c>
      <c r="J874" s="169">
        <f t="shared" si="732"/>
      </c>
      <c r="K874" s="167">
        <v>10</v>
      </c>
      <c r="L874" s="169">
        <f t="shared" si="788"/>
      </c>
      <c r="M874" s="167">
        <v>0</v>
      </c>
      <c r="N874" s="170">
        <f t="shared" si="816"/>
      </c>
      <c r="O874" s="167">
        <v>1</v>
      </c>
      <c r="P874" s="170">
        <f t="shared" si="843"/>
      </c>
      <c r="Q874" s="171">
        <f>(M874+M875)/(O874+O875)</f>
      </c>
      <c r="R874" s="172">
        <v>4</v>
      </c>
      <c r="S874" s="171">
        <f>(O874+O875)/(K874+K875)</f>
      </c>
      <c r="T874" s="172">
        <v>0</v>
      </c>
      <c r="U874" s="173">
        <f>F874/T874</f>
      </c>
      <c r="V874" s="174">
        <f>(F874+500)/T874</f>
      </c>
      <c r="W874" s="175">
        <v>0</v>
      </c>
      <c r="X874" s="174">
        <f>W874/T874</f>
      </c>
      <c r="Y874" s="171">
        <f>T874/R874</f>
      </c>
      <c r="Z874" s="174">
        <f>W874/F874</f>
      </c>
      <c r="AA874" s="174">
        <f>W874/(F874+500)</f>
      </c>
      <c r="AB874" s="172">
        <v>0</v>
      </c>
      <c r="AC874" s="172">
        <v>0</v>
      </c>
      <c r="AD874" s="171">
        <f>AB874/T874</f>
      </c>
      <c r="AE874" s="174">
        <f>(W874-AC874)/(F874+500)</f>
      </c>
      <c r="AF874" s="174" t="s">
        <v>159</v>
      </c>
    </row>
    <row r="875">
      <c r="A875" s="161"/>
      <c r="B875" s="162"/>
      <c r="C875" s="163"/>
      <c r="D875" s="164" t="s">
        <v>144</v>
      </c>
      <c r="E875" s="165">
        <v>12.42</v>
      </c>
      <c r="F875" s="166"/>
      <c r="G875" s="167">
        <v>151</v>
      </c>
      <c r="H875" s="167">
        <v>17</v>
      </c>
      <c r="I875" s="168">
        <f t="shared" si="678"/>
      </c>
      <c r="J875" s="169">
        <f t="shared" si="732"/>
      </c>
      <c r="K875" s="167">
        <v>0</v>
      </c>
      <c r="L875" s="169">
        <f t="shared" si="788"/>
      </c>
      <c r="M875" s="167">
        <v>0</v>
      </c>
      <c r="N875" s="170">
        <f t="shared" si="816"/>
      </c>
      <c r="O875" s="167">
        <v>0</v>
      </c>
      <c r="P875" s="170">
        <f t="shared" si="843"/>
      </c>
      <c r="Q875" s="171"/>
      <c r="R875" s="172"/>
      <c r="S875" s="171"/>
      <c r="T875" s="172"/>
      <c r="U875" s="173"/>
      <c r="V875" s="174"/>
      <c r="W875" s="175"/>
      <c r="X875" s="174"/>
      <c r="Y875" s="171"/>
      <c r="Z875" s="174"/>
      <c r="AA875" s="174"/>
      <c r="AB875" s="172"/>
      <c r="AC875" s="172"/>
      <c r="AD875" s="171"/>
      <c r="AE875" s="174"/>
      <c r="AF875" s="176" t="s">
        <v>199</v>
      </c>
    </row>
    <row r="876">
      <c r="A876" s="161"/>
      <c r="B876" s="162" t="s">
        <v>165</v>
      </c>
      <c r="C876" s="163" t="s">
        <v>163</v>
      </c>
      <c r="D876" s="164" t="s">
        <v>142</v>
      </c>
      <c r="E876" s="165">
        <v>1140.68</v>
      </c>
      <c r="F876" s="166">
        <f>E876+E877</f>
      </c>
      <c r="G876" s="167">
        <v>7568</v>
      </c>
      <c r="H876" s="167">
        <v>217</v>
      </c>
      <c r="I876" s="168">
        <f t="shared" si="678"/>
      </c>
      <c r="J876" s="169">
        <f t="shared" si="732"/>
      </c>
      <c r="K876" s="167">
        <v>16</v>
      </c>
      <c r="L876" s="169">
        <f t="shared" si="788"/>
      </c>
      <c r="M876" s="167">
        <v>1</v>
      </c>
      <c r="N876" s="170">
        <f t="shared" si="816"/>
      </c>
      <c r="O876" s="167">
        <v>1</v>
      </c>
      <c r="P876" s="170">
        <f t="shared" si="843"/>
      </c>
      <c r="Q876" s="171">
        <f>(M876+M877)/(O876+O877)</f>
      </c>
      <c r="R876" s="172">
        <v>3</v>
      </c>
      <c r="S876" s="171">
        <f>(O876+O877)/(K876+K877)</f>
      </c>
      <c r="T876" s="172">
        <v>1</v>
      </c>
      <c r="U876" s="173">
        <f>F876/T876</f>
      </c>
      <c r="V876" s="174">
        <f>(F876+500)/T876</f>
      </c>
      <c r="W876" s="175">
        <v>2088</v>
      </c>
      <c r="X876" s="174">
        <f>W876/T876</f>
      </c>
      <c r="Y876" s="171">
        <f>T876/R876</f>
      </c>
      <c r="Z876" s="174">
        <f>W876/F876</f>
      </c>
      <c r="AA876" s="174">
        <f>W876/(F876+500)</f>
      </c>
      <c r="AB876" s="172">
        <v>0</v>
      </c>
      <c r="AC876" s="172">
        <v>0</v>
      </c>
      <c r="AD876" s="171">
        <f>AB876/T876</f>
      </c>
      <c r="AE876" s="174">
        <f>(W876-AC876)/(F876+500)</f>
      </c>
      <c r="AF876" s="174" t="s">
        <v>159</v>
      </c>
    </row>
    <row r="877">
      <c r="A877" s="161"/>
      <c r="B877" s="162"/>
      <c r="C877" s="163"/>
      <c r="D877" s="164" t="s">
        <v>144</v>
      </c>
      <c r="E877" s="165">
        <v>1.78</v>
      </c>
      <c r="F877" s="166"/>
      <c r="G877" s="167">
        <v>76</v>
      </c>
      <c r="H877" s="167">
        <v>5</v>
      </c>
      <c r="I877" s="168">
        <f t="shared" si="678"/>
      </c>
      <c r="J877" s="169">
        <f t="shared" si="732"/>
      </c>
      <c r="K877" s="167">
        <v>0</v>
      </c>
      <c r="L877" s="169">
        <f t="shared" si="788"/>
      </c>
      <c r="M877" s="167">
        <v>0</v>
      </c>
      <c r="N877" s="170">
        <f t="shared" si="816"/>
      </c>
      <c r="O877" s="167">
        <v>0</v>
      </c>
      <c r="P877" s="170">
        <f t="shared" si="843"/>
      </c>
      <c r="Q877" s="171"/>
      <c r="R877" s="172"/>
      <c r="S877" s="171"/>
      <c r="T877" s="172"/>
      <c r="U877" s="173"/>
      <c r="V877" s="174"/>
      <c r="W877" s="175"/>
      <c r="X877" s="174"/>
      <c r="Y877" s="171"/>
      <c r="Z877" s="174"/>
      <c r="AA877" s="174"/>
      <c r="AB877" s="172"/>
      <c r="AC877" s="172"/>
      <c r="AD877" s="171"/>
      <c r="AE877" s="174"/>
      <c r="AF877" s="176" t="s">
        <v>199</v>
      </c>
    </row>
    <row r="878">
      <c r="A878" s="161"/>
      <c r="B878" s="162" t="s">
        <v>166</v>
      </c>
      <c r="C878" s="163" t="s">
        <v>163</v>
      </c>
      <c r="D878" s="164" t="s">
        <v>142</v>
      </c>
      <c r="E878" s="165">
        <v>1582.77</v>
      </c>
      <c r="F878" s="166">
        <f>E878+E879</f>
      </c>
      <c r="G878" s="167">
        <v>9830</v>
      </c>
      <c r="H878" s="167">
        <v>294</v>
      </c>
      <c r="I878" s="168">
        <f t="shared" si="678"/>
      </c>
      <c r="J878" s="169">
        <f t="shared" si="732"/>
      </c>
      <c r="K878" s="167">
        <v>26</v>
      </c>
      <c r="L878" s="169">
        <f t="shared" si="788"/>
      </c>
      <c r="M878" s="167">
        <v>1</v>
      </c>
      <c r="N878" s="170">
        <f t="shared" si="816"/>
      </c>
      <c r="O878" s="167">
        <v>2</v>
      </c>
      <c r="P878" s="170">
        <f t="shared" si="843"/>
      </c>
      <c r="Q878" s="171">
        <f>(M878+M879)/(O878+O879)</f>
      </c>
      <c r="R878" s="172">
        <v>4</v>
      </c>
      <c r="S878" s="171">
        <f>(O878+O879)/(K878+K879)</f>
      </c>
      <c r="T878" s="172">
        <v>1</v>
      </c>
      <c r="U878" s="173">
        <f>F878/T878</f>
      </c>
      <c r="V878" s="174">
        <f>(F878+500)/T878</f>
      </c>
      <c r="W878" s="175">
        <v>1663.2000000000007</v>
      </c>
      <c r="X878" s="174">
        <f>W878/T878</f>
      </c>
      <c r="Y878" s="171">
        <f>T878/R878</f>
      </c>
      <c r="Z878" s="174">
        <f>W878/F878</f>
      </c>
      <c r="AA878" s="174">
        <f>W878/(F878+500)</f>
      </c>
      <c r="AB878" s="172">
        <v>0</v>
      </c>
      <c r="AC878" s="172">
        <v>0</v>
      </c>
      <c r="AD878" s="171">
        <f>AB878/T878</f>
      </c>
      <c r="AE878" s="174">
        <f>(W878-AC878)/(F878+500)</f>
      </c>
      <c r="AF878" s="174" t="s">
        <v>159</v>
      </c>
    </row>
    <row r="879">
      <c r="A879" s="161"/>
      <c r="B879" s="162"/>
      <c r="C879" s="163"/>
      <c r="D879" s="164" t="s">
        <v>144</v>
      </c>
      <c r="E879" s="165">
        <v>7.6</v>
      </c>
      <c r="F879" s="166"/>
      <c r="G879" s="167">
        <v>115</v>
      </c>
      <c r="H879" s="167">
        <v>6</v>
      </c>
      <c r="I879" s="168">
        <f t="shared" si="678"/>
      </c>
      <c r="J879" s="169">
        <f t="shared" si="732"/>
      </c>
      <c r="K879" s="167">
        <v>0</v>
      </c>
      <c r="L879" s="169">
        <f t="shared" si="788"/>
      </c>
      <c r="M879" s="167">
        <v>0</v>
      </c>
      <c r="N879" s="170">
        <f t="shared" si="816"/>
      </c>
      <c r="O879" s="167">
        <v>0</v>
      </c>
      <c r="P879" s="170">
        <f t="shared" si="843"/>
      </c>
      <c r="Q879" s="171"/>
      <c r="R879" s="172"/>
      <c r="S879" s="171"/>
      <c r="T879" s="172"/>
      <c r="U879" s="173"/>
      <c r="V879" s="174"/>
      <c r="W879" s="175"/>
      <c r="X879" s="174"/>
      <c r="Y879" s="171"/>
      <c r="Z879" s="174"/>
      <c r="AA879" s="174"/>
      <c r="AB879" s="172"/>
      <c r="AC879" s="172"/>
      <c r="AD879" s="171"/>
      <c r="AE879" s="174"/>
      <c r="AF879" s="176" t="s">
        <v>199</v>
      </c>
    </row>
    <row r="880">
      <c r="A880" s="161"/>
      <c r="B880" s="177" t="s">
        <v>149</v>
      </c>
      <c r="C880" s="178"/>
      <c r="D880" s="179"/>
      <c r="E880" s="180">
        <f>SUM(E870:E879)</f>
      </c>
      <c r="F880" s="181">
        <f>SUM(F870:F879)</f>
      </c>
      <c r="G880" s="181">
        <f>SUM(G870:G879)</f>
      </c>
      <c r="H880" s="181">
        <f>SUM(H870:H879)</f>
      </c>
      <c r="I880" s="182">
        <f t="shared" si="678"/>
      </c>
      <c r="J880" s="183">
        <f t="shared" si="732"/>
      </c>
      <c r="K880" s="181">
        <f>SUM(K870:K879)</f>
      </c>
      <c r="L880" s="183">
        <f t="shared" si="788"/>
      </c>
      <c r="M880" s="181">
        <f>SUM(M870:M879)</f>
      </c>
      <c r="N880" s="184">
        <f t="shared" si="816"/>
      </c>
      <c r="O880" s="181">
        <f>SUM(O870:O879)</f>
      </c>
      <c r="P880" s="184">
        <f t="shared" si="843"/>
      </c>
      <c r="Q880" s="185">
        <f>M880/O880</f>
      </c>
      <c r="R880" s="181">
        <f>SUM(R870:R879)</f>
      </c>
      <c r="S880" s="185">
        <f>(O880+O880)/(K880+K880)</f>
      </c>
      <c r="T880" s="181">
        <f>SUM(T870:T879)</f>
      </c>
      <c r="U880" s="186">
        <f t="shared" ref="U880:U881" si="92">F880/T880</f>
      </c>
      <c r="V880" s="187">
        <f>(F880+5*500)/T880</f>
      </c>
      <c r="W880" s="183">
        <f>SUM(W870:W879)</f>
      </c>
      <c r="X880" s="188">
        <f t="shared" ref="X880:X881" si="224">W880/T880</f>
      </c>
      <c r="Y880" s="185">
        <f t="shared" ref="Y880:Y881" si="356">T880/R880</f>
      </c>
      <c r="Z880" s="187">
        <f t="shared" ref="Z880:Z881" si="488">W880/F880</f>
      </c>
      <c r="AA880" s="187">
        <f>W880/(F880+COUNT(W870:W879)*500)</f>
      </c>
      <c r="AB880" s="181">
        <f>SUM(AB870:AB879)</f>
      </c>
      <c r="AC880" s="181">
        <f>SUM(AC870:AC879)</f>
      </c>
      <c r="AD880" s="185">
        <f t="shared" ref="AD880:AD881" si="620">AB880/T880</f>
      </c>
      <c r="AE880" s="189">
        <f>(W880-AC880)/(F880+COUNT(W870:W879)*500)</f>
      </c>
      <c r="AF880" s="174"/>
    </row>
    <row r="881">
      <c r="A881" s="161"/>
      <c r="B881" s="162" t="s">
        <v>167</v>
      </c>
      <c r="C881" s="163" t="s">
        <v>174</v>
      </c>
      <c r="D881" s="164" t="s">
        <v>142</v>
      </c>
      <c r="E881" s="165">
        <v>1715.31</v>
      </c>
      <c r="F881" s="166">
        <f>E881+E882</f>
      </c>
      <c r="G881" s="167">
        <v>9577</v>
      </c>
      <c r="H881" s="167">
        <v>244</v>
      </c>
      <c r="I881" s="168">
        <f t="shared" si="678"/>
      </c>
      <c r="J881" s="169">
        <f t="shared" si="732"/>
      </c>
      <c r="K881" s="167">
        <v>17</v>
      </c>
      <c r="L881" s="169">
        <f t="shared" si="788"/>
      </c>
      <c r="M881" s="167">
        <v>2</v>
      </c>
      <c r="N881" s="170">
        <f t="shared" si="816"/>
      </c>
      <c r="O881" s="167">
        <v>6</v>
      </c>
      <c r="P881" s="170">
        <f t="shared" si="843"/>
      </c>
      <c r="Q881" s="171">
        <f>(M881+M882)/(O881+O882)</f>
      </c>
      <c r="R881" s="172">
        <v>6</v>
      </c>
      <c r="S881" s="171">
        <f>(O881+O882)/(K881+K882)</f>
      </c>
      <c r="T881" s="172">
        <v>3</v>
      </c>
      <c r="U881" s="173">
        <f t="shared" si="92"/>
      </c>
      <c r="V881" s="174">
        <f>(F881+500)/T881</f>
      </c>
      <c r="W881" s="175">
        <v>3722.4000000000015</v>
      </c>
      <c r="X881" s="174">
        <f t="shared" si="224"/>
      </c>
      <c r="Y881" s="171">
        <f t="shared" si="356"/>
      </c>
      <c r="Z881" s="174">
        <f t="shared" si="488"/>
      </c>
      <c r="AA881" s="174">
        <f>W881/(F881+500)</f>
      </c>
      <c r="AB881" s="172">
        <v>1</v>
      </c>
      <c r="AC881" s="172">
        <v>1344</v>
      </c>
      <c r="AD881" s="171">
        <f t="shared" si="620"/>
      </c>
      <c r="AE881" s="174">
        <f>(W881-AC881)/(F881+500)</f>
      </c>
      <c r="AF881" s="174" t="s">
        <v>159</v>
      </c>
    </row>
    <row r="882">
      <c r="A882" s="161"/>
      <c r="B882" s="162"/>
      <c r="C882" s="163"/>
      <c r="D882" s="164" t="s">
        <v>144</v>
      </c>
      <c r="E882" s="165">
        <v>50.03</v>
      </c>
      <c r="F882" s="166"/>
      <c r="G882" s="167">
        <v>167</v>
      </c>
      <c r="H882" s="167">
        <v>12</v>
      </c>
      <c r="I882" s="168">
        <f t="shared" si="678"/>
      </c>
      <c r="J882" s="169">
        <f t="shared" si="732"/>
      </c>
      <c r="K882" s="167">
        <v>0</v>
      </c>
      <c r="L882" s="169">
        <f t="shared" si="788"/>
      </c>
      <c r="M882" s="167">
        <v>0</v>
      </c>
      <c r="N882" s="170">
        <f t="shared" si="816"/>
      </c>
      <c r="O882" s="167">
        <v>0</v>
      </c>
      <c r="P882" s="170">
        <f t="shared" si="843"/>
      </c>
      <c r="Q882" s="171"/>
      <c r="R882" s="172"/>
      <c r="S882" s="171"/>
      <c r="T882" s="172"/>
      <c r="U882" s="173"/>
      <c r="V882" s="174"/>
      <c r="W882" s="175"/>
      <c r="X882" s="174"/>
      <c r="Y882" s="171"/>
      <c r="Z882" s="174"/>
      <c r="AA882" s="174"/>
      <c r="AB882" s="172"/>
      <c r="AC882" s="172"/>
      <c r="AD882" s="171"/>
      <c r="AE882" s="174"/>
      <c r="AF882" s="176" t="s">
        <v>199</v>
      </c>
    </row>
    <row r="883">
      <c r="A883" s="161"/>
      <c r="B883" s="162" t="s">
        <v>169</v>
      </c>
      <c r="C883" s="163" t="s">
        <v>174</v>
      </c>
      <c r="D883" s="164" t="s">
        <v>142</v>
      </c>
      <c r="E883" s="165">
        <v>2858.41</v>
      </c>
      <c r="F883" s="166">
        <f>E883+E884</f>
      </c>
      <c r="G883" s="167">
        <v>17084</v>
      </c>
      <c r="H883" s="167">
        <v>552</v>
      </c>
      <c r="I883" s="168">
        <f t="shared" si="678"/>
      </c>
      <c r="J883" s="169">
        <f t="shared" si="732"/>
      </c>
      <c r="K883" s="167">
        <v>38</v>
      </c>
      <c r="L883" s="169">
        <f t="shared" si="788"/>
      </c>
      <c r="M883" s="167">
        <v>1</v>
      </c>
      <c r="N883" s="170">
        <f t="shared" si="816"/>
      </c>
      <c r="O883" s="167">
        <v>2</v>
      </c>
      <c r="P883" s="170">
        <f t="shared" si="843"/>
      </c>
      <c r="Q883" s="171">
        <f>(M883+M884)/(O883+O884)</f>
      </c>
      <c r="R883" s="172">
        <v>4</v>
      </c>
      <c r="S883" s="171">
        <f>(O883+O884)/(K883+K884)</f>
      </c>
      <c r="T883" s="172">
        <v>3</v>
      </c>
      <c r="U883" s="173">
        <f>F883/T883</f>
      </c>
      <c r="V883" s="174">
        <f>(F883+500)/T883</f>
      </c>
      <c r="W883" s="175">
        <v>1885.6800000000003</v>
      </c>
      <c r="X883" s="174">
        <f>W883/T883</f>
      </c>
      <c r="Y883" s="171">
        <f>T883/R883</f>
      </c>
      <c r="Z883" s="174">
        <f>W883/F883</f>
      </c>
      <c r="AA883" s="174">
        <f>W883/(F883+500)</f>
      </c>
      <c r="AB883" s="172">
        <v>0</v>
      </c>
      <c r="AC883" s="172">
        <v>0</v>
      </c>
      <c r="AD883" s="171">
        <f>AB883/T883</f>
      </c>
      <c r="AE883" s="174">
        <f>(W883-AC883)/(F883+500)</f>
      </c>
      <c r="AF883" s="174" t="s">
        <v>159</v>
      </c>
    </row>
    <row r="884">
      <c r="A884" s="161"/>
      <c r="B884" s="162"/>
      <c r="C884" s="163"/>
      <c r="D884" s="164" t="s">
        <v>144</v>
      </c>
      <c r="E884" s="165">
        <v>112.69</v>
      </c>
      <c r="F884" s="166"/>
      <c r="G884" s="167">
        <v>481</v>
      </c>
      <c r="H884" s="167">
        <v>14</v>
      </c>
      <c r="I884" s="168">
        <f t="shared" si="678"/>
      </c>
      <c r="J884" s="169">
        <f t="shared" si="732"/>
      </c>
      <c r="K884" s="167">
        <v>2</v>
      </c>
      <c r="L884" s="169">
        <f t="shared" si="788"/>
      </c>
      <c r="M884" s="167">
        <v>0</v>
      </c>
      <c r="N884" s="170">
        <f t="shared" si="816"/>
      </c>
      <c r="O884" s="167">
        <v>0</v>
      </c>
      <c r="P884" s="170">
        <f t="shared" si="843"/>
      </c>
      <c r="Q884" s="171"/>
      <c r="R884" s="172"/>
      <c r="S884" s="171"/>
      <c r="T884" s="172"/>
      <c r="U884" s="173"/>
      <c r="V884" s="174"/>
      <c r="W884" s="175"/>
      <c r="X884" s="174"/>
      <c r="Y884" s="171"/>
      <c r="Z884" s="174"/>
      <c r="AA884" s="174"/>
      <c r="AB884" s="172"/>
      <c r="AC884" s="172"/>
      <c r="AD884" s="171"/>
      <c r="AE884" s="174"/>
      <c r="AF884" s="176" t="s">
        <v>199</v>
      </c>
    </row>
    <row r="885">
      <c r="A885" s="161"/>
      <c r="B885" s="162" t="s">
        <v>170</v>
      </c>
      <c r="C885" s="163" t="s">
        <v>174</v>
      </c>
      <c r="D885" s="164" t="s">
        <v>142</v>
      </c>
      <c r="E885" s="165">
        <v>2373.99</v>
      </c>
      <c r="F885" s="166">
        <f>E885+E886</f>
      </c>
      <c r="G885" s="167">
        <v>16028</v>
      </c>
      <c r="H885" s="167">
        <v>685</v>
      </c>
      <c r="I885" s="168">
        <f t="shared" si="678"/>
      </c>
      <c r="J885" s="169">
        <f t="shared" si="732"/>
      </c>
      <c r="K885" s="167">
        <v>43</v>
      </c>
      <c r="L885" s="169">
        <v>2</v>
      </c>
      <c r="M885" s="167">
        <v>4</v>
      </c>
      <c r="N885" s="170">
        <f t="shared" si="816"/>
      </c>
      <c r="O885" s="167">
        <v>9</v>
      </c>
      <c r="P885" s="170">
        <f t="shared" si="843"/>
      </c>
      <c r="Q885" s="171">
        <f>(M885+M886)/(O885+O886)</f>
      </c>
      <c r="R885" s="172">
        <v>22</v>
      </c>
      <c r="S885" s="171">
        <f>(O885+O886)/(K885+K886)</f>
      </c>
      <c r="T885" s="172">
        <v>5</v>
      </c>
      <c r="U885" s="173">
        <f>F885/T885</f>
      </c>
      <c r="V885" s="174">
        <f>(F885+500)/T885</f>
      </c>
      <c r="W885" s="175">
        <v>6805.199999999997</v>
      </c>
      <c r="X885" s="174">
        <f>W885/T885</f>
      </c>
      <c r="Y885" s="171">
        <f>T885/R885</f>
      </c>
      <c r="Z885" s="174">
        <f>W885/F885</f>
      </c>
      <c r="AA885" s="174">
        <f>W885/(F885+500)</f>
      </c>
      <c r="AB885" s="172">
        <v>0</v>
      </c>
      <c r="AC885" s="172">
        <v>0</v>
      </c>
      <c r="AD885" s="171">
        <f>AB885/T885</f>
      </c>
      <c r="AE885" s="174">
        <f>(W885-AC885)/(F885+500)</f>
      </c>
      <c r="AF885" s="174" t="s">
        <v>159</v>
      </c>
    </row>
    <row r="886">
      <c r="A886" s="161"/>
      <c r="B886" s="162"/>
      <c r="C886" s="163"/>
      <c r="D886" s="164" t="s">
        <v>144</v>
      </c>
      <c r="E886" s="165">
        <v>50.03</v>
      </c>
      <c r="F886" s="166"/>
      <c r="G886" s="167">
        <v>167</v>
      </c>
      <c r="H886" s="167">
        <v>12</v>
      </c>
      <c r="I886" s="168">
        <f t="shared" si="678"/>
      </c>
      <c r="J886" s="169">
        <f t="shared" si="732"/>
      </c>
      <c r="K886" s="167">
        <v>0</v>
      </c>
      <c r="L886" s="169">
        <v>1</v>
      </c>
      <c r="M886" s="167">
        <v>0</v>
      </c>
      <c r="N886" s="170">
        <f t="shared" si="816"/>
      </c>
      <c r="O886" s="167">
        <v>0</v>
      </c>
      <c r="P886" s="170">
        <f t="shared" si="843"/>
      </c>
      <c r="Q886" s="171"/>
      <c r="R886" s="172"/>
      <c r="S886" s="171"/>
      <c r="T886" s="172"/>
      <c r="U886" s="173"/>
      <c r="V886" s="174"/>
      <c r="W886" s="175"/>
      <c r="X886" s="174"/>
      <c r="Y886" s="171"/>
      <c r="Z886" s="174"/>
      <c r="AA886" s="174"/>
      <c r="AB886" s="172"/>
      <c r="AC886" s="172"/>
      <c r="AD886" s="171"/>
      <c r="AE886" s="174"/>
      <c r="AF886" s="176" t="s">
        <v>199</v>
      </c>
    </row>
    <row r="887">
      <c r="A887" s="161"/>
      <c r="B887" s="162" t="s">
        <v>171</v>
      </c>
      <c r="C887" s="163" t="s">
        <v>174</v>
      </c>
      <c r="D887" s="164" t="s">
        <v>142</v>
      </c>
      <c r="E887" s="165">
        <v>1110.58</v>
      </c>
      <c r="F887" s="166">
        <f>E887+E888</f>
      </c>
      <c r="G887" s="167">
        <v>6593</v>
      </c>
      <c r="H887" s="167">
        <v>421</v>
      </c>
      <c r="I887" s="168">
        <f t="shared" si="678"/>
      </c>
      <c r="J887" s="169">
        <f t="shared" si="732"/>
      </c>
      <c r="K887" s="167">
        <v>23</v>
      </c>
      <c r="L887" s="169">
        <f t="shared" ref="L887:L890" si="789">E887/K887</f>
      </c>
      <c r="M887" s="167">
        <v>1</v>
      </c>
      <c r="N887" s="170">
        <f t="shared" si="816"/>
      </c>
      <c r="O887" s="167">
        <v>1</v>
      </c>
      <c r="P887" s="170">
        <f t="shared" si="843"/>
      </c>
      <c r="Q887" s="171">
        <f>(M887+M888)/(O887+O888)</f>
      </c>
      <c r="R887" s="172">
        <v>5</v>
      </c>
      <c r="S887" s="171">
        <f>(O887+O888)/(K887+K888)</f>
      </c>
      <c r="T887" s="172">
        <v>5</v>
      </c>
      <c r="U887" s="173">
        <f>F887/T887</f>
      </c>
      <c r="V887" s="174">
        <f>(F887+500)/T887</f>
      </c>
      <c r="W887" s="175">
        <v>4357</v>
      </c>
      <c r="X887" s="174">
        <f>W887/T887</f>
      </c>
      <c r="Y887" s="171">
        <f>T887/R887</f>
      </c>
      <c r="Z887" s="174">
        <f>W887/F887</f>
      </c>
      <c r="AA887" s="174">
        <f>W887/(F887+500)</f>
      </c>
      <c r="AB887" s="172">
        <v>0</v>
      </c>
      <c r="AC887" s="172">
        <v>0</v>
      </c>
      <c r="AD887" s="171">
        <f>AB887/T887</f>
      </c>
      <c r="AE887" s="174">
        <f>(W887-AC887)/(F887+500)</f>
      </c>
      <c r="AF887" s="174" t="s">
        <v>159</v>
      </c>
    </row>
    <row r="888">
      <c r="A888" s="161"/>
      <c r="B888" s="162"/>
      <c r="C888" s="163"/>
      <c r="D888" s="164" t="s">
        <v>144</v>
      </c>
      <c r="E888" s="165">
        <v>112.69</v>
      </c>
      <c r="F888" s="166"/>
      <c r="G888" s="167">
        <v>481</v>
      </c>
      <c r="H888" s="167">
        <v>14</v>
      </c>
      <c r="I888" s="168">
        <f t="shared" si="678"/>
      </c>
      <c r="J888" s="169">
        <f t="shared" si="732"/>
      </c>
      <c r="K888" s="167">
        <v>2</v>
      </c>
      <c r="L888" s="169">
        <f t="shared" si="789"/>
      </c>
      <c r="M888" s="167">
        <v>0</v>
      </c>
      <c r="N888" s="170">
        <f t="shared" si="816"/>
      </c>
      <c r="O888" s="167">
        <v>0</v>
      </c>
      <c r="P888" s="170">
        <f t="shared" si="843"/>
      </c>
      <c r="Q888" s="171"/>
      <c r="R888" s="172"/>
      <c r="S888" s="171"/>
      <c r="T888" s="172"/>
      <c r="U888" s="173"/>
      <c r="V888" s="174"/>
      <c r="W888" s="175"/>
      <c r="X888" s="174"/>
      <c r="Y888" s="171"/>
      <c r="Z888" s="174"/>
      <c r="AA888" s="174"/>
      <c r="AB888" s="172"/>
      <c r="AC888" s="172"/>
      <c r="AD888" s="171"/>
      <c r="AE888" s="174"/>
      <c r="AF888" s="176" t="s">
        <v>199</v>
      </c>
    </row>
    <row r="889">
      <c r="A889" s="161"/>
      <c r="B889" s="177" t="s">
        <v>149</v>
      </c>
      <c r="C889" s="178"/>
      <c r="D889" s="179"/>
      <c r="E889" s="180">
        <f>SUM(E881:E888)</f>
      </c>
      <c r="F889" s="181">
        <f>SUM(F881:F888)</f>
      </c>
      <c r="G889" s="181">
        <f>SUM(G881:G888)</f>
      </c>
      <c r="H889" s="181">
        <f>SUM(H881:H888)</f>
      </c>
      <c r="I889" s="182">
        <f t="shared" si="678"/>
      </c>
      <c r="J889" s="183">
        <f t="shared" si="732"/>
      </c>
      <c r="K889" s="181">
        <f>SUM(K881:K888)</f>
      </c>
      <c r="L889" s="183">
        <f t="shared" si="789"/>
      </c>
      <c r="M889" s="181">
        <f>SUM(M881:M888)</f>
      </c>
      <c r="N889" s="184">
        <f t="shared" si="816"/>
      </c>
      <c r="O889" s="181">
        <f>SUM(O881:O888)</f>
      </c>
      <c r="P889" s="184">
        <f t="shared" si="843"/>
      </c>
      <c r="Q889" s="185">
        <f t="shared" ref="Q889:Q890" si="705">M889/O889</f>
      </c>
      <c r="R889" s="181">
        <f>SUM(R881:R888)</f>
      </c>
      <c r="S889" s="185">
        <f t="shared" ref="S889:S890" si="759">(O889+O889)/(K889+K889)</f>
      </c>
      <c r="T889" s="181">
        <f>SUM(T881:T888)</f>
      </c>
      <c r="U889" s="186">
        <f t="shared" ref="U889:U890" si="93">F889/T889</f>
      </c>
      <c r="V889" s="187">
        <f>(F889+5*500)/T889</f>
      </c>
      <c r="W889" s="183">
        <f>SUM(W881:W888)</f>
      </c>
      <c r="X889" s="188">
        <f t="shared" ref="X889:X890" si="225">W889/T889</f>
      </c>
      <c r="Y889" s="185">
        <f t="shared" ref="Y889:Y890" si="357">T889/R889</f>
      </c>
      <c r="Z889" s="187">
        <f t="shared" ref="Z889:Z890" si="489">W889/F889</f>
      </c>
      <c r="AA889" s="187">
        <f>W889/(F889+COUNT(W881:W888)*500)</f>
      </c>
      <c r="AB889" s="181">
        <f>SUM(AB881:AB888)</f>
      </c>
      <c r="AC889" s="181">
        <f>SUM(AC881:AC888)</f>
      </c>
      <c r="AD889" s="185">
        <f t="shared" ref="AD889:AD890" si="621">AB889/T889</f>
      </c>
      <c r="AE889" s="189">
        <f>(W889-AC889)/(F889+COUNT(W881:W888))</f>
      </c>
      <c r="AF889" s="174"/>
    </row>
    <row r="890">
      <c r="A890" s="161"/>
      <c r="B890" s="191" t="s">
        <v>172</v>
      </c>
      <c r="C890" s="191"/>
      <c r="D890" s="191"/>
      <c r="E890" s="193">
        <f>E855+E864+E869+E880+E889</f>
      </c>
      <c r="F890" s="194">
        <f>F855+F864+F869+F880+F889</f>
      </c>
      <c r="G890" s="194">
        <f>G855+G864+G869+G880+G889</f>
      </c>
      <c r="H890" s="194">
        <f>H855+H864+H869+H880+H889</f>
      </c>
      <c r="I890" s="195">
        <f t="shared" si="678"/>
      </c>
      <c r="J890" s="194">
        <f>J855+J864+J869+J880+J889</f>
      </c>
      <c r="K890" s="194">
        <f>K855+K864+K869+K880+K889</f>
      </c>
      <c r="L890" s="196">
        <f t="shared" si="789"/>
      </c>
      <c r="M890" s="194">
        <f>M855+M864+M869+M880+M889</f>
      </c>
      <c r="N890" s="197">
        <f t="shared" si="816"/>
      </c>
      <c r="O890" s="194">
        <f>O855+O864+O869+O880+O889</f>
      </c>
      <c r="P890" s="197">
        <f t="shared" si="843"/>
      </c>
      <c r="Q890" s="198">
        <f t="shared" si="705"/>
      </c>
      <c r="R890" s="194">
        <f>R855+R864+R869+R880+R889</f>
      </c>
      <c r="S890" s="198">
        <f t="shared" si="759"/>
      </c>
      <c r="T890" s="194">
        <f>T855+T864+T869+T880+T889</f>
      </c>
      <c r="U890" s="199">
        <f t="shared" si="93"/>
      </c>
      <c r="V890" s="194">
        <f>(F890+4*500)/T890</f>
      </c>
      <c r="W890" s="194">
        <f>W855+W864+W869+W880+W889</f>
      </c>
      <c r="X890" s="194">
        <f t="shared" si="225"/>
      </c>
      <c r="Y890" s="198">
        <f t="shared" si="357"/>
      </c>
      <c r="Z890" s="194">
        <f t="shared" si="489"/>
      </c>
      <c r="AA890" s="194">
        <f>W890/(F890+COUNT(W845:W852,W856:W863,W867:W868,W872:W879,W881:W888)*500)</f>
      </c>
      <c r="AB890" s="194">
        <f>AB855+AB864+AB869+AB880+AB889</f>
      </c>
      <c r="AC890" s="194">
        <f>AC855+AC864+AC869+AC880+AC889</f>
      </c>
      <c r="AD890" s="198">
        <f t="shared" si="621"/>
      </c>
      <c r="AE890" s="194">
        <f>(W890-AC890)/(F890+COUNT(W845:W852,W856:W863,W867:W868,W872:W879,W881:W888)*500)</f>
      </c>
      <c r="AF890" s="174"/>
    </row>
    <row r="891">
      <c r="A891" s="150" t="s">
        <v>107</v>
      </c>
      <c r="B891" s="151" t="s">
        <v>108</v>
      </c>
      <c r="C891" s="152" t="s">
        <v>109</v>
      </c>
      <c r="D891" s="151" t="s">
        <v>110</v>
      </c>
      <c r="E891" s="153" t="s">
        <v>111</v>
      </c>
      <c r="F891" s="151" t="s">
        <v>112</v>
      </c>
      <c r="G891" s="151" t="s">
        <v>113</v>
      </c>
      <c r="H891" s="151" t="s">
        <v>114</v>
      </c>
      <c r="I891" s="154" t="s">
        <v>115</v>
      </c>
      <c r="J891" s="155" t="s">
        <v>116</v>
      </c>
      <c r="K891" s="151" t="s">
        <v>117</v>
      </c>
      <c r="L891" s="155" t="s">
        <v>118</v>
      </c>
      <c r="M891" s="151" t="s">
        <v>119</v>
      </c>
      <c r="N891" s="156" t="s">
        <v>120</v>
      </c>
      <c r="O891" s="151" t="s">
        <v>121</v>
      </c>
      <c r="P891" s="156" t="s">
        <v>122</v>
      </c>
      <c r="Q891" s="154" t="s">
        <v>123</v>
      </c>
      <c r="R891" s="157" t="s">
        <v>124</v>
      </c>
      <c r="S891" s="158" t="s">
        <v>125</v>
      </c>
      <c r="T891" s="157" t="s">
        <v>126</v>
      </c>
      <c r="U891" s="159" t="s">
        <v>127</v>
      </c>
      <c r="V891" s="160" t="s">
        <v>128</v>
      </c>
      <c r="W891" s="159" t="s">
        <v>129</v>
      </c>
      <c r="X891" s="160" t="s">
        <v>130</v>
      </c>
      <c r="Y891" s="158" t="s">
        <v>131</v>
      </c>
      <c r="Z891" s="160" t="s">
        <v>132</v>
      </c>
      <c r="AA891" s="160" t="s">
        <v>133</v>
      </c>
      <c r="AB891" s="160" t="s">
        <v>134</v>
      </c>
      <c r="AC891" s="157" t="s">
        <v>135</v>
      </c>
      <c r="AD891" s="158" t="s">
        <v>136</v>
      </c>
      <c r="AE891" s="160" t="s">
        <v>137</v>
      </c>
      <c r="AF891" s="160" t="s">
        <v>138</v>
      </c>
    </row>
    <row r="892">
      <c r="A892" s="161" t="s">
        <v>202</v>
      </c>
      <c r="B892" s="162" t="s">
        <v>152</v>
      </c>
      <c r="C892" s="163" t="s">
        <v>183</v>
      </c>
      <c r="D892" s="164" t="s">
        <v>142</v>
      </c>
      <c r="E892" s="165">
        <v>863.69</v>
      </c>
      <c r="F892" s="166">
        <f>E892+E893</f>
      </c>
      <c r="G892" s="167">
        <v>7926</v>
      </c>
      <c r="H892" s="167">
        <v>327</v>
      </c>
      <c r="I892" s="168">
        <f t="shared" ref="I892:I926" si="679">H892/G892</f>
      </c>
      <c r="J892" s="169">
        <f t="shared" ref="J892:J925" si="733">(E892/G892)*1000</f>
      </c>
      <c r="K892" s="167">
        <v>19</v>
      </c>
      <c r="L892" s="169">
        <f t="shared" ref="L892:L926" si="790">E892/K892</f>
      </c>
      <c r="M892" s="167">
        <v>0</v>
      </c>
      <c r="N892" s="170">
        <f t="shared" ref="N892:N926" si="817">E892/M892</f>
      </c>
      <c r="O892" s="167">
        <v>3</v>
      </c>
      <c r="P892" s="170">
        <f t="shared" ref="P892:P926" si="844">E892/O892</f>
      </c>
      <c r="Q892" s="171">
        <f>(M892+M893)/(O892+O893)</f>
      </c>
      <c r="R892" s="172">
        <v>4</v>
      </c>
      <c r="S892" s="171">
        <f>(O892+O893)/(K892+K893)</f>
      </c>
      <c r="T892" s="172">
        <v>0</v>
      </c>
      <c r="U892" s="173">
        <f>F892/T892</f>
      </c>
      <c r="V892" s="174">
        <f>(F892+500)/T892</f>
      </c>
      <c r="W892" s="175">
        <v>0</v>
      </c>
      <c r="X892" s="174">
        <f>W892/T892</f>
      </c>
      <c r="Y892" s="171">
        <f>T892/R892</f>
      </c>
      <c r="Z892" s="174">
        <f>W892/F892</f>
      </c>
      <c r="AA892" s="174">
        <f>W892/(F892+500)</f>
      </c>
      <c r="AB892" s="172">
        <v>0</v>
      </c>
      <c r="AC892" s="172">
        <v>0</v>
      </c>
      <c r="AD892" s="171">
        <f>AB892/T892</f>
      </c>
      <c r="AE892" s="174">
        <f>(W892-AC892)/(F892+500)</f>
      </c>
      <c r="AF892" s="174" t="s">
        <v>143</v>
      </c>
    </row>
    <row r="893">
      <c r="A893" s="161"/>
      <c r="B893" s="162"/>
      <c r="C893" s="163"/>
      <c r="D893" s="164" t="s">
        <v>144</v>
      </c>
      <c r="E893" s="165">
        <v>1.35</v>
      </c>
      <c r="F893" s="166"/>
      <c r="G893" s="167">
        <v>15</v>
      </c>
      <c r="H893" s="167">
        <v>1</v>
      </c>
      <c r="I893" s="168">
        <f t="shared" si="679"/>
      </c>
      <c r="J893" s="169">
        <f t="shared" si="733"/>
      </c>
      <c r="K893" s="167">
        <v>0</v>
      </c>
      <c r="L893" s="169">
        <f t="shared" si="790"/>
      </c>
      <c r="M893" s="167">
        <v>0</v>
      </c>
      <c r="N893" s="170">
        <f t="shared" si="817"/>
      </c>
      <c r="O893" s="167">
        <v>0</v>
      </c>
      <c r="P893" s="170">
        <f t="shared" si="844"/>
      </c>
      <c r="Q893" s="171"/>
      <c r="R893" s="172"/>
      <c r="S893" s="171"/>
      <c r="T893" s="172"/>
      <c r="U893" s="173"/>
      <c r="V893" s="174"/>
      <c r="W893" s="175"/>
      <c r="X893" s="174"/>
      <c r="Y893" s="171"/>
      <c r="Z893" s="174"/>
      <c r="AA893" s="174"/>
      <c r="AB893" s="172"/>
      <c r="AC893" s="172"/>
      <c r="AD893" s="171"/>
      <c r="AE893" s="174"/>
      <c r="AF893" s="176" t="s">
        <v>177</v>
      </c>
    </row>
    <row r="894">
      <c r="A894" s="161"/>
      <c r="B894" s="162" t="s">
        <v>153</v>
      </c>
      <c r="C894" s="163" t="s">
        <v>183</v>
      </c>
      <c r="D894" s="164" t="s">
        <v>142</v>
      </c>
      <c r="E894" s="165">
        <v>480.83</v>
      </c>
      <c r="F894" s="166">
        <f>E894+E895</f>
      </c>
      <c r="G894" s="167">
        <v>7517</v>
      </c>
      <c r="H894" s="167">
        <v>279</v>
      </c>
      <c r="I894" s="168">
        <f t="shared" si="679"/>
      </c>
      <c r="J894" s="169">
        <f t="shared" si="733"/>
      </c>
      <c r="K894" s="167">
        <v>7</v>
      </c>
      <c r="L894" s="169">
        <f t="shared" si="790"/>
      </c>
      <c r="M894" s="167">
        <v>0</v>
      </c>
      <c r="N894" s="170">
        <f t="shared" si="817"/>
      </c>
      <c r="O894" s="167">
        <v>3</v>
      </c>
      <c r="P894" s="170">
        <f t="shared" si="844"/>
      </c>
      <c r="Q894" s="171">
        <f>(M894+M895)/(O894+O895)</f>
      </c>
      <c r="R894" s="172">
        <v>1</v>
      </c>
      <c r="S894" s="171">
        <f>(O894+O895)/(K894+K895)</f>
      </c>
      <c r="T894" s="172">
        <v>0</v>
      </c>
      <c r="U894" s="173">
        <f>F894/T894</f>
      </c>
      <c r="V894" s="174">
        <f>(F894+500)/T894</f>
      </c>
      <c r="W894" s="175">
        <v>0</v>
      </c>
      <c r="X894" s="174">
        <f>W894/T894</f>
      </c>
      <c r="Y894" s="171">
        <f>T894/R894</f>
      </c>
      <c r="Z894" s="174">
        <f>W894/F894</f>
      </c>
      <c r="AA894" s="174">
        <f>W894/(F894+500)</f>
      </c>
      <c r="AB894" s="172">
        <v>0</v>
      </c>
      <c r="AC894" s="172">
        <v>0</v>
      </c>
      <c r="AD894" s="171">
        <f>AB894/T894</f>
      </c>
      <c r="AE894" s="174">
        <f>(W894-AC894)/(F894+500)</f>
      </c>
      <c r="AF894" s="174" t="s">
        <v>143</v>
      </c>
    </row>
    <row r="895">
      <c r="A895" s="161"/>
      <c r="B895" s="162"/>
      <c r="C895" s="163"/>
      <c r="D895" s="164" t="s">
        <v>144</v>
      </c>
      <c r="E895" s="165">
        <v>22.91</v>
      </c>
      <c r="F895" s="166"/>
      <c r="G895" s="167">
        <v>48</v>
      </c>
      <c r="H895" s="167">
        <v>3</v>
      </c>
      <c r="I895" s="168">
        <f t="shared" si="679"/>
      </c>
      <c r="J895" s="169">
        <f t="shared" si="733"/>
      </c>
      <c r="K895" s="167">
        <v>0</v>
      </c>
      <c r="L895" s="169">
        <f t="shared" si="790"/>
      </c>
      <c r="M895" s="167">
        <v>0</v>
      </c>
      <c r="N895" s="170">
        <f t="shared" si="817"/>
      </c>
      <c r="O895" s="167">
        <v>0</v>
      </c>
      <c r="P895" s="170">
        <f t="shared" si="844"/>
      </c>
      <c r="Q895" s="171"/>
      <c r="R895" s="172"/>
      <c r="S895" s="171"/>
      <c r="T895" s="172"/>
      <c r="U895" s="173"/>
      <c r="V895" s="174"/>
      <c r="W895" s="175"/>
      <c r="X895" s="174"/>
      <c r="Y895" s="171"/>
      <c r="Z895" s="174"/>
      <c r="AA895" s="174"/>
      <c r="AB895" s="172"/>
      <c r="AC895" s="172"/>
      <c r="AD895" s="171"/>
      <c r="AE895" s="174"/>
      <c r="AF895" s="176" t="s">
        <v>177</v>
      </c>
    </row>
    <row r="896">
      <c r="A896" s="161"/>
      <c r="B896" s="162" t="s">
        <v>154</v>
      </c>
      <c r="C896" s="163" t="s">
        <v>183</v>
      </c>
      <c r="D896" s="164" t="s">
        <v>142</v>
      </c>
      <c r="E896" s="165">
        <v>323.8</v>
      </c>
      <c r="F896" s="166">
        <f>E896+E897</f>
      </c>
      <c r="G896" s="167">
        <v>5981</v>
      </c>
      <c r="H896" s="167">
        <v>226</v>
      </c>
      <c r="I896" s="168">
        <f t="shared" si="679"/>
      </c>
      <c r="J896" s="169">
        <f t="shared" si="733"/>
      </c>
      <c r="K896" s="167">
        <v>6</v>
      </c>
      <c r="L896" s="169">
        <f t="shared" si="790"/>
      </c>
      <c r="M896" s="167">
        <v>0</v>
      </c>
      <c r="N896" s="170">
        <f t="shared" si="817"/>
      </c>
      <c r="O896" s="167">
        <v>0</v>
      </c>
      <c r="P896" s="170">
        <f t="shared" si="844"/>
      </c>
      <c r="Q896" s="171">
        <f>(M896+M897)/(O896+O897)</f>
      </c>
      <c r="R896" s="172">
        <v>1</v>
      </c>
      <c r="S896" s="171">
        <f>(O896+O897)/(K896+K897)</f>
      </c>
      <c r="T896" s="172">
        <v>0</v>
      </c>
      <c r="U896" s="173">
        <f>F896/T896</f>
      </c>
      <c r="V896" s="174">
        <f>(F896+500)/T896</f>
      </c>
      <c r="W896" s="175">
        <v>0</v>
      </c>
      <c r="X896" s="174">
        <f>W896/T896</f>
      </c>
      <c r="Y896" s="171">
        <f>T896/R896</f>
      </c>
      <c r="Z896" s="174">
        <f>W896/F896</f>
      </c>
      <c r="AA896" s="174">
        <f>W896/(F896+500)</f>
      </c>
      <c r="AB896" s="172">
        <v>0</v>
      </c>
      <c r="AC896" s="172">
        <v>0</v>
      </c>
      <c r="AD896" s="171">
        <f>AB896/T896</f>
      </c>
      <c r="AE896" s="174">
        <f>(W896-AC896)/(F896+500)</f>
      </c>
      <c r="AF896" s="174" t="s">
        <v>143</v>
      </c>
    </row>
    <row r="897">
      <c r="A897" s="161"/>
      <c r="B897" s="162"/>
      <c r="C897" s="163"/>
      <c r="D897" s="164" t="s">
        <v>144</v>
      </c>
      <c r="E897" s="165">
        <v>0.88</v>
      </c>
      <c r="F897" s="166"/>
      <c r="G897" s="167">
        <v>40</v>
      </c>
      <c r="H897" s="167">
        <v>3</v>
      </c>
      <c r="I897" s="168">
        <f t="shared" si="679"/>
      </c>
      <c r="J897" s="169">
        <f t="shared" si="733"/>
      </c>
      <c r="K897" s="167">
        <v>0</v>
      </c>
      <c r="L897" s="169">
        <f t="shared" si="790"/>
      </c>
      <c r="M897" s="167">
        <v>0</v>
      </c>
      <c r="N897" s="170">
        <f t="shared" si="817"/>
      </c>
      <c r="O897" s="167">
        <v>0</v>
      </c>
      <c r="P897" s="170">
        <f t="shared" si="844"/>
      </c>
      <c r="Q897" s="171"/>
      <c r="R897" s="172"/>
      <c r="S897" s="171"/>
      <c r="T897" s="172"/>
      <c r="U897" s="173"/>
      <c r="V897" s="174"/>
      <c r="W897" s="175"/>
      <c r="X897" s="174"/>
      <c r="Y897" s="171"/>
      <c r="Z897" s="174"/>
      <c r="AA897" s="174"/>
      <c r="AB897" s="172"/>
      <c r="AC897" s="172"/>
      <c r="AD897" s="171"/>
      <c r="AE897" s="174"/>
      <c r="AF897" s="176" t="s">
        <v>177</v>
      </c>
    </row>
    <row r="898">
      <c r="A898" s="161"/>
      <c r="B898" s="162" t="s">
        <v>155</v>
      </c>
      <c r="C898" s="163" t="s">
        <v>183</v>
      </c>
      <c r="D898" s="164" t="s">
        <v>142</v>
      </c>
      <c r="E898" s="165">
        <v>264.68</v>
      </c>
      <c r="F898" s="166">
        <f>E898+E899</f>
      </c>
      <c r="G898" s="167">
        <v>3000</v>
      </c>
      <c r="H898" s="167">
        <v>214</v>
      </c>
      <c r="I898" s="168">
        <f t="shared" si="679"/>
      </c>
      <c r="J898" s="169">
        <f t="shared" si="733"/>
      </c>
      <c r="K898" s="167">
        <v>8</v>
      </c>
      <c r="L898" s="169">
        <f t="shared" si="790"/>
      </c>
      <c r="M898" s="167">
        <v>0</v>
      </c>
      <c r="N898" s="170">
        <f t="shared" si="817"/>
      </c>
      <c r="O898" s="167">
        <v>3</v>
      </c>
      <c r="P898" s="170">
        <f t="shared" si="844"/>
      </c>
      <c r="Q898" s="171">
        <f>(M898+M899)/(O898+O899)</f>
      </c>
      <c r="R898" s="172">
        <v>2</v>
      </c>
      <c r="S898" s="171">
        <f>(O898+O899)/(K898+K899)</f>
      </c>
      <c r="T898" s="172">
        <v>1</v>
      </c>
      <c r="U898" s="173">
        <f>F898/T898</f>
      </c>
      <c r="V898" s="174">
        <f>(F898+500)/T898</f>
      </c>
      <c r="W898" s="175">
        <v>382.8</v>
      </c>
      <c r="X898" s="174">
        <f>W898/T898</f>
      </c>
      <c r="Y898" s="171">
        <f>T898/R898</f>
      </c>
      <c r="Z898" s="174">
        <f>W898/F898</f>
      </c>
      <c r="AA898" s="174">
        <f>W898/(F898+500)</f>
      </c>
      <c r="AB898" s="172">
        <v>1</v>
      </c>
      <c r="AC898" s="172">
        <v>382.8</v>
      </c>
      <c r="AD898" s="171">
        <f>AB898/T898</f>
      </c>
      <c r="AE898" s="174">
        <f>(W898-AC898)/(F898+500)</f>
      </c>
      <c r="AF898" s="174" t="s">
        <v>143</v>
      </c>
    </row>
    <row r="899">
      <c r="A899" s="161"/>
      <c r="B899" s="162"/>
      <c r="C899" s="163"/>
      <c r="D899" s="164" t="s">
        <v>144</v>
      </c>
      <c r="E899" s="165">
        <v>3.77</v>
      </c>
      <c r="F899" s="166"/>
      <c r="G899" s="167">
        <v>14</v>
      </c>
      <c r="H899" s="167">
        <v>1</v>
      </c>
      <c r="I899" s="168">
        <f t="shared" si="679"/>
      </c>
      <c r="J899" s="169">
        <f t="shared" si="733"/>
      </c>
      <c r="K899" s="167">
        <v>0</v>
      </c>
      <c r="L899" s="169">
        <f t="shared" si="790"/>
      </c>
      <c r="M899" s="167">
        <v>0</v>
      </c>
      <c r="N899" s="170">
        <f t="shared" si="817"/>
      </c>
      <c r="O899" s="167">
        <v>0</v>
      </c>
      <c r="P899" s="170">
        <f t="shared" si="844"/>
      </c>
      <c r="Q899" s="171"/>
      <c r="R899" s="172"/>
      <c r="S899" s="171"/>
      <c r="T899" s="172"/>
      <c r="U899" s="173"/>
      <c r="V899" s="174"/>
      <c r="W899" s="175"/>
      <c r="X899" s="174"/>
      <c r="Y899" s="171"/>
      <c r="Z899" s="174"/>
      <c r="AA899" s="174"/>
      <c r="AB899" s="172"/>
      <c r="AC899" s="172"/>
      <c r="AD899" s="171"/>
      <c r="AE899" s="174"/>
      <c r="AF899" s="176" t="s">
        <v>177</v>
      </c>
    </row>
    <row r="900">
      <c r="A900" s="161"/>
      <c r="B900" s="177" t="s">
        <v>149</v>
      </c>
      <c r="C900" s="178"/>
      <c r="D900" s="179"/>
      <c r="E900" s="180">
        <f>SUM(E892:E899)</f>
      </c>
      <c r="F900" s="181">
        <f>SUM(F892:F899)</f>
      </c>
      <c r="G900" s="181">
        <f>SUM(G892:G899)</f>
      </c>
      <c r="H900" s="181">
        <f>SUM(H892:H899)</f>
      </c>
      <c r="I900" s="182">
        <f t="shared" si="679"/>
      </c>
      <c r="J900" s="183">
        <f t="shared" si="733"/>
      </c>
      <c r="K900" s="181">
        <f>SUM(K892:K899)</f>
      </c>
      <c r="L900" s="183">
        <f t="shared" si="790"/>
      </c>
      <c r="M900" s="181">
        <f>SUM(M892:M899)</f>
      </c>
      <c r="N900" s="184">
        <f t="shared" si="817"/>
      </c>
      <c r="O900" s="181">
        <f>SUM(O892:O899)</f>
      </c>
      <c r="P900" s="184">
        <f t="shared" si="844"/>
      </c>
      <c r="Q900" s="185">
        <f>M900/O900</f>
      </c>
      <c r="R900" s="181">
        <f>SUM(R892:R899)</f>
      </c>
      <c r="S900" s="185">
        <f>(O900+O900)/(K900+K900)</f>
      </c>
      <c r="T900" s="181">
        <f>SUM(T892:T899)</f>
      </c>
      <c r="U900" s="186">
        <f t="shared" ref="U900:U901" si="94">F900/T900</f>
      </c>
      <c r="V900" s="187">
        <f>(F900+5*500)/T900</f>
      </c>
      <c r="W900" s="183">
        <f>SUM(W892:W899)</f>
      </c>
      <c r="X900" s="188">
        <f t="shared" ref="X900:X901" si="226">W900/T900</f>
      </c>
      <c r="Y900" s="185">
        <f t="shared" ref="Y900:Y901" si="358">T900/R900</f>
      </c>
      <c r="Z900" s="187">
        <f t="shared" ref="Z900:Z901" si="490">W900/F900</f>
      </c>
      <c r="AA900" s="187">
        <f>W900/(F900+COUNT(W892:W899)*500)</f>
      </c>
      <c r="AB900" s="181">
        <f>SUM(AB892:AB899)</f>
      </c>
      <c r="AC900" s="181">
        <f>SUM(AC892:AC899)</f>
      </c>
      <c r="AD900" s="185">
        <f t="shared" ref="AD900:AD901" si="622">AB900/T900</f>
      </c>
      <c r="AE900" s="189">
        <f>(W900-AC900)/(F900+COUNT(W892:W899))</f>
      </c>
      <c r="AF900" s="174"/>
    </row>
    <row r="901">
      <c r="A901" s="161"/>
      <c r="B901" s="162" t="s">
        <v>157</v>
      </c>
      <c r="C901" s="163" t="s">
        <v>191</v>
      </c>
      <c r="D901" s="164" t="s">
        <v>142</v>
      </c>
      <c r="E901" s="165">
        <v>467.05</v>
      </c>
      <c r="F901" s="166">
        <f>E901+E902</f>
      </c>
      <c r="G901" s="167">
        <v>4515</v>
      </c>
      <c r="H901" s="167">
        <v>311</v>
      </c>
      <c r="I901" s="168">
        <f t="shared" si="679"/>
      </c>
      <c r="J901" s="169">
        <f t="shared" si="733"/>
      </c>
      <c r="K901" s="167">
        <v>13</v>
      </c>
      <c r="L901" s="169">
        <f t="shared" si="790"/>
      </c>
      <c r="M901" s="167">
        <v>3</v>
      </c>
      <c r="N901" s="170">
        <f t="shared" si="817"/>
      </c>
      <c r="O901" s="167">
        <v>3</v>
      </c>
      <c r="P901" s="170">
        <f t="shared" si="844"/>
      </c>
      <c r="Q901" s="171">
        <f>(M901+M902)/(O901+O902)</f>
      </c>
      <c r="R901" s="172">
        <v>5</v>
      </c>
      <c r="S901" s="171">
        <f>(O901+O902)/(K901+K902)</f>
      </c>
      <c r="T901" s="172">
        <v>4</v>
      </c>
      <c r="U901" s="173">
        <f t="shared" si="94"/>
      </c>
      <c r="V901" s="174">
        <f>(F901+500)/T901</f>
      </c>
      <c r="W901" s="175">
        <v>1806.0000000000002</v>
      </c>
      <c r="X901" s="174">
        <f t="shared" si="226"/>
      </c>
      <c r="Y901" s="171">
        <f t="shared" si="358"/>
      </c>
      <c r="Z901" s="174">
        <f t="shared" si="490"/>
      </c>
      <c r="AA901" s="174">
        <f>W901/(F901+500)</f>
      </c>
      <c r="AB901" s="172">
        <v>1</v>
      </c>
      <c r="AC901" s="172">
        <v>178.8</v>
      </c>
      <c r="AD901" s="171">
        <f t="shared" si="622"/>
      </c>
      <c r="AE901" s="174">
        <f>(W901-AC901)/(F901+500)</f>
      </c>
      <c r="AF901" s="174" t="s">
        <v>143</v>
      </c>
    </row>
    <row r="902">
      <c r="A902" s="161"/>
      <c r="B902" s="162"/>
      <c r="C902" s="163"/>
      <c r="D902" s="164" t="s">
        <v>144</v>
      </c>
      <c r="E902" s="165">
        <v>5.36</v>
      </c>
      <c r="F902" s="166"/>
      <c r="G902" s="167">
        <v>43</v>
      </c>
      <c r="H902" s="167">
        <v>4</v>
      </c>
      <c r="I902" s="168">
        <f t="shared" si="679"/>
      </c>
      <c r="J902" s="169">
        <f t="shared" si="733"/>
      </c>
      <c r="K902" s="167">
        <v>0</v>
      </c>
      <c r="L902" s="169">
        <f t="shared" si="790"/>
      </c>
      <c r="M902" s="167">
        <v>0</v>
      </c>
      <c r="N902" s="170">
        <f t="shared" si="817"/>
      </c>
      <c r="O902" s="167">
        <v>0</v>
      </c>
      <c r="P902" s="170">
        <f t="shared" si="844"/>
      </c>
      <c r="Q902" s="171"/>
      <c r="R902" s="172"/>
      <c r="S902" s="171"/>
      <c r="T902" s="172"/>
      <c r="U902" s="173"/>
      <c r="V902" s="174"/>
      <c r="W902" s="175"/>
      <c r="X902" s="174"/>
      <c r="Y902" s="171"/>
      <c r="Z902" s="174"/>
      <c r="AA902" s="174"/>
      <c r="AB902" s="172"/>
      <c r="AC902" s="172"/>
      <c r="AD902" s="171"/>
      <c r="AE902" s="174"/>
      <c r="AF902" s="176" t="s">
        <v>177</v>
      </c>
    </row>
    <row r="903">
      <c r="A903" s="161"/>
      <c r="B903" s="162" t="s">
        <v>158</v>
      </c>
      <c r="C903" s="163" t="s">
        <v>191</v>
      </c>
      <c r="D903" s="164" t="s">
        <v>142</v>
      </c>
      <c r="E903" s="165">
        <v>898.91</v>
      </c>
      <c r="F903" s="166">
        <f>E903+E904</f>
      </c>
      <c r="G903" s="167">
        <v>7630</v>
      </c>
      <c r="H903" s="167">
        <v>416</v>
      </c>
      <c r="I903" s="168">
        <f t="shared" si="679"/>
      </c>
      <c r="J903" s="169">
        <f t="shared" si="733"/>
      </c>
      <c r="K903" s="167">
        <v>17</v>
      </c>
      <c r="L903" s="169">
        <f t="shared" si="790"/>
      </c>
      <c r="M903" s="167">
        <v>0</v>
      </c>
      <c r="N903" s="170">
        <f t="shared" si="817"/>
      </c>
      <c r="O903" s="167">
        <v>2</v>
      </c>
      <c r="P903" s="170">
        <f t="shared" si="844"/>
      </c>
      <c r="Q903" s="171">
        <f>(M903+M904)/(O903+O904)</f>
      </c>
      <c r="R903" s="172">
        <v>3</v>
      </c>
      <c r="S903" s="171">
        <f>(O903+O904)/(K903+K904)</f>
      </c>
      <c r="T903" s="172">
        <v>3</v>
      </c>
      <c r="U903" s="173">
        <f>F903/T903</f>
      </c>
      <c r="V903" s="174">
        <f>(F903+500)/T903</f>
      </c>
      <c r="W903" s="175">
        <v>1272</v>
      </c>
      <c r="X903" s="174">
        <f>W903/T903</f>
      </c>
      <c r="Y903" s="171">
        <f>T903/R903</f>
      </c>
      <c r="Z903" s="174">
        <f>W903/F903</f>
      </c>
      <c r="AA903" s="174">
        <f>W903/(F903+500)</f>
      </c>
      <c r="AB903" s="172">
        <v>0</v>
      </c>
      <c r="AC903" s="172">
        <v>0</v>
      </c>
      <c r="AD903" s="171">
        <f>AB903/T903</f>
      </c>
      <c r="AE903" s="174">
        <f>(W903-AC903)/(F903+500)</f>
      </c>
      <c r="AF903" s="174" t="s">
        <v>159</v>
      </c>
    </row>
    <row r="904">
      <c r="A904" s="161"/>
      <c r="B904" s="162"/>
      <c r="C904" s="163"/>
      <c r="D904" s="164" t="s">
        <v>144</v>
      </c>
      <c r="E904" s="165">
        <v>4.58</v>
      </c>
      <c r="F904" s="166"/>
      <c r="G904" s="167">
        <v>47</v>
      </c>
      <c r="H904" s="167">
        <v>3</v>
      </c>
      <c r="I904" s="168">
        <f t="shared" si="679"/>
      </c>
      <c r="J904" s="169">
        <f t="shared" si="733"/>
      </c>
      <c r="K904" s="167">
        <v>0</v>
      </c>
      <c r="L904" s="169">
        <f t="shared" si="790"/>
      </c>
      <c r="M904" s="167">
        <v>0</v>
      </c>
      <c r="N904" s="170">
        <f t="shared" si="817"/>
      </c>
      <c r="O904" s="167">
        <v>0</v>
      </c>
      <c r="P904" s="170">
        <f t="shared" si="844"/>
      </c>
      <c r="Q904" s="171"/>
      <c r="R904" s="172"/>
      <c r="S904" s="171"/>
      <c r="T904" s="172"/>
      <c r="U904" s="173"/>
      <c r="V904" s="174"/>
      <c r="W904" s="175"/>
      <c r="X904" s="174"/>
      <c r="Y904" s="171"/>
      <c r="Z904" s="174"/>
      <c r="AA904" s="174"/>
      <c r="AB904" s="172"/>
      <c r="AC904" s="172"/>
      <c r="AD904" s="171"/>
      <c r="AE904" s="174"/>
      <c r="AF904" s="176" t="s">
        <v>203</v>
      </c>
    </row>
    <row r="905">
      <c r="A905" s="161"/>
      <c r="B905" s="177" t="s">
        <v>149</v>
      </c>
      <c r="C905" s="178"/>
      <c r="D905" s="179"/>
      <c r="E905" s="180">
        <f>SUM(E901:E904)</f>
      </c>
      <c r="F905" s="181">
        <f>SUM(F901:F904)</f>
      </c>
      <c r="G905" s="181">
        <f>SUM(G901:G904)</f>
      </c>
      <c r="H905" s="181">
        <f>SUM(H901:H904)</f>
      </c>
      <c r="I905" s="182">
        <f t="shared" si="679"/>
      </c>
      <c r="J905" s="183">
        <f t="shared" si="733"/>
      </c>
      <c r="K905" s="181">
        <f>SUM(K901:K904)</f>
      </c>
      <c r="L905" s="183">
        <f t="shared" si="790"/>
      </c>
      <c r="M905" s="181">
        <f>SUM(M901:M904)</f>
      </c>
      <c r="N905" s="184">
        <f t="shared" si="817"/>
      </c>
      <c r="O905" s="181">
        <f>SUM(O901:O904)</f>
      </c>
      <c r="P905" s="184">
        <f t="shared" si="844"/>
      </c>
      <c r="Q905" s="185">
        <f>M905/O905</f>
      </c>
      <c r="R905" s="181">
        <f>SUM(R901:R904)</f>
      </c>
      <c r="S905" s="185">
        <f>(O905+O905)/(K905+K905)</f>
      </c>
      <c r="T905" s="181">
        <f>SUM(T901:T904)</f>
      </c>
      <c r="U905" s="186">
        <f t="shared" ref="U905:U906" si="95">F905/T905</f>
      </c>
      <c r="V905" s="187">
        <f>(F905+5*500)/T905</f>
      </c>
      <c r="W905" s="183">
        <f>SUM(W901:W904)</f>
      </c>
      <c r="X905" s="188">
        <f t="shared" ref="X905:X906" si="227">W905/T905</f>
      </c>
      <c r="Y905" s="185">
        <f t="shared" ref="Y905:Y906" si="359">T905/R905</f>
      </c>
      <c r="Z905" s="187">
        <f t="shared" ref="Z905:Z906" si="491">W905/F905</f>
      </c>
      <c r="AA905" s="187">
        <f>W905/(F905+COUNT(W901:W904)*500)</f>
      </c>
      <c r="AB905" s="181">
        <f>SUM(AB901:AB904)</f>
      </c>
      <c r="AC905" s="181">
        <f>SUM(AC901:AC904)</f>
      </c>
      <c r="AD905" s="185">
        <f t="shared" ref="AD905:AD906" si="623">AB905/T905</f>
      </c>
      <c r="AE905" s="189">
        <f>(W905-AC905)/(F905+COUNT(W901:W904))</f>
      </c>
      <c r="AF905" s="174"/>
    </row>
    <row r="906">
      <c r="A906" s="161"/>
      <c r="B906" s="162" t="s">
        <v>161</v>
      </c>
      <c r="C906" s="163" t="s">
        <v>163</v>
      </c>
      <c r="D906" s="164" t="s">
        <v>142</v>
      </c>
      <c r="E906" s="165">
        <v>1107.27</v>
      </c>
      <c r="F906" s="166">
        <f>E906+E907</f>
      </c>
      <c r="G906" s="167">
        <v>7941</v>
      </c>
      <c r="H906" s="167">
        <v>439</v>
      </c>
      <c r="I906" s="168">
        <f t="shared" si="679"/>
      </c>
      <c r="J906" s="169">
        <f t="shared" si="733"/>
      </c>
      <c r="K906" s="167">
        <v>11</v>
      </c>
      <c r="L906" s="169">
        <f t="shared" si="790"/>
      </c>
      <c r="M906" s="167">
        <v>3</v>
      </c>
      <c r="N906" s="170">
        <f t="shared" si="817"/>
      </c>
      <c r="O906" s="167">
        <v>3</v>
      </c>
      <c r="P906" s="170">
        <f t="shared" si="844"/>
      </c>
      <c r="Q906" s="171">
        <f>(M906+M907)/(O906+O907)</f>
      </c>
      <c r="R906" s="172">
        <v>3</v>
      </c>
      <c r="S906" s="171">
        <f>(O906+O907)/(K906+K907)</f>
      </c>
      <c r="T906" s="172">
        <v>2</v>
      </c>
      <c r="U906" s="173">
        <f t="shared" si="95"/>
      </c>
      <c r="V906" s="174">
        <f>(F906+500)/T906</f>
      </c>
      <c r="W906" s="175">
        <v>3871.2</v>
      </c>
      <c r="X906" s="174">
        <f t="shared" si="227"/>
      </c>
      <c r="Y906" s="171">
        <f t="shared" si="359"/>
      </c>
      <c r="Z906" s="174">
        <f t="shared" si="491"/>
      </c>
      <c r="AA906" s="174">
        <f>W906/(F906+500)</f>
      </c>
      <c r="AB906" s="172">
        <v>0</v>
      </c>
      <c r="AC906" s="172">
        <v>0</v>
      </c>
      <c r="AD906" s="171">
        <f t="shared" si="623"/>
      </c>
      <c r="AE906" s="174">
        <f>(W906-AC906)/(F906+500)</f>
      </c>
      <c r="AF906" s="174" t="s">
        <v>159</v>
      </c>
    </row>
    <row r="907">
      <c r="A907" s="161"/>
      <c r="B907" s="162"/>
      <c r="C907" s="163"/>
      <c r="D907" s="164" t="s">
        <v>144</v>
      </c>
      <c r="E907" s="165">
        <v>168.95</v>
      </c>
      <c r="F907" s="166"/>
      <c r="G907" s="167">
        <v>67</v>
      </c>
      <c r="H907" s="167">
        <v>5</v>
      </c>
      <c r="I907" s="168">
        <f t="shared" si="679"/>
      </c>
      <c r="J907" s="169">
        <f t="shared" si="733"/>
      </c>
      <c r="K907" s="167">
        <v>1</v>
      </c>
      <c r="L907" s="169">
        <f t="shared" si="790"/>
      </c>
      <c r="M907" s="167">
        <v>1</v>
      </c>
      <c r="N907" s="170">
        <f t="shared" si="817"/>
      </c>
      <c r="O907" s="167">
        <v>1</v>
      </c>
      <c r="P907" s="170">
        <f t="shared" si="844"/>
      </c>
      <c r="Q907" s="171"/>
      <c r="R907" s="172"/>
      <c r="S907" s="171"/>
      <c r="T907" s="172"/>
      <c r="U907" s="173"/>
      <c r="V907" s="174"/>
      <c r="W907" s="175"/>
      <c r="X907" s="174"/>
      <c r="Y907" s="171"/>
      <c r="Z907" s="174"/>
      <c r="AA907" s="174"/>
      <c r="AB907" s="172"/>
      <c r="AC907" s="172"/>
      <c r="AD907" s="171"/>
      <c r="AE907" s="174"/>
      <c r="AF907" s="176" t="s">
        <v>203</v>
      </c>
    </row>
    <row r="908">
      <c r="A908" s="161"/>
      <c r="B908" s="162" t="s">
        <v>162</v>
      </c>
      <c r="C908" s="163" t="s">
        <v>163</v>
      </c>
      <c r="D908" s="164" t="s">
        <v>142</v>
      </c>
      <c r="E908" s="165">
        <v>1348.29</v>
      </c>
      <c r="F908" s="166">
        <f>E908+E909</f>
      </c>
      <c r="G908" s="167">
        <v>12773</v>
      </c>
      <c r="H908" s="167">
        <v>700</v>
      </c>
      <c r="I908" s="168">
        <f t="shared" si="679"/>
      </c>
      <c r="J908" s="169">
        <f t="shared" si="733"/>
      </c>
      <c r="K908" s="167">
        <v>28</v>
      </c>
      <c r="L908" s="169">
        <f t="shared" si="790"/>
      </c>
      <c r="M908" s="167">
        <v>0</v>
      </c>
      <c r="N908" s="170">
        <f t="shared" si="817"/>
      </c>
      <c r="O908" s="167">
        <v>2</v>
      </c>
      <c r="P908" s="170">
        <f t="shared" si="844"/>
      </c>
      <c r="Q908" s="171">
        <f>(M908+M909)/(O908+O909)</f>
      </c>
      <c r="R908" s="172">
        <v>4</v>
      </c>
      <c r="S908" s="171">
        <f>(O908+O909)/(K908+K909)</f>
      </c>
      <c r="T908" s="172">
        <v>0</v>
      </c>
      <c r="U908" s="173">
        <f>F908/T908</f>
      </c>
      <c r="V908" s="174">
        <f>(F908+500)/T908</f>
      </c>
      <c r="W908" s="175">
        <v>0</v>
      </c>
      <c r="X908" s="174">
        <f>W908/T908</f>
      </c>
      <c r="Y908" s="171">
        <f>T908/R908</f>
      </c>
      <c r="Z908" s="174">
        <f>W908/F908</f>
      </c>
      <c r="AA908" s="174">
        <f>W908/(F908+500)</f>
      </c>
      <c r="AB908" s="172">
        <v>0</v>
      </c>
      <c r="AC908" s="172">
        <v>0</v>
      </c>
      <c r="AD908" s="171">
        <f>AB908/T908</f>
      </c>
      <c r="AE908" s="174">
        <f>(W908-AC908)/(F908+500)</f>
      </c>
      <c r="AF908" s="174" t="s">
        <v>159</v>
      </c>
    </row>
    <row r="909">
      <c r="A909" s="161"/>
      <c r="B909" s="162"/>
      <c r="C909" s="163"/>
      <c r="D909" s="164" t="s">
        <v>144</v>
      </c>
      <c r="E909" s="165">
        <v>107.28</v>
      </c>
      <c r="F909" s="166"/>
      <c r="G909" s="167">
        <v>48</v>
      </c>
      <c r="H909" s="167">
        <v>6</v>
      </c>
      <c r="I909" s="168">
        <f t="shared" si="679"/>
      </c>
      <c r="J909" s="169">
        <f t="shared" si="733"/>
      </c>
      <c r="K909" s="167">
        <v>1</v>
      </c>
      <c r="L909" s="169">
        <f t="shared" si="790"/>
      </c>
      <c r="M909" s="167">
        <v>0</v>
      </c>
      <c r="N909" s="170">
        <f t="shared" si="817"/>
      </c>
      <c r="O909" s="167">
        <v>0</v>
      </c>
      <c r="P909" s="170">
        <f t="shared" si="844"/>
      </c>
      <c r="Q909" s="171"/>
      <c r="R909" s="172"/>
      <c r="S909" s="171"/>
      <c r="T909" s="172"/>
      <c r="U909" s="173"/>
      <c r="V909" s="174"/>
      <c r="W909" s="175"/>
      <c r="X909" s="174"/>
      <c r="Y909" s="171"/>
      <c r="Z909" s="174"/>
      <c r="AA909" s="174"/>
      <c r="AB909" s="172"/>
      <c r="AC909" s="172"/>
      <c r="AD909" s="171"/>
      <c r="AE909" s="174"/>
      <c r="AF909" s="176" t="s">
        <v>203</v>
      </c>
    </row>
    <row r="910">
      <c r="A910" s="161"/>
      <c r="B910" s="162" t="s">
        <v>164</v>
      </c>
      <c r="C910" s="163" t="s">
        <v>163</v>
      </c>
      <c r="D910" s="164" t="s">
        <v>142</v>
      </c>
      <c r="E910" s="165">
        <v>1592.1</v>
      </c>
      <c r="F910" s="166">
        <f>E910+E911</f>
      </c>
      <c r="G910" s="167">
        <v>12069</v>
      </c>
      <c r="H910" s="167">
        <v>746</v>
      </c>
      <c r="I910" s="168">
        <f t="shared" si="679"/>
      </c>
      <c r="J910" s="169">
        <f t="shared" si="733"/>
      </c>
      <c r="K910" s="167">
        <v>26</v>
      </c>
      <c r="L910" s="169">
        <f t="shared" si="790"/>
      </c>
      <c r="M910" s="167">
        <v>1</v>
      </c>
      <c r="N910" s="170">
        <f t="shared" si="817"/>
      </c>
      <c r="O910" s="167">
        <v>4</v>
      </c>
      <c r="P910" s="170">
        <f t="shared" si="844"/>
      </c>
      <c r="Q910" s="171">
        <f>(M910+M911)/(O910+O911)</f>
      </c>
      <c r="R910" s="172">
        <v>4</v>
      </c>
      <c r="S910" s="171">
        <f>(O910+O911)/(K910+K911)</f>
      </c>
      <c r="T910" s="172">
        <v>1</v>
      </c>
      <c r="U910" s="173">
        <f>F910/T910</f>
      </c>
      <c r="V910" s="174">
        <f>(F910+500)/T910</f>
      </c>
      <c r="W910" s="175">
        <v>739.1999999999998</v>
      </c>
      <c r="X910" s="174">
        <f>W910/T910</f>
      </c>
      <c r="Y910" s="171">
        <f>T910/R910</f>
      </c>
      <c r="Z910" s="174">
        <f>W910/F910</f>
      </c>
      <c r="AA910" s="174">
        <f>W910/(F910+500)</f>
      </c>
      <c r="AB910" s="172">
        <v>0</v>
      </c>
      <c r="AC910" s="172">
        <v>0</v>
      </c>
      <c r="AD910" s="171">
        <f>AB910/T910</f>
      </c>
      <c r="AE910" s="174">
        <f>(W910-AC910)/(F910+500)</f>
      </c>
      <c r="AF910" s="174" t="s">
        <v>159</v>
      </c>
    </row>
    <row r="911">
      <c r="A911" s="161"/>
      <c r="B911" s="162"/>
      <c r="C911" s="163"/>
      <c r="D911" s="164" t="s">
        <v>144</v>
      </c>
      <c r="E911" s="165">
        <v>8.16</v>
      </c>
      <c r="F911" s="166"/>
      <c r="G911" s="167">
        <v>25</v>
      </c>
      <c r="H911" s="167">
        <v>1</v>
      </c>
      <c r="I911" s="168">
        <f t="shared" si="679"/>
      </c>
      <c r="J911" s="169">
        <f t="shared" si="733"/>
      </c>
      <c r="K911" s="167">
        <v>0</v>
      </c>
      <c r="L911" s="169">
        <f t="shared" si="790"/>
      </c>
      <c r="M911" s="167">
        <v>0</v>
      </c>
      <c r="N911" s="170">
        <f t="shared" si="817"/>
      </c>
      <c r="O911" s="167">
        <v>0</v>
      </c>
      <c r="P911" s="170">
        <f t="shared" si="844"/>
      </c>
      <c r="Q911" s="171"/>
      <c r="R911" s="172"/>
      <c r="S911" s="171"/>
      <c r="T911" s="172"/>
      <c r="U911" s="173"/>
      <c r="V911" s="174"/>
      <c r="W911" s="175"/>
      <c r="X911" s="174"/>
      <c r="Y911" s="171"/>
      <c r="Z911" s="174"/>
      <c r="AA911" s="174"/>
      <c r="AB911" s="172"/>
      <c r="AC911" s="172"/>
      <c r="AD911" s="171"/>
      <c r="AE911" s="174"/>
      <c r="AF911" s="176" t="s">
        <v>203</v>
      </c>
    </row>
    <row r="912">
      <c r="A912" s="161"/>
      <c r="B912" s="162" t="s">
        <v>165</v>
      </c>
      <c r="C912" s="163" t="s">
        <v>163</v>
      </c>
      <c r="D912" s="164" t="s">
        <v>142</v>
      </c>
      <c r="E912" s="165">
        <v>1100.25</v>
      </c>
      <c r="F912" s="166">
        <f>E912+E913</f>
      </c>
      <c r="G912" s="167">
        <v>10664</v>
      </c>
      <c r="H912" s="167">
        <v>677</v>
      </c>
      <c r="I912" s="168">
        <f t="shared" si="679"/>
      </c>
      <c r="J912" s="169">
        <f t="shared" si="733"/>
      </c>
      <c r="K912" s="167">
        <v>14</v>
      </c>
      <c r="L912" s="169">
        <f t="shared" si="790"/>
      </c>
      <c r="M912" s="167">
        <v>0</v>
      </c>
      <c r="N912" s="170">
        <f t="shared" si="817"/>
      </c>
      <c r="O912" s="167">
        <v>1</v>
      </c>
      <c r="P912" s="170">
        <f t="shared" si="844"/>
      </c>
      <c r="Q912" s="171">
        <f>(M912+M913)/(O912+O913)</f>
      </c>
      <c r="R912" s="172">
        <v>1</v>
      </c>
      <c r="S912" s="171">
        <f>(O912+O913)/(K912+K913)</f>
      </c>
      <c r="T912" s="172">
        <v>0</v>
      </c>
      <c r="U912" s="173">
        <f>F912/T912</f>
      </c>
      <c r="V912" s="174">
        <f>(F912+500)/T912</f>
      </c>
      <c r="W912" s="175">
        <v>0</v>
      </c>
      <c r="X912" s="174">
        <f>W912/T912</f>
      </c>
      <c r="Y912" s="171">
        <f>T912/R912</f>
      </c>
      <c r="Z912" s="174">
        <f>W912/F912</f>
      </c>
      <c r="AA912" s="174">
        <f>W912/(F912+500)</f>
      </c>
      <c r="AB912" s="172">
        <v>0</v>
      </c>
      <c r="AC912" s="172">
        <v>0</v>
      </c>
      <c r="AD912" s="171">
        <f>AB912/T912</f>
      </c>
      <c r="AE912" s="174">
        <f>(W912-AC912)/(F912+500)</f>
      </c>
      <c r="AF912" s="174" t="s">
        <v>159</v>
      </c>
    </row>
    <row r="913">
      <c r="A913" s="161"/>
      <c r="B913" s="162"/>
      <c r="C913" s="163"/>
      <c r="D913" s="164" t="s">
        <v>144</v>
      </c>
      <c r="E913" s="165">
        <v>18.86</v>
      </c>
      <c r="F913" s="166"/>
      <c r="G913" s="167">
        <v>21</v>
      </c>
      <c r="H913" s="167">
        <v>1</v>
      </c>
      <c r="I913" s="168">
        <f t="shared" si="679"/>
      </c>
      <c r="J913" s="169">
        <f t="shared" si="733"/>
      </c>
      <c r="K913" s="167">
        <v>1</v>
      </c>
      <c r="L913" s="169">
        <f t="shared" si="790"/>
      </c>
      <c r="M913" s="167">
        <v>0</v>
      </c>
      <c r="N913" s="170">
        <f t="shared" si="817"/>
      </c>
      <c r="O913" s="167">
        <v>0</v>
      </c>
      <c r="P913" s="170">
        <f t="shared" si="844"/>
      </c>
      <c r="Q913" s="171"/>
      <c r="R913" s="172"/>
      <c r="S913" s="171"/>
      <c r="T913" s="172"/>
      <c r="U913" s="173"/>
      <c r="V913" s="174"/>
      <c r="W913" s="175"/>
      <c r="X913" s="174"/>
      <c r="Y913" s="171"/>
      <c r="Z913" s="174"/>
      <c r="AA913" s="174"/>
      <c r="AB913" s="172"/>
      <c r="AC913" s="172"/>
      <c r="AD913" s="171"/>
      <c r="AE913" s="174"/>
      <c r="AF913" s="176" t="s">
        <v>203</v>
      </c>
    </row>
    <row r="914">
      <c r="A914" s="161"/>
      <c r="B914" s="162" t="s">
        <v>166</v>
      </c>
      <c r="C914" s="163" t="s">
        <v>163</v>
      </c>
      <c r="D914" s="164" t="s">
        <v>142</v>
      </c>
      <c r="E914" s="165">
        <v>1775.09</v>
      </c>
      <c r="F914" s="166">
        <f>E914+E915</f>
      </c>
      <c r="G914" s="167">
        <v>10312</v>
      </c>
      <c r="H914" s="167">
        <v>737</v>
      </c>
      <c r="I914" s="168">
        <f t="shared" si="679"/>
      </c>
      <c r="J914" s="169">
        <f t="shared" si="733"/>
      </c>
      <c r="K914" s="167">
        <v>5</v>
      </c>
      <c r="L914" s="169">
        <f t="shared" si="790"/>
      </c>
      <c r="M914" s="167">
        <v>0</v>
      </c>
      <c r="N914" s="170">
        <f t="shared" si="817"/>
      </c>
      <c r="O914" s="167">
        <v>0</v>
      </c>
      <c r="P914" s="170">
        <f t="shared" si="844"/>
      </c>
      <c r="Q914" s="171">
        <f>(M914+M915)/(O914+O915)</f>
      </c>
      <c r="R914" s="172">
        <v>2</v>
      </c>
      <c r="S914" s="171">
        <f>(O914+O915)/(K914+K915)</f>
      </c>
      <c r="T914" s="172">
        <v>0</v>
      </c>
      <c r="U914" s="173">
        <f>F914/T914</f>
      </c>
      <c r="V914" s="174">
        <f>(F914+500)/T914</f>
      </c>
      <c r="W914" s="175">
        <v>0</v>
      </c>
      <c r="X914" s="174">
        <f>W914/T914</f>
      </c>
      <c r="Y914" s="171">
        <f>T914/R914</f>
      </c>
      <c r="Z914" s="174">
        <f>W914/F914</f>
      </c>
      <c r="AA914" s="174">
        <f>W914/(F914+500)</f>
      </c>
      <c r="AB914" s="172">
        <v>0</v>
      </c>
      <c r="AC914" s="172">
        <v>0</v>
      </c>
      <c r="AD914" s="171">
        <f>AB914/T914</f>
      </c>
      <c r="AE914" s="174">
        <f>(W914-AC914)/(F914+500)</f>
      </c>
      <c r="AF914" s="174" t="s">
        <v>159</v>
      </c>
    </row>
    <row r="915">
      <c r="A915" s="161"/>
      <c r="B915" s="162"/>
      <c r="C915" s="163"/>
      <c r="D915" s="164" t="s">
        <v>144</v>
      </c>
      <c r="E915" s="165">
        <v>63.91</v>
      </c>
      <c r="F915" s="166"/>
      <c r="G915" s="167">
        <v>11</v>
      </c>
      <c r="H915" s="167">
        <v>0</v>
      </c>
      <c r="I915" s="168">
        <f t="shared" si="679"/>
      </c>
      <c r="J915" s="169">
        <f t="shared" si="733"/>
      </c>
      <c r="K915" s="167">
        <v>0</v>
      </c>
      <c r="L915" s="169">
        <f t="shared" si="790"/>
      </c>
      <c r="M915" s="167">
        <v>0</v>
      </c>
      <c r="N915" s="170">
        <f t="shared" si="817"/>
      </c>
      <c r="O915" s="167">
        <v>0</v>
      </c>
      <c r="P915" s="170">
        <f t="shared" si="844"/>
      </c>
      <c r="Q915" s="171"/>
      <c r="R915" s="172"/>
      <c r="S915" s="171"/>
      <c r="T915" s="172"/>
      <c r="U915" s="173"/>
      <c r="V915" s="174"/>
      <c r="W915" s="175"/>
      <c r="X915" s="174"/>
      <c r="Y915" s="171"/>
      <c r="Z915" s="174"/>
      <c r="AA915" s="174"/>
      <c r="AB915" s="172"/>
      <c r="AC915" s="172"/>
      <c r="AD915" s="171"/>
      <c r="AE915" s="174"/>
      <c r="AF915" s="176" t="s">
        <v>203</v>
      </c>
    </row>
    <row r="916">
      <c r="A916" s="161"/>
      <c r="B916" s="177" t="s">
        <v>149</v>
      </c>
      <c r="C916" s="178"/>
      <c r="D916" s="179"/>
      <c r="E916" s="180">
        <f>SUM(E906:E915)</f>
      </c>
      <c r="F916" s="181">
        <f>SUM(F906:F915)</f>
      </c>
      <c r="G916" s="181">
        <f>SUM(G906:G915)</f>
      </c>
      <c r="H916" s="181">
        <f>SUM(H906:H915)</f>
      </c>
      <c r="I916" s="182">
        <f t="shared" si="679"/>
      </c>
      <c r="J916" s="183">
        <f t="shared" si="733"/>
      </c>
      <c r="K916" s="181">
        <f>SUM(K906:K915)</f>
      </c>
      <c r="L916" s="183">
        <f t="shared" si="790"/>
      </c>
      <c r="M916" s="181">
        <f>SUM(M906:M915)</f>
      </c>
      <c r="N916" s="184">
        <f t="shared" si="817"/>
      </c>
      <c r="O916" s="181">
        <f>SUM(O906:O915)</f>
      </c>
      <c r="P916" s="184">
        <f t="shared" si="844"/>
      </c>
      <c r="Q916" s="185">
        <f>M916/O916</f>
      </c>
      <c r="R916" s="181">
        <f>SUM(R906:R915)</f>
      </c>
      <c r="S916" s="185">
        <f>(O916+O916)/(K916+K916)</f>
      </c>
      <c r="T916" s="181">
        <f>SUM(T906:T915)</f>
      </c>
      <c r="U916" s="186">
        <f t="shared" ref="U916:U917" si="96">F916/T916</f>
      </c>
      <c r="V916" s="187">
        <f>(F916+5*500)/T916</f>
      </c>
      <c r="W916" s="183">
        <f>SUM(W906:W915)</f>
      </c>
      <c r="X916" s="188">
        <f t="shared" ref="X916:X917" si="228">W916/T916</f>
      </c>
      <c r="Y916" s="185">
        <f t="shared" ref="Y916:Y917" si="360">T916/R916</f>
      </c>
      <c r="Z916" s="187">
        <f t="shared" ref="Z916:Z917" si="492">W916/F916</f>
      </c>
      <c r="AA916" s="187">
        <f>W916/(F916+COUNT(W906:W915)*500)</f>
      </c>
      <c r="AB916" s="181">
        <f>SUM(AB906:AB915)</f>
      </c>
      <c r="AC916" s="181">
        <f>SUM(AC906:AC915)</f>
      </c>
      <c r="AD916" s="185">
        <f t="shared" ref="AD916:AD917" si="624">AB916/T916</f>
      </c>
      <c r="AE916" s="189">
        <f>(W916-AC916)/(F916+COUNT(W906:W915)*500)</f>
      </c>
      <c r="AF916" s="174"/>
    </row>
    <row r="917">
      <c r="A917" s="161"/>
      <c r="B917" s="162" t="s">
        <v>167</v>
      </c>
      <c r="C917" s="163" t="s">
        <v>174</v>
      </c>
      <c r="D917" s="164" t="s">
        <v>142</v>
      </c>
      <c r="E917" s="165">
        <v>1314.56</v>
      </c>
      <c r="F917" s="166">
        <f>E917+E918</f>
      </c>
      <c r="G917" s="167">
        <v>9379</v>
      </c>
      <c r="H917" s="167">
        <v>635</v>
      </c>
      <c r="I917" s="168">
        <f t="shared" si="679"/>
      </c>
      <c r="J917" s="169">
        <f t="shared" si="733"/>
      </c>
      <c r="K917" s="167">
        <v>12</v>
      </c>
      <c r="L917" s="169">
        <f t="shared" si="790"/>
      </c>
      <c r="M917" s="167">
        <v>0</v>
      </c>
      <c r="N917" s="170">
        <f t="shared" si="817"/>
      </c>
      <c r="O917" s="167">
        <v>0</v>
      </c>
      <c r="P917" s="170">
        <f t="shared" si="844"/>
      </c>
      <c r="Q917" s="171">
        <f>(M917+M918)/(O917+O918)</f>
      </c>
      <c r="R917" s="172">
        <v>0</v>
      </c>
      <c r="S917" s="171">
        <f>(O917+O918)/(K917+K918)</f>
      </c>
      <c r="T917" s="172">
        <v>0</v>
      </c>
      <c r="U917" s="173">
        <f t="shared" si="96"/>
      </c>
      <c r="V917" s="174">
        <f>(F917+500)/T917</f>
      </c>
      <c r="W917" s="175">
        <v>0</v>
      </c>
      <c r="X917" s="174">
        <f t="shared" si="228"/>
      </c>
      <c r="Y917" s="171">
        <f t="shared" si="360"/>
      </c>
      <c r="Z917" s="174">
        <f t="shared" si="492"/>
      </c>
      <c r="AA917" s="174">
        <f>W917/(F917+500)</f>
      </c>
      <c r="AB917" s="172">
        <v>0</v>
      </c>
      <c r="AC917" s="172">
        <v>0</v>
      </c>
      <c r="AD917" s="171">
        <f t="shared" si="624"/>
      </c>
      <c r="AE917" s="174">
        <f>(W917-AC917)/(F917+500)</f>
      </c>
      <c r="AF917" s="174" t="s">
        <v>159</v>
      </c>
    </row>
    <row r="918">
      <c r="A918" s="161"/>
      <c r="B918" s="162"/>
      <c r="C918" s="163"/>
      <c r="D918" s="164" t="s">
        <v>144</v>
      </c>
      <c r="E918" s="165">
        <v>206.08</v>
      </c>
      <c r="F918" s="166"/>
      <c r="G918" s="167">
        <v>91</v>
      </c>
      <c r="H918" s="167">
        <v>5</v>
      </c>
      <c r="I918" s="168">
        <f t="shared" si="679"/>
      </c>
      <c r="J918" s="169">
        <f t="shared" si="733"/>
      </c>
      <c r="K918" s="167">
        <v>0</v>
      </c>
      <c r="L918" s="169">
        <f t="shared" si="790"/>
      </c>
      <c r="M918" s="167">
        <v>0</v>
      </c>
      <c r="N918" s="170">
        <f t="shared" si="817"/>
      </c>
      <c r="O918" s="167">
        <v>0</v>
      </c>
      <c r="P918" s="170">
        <f t="shared" si="844"/>
      </c>
      <c r="Q918" s="171"/>
      <c r="R918" s="172"/>
      <c r="S918" s="171"/>
      <c r="T918" s="172"/>
      <c r="U918" s="173"/>
      <c r="V918" s="174"/>
      <c r="W918" s="175"/>
      <c r="X918" s="174"/>
      <c r="Y918" s="171"/>
      <c r="Z918" s="174"/>
      <c r="AA918" s="174"/>
      <c r="AB918" s="172"/>
      <c r="AC918" s="172"/>
      <c r="AD918" s="171"/>
      <c r="AE918" s="174"/>
      <c r="AF918" s="176" t="s">
        <v>203</v>
      </c>
    </row>
    <row r="919">
      <c r="A919" s="161"/>
      <c r="B919" s="162" t="s">
        <v>169</v>
      </c>
      <c r="C919" s="163" t="s">
        <v>174</v>
      </c>
      <c r="D919" s="164" t="s">
        <v>142</v>
      </c>
      <c r="E919" s="165">
        <v>518.35</v>
      </c>
      <c r="F919" s="166">
        <f>E919+E920</f>
      </c>
      <c r="G919" s="167">
        <v>4949</v>
      </c>
      <c r="H919" s="167">
        <v>271</v>
      </c>
      <c r="I919" s="168">
        <f t="shared" si="679"/>
      </c>
      <c r="J919" s="169">
        <f t="shared" si="733"/>
      </c>
      <c r="K919" s="167">
        <v>15</v>
      </c>
      <c r="L919" s="169">
        <f t="shared" si="790"/>
      </c>
      <c r="M919" s="167">
        <v>0</v>
      </c>
      <c r="N919" s="170">
        <f t="shared" si="817"/>
      </c>
      <c r="O919" s="167">
        <v>0</v>
      </c>
      <c r="P919" s="170">
        <f t="shared" si="844"/>
      </c>
      <c r="Q919" s="171">
        <f>(M919+M920)/(O919+O920)</f>
      </c>
      <c r="R919" s="172">
        <v>1</v>
      </c>
      <c r="S919" s="171">
        <f>(O919+O920)/(K919+K920)</f>
      </c>
      <c r="T919" s="172">
        <v>0</v>
      </c>
      <c r="U919" s="173">
        <f>F919/T919</f>
      </c>
      <c r="V919" s="174">
        <f>(F919+500)/T919</f>
      </c>
      <c r="W919" s="175">
        <v>0</v>
      </c>
      <c r="X919" s="174">
        <f>W919/T919</f>
      </c>
      <c r="Y919" s="171">
        <f>T919/R919</f>
      </c>
      <c r="Z919" s="174">
        <f>W919/F919</f>
      </c>
      <c r="AA919" s="174">
        <f>W919/(F919+500)</f>
      </c>
      <c r="AB919" s="172">
        <v>0</v>
      </c>
      <c r="AC919" s="172">
        <v>0</v>
      </c>
      <c r="AD919" s="171">
        <f>AB919/T919</f>
      </c>
      <c r="AE919" s="174">
        <f>(W919-AC919)/(F919+500)</f>
      </c>
      <c r="AF919" s="174" t="s">
        <v>159</v>
      </c>
    </row>
    <row r="920">
      <c r="A920" s="161"/>
      <c r="B920" s="162"/>
      <c r="C920" s="163"/>
      <c r="D920" s="164" t="s">
        <v>144</v>
      </c>
      <c r="E920" s="165">
        <v>115.3</v>
      </c>
      <c r="F920" s="166"/>
      <c r="G920" s="167">
        <v>1278</v>
      </c>
      <c r="H920" s="167">
        <v>28</v>
      </c>
      <c r="I920" s="168">
        <f t="shared" si="679"/>
      </c>
      <c r="J920" s="169">
        <f t="shared" si="733"/>
      </c>
      <c r="K920" s="167">
        <v>3</v>
      </c>
      <c r="L920" s="169">
        <f t="shared" si="790"/>
      </c>
      <c r="M920" s="167">
        <v>0</v>
      </c>
      <c r="N920" s="170">
        <f t="shared" si="817"/>
      </c>
      <c r="O920" s="167">
        <v>0</v>
      </c>
      <c r="P920" s="170">
        <f t="shared" si="844"/>
      </c>
      <c r="Q920" s="171"/>
      <c r="R920" s="172"/>
      <c r="S920" s="171"/>
      <c r="T920" s="172"/>
      <c r="U920" s="173"/>
      <c r="V920" s="174"/>
      <c r="W920" s="175"/>
      <c r="X920" s="174"/>
      <c r="Y920" s="171"/>
      <c r="Z920" s="174"/>
      <c r="AA920" s="174"/>
      <c r="AB920" s="172"/>
      <c r="AC920" s="172"/>
      <c r="AD920" s="171"/>
      <c r="AE920" s="174"/>
      <c r="AF920" s="176" t="s">
        <v>203</v>
      </c>
    </row>
    <row r="921">
      <c r="A921" s="161"/>
      <c r="B921" s="162" t="s">
        <v>170</v>
      </c>
      <c r="C921" s="163" t="s">
        <v>174</v>
      </c>
      <c r="D921" s="164" t="s">
        <v>142</v>
      </c>
      <c r="E921" s="165">
        <v>583.17</v>
      </c>
      <c r="F921" s="166">
        <f>E921+E922</f>
      </c>
      <c r="G921" s="167">
        <v>6332</v>
      </c>
      <c r="H921" s="167">
        <v>314</v>
      </c>
      <c r="I921" s="168">
        <f t="shared" si="679"/>
      </c>
      <c r="J921" s="169">
        <f t="shared" si="733"/>
      </c>
      <c r="K921" s="167">
        <v>19</v>
      </c>
      <c r="L921" s="169">
        <f t="shared" si="790"/>
      </c>
      <c r="M921" s="167">
        <v>0</v>
      </c>
      <c r="N921" s="170">
        <f t="shared" si="817"/>
      </c>
      <c r="O921" s="167">
        <v>0</v>
      </c>
      <c r="P921" s="170">
        <f t="shared" si="844"/>
      </c>
      <c r="Q921" s="171">
        <f>(M921+M922)/(O921+O922)</f>
      </c>
      <c r="R921" s="172">
        <v>1</v>
      </c>
      <c r="S921" s="171">
        <f>(O921+O922)/(K921+K922)</f>
      </c>
      <c r="T921" s="172">
        <v>1</v>
      </c>
      <c r="U921" s="173">
        <f>F921/T921</f>
      </c>
      <c r="V921" s="174">
        <f>(F921+500)/T921</f>
      </c>
      <c r="W921" s="175">
        <v>620.4000000000005</v>
      </c>
      <c r="X921" s="174">
        <f>W921/T921</f>
      </c>
      <c r="Y921" s="171">
        <f>T921/R921</f>
      </c>
      <c r="Z921" s="174">
        <f>W921/F921</f>
      </c>
      <c r="AA921" s="174">
        <f>W921/(F921+500)</f>
      </c>
      <c r="AB921" s="172">
        <v>1</v>
      </c>
      <c r="AC921" s="172">
        <v>620.4</v>
      </c>
      <c r="AD921" s="171">
        <f>AB921/T921</f>
      </c>
      <c r="AE921" s="174">
        <f>(W921-AC921)/(F921+500)</f>
      </c>
      <c r="AF921" s="174" t="s">
        <v>159</v>
      </c>
    </row>
    <row r="922">
      <c r="A922" s="161"/>
      <c r="B922" s="162"/>
      <c r="C922" s="163"/>
      <c r="D922" s="164" t="s">
        <v>144</v>
      </c>
      <c r="E922" s="165">
        <v>44.99</v>
      </c>
      <c r="F922" s="166"/>
      <c r="G922" s="167">
        <v>854</v>
      </c>
      <c r="H922" s="167">
        <v>17</v>
      </c>
      <c r="I922" s="168">
        <f t="shared" si="679"/>
      </c>
      <c r="J922" s="169">
        <f t="shared" si="733"/>
      </c>
      <c r="K922" s="167">
        <v>2</v>
      </c>
      <c r="L922" s="169">
        <f t="shared" si="790"/>
      </c>
      <c r="M922" s="167">
        <v>1</v>
      </c>
      <c r="N922" s="170">
        <f t="shared" si="817"/>
      </c>
      <c r="O922" s="167">
        <v>1</v>
      </c>
      <c r="P922" s="170">
        <f t="shared" si="844"/>
      </c>
      <c r="Q922" s="171"/>
      <c r="R922" s="172"/>
      <c r="S922" s="171"/>
      <c r="T922" s="172"/>
      <c r="U922" s="173"/>
      <c r="V922" s="174"/>
      <c r="W922" s="175"/>
      <c r="X922" s="174"/>
      <c r="Y922" s="171"/>
      <c r="Z922" s="174"/>
      <c r="AA922" s="174"/>
      <c r="AB922" s="172"/>
      <c r="AC922" s="172"/>
      <c r="AD922" s="171"/>
      <c r="AE922" s="174"/>
      <c r="AF922" s="176" t="s">
        <v>203</v>
      </c>
    </row>
    <row r="923">
      <c r="A923" s="161"/>
      <c r="B923" s="162" t="s">
        <v>171</v>
      </c>
      <c r="C923" s="163" t="s">
        <v>174</v>
      </c>
      <c r="D923" s="164" t="s">
        <v>142</v>
      </c>
      <c r="E923" s="165">
        <v>241.58</v>
      </c>
      <c r="F923" s="166">
        <f>E923+E924</f>
      </c>
      <c r="G923" s="167">
        <v>1983</v>
      </c>
      <c r="H923" s="167">
        <v>116</v>
      </c>
      <c r="I923" s="168">
        <f t="shared" si="679"/>
      </c>
      <c r="J923" s="169">
        <f t="shared" si="733"/>
      </c>
      <c r="K923" s="167">
        <v>9</v>
      </c>
      <c r="L923" s="169">
        <f t="shared" si="790"/>
      </c>
      <c r="M923" s="167">
        <v>0</v>
      </c>
      <c r="N923" s="170">
        <f t="shared" si="817"/>
      </c>
      <c r="O923" s="167">
        <v>0</v>
      </c>
      <c r="P923" s="170">
        <f t="shared" si="844"/>
      </c>
      <c r="Q923" s="171">
        <f>(M923+M924)/(O923+O924)</f>
      </c>
      <c r="R923" s="172">
        <v>0</v>
      </c>
      <c r="S923" s="171">
        <f>(O923+O924)/(K923+K924)</f>
      </c>
      <c r="T923" s="172">
        <v>0</v>
      </c>
      <c r="U923" s="173">
        <f>F923/T923</f>
      </c>
      <c r="V923" s="174">
        <f>(F923+500)/T923</f>
      </c>
      <c r="W923" s="175">
        <v>0</v>
      </c>
      <c r="X923" s="174">
        <f>W923/T923</f>
      </c>
      <c r="Y923" s="171">
        <f>T923/R923</f>
      </c>
      <c r="Z923" s="174">
        <f>W923/F923</f>
      </c>
      <c r="AA923" s="174">
        <f>W923/(F923+500)</f>
      </c>
      <c r="AB923" s="172">
        <v>0</v>
      </c>
      <c r="AC923" s="172">
        <v>0</v>
      </c>
      <c r="AD923" s="171">
        <f>AB923/T923</f>
      </c>
      <c r="AE923" s="174">
        <f>(W923-AC923)/(F923+500)</f>
      </c>
      <c r="AF923" s="174" t="s">
        <v>159</v>
      </c>
    </row>
    <row r="924">
      <c r="A924" s="161"/>
      <c r="B924" s="162"/>
      <c r="C924" s="163"/>
      <c r="D924" s="164" t="s">
        <v>144</v>
      </c>
      <c r="E924" s="165">
        <v>4.16</v>
      </c>
      <c r="F924" s="166"/>
      <c r="G924" s="167">
        <v>69</v>
      </c>
      <c r="H924" s="167">
        <v>4</v>
      </c>
      <c r="I924" s="168">
        <f t="shared" si="679"/>
      </c>
      <c r="J924" s="169">
        <f t="shared" si="733"/>
      </c>
      <c r="K924" s="167">
        <v>0</v>
      </c>
      <c r="L924" s="169">
        <f t="shared" si="790"/>
      </c>
      <c r="M924" s="167">
        <v>0</v>
      </c>
      <c r="N924" s="170">
        <f t="shared" si="817"/>
      </c>
      <c r="O924" s="167">
        <v>0</v>
      </c>
      <c r="P924" s="170">
        <f t="shared" si="844"/>
      </c>
      <c r="Q924" s="171"/>
      <c r="R924" s="172"/>
      <c r="S924" s="171"/>
      <c r="T924" s="172"/>
      <c r="U924" s="173"/>
      <c r="V924" s="174"/>
      <c r="W924" s="175"/>
      <c r="X924" s="174"/>
      <c r="Y924" s="171"/>
      <c r="Z924" s="174"/>
      <c r="AA924" s="174"/>
      <c r="AB924" s="172"/>
      <c r="AC924" s="172"/>
      <c r="AD924" s="171"/>
      <c r="AE924" s="174"/>
      <c r="AF924" s="176" t="s">
        <v>203</v>
      </c>
    </row>
    <row r="925">
      <c r="A925" s="161"/>
      <c r="B925" s="177" t="s">
        <v>149</v>
      </c>
      <c r="C925" s="178"/>
      <c r="D925" s="179"/>
      <c r="E925" s="180">
        <f>SUM(E917:E924)</f>
      </c>
      <c r="F925" s="181">
        <f>SUM(F917:F924)</f>
      </c>
      <c r="G925" s="181">
        <f>SUM(G917:G924)</f>
      </c>
      <c r="H925" s="181">
        <f>SUM(H917:H924)</f>
      </c>
      <c r="I925" s="182">
        <f t="shared" si="679"/>
      </c>
      <c r="J925" s="183">
        <f t="shared" si="733"/>
      </c>
      <c r="K925" s="181">
        <f>SUM(K917:K924)</f>
      </c>
      <c r="L925" s="183">
        <f t="shared" si="790"/>
      </c>
      <c r="M925" s="181">
        <f>SUM(M917:M924)</f>
      </c>
      <c r="N925" s="184">
        <f t="shared" si="817"/>
      </c>
      <c r="O925" s="181">
        <f>SUM(O917:O924)</f>
      </c>
      <c r="P925" s="184">
        <f t="shared" si="844"/>
      </c>
      <c r="Q925" s="185">
        <f t="shared" ref="Q925:Q926" si="706">M925/O925</f>
      </c>
      <c r="R925" s="181">
        <f>SUM(R917:R924)</f>
      </c>
      <c r="S925" s="185">
        <f t="shared" ref="S925:S926" si="760">(O925+O925)/(K925+K925)</f>
      </c>
      <c r="T925" s="181">
        <f>SUM(T917:T924)</f>
      </c>
      <c r="U925" s="186">
        <f t="shared" ref="U925:U926" si="97">F925/T925</f>
      </c>
      <c r="V925" s="187">
        <f>(F925+5*500)/T925</f>
      </c>
      <c r="W925" s="183">
        <f>SUM(W917:W924)</f>
      </c>
      <c r="X925" s="188">
        <f t="shared" ref="X925:X926" si="229">W925/T925</f>
      </c>
      <c r="Y925" s="185">
        <f t="shared" ref="Y925:Y926" si="361">T925/R925</f>
      </c>
      <c r="Z925" s="187">
        <f t="shared" ref="Z925:Z926" si="493">W925/F925</f>
      </c>
      <c r="AA925" s="187">
        <f>W925/(F925+COUNT(W917:W924)*500)</f>
      </c>
      <c r="AB925" s="181">
        <f>SUM(AB917:AB924)</f>
      </c>
      <c r="AC925" s="181">
        <f>SUM(AC917:AC924)</f>
      </c>
      <c r="AD925" s="185">
        <f t="shared" ref="AD925:AD926" si="625">AB925/T925</f>
      </c>
      <c r="AE925" s="189">
        <f>(W925-AC925)/(F925+COUNT(W917:W924))</f>
      </c>
      <c r="AF925" s="174"/>
    </row>
    <row r="926">
      <c r="A926" s="161"/>
      <c r="B926" s="191" t="s">
        <v>172</v>
      </c>
      <c r="C926" s="191"/>
      <c r="D926" s="191"/>
      <c r="E926" s="193">
        <f>E900+E905+E916+E925</f>
      </c>
      <c r="F926" s="193">
        <f>F900+F905+F916+F925</f>
      </c>
      <c r="G926" s="193">
        <f>G900+G905+G916+G925</f>
      </c>
      <c r="H926" s="193">
        <f>H900+H905+H916+H925</f>
      </c>
      <c r="I926" s="195">
        <f t="shared" si="679"/>
      </c>
      <c r="J926" s="194">
        <f>J900+J905+J916+J925</f>
      </c>
      <c r="K926" s="206">
        <f>K900+K905+K916+K925</f>
      </c>
      <c r="L926" s="196">
        <f t="shared" si="790"/>
      </c>
      <c r="M926" s="206">
        <f>M900+M905+M916+M925</f>
      </c>
      <c r="N926" s="197">
        <f t="shared" si="817"/>
      </c>
      <c r="O926" s="206">
        <f>O900+O905+O916+O925</f>
      </c>
      <c r="P926" s="197">
        <f t="shared" si="844"/>
      </c>
      <c r="Q926" s="198">
        <f t="shared" si="706"/>
      </c>
      <c r="R926" s="206">
        <f>R900+R905+R916+R925</f>
      </c>
      <c r="S926" s="198">
        <f t="shared" si="760"/>
      </c>
      <c r="T926" s="206">
        <f>T900+T905+T916+T925</f>
      </c>
      <c r="U926" s="199">
        <f t="shared" si="97"/>
      </c>
      <c r="V926" s="194">
        <f>(F926+4*500)/T926</f>
      </c>
      <c r="W926" s="193">
        <f>W900+W905+W916+W925</f>
      </c>
      <c r="X926" s="194">
        <f t="shared" si="229"/>
      </c>
      <c r="Y926" s="198">
        <f t="shared" si="361"/>
      </c>
      <c r="Z926" s="194">
        <f t="shared" si="493"/>
      </c>
      <c r="AA926" s="194">
        <f>W926/(F926+COUNT(W884:W890,W892:W899,W903:W904,W908:W915,W917:W924)*500)</f>
      </c>
      <c r="AB926" s="206">
        <f>AB900+AB905+AB916+AB925</f>
      </c>
      <c r="AC926" s="193">
        <f>AC900+AC905+AC916+AC925</f>
      </c>
      <c r="AD926" s="198">
        <f t="shared" si="625"/>
      </c>
      <c r="AE926" s="194">
        <f>(W926-AC926)/(F926+COUNT(W884:W890,W892:W899,W903:W904,W908:W915,W917:W924)*500)</f>
      </c>
      <c r="AF926" s="174"/>
    </row>
    <row r="927">
      <c r="A927" s="150" t="s">
        <v>107</v>
      </c>
      <c r="B927" s="151" t="s">
        <v>108</v>
      </c>
      <c r="C927" s="152" t="s">
        <v>109</v>
      </c>
      <c r="D927" s="151" t="s">
        <v>110</v>
      </c>
      <c r="E927" s="153" t="s">
        <v>111</v>
      </c>
      <c r="F927" s="151" t="s">
        <v>112</v>
      </c>
      <c r="G927" s="151" t="s">
        <v>113</v>
      </c>
      <c r="H927" s="151" t="s">
        <v>114</v>
      </c>
      <c r="I927" s="154" t="s">
        <v>115</v>
      </c>
      <c r="J927" s="155" t="s">
        <v>116</v>
      </c>
      <c r="K927" s="151" t="s">
        <v>117</v>
      </c>
      <c r="L927" s="155" t="s">
        <v>118</v>
      </c>
      <c r="M927" s="151" t="s">
        <v>119</v>
      </c>
      <c r="N927" s="156" t="s">
        <v>120</v>
      </c>
      <c r="O927" s="151" t="s">
        <v>121</v>
      </c>
      <c r="P927" s="156" t="s">
        <v>122</v>
      </c>
      <c r="Q927" s="154" t="s">
        <v>123</v>
      </c>
      <c r="R927" s="157" t="s">
        <v>124</v>
      </c>
      <c r="S927" s="158" t="s">
        <v>125</v>
      </c>
      <c r="T927" s="157" t="s">
        <v>126</v>
      </c>
      <c r="U927" s="159" t="s">
        <v>127</v>
      </c>
      <c r="V927" s="160" t="s">
        <v>128</v>
      </c>
      <c r="W927" s="159" t="s">
        <v>129</v>
      </c>
      <c r="X927" s="160" t="s">
        <v>130</v>
      </c>
      <c r="Y927" s="158" t="s">
        <v>131</v>
      </c>
      <c r="Z927" s="160" t="s">
        <v>132</v>
      </c>
      <c r="AA927" s="160" t="s">
        <v>133</v>
      </c>
      <c r="AB927" s="160" t="s">
        <v>134</v>
      </c>
      <c r="AC927" s="157" t="s">
        <v>135</v>
      </c>
      <c r="AD927" s="158" t="s">
        <v>136</v>
      </c>
      <c r="AE927" s="160" t="s">
        <v>137</v>
      </c>
      <c r="AF927" s="160" t="s">
        <v>138</v>
      </c>
    </row>
    <row r="928">
      <c r="A928" s="161" t="s">
        <v>204</v>
      </c>
      <c r="B928" s="162" t="s">
        <v>140</v>
      </c>
      <c r="C928" s="163" t="s">
        <v>183</v>
      </c>
      <c r="D928" s="164" t="s">
        <v>142</v>
      </c>
      <c r="E928" s="165">
        <v>642.21</v>
      </c>
      <c r="F928" s="166">
        <f>E928+E929</f>
      </c>
      <c r="G928" s="167">
        <v>4480</v>
      </c>
      <c r="H928" s="167">
        <v>406</v>
      </c>
      <c r="I928" s="168">
        <f t="shared" ref="I928:I973" si="680">H928/G928</f>
      </c>
      <c r="J928" s="169">
        <f t="shared" ref="J928:J972" si="734">(E928/G928)*1000</f>
      </c>
      <c r="K928" s="167">
        <v>18</v>
      </c>
      <c r="L928" s="169">
        <f t="shared" ref="L928:L973" si="791">E928/K928</f>
      </c>
      <c r="M928" s="167">
        <v>1</v>
      </c>
      <c r="N928" s="170">
        <f t="shared" ref="N928:N973" si="818">E928/M928</f>
      </c>
      <c r="O928" s="167">
        <v>3</v>
      </c>
      <c r="P928" s="170">
        <f t="shared" ref="P928:P973" si="845">E928/O928</f>
      </c>
      <c r="Q928" s="171">
        <f>(M928+M929)/(O928+O929)</f>
      </c>
      <c r="R928" s="172">
        <v>5</v>
      </c>
      <c r="S928" s="171">
        <f>(O928+O929)/(K928+K929)</f>
      </c>
      <c r="T928" s="172">
        <v>1</v>
      </c>
      <c r="U928" s="173">
        <f>F928/T928</f>
      </c>
      <c r="V928" s="174">
        <f>(F928+500)/T928</f>
      </c>
      <c r="W928" s="175">
        <v>1471.2</v>
      </c>
      <c r="X928" s="174">
        <f>W928/T928</f>
      </c>
      <c r="Y928" s="171">
        <f>T928/R928</f>
      </c>
      <c r="Z928" s="174">
        <f>W928/F928</f>
      </c>
      <c r="AA928" s="174">
        <f>W928/(F928+500)</f>
      </c>
      <c r="AB928" s="172">
        <v>0</v>
      </c>
      <c r="AC928" s="172">
        <v>0</v>
      </c>
      <c r="AD928" s="171">
        <f>AB928/T928</f>
      </c>
      <c r="AE928" s="174">
        <f>(W928-AC928)/(F928+500)</f>
      </c>
      <c r="AF928" s="176" t="s">
        <v>205</v>
      </c>
    </row>
    <row r="929">
      <c r="A929" s="161"/>
      <c r="B929" s="162"/>
      <c r="C929" s="163"/>
      <c r="D929" s="164" t="s">
        <v>144</v>
      </c>
      <c r="E929" s="165">
        <v>3.15</v>
      </c>
      <c r="F929" s="166"/>
      <c r="G929" s="167">
        <v>101</v>
      </c>
      <c r="H929" s="167">
        <v>4</v>
      </c>
      <c r="I929" s="168">
        <f t="shared" si="680"/>
      </c>
      <c r="J929" s="169">
        <f t="shared" si="734"/>
      </c>
      <c r="K929" s="167">
        <v>0</v>
      </c>
      <c r="L929" s="169">
        <f t="shared" si="791"/>
      </c>
      <c r="M929" s="167">
        <v>0</v>
      </c>
      <c r="N929" s="170">
        <f t="shared" si="818"/>
      </c>
      <c r="O929" s="167">
        <v>0</v>
      </c>
      <c r="P929" s="170">
        <f t="shared" si="845"/>
      </c>
      <c r="Q929" s="171"/>
      <c r="R929" s="172"/>
      <c r="S929" s="171"/>
      <c r="T929" s="172"/>
      <c r="U929" s="173"/>
      <c r="V929" s="174"/>
      <c r="W929" s="175"/>
      <c r="X929" s="174"/>
      <c r="Y929" s="171"/>
      <c r="Z929" s="174"/>
      <c r="AA929" s="174"/>
      <c r="AB929" s="172"/>
      <c r="AC929" s="172"/>
      <c r="AD929" s="171"/>
      <c r="AE929" s="174"/>
      <c r="AF929" s="176" t="s">
        <v>177</v>
      </c>
    </row>
    <row r="930">
      <c r="A930" s="161"/>
      <c r="B930" s="162" t="s">
        <v>146</v>
      </c>
      <c r="C930" s="163" t="s">
        <v>183</v>
      </c>
      <c r="D930" s="164" t="s">
        <v>142</v>
      </c>
      <c r="E930" s="165">
        <v>995.02</v>
      </c>
      <c r="F930" s="166">
        <f>E930+E931</f>
      </c>
      <c r="G930" s="167">
        <v>6677</v>
      </c>
      <c r="H930" s="167">
        <v>627</v>
      </c>
      <c r="I930" s="168">
        <f t="shared" si="680"/>
      </c>
      <c r="J930" s="169">
        <f t="shared" si="734"/>
      </c>
      <c r="K930" s="167">
        <v>16</v>
      </c>
      <c r="L930" s="169">
        <f t="shared" si="791"/>
      </c>
      <c r="M930" s="167">
        <v>1</v>
      </c>
      <c r="N930" s="170">
        <f t="shared" si="818"/>
      </c>
      <c r="O930" s="167">
        <v>5</v>
      </c>
      <c r="P930" s="170">
        <f t="shared" si="845"/>
      </c>
      <c r="Q930" s="171">
        <f>(M930+M931)/(O930+O931)</f>
      </c>
      <c r="R930" s="172">
        <v>4</v>
      </c>
      <c r="S930" s="171">
        <f>(O930+O931)/(K930+K931)</f>
      </c>
      <c r="T930" s="172">
        <v>1</v>
      </c>
      <c r="U930" s="173">
        <f>F930/T930</f>
      </c>
      <c r="V930" s="174">
        <f>(F930+500)/T930</f>
      </c>
      <c r="W930" s="175">
        <v>2652</v>
      </c>
      <c r="X930" s="174">
        <f>W930/T930</f>
      </c>
      <c r="Y930" s="171">
        <f>T930/R930</f>
      </c>
      <c r="Z930" s="174">
        <f>W930/F930</f>
      </c>
      <c r="AA930" s="174">
        <f>W930/(F930+500)</f>
      </c>
      <c r="AB930" s="172">
        <v>0</v>
      </c>
      <c r="AC930" s="172">
        <v>0</v>
      </c>
      <c r="AD930" s="171">
        <f>AB930/T930</f>
      </c>
      <c r="AE930" s="174">
        <f>(W930-AC930)/(F930+500)</f>
      </c>
      <c r="AF930" s="176" t="s">
        <v>205</v>
      </c>
    </row>
    <row r="931">
      <c r="A931" s="161"/>
      <c r="B931" s="162"/>
      <c r="C931" s="163"/>
      <c r="D931" s="164" t="s">
        <v>144</v>
      </c>
      <c r="E931" s="165">
        <v>5.11</v>
      </c>
      <c r="F931" s="166"/>
      <c r="G931" s="167">
        <v>90</v>
      </c>
      <c r="H931" s="167">
        <v>2</v>
      </c>
      <c r="I931" s="168">
        <f t="shared" si="680"/>
      </c>
      <c r="J931" s="169">
        <f t="shared" si="734"/>
      </c>
      <c r="K931" s="167">
        <v>0</v>
      </c>
      <c r="L931" s="169">
        <f t="shared" si="791"/>
      </c>
      <c r="M931" s="167">
        <v>0</v>
      </c>
      <c r="N931" s="170">
        <f t="shared" si="818"/>
      </c>
      <c r="O931" s="167">
        <v>0</v>
      </c>
      <c r="P931" s="170">
        <f t="shared" si="845"/>
      </c>
      <c r="Q931" s="171"/>
      <c r="R931" s="172"/>
      <c r="S931" s="171"/>
      <c r="T931" s="172"/>
      <c r="U931" s="173"/>
      <c r="V931" s="174"/>
      <c r="W931" s="175"/>
      <c r="X931" s="174"/>
      <c r="Y931" s="171"/>
      <c r="Z931" s="174"/>
      <c r="AA931" s="174"/>
      <c r="AB931" s="172"/>
      <c r="AC931" s="172"/>
      <c r="AD931" s="171"/>
      <c r="AE931" s="174"/>
      <c r="AF931" s="176" t="s">
        <v>177</v>
      </c>
    </row>
    <row r="932">
      <c r="A932" s="161"/>
      <c r="B932" s="162" t="s">
        <v>147</v>
      </c>
      <c r="C932" s="163" t="s">
        <v>183</v>
      </c>
      <c r="D932" s="164" t="s">
        <v>142</v>
      </c>
      <c r="E932" s="165">
        <v>705.17</v>
      </c>
      <c r="F932" s="166">
        <f>E932+E933</f>
      </c>
      <c r="G932" s="167">
        <v>4205</v>
      </c>
      <c r="H932" s="167">
        <v>269</v>
      </c>
      <c r="I932" s="168">
        <f t="shared" si="680"/>
      </c>
      <c r="J932" s="169">
        <f t="shared" si="734"/>
      </c>
      <c r="K932" s="167">
        <v>7</v>
      </c>
      <c r="L932" s="169">
        <f t="shared" si="791"/>
      </c>
      <c r="M932" s="167">
        <v>0</v>
      </c>
      <c r="N932" s="170">
        <f t="shared" si="818"/>
      </c>
      <c r="O932" s="167">
        <v>0</v>
      </c>
      <c r="P932" s="170">
        <f t="shared" si="845"/>
      </c>
      <c r="Q932" s="171">
        <f>(M932+M933)/(O932+O933)</f>
      </c>
      <c r="R932" s="172">
        <v>0</v>
      </c>
      <c r="S932" s="171">
        <f>(O932+O933)/(K932+K933)</f>
      </c>
      <c r="T932" s="172">
        <v>0</v>
      </c>
      <c r="U932" s="173">
        <f>F932/T932</f>
      </c>
      <c r="V932" s="174">
        <f>(F932+500)/T932</f>
      </c>
      <c r="W932" s="175">
        <v>0</v>
      </c>
      <c r="X932" s="174">
        <f>W932/T932</f>
      </c>
      <c r="Y932" s="171">
        <f>T932/R932</f>
      </c>
      <c r="Z932" s="174">
        <f>W932/F932</f>
      </c>
      <c r="AA932" s="174">
        <f>W932/(F932+500)</f>
      </c>
      <c r="AB932" s="172">
        <v>0</v>
      </c>
      <c r="AC932" s="172">
        <v>0</v>
      </c>
      <c r="AD932" s="171">
        <f>AB932/T932</f>
      </c>
      <c r="AE932" s="174">
        <f>(W932-AC932)/(F932+500)</f>
      </c>
      <c r="AF932" s="176" t="s">
        <v>205</v>
      </c>
    </row>
    <row r="933">
      <c r="A933" s="161"/>
      <c r="B933" s="162"/>
      <c r="C933" s="163"/>
      <c r="D933" s="164" t="s">
        <v>144</v>
      </c>
      <c r="E933" s="165">
        <v>3.39</v>
      </c>
      <c r="F933" s="166"/>
      <c r="G933" s="167">
        <v>103</v>
      </c>
      <c r="H933" s="167">
        <v>2</v>
      </c>
      <c r="I933" s="168">
        <f t="shared" si="680"/>
      </c>
      <c r="J933" s="169">
        <f t="shared" si="734"/>
      </c>
      <c r="K933" s="167">
        <v>0</v>
      </c>
      <c r="L933" s="169">
        <f t="shared" si="791"/>
      </c>
      <c r="M933" s="167">
        <v>0</v>
      </c>
      <c r="N933" s="170">
        <f t="shared" si="818"/>
      </c>
      <c r="O933" s="167">
        <v>0</v>
      </c>
      <c r="P933" s="170">
        <f t="shared" si="845"/>
      </c>
      <c r="Q933" s="171"/>
      <c r="R933" s="172"/>
      <c r="S933" s="171"/>
      <c r="T933" s="172"/>
      <c r="U933" s="173"/>
      <c r="V933" s="174"/>
      <c r="W933" s="175"/>
      <c r="X933" s="174"/>
      <c r="Y933" s="171"/>
      <c r="Z933" s="174"/>
      <c r="AA933" s="174"/>
      <c r="AB933" s="172"/>
      <c r="AC933" s="172"/>
      <c r="AD933" s="171"/>
      <c r="AE933" s="174"/>
      <c r="AF933" s="176" t="s">
        <v>177</v>
      </c>
    </row>
    <row r="934">
      <c r="A934" s="161"/>
      <c r="B934" s="162" t="s">
        <v>148</v>
      </c>
      <c r="C934" s="163" t="s">
        <v>183</v>
      </c>
      <c r="D934" s="164" t="s">
        <v>142</v>
      </c>
      <c r="E934" s="165">
        <v>405.11</v>
      </c>
      <c r="F934" s="166">
        <f>E934+E935</f>
      </c>
      <c r="G934" s="167">
        <v>2270</v>
      </c>
      <c r="H934" s="167">
        <v>130</v>
      </c>
      <c r="I934" s="168">
        <f t="shared" si="680"/>
      </c>
      <c r="J934" s="169">
        <f t="shared" si="734"/>
      </c>
      <c r="K934" s="167">
        <v>8</v>
      </c>
      <c r="L934" s="169">
        <f t="shared" si="791"/>
      </c>
      <c r="M934" s="167">
        <v>0</v>
      </c>
      <c r="N934" s="170">
        <f t="shared" si="818"/>
      </c>
      <c r="O934" s="167">
        <v>1</v>
      </c>
      <c r="P934" s="170">
        <f t="shared" si="845"/>
      </c>
      <c r="Q934" s="171">
        <f>(M934+M935)/(O934+O935)</f>
      </c>
      <c r="R934" s="172">
        <v>3</v>
      </c>
      <c r="S934" s="171">
        <f>(O934+O935)/(K934+K935)</f>
      </c>
      <c r="T934" s="172">
        <v>0</v>
      </c>
      <c r="U934" s="173">
        <f>F934/T934</f>
      </c>
      <c r="V934" s="174">
        <f>(F934+500)/T934</f>
      </c>
      <c r="W934" s="175">
        <v>0</v>
      </c>
      <c r="X934" s="174">
        <f>W934/T934</f>
      </c>
      <c r="Y934" s="171">
        <f>T934/R934</f>
      </c>
      <c r="Z934" s="174">
        <f>W934/F934</f>
      </c>
      <c r="AA934" s="174">
        <f>W934/(F934+500)</f>
      </c>
      <c r="AB934" s="172">
        <v>0</v>
      </c>
      <c r="AC934" s="172">
        <v>0</v>
      </c>
      <c r="AD934" s="171">
        <f>AB934/T934</f>
      </c>
      <c r="AE934" s="174">
        <f>(W934-AC934)/(F934+500)</f>
      </c>
      <c r="AF934" s="176" t="s">
        <v>205</v>
      </c>
    </row>
    <row r="935">
      <c r="A935" s="161"/>
      <c r="B935" s="162"/>
      <c r="C935" s="163"/>
      <c r="D935" s="164" t="s">
        <v>144</v>
      </c>
      <c r="E935" s="165">
        <v>47.1</v>
      </c>
      <c r="F935" s="166"/>
      <c r="G935" s="167">
        <v>39</v>
      </c>
      <c r="H935" s="167">
        <v>4</v>
      </c>
      <c r="I935" s="168">
        <f t="shared" si="680"/>
      </c>
      <c r="J935" s="169">
        <f t="shared" si="734"/>
      </c>
      <c r="K935" s="167">
        <v>0</v>
      </c>
      <c r="L935" s="169">
        <f t="shared" si="791"/>
      </c>
      <c r="M935" s="167">
        <v>0</v>
      </c>
      <c r="N935" s="170">
        <f t="shared" si="818"/>
      </c>
      <c r="O935" s="167">
        <v>0</v>
      </c>
      <c r="P935" s="170">
        <f t="shared" si="845"/>
      </c>
      <c r="Q935" s="171"/>
      <c r="R935" s="172"/>
      <c r="S935" s="171"/>
      <c r="T935" s="172"/>
      <c r="U935" s="173"/>
      <c r="V935" s="174"/>
      <c r="W935" s="175"/>
      <c r="X935" s="174"/>
      <c r="Y935" s="171"/>
      <c r="Z935" s="174"/>
      <c r="AA935" s="174"/>
      <c r="AB935" s="172"/>
      <c r="AC935" s="172"/>
      <c r="AD935" s="171"/>
      <c r="AE935" s="174"/>
      <c r="AF935" s="176" t="s">
        <v>177</v>
      </c>
    </row>
    <row r="936">
      <c r="A936" s="161"/>
      <c r="B936" s="162" t="s">
        <v>150</v>
      </c>
      <c r="C936" s="163" t="s">
        <v>183</v>
      </c>
      <c r="D936" s="164" t="s">
        <v>142</v>
      </c>
      <c r="E936" s="165">
        <v>344.48</v>
      </c>
      <c r="F936" s="166">
        <f>E936+E937</f>
      </c>
      <c r="G936" s="167">
        <v>2126</v>
      </c>
      <c r="H936" s="167">
        <v>126</v>
      </c>
      <c r="I936" s="168">
        <f t="shared" si="680"/>
      </c>
      <c r="J936" s="169">
        <f t="shared" si="734"/>
      </c>
      <c r="K936" s="167">
        <v>5</v>
      </c>
      <c r="L936" s="169">
        <f t="shared" si="791"/>
      </c>
      <c r="M936" s="167">
        <v>1</v>
      </c>
      <c r="N936" s="170">
        <f t="shared" si="818"/>
      </c>
      <c r="O936" s="167">
        <v>2</v>
      </c>
      <c r="P936" s="170">
        <f t="shared" si="845"/>
      </c>
      <c r="Q936" s="171">
        <f>(M936+M937)/(O936+O937)</f>
      </c>
      <c r="R936" s="172">
        <v>3</v>
      </c>
      <c r="S936" s="171">
        <f>(O936+O937)/(K936+K937)</f>
      </c>
      <c r="T936" s="172">
        <v>1</v>
      </c>
      <c r="U936" s="173">
        <f>F936/T936</f>
      </c>
      <c r="V936" s="174">
        <f>(F936+500)/T936</f>
      </c>
      <c r="W936" s="175">
        <v>384</v>
      </c>
      <c r="X936" s="174">
        <f>W936/T936</f>
      </c>
      <c r="Y936" s="171">
        <f>T936/R936</f>
      </c>
      <c r="Z936" s="174">
        <f>W936/F936</f>
      </c>
      <c r="AA936" s="174">
        <f>W936/(F936+500)</f>
      </c>
      <c r="AB936" s="172">
        <v>0</v>
      </c>
      <c r="AC936" s="172">
        <v>0</v>
      </c>
      <c r="AD936" s="171">
        <f>AB936/T936</f>
      </c>
      <c r="AE936" s="174">
        <f>(W936-AC936)/(F936+500)</f>
      </c>
      <c r="AF936" s="176" t="s">
        <v>205</v>
      </c>
    </row>
    <row r="937">
      <c r="A937" s="161"/>
      <c r="B937" s="162"/>
      <c r="C937" s="163"/>
      <c r="D937" s="164" t="s">
        <v>144</v>
      </c>
      <c r="E937" s="165">
        <v>0.16</v>
      </c>
      <c r="F937" s="166"/>
      <c r="G937" s="167">
        <v>8</v>
      </c>
      <c r="H937" s="167">
        <v>0</v>
      </c>
      <c r="I937" s="168">
        <f t="shared" si="680"/>
      </c>
      <c r="J937" s="169">
        <f t="shared" si="734"/>
      </c>
      <c r="K937" s="167">
        <v>0</v>
      </c>
      <c r="L937" s="169">
        <f t="shared" si="791"/>
      </c>
      <c r="M937" s="167">
        <v>0</v>
      </c>
      <c r="N937" s="170">
        <f t="shared" si="818"/>
      </c>
      <c r="O937" s="167">
        <v>0</v>
      </c>
      <c r="P937" s="170">
        <f t="shared" si="845"/>
      </c>
      <c r="Q937" s="171"/>
      <c r="R937" s="172"/>
      <c r="S937" s="171"/>
      <c r="T937" s="172"/>
      <c r="U937" s="173"/>
      <c r="V937" s="174"/>
      <c r="W937" s="175"/>
      <c r="X937" s="174"/>
      <c r="Y937" s="171"/>
      <c r="Z937" s="174"/>
      <c r="AA937" s="174"/>
      <c r="AB937" s="172"/>
      <c r="AC937" s="172"/>
      <c r="AD937" s="171"/>
      <c r="AE937" s="174"/>
      <c r="AF937" s="176" t="s">
        <v>177</v>
      </c>
    </row>
    <row r="938">
      <c r="A938" s="161"/>
      <c r="B938" s="177" t="s">
        <v>149</v>
      </c>
      <c r="C938" s="178"/>
      <c r="D938" s="179"/>
      <c r="E938" s="180">
        <f>SUM(E928:E937)</f>
      </c>
      <c r="F938" s="181">
        <f>SUM(F928:F937)</f>
      </c>
      <c r="G938" s="181">
        <f>SUM(G928:G937)</f>
      </c>
      <c r="H938" s="181">
        <f>SUM(H928:H937)</f>
      </c>
      <c r="I938" s="182">
        <f t="shared" si="680"/>
      </c>
      <c r="J938" s="183">
        <f t="shared" si="734"/>
      </c>
      <c r="K938" s="181">
        <f>SUM(K928:K937)</f>
      </c>
      <c r="L938" s="183">
        <f t="shared" si="791"/>
      </c>
      <c r="M938" s="181">
        <f>SUM(M928:M937)</f>
      </c>
      <c r="N938" s="184">
        <f t="shared" si="818"/>
      </c>
      <c r="O938" s="181">
        <f>SUM(O928:O937)</f>
      </c>
      <c r="P938" s="184">
        <f t="shared" si="845"/>
      </c>
      <c r="Q938" s="185">
        <f>M938/O938</f>
      </c>
      <c r="R938" s="181">
        <f>SUM(R928:R937)</f>
      </c>
      <c r="S938" s="185">
        <f>(O938+O938)/(K938+K938)</f>
      </c>
      <c r="T938" s="181">
        <f>SUM(T928:T937)</f>
      </c>
      <c r="U938" s="186">
        <f t="shared" ref="U938:U939" si="98">F938/T938</f>
      </c>
      <c r="V938" s="187">
        <f>(F938+5*500)/T938</f>
      </c>
      <c r="W938" s="183">
        <f>SUM(W928:W937)</f>
      </c>
      <c r="X938" s="188">
        <f t="shared" ref="X938:X939" si="230">W938/T938</f>
      </c>
      <c r="Y938" s="185">
        <f t="shared" ref="Y938:Y939" si="362">T938/R938</f>
      </c>
      <c r="Z938" s="187">
        <f t="shared" ref="Z938:Z939" si="494">W938/F938</f>
      </c>
      <c r="AA938" s="187">
        <f>W938/(F938+COUNT(W928:W937)*500)</f>
      </c>
      <c r="AB938" s="181">
        <f>SUM(AB928:AB937)</f>
      </c>
      <c r="AC938" s="181">
        <f>SUM(AC928:AC937)</f>
      </c>
      <c r="AD938" s="185">
        <f t="shared" ref="AD938:AD939" si="626">AB938/T938</f>
      </c>
      <c r="AE938" s="189">
        <f>(W938-AC938)/(F938+COUNT(W928:W937)*500)</f>
      </c>
      <c r="AF938" s="174"/>
    </row>
    <row r="939">
      <c r="A939" s="161"/>
      <c r="B939" s="162" t="s">
        <v>152</v>
      </c>
      <c r="C939" s="163" t="s">
        <v>163</v>
      </c>
      <c r="D939" s="164" t="s">
        <v>142</v>
      </c>
      <c r="E939" s="165">
        <v>637.56</v>
      </c>
      <c r="F939" s="166">
        <f>E939+E940</f>
      </c>
      <c r="G939" s="167">
        <v>3139</v>
      </c>
      <c r="H939" s="167">
        <v>139</v>
      </c>
      <c r="I939" s="168">
        <f t="shared" si="680"/>
      </c>
      <c r="J939" s="169">
        <f t="shared" si="734"/>
      </c>
      <c r="K939" s="167">
        <v>7</v>
      </c>
      <c r="L939" s="169">
        <f t="shared" si="791"/>
      </c>
      <c r="M939" s="167">
        <v>0</v>
      </c>
      <c r="N939" s="170">
        <f t="shared" si="818"/>
      </c>
      <c r="O939" s="167">
        <v>0</v>
      </c>
      <c r="P939" s="170">
        <f t="shared" si="845"/>
      </c>
      <c r="Q939" s="171">
        <f>(M939+M940)/(O939+O940)</f>
      </c>
      <c r="R939" s="172">
        <v>3</v>
      </c>
      <c r="S939" s="171">
        <f>(O939+O940)/(K939+K940)</f>
      </c>
      <c r="T939" s="172">
        <v>0</v>
      </c>
      <c r="U939" s="173">
        <f t="shared" si="98"/>
      </c>
      <c r="V939" s="174">
        <f>(F939+500)/T939</f>
      </c>
      <c r="W939" s="175">
        <v>0</v>
      </c>
      <c r="X939" s="174">
        <f t="shared" si="230"/>
      </c>
      <c r="Y939" s="171">
        <f t="shared" si="362"/>
      </c>
      <c r="Z939" s="174">
        <f t="shared" si="494"/>
      </c>
      <c r="AA939" s="174">
        <f>W939/(F939+500)</f>
      </c>
      <c r="AB939" s="172">
        <v>0</v>
      </c>
      <c r="AC939" s="172">
        <v>0</v>
      </c>
      <c r="AD939" s="171">
        <f t="shared" si="626"/>
      </c>
      <c r="AE939" s="174">
        <f>(W939-AC939)/(F939+500)</f>
      </c>
      <c r="AF939" s="176" t="s">
        <v>205</v>
      </c>
    </row>
    <row r="940">
      <c r="A940" s="161"/>
      <c r="B940" s="162"/>
      <c r="C940" s="163"/>
      <c r="D940" s="164" t="s">
        <v>144</v>
      </c>
      <c r="E940" s="165">
        <v>0.01</v>
      </c>
      <c r="F940" s="166"/>
      <c r="G940" s="167">
        <v>3</v>
      </c>
      <c r="H940" s="167">
        <v>0</v>
      </c>
      <c r="I940" s="168">
        <f t="shared" si="680"/>
      </c>
      <c r="J940" s="169">
        <f t="shared" si="734"/>
      </c>
      <c r="K940" s="167">
        <v>0</v>
      </c>
      <c r="L940" s="169">
        <f t="shared" si="791"/>
      </c>
      <c r="M940" s="167">
        <v>0</v>
      </c>
      <c r="N940" s="170">
        <f t="shared" si="818"/>
      </c>
      <c r="O940" s="167">
        <v>0</v>
      </c>
      <c r="P940" s="170">
        <f t="shared" si="845"/>
      </c>
      <c r="Q940" s="171"/>
      <c r="R940" s="172"/>
      <c r="S940" s="171"/>
      <c r="T940" s="172"/>
      <c r="U940" s="173"/>
      <c r="V940" s="174"/>
      <c r="W940" s="175"/>
      <c r="X940" s="174"/>
      <c r="Y940" s="171"/>
      <c r="Z940" s="174"/>
      <c r="AA940" s="174"/>
      <c r="AB940" s="172"/>
      <c r="AC940" s="172"/>
      <c r="AD940" s="171"/>
      <c r="AE940" s="174"/>
      <c r="AF940" s="176" t="s">
        <v>177</v>
      </c>
    </row>
    <row r="941">
      <c r="A941" s="161"/>
      <c r="B941" s="162" t="s">
        <v>153</v>
      </c>
      <c r="C941" s="163" t="s">
        <v>163</v>
      </c>
      <c r="D941" s="164" t="s">
        <v>142</v>
      </c>
      <c r="E941" s="165">
        <v>718.6</v>
      </c>
      <c r="F941" s="166">
        <f>E941+E942</f>
      </c>
      <c r="G941" s="167">
        <v>3528</v>
      </c>
      <c r="H941" s="167">
        <v>162</v>
      </c>
      <c r="I941" s="168">
        <f t="shared" si="680"/>
      </c>
      <c r="J941" s="169">
        <f t="shared" si="734"/>
      </c>
      <c r="K941" s="167">
        <v>5</v>
      </c>
      <c r="L941" s="169">
        <f t="shared" si="791"/>
      </c>
      <c r="M941" s="167">
        <v>0</v>
      </c>
      <c r="N941" s="170">
        <f t="shared" si="818"/>
      </c>
      <c r="O941" s="167">
        <v>0</v>
      </c>
      <c r="P941" s="170">
        <f t="shared" si="845"/>
      </c>
      <c r="Q941" s="171">
        <f>(M941+M942)/(O941+O942)</f>
      </c>
      <c r="R941" s="172">
        <v>0</v>
      </c>
      <c r="S941" s="171">
        <f>(O941+O942)/(K941+K942)</f>
      </c>
      <c r="T941" s="172">
        <v>0</v>
      </c>
      <c r="U941" s="173">
        <f>F941/T941</f>
      </c>
      <c r="V941" s="174">
        <f>(F941+500)/T941</f>
      </c>
      <c r="W941" s="175">
        <v>0</v>
      </c>
      <c r="X941" s="174">
        <f>W941/T941</f>
      </c>
      <c r="Y941" s="171">
        <f>T941/R941</f>
      </c>
      <c r="Z941" s="174">
        <f>W941/F941</f>
      </c>
      <c r="AA941" s="174">
        <f>W941/(F941+500)</f>
      </c>
      <c r="AB941" s="172">
        <v>0</v>
      </c>
      <c r="AC941" s="172">
        <v>0</v>
      </c>
      <c r="AD941" s="171">
        <f>AB941/T941</f>
      </c>
      <c r="AE941" s="174">
        <f>(W941-AC941)/(F941+500)</f>
      </c>
      <c r="AF941" s="176" t="s">
        <v>205</v>
      </c>
    </row>
    <row r="942">
      <c r="A942" s="161"/>
      <c r="B942" s="162"/>
      <c r="C942" s="163"/>
      <c r="D942" s="164" t="s">
        <v>144</v>
      </c>
      <c r="E942" s="165">
        <v>0.02</v>
      </c>
      <c r="F942" s="166"/>
      <c r="G942" s="167">
        <v>2</v>
      </c>
      <c r="H942" s="167">
        <v>0</v>
      </c>
      <c r="I942" s="168">
        <f t="shared" si="680"/>
      </c>
      <c r="J942" s="169">
        <f t="shared" si="734"/>
      </c>
      <c r="K942" s="167">
        <v>0</v>
      </c>
      <c r="L942" s="169">
        <f t="shared" si="791"/>
      </c>
      <c r="M942" s="167">
        <v>0</v>
      </c>
      <c r="N942" s="170">
        <f t="shared" si="818"/>
      </c>
      <c r="O942" s="167">
        <v>0</v>
      </c>
      <c r="P942" s="170">
        <f t="shared" si="845"/>
      </c>
      <c r="Q942" s="171"/>
      <c r="R942" s="172"/>
      <c r="S942" s="171"/>
      <c r="T942" s="172"/>
      <c r="U942" s="173"/>
      <c r="V942" s="174"/>
      <c r="W942" s="175"/>
      <c r="X942" s="174"/>
      <c r="Y942" s="171"/>
      <c r="Z942" s="174"/>
      <c r="AA942" s="174"/>
      <c r="AB942" s="172"/>
      <c r="AC942" s="172"/>
      <c r="AD942" s="171"/>
      <c r="AE942" s="174"/>
      <c r="AF942" s="176" t="s">
        <v>177</v>
      </c>
    </row>
    <row r="943">
      <c r="A943" s="161"/>
      <c r="B943" s="162" t="s">
        <v>154</v>
      </c>
      <c r="C943" s="163" t="s">
        <v>163</v>
      </c>
      <c r="D943" s="164" t="s">
        <v>142</v>
      </c>
      <c r="E943" s="165">
        <v>355.2</v>
      </c>
      <c r="F943" s="166">
        <f>E943+E944</f>
      </c>
      <c r="G943" s="167">
        <v>2150</v>
      </c>
      <c r="H943" s="167">
        <v>114</v>
      </c>
      <c r="I943" s="168">
        <f t="shared" si="680"/>
      </c>
      <c r="J943" s="169">
        <f t="shared" si="734"/>
      </c>
      <c r="K943" s="167">
        <v>5</v>
      </c>
      <c r="L943" s="169">
        <f t="shared" si="791"/>
      </c>
      <c r="M943" s="167">
        <v>0</v>
      </c>
      <c r="N943" s="170">
        <f t="shared" si="818"/>
      </c>
      <c r="O943" s="167">
        <v>0</v>
      </c>
      <c r="P943" s="170">
        <f t="shared" si="845"/>
      </c>
      <c r="Q943" s="171">
        <f>(M943+M944)/(O943+O944)</f>
      </c>
      <c r="R943" s="172">
        <v>1</v>
      </c>
      <c r="S943" s="171">
        <f>(O943+O944)/(K943+K944)</f>
      </c>
      <c r="T943" s="172">
        <v>0</v>
      </c>
      <c r="U943" s="173">
        <f>F943/T943</f>
      </c>
      <c r="V943" s="174">
        <f>(F943+500)/T943</f>
      </c>
      <c r="W943" s="175">
        <v>0</v>
      </c>
      <c r="X943" s="174">
        <f>W943/T943</f>
      </c>
      <c r="Y943" s="171">
        <f>T943/R943</f>
      </c>
      <c r="Z943" s="174">
        <f>W943/F943</f>
      </c>
      <c r="AA943" s="174">
        <f>W943/(F943+500)</f>
      </c>
      <c r="AB943" s="172">
        <v>0</v>
      </c>
      <c r="AC943" s="172">
        <v>0</v>
      </c>
      <c r="AD943" s="171">
        <f>AB943/T943</f>
      </c>
      <c r="AE943" s="174">
        <f>(W943-AC943)/(F943+500)</f>
      </c>
      <c r="AF943" s="176" t="s">
        <v>205</v>
      </c>
    </row>
    <row r="944">
      <c r="A944" s="161"/>
      <c r="B944" s="162"/>
      <c r="C944" s="163"/>
      <c r="D944" s="164" t="s">
        <v>144</v>
      </c>
      <c r="E944" s="165">
        <v>0</v>
      </c>
      <c r="F944" s="166"/>
      <c r="G944" s="167">
        <v>1</v>
      </c>
      <c r="H944" s="167">
        <v>0</v>
      </c>
      <c r="I944" s="168">
        <f t="shared" si="680"/>
      </c>
      <c r="J944" s="169">
        <f t="shared" si="734"/>
      </c>
      <c r="K944" s="167">
        <v>0</v>
      </c>
      <c r="L944" s="169">
        <f t="shared" si="791"/>
      </c>
      <c r="M944" s="167">
        <v>0</v>
      </c>
      <c r="N944" s="170">
        <f t="shared" si="818"/>
      </c>
      <c r="O944" s="167">
        <v>0</v>
      </c>
      <c r="P944" s="170">
        <f t="shared" si="845"/>
      </c>
      <c r="Q944" s="171"/>
      <c r="R944" s="172"/>
      <c r="S944" s="171"/>
      <c r="T944" s="172"/>
      <c r="U944" s="173"/>
      <c r="V944" s="174"/>
      <c r="W944" s="175"/>
      <c r="X944" s="174"/>
      <c r="Y944" s="171"/>
      <c r="Z944" s="174"/>
      <c r="AA944" s="174"/>
      <c r="AB944" s="172"/>
      <c r="AC944" s="172"/>
      <c r="AD944" s="171"/>
      <c r="AE944" s="174"/>
      <c r="AF944" s="176" t="s">
        <v>177</v>
      </c>
    </row>
    <row r="945">
      <c r="A945" s="161"/>
      <c r="B945" s="162" t="s">
        <v>155</v>
      </c>
      <c r="C945" s="163" t="s">
        <v>163</v>
      </c>
      <c r="D945" s="164" t="s">
        <v>142</v>
      </c>
      <c r="E945" s="165">
        <v>621.66</v>
      </c>
      <c r="F945" s="166">
        <f>E945+E946</f>
      </c>
      <c r="G945" s="167">
        <v>1863</v>
      </c>
      <c r="H945" s="167">
        <v>76</v>
      </c>
      <c r="I945" s="168">
        <f t="shared" si="680"/>
      </c>
      <c r="J945" s="169">
        <f t="shared" si="734"/>
      </c>
      <c r="K945" s="167">
        <v>10</v>
      </c>
      <c r="L945" s="169">
        <f t="shared" si="791"/>
      </c>
      <c r="M945" s="167">
        <v>0</v>
      </c>
      <c r="N945" s="170">
        <f t="shared" si="818"/>
      </c>
      <c r="O945" s="167">
        <v>0</v>
      </c>
      <c r="P945" s="170">
        <f t="shared" si="845"/>
      </c>
      <c r="Q945" s="171">
        <f>(M945+M946)/(O945+O946)</f>
      </c>
      <c r="R945" s="172">
        <v>3</v>
      </c>
      <c r="S945" s="171">
        <f>(O945+O946)/(K945+K946)</f>
      </c>
      <c r="T945" s="172">
        <v>0</v>
      </c>
      <c r="U945" s="173">
        <f>F945/T945</f>
      </c>
      <c r="V945" s="174">
        <f>(F945+500)/T945</f>
      </c>
      <c r="W945" s="175">
        <v>0</v>
      </c>
      <c r="X945" s="174">
        <f>W945/T945</f>
      </c>
      <c r="Y945" s="171">
        <f>T945/R945</f>
      </c>
      <c r="Z945" s="174">
        <f>W945/F945</f>
      </c>
      <c r="AA945" s="174">
        <f>W945/(F945+500)</f>
      </c>
      <c r="AB945" s="172">
        <v>0</v>
      </c>
      <c r="AC945" s="172">
        <v>0</v>
      </c>
      <c r="AD945" s="171">
        <f>AB945/T945</f>
      </c>
      <c r="AE945" s="174">
        <f>(W945-AC945)/(F945+500)</f>
      </c>
      <c r="AF945" s="176" t="s">
        <v>205</v>
      </c>
    </row>
    <row r="946">
      <c r="A946" s="161"/>
      <c r="B946" s="162"/>
      <c r="C946" s="163"/>
      <c r="D946" s="164" t="s">
        <v>144</v>
      </c>
      <c r="E946" s="165">
        <v>0.09</v>
      </c>
      <c r="F946" s="166"/>
      <c r="G946" s="167">
        <v>1</v>
      </c>
      <c r="H946" s="167">
        <v>0</v>
      </c>
      <c r="I946" s="168">
        <f t="shared" si="680"/>
      </c>
      <c r="J946" s="169">
        <f t="shared" si="734"/>
      </c>
      <c r="K946" s="167">
        <v>0</v>
      </c>
      <c r="L946" s="169">
        <f t="shared" si="791"/>
      </c>
      <c r="M946" s="167">
        <v>0</v>
      </c>
      <c r="N946" s="170">
        <f t="shared" si="818"/>
      </c>
      <c r="O946" s="167">
        <v>0</v>
      </c>
      <c r="P946" s="170">
        <f t="shared" si="845"/>
      </c>
      <c r="Q946" s="171"/>
      <c r="R946" s="172"/>
      <c r="S946" s="171"/>
      <c r="T946" s="172"/>
      <c r="U946" s="173"/>
      <c r="V946" s="174"/>
      <c r="W946" s="175"/>
      <c r="X946" s="174"/>
      <c r="Y946" s="171"/>
      <c r="Z946" s="174"/>
      <c r="AA946" s="174"/>
      <c r="AB946" s="172"/>
      <c r="AC946" s="172"/>
      <c r="AD946" s="171"/>
      <c r="AE946" s="174"/>
      <c r="AF946" s="176" t="s">
        <v>177</v>
      </c>
    </row>
    <row r="947">
      <c r="A947" s="161"/>
      <c r="B947" s="177" t="s">
        <v>149</v>
      </c>
      <c r="C947" s="178"/>
      <c r="D947" s="179"/>
      <c r="E947" s="180">
        <f>SUM(E939:E946)</f>
      </c>
      <c r="F947" s="181">
        <f>SUM(F939:F946)</f>
      </c>
      <c r="G947" s="181">
        <f>SUM(G939:G946)</f>
      </c>
      <c r="H947" s="181">
        <f>SUM(H939:H946)</f>
      </c>
      <c r="I947" s="182">
        <f t="shared" si="680"/>
      </c>
      <c r="J947" s="183">
        <f t="shared" si="734"/>
      </c>
      <c r="K947" s="181">
        <f>SUM(K939:K946)</f>
      </c>
      <c r="L947" s="183">
        <f t="shared" si="791"/>
      </c>
      <c r="M947" s="181">
        <f>SUM(M939:M946)</f>
      </c>
      <c r="N947" s="184">
        <f t="shared" si="818"/>
      </c>
      <c r="O947" s="181">
        <f>SUM(O939:O946)</f>
      </c>
      <c r="P947" s="184">
        <f t="shared" si="845"/>
      </c>
      <c r="Q947" s="185">
        <f>M947/O947</f>
      </c>
      <c r="R947" s="181">
        <f>SUM(R939:R946)</f>
      </c>
      <c r="S947" s="185">
        <f>(O947+O947)/(K947+K947)</f>
      </c>
      <c r="T947" s="181">
        <f>SUM(T939:T946)</f>
      </c>
      <c r="U947" s="186">
        <f t="shared" ref="U947:U948" si="99">F947/T947</f>
      </c>
      <c r="V947" s="187">
        <f>(F947+5*500)/T947</f>
      </c>
      <c r="W947" s="183">
        <f>SUM(W939:W946)</f>
      </c>
      <c r="X947" s="188">
        <f t="shared" ref="X947:X948" si="231">W947/T947</f>
      </c>
      <c r="Y947" s="185">
        <f t="shared" ref="Y947:Y948" si="363">T947/R947</f>
      </c>
      <c r="Z947" s="187">
        <f t="shared" ref="Z947:Z948" si="495">W947/F947</f>
      </c>
      <c r="AA947" s="187">
        <f>W947/(F947+COUNT(W939:W946)*500)</f>
      </c>
      <c r="AB947" s="181">
        <f>SUM(AB939:AB946)</f>
      </c>
      <c r="AC947" s="181">
        <f>SUM(AC939:AC946)</f>
      </c>
      <c r="AD947" s="185">
        <f t="shared" ref="AD947:AD948" si="627">AB947/T947</f>
      </c>
      <c r="AE947" s="189">
        <f>(W947-AC947)/(F947+COUNT(W939:W946))</f>
      </c>
      <c r="AF947" s="174"/>
    </row>
    <row r="948">
      <c r="A948" s="161"/>
      <c r="B948" s="162" t="s">
        <v>157</v>
      </c>
      <c r="C948" s="163" t="s">
        <v>191</v>
      </c>
      <c r="D948" s="164" t="s">
        <v>142</v>
      </c>
      <c r="E948" s="165">
        <v>984.33</v>
      </c>
      <c r="F948" s="166">
        <f>E948+E949</f>
      </c>
      <c r="G948" s="167">
        <v>4978</v>
      </c>
      <c r="H948" s="167">
        <v>132</v>
      </c>
      <c r="I948" s="168">
        <f t="shared" si="680"/>
      </c>
      <c r="J948" s="169">
        <f t="shared" si="734"/>
      </c>
      <c r="K948" s="167">
        <v>16</v>
      </c>
      <c r="L948" s="169">
        <f t="shared" si="791"/>
      </c>
      <c r="M948" s="167">
        <v>0</v>
      </c>
      <c r="N948" s="170">
        <f t="shared" si="818"/>
      </c>
      <c r="O948" s="167">
        <v>3</v>
      </c>
      <c r="P948" s="170">
        <f t="shared" si="845"/>
      </c>
      <c r="Q948" s="171">
        <f>(M948+M949)/(O948+O949)</f>
      </c>
      <c r="R948" s="172">
        <v>7</v>
      </c>
      <c r="S948" s="171">
        <f>(O948+O949)/(K948+K949)</f>
      </c>
      <c r="T948" s="172">
        <v>0</v>
      </c>
      <c r="U948" s="173">
        <f t="shared" si="99"/>
      </c>
      <c r="V948" s="174">
        <f>(F948+500)/T948</f>
      </c>
      <c r="W948" s="175">
        <v>0</v>
      </c>
      <c r="X948" s="174">
        <f t="shared" si="231"/>
      </c>
      <c r="Y948" s="171">
        <f t="shared" si="363"/>
      </c>
      <c r="Z948" s="174">
        <f t="shared" si="495"/>
      </c>
      <c r="AA948" s="174">
        <f>W948/(F948+500)</f>
      </c>
      <c r="AB948" s="172">
        <v>0</v>
      </c>
      <c r="AC948" s="172">
        <v>0</v>
      </c>
      <c r="AD948" s="171">
        <f t="shared" si="627"/>
      </c>
      <c r="AE948" s="174">
        <f>(W948-AC948)/(F948+500)</f>
      </c>
      <c r="AF948" s="176" t="s">
        <v>205</v>
      </c>
    </row>
    <row r="949">
      <c r="A949" s="161"/>
      <c r="B949" s="162"/>
      <c r="C949" s="163"/>
      <c r="D949" s="164" t="s">
        <v>144</v>
      </c>
      <c r="E949" s="165">
        <v>0</v>
      </c>
      <c r="F949" s="166"/>
      <c r="G949" s="167">
        <v>0</v>
      </c>
      <c r="H949" s="167">
        <v>0</v>
      </c>
      <c r="I949" s="168">
        <f t="shared" si="680"/>
      </c>
      <c r="J949" s="169">
        <f t="shared" si="734"/>
      </c>
      <c r="K949" s="167">
        <v>0</v>
      </c>
      <c r="L949" s="169">
        <f t="shared" si="791"/>
      </c>
      <c r="M949" s="167">
        <v>0</v>
      </c>
      <c r="N949" s="170">
        <f t="shared" si="818"/>
      </c>
      <c r="O949" s="167">
        <v>0</v>
      </c>
      <c r="P949" s="170">
        <f t="shared" si="845"/>
      </c>
      <c r="Q949" s="171"/>
      <c r="R949" s="172"/>
      <c r="S949" s="171"/>
      <c r="T949" s="172"/>
      <c r="U949" s="173"/>
      <c r="V949" s="174"/>
      <c r="W949" s="175"/>
      <c r="X949" s="174"/>
      <c r="Y949" s="171"/>
      <c r="Z949" s="174"/>
      <c r="AA949" s="174"/>
      <c r="AB949" s="172"/>
      <c r="AC949" s="172"/>
      <c r="AD949" s="171"/>
      <c r="AE949" s="174"/>
      <c r="AF949" s="176" t="s">
        <v>177</v>
      </c>
    </row>
    <row r="950">
      <c r="A950" s="161"/>
      <c r="B950" s="162" t="s">
        <v>158</v>
      </c>
      <c r="C950" s="163" t="s">
        <v>191</v>
      </c>
      <c r="D950" s="164" t="s">
        <v>142</v>
      </c>
      <c r="E950" s="165">
        <v>1602.43</v>
      </c>
      <c r="F950" s="166">
        <f>E950+E951</f>
      </c>
      <c r="G950" s="167">
        <v>9826</v>
      </c>
      <c r="H950" s="167">
        <v>132</v>
      </c>
      <c r="I950" s="168">
        <f t="shared" si="680"/>
      </c>
      <c r="J950" s="169">
        <f t="shared" si="734"/>
      </c>
      <c r="K950" s="167">
        <v>21</v>
      </c>
      <c r="L950" s="169">
        <f t="shared" si="791"/>
      </c>
      <c r="M950" s="167">
        <v>2</v>
      </c>
      <c r="N950" s="170">
        <f t="shared" si="818"/>
      </c>
      <c r="O950" s="167">
        <v>5</v>
      </c>
      <c r="P950" s="170">
        <f t="shared" si="845"/>
      </c>
      <c r="Q950" s="171">
        <f>(M950+M951)/(O950+O951)</f>
      </c>
      <c r="R950" s="172">
        <v>8</v>
      </c>
      <c r="S950" s="171">
        <f>(O950+O951)/(K950+K951)</f>
      </c>
      <c r="T950" s="172">
        <v>2</v>
      </c>
      <c r="U950" s="173">
        <f>F950/T950</f>
      </c>
      <c r="V950" s="174">
        <f>(F950+500)/T950</f>
      </c>
      <c r="W950" s="175">
        <v>2510.4000000000005</v>
      </c>
      <c r="X950" s="174">
        <f>W950/T950</f>
      </c>
      <c r="Y950" s="171">
        <f>T950/R950</f>
      </c>
      <c r="Z950" s="174">
        <f>W950/F950</f>
      </c>
      <c r="AA950" s="174">
        <f>W950/(F950+500)</f>
      </c>
      <c r="AB950" s="172">
        <v>0</v>
      </c>
      <c r="AC950" s="172">
        <v>0</v>
      </c>
      <c r="AD950" s="171">
        <f>AB950/T950</f>
      </c>
      <c r="AE950" s="174">
        <f>(W950-AC950)/(F950+500)</f>
      </c>
      <c r="AF950" s="174" t="s">
        <v>159</v>
      </c>
    </row>
    <row r="951">
      <c r="A951" s="161"/>
      <c r="B951" s="162"/>
      <c r="C951" s="163"/>
      <c r="D951" s="164" t="s">
        <v>144</v>
      </c>
      <c r="E951" s="165">
        <v>0</v>
      </c>
      <c r="F951" s="166"/>
      <c r="G951" s="167">
        <v>0</v>
      </c>
      <c r="H951" s="167">
        <v>0</v>
      </c>
      <c r="I951" s="168">
        <f t="shared" si="680"/>
      </c>
      <c r="J951" s="169">
        <f t="shared" si="734"/>
      </c>
      <c r="K951" s="167">
        <v>0</v>
      </c>
      <c r="L951" s="169">
        <f t="shared" si="791"/>
      </c>
      <c r="M951" s="167">
        <v>0</v>
      </c>
      <c r="N951" s="170">
        <f t="shared" si="818"/>
      </c>
      <c r="O951" s="167">
        <v>0</v>
      </c>
      <c r="P951" s="170">
        <f t="shared" si="845"/>
      </c>
      <c r="Q951" s="171"/>
      <c r="R951" s="172"/>
      <c r="S951" s="171"/>
      <c r="T951" s="172"/>
      <c r="U951" s="173"/>
      <c r="V951" s="174"/>
      <c r="W951" s="175"/>
      <c r="X951" s="174"/>
      <c r="Y951" s="171"/>
      <c r="Z951" s="174"/>
      <c r="AA951" s="174"/>
      <c r="AB951" s="172"/>
      <c r="AC951" s="172"/>
      <c r="AD951" s="171"/>
      <c r="AE951" s="174"/>
      <c r="AF951" s="176" t="s">
        <v>206</v>
      </c>
    </row>
    <row r="952">
      <c r="A952" s="161"/>
      <c r="B952" s="177" t="s">
        <v>149</v>
      </c>
      <c r="C952" s="178"/>
      <c r="D952" s="179"/>
      <c r="E952" s="180">
        <f>SUM(E948:E951)</f>
      </c>
      <c r="F952" s="181">
        <f>SUM(F948:F951)</f>
      </c>
      <c r="G952" s="181">
        <f>SUM(G948:G951)</f>
      </c>
      <c r="H952" s="181">
        <f>SUM(H948:H951)</f>
      </c>
      <c r="I952" s="182">
        <f t="shared" si="680"/>
      </c>
      <c r="J952" s="183">
        <f t="shared" si="734"/>
      </c>
      <c r="K952" s="181">
        <f>SUM(K948:K951)</f>
      </c>
      <c r="L952" s="183">
        <f t="shared" si="791"/>
      </c>
      <c r="M952" s="181">
        <f>SUM(M948:M951)</f>
      </c>
      <c r="N952" s="184">
        <f t="shared" si="818"/>
      </c>
      <c r="O952" s="181">
        <f>SUM(O948:O951)</f>
      </c>
      <c r="P952" s="184">
        <f t="shared" si="845"/>
      </c>
      <c r="Q952" s="185">
        <f>M952/O952</f>
      </c>
      <c r="R952" s="181">
        <f>SUM(R948:R951)</f>
      </c>
      <c r="S952" s="185">
        <f>(O952+O952)/(K952+K952)</f>
      </c>
      <c r="T952" s="181">
        <f>SUM(T948:T951)</f>
      </c>
      <c r="U952" s="186">
        <f t="shared" ref="U952:U953" si="100">F952/T952</f>
      </c>
      <c r="V952" s="187">
        <f>(F952+5*500)/T952</f>
      </c>
      <c r="W952" s="183">
        <f>SUM(W948:W951)</f>
      </c>
      <c r="X952" s="188">
        <f t="shared" ref="X952:X953" si="232">W952/T952</f>
      </c>
      <c r="Y952" s="185">
        <f t="shared" ref="Y952:Y953" si="364">T952/R952</f>
      </c>
      <c r="Z952" s="187">
        <f t="shared" ref="Z952:Z953" si="496">W952/F952</f>
      </c>
      <c r="AA952" s="187">
        <f>W952/(F952+COUNT(W948:W951)*500)</f>
      </c>
      <c r="AB952" s="181">
        <f>SUM(AB948:AB951)</f>
      </c>
      <c r="AC952" s="181">
        <f>SUM(AC948:AC951)</f>
      </c>
      <c r="AD952" s="185">
        <f t="shared" ref="AD952:AD953" si="628">AB952/T952</f>
      </c>
      <c r="AE952" s="189">
        <f>(W952-AC952)/(F952+COUNT(W948:W951))</f>
      </c>
      <c r="AF952" s="174"/>
    </row>
    <row r="953">
      <c r="A953" s="161"/>
      <c r="B953" s="162" t="s">
        <v>161</v>
      </c>
      <c r="C953" s="163" t="s">
        <v>174</v>
      </c>
      <c r="D953" s="164" t="s">
        <v>142</v>
      </c>
      <c r="E953" s="165">
        <v>3613.54</v>
      </c>
      <c r="F953" s="166">
        <f>E953+E954</f>
      </c>
      <c r="G953" s="167">
        <v>24288</v>
      </c>
      <c r="H953" s="167">
        <v>220</v>
      </c>
      <c r="I953" s="168">
        <f t="shared" si="680"/>
      </c>
      <c r="J953" s="169">
        <f t="shared" si="734"/>
      </c>
      <c r="K953" s="167">
        <v>48</v>
      </c>
      <c r="L953" s="169">
        <f t="shared" si="791"/>
      </c>
      <c r="M953" s="167">
        <v>2</v>
      </c>
      <c r="N953" s="170">
        <f t="shared" si="818"/>
      </c>
      <c r="O953" s="167">
        <v>7</v>
      </c>
      <c r="P953" s="170">
        <f t="shared" si="845"/>
      </c>
      <c r="Q953" s="171">
        <f>(M953+M954)/(O953+O954)</f>
      </c>
      <c r="R953" s="172">
        <v>17</v>
      </c>
      <c r="S953" s="171">
        <f>(O953+O954)/(K953+K954)</f>
      </c>
      <c r="T953" s="172">
        <v>2</v>
      </c>
      <c r="U953" s="173">
        <f t="shared" si="100"/>
      </c>
      <c r="V953" s="174">
        <f>(F953+500)/T953</f>
      </c>
      <c r="W953" s="175">
        <v>1407.6000000000004</v>
      </c>
      <c r="X953" s="174">
        <f t="shared" si="232"/>
      </c>
      <c r="Y953" s="171">
        <f t="shared" si="364"/>
      </c>
      <c r="Z953" s="174">
        <f t="shared" si="496"/>
      </c>
      <c r="AA953" s="174">
        <f>W953/(F953+500)</f>
      </c>
      <c r="AB953" s="172">
        <v>1</v>
      </c>
      <c r="AC953" s="172">
        <v>787.2</v>
      </c>
      <c r="AD953" s="171">
        <f t="shared" si="628"/>
      </c>
      <c r="AE953" s="174">
        <f>(W953-AC953)/(F953+500)</f>
      </c>
      <c r="AF953" s="174" t="s">
        <v>159</v>
      </c>
    </row>
    <row r="954">
      <c r="A954" s="161"/>
      <c r="B954" s="162"/>
      <c r="C954" s="163"/>
      <c r="D954" s="164" t="s">
        <v>144</v>
      </c>
      <c r="E954" s="165">
        <v>0</v>
      </c>
      <c r="F954" s="166"/>
      <c r="G954" s="167">
        <v>0</v>
      </c>
      <c r="H954" s="167">
        <v>0</v>
      </c>
      <c r="I954" s="168">
        <f t="shared" si="680"/>
      </c>
      <c r="J954" s="169">
        <f t="shared" si="734"/>
      </c>
      <c r="K954" s="167">
        <v>0</v>
      </c>
      <c r="L954" s="169">
        <f t="shared" si="791"/>
      </c>
      <c r="M954" s="167">
        <v>0</v>
      </c>
      <c r="N954" s="170">
        <f t="shared" si="818"/>
      </c>
      <c r="O954" s="167">
        <v>0</v>
      </c>
      <c r="P954" s="170">
        <f t="shared" si="845"/>
      </c>
      <c r="Q954" s="171"/>
      <c r="R954" s="172"/>
      <c r="S954" s="171"/>
      <c r="T954" s="172"/>
      <c r="U954" s="173"/>
      <c r="V954" s="174"/>
      <c r="W954" s="175"/>
      <c r="X954" s="174"/>
      <c r="Y954" s="171"/>
      <c r="Z954" s="174"/>
      <c r="AA954" s="174"/>
      <c r="AB954" s="172"/>
      <c r="AC954" s="172"/>
      <c r="AD954" s="171"/>
      <c r="AE954" s="174"/>
      <c r="AF954" s="176" t="s">
        <v>206</v>
      </c>
    </row>
    <row r="955">
      <c r="A955" s="161"/>
      <c r="B955" s="162" t="s">
        <v>162</v>
      </c>
      <c r="C955" s="163" t="s">
        <v>174</v>
      </c>
      <c r="D955" s="164" t="s">
        <v>142</v>
      </c>
      <c r="E955" s="165">
        <v>2778.64</v>
      </c>
      <c r="F955" s="166">
        <f>E955+E956</f>
      </c>
      <c r="G955" s="167">
        <v>27161</v>
      </c>
      <c r="H955" s="167">
        <v>218</v>
      </c>
      <c r="I955" s="168">
        <f t="shared" si="680"/>
      </c>
      <c r="J955" s="169">
        <f t="shared" si="734"/>
      </c>
      <c r="K955" s="167">
        <v>56</v>
      </c>
      <c r="L955" s="169">
        <f t="shared" si="791"/>
      </c>
      <c r="M955" s="167">
        <v>1</v>
      </c>
      <c r="N955" s="170">
        <f t="shared" si="818"/>
      </c>
      <c r="O955" s="167">
        <v>3</v>
      </c>
      <c r="P955" s="170">
        <f t="shared" si="845"/>
      </c>
      <c r="Q955" s="171">
        <f>(M955+M956)/(O955+O956)</f>
      </c>
      <c r="R955" s="172">
        <v>3</v>
      </c>
      <c r="S955" s="171">
        <f>(O955+O956)/(K955+K956)</f>
      </c>
      <c r="T955" s="172">
        <v>2</v>
      </c>
      <c r="U955" s="173">
        <f>F955/T955</f>
      </c>
      <c r="V955" s="174">
        <f>(F955+500)/T955</f>
      </c>
      <c r="W955" s="175">
        <v>888</v>
      </c>
      <c r="X955" s="174">
        <f>W955/T955</f>
      </c>
      <c r="Y955" s="171">
        <f>T955/R955</f>
      </c>
      <c r="Z955" s="174">
        <f>W955/F955</f>
      </c>
      <c r="AA955" s="174">
        <f>W955/(F955+500)</f>
      </c>
      <c r="AB955" s="172">
        <v>1</v>
      </c>
      <c r="AC955" s="172">
        <v>468</v>
      </c>
      <c r="AD955" s="171">
        <f>AB955/T955</f>
      </c>
      <c r="AE955" s="174">
        <f>(W955-AC955)/(F955+500)</f>
      </c>
      <c r="AF955" s="174" t="s">
        <v>159</v>
      </c>
    </row>
    <row r="956">
      <c r="A956" s="161"/>
      <c r="B956" s="162"/>
      <c r="C956" s="163"/>
      <c r="D956" s="164" t="s">
        <v>144</v>
      </c>
      <c r="E956" s="165">
        <v>0</v>
      </c>
      <c r="F956" s="166"/>
      <c r="G956" s="167">
        <v>0</v>
      </c>
      <c r="H956" s="167">
        <v>0</v>
      </c>
      <c r="I956" s="168">
        <f t="shared" si="680"/>
      </c>
      <c r="J956" s="169">
        <f t="shared" si="734"/>
      </c>
      <c r="K956" s="167">
        <v>0</v>
      </c>
      <c r="L956" s="169">
        <f t="shared" si="791"/>
      </c>
      <c r="M956" s="167">
        <v>0</v>
      </c>
      <c r="N956" s="170">
        <f t="shared" si="818"/>
      </c>
      <c r="O956" s="167">
        <v>0</v>
      </c>
      <c r="P956" s="170">
        <f t="shared" si="845"/>
      </c>
      <c r="Q956" s="171"/>
      <c r="R956" s="172"/>
      <c r="S956" s="171"/>
      <c r="T956" s="172"/>
      <c r="U956" s="173"/>
      <c r="V956" s="174"/>
      <c r="W956" s="175"/>
      <c r="X956" s="174"/>
      <c r="Y956" s="171"/>
      <c r="Z956" s="174"/>
      <c r="AA956" s="174"/>
      <c r="AB956" s="172"/>
      <c r="AC956" s="172"/>
      <c r="AD956" s="171"/>
      <c r="AE956" s="174"/>
      <c r="AF956" s="176" t="s">
        <v>206</v>
      </c>
    </row>
    <row r="957">
      <c r="A957" s="161"/>
      <c r="B957" s="162" t="s">
        <v>164</v>
      </c>
      <c r="C957" s="163" t="s">
        <v>174</v>
      </c>
      <c r="D957" s="164" t="s">
        <v>142</v>
      </c>
      <c r="E957" s="165">
        <v>3005.74</v>
      </c>
      <c r="F957" s="166">
        <f>E957+E958</f>
      </c>
      <c r="G957" s="167">
        <v>28407</v>
      </c>
      <c r="H957" s="167">
        <v>226</v>
      </c>
      <c r="I957" s="168">
        <f t="shared" si="680"/>
      </c>
      <c r="J957" s="169">
        <f t="shared" si="734"/>
      </c>
      <c r="K957" s="167">
        <v>53</v>
      </c>
      <c r="L957" s="169">
        <f t="shared" si="791"/>
      </c>
      <c r="M957" s="167">
        <v>3</v>
      </c>
      <c r="N957" s="170">
        <f t="shared" si="818"/>
      </c>
      <c r="O957" s="167">
        <v>5</v>
      </c>
      <c r="P957" s="170">
        <f t="shared" si="845"/>
      </c>
      <c r="Q957" s="171">
        <f>(M957+M958)/(O957+O958)</f>
      </c>
      <c r="R957" s="172">
        <v>9</v>
      </c>
      <c r="S957" s="171">
        <f>(O957+O958)/(K957+K958)</f>
      </c>
      <c r="T957" s="172">
        <v>4</v>
      </c>
      <c r="U957" s="173">
        <f>F957/T957</f>
      </c>
      <c r="V957" s="174">
        <f>(F957+500)/T957</f>
      </c>
      <c r="W957" s="175">
        <v>2197.199999999999</v>
      </c>
      <c r="X957" s="174">
        <f>W957/T957</f>
      </c>
      <c r="Y957" s="171">
        <f>T957/R957</f>
      </c>
      <c r="Z957" s="174">
        <f>W957/F957</f>
      </c>
      <c r="AA957" s="174">
        <f>W957/(F957+500)</f>
      </c>
      <c r="AB957" s="172">
        <v>3</v>
      </c>
      <c r="AC957" s="207">
        <v>1494</v>
      </c>
      <c r="AD957" s="171">
        <f>AB957/T957</f>
      </c>
      <c r="AE957" s="174">
        <f>(W957-AC957)/(F957+500)</f>
      </c>
      <c r="AF957" s="174" t="s">
        <v>159</v>
      </c>
    </row>
    <row r="958">
      <c r="A958" s="161"/>
      <c r="B958" s="162"/>
      <c r="C958" s="163"/>
      <c r="D958" s="164" t="s">
        <v>144</v>
      </c>
      <c r="E958" s="165">
        <v>0</v>
      </c>
      <c r="F958" s="166"/>
      <c r="G958" s="167">
        <v>0</v>
      </c>
      <c r="H958" s="167">
        <v>0</v>
      </c>
      <c r="I958" s="168">
        <f t="shared" si="680"/>
      </c>
      <c r="J958" s="169">
        <f t="shared" si="734"/>
      </c>
      <c r="K958" s="167">
        <v>0</v>
      </c>
      <c r="L958" s="169">
        <f t="shared" si="791"/>
      </c>
      <c r="M958" s="167">
        <v>0</v>
      </c>
      <c r="N958" s="170">
        <f t="shared" si="818"/>
      </c>
      <c r="O958" s="167">
        <v>0</v>
      </c>
      <c r="P958" s="170">
        <f t="shared" si="845"/>
      </c>
      <c r="Q958" s="171"/>
      <c r="R958" s="172"/>
      <c r="S958" s="171"/>
      <c r="T958" s="172"/>
      <c r="U958" s="173"/>
      <c r="V958" s="174"/>
      <c r="W958" s="175"/>
      <c r="X958" s="174"/>
      <c r="Y958" s="171"/>
      <c r="Z958" s="174"/>
      <c r="AA958" s="174"/>
      <c r="AB958" s="172"/>
      <c r="AC958" s="172"/>
      <c r="AD958" s="171"/>
      <c r="AE958" s="174"/>
      <c r="AF958" s="176" t="s">
        <v>206</v>
      </c>
    </row>
    <row r="959">
      <c r="A959" s="161"/>
      <c r="B959" s="162" t="s">
        <v>165</v>
      </c>
      <c r="C959" s="163" t="s">
        <v>174</v>
      </c>
      <c r="D959" s="164" t="s">
        <v>142</v>
      </c>
      <c r="E959" s="165">
        <v>3267.78</v>
      </c>
      <c r="F959" s="166">
        <f>E959+E960</f>
      </c>
      <c r="G959" s="167">
        <v>34004</v>
      </c>
      <c r="H959" s="167">
        <v>247</v>
      </c>
      <c r="I959" s="168">
        <f t="shared" si="680"/>
      </c>
      <c r="J959" s="169">
        <f t="shared" si="734"/>
      </c>
      <c r="K959" s="167">
        <v>52</v>
      </c>
      <c r="L959" s="169">
        <f t="shared" si="791"/>
      </c>
      <c r="M959" s="167">
        <v>5</v>
      </c>
      <c r="N959" s="170">
        <f t="shared" si="818"/>
      </c>
      <c r="O959" s="167">
        <v>7</v>
      </c>
      <c r="P959" s="170">
        <f t="shared" si="845"/>
      </c>
      <c r="Q959" s="171">
        <f>(M959+M960)/(O959+O960)</f>
      </c>
      <c r="R959" s="172">
        <v>10</v>
      </c>
      <c r="S959" s="171">
        <f>(O959+O960)/(K959+K960)</f>
      </c>
      <c r="T959" s="172">
        <v>9</v>
      </c>
      <c r="U959" s="173">
        <f>F959/T959</f>
      </c>
      <c r="V959" s="174">
        <f>(F959+500)/T959</f>
      </c>
      <c r="W959" s="175">
        <v>4877.4</v>
      </c>
      <c r="X959" s="174">
        <f>W959/T959</f>
      </c>
      <c r="Y959" s="171">
        <f>T959/R959</f>
      </c>
      <c r="Z959" s="174">
        <f>W959/F959</f>
      </c>
      <c r="AA959" s="174">
        <f>W959/(F959+500)</f>
      </c>
      <c r="AB959" s="172">
        <v>1</v>
      </c>
      <c r="AC959" s="172">
        <v>396</v>
      </c>
      <c r="AD959" s="171">
        <f>AB959/T959</f>
      </c>
      <c r="AE959" s="174">
        <f>(W959-AC959)/(F959+500)</f>
      </c>
      <c r="AF959" s="174" t="s">
        <v>159</v>
      </c>
    </row>
    <row r="960">
      <c r="A960" s="161"/>
      <c r="B960" s="162"/>
      <c r="C960" s="163"/>
      <c r="D960" s="164" t="s">
        <v>144</v>
      </c>
      <c r="E960" s="165">
        <v>0.01</v>
      </c>
      <c r="F960" s="166"/>
      <c r="G960" s="167">
        <v>2</v>
      </c>
      <c r="H960" s="167">
        <v>0</v>
      </c>
      <c r="I960" s="168">
        <f t="shared" si="680"/>
      </c>
      <c r="J960" s="169">
        <f t="shared" si="734"/>
      </c>
      <c r="K960" s="167">
        <v>0</v>
      </c>
      <c r="L960" s="169">
        <f t="shared" si="791"/>
      </c>
      <c r="M960" s="167">
        <v>0</v>
      </c>
      <c r="N960" s="170">
        <f t="shared" si="818"/>
      </c>
      <c r="O960" s="167">
        <v>0</v>
      </c>
      <c r="P960" s="170">
        <f t="shared" si="845"/>
      </c>
      <c r="Q960" s="171"/>
      <c r="R960" s="172"/>
      <c r="S960" s="171"/>
      <c r="T960" s="172"/>
      <c r="U960" s="173"/>
      <c r="V960" s="174"/>
      <c r="W960" s="175"/>
      <c r="X960" s="174"/>
      <c r="Y960" s="171"/>
      <c r="Z960" s="174"/>
      <c r="AA960" s="174"/>
      <c r="AB960" s="172"/>
      <c r="AC960" s="172"/>
      <c r="AD960" s="171"/>
      <c r="AE960" s="174"/>
      <c r="AF960" s="176" t="s">
        <v>206</v>
      </c>
    </row>
    <row r="961">
      <c r="A961" s="161"/>
      <c r="B961" s="162" t="s">
        <v>166</v>
      </c>
      <c r="C961" s="163" t="s">
        <v>174</v>
      </c>
      <c r="D961" s="164" t="s">
        <v>142</v>
      </c>
      <c r="E961" s="165">
        <v>4133.21</v>
      </c>
      <c r="F961" s="166">
        <f>E961+E962</f>
      </c>
      <c r="G961" s="167">
        <v>42585</v>
      </c>
      <c r="H961" s="167">
        <v>284</v>
      </c>
      <c r="I961" s="168">
        <f t="shared" si="680"/>
      </c>
      <c r="J961" s="169">
        <f t="shared" si="734"/>
      </c>
      <c r="K961" s="167">
        <v>68</v>
      </c>
      <c r="L961" s="169">
        <f t="shared" si="791"/>
      </c>
      <c r="M961" s="167">
        <v>4</v>
      </c>
      <c r="N961" s="170">
        <f t="shared" si="818"/>
      </c>
      <c r="O961" s="167">
        <v>9</v>
      </c>
      <c r="P961" s="170">
        <f t="shared" si="845"/>
      </c>
      <c r="Q961" s="171">
        <f>(M961+M962)/(O961+O962)</f>
      </c>
      <c r="R961" s="172">
        <v>16</v>
      </c>
      <c r="S961" s="171">
        <f>(O961+O962)/(K961+K962)</f>
      </c>
      <c r="T961" s="172">
        <v>9</v>
      </c>
      <c r="U961" s="173">
        <f>F961/T961</f>
      </c>
      <c r="V961" s="174">
        <f>(F961+500)/T961</f>
      </c>
      <c r="W961" s="175">
        <v>7168.799999999999</v>
      </c>
      <c r="X961" s="174">
        <f>W961/T961</f>
      </c>
      <c r="Y961" s="171">
        <f>T961/R961</f>
      </c>
      <c r="Z961" s="174">
        <f>W961/F961</f>
      </c>
      <c r="AA961" s="174">
        <f>W961/(F961+500)</f>
      </c>
      <c r="AB961" s="172">
        <v>3</v>
      </c>
      <c r="AC961" s="208">
        <v>2923.2</v>
      </c>
      <c r="AD961" s="171">
        <f>AB961/T961</f>
      </c>
      <c r="AE961" s="174">
        <f>(W961-AC961)/(F961+500)</f>
      </c>
      <c r="AF961" s="174" t="s">
        <v>159</v>
      </c>
    </row>
    <row r="962">
      <c r="A962" s="161"/>
      <c r="B962" s="162"/>
      <c r="C962" s="163"/>
      <c r="D962" s="164" t="s">
        <v>144</v>
      </c>
      <c r="E962" s="165">
        <v>0.48</v>
      </c>
      <c r="F962" s="166"/>
      <c r="G962" s="167">
        <v>7</v>
      </c>
      <c r="H962" s="167">
        <v>0</v>
      </c>
      <c r="I962" s="168">
        <f t="shared" si="680"/>
      </c>
      <c r="J962" s="169">
        <f t="shared" si="734"/>
      </c>
      <c r="K962" s="167">
        <v>0</v>
      </c>
      <c r="L962" s="169">
        <f t="shared" si="791"/>
      </c>
      <c r="M962" s="167">
        <v>0</v>
      </c>
      <c r="N962" s="170">
        <f t="shared" si="818"/>
      </c>
      <c r="O962" s="167">
        <v>0</v>
      </c>
      <c r="P962" s="170">
        <f t="shared" si="845"/>
      </c>
      <c r="Q962" s="171"/>
      <c r="R962" s="172"/>
      <c r="S962" s="171"/>
      <c r="T962" s="172"/>
      <c r="U962" s="173"/>
      <c r="V962" s="174"/>
      <c r="W962" s="175"/>
      <c r="X962" s="174"/>
      <c r="Y962" s="171"/>
      <c r="Z962" s="174"/>
      <c r="AA962" s="174"/>
      <c r="AB962" s="172"/>
      <c r="AC962" s="172"/>
      <c r="AD962" s="171"/>
      <c r="AE962" s="174"/>
      <c r="AF962" s="176" t="s">
        <v>206</v>
      </c>
    </row>
    <row r="963">
      <c r="A963" s="161"/>
      <c r="B963" s="177" t="s">
        <v>149</v>
      </c>
      <c r="C963" s="178"/>
      <c r="D963" s="179"/>
      <c r="E963" s="180">
        <f>SUM(E953:E962)</f>
      </c>
      <c r="F963" s="181">
        <f>SUM(F953:F962)</f>
      </c>
      <c r="G963" s="181">
        <f>SUM(G953:G962)</f>
      </c>
      <c r="H963" s="181">
        <f>SUM(H953:H962)</f>
      </c>
      <c r="I963" s="182">
        <f t="shared" si="680"/>
      </c>
      <c r="J963" s="183">
        <f t="shared" si="734"/>
      </c>
      <c r="K963" s="181">
        <f>SUM(K953:K962)</f>
      </c>
      <c r="L963" s="183">
        <f t="shared" si="791"/>
      </c>
      <c r="M963" s="181">
        <f>SUM(M953:M962)</f>
      </c>
      <c r="N963" s="184">
        <f t="shared" si="818"/>
      </c>
      <c r="O963" s="181">
        <f>SUM(O953:O962)</f>
      </c>
      <c r="P963" s="184">
        <f t="shared" si="845"/>
      </c>
      <c r="Q963" s="185">
        <f>M963/O963</f>
      </c>
      <c r="R963" s="181">
        <f>SUM(R953:R962)</f>
      </c>
      <c r="S963" s="185">
        <f>(O963+O963)/(K963+K963)</f>
      </c>
      <c r="T963" s="181">
        <f>SUM(T953:T962)</f>
      </c>
      <c r="U963" s="186">
        <f t="shared" ref="U963:U964" si="101">F963/T963</f>
      </c>
      <c r="V963" s="187">
        <f>(F963+5*500)/T963</f>
      </c>
      <c r="W963" s="183">
        <f>SUM(W953:W962)</f>
      </c>
      <c r="X963" s="188">
        <f t="shared" ref="X963:X964" si="233">W963/T963</f>
      </c>
      <c r="Y963" s="185">
        <f t="shared" ref="Y963:Y964" si="365">T963/R963</f>
      </c>
      <c r="Z963" s="187">
        <f t="shared" ref="Z963:Z964" si="497">W963/F963</f>
      </c>
      <c r="AA963" s="187">
        <f>W963/(F963+COUNT(W953:W962)*500)</f>
      </c>
      <c r="AB963" s="181">
        <f>SUM(AB953:AB962)</f>
      </c>
      <c r="AC963" s="181">
        <f>SUM(AC953:AC962)</f>
      </c>
      <c r="AD963" s="185">
        <f t="shared" ref="AD963:AD964" si="629">AB963/T963</f>
      </c>
      <c r="AE963" s="189">
        <f>(W963-AC963)/(F963+COUNT(W953:W962)*500)</f>
      </c>
      <c r="AF963" s="174"/>
    </row>
    <row r="964">
      <c r="A964" s="161"/>
      <c r="B964" s="162" t="s">
        <v>167</v>
      </c>
      <c r="C964" s="163" t="s">
        <v>151</v>
      </c>
      <c r="D964" s="164" t="s">
        <v>142</v>
      </c>
      <c r="E964" s="165">
        <v>4157.04</v>
      </c>
      <c r="F964" s="166">
        <f>E964+E965</f>
      </c>
      <c r="G964" s="167">
        <v>30786</v>
      </c>
      <c r="H964" s="167">
        <v>227</v>
      </c>
      <c r="I964" s="168">
        <f t="shared" si="680"/>
      </c>
      <c r="J964" s="169">
        <f t="shared" si="734"/>
      </c>
      <c r="K964" s="167">
        <v>51</v>
      </c>
      <c r="L964" s="169">
        <f t="shared" si="791"/>
      </c>
      <c r="M964" s="167">
        <v>6</v>
      </c>
      <c r="N964" s="170">
        <f t="shared" si="818"/>
      </c>
      <c r="O964" s="167">
        <v>8</v>
      </c>
      <c r="P964" s="170">
        <f t="shared" si="845"/>
      </c>
      <c r="Q964" s="171">
        <f>(M964+M965)/(O964+O965)</f>
      </c>
      <c r="R964" s="172">
        <v>9</v>
      </c>
      <c r="S964" s="171">
        <f>(O964+O965)/(K964+K965)</f>
      </c>
      <c r="T964" s="172">
        <v>6</v>
      </c>
      <c r="U964" s="173">
        <f t="shared" si="101"/>
      </c>
      <c r="V964" s="174">
        <f>(F964+500)/T964</f>
      </c>
      <c r="W964" s="175">
        <v>5852.200000000001</v>
      </c>
      <c r="X964" s="174">
        <f t="shared" si="233"/>
      </c>
      <c r="Y964" s="171">
        <f t="shared" si="365"/>
      </c>
      <c r="Z964" s="174">
        <f t="shared" si="497"/>
      </c>
      <c r="AA964" s="174">
        <f>W964/(F964+500)</f>
      </c>
      <c r="AB964" s="172">
        <v>1</v>
      </c>
      <c r="AC964" s="208">
        <v>1471.2</v>
      </c>
      <c r="AD964" s="171">
        <f t="shared" si="629"/>
      </c>
      <c r="AE964" s="174">
        <f>(W964-AC964)/(F964+500)</f>
      </c>
      <c r="AF964" s="174" t="s">
        <v>159</v>
      </c>
    </row>
    <row r="965">
      <c r="A965" s="161"/>
      <c r="B965" s="162"/>
      <c r="C965" s="163"/>
      <c r="D965" s="164" t="s">
        <v>144</v>
      </c>
      <c r="E965" s="165">
        <v>0.39</v>
      </c>
      <c r="F965" s="166"/>
      <c r="G965" s="167">
        <v>11</v>
      </c>
      <c r="H965" s="167">
        <v>0</v>
      </c>
      <c r="I965" s="168">
        <f t="shared" si="680"/>
      </c>
      <c r="J965" s="169">
        <f t="shared" si="734"/>
      </c>
      <c r="K965" s="167">
        <v>0</v>
      </c>
      <c r="L965" s="169">
        <f t="shared" si="791"/>
      </c>
      <c r="M965" s="167">
        <v>0</v>
      </c>
      <c r="N965" s="170">
        <f t="shared" si="818"/>
      </c>
      <c r="O965" s="167">
        <v>0</v>
      </c>
      <c r="P965" s="170">
        <f t="shared" si="845"/>
      </c>
      <c r="Q965" s="171"/>
      <c r="R965" s="172"/>
      <c r="S965" s="171"/>
      <c r="T965" s="172"/>
      <c r="U965" s="173"/>
      <c r="V965" s="174"/>
      <c r="W965" s="175"/>
      <c r="X965" s="174"/>
      <c r="Y965" s="171"/>
      <c r="Z965" s="174"/>
      <c r="AA965" s="174"/>
      <c r="AB965" s="172"/>
      <c r="AC965" s="172"/>
      <c r="AD965" s="171"/>
      <c r="AE965" s="174"/>
      <c r="AF965" s="176" t="s">
        <v>206</v>
      </c>
    </row>
    <row r="966">
      <c r="A966" s="161"/>
      <c r="B966" s="162" t="s">
        <v>169</v>
      </c>
      <c r="C966" s="163" t="s">
        <v>151</v>
      </c>
      <c r="D966" s="164" t="s">
        <v>142</v>
      </c>
      <c r="E966" s="165">
        <v>5410.18</v>
      </c>
      <c r="F966" s="166">
        <f>E966+E967</f>
      </c>
      <c r="G966" s="167">
        <v>38722</v>
      </c>
      <c r="H966" s="167">
        <v>417</v>
      </c>
      <c r="I966" s="168">
        <f t="shared" si="680"/>
      </c>
      <c r="J966" s="169">
        <f t="shared" si="734"/>
      </c>
      <c r="K966" s="167">
        <v>72</v>
      </c>
      <c r="L966" s="169">
        <f t="shared" si="791"/>
      </c>
      <c r="M966" s="167">
        <v>3</v>
      </c>
      <c r="N966" s="170">
        <f t="shared" si="818"/>
      </c>
      <c r="O966" s="167">
        <v>7</v>
      </c>
      <c r="P966" s="170">
        <f t="shared" si="845"/>
      </c>
      <c r="Q966" s="171">
        <f>(M966+M967)/(O966+O967)</f>
      </c>
      <c r="R966" s="172">
        <v>11</v>
      </c>
      <c r="S966" s="171">
        <f>(O966+O967)/(K966+K967)</f>
      </c>
      <c r="T966" s="172">
        <v>7</v>
      </c>
      <c r="U966" s="173">
        <f>F966/T966</f>
      </c>
      <c r="V966" s="174">
        <f>(F966+500)/T966</f>
      </c>
      <c r="W966" s="175">
        <v>5877.600000000002</v>
      </c>
      <c r="X966" s="174">
        <f>W966/T966</f>
      </c>
      <c r="Y966" s="171">
        <f>T966/R966</f>
      </c>
      <c r="Z966" s="174">
        <f>W966/F966</f>
      </c>
      <c r="AA966" s="174">
        <f>W966/(F966+500)</f>
      </c>
      <c r="AB966" s="172">
        <v>0</v>
      </c>
      <c r="AC966" s="172">
        <v>0</v>
      </c>
      <c r="AD966" s="171">
        <f>AB966/T966</f>
      </c>
      <c r="AE966" s="174">
        <f>(W966-AC966)/(F966+500)</f>
      </c>
      <c r="AF966" s="174" t="s">
        <v>159</v>
      </c>
    </row>
    <row r="967">
      <c r="A967" s="161"/>
      <c r="B967" s="162"/>
      <c r="C967" s="163"/>
      <c r="D967" s="164" t="s">
        <v>144</v>
      </c>
      <c r="E967" s="165">
        <v>0.9</v>
      </c>
      <c r="F967" s="166"/>
      <c r="G967" s="167">
        <v>15</v>
      </c>
      <c r="H967" s="167">
        <v>0</v>
      </c>
      <c r="I967" s="168">
        <f t="shared" si="680"/>
      </c>
      <c r="J967" s="169">
        <f t="shared" si="734"/>
      </c>
      <c r="K967" s="167">
        <v>0</v>
      </c>
      <c r="L967" s="169">
        <f t="shared" si="791"/>
      </c>
      <c r="M967" s="167">
        <v>0</v>
      </c>
      <c r="N967" s="170">
        <f t="shared" si="818"/>
      </c>
      <c r="O967" s="167">
        <v>0</v>
      </c>
      <c r="P967" s="170">
        <f t="shared" si="845"/>
      </c>
      <c r="Q967" s="171"/>
      <c r="R967" s="172"/>
      <c r="S967" s="171"/>
      <c r="T967" s="172"/>
      <c r="U967" s="173"/>
      <c r="V967" s="174"/>
      <c r="W967" s="175"/>
      <c r="X967" s="174"/>
      <c r="Y967" s="171"/>
      <c r="Z967" s="174"/>
      <c r="AA967" s="174"/>
      <c r="AB967" s="172"/>
      <c r="AC967" s="172"/>
      <c r="AD967" s="171"/>
      <c r="AE967" s="174"/>
      <c r="AF967" s="176" t="s">
        <v>206</v>
      </c>
    </row>
    <row r="968">
      <c r="A968" s="161"/>
      <c r="B968" s="162" t="s">
        <v>170</v>
      </c>
      <c r="C968" s="163" t="s">
        <v>151</v>
      </c>
      <c r="D968" s="164" t="s">
        <v>142</v>
      </c>
      <c r="E968" s="165">
        <v>3118.72</v>
      </c>
      <c r="F968" s="166">
        <f>E968+E969</f>
      </c>
      <c r="G968" s="167">
        <v>29339</v>
      </c>
      <c r="H968" s="167">
        <v>428</v>
      </c>
      <c r="I968" s="168">
        <f t="shared" si="680"/>
      </c>
      <c r="J968" s="169">
        <f t="shared" si="734"/>
      </c>
      <c r="K968" s="167">
        <v>36</v>
      </c>
      <c r="L968" s="169">
        <f t="shared" si="791"/>
      </c>
      <c r="M968" s="167">
        <v>3</v>
      </c>
      <c r="N968" s="170">
        <f t="shared" si="818"/>
      </c>
      <c r="O968" s="167">
        <v>8</v>
      </c>
      <c r="P968" s="170">
        <f t="shared" si="845"/>
      </c>
      <c r="Q968" s="171">
        <f>(M968+M969)/(O968+O969)</f>
      </c>
      <c r="R968" s="172">
        <v>11</v>
      </c>
      <c r="S968" s="171">
        <f>(O968+O969)/(K968+K969)</f>
      </c>
      <c r="T968" s="172">
        <v>6</v>
      </c>
      <c r="U968" s="173">
        <f>F968/T968</f>
      </c>
      <c r="V968" s="174">
        <f>(F968+500)/T968</f>
      </c>
      <c r="W968" s="175">
        <v>5833.199999999997</v>
      </c>
      <c r="X968" s="174">
        <f>W968/T968</f>
      </c>
      <c r="Y968" s="171">
        <f>T968/R968</f>
      </c>
      <c r="Z968" s="174">
        <f>W968/F968</f>
      </c>
      <c r="AA968" s="174">
        <f>W968/(F968+500)</f>
      </c>
      <c r="AB968" s="172">
        <v>4</v>
      </c>
      <c r="AC968" s="207">
        <v>3942</v>
      </c>
      <c r="AD968" s="171">
        <f>AB968/T968</f>
      </c>
      <c r="AE968" s="174">
        <f>(W968-AC968)/(F968+500)</f>
      </c>
      <c r="AF968" s="174" t="s">
        <v>159</v>
      </c>
    </row>
    <row r="969">
      <c r="A969" s="161"/>
      <c r="B969" s="162"/>
      <c r="C969" s="163"/>
      <c r="D969" s="164" t="s">
        <v>144</v>
      </c>
      <c r="E969" s="165">
        <v>1.89</v>
      </c>
      <c r="F969" s="166"/>
      <c r="G969" s="167">
        <v>12</v>
      </c>
      <c r="H969" s="167">
        <v>1</v>
      </c>
      <c r="I969" s="168">
        <f t="shared" si="680"/>
      </c>
      <c r="J969" s="169">
        <f t="shared" si="734"/>
      </c>
      <c r="K969" s="167">
        <v>0</v>
      </c>
      <c r="L969" s="169">
        <f t="shared" si="791"/>
      </c>
      <c r="M969" s="167">
        <v>0</v>
      </c>
      <c r="N969" s="170">
        <f t="shared" si="818"/>
      </c>
      <c r="O969" s="167">
        <v>0</v>
      </c>
      <c r="P969" s="170">
        <f t="shared" si="845"/>
      </c>
      <c r="Q969" s="171"/>
      <c r="R969" s="172"/>
      <c r="S969" s="171"/>
      <c r="T969" s="172"/>
      <c r="U969" s="173"/>
      <c r="V969" s="174"/>
      <c r="W969" s="175"/>
      <c r="X969" s="174"/>
      <c r="Y969" s="171"/>
      <c r="Z969" s="174"/>
      <c r="AA969" s="174"/>
      <c r="AB969" s="172"/>
      <c r="AC969" s="172"/>
      <c r="AD969" s="171"/>
      <c r="AE969" s="174"/>
      <c r="AF969" s="176" t="s">
        <v>206</v>
      </c>
    </row>
    <row r="970">
      <c r="A970" s="161"/>
      <c r="B970" s="162" t="s">
        <v>171</v>
      </c>
      <c r="C970" s="163" t="s">
        <v>151</v>
      </c>
      <c r="D970" s="164" t="s">
        <v>142</v>
      </c>
      <c r="E970" s="165">
        <v>1188.14</v>
      </c>
      <c r="F970" s="166">
        <f>E970+E971</f>
      </c>
      <c r="G970" s="167">
        <v>13072</v>
      </c>
      <c r="H970" s="167">
        <v>144</v>
      </c>
      <c r="I970" s="168">
        <f t="shared" si="680"/>
      </c>
      <c r="J970" s="169">
        <f t="shared" si="734"/>
      </c>
      <c r="K970" s="167">
        <v>24</v>
      </c>
      <c r="L970" s="169">
        <f t="shared" si="791"/>
      </c>
      <c r="M970" s="167">
        <v>1</v>
      </c>
      <c r="N970" s="170">
        <f t="shared" si="818"/>
      </c>
      <c r="O970" s="167">
        <v>6</v>
      </c>
      <c r="P970" s="170">
        <f t="shared" si="845"/>
      </c>
      <c r="Q970" s="171">
        <f>(M970+M971)/(O970+O971)</f>
      </c>
      <c r="R970" s="172">
        <v>6</v>
      </c>
      <c r="S970" s="171">
        <f>(O970+O971)/(K970+K971)</f>
      </c>
      <c r="T970" s="172">
        <v>1</v>
      </c>
      <c r="U970" s="173">
        <f>F970/T970</f>
      </c>
      <c r="V970" s="174">
        <f>(F970+500)/T970</f>
      </c>
      <c r="W970" s="175">
        <v>2071.2000000000044</v>
      </c>
      <c r="X970" s="174">
        <f>W970/T970</f>
      </c>
      <c r="Y970" s="171">
        <f>T970/R970</f>
      </c>
      <c r="Z970" s="174">
        <f>W970/F970</f>
      </c>
      <c r="AA970" s="174">
        <f>W970/(F970+500)</f>
      </c>
      <c r="AB970" s="172">
        <v>0</v>
      </c>
      <c r="AC970" s="172">
        <v>0</v>
      </c>
      <c r="AD970" s="171">
        <f>AB970/T970</f>
      </c>
      <c r="AE970" s="174">
        <f>(W970-AC970)/(F970+500)</f>
      </c>
      <c r="AF970" s="174" t="s">
        <v>159</v>
      </c>
    </row>
    <row r="971">
      <c r="A971" s="161"/>
      <c r="B971" s="162"/>
      <c r="C971" s="163"/>
      <c r="D971" s="164" t="s">
        <v>144</v>
      </c>
      <c r="E971" s="165">
        <v>0.24</v>
      </c>
      <c r="F971" s="166"/>
      <c r="G971" s="167">
        <v>4</v>
      </c>
      <c r="H971" s="167">
        <v>1</v>
      </c>
      <c r="I971" s="168">
        <f t="shared" si="680"/>
      </c>
      <c r="J971" s="169">
        <f t="shared" si="734"/>
      </c>
      <c r="K971" s="167">
        <v>0</v>
      </c>
      <c r="L971" s="169">
        <f t="shared" si="791"/>
      </c>
      <c r="M971" s="167">
        <v>0</v>
      </c>
      <c r="N971" s="170">
        <f t="shared" si="818"/>
      </c>
      <c r="O971" s="167">
        <v>0</v>
      </c>
      <c r="P971" s="170">
        <f t="shared" si="845"/>
      </c>
      <c r="Q971" s="171"/>
      <c r="R971" s="172"/>
      <c r="S971" s="171"/>
      <c r="T971" s="172"/>
      <c r="U971" s="173"/>
      <c r="V971" s="174"/>
      <c r="W971" s="175"/>
      <c r="X971" s="174"/>
      <c r="Y971" s="171"/>
      <c r="Z971" s="174"/>
      <c r="AA971" s="174"/>
      <c r="AB971" s="172"/>
      <c r="AC971" s="172"/>
      <c r="AD971" s="171"/>
      <c r="AE971" s="174"/>
      <c r="AF971" s="176" t="s">
        <v>206</v>
      </c>
    </row>
    <row r="972">
      <c r="A972" s="161"/>
      <c r="B972" s="177" t="s">
        <v>149</v>
      </c>
      <c r="C972" s="178"/>
      <c r="D972" s="179"/>
      <c r="E972" s="180">
        <f>SUM(E964:E971)</f>
      </c>
      <c r="F972" s="181">
        <f>SUM(F964:F971)</f>
      </c>
      <c r="G972" s="181">
        <f>SUM(G964:G971)</f>
      </c>
      <c r="H972" s="181">
        <f>SUM(H964:H971)</f>
      </c>
      <c r="I972" s="182">
        <f t="shared" si="680"/>
      </c>
      <c r="J972" s="183">
        <f t="shared" si="734"/>
      </c>
      <c r="K972" s="181">
        <f>SUM(K964:K971)</f>
      </c>
      <c r="L972" s="183">
        <f t="shared" si="791"/>
      </c>
      <c r="M972" s="181">
        <f>SUM(M964:M971)</f>
      </c>
      <c r="N972" s="184">
        <f t="shared" si="818"/>
      </c>
      <c r="O972" s="181">
        <f>SUM(O964:O971)</f>
      </c>
      <c r="P972" s="184">
        <f t="shared" si="845"/>
      </c>
      <c r="Q972" s="185">
        <f t="shared" ref="Q972:Q973" si="707">M972/O972</f>
      </c>
      <c r="R972" s="181">
        <f>SUM(R964:R971)</f>
      </c>
      <c r="S972" s="185">
        <f t="shared" ref="S972:S973" si="761">(O972+O972)/(K972+K972)</f>
      </c>
      <c r="T972" s="181">
        <f>SUM(T964:T971)</f>
      </c>
      <c r="U972" s="186">
        <f t="shared" ref="U972:U973" si="102">F972/T972</f>
      </c>
      <c r="V972" s="187">
        <f>(F972+5*500)/T972</f>
      </c>
      <c r="W972" s="183">
        <f>SUM(W964:W971)</f>
      </c>
      <c r="X972" s="188">
        <f t="shared" ref="X972:X973" si="234">W972/T972</f>
      </c>
      <c r="Y972" s="185">
        <f t="shared" ref="Y972:Y973" si="366">T972/R972</f>
      </c>
      <c r="Z972" s="187">
        <f t="shared" ref="Z972:Z973" si="498">W972/F972</f>
      </c>
      <c r="AA972" s="187">
        <f>W972/(F972+COUNT(W964:W971)*500)</f>
      </c>
      <c r="AB972" s="181">
        <f>SUM(AB964:AB971)</f>
      </c>
      <c r="AC972" s="181">
        <f>SUM(AC964:AC971)</f>
      </c>
      <c r="AD972" s="185">
        <f t="shared" ref="AD972:AD973" si="630">AB972/T972</f>
      </c>
      <c r="AE972" s="189">
        <f>(W972-AC972)/(F972+COUNT(W964:W971))</f>
      </c>
      <c r="AF972" s="174"/>
    </row>
    <row r="973">
      <c r="A973" s="161"/>
      <c r="B973" s="191" t="s">
        <v>172</v>
      </c>
      <c r="C973" s="191"/>
      <c r="D973" s="191"/>
      <c r="E973" s="193">
        <f>E938+E947+E952+E963+E972</f>
      </c>
      <c r="F973" s="194">
        <f>F938+F947+F952+F963+F972</f>
      </c>
      <c r="G973" s="194">
        <f>G938+G947+G952+G963+G972</f>
      </c>
      <c r="H973" s="194">
        <f>H938+H947+H952+H963+H972</f>
      </c>
      <c r="I973" s="195">
        <f t="shared" si="680"/>
      </c>
      <c r="J973" s="194">
        <f>J938+J947+J952+J963+J972</f>
      </c>
      <c r="K973" s="194">
        <f>K938+K947+K952+K963+K972</f>
      </c>
      <c r="L973" s="196">
        <f t="shared" si="791"/>
      </c>
      <c r="M973" s="194">
        <f>M938+M947+M952+M963+M972</f>
      </c>
      <c r="N973" s="197">
        <f t="shared" si="818"/>
      </c>
      <c r="O973" s="194">
        <f>O938+O947+O952+O963+O972</f>
      </c>
      <c r="P973" s="197">
        <f t="shared" si="845"/>
      </c>
      <c r="Q973" s="198">
        <f t="shared" si="707"/>
      </c>
      <c r="R973" s="194">
        <f>R938+R947+R952+R963+R972</f>
      </c>
      <c r="S973" s="198">
        <f t="shared" si="761"/>
      </c>
      <c r="T973" s="194">
        <f>T938+T947+T952+T963+T972</f>
      </c>
      <c r="U973" s="199">
        <f t="shared" si="102"/>
      </c>
      <c r="V973" s="194">
        <f>(F973+4*500)/T973</f>
      </c>
      <c r="W973" s="194">
        <f>W938+W947+W952+W963+W972</f>
      </c>
      <c r="X973" s="194">
        <f t="shared" si="234"/>
      </c>
      <c r="Y973" s="198">
        <f t="shared" si="366"/>
      </c>
      <c r="Z973" s="194">
        <f t="shared" si="498"/>
      </c>
      <c r="AA973" s="194">
        <f>W973/(F973+COUNT(W928:W935,W939:W946,W950:W951,W955:W962,W964:W971)*500)</f>
      </c>
      <c r="AB973" s="194">
        <f>AB938+AB947+AB952+AB963+AB972</f>
      </c>
      <c r="AC973" s="194">
        <f>AC938+AC947+AC952+AC963+AC972</f>
      </c>
      <c r="AD973" s="198">
        <f t="shared" si="630"/>
      </c>
      <c r="AE973" s="194">
        <f>(W973-AC973)/(F973+COUNT(W928:W935,W939:W946,W950:W951,W955:W962,W964:W971)*500)</f>
      </c>
      <c r="AF973" s="174"/>
    </row>
    <row r="974">
      <c r="A974" s="150" t="s">
        <v>107</v>
      </c>
      <c r="B974" s="151" t="s">
        <v>108</v>
      </c>
      <c r="C974" s="152" t="s">
        <v>109</v>
      </c>
      <c r="D974" s="151" t="s">
        <v>110</v>
      </c>
      <c r="E974" s="153" t="s">
        <v>111</v>
      </c>
      <c r="F974" s="151" t="s">
        <v>112</v>
      </c>
      <c r="G974" s="151" t="s">
        <v>113</v>
      </c>
      <c r="H974" s="151" t="s">
        <v>114</v>
      </c>
      <c r="I974" s="154" t="s">
        <v>115</v>
      </c>
      <c r="J974" s="155" t="s">
        <v>116</v>
      </c>
      <c r="K974" s="151" t="s">
        <v>117</v>
      </c>
      <c r="L974" s="155" t="s">
        <v>118</v>
      </c>
      <c r="M974" s="151" t="s">
        <v>119</v>
      </c>
      <c r="N974" s="156" t="s">
        <v>120</v>
      </c>
      <c r="O974" s="151" t="s">
        <v>121</v>
      </c>
      <c r="P974" s="156" t="s">
        <v>122</v>
      </c>
      <c r="Q974" s="154" t="s">
        <v>123</v>
      </c>
      <c r="R974" s="157" t="s">
        <v>124</v>
      </c>
      <c r="S974" s="158" t="s">
        <v>125</v>
      </c>
      <c r="T974" s="157" t="s">
        <v>126</v>
      </c>
      <c r="U974" s="159" t="s">
        <v>127</v>
      </c>
      <c r="V974" s="160" t="s">
        <v>128</v>
      </c>
      <c r="W974" s="159" t="s">
        <v>129</v>
      </c>
      <c r="X974" s="160" t="s">
        <v>130</v>
      </c>
      <c r="Y974" s="158" t="s">
        <v>131</v>
      </c>
      <c r="Z974" s="160" t="s">
        <v>132</v>
      </c>
      <c r="AA974" s="160" t="s">
        <v>133</v>
      </c>
      <c r="AB974" s="160" t="s">
        <v>134</v>
      </c>
      <c r="AC974" s="157" t="s">
        <v>135</v>
      </c>
      <c r="AD974" s="158" t="s">
        <v>136</v>
      </c>
      <c r="AE974" s="160" t="s">
        <v>137</v>
      </c>
      <c r="AF974" s="160" t="s">
        <v>138</v>
      </c>
    </row>
    <row r="975">
      <c r="A975" s="161" t="s">
        <v>207</v>
      </c>
      <c r="B975" s="162" t="s">
        <v>140</v>
      </c>
      <c r="C975" s="163" t="s">
        <v>156</v>
      </c>
      <c r="D975" s="201" t="s">
        <v>187</v>
      </c>
      <c r="E975" s="165">
        <v>1866.36</v>
      </c>
      <c r="F975" s="166">
        <f>E975+E977+E976</f>
      </c>
      <c r="G975" s="167">
        <v>17590</v>
      </c>
      <c r="H975" s="167">
        <v>486</v>
      </c>
      <c r="I975" s="168">
        <f t="shared" ref="I975:I1039" si="681">H975/G975</f>
      </c>
      <c r="J975" s="169">
        <f t="shared" ref="J975:J1038" si="735">(E975/G975)*1000</f>
      </c>
      <c r="K975" s="167">
        <v>28</v>
      </c>
      <c r="L975" s="169">
        <f t="shared" ref="L975:L1039" si="792">E975/K975</f>
      </c>
      <c r="M975" s="167">
        <v>0</v>
      </c>
      <c r="N975" s="170">
        <f t="shared" ref="N975:N1039" si="819">E975/M975</f>
      </c>
      <c r="O975" s="167">
        <v>2</v>
      </c>
      <c r="P975" s="170">
        <f t="shared" ref="P975:P1039" si="846">E975/O975</f>
      </c>
      <c r="Q975" s="171">
        <f>(M975+M977)/(O975+O977)</f>
      </c>
      <c r="R975" s="172">
        <v>3</v>
      </c>
      <c r="S975" s="171">
        <f>(O975+O977)/(K975+K977)</f>
      </c>
      <c r="T975" s="172">
        <v>0</v>
      </c>
      <c r="U975" s="173">
        <f>F975/T975</f>
      </c>
      <c r="V975" s="174">
        <f>(F975+500)/T975</f>
      </c>
      <c r="W975" s="175">
        <v>0</v>
      </c>
      <c r="X975" s="174">
        <f>W975/T975</f>
      </c>
      <c r="Y975" s="171">
        <f>T975/R975</f>
      </c>
      <c r="Z975" s="174">
        <f>W975/F975</f>
      </c>
      <c r="AA975" s="174">
        <f>W975/(F975+500)</f>
      </c>
      <c r="AB975" s="172">
        <v>0</v>
      </c>
      <c r="AC975" s="172">
        <v>0</v>
      </c>
      <c r="AD975" s="171">
        <f>AB975/T975</f>
      </c>
      <c r="AE975" s="174">
        <f>(W975-AC975)/(F975+500)</f>
      </c>
      <c r="AF975" s="176" t="s">
        <v>205</v>
      </c>
    </row>
    <row customHeight="true" ht="20.238095238095237" r="976">
      <c r="A976" s="161"/>
      <c r="B976" s="162"/>
      <c r="C976" s="163"/>
      <c r="D976" s="164" t="s">
        <v>142</v>
      </c>
      <c r="E976" s="165">
        <v>250.01</v>
      </c>
      <c r="F976" s="166"/>
      <c r="G976" s="167">
        <v>1659</v>
      </c>
      <c r="H976" s="167">
        <v>108</v>
      </c>
      <c r="I976" s="168">
        <f t="shared" si="681"/>
      </c>
      <c r="J976" s="169">
        <f t="shared" si="735"/>
      </c>
      <c r="K976" s="167">
        <v>5</v>
      </c>
      <c r="L976" s="169">
        <f t="shared" si="792"/>
      </c>
      <c r="M976" s="167">
        <v>0</v>
      </c>
      <c r="N976" s="170">
        <f t="shared" si="819"/>
      </c>
      <c r="O976" s="167">
        <v>0</v>
      </c>
      <c r="P976" s="170">
        <f t="shared" si="846"/>
      </c>
      <c r="Q976" s="171"/>
      <c r="R976" s="172"/>
      <c r="S976" s="171"/>
      <c r="T976" s="172"/>
      <c r="U976" s="173"/>
      <c r="V976" s="174"/>
      <c r="W976" s="175"/>
      <c r="X976" s="174"/>
      <c r="Y976" s="171"/>
      <c r="Z976" s="174"/>
      <c r="AA976" s="174"/>
      <c r="AB976" s="172"/>
      <c r="AC976" s="172"/>
      <c r="AD976" s="171"/>
      <c r="AE976" s="174"/>
      <c r="AF976" s="176"/>
    </row>
    <row r="977">
      <c r="A977" s="161"/>
      <c r="B977" s="162"/>
      <c r="C977" s="163"/>
      <c r="D977" s="164" t="s">
        <v>144</v>
      </c>
      <c r="E977" s="165">
        <v>0</v>
      </c>
      <c r="F977" s="166"/>
      <c r="G977" s="167">
        <v>1</v>
      </c>
      <c r="H977" s="167">
        <v>0</v>
      </c>
      <c r="I977" s="168">
        <f t="shared" si="681"/>
      </c>
      <c r="J977" s="169">
        <f t="shared" si="735"/>
      </c>
      <c r="K977" s="167">
        <v>0</v>
      </c>
      <c r="L977" s="169">
        <f t="shared" si="792"/>
      </c>
      <c r="M977" s="167">
        <v>0</v>
      </c>
      <c r="N977" s="170">
        <f t="shared" si="819"/>
      </c>
      <c r="O977" s="167">
        <v>0</v>
      </c>
      <c r="P977" s="170">
        <f t="shared" si="846"/>
      </c>
      <c r="Q977" s="171"/>
      <c r="R977" s="172"/>
      <c r="S977" s="171"/>
      <c r="T977" s="172"/>
      <c r="U977" s="173"/>
      <c r="V977" s="174"/>
      <c r="W977" s="175"/>
      <c r="X977" s="174"/>
      <c r="Y977" s="171"/>
      <c r="Z977" s="174"/>
      <c r="AA977" s="174"/>
      <c r="AB977" s="172"/>
      <c r="AC977" s="172"/>
      <c r="AD977" s="171"/>
      <c r="AE977" s="174"/>
      <c r="AF977" s="176" t="s">
        <v>160</v>
      </c>
    </row>
    <row r="978">
      <c r="A978" s="161"/>
      <c r="B978" s="162" t="s">
        <v>146</v>
      </c>
      <c r="C978" s="163" t="s">
        <v>156</v>
      </c>
      <c r="D978" s="201" t="s">
        <v>187</v>
      </c>
      <c r="E978" s="165">
        <v>1503.44</v>
      </c>
      <c r="F978" s="166">
        <f>E978+E980+E979</f>
      </c>
      <c r="G978" s="167">
        <v>15189</v>
      </c>
      <c r="H978" s="167">
        <v>557</v>
      </c>
      <c r="I978" s="168">
        <f t="shared" si="681"/>
      </c>
      <c r="J978" s="169">
        <f t="shared" si="735"/>
      </c>
      <c r="K978" s="167">
        <v>32</v>
      </c>
      <c r="L978" s="169">
        <f t="shared" si="792"/>
      </c>
      <c r="M978" s="167">
        <v>0</v>
      </c>
      <c r="N978" s="170">
        <f t="shared" si="819"/>
      </c>
      <c r="O978" s="167">
        <v>2</v>
      </c>
      <c r="P978" s="170">
        <f t="shared" si="846"/>
      </c>
      <c r="Q978" s="171">
        <f>(M978+M980)/(O978+O980)</f>
      </c>
      <c r="R978" s="172">
        <v>3</v>
      </c>
      <c r="S978" s="171">
        <f>(O978+O980)/(K978+K980)</f>
      </c>
      <c r="T978" s="172">
        <v>0</v>
      </c>
      <c r="U978" s="173">
        <f>F978/T978</f>
      </c>
      <c r="V978" s="174">
        <f>(F978+500)/T978</f>
      </c>
      <c r="W978" s="175">
        <v>0</v>
      </c>
      <c r="X978" s="174">
        <f>W978/T978</f>
      </c>
      <c r="Y978" s="171">
        <f>T978/R978</f>
      </c>
      <c r="Z978" s="174">
        <f>W978/F978</f>
      </c>
      <c r="AA978" s="174">
        <f>W978/(F978+500)</f>
      </c>
      <c r="AB978" s="172">
        <v>0</v>
      </c>
      <c r="AC978" s="172">
        <v>0</v>
      </c>
      <c r="AD978" s="171">
        <f>AB978/T978</f>
      </c>
      <c r="AE978" s="174">
        <f>(W978-AC978)/(F978+500)</f>
      </c>
      <c r="AF978" s="176" t="s">
        <v>205</v>
      </c>
    </row>
    <row customHeight="true" ht="20.238095238095237" r="979">
      <c r="A979" s="161"/>
      <c r="B979" s="162"/>
      <c r="C979" s="163"/>
      <c r="D979" s="164" t="s">
        <v>142</v>
      </c>
      <c r="E979" s="165">
        <v>315.5</v>
      </c>
      <c r="F979" s="166"/>
      <c r="G979" s="167">
        <v>1475</v>
      </c>
      <c r="H979" s="167">
        <v>114</v>
      </c>
      <c r="I979" s="168">
        <f t="shared" si="681"/>
      </c>
      <c r="J979" s="169">
        <f t="shared" si="735"/>
      </c>
      <c r="K979" s="167">
        <v>3</v>
      </c>
      <c r="L979" s="169">
        <f t="shared" si="792"/>
      </c>
      <c r="M979" s="167">
        <v>0</v>
      </c>
      <c r="N979" s="170">
        <f t="shared" si="819"/>
      </c>
      <c r="O979" s="167">
        <v>0</v>
      </c>
      <c r="P979" s="170">
        <f t="shared" si="846"/>
      </c>
      <c r="Q979" s="171"/>
      <c r="R979" s="172"/>
      <c r="S979" s="171"/>
      <c r="T979" s="172"/>
      <c r="U979" s="173"/>
      <c r="V979" s="174"/>
      <c r="W979" s="175"/>
      <c r="X979" s="174"/>
      <c r="Y979" s="171"/>
      <c r="Z979" s="174"/>
      <c r="AA979" s="174"/>
      <c r="AB979" s="172"/>
      <c r="AC979" s="172"/>
      <c r="AD979" s="171"/>
      <c r="AE979" s="174"/>
      <c r="AF979" s="176"/>
    </row>
    <row r="980">
      <c r="A980" s="161"/>
      <c r="B980" s="162"/>
      <c r="C980" s="163"/>
      <c r="D980" s="164" t="s">
        <v>144</v>
      </c>
      <c r="E980" s="165">
        <v>0</v>
      </c>
      <c r="F980" s="166"/>
      <c r="G980" s="167">
        <v>0</v>
      </c>
      <c r="H980" s="167">
        <v>0</v>
      </c>
      <c r="I980" s="168">
        <f t="shared" si="681"/>
      </c>
      <c r="J980" s="169">
        <f t="shared" si="735"/>
      </c>
      <c r="K980" s="167">
        <v>0</v>
      </c>
      <c r="L980" s="169">
        <f t="shared" si="792"/>
      </c>
      <c r="M980" s="167">
        <v>0</v>
      </c>
      <c r="N980" s="170">
        <f t="shared" si="819"/>
      </c>
      <c r="O980" s="167">
        <v>0</v>
      </c>
      <c r="P980" s="170">
        <f t="shared" si="846"/>
      </c>
      <c r="Q980" s="171"/>
      <c r="R980" s="172"/>
      <c r="S980" s="171"/>
      <c r="T980" s="172"/>
      <c r="U980" s="173"/>
      <c r="V980" s="174"/>
      <c r="W980" s="175"/>
      <c r="X980" s="174"/>
      <c r="Y980" s="171"/>
      <c r="Z980" s="174"/>
      <c r="AA980" s="174"/>
      <c r="AB980" s="172"/>
      <c r="AC980" s="172"/>
      <c r="AD980" s="171"/>
      <c r="AE980" s="174"/>
      <c r="AF980" s="176" t="s">
        <v>160</v>
      </c>
    </row>
    <row r="981">
      <c r="A981" s="161"/>
      <c r="B981" s="162" t="s">
        <v>147</v>
      </c>
      <c r="C981" s="163" t="s">
        <v>156</v>
      </c>
      <c r="D981" s="201" t="s">
        <v>187</v>
      </c>
      <c r="E981" s="165">
        <v>1907.47</v>
      </c>
      <c r="F981" s="166">
        <f>E981+E983+E982</f>
      </c>
      <c r="G981" s="167">
        <v>15836</v>
      </c>
      <c r="H981" s="167">
        <v>150</v>
      </c>
      <c r="I981" s="168">
        <f t="shared" si="681"/>
      </c>
      <c r="J981" s="169">
        <f t="shared" si="735"/>
      </c>
      <c r="K981" s="167">
        <v>31</v>
      </c>
      <c r="L981" s="169">
        <f t="shared" si="792"/>
      </c>
      <c r="M981" s="167">
        <v>0</v>
      </c>
      <c r="N981" s="170">
        <f t="shared" si="819"/>
      </c>
      <c r="O981" s="167">
        <v>5</v>
      </c>
      <c r="P981" s="170">
        <f t="shared" si="846"/>
      </c>
      <c r="Q981" s="171">
        <f>(M981+M983)/(O981+O983)</f>
      </c>
      <c r="R981" s="172">
        <v>12</v>
      </c>
      <c r="S981" s="171">
        <f>(O981+O983)/(K981+K983)</f>
      </c>
      <c r="T981" s="172">
        <v>1</v>
      </c>
      <c r="U981" s="173">
        <f>F981/T981</f>
      </c>
      <c r="V981" s="174">
        <f>(F981+500)/T981</f>
      </c>
      <c r="W981" s="175">
        <v>2971.2</v>
      </c>
      <c r="X981" s="174">
        <f>W981/T981</f>
      </c>
      <c r="Y981" s="171">
        <f>T981/R981</f>
      </c>
      <c r="Z981" s="174">
        <f>W981/F981</f>
      </c>
      <c r="AA981" s="174">
        <f>W981/(F981+500)</f>
      </c>
      <c r="AB981" s="172">
        <v>0</v>
      </c>
      <c r="AC981" s="172">
        <v>0</v>
      </c>
      <c r="AD981" s="171">
        <f>AB981/T981</f>
      </c>
      <c r="AE981" s="174">
        <f>(W981-AC981)/(F981+500)</f>
      </c>
      <c r="AF981" s="176" t="s">
        <v>205</v>
      </c>
    </row>
    <row customHeight="true" ht="20.238095238095237" r="982">
      <c r="A982" s="161"/>
      <c r="B982" s="162"/>
      <c r="C982" s="163"/>
      <c r="D982" s="164" t="s">
        <v>142</v>
      </c>
      <c r="E982" s="165">
        <v>576.75</v>
      </c>
      <c r="F982" s="166"/>
      <c r="G982" s="167">
        <v>1516</v>
      </c>
      <c r="H982" s="167">
        <v>112</v>
      </c>
      <c r="I982" s="168">
        <f t="shared" si="681"/>
      </c>
      <c r="J982" s="169">
        <f t="shared" si="735"/>
      </c>
      <c r="K982" s="167">
        <v>0</v>
      </c>
      <c r="L982" s="169">
        <f t="shared" si="792"/>
      </c>
      <c r="M982" s="167">
        <v>0</v>
      </c>
      <c r="N982" s="170">
        <f t="shared" si="819"/>
      </c>
      <c r="O982" s="167">
        <v>0</v>
      </c>
      <c r="P982" s="170">
        <f t="shared" si="846"/>
      </c>
      <c r="Q982" s="171"/>
      <c r="R982" s="172"/>
      <c r="S982" s="171"/>
      <c r="T982" s="172"/>
      <c r="U982" s="173"/>
      <c r="V982" s="174"/>
      <c r="W982" s="175"/>
      <c r="X982" s="174"/>
      <c r="Y982" s="171"/>
      <c r="Z982" s="174"/>
      <c r="AA982" s="174"/>
      <c r="AB982" s="172"/>
      <c r="AC982" s="172"/>
      <c r="AD982" s="171"/>
      <c r="AE982" s="174"/>
      <c r="AF982" s="176"/>
    </row>
    <row r="983">
      <c r="A983" s="161"/>
      <c r="B983" s="162"/>
      <c r="C983" s="163"/>
      <c r="D983" s="164" t="s">
        <v>144</v>
      </c>
      <c r="E983" s="165">
        <v>0</v>
      </c>
      <c r="F983" s="166"/>
      <c r="G983" s="167">
        <v>0</v>
      </c>
      <c r="H983" s="167">
        <v>0</v>
      </c>
      <c r="I983" s="168">
        <f t="shared" si="681"/>
      </c>
      <c r="J983" s="169">
        <f t="shared" si="735"/>
      </c>
      <c r="K983" s="167">
        <v>0</v>
      </c>
      <c r="L983" s="169">
        <f t="shared" si="792"/>
      </c>
      <c r="M983" s="167">
        <v>0</v>
      </c>
      <c r="N983" s="170">
        <f t="shared" si="819"/>
      </c>
      <c r="O983" s="167">
        <v>0</v>
      </c>
      <c r="P983" s="170">
        <f t="shared" si="846"/>
      </c>
      <c r="Q983" s="171"/>
      <c r="R983" s="172"/>
      <c r="S983" s="171"/>
      <c r="T983" s="172"/>
      <c r="U983" s="173"/>
      <c r="V983" s="174"/>
      <c r="W983" s="175"/>
      <c r="X983" s="174"/>
      <c r="Y983" s="171"/>
      <c r="Z983" s="174"/>
      <c r="AA983" s="174"/>
      <c r="AB983" s="172"/>
      <c r="AC983" s="172"/>
      <c r="AD983" s="171"/>
      <c r="AE983" s="174"/>
      <c r="AF983" s="176" t="s">
        <v>160</v>
      </c>
    </row>
    <row r="984">
      <c r="A984" s="161"/>
      <c r="B984" s="162" t="s">
        <v>148</v>
      </c>
      <c r="C984" s="163" t="s">
        <v>156</v>
      </c>
      <c r="D984" s="201" t="s">
        <v>187</v>
      </c>
      <c r="E984" s="165">
        <v>2953.48</v>
      </c>
      <c r="F984" s="166">
        <f>E984+E986+E985</f>
      </c>
      <c r="G984" s="167">
        <v>31169</v>
      </c>
      <c r="H984" s="167">
        <v>193</v>
      </c>
      <c r="I984" s="168">
        <f t="shared" si="681"/>
      </c>
      <c r="J984" s="169">
        <f t="shared" si="735"/>
      </c>
      <c r="K984" s="167">
        <v>51</v>
      </c>
      <c r="L984" s="169">
        <f t="shared" si="792"/>
      </c>
      <c r="M984" s="167">
        <v>4</v>
      </c>
      <c r="N984" s="170">
        <f t="shared" si="819"/>
      </c>
      <c r="O984" s="167">
        <v>7</v>
      </c>
      <c r="P984" s="170">
        <f t="shared" si="846"/>
      </c>
      <c r="Q984" s="171">
        <f>(M984+M986)/(O984+O986)</f>
      </c>
      <c r="R984" s="172">
        <v>9</v>
      </c>
      <c r="S984" s="171">
        <f>(O984+O986)/(K984+K986)</f>
      </c>
      <c r="T984" s="172">
        <v>3</v>
      </c>
      <c r="U984" s="173">
        <f>F984/T984</f>
      </c>
      <c r="V984" s="174">
        <f>(F984+500)/T984</f>
      </c>
      <c r="W984" s="175">
        <v>5913.6</v>
      </c>
      <c r="X984" s="174">
        <f>W984/T984</f>
      </c>
      <c r="Y984" s="171">
        <f>T984/R984</f>
      </c>
      <c r="Z984" s="174">
        <f>W984/F984</f>
      </c>
      <c r="AA984" s="174">
        <f>W984/(F984+500)</f>
      </c>
      <c r="AB984" s="172">
        <v>1</v>
      </c>
      <c r="AC984" s="208">
        <v>1723.2</v>
      </c>
      <c r="AD984" s="171">
        <f>AB984/T984</f>
      </c>
      <c r="AE984" s="174">
        <f>(W984-AC984)/(F984+500)</f>
      </c>
      <c r="AF984" s="176" t="s">
        <v>205</v>
      </c>
    </row>
    <row customHeight="true" ht="20.238095238095237" r="985">
      <c r="A985" s="161"/>
      <c r="B985" s="162"/>
      <c r="C985" s="163"/>
      <c r="D985" s="164" t="s">
        <v>142</v>
      </c>
      <c r="E985" s="165">
        <v>972.19</v>
      </c>
      <c r="F985" s="166"/>
      <c r="G985" s="167">
        <v>1154</v>
      </c>
      <c r="H985" s="167">
        <v>95</v>
      </c>
      <c r="I985" s="168">
        <f t="shared" si="681"/>
      </c>
      <c r="J985" s="169">
        <f t="shared" si="735"/>
      </c>
      <c r="K985" s="167">
        <v>3</v>
      </c>
      <c r="L985" s="169">
        <f t="shared" si="792"/>
      </c>
      <c r="M985" s="167">
        <v>0</v>
      </c>
      <c r="N985" s="170">
        <f t="shared" si="819"/>
      </c>
      <c r="O985" s="167">
        <v>0</v>
      </c>
      <c r="P985" s="170">
        <f t="shared" si="846"/>
      </c>
      <c r="Q985" s="171"/>
      <c r="R985" s="172"/>
      <c r="S985" s="171"/>
      <c r="T985" s="172"/>
      <c r="U985" s="173"/>
      <c r="V985" s="174"/>
      <c r="W985" s="175"/>
      <c r="X985" s="174"/>
      <c r="Y985" s="171"/>
      <c r="Z985" s="174"/>
      <c r="AA985" s="174"/>
      <c r="AB985" s="172"/>
      <c r="AC985" s="172"/>
      <c r="AD985" s="171"/>
      <c r="AE985" s="174"/>
      <c r="AF985" s="176"/>
    </row>
    <row r="986">
      <c r="A986" s="161"/>
      <c r="B986" s="162"/>
      <c r="C986" s="163"/>
      <c r="D986" s="164" t="s">
        <v>144</v>
      </c>
      <c r="E986" s="165">
        <v>0.21</v>
      </c>
      <c r="F986" s="166"/>
      <c r="G986" s="167">
        <v>2</v>
      </c>
      <c r="H986" s="167">
        <v>0</v>
      </c>
      <c r="I986" s="168">
        <f t="shared" si="681"/>
      </c>
      <c r="J986" s="169">
        <f t="shared" si="735"/>
      </c>
      <c r="K986" s="167">
        <v>0</v>
      </c>
      <c r="L986" s="169">
        <f t="shared" si="792"/>
      </c>
      <c r="M986" s="167">
        <v>0</v>
      </c>
      <c r="N986" s="170">
        <f t="shared" si="819"/>
      </c>
      <c r="O986" s="167">
        <v>0</v>
      </c>
      <c r="P986" s="170">
        <f t="shared" si="846"/>
      </c>
      <c r="Q986" s="171"/>
      <c r="R986" s="172"/>
      <c r="S986" s="171"/>
      <c r="T986" s="172"/>
      <c r="U986" s="173"/>
      <c r="V986" s="174"/>
      <c r="W986" s="175"/>
      <c r="X986" s="174"/>
      <c r="Y986" s="171"/>
      <c r="Z986" s="174"/>
      <c r="AA986" s="174"/>
      <c r="AB986" s="172"/>
      <c r="AC986" s="172"/>
      <c r="AD986" s="171"/>
      <c r="AE986" s="174"/>
      <c r="AF986" s="176" t="s">
        <v>160</v>
      </c>
    </row>
    <row r="987">
      <c r="A987" s="161"/>
      <c r="B987" s="162" t="s">
        <v>150</v>
      </c>
      <c r="C987" s="163" t="s">
        <v>156</v>
      </c>
      <c r="D987" s="201" t="s">
        <v>187</v>
      </c>
      <c r="E987" s="165">
        <v>2332.71</v>
      </c>
      <c r="F987" s="166">
        <f>E987+E989+E988</f>
      </c>
      <c r="G987" s="167">
        <v>27020</v>
      </c>
      <c r="H987" s="167">
        <v>203</v>
      </c>
      <c r="I987" s="168">
        <f t="shared" si="681"/>
      </c>
      <c r="J987" s="169">
        <f t="shared" si="735"/>
      </c>
      <c r="K987" s="167">
        <v>52</v>
      </c>
      <c r="L987" s="169">
        <f t="shared" si="792"/>
      </c>
      <c r="M987" s="167">
        <v>2</v>
      </c>
      <c r="N987" s="170">
        <f t="shared" si="819"/>
      </c>
      <c r="O987" s="167">
        <v>6</v>
      </c>
      <c r="P987" s="170">
        <f t="shared" si="846"/>
      </c>
      <c r="Q987" s="171">
        <f>(M987+M989)/(O987+O989)</f>
      </c>
      <c r="R987" s="172">
        <v>10</v>
      </c>
      <c r="S987" s="171">
        <f>(O987+O989)/(K987+K989)</f>
      </c>
      <c r="T987" s="172">
        <v>3</v>
      </c>
      <c r="U987" s="173">
        <f>F987/T987</f>
      </c>
      <c r="V987" s="174">
        <f>(F987+500)/T987</f>
      </c>
      <c r="W987" s="175">
        <v>5918.4</v>
      </c>
      <c r="X987" s="174">
        <f>W987/T987</f>
      </c>
      <c r="Y987" s="171">
        <f>T987/R987</f>
      </c>
      <c r="Z987" s="174">
        <f>W987/F987</f>
      </c>
      <c r="AA987" s="174">
        <f>W987/(F987+500)</f>
      </c>
      <c r="AB987" s="172">
        <v>1</v>
      </c>
      <c r="AC987" s="172">
        <v>2467.2</v>
      </c>
      <c r="AD987" s="171">
        <f>AB987/T987</f>
      </c>
      <c r="AE987" s="174">
        <f>(W987-AC987)/(F987+500)</f>
      </c>
      <c r="AF987" s="176" t="s">
        <v>205</v>
      </c>
    </row>
    <row customHeight="true" ht="20.238095238095237" r="988">
      <c r="A988" s="161"/>
      <c r="B988" s="162"/>
      <c r="C988" s="163"/>
      <c r="D988" s="164" t="s">
        <v>142</v>
      </c>
      <c r="E988" s="165">
        <v>251.98</v>
      </c>
      <c r="F988" s="166"/>
      <c r="G988" s="167">
        <v>963</v>
      </c>
      <c r="H988" s="167">
        <v>66</v>
      </c>
      <c r="I988" s="168">
        <f t="shared" si="681"/>
      </c>
      <c r="J988" s="169">
        <f t="shared" si="735"/>
      </c>
      <c r="K988" s="167">
        <v>7</v>
      </c>
      <c r="L988" s="169">
        <f t="shared" si="792"/>
      </c>
      <c r="M988" s="167">
        <v>0</v>
      </c>
      <c r="N988" s="170">
        <f t="shared" si="819"/>
      </c>
      <c r="O988" s="167">
        <v>1</v>
      </c>
      <c r="P988" s="170">
        <f t="shared" si="846"/>
      </c>
      <c r="Q988" s="171"/>
      <c r="R988" s="172"/>
      <c r="S988" s="171"/>
      <c r="T988" s="172"/>
      <c r="U988" s="173"/>
      <c r="V988" s="174"/>
      <c r="W988" s="175"/>
      <c r="X988" s="174"/>
      <c r="Y988" s="171"/>
      <c r="Z988" s="174"/>
      <c r="AA988" s="174"/>
      <c r="AB988" s="172"/>
      <c r="AC988" s="172"/>
      <c r="AD988" s="171"/>
      <c r="AE988" s="174"/>
      <c r="AF988" s="176"/>
    </row>
    <row r="989">
      <c r="A989" s="161"/>
      <c r="B989" s="162"/>
      <c r="C989" s="163"/>
      <c r="D989" s="164" t="s">
        <v>144</v>
      </c>
      <c r="E989" s="165">
        <v>45.98</v>
      </c>
      <c r="F989" s="166"/>
      <c r="G989" s="167">
        <v>409</v>
      </c>
      <c r="H989" s="167">
        <v>14</v>
      </c>
      <c r="I989" s="168">
        <f t="shared" si="681"/>
      </c>
      <c r="J989" s="169">
        <f t="shared" si="735"/>
      </c>
      <c r="K989" s="167">
        <v>1</v>
      </c>
      <c r="L989" s="169">
        <f t="shared" si="792"/>
      </c>
      <c r="M989" s="167">
        <v>0</v>
      </c>
      <c r="N989" s="170">
        <f t="shared" si="819"/>
      </c>
      <c r="O989" s="167">
        <v>0</v>
      </c>
      <c r="P989" s="170">
        <f t="shared" si="846"/>
      </c>
      <c r="Q989" s="171"/>
      <c r="R989" s="172"/>
      <c r="S989" s="171"/>
      <c r="T989" s="172"/>
      <c r="U989" s="173"/>
      <c r="V989" s="174"/>
      <c r="W989" s="175"/>
      <c r="X989" s="174"/>
      <c r="Y989" s="171"/>
      <c r="Z989" s="174"/>
      <c r="AA989" s="174"/>
      <c r="AB989" s="172"/>
      <c r="AC989" s="172"/>
      <c r="AD989" s="171"/>
      <c r="AE989" s="174"/>
      <c r="AF989" s="176" t="s">
        <v>160</v>
      </c>
    </row>
    <row r="990">
      <c r="A990" s="161"/>
      <c r="B990" s="177" t="s">
        <v>149</v>
      </c>
      <c r="C990" s="178"/>
      <c r="D990" s="179"/>
      <c r="E990" s="180">
        <f>SUM(E975:E989)</f>
      </c>
      <c r="F990" s="181">
        <f>SUM(F975:F989)</f>
      </c>
      <c r="G990" s="181">
        <f>SUM(G975:G989)</f>
      </c>
      <c r="H990" s="181">
        <f>SUM(H975:H989)</f>
      </c>
      <c r="I990" s="182">
        <f t="shared" si="681"/>
      </c>
      <c r="J990" s="183">
        <f t="shared" si="735"/>
      </c>
      <c r="K990" s="181">
        <f>SUM(K975:K989)</f>
      </c>
      <c r="L990" s="183">
        <f t="shared" si="792"/>
      </c>
      <c r="M990" s="181">
        <f>SUM(M975:M989)</f>
      </c>
      <c r="N990" s="184">
        <f t="shared" si="819"/>
      </c>
      <c r="O990" s="181">
        <f>SUM(O975:O989)</f>
      </c>
      <c r="P990" s="184">
        <f t="shared" si="846"/>
      </c>
      <c r="Q990" s="185">
        <f>M990/O990</f>
      </c>
      <c r="R990" s="181">
        <f>SUM(R975:R989)</f>
      </c>
      <c r="S990" s="185">
        <f>(O990+O990)/(K990+K990)</f>
      </c>
      <c r="T990" s="181">
        <f>SUM(T975:T989)</f>
      </c>
      <c r="U990" s="186">
        <f t="shared" ref="U990:U991" si="103">F990/T990</f>
      </c>
      <c r="V990" s="187">
        <f>(F990+5*500)/T990</f>
      </c>
      <c r="W990" s="183">
        <f>SUM(W975:W989)</f>
      </c>
      <c r="X990" s="188">
        <f t="shared" ref="X990:X991" si="235">W990/T990</f>
      </c>
      <c r="Y990" s="185">
        <f t="shared" ref="Y990:Y991" si="367">T990/R990</f>
      </c>
      <c r="Z990" s="187">
        <f t="shared" ref="Z990:Z991" si="499">W990/F990</f>
      </c>
      <c r="AA990" s="187">
        <f>W990/(F990+COUNT(W975:W989)*500)</f>
      </c>
      <c r="AB990" s="181">
        <f>SUM(AB975:AB989)</f>
      </c>
      <c r="AC990" s="181">
        <f>SUM(AC975:AC989)</f>
      </c>
      <c r="AD990" s="185">
        <f t="shared" ref="AD990:AD991" si="631">AB990/T990</f>
      </c>
      <c r="AE990" s="189">
        <f>(W990-AC990)/(F990+COUNT(W975:W989)*500)</f>
      </c>
      <c r="AF990" s="174"/>
    </row>
    <row r="991">
      <c r="A991" s="161"/>
      <c r="B991" s="162" t="s">
        <v>152</v>
      </c>
      <c r="C991" s="163" t="s">
        <v>183</v>
      </c>
      <c r="D991" s="201" t="s">
        <v>187</v>
      </c>
      <c r="E991" s="165">
        <v>2910.52</v>
      </c>
      <c r="F991" s="166">
        <f>E991+E993+E992</f>
      </c>
      <c r="G991" s="167">
        <v>35819</v>
      </c>
      <c r="H991" s="167">
        <v>211</v>
      </c>
      <c r="I991" s="168">
        <f t="shared" si="681"/>
      </c>
      <c r="J991" s="169">
        <f t="shared" si="735"/>
      </c>
      <c r="K991" s="167">
        <v>52</v>
      </c>
      <c r="L991" s="169">
        <f t="shared" si="792"/>
      </c>
      <c r="M991" s="167">
        <v>3</v>
      </c>
      <c r="N991" s="170">
        <f t="shared" si="819"/>
      </c>
      <c r="O991" s="167">
        <v>7</v>
      </c>
      <c r="P991" s="170">
        <f t="shared" si="846"/>
      </c>
      <c r="Q991" s="171">
        <f>(M991+M993)/(O991+O993)</f>
      </c>
      <c r="R991" s="172">
        <v>16</v>
      </c>
      <c r="S991" s="171">
        <f>(O991+O993)/(K991+K993)</f>
      </c>
      <c r="T991" s="172">
        <v>1</v>
      </c>
      <c r="U991" s="173">
        <f t="shared" si="103"/>
      </c>
      <c r="V991" s="174">
        <f>(F991+500)/T991</f>
      </c>
      <c r="W991" s="175">
        <v>620.4</v>
      </c>
      <c r="X991" s="174">
        <f t="shared" si="235"/>
      </c>
      <c r="Y991" s="171">
        <f t="shared" si="367"/>
      </c>
      <c r="Z991" s="174">
        <f t="shared" si="499"/>
      </c>
      <c r="AA991" s="174">
        <f>W991/(F991+500)</f>
      </c>
      <c r="AB991" s="172">
        <v>1</v>
      </c>
      <c r="AC991" s="172">
        <v>620.4</v>
      </c>
      <c r="AD991" s="171">
        <f t="shared" si="631"/>
      </c>
      <c r="AE991" s="174">
        <f>(W991-AC991)/(F991+500)</f>
      </c>
      <c r="AF991" s="176" t="s">
        <v>205</v>
      </c>
    </row>
    <row customHeight="true" ht="20.238095238095237" r="992">
      <c r="A992" s="161"/>
      <c r="B992" s="162"/>
      <c r="C992" s="163"/>
      <c r="D992" s="164" t="s">
        <v>142</v>
      </c>
      <c r="E992" s="165">
        <v>160.97</v>
      </c>
      <c r="F992" s="166"/>
      <c r="G992" s="167">
        <v>947</v>
      </c>
      <c r="H992" s="167">
        <v>52</v>
      </c>
      <c r="I992" s="168">
        <f t="shared" si="681"/>
      </c>
      <c r="J992" s="169">
        <f t="shared" si="735"/>
      </c>
      <c r="K992" s="167">
        <v>2</v>
      </c>
      <c r="L992" s="169">
        <f t="shared" si="792"/>
      </c>
      <c r="M992" s="167">
        <v>0</v>
      </c>
      <c r="N992" s="170">
        <f t="shared" si="819"/>
      </c>
      <c r="O992" s="167">
        <v>0</v>
      </c>
      <c r="P992" s="170">
        <f t="shared" si="846"/>
      </c>
      <c r="Q992" s="171"/>
      <c r="R992" s="172"/>
      <c r="S992" s="171"/>
      <c r="T992" s="172"/>
      <c r="U992" s="173"/>
      <c r="V992" s="174"/>
      <c r="W992" s="175"/>
      <c r="X992" s="174"/>
      <c r="Y992" s="171"/>
      <c r="Z992" s="174"/>
      <c r="AA992" s="174"/>
      <c r="AB992" s="172"/>
      <c r="AC992" s="172"/>
      <c r="AD992" s="171"/>
      <c r="AE992" s="174"/>
      <c r="AF992" s="176"/>
    </row>
    <row r="993">
      <c r="A993" s="161"/>
      <c r="B993" s="162"/>
      <c r="C993" s="163"/>
      <c r="D993" s="164" t="s">
        <v>144</v>
      </c>
      <c r="E993" s="165">
        <v>43.31</v>
      </c>
      <c r="F993" s="166"/>
      <c r="G993" s="167">
        <v>356</v>
      </c>
      <c r="H993" s="167">
        <v>8</v>
      </c>
      <c r="I993" s="168">
        <f t="shared" si="681"/>
      </c>
      <c r="J993" s="169">
        <f t="shared" si="735"/>
      </c>
      <c r="K993" s="167">
        <v>0</v>
      </c>
      <c r="L993" s="169">
        <f t="shared" si="792"/>
      </c>
      <c r="M993" s="167">
        <v>0</v>
      </c>
      <c r="N993" s="170">
        <f t="shared" si="819"/>
      </c>
      <c r="O993" s="167">
        <v>0</v>
      </c>
      <c r="P993" s="170">
        <f t="shared" si="846"/>
      </c>
      <c r="Q993" s="171"/>
      <c r="R993" s="172"/>
      <c r="S993" s="171"/>
      <c r="T993" s="172"/>
      <c r="U993" s="173"/>
      <c r="V993" s="174"/>
      <c r="W993" s="175"/>
      <c r="X993" s="174"/>
      <c r="Y993" s="171"/>
      <c r="Z993" s="174"/>
      <c r="AA993" s="174"/>
      <c r="AB993" s="172"/>
      <c r="AC993" s="172"/>
      <c r="AD993" s="171"/>
      <c r="AE993" s="174"/>
      <c r="AF993" s="176" t="s">
        <v>160</v>
      </c>
    </row>
    <row r="994">
      <c r="A994" s="161"/>
      <c r="B994" s="162" t="s">
        <v>153</v>
      </c>
      <c r="C994" s="163" t="s">
        <v>183</v>
      </c>
      <c r="D994" s="201" t="s">
        <v>187</v>
      </c>
      <c r="E994" s="165">
        <v>1884.64</v>
      </c>
      <c r="F994" s="166">
        <f>E994+E996+E995</f>
      </c>
      <c r="G994" s="167">
        <v>21022</v>
      </c>
      <c r="H994" s="167">
        <v>105</v>
      </c>
      <c r="I994" s="168">
        <f t="shared" si="681"/>
      </c>
      <c r="J994" s="169">
        <f t="shared" si="735"/>
      </c>
      <c r="K994" s="167">
        <v>27</v>
      </c>
      <c r="L994" s="169">
        <f t="shared" si="792"/>
      </c>
      <c r="M994" s="167">
        <v>1</v>
      </c>
      <c r="N994" s="170">
        <f t="shared" si="819"/>
      </c>
      <c r="O994" s="167">
        <v>3</v>
      </c>
      <c r="P994" s="170">
        <f t="shared" si="846"/>
      </c>
      <c r="Q994" s="171">
        <f>(M994+M996)/(O994+O996)</f>
      </c>
      <c r="R994" s="172">
        <v>6</v>
      </c>
      <c r="S994" s="171">
        <f>(O994+O996)/(K994+K996)</f>
      </c>
      <c r="T994" s="172">
        <v>1</v>
      </c>
      <c r="U994" s="173">
        <f>F994/T994</f>
      </c>
      <c r="V994" s="174">
        <f>(F994+500)/T994</f>
      </c>
      <c r="W994" s="175">
        <v>396</v>
      </c>
      <c r="X994" s="174">
        <f>W994/T994</f>
      </c>
      <c r="Y994" s="171">
        <f>T994/R994</f>
      </c>
      <c r="Z994" s="174">
        <f>W994/F994</f>
      </c>
      <c r="AA994" s="174">
        <f>W994/(F994+500)</f>
      </c>
      <c r="AB994" s="172">
        <v>1</v>
      </c>
      <c r="AC994" s="172">
        <v>396</v>
      </c>
      <c r="AD994" s="171">
        <f>AB994/T994</f>
      </c>
      <c r="AE994" s="174">
        <f>(W994-AC994)/(F994+500)</f>
      </c>
      <c r="AF994" s="176" t="s">
        <v>205</v>
      </c>
    </row>
    <row customHeight="true" ht="20.238095238095237" r="995">
      <c r="A995" s="161"/>
      <c r="B995" s="162"/>
      <c r="C995" s="163"/>
      <c r="D995" s="164" t="s">
        <v>142</v>
      </c>
      <c r="E995" s="165">
        <v>125.68</v>
      </c>
      <c r="F995" s="166"/>
      <c r="G995" s="167">
        <v>1581</v>
      </c>
      <c r="H995" s="167">
        <v>61</v>
      </c>
      <c r="I995" s="168">
        <f t="shared" si="681"/>
      </c>
      <c r="J995" s="169">
        <f t="shared" si="735"/>
      </c>
      <c r="K995" s="167">
        <v>2</v>
      </c>
      <c r="L995" s="169">
        <f t="shared" si="792"/>
      </c>
      <c r="M995" s="167">
        <v>0</v>
      </c>
      <c r="N995" s="170">
        <f t="shared" si="819"/>
      </c>
      <c r="O995" s="167">
        <v>1</v>
      </c>
      <c r="P995" s="170">
        <f t="shared" si="846"/>
      </c>
      <c r="Q995" s="171"/>
      <c r="R995" s="172"/>
      <c r="S995" s="171"/>
      <c r="T995" s="172"/>
      <c r="U995" s="173"/>
      <c r="V995" s="174"/>
      <c r="W995" s="175"/>
      <c r="X995" s="174"/>
      <c r="Y995" s="171"/>
      <c r="Z995" s="174"/>
      <c r="AA995" s="174"/>
      <c r="AB995" s="172"/>
      <c r="AC995" s="172"/>
      <c r="AD995" s="171"/>
      <c r="AE995" s="174"/>
      <c r="AF995" s="176"/>
    </row>
    <row r="996">
      <c r="A996" s="161"/>
      <c r="B996" s="162"/>
      <c r="C996" s="163"/>
      <c r="D996" s="164" t="s">
        <v>144</v>
      </c>
      <c r="E996" s="165">
        <v>103.24</v>
      </c>
      <c r="F996" s="166"/>
      <c r="G996" s="167">
        <v>726</v>
      </c>
      <c r="H996" s="167">
        <v>38</v>
      </c>
      <c r="I996" s="168">
        <f t="shared" si="681"/>
      </c>
      <c r="J996" s="169">
        <f t="shared" si="735"/>
      </c>
      <c r="K996" s="167">
        <v>0</v>
      </c>
      <c r="L996" s="169">
        <f t="shared" si="792"/>
      </c>
      <c r="M996" s="167">
        <v>0</v>
      </c>
      <c r="N996" s="170">
        <f t="shared" si="819"/>
      </c>
      <c r="O996" s="167">
        <v>0</v>
      </c>
      <c r="P996" s="170">
        <f t="shared" si="846"/>
      </c>
      <c r="Q996" s="171"/>
      <c r="R996" s="172"/>
      <c r="S996" s="171"/>
      <c r="T996" s="172"/>
      <c r="U996" s="173"/>
      <c r="V996" s="174"/>
      <c r="W996" s="175"/>
      <c r="X996" s="174"/>
      <c r="Y996" s="171"/>
      <c r="Z996" s="174"/>
      <c r="AA996" s="174"/>
      <c r="AB996" s="172"/>
      <c r="AC996" s="172"/>
      <c r="AD996" s="171"/>
      <c r="AE996" s="174"/>
      <c r="AF996" s="176" t="s">
        <v>160</v>
      </c>
    </row>
    <row r="997">
      <c r="A997" s="161"/>
      <c r="B997" s="162" t="s">
        <v>154</v>
      </c>
      <c r="C997" s="163" t="s">
        <v>183</v>
      </c>
      <c r="D997" s="201" t="s">
        <v>187</v>
      </c>
      <c r="E997" s="165">
        <v>3496.51</v>
      </c>
      <c r="F997" s="166">
        <f>E997+E999+E998</f>
      </c>
      <c r="G997" s="167">
        <v>40452</v>
      </c>
      <c r="H997" s="167">
        <v>204</v>
      </c>
      <c r="I997" s="168">
        <f t="shared" si="681"/>
      </c>
      <c r="J997" s="169">
        <f t="shared" si="735"/>
      </c>
      <c r="K997" s="167">
        <v>31</v>
      </c>
      <c r="L997" s="169">
        <f t="shared" si="792"/>
      </c>
      <c r="M997" s="167">
        <v>3</v>
      </c>
      <c r="N997" s="170">
        <f t="shared" si="819"/>
      </c>
      <c r="O997" s="167">
        <v>8</v>
      </c>
      <c r="P997" s="170">
        <f t="shared" si="846"/>
      </c>
      <c r="Q997" s="171">
        <f>(M997+M999)/(O997+O999)</f>
      </c>
      <c r="R997" s="172">
        <v>9</v>
      </c>
      <c r="S997" s="171">
        <f>(O997+O999)/(K997+K999)</f>
      </c>
      <c r="T997" s="172">
        <v>6</v>
      </c>
      <c r="U997" s="173">
        <f>F997/T997</f>
      </c>
      <c r="V997" s="174">
        <f>(F997+500)/T997</f>
      </c>
      <c r="W997" s="175">
        <v>4201.2</v>
      </c>
      <c r="X997" s="174">
        <f>W997/T997</f>
      </c>
      <c r="Y997" s="171">
        <f>T997/R997</f>
      </c>
      <c r="Z997" s="174">
        <f>W997/F997</f>
      </c>
      <c r="AA997" s="174">
        <f>W997/(F997+500)</f>
      </c>
      <c r="AB997" s="172">
        <v>1</v>
      </c>
      <c r="AC997" s="208">
        <v>1723.2</v>
      </c>
      <c r="AD997" s="171">
        <f>AB997/T997</f>
      </c>
      <c r="AE997" s="174">
        <f>(W997-AC997)/(F997+500)</f>
      </c>
      <c r="AF997" s="176" t="s">
        <v>205</v>
      </c>
    </row>
    <row customHeight="true" ht="20.238095238095237" r="998">
      <c r="A998" s="161"/>
      <c r="B998" s="162"/>
      <c r="C998" s="163"/>
      <c r="D998" s="164" t="s">
        <v>142</v>
      </c>
      <c r="E998" s="165">
        <v>162.33</v>
      </c>
      <c r="F998" s="166"/>
      <c r="G998" s="167">
        <v>869</v>
      </c>
      <c r="H998" s="167">
        <v>59</v>
      </c>
      <c r="I998" s="168">
        <f t="shared" si="681"/>
      </c>
      <c r="J998" s="169">
        <f t="shared" si="735"/>
      </c>
      <c r="K998" s="167">
        <v>0</v>
      </c>
      <c r="L998" s="169">
        <f t="shared" si="792"/>
      </c>
      <c r="M998" s="167">
        <v>0</v>
      </c>
      <c r="N998" s="170">
        <f t="shared" si="819"/>
      </c>
      <c r="O998" s="167">
        <v>0</v>
      </c>
      <c r="P998" s="170">
        <f t="shared" si="846"/>
      </c>
      <c r="Q998" s="171"/>
      <c r="R998" s="172"/>
      <c r="S998" s="171"/>
      <c r="T998" s="172"/>
      <c r="U998" s="173"/>
      <c r="V998" s="174"/>
      <c r="W998" s="175"/>
      <c r="X998" s="174"/>
      <c r="Y998" s="171"/>
      <c r="Z998" s="174"/>
      <c r="AA998" s="174"/>
      <c r="AB998" s="172"/>
      <c r="AC998" s="172"/>
      <c r="AD998" s="171"/>
      <c r="AE998" s="174"/>
      <c r="AF998" s="176"/>
    </row>
    <row r="999">
      <c r="A999" s="161"/>
      <c r="B999" s="162"/>
      <c r="C999" s="163"/>
      <c r="D999" s="164" t="s">
        <v>144</v>
      </c>
      <c r="E999" s="165">
        <v>168.87</v>
      </c>
      <c r="F999" s="166"/>
      <c r="G999" s="167">
        <v>220</v>
      </c>
      <c r="H999" s="167">
        <v>13</v>
      </c>
      <c r="I999" s="168">
        <f t="shared" si="681"/>
      </c>
      <c r="J999" s="169">
        <f t="shared" si="735"/>
      </c>
      <c r="K999" s="167">
        <v>1</v>
      </c>
      <c r="L999" s="169">
        <f t="shared" si="792"/>
      </c>
      <c r="M999" s="167">
        <v>0</v>
      </c>
      <c r="N999" s="170">
        <f t="shared" si="819"/>
      </c>
      <c r="O999" s="167">
        <v>0</v>
      </c>
      <c r="P999" s="170">
        <f t="shared" si="846"/>
      </c>
      <c r="Q999" s="171"/>
      <c r="R999" s="172"/>
      <c r="S999" s="171"/>
      <c r="T999" s="172"/>
      <c r="U999" s="173"/>
      <c r="V999" s="174"/>
      <c r="W999" s="175"/>
      <c r="X999" s="174"/>
      <c r="Y999" s="171"/>
      <c r="Z999" s="174"/>
      <c r="AA999" s="174"/>
      <c r="AB999" s="172"/>
      <c r="AC999" s="172"/>
      <c r="AD999" s="171"/>
      <c r="AE999" s="174"/>
      <c r="AF999" s="176" t="s">
        <v>160</v>
      </c>
    </row>
    <row customHeight="true" ht="20.238095238095237" r="1000">
      <c r="A1000" s="161"/>
      <c r="B1000" s="162" t="s">
        <v>155</v>
      </c>
      <c r="C1000" s="163" t="s">
        <v>183</v>
      </c>
      <c r="D1000" s="201" t="s">
        <v>187</v>
      </c>
      <c r="E1000" s="165">
        <v>2269.49</v>
      </c>
      <c r="F1000" s="166">
        <f>E1000+E1002+E1001</f>
      </c>
      <c r="G1000" s="167">
        <v>28267</v>
      </c>
      <c r="H1000" s="167">
        <v>143</v>
      </c>
      <c r="I1000" s="168">
        <f t="shared" si="681"/>
      </c>
      <c r="J1000" s="169">
        <f t="shared" si="735"/>
      </c>
      <c r="K1000" s="167">
        <v>34</v>
      </c>
      <c r="L1000" s="169">
        <f t="shared" si="792"/>
      </c>
      <c r="M1000" s="167">
        <v>2</v>
      </c>
      <c r="N1000" s="170">
        <f t="shared" si="819"/>
      </c>
      <c r="O1000" s="167">
        <v>6</v>
      </c>
      <c r="P1000" s="170">
        <f t="shared" si="846"/>
      </c>
      <c r="Q1000" s="171">
        <f>(M1000+M1002)/(O1000+O1002)</f>
      </c>
      <c r="R1000" s="172">
        <v>8</v>
      </c>
      <c r="S1000" s="171">
        <f>(O1000+O1002)/(K1000+K1002)</f>
      </c>
      <c r="T1000" s="172">
        <v>3</v>
      </c>
      <c r="U1000" s="173">
        <f>F1000/T1000</f>
      </c>
      <c r="V1000" s="174">
        <f>(F1000+500)/T1000</f>
      </c>
      <c r="W1000" s="175">
        <v>4639.2</v>
      </c>
      <c r="X1000" s="174">
        <f>W1000/T1000</f>
      </c>
      <c r="Y1000" s="171">
        <f>T1000/R1000</f>
      </c>
      <c r="Z1000" s="174">
        <f>W1000/F1000</f>
      </c>
      <c r="AA1000" s="174">
        <f>W1000/(F1000+500)</f>
      </c>
      <c r="AB1000" s="172">
        <v>1</v>
      </c>
      <c r="AC1000" s="172">
        <v>420</v>
      </c>
      <c r="AD1000" s="171">
        <f>AB1000/T1000</f>
      </c>
      <c r="AE1000" s="174">
        <f>(W1000-AC1000)/(F1000+500)</f>
      </c>
      <c r="AF1000" s="176" t="s">
        <v>205</v>
      </c>
    </row>
    <row customHeight="true" ht="20.238095238095237" r="1001">
      <c r="A1001" s="161"/>
      <c r="B1001" s="162"/>
      <c r="C1001" s="163"/>
      <c r="D1001" s="164" t="s">
        <v>142</v>
      </c>
      <c r="E1001" s="165">
        <v>309.61</v>
      </c>
      <c r="F1001" s="166"/>
      <c r="G1001" s="167">
        <v>1351</v>
      </c>
      <c r="H1001" s="167">
        <v>95</v>
      </c>
      <c r="I1001" s="168">
        <f t="shared" si="681"/>
      </c>
      <c r="J1001" s="169">
        <f t="shared" si="735"/>
      </c>
      <c r="K1001" s="167">
        <v>4</v>
      </c>
      <c r="L1001" s="169">
        <f t="shared" si="792"/>
      </c>
      <c r="M1001" s="167">
        <v>0</v>
      </c>
      <c r="N1001" s="170">
        <f t="shared" si="819"/>
      </c>
      <c r="O1001" s="167">
        <v>0</v>
      </c>
      <c r="P1001" s="170">
        <f t="shared" si="846"/>
      </c>
      <c r="Q1001" s="171"/>
      <c r="R1001" s="172"/>
      <c r="S1001" s="171"/>
      <c r="T1001" s="172"/>
      <c r="U1001" s="173"/>
      <c r="V1001" s="174"/>
      <c r="W1001" s="175"/>
      <c r="X1001" s="174"/>
      <c r="Y1001" s="171"/>
      <c r="Z1001" s="174"/>
      <c r="AA1001" s="174"/>
      <c r="AB1001" s="172"/>
      <c r="AC1001" s="172"/>
      <c r="AD1001" s="171"/>
      <c r="AE1001" s="174"/>
      <c r="AF1001" s="176"/>
    </row>
    <row customHeight="true" ht="20.238095238095237" r="1002">
      <c r="A1002" s="161"/>
      <c r="B1002" s="162"/>
      <c r="C1002" s="163"/>
      <c r="D1002" s="164" t="s">
        <v>144</v>
      </c>
      <c r="E1002" s="165">
        <v>2.58</v>
      </c>
      <c r="F1002" s="166"/>
      <c r="G1002" s="167">
        <v>25</v>
      </c>
      <c r="H1002" s="167">
        <v>3</v>
      </c>
      <c r="I1002" s="168">
        <f t="shared" si="681"/>
      </c>
      <c r="J1002" s="169">
        <f t="shared" si="735"/>
      </c>
      <c r="K1002" s="167">
        <v>0</v>
      </c>
      <c r="L1002" s="169">
        <f t="shared" si="792"/>
      </c>
      <c r="M1002" s="167">
        <v>0</v>
      </c>
      <c r="N1002" s="170">
        <f t="shared" si="819"/>
      </c>
      <c r="O1002" s="167">
        <v>0</v>
      </c>
      <c r="P1002" s="170">
        <f t="shared" si="846"/>
      </c>
      <c r="Q1002" s="171"/>
      <c r="R1002" s="172"/>
      <c r="S1002" s="171"/>
      <c r="T1002" s="172"/>
      <c r="U1002" s="173"/>
      <c r="V1002" s="174"/>
      <c r="W1002" s="175"/>
      <c r="X1002" s="174"/>
      <c r="Y1002" s="171"/>
      <c r="Z1002" s="174"/>
      <c r="AA1002" s="174"/>
      <c r="AB1002" s="172"/>
      <c r="AC1002" s="172"/>
      <c r="AD1002" s="171"/>
      <c r="AE1002" s="174"/>
      <c r="AF1002" s="176" t="s">
        <v>160</v>
      </c>
    </row>
    <row r="1003">
      <c r="A1003" s="161"/>
      <c r="B1003" s="162" t="s">
        <v>157</v>
      </c>
      <c r="C1003" s="163" t="s">
        <v>183</v>
      </c>
      <c r="D1003" s="201" t="s">
        <v>187</v>
      </c>
      <c r="E1003" s="165">
        <v>2238.38</v>
      </c>
      <c r="F1003" s="166">
        <f>E1003+E1005+E1004</f>
      </c>
      <c r="G1003" s="167">
        <v>23601</v>
      </c>
      <c r="H1003" s="167">
        <v>140</v>
      </c>
      <c r="I1003" s="168">
        <f t="shared" si="681"/>
      </c>
      <c r="J1003" s="169">
        <f t="shared" si="735"/>
      </c>
      <c r="K1003" s="167">
        <v>27</v>
      </c>
      <c r="L1003" s="169">
        <f t="shared" si="792"/>
      </c>
      <c r="M1003" s="167">
        <v>2</v>
      </c>
      <c r="N1003" s="170">
        <f t="shared" si="819"/>
      </c>
      <c r="O1003" s="167">
        <v>6</v>
      </c>
      <c r="P1003" s="170">
        <f t="shared" si="846"/>
      </c>
      <c r="Q1003" s="171">
        <f>(M1003+M1005)/(O1003+O1005)</f>
      </c>
      <c r="R1003" s="172">
        <v>7</v>
      </c>
      <c r="S1003" s="171">
        <f>(O1003+O1005)/(K1003+K1005)</f>
      </c>
      <c r="T1003" s="172">
        <v>3</v>
      </c>
      <c r="U1003" s="173">
        <f>F1003/T1003</f>
      </c>
      <c r="V1003" s="174">
        <f>(F1003+500)/T1003</f>
      </c>
      <c r="W1003" s="175">
        <v>1839.6</v>
      </c>
      <c r="X1003" s="174">
        <f>W1003/T1003</f>
      </c>
      <c r="Y1003" s="171">
        <f>T1003/R1003</f>
      </c>
      <c r="Z1003" s="174">
        <f>W1003/F1003</f>
      </c>
      <c r="AA1003" s="174">
        <f>W1003/(F1003+500)</f>
      </c>
      <c r="AB1003" s="172">
        <v>0</v>
      </c>
      <c r="AC1003" s="172">
        <v>0</v>
      </c>
      <c r="AD1003" s="171">
        <f>AB1003/T1003</f>
      </c>
      <c r="AE1003" s="174">
        <f>(W1003-AC1003)/(F1003+500)</f>
      </c>
      <c r="AF1003" s="176" t="s">
        <v>205</v>
      </c>
    </row>
    <row customHeight="true" ht="20.238095238095237" r="1004">
      <c r="A1004" s="161"/>
      <c r="B1004" s="162"/>
      <c r="C1004" s="163"/>
      <c r="D1004" s="164" t="s">
        <v>142</v>
      </c>
      <c r="E1004" s="165">
        <v>321.26</v>
      </c>
      <c r="F1004" s="166"/>
      <c r="G1004" s="167">
        <v>1508</v>
      </c>
      <c r="H1004" s="167">
        <v>103</v>
      </c>
      <c r="I1004" s="168">
        <f t="shared" si="681"/>
      </c>
      <c r="J1004" s="169">
        <f t="shared" si="735"/>
      </c>
      <c r="K1004" s="167">
        <v>2</v>
      </c>
      <c r="L1004" s="169">
        <f t="shared" si="792"/>
      </c>
      <c r="M1004" s="167">
        <v>0</v>
      </c>
      <c r="N1004" s="170">
        <f t="shared" si="819"/>
      </c>
      <c r="O1004" s="167">
        <v>0</v>
      </c>
      <c r="P1004" s="170">
        <f t="shared" si="846"/>
      </c>
      <c r="Q1004" s="171"/>
      <c r="R1004" s="172"/>
      <c r="S1004" s="171"/>
      <c r="T1004" s="172"/>
      <c r="U1004" s="173"/>
      <c r="V1004" s="174"/>
      <c r="W1004" s="175"/>
      <c r="X1004" s="174"/>
      <c r="Y1004" s="171"/>
      <c r="Z1004" s="174"/>
      <c r="AA1004" s="174"/>
      <c r="AB1004" s="172"/>
      <c r="AC1004" s="172"/>
      <c r="AD1004" s="171"/>
      <c r="AE1004" s="174"/>
      <c r="AF1004" s="176"/>
    </row>
    <row r="1005">
      <c r="A1005" s="161"/>
      <c r="B1005" s="162"/>
      <c r="C1005" s="163"/>
      <c r="D1005" s="164" t="s">
        <v>144</v>
      </c>
      <c r="E1005" s="165">
        <v>1.11</v>
      </c>
      <c r="F1005" s="166"/>
      <c r="G1005" s="167">
        <v>16</v>
      </c>
      <c r="H1005" s="167">
        <v>0</v>
      </c>
      <c r="I1005" s="168">
        <f t="shared" si="681"/>
      </c>
      <c r="J1005" s="169">
        <f t="shared" si="735"/>
      </c>
      <c r="K1005" s="167">
        <v>0</v>
      </c>
      <c r="L1005" s="169">
        <f t="shared" si="792"/>
      </c>
      <c r="M1005" s="167">
        <v>0</v>
      </c>
      <c r="N1005" s="170">
        <f t="shared" si="819"/>
      </c>
      <c r="O1005" s="167">
        <v>0</v>
      </c>
      <c r="P1005" s="170">
        <f t="shared" si="846"/>
      </c>
      <c r="Q1005" s="171"/>
      <c r="R1005" s="172"/>
      <c r="S1005" s="171"/>
      <c r="T1005" s="172"/>
      <c r="U1005" s="173"/>
      <c r="V1005" s="174"/>
      <c r="W1005" s="175"/>
      <c r="X1005" s="174"/>
      <c r="Y1005" s="171"/>
      <c r="Z1005" s="174"/>
      <c r="AA1005" s="174"/>
      <c r="AB1005" s="172"/>
      <c r="AC1005" s="172"/>
      <c r="AD1005" s="171"/>
      <c r="AE1005" s="174"/>
      <c r="AF1005" s="176" t="s">
        <v>160</v>
      </c>
    </row>
    <row r="1006">
      <c r="A1006" s="161"/>
      <c r="B1006" s="177" t="s">
        <v>149</v>
      </c>
      <c r="C1006" s="178"/>
      <c r="D1006" s="179"/>
      <c r="E1006" s="180">
        <f>SUM(E991:E1005)</f>
      </c>
      <c r="F1006" s="181">
        <f>SUM(F991:F1005)</f>
      </c>
      <c r="G1006" s="181">
        <f>SUM(G991:G1005)</f>
      </c>
      <c r="H1006" s="181">
        <f>SUM(H991:H1005)</f>
      </c>
      <c r="I1006" s="182">
        <f t="shared" si="681"/>
      </c>
      <c r="J1006" s="183">
        <f t="shared" si="735"/>
      </c>
      <c r="K1006" s="181">
        <f>SUM(K991:K1005)</f>
      </c>
      <c r="L1006" s="183">
        <f t="shared" si="792"/>
      </c>
      <c r="M1006" s="181">
        <f>SUM(M991:M1005)</f>
      </c>
      <c r="N1006" s="184">
        <f t="shared" si="819"/>
      </c>
      <c r="O1006" s="181">
        <f>SUM(O991:O1005)</f>
      </c>
      <c r="P1006" s="184">
        <f t="shared" si="846"/>
      </c>
      <c r="Q1006" s="185">
        <f>M1006/O1006</f>
      </c>
      <c r="R1006" s="181">
        <f>SUM(R991:R1005)</f>
      </c>
      <c r="S1006" s="185">
        <f>(O1006+O1006)/(K1006+K1006)</f>
      </c>
      <c r="T1006" s="181">
        <f>SUM(T991:T1005)</f>
      </c>
      <c r="U1006" s="186">
        <f t="shared" ref="U1006:U1007" si="104">F1006/T1006</f>
      </c>
      <c r="V1006" s="187">
        <f>(F1006+5*500)/T1006</f>
      </c>
      <c r="W1006" s="183">
        <f>SUM(W991:W1005)</f>
      </c>
      <c r="X1006" s="188">
        <f t="shared" ref="X1006:X1007" si="236">W1006/T1006</f>
      </c>
      <c r="Y1006" s="185">
        <f t="shared" ref="Y1006:Y1007" si="368">T1006/R1006</f>
      </c>
      <c r="Z1006" s="187">
        <f t="shared" ref="Z1006:Z1007" si="500">W1006/F1006</f>
      </c>
      <c r="AA1006" s="187">
        <f>W1006/(F1006+COUNT(W991:W1005)*500)</f>
      </c>
      <c r="AB1006" s="181">
        <f>SUM(AB991:AB1005)</f>
      </c>
      <c r="AC1006" s="181">
        <f>SUM(AC991:AC1005)</f>
      </c>
      <c r="AD1006" s="185">
        <f t="shared" ref="AD1006:AD1007" si="632">AB1006/T1006</f>
      </c>
      <c r="AE1006" s="189">
        <f>(W1006-AC1006)/(F1006+COUNT(W991:W1005))</f>
      </c>
      <c r="AF1006" s="174"/>
    </row>
    <row r="1007">
      <c r="A1007" s="161"/>
      <c r="B1007" s="162" t="s">
        <v>158</v>
      </c>
      <c r="C1007" s="163" t="s">
        <v>191</v>
      </c>
      <c r="D1007" s="201" t="s">
        <v>187</v>
      </c>
      <c r="E1007" s="165">
        <v>2666.29</v>
      </c>
      <c r="F1007" s="166">
        <f>E1007+E1009+E1008</f>
      </c>
      <c r="G1007" s="167">
        <v>30468</v>
      </c>
      <c r="H1007" s="167">
        <v>186</v>
      </c>
      <c r="I1007" s="168">
        <f t="shared" si="681"/>
      </c>
      <c r="J1007" s="169">
        <f t="shared" si="735"/>
      </c>
      <c r="K1007" s="167">
        <v>35</v>
      </c>
      <c r="L1007" s="169">
        <f t="shared" si="792"/>
      </c>
      <c r="M1007" s="167">
        <v>3</v>
      </c>
      <c r="N1007" s="170">
        <f t="shared" si="819"/>
      </c>
      <c r="O1007" s="167">
        <v>7</v>
      </c>
      <c r="P1007" s="170">
        <f t="shared" si="846"/>
      </c>
      <c r="Q1007" s="171">
        <f>(M1007+M1009)/(O1007+O1009)</f>
      </c>
      <c r="R1007" s="172">
        <v>10</v>
      </c>
      <c r="S1007" s="171">
        <f>(O1007+O1009)/(K1007+K1009)</f>
      </c>
      <c r="T1007" s="172">
        <v>3</v>
      </c>
      <c r="U1007" s="173">
        <f t="shared" si="104"/>
      </c>
      <c r="V1007" s="174">
        <f>(F1007+500)/T1007</f>
      </c>
      <c r="W1007" s="175">
        <v>4461.600000000002</v>
      </c>
      <c r="X1007" s="174">
        <f t="shared" si="236"/>
      </c>
      <c r="Y1007" s="171">
        <f t="shared" si="368"/>
      </c>
      <c r="Z1007" s="174">
        <f t="shared" si="500"/>
      </c>
      <c r="AA1007" s="174">
        <f>W1007/(F1007+500)</f>
      </c>
      <c r="AB1007" s="172">
        <v>2</v>
      </c>
      <c r="AC1007" s="172">
        <v>3758.4</v>
      </c>
      <c r="AD1007" s="171">
        <f t="shared" si="632"/>
      </c>
      <c r="AE1007" s="174">
        <f>(W1007-AC1007)/(F1007+500)</f>
      </c>
      <c r="AF1007" s="174" t="s">
        <v>159</v>
      </c>
    </row>
    <row customHeight="true" ht="20.238095238095237" r="1008">
      <c r="A1008" s="161"/>
      <c r="B1008" s="162"/>
      <c r="C1008" s="163"/>
      <c r="D1008" s="164" t="s">
        <v>142</v>
      </c>
      <c r="E1008" s="165">
        <v>612.9</v>
      </c>
      <c r="F1008" s="166"/>
      <c r="G1008" s="167">
        <v>2071</v>
      </c>
      <c r="H1008" s="167">
        <v>148</v>
      </c>
      <c r="I1008" s="168">
        <f t="shared" si="681"/>
      </c>
      <c r="J1008" s="169">
        <f t="shared" si="735"/>
      </c>
      <c r="K1008" s="167">
        <v>9</v>
      </c>
      <c r="L1008" s="169">
        <f t="shared" si="792"/>
      </c>
      <c r="M1008" s="167">
        <v>0</v>
      </c>
      <c r="N1008" s="170">
        <f t="shared" si="819"/>
      </c>
      <c r="O1008" s="167">
        <v>2</v>
      </c>
      <c r="P1008" s="170">
        <f t="shared" si="846"/>
      </c>
      <c r="Q1008" s="171"/>
      <c r="R1008" s="172"/>
      <c r="S1008" s="171"/>
      <c r="T1008" s="172"/>
      <c r="U1008" s="173"/>
      <c r="V1008" s="174"/>
      <c r="W1008" s="175"/>
      <c r="X1008" s="174"/>
      <c r="Y1008" s="171"/>
      <c r="Z1008" s="174"/>
      <c r="AA1008" s="174"/>
      <c r="AB1008" s="172"/>
      <c r="AC1008" s="172"/>
      <c r="AD1008" s="171"/>
      <c r="AE1008" s="174"/>
      <c r="AF1008" s="174"/>
    </row>
    <row r="1009">
      <c r="A1009" s="161"/>
      <c r="B1009" s="162"/>
      <c r="C1009" s="163"/>
      <c r="D1009" s="164" t="s">
        <v>144</v>
      </c>
      <c r="E1009" s="165">
        <v>2.55</v>
      </c>
      <c r="F1009" s="166"/>
      <c r="G1009" s="167">
        <v>20</v>
      </c>
      <c r="H1009" s="167">
        <v>5</v>
      </c>
      <c r="I1009" s="168">
        <f t="shared" si="681"/>
      </c>
      <c r="J1009" s="169">
        <f t="shared" si="735"/>
      </c>
      <c r="K1009" s="167">
        <v>0</v>
      </c>
      <c r="L1009" s="169">
        <f t="shared" si="792"/>
      </c>
      <c r="M1009" s="167">
        <v>0</v>
      </c>
      <c r="N1009" s="170">
        <f t="shared" si="819"/>
      </c>
      <c r="O1009" s="167">
        <v>0</v>
      </c>
      <c r="P1009" s="170">
        <f t="shared" si="846"/>
      </c>
      <c r="Q1009" s="171"/>
      <c r="R1009" s="172"/>
      <c r="S1009" s="171"/>
      <c r="T1009" s="172"/>
      <c r="U1009" s="173"/>
      <c r="V1009" s="174"/>
      <c r="W1009" s="175"/>
      <c r="X1009" s="174"/>
      <c r="Y1009" s="171"/>
      <c r="Z1009" s="174"/>
      <c r="AA1009" s="174"/>
      <c r="AB1009" s="172"/>
      <c r="AC1009" s="172"/>
      <c r="AD1009" s="171"/>
      <c r="AE1009" s="174"/>
      <c r="AF1009" s="176" t="s">
        <v>206</v>
      </c>
    </row>
    <row customHeight="true" ht="20.238095238095237" r="1010">
      <c r="A1010" s="161"/>
      <c r="B1010" s="162" t="s">
        <v>161</v>
      </c>
      <c r="C1010" s="163" t="s">
        <v>191</v>
      </c>
      <c r="D1010" s="201" t="s">
        <v>187</v>
      </c>
      <c r="E1010" s="165">
        <v>2770.03</v>
      </c>
      <c r="F1010" s="166">
        <f>E1010+E1012+E1011</f>
      </c>
      <c r="G1010" s="167">
        <v>34432</v>
      </c>
      <c r="H1010" s="167">
        <v>202</v>
      </c>
      <c r="I1010" s="168">
        <f t="shared" si="681"/>
      </c>
      <c r="J1010" s="169">
        <f t="shared" si="735"/>
      </c>
      <c r="K1010" s="167">
        <v>47</v>
      </c>
      <c r="L1010" s="169">
        <f t="shared" si="792"/>
      </c>
      <c r="M1010" s="167">
        <v>1</v>
      </c>
      <c r="N1010" s="170">
        <f t="shared" si="819"/>
      </c>
      <c r="O1010" s="167">
        <v>2</v>
      </c>
      <c r="P1010" s="170">
        <f t="shared" si="846"/>
      </c>
      <c r="Q1010" s="171">
        <f>(M1010+M1012)/(O1010+O1012)</f>
      </c>
      <c r="R1010" s="172">
        <v>5</v>
      </c>
      <c r="S1010" s="171">
        <f>(O1010+O1012)/(K1010+K1012)</f>
      </c>
      <c r="T1010" s="172">
        <v>1</v>
      </c>
      <c r="U1010" s="173">
        <f>F1010/T1010</f>
      </c>
      <c r="V1010" s="174">
        <f>(F1010+500)/T1010</f>
      </c>
      <c r="W1010" s="175">
        <v>2467.2000000000007</v>
      </c>
      <c r="X1010" s="174">
        <f>W1010/T1010</f>
      </c>
      <c r="Y1010" s="171">
        <f>T1010/R1010</f>
      </c>
      <c r="Z1010" s="174">
        <f>W1010/F1010</f>
      </c>
      <c r="AA1010" s="174">
        <f>W1010/(F1010+500)</f>
      </c>
      <c r="AB1010" s="172">
        <v>0</v>
      </c>
      <c r="AC1010" s="172">
        <v>0</v>
      </c>
      <c r="AD1010" s="171">
        <f>AB1010/T1010</f>
      </c>
      <c r="AE1010" s="174">
        <f>(W1010-AC1010)/(F1010+500)</f>
      </c>
      <c r="AF1010" s="174" t="s">
        <v>159</v>
      </c>
    </row>
    <row customHeight="true" ht="20.238095238095237" r="1011">
      <c r="A1011" s="161"/>
      <c r="B1011" s="162"/>
      <c r="C1011" s="163"/>
      <c r="D1011" s="164" t="s">
        <v>142</v>
      </c>
      <c r="E1011" s="165">
        <v>642.75</v>
      </c>
      <c r="F1011" s="166"/>
      <c r="G1011" s="167">
        <v>2018</v>
      </c>
      <c r="H1011" s="167">
        <v>123</v>
      </c>
      <c r="I1011" s="168">
        <f t="shared" si="681"/>
      </c>
      <c r="J1011" s="169">
        <f t="shared" si="735"/>
      </c>
      <c r="K1011" s="167">
        <v>6</v>
      </c>
      <c r="L1011" s="169">
        <f t="shared" si="792"/>
      </c>
      <c r="M1011" s="167">
        <v>0</v>
      </c>
      <c r="N1011" s="170">
        <f t="shared" si="819"/>
      </c>
      <c r="O1011" s="167">
        <v>1</v>
      </c>
      <c r="P1011" s="170">
        <f t="shared" si="846"/>
      </c>
      <c r="Q1011" s="171"/>
      <c r="R1011" s="172"/>
      <c r="S1011" s="171"/>
      <c r="T1011" s="172"/>
      <c r="U1011" s="173"/>
      <c r="V1011" s="174"/>
      <c r="W1011" s="175"/>
      <c r="X1011" s="174"/>
      <c r="Y1011" s="171"/>
      <c r="Z1011" s="174"/>
      <c r="AA1011" s="174"/>
      <c r="AB1011" s="172"/>
      <c r="AC1011" s="172"/>
      <c r="AD1011" s="171"/>
      <c r="AE1011" s="174"/>
      <c r="AF1011" s="174"/>
    </row>
    <row customHeight="true" ht="20.238095238095237" r="1012">
      <c r="A1012" s="161"/>
      <c r="B1012" s="162"/>
      <c r="C1012" s="163"/>
      <c r="D1012" s="164" t="s">
        <v>144</v>
      </c>
      <c r="E1012" s="165">
        <v>1.28</v>
      </c>
      <c r="F1012" s="166"/>
      <c r="G1012" s="167">
        <v>16</v>
      </c>
      <c r="H1012" s="167">
        <v>1</v>
      </c>
      <c r="I1012" s="168">
        <f t="shared" si="681"/>
      </c>
      <c r="J1012" s="169">
        <f t="shared" si="735"/>
      </c>
      <c r="K1012" s="167">
        <v>0</v>
      </c>
      <c r="L1012" s="169">
        <f t="shared" si="792"/>
      </c>
      <c r="M1012" s="167">
        <v>0</v>
      </c>
      <c r="N1012" s="170">
        <f t="shared" si="819"/>
      </c>
      <c r="O1012" s="167">
        <v>0</v>
      </c>
      <c r="P1012" s="170">
        <f t="shared" si="846"/>
      </c>
      <c r="Q1012" s="171"/>
      <c r="R1012" s="172"/>
      <c r="S1012" s="171"/>
      <c r="T1012" s="172"/>
      <c r="U1012" s="173"/>
      <c r="V1012" s="174"/>
      <c r="W1012" s="175"/>
      <c r="X1012" s="174"/>
      <c r="Y1012" s="171"/>
      <c r="Z1012" s="174"/>
      <c r="AA1012" s="174"/>
      <c r="AB1012" s="172"/>
      <c r="AC1012" s="172"/>
      <c r="AD1012" s="171"/>
      <c r="AE1012" s="174"/>
      <c r="AF1012" s="176" t="s">
        <v>206</v>
      </c>
    </row>
    <row customHeight="true" ht="20.238095238095237" r="1013">
      <c r="A1013" s="161"/>
      <c r="B1013" s="162" t="s">
        <v>162</v>
      </c>
      <c r="C1013" s="163" t="s">
        <v>191</v>
      </c>
      <c r="D1013" s="201" t="s">
        <v>187</v>
      </c>
      <c r="E1013" s="165">
        <v>2969.56</v>
      </c>
      <c r="F1013" s="166">
        <f>E1013+E1015+E1014</f>
      </c>
      <c r="G1013" s="167">
        <v>36098</v>
      </c>
      <c r="H1013" s="167">
        <v>198</v>
      </c>
      <c r="I1013" s="168">
        <f t="shared" si="681"/>
      </c>
      <c r="J1013" s="169">
        <f t="shared" si="735"/>
      </c>
      <c r="K1013" s="167">
        <v>49</v>
      </c>
      <c r="L1013" s="169">
        <f t="shared" si="792"/>
      </c>
      <c r="M1013" s="167">
        <v>3</v>
      </c>
      <c r="N1013" s="170">
        <f t="shared" si="819"/>
      </c>
      <c r="O1013" s="167">
        <v>9</v>
      </c>
      <c r="P1013" s="170">
        <f t="shared" si="846"/>
      </c>
      <c r="Q1013" s="171">
        <f>(M1013+M1015)/(O1013+O1015)</f>
      </c>
      <c r="R1013" s="172">
        <v>11</v>
      </c>
      <c r="S1013" s="171">
        <f>(O1013+O1015)/(K1013+K1015)</f>
      </c>
      <c r="T1013" s="172">
        <v>3</v>
      </c>
      <c r="U1013" s="173">
        <f>F1013/T1013</f>
      </c>
      <c r="V1013" s="174">
        <f>(F1013+500)/T1013</f>
      </c>
      <c r="W1013" s="175">
        <v>2935.199999999997</v>
      </c>
      <c r="X1013" s="174">
        <f>W1013/T1013</f>
      </c>
      <c r="Y1013" s="171">
        <f>T1013/R1013</f>
      </c>
      <c r="Z1013" s="174">
        <f>W1013/F1013</f>
      </c>
      <c r="AA1013" s="174">
        <f>W1013/(F1013+500)</f>
      </c>
      <c r="AB1013" s="172">
        <v>2</v>
      </c>
      <c r="AC1013" s="172">
        <v>2455.2</v>
      </c>
      <c r="AD1013" s="171">
        <f>AB1013/T1013</f>
      </c>
      <c r="AE1013" s="174">
        <f>(W1013-AC1013)/(F1013+500)</f>
      </c>
      <c r="AF1013" s="174" t="s">
        <v>159</v>
      </c>
    </row>
    <row customHeight="true" ht="20.238095238095237" r="1014">
      <c r="A1014" s="161"/>
      <c r="B1014" s="162"/>
      <c r="C1014" s="163"/>
      <c r="D1014" s="164" t="s">
        <v>142</v>
      </c>
      <c r="E1014" s="165">
        <v>445.27</v>
      </c>
      <c r="F1014" s="166"/>
      <c r="G1014" s="167">
        <v>1996</v>
      </c>
      <c r="H1014" s="167">
        <v>108</v>
      </c>
      <c r="I1014" s="168">
        <f t="shared" si="681"/>
      </c>
      <c r="J1014" s="169">
        <f t="shared" si="735"/>
      </c>
      <c r="K1014" s="167">
        <v>4</v>
      </c>
      <c r="L1014" s="169">
        <f t="shared" si="792"/>
      </c>
      <c r="M1014" s="167">
        <v>0</v>
      </c>
      <c r="N1014" s="170">
        <f t="shared" si="819"/>
      </c>
      <c r="O1014" s="167">
        <v>0</v>
      </c>
      <c r="P1014" s="170">
        <f t="shared" si="846"/>
      </c>
      <c r="Q1014" s="171"/>
      <c r="R1014" s="172"/>
      <c r="S1014" s="171"/>
      <c r="T1014" s="172"/>
      <c r="U1014" s="173"/>
      <c r="V1014" s="174"/>
      <c r="W1014" s="175"/>
      <c r="X1014" s="174"/>
      <c r="Y1014" s="171"/>
      <c r="Z1014" s="174"/>
      <c r="AA1014" s="174"/>
      <c r="AB1014" s="172"/>
      <c r="AC1014" s="172"/>
      <c r="AD1014" s="171"/>
      <c r="AE1014" s="174"/>
      <c r="AF1014" s="174"/>
    </row>
    <row customHeight="true" ht="20.238095238095237" r="1015">
      <c r="A1015" s="161"/>
      <c r="B1015" s="162"/>
      <c r="C1015" s="163"/>
      <c r="D1015" s="164" t="s">
        <v>144</v>
      </c>
      <c r="E1015" s="165">
        <v>0.33</v>
      </c>
      <c r="F1015" s="166"/>
      <c r="G1015" s="167">
        <v>14</v>
      </c>
      <c r="H1015" s="167">
        <v>1</v>
      </c>
      <c r="I1015" s="168">
        <f t="shared" si="681"/>
      </c>
      <c r="J1015" s="169">
        <f t="shared" si="735"/>
      </c>
      <c r="K1015" s="167">
        <v>0</v>
      </c>
      <c r="L1015" s="169">
        <f t="shared" si="792"/>
      </c>
      <c r="M1015" s="167">
        <v>0</v>
      </c>
      <c r="N1015" s="170">
        <f t="shared" si="819"/>
      </c>
      <c r="O1015" s="167">
        <v>0</v>
      </c>
      <c r="P1015" s="170">
        <f t="shared" si="846"/>
      </c>
      <c r="Q1015" s="171"/>
      <c r="R1015" s="172"/>
      <c r="S1015" s="171"/>
      <c r="T1015" s="172"/>
      <c r="U1015" s="173"/>
      <c r="V1015" s="174"/>
      <c r="W1015" s="175"/>
      <c r="X1015" s="174"/>
      <c r="Y1015" s="171"/>
      <c r="Z1015" s="174"/>
      <c r="AA1015" s="174"/>
      <c r="AB1015" s="172"/>
      <c r="AC1015" s="172"/>
      <c r="AD1015" s="171"/>
      <c r="AE1015" s="174"/>
      <c r="AF1015" s="176" t="s">
        <v>206</v>
      </c>
    </row>
    <row customHeight="true" ht="20.238095238095237" r="1016">
      <c r="A1016" s="161"/>
      <c r="B1016" s="162" t="s">
        <v>164</v>
      </c>
      <c r="C1016" s="163" t="s">
        <v>191</v>
      </c>
      <c r="D1016" s="201" t="s">
        <v>187</v>
      </c>
      <c r="E1016" s="165">
        <v>2423.07</v>
      </c>
      <c r="F1016" s="166">
        <f>E1016+E1018+E1017</f>
      </c>
      <c r="G1016" s="167">
        <v>28594</v>
      </c>
      <c r="H1016" s="167">
        <v>186</v>
      </c>
      <c r="I1016" s="168">
        <f t="shared" si="681"/>
      </c>
      <c r="J1016" s="169">
        <f t="shared" si="735"/>
      </c>
      <c r="K1016" s="167">
        <v>41</v>
      </c>
      <c r="L1016" s="169">
        <f t="shared" si="792"/>
      </c>
      <c r="M1016" s="167">
        <v>1</v>
      </c>
      <c r="N1016" s="170">
        <f t="shared" si="819"/>
      </c>
      <c r="O1016" s="167">
        <v>2</v>
      </c>
      <c r="P1016" s="170">
        <f t="shared" si="846"/>
      </c>
      <c r="Q1016" s="171">
        <f>(M1016+M1018)/(O1016+O1018)</f>
      </c>
      <c r="R1016" s="172">
        <v>3</v>
      </c>
      <c r="S1016" s="171">
        <f>(O1016+O1018)/(K1016+K1018)</f>
      </c>
      <c r="T1016" s="172">
        <v>1</v>
      </c>
      <c r="U1016" s="173">
        <f>F1016/T1016</f>
      </c>
      <c r="V1016" s="174">
        <f>(F1016+500)/T1016</f>
      </c>
      <c r="W1016" s="175">
        <v>1752</v>
      </c>
      <c r="X1016" s="174">
        <f>W1016/T1016</f>
      </c>
      <c r="Y1016" s="171">
        <f>T1016/R1016</f>
      </c>
      <c r="Z1016" s="174">
        <f>W1016/F1016</f>
      </c>
      <c r="AA1016" s="174">
        <f>W1016/(F1016+500)</f>
      </c>
      <c r="AB1016" s="172">
        <v>0</v>
      </c>
      <c r="AC1016" s="172">
        <v>0</v>
      </c>
      <c r="AD1016" s="171">
        <f>AB1016/T1016</f>
      </c>
      <c r="AE1016" s="174">
        <f>(W1016-AC1016)/(F1016+500)</f>
      </c>
      <c r="AF1016" s="174" t="s">
        <v>159</v>
      </c>
    </row>
    <row customHeight="true" ht="20.238095238095237" r="1017">
      <c r="A1017" s="161"/>
      <c r="B1017" s="162"/>
      <c r="C1017" s="163"/>
      <c r="D1017" s="164" t="s">
        <v>142</v>
      </c>
      <c r="E1017" s="165">
        <v>291.28</v>
      </c>
      <c r="F1017" s="166"/>
      <c r="G1017" s="167">
        <v>1563</v>
      </c>
      <c r="H1017" s="167">
        <v>100</v>
      </c>
      <c r="I1017" s="168">
        <f t="shared" si="681"/>
      </c>
      <c r="J1017" s="169">
        <f t="shared" si="735"/>
      </c>
      <c r="K1017" s="167">
        <v>2</v>
      </c>
      <c r="L1017" s="169">
        <f t="shared" si="792"/>
      </c>
      <c r="M1017" s="167">
        <v>0</v>
      </c>
      <c r="N1017" s="170">
        <f t="shared" si="819"/>
      </c>
      <c r="O1017" s="167">
        <v>0</v>
      </c>
      <c r="P1017" s="170">
        <f t="shared" si="846"/>
      </c>
      <c r="Q1017" s="171"/>
      <c r="R1017" s="172"/>
      <c r="S1017" s="171"/>
      <c r="T1017" s="172"/>
      <c r="U1017" s="173"/>
      <c r="V1017" s="174"/>
      <c r="W1017" s="175"/>
      <c r="X1017" s="174"/>
      <c r="Y1017" s="171"/>
      <c r="Z1017" s="174"/>
      <c r="AA1017" s="174"/>
      <c r="AB1017" s="172"/>
      <c r="AC1017" s="172"/>
      <c r="AD1017" s="171"/>
      <c r="AE1017" s="174"/>
      <c r="AF1017" s="174"/>
    </row>
    <row customHeight="true" ht="20.238095238095237" r="1018">
      <c r="A1018" s="161"/>
      <c r="B1018" s="162"/>
      <c r="C1018" s="163"/>
      <c r="D1018" s="164" t="s">
        <v>144</v>
      </c>
      <c r="E1018" s="165">
        <v>0.3</v>
      </c>
      <c r="F1018" s="166"/>
      <c r="G1018" s="167">
        <v>13</v>
      </c>
      <c r="H1018" s="167">
        <v>3</v>
      </c>
      <c r="I1018" s="168">
        <f t="shared" si="681"/>
      </c>
      <c r="J1018" s="169">
        <f t="shared" si="735"/>
      </c>
      <c r="K1018" s="167">
        <v>0</v>
      </c>
      <c r="L1018" s="169">
        <f t="shared" si="792"/>
      </c>
      <c r="M1018" s="167">
        <v>0</v>
      </c>
      <c r="N1018" s="170">
        <f t="shared" si="819"/>
      </c>
      <c r="O1018" s="167">
        <v>0</v>
      </c>
      <c r="P1018" s="170">
        <f t="shared" si="846"/>
      </c>
      <c r="Q1018" s="171"/>
      <c r="R1018" s="172"/>
      <c r="S1018" s="171"/>
      <c r="T1018" s="172"/>
      <c r="U1018" s="173"/>
      <c r="V1018" s="174"/>
      <c r="W1018" s="175"/>
      <c r="X1018" s="174"/>
      <c r="Y1018" s="171"/>
      <c r="Z1018" s="174"/>
      <c r="AA1018" s="174"/>
      <c r="AB1018" s="172"/>
      <c r="AC1018" s="172"/>
      <c r="AD1018" s="171"/>
      <c r="AE1018" s="174"/>
      <c r="AF1018" s="176" t="s">
        <v>206</v>
      </c>
    </row>
    <row r="1019">
      <c r="A1019" s="161"/>
      <c r="B1019" s="162" t="s">
        <v>165</v>
      </c>
      <c r="C1019" s="163" t="s">
        <v>191</v>
      </c>
      <c r="D1019" s="201" t="s">
        <v>187</v>
      </c>
      <c r="E1019" s="165">
        <v>2650.02</v>
      </c>
      <c r="F1019" s="166">
        <f>E1019+E1021+E1020</f>
      </c>
      <c r="G1019" s="167">
        <v>25297</v>
      </c>
      <c r="H1019" s="167">
        <v>169</v>
      </c>
      <c r="I1019" s="168">
        <f t="shared" si="681"/>
      </c>
      <c r="J1019" s="169">
        <f t="shared" si="735"/>
      </c>
      <c r="K1019" s="167">
        <v>48</v>
      </c>
      <c r="L1019" s="169">
        <f t="shared" si="792"/>
      </c>
      <c r="M1019" s="167">
        <v>3</v>
      </c>
      <c r="N1019" s="170">
        <f t="shared" si="819"/>
      </c>
      <c r="O1019" s="167">
        <v>9</v>
      </c>
      <c r="P1019" s="170">
        <f t="shared" si="846"/>
      </c>
      <c r="Q1019" s="171">
        <f>(M1019+M1021)/(O1019+O1021)</f>
      </c>
      <c r="R1019" s="172">
        <v>12</v>
      </c>
      <c r="S1019" s="171">
        <f>(O1019+O1021)/(K1019+K1021)</f>
      </c>
      <c r="T1019" s="172">
        <v>4</v>
      </c>
      <c r="U1019" s="173">
        <f>F1019/T1019</f>
      </c>
      <c r="V1019" s="174">
        <f>(F1019+500)/T1019</f>
      </c>
      <c r="W1019" s="175">
        <v>4634.4000000000015</v>
      </c>
      <c r="X1019" s="174">
        <f>W1019/T1019</f>
      </c>
      <c r="Y1019" s="171">
        <f>T1019/R1019</f>
      </c>
      <c r="Z1019" s="174">
        <f>W1019/F1019</f>
      </c>
      <c r="AA1019" s="174">
        <f>W1019/(F1019+500)</f>
      </c>
      <c r="AB1019" s="172">
        <v>1</v>
      </c>
      <c r="AC1019" s="208">
        <v>2071.2</v>
      </c>
      <c r="AD1019" s="171">
        <f>AB1019/T1019</f>
      </c>
      <c r="AE1019" s="174">
        <f>(W1019-AC1019)/(F1019+500)</f>
      </c>
      <c r="AF1019" s="174" t="s">
        <v>159</v>
      </c>
    </row>
    <row customHeight="true" ht="20.238095238095237" r="1020">
      <c r="A1020" s="161"/>
      <c r="B1020" s="162"/>
      <c r="C1020" s="163"/>
      <c r="D1020" s="164" t="s">
        <v>142</v>
      </c>
      <c r="E1020" s="165">
        <v>191.03</v>
      </c>
      <c r="F1020" s="166"/>
      <c r="G1020" s="167">
        <v>1779</v>
      </c>
      <c r="H1020" s="167">
        <v>89</v>
      </c>
      <c r="I1020" s="168">
        <f t="shared" si="681"/>
      </c>
      <c r="J1020" s="169">
        <f t="shared" si="735"/>
      </c>
      <c r="K1020" s="167">
        <v>4</v>
      </c>
      <c r="L1020" s="169">
        <f t="shared" si="792"/>
      </c>
      <c r="M1020" s="167">
        <v>0</v>
      </c>
      <c r="N1020" s="170">
        <f t="shared" si="819"/>
      </c>
      <c r="O1020" s="167">
        <v>0</v>
      </c>
      <c r="P1020" s="170">
        <f t="shared" si="846"/>
      </c>
      <c r="Q1020" s="171"/>
      <c r="R1020" s="172"/>
      <c r="S1020" s="171"/>
      <c r="T1020" s="172"/>
      <c r="U1020" s="173"/>
      <c r="V1020" s="174"/>
      <c r="W1020" s="175"/>
      <c r="X1020" s="174"/>
      <c r="Y1020" s="171"/>
      <c r="Z1020" s="174"/>
      <c r="AA1020" s="174"/>
      <c r="AB1020" s="172"/>
      <c r="AC1020" s="172"/>
      <c r="AD1020" s="171"/>
      <c r="AE1020" s="174"/>
      <c r="AF1020" s="174"/>
    </row>
    <row r="1021">
      <c r="A1021" s="161"/>
      <c r="B1021" s="162"/>
      <c r="C1021" s="163"/>
      <c r="D1021" s="164" t="s">
        <v>144</v>
      </c>
      <c r="E1021" s="165">
        <v>0.18</v>
      </c>
      <c r="F1021" s="166"/>
      <c r="G1021" s="167">
        <v>21</v>
      </c>
      <c r="H1021" s="167">
        <v>5</v>
      </c>
      <c r="I1021" s="168">
        <f t="shared" si="681"/>
      </c>
      <c r="J1021" s="169">
        <f t="shared" si="735"/>
      </c>
      <c r="K1021" s="167">
        <v>0</v>
      </c>
      <c r="L1021" s="169">
        <f t="shared" si="792"/>
      </c>
      <c r="M1021" s="167">
        <v>0</v>
      </c>
      <c r="N1021" s="170">
        <f t="shared" si="819"/>
      </c>
      <c r="O1021" s="167">
        <v>0</v>
      </c>
      <c r="P1021" s="170">
        <f t="shared" si="846"/>
      </c>
      <c r="Q1021" s="171"/>
      <c r="R1021" s="172"/>
      <c r="S1021" s="171"/>
      <c r="T1021" s="172"/>
      <c r="U1021" s="173"/>
      <c r="V1021" s="174"/>
      <c r="W1021" s="175"/>
      <c r="X1021" s="174"/>
      <c r="Y1021" s="171"/>
      <c r="Z1021" s="174"/>
      <c r="AA1021" s="174"/>
      <c r="AB1021" s="172"/>
      <c r="AC1021" s="172"/>
      <c r="AD1021" s="171"/>
      <c r="AE1021" s="174"/>
      <c r="AF1021" s="176" t="s">
        <v>206</v>
      </c>
    </row>
    <row r="1022">
      <c r="A1022" s="161"/>
      <c r="B1022" s="177" t="s">
        <v>149</v>
      </c>
      <c r="C1022" s="178"/>
      <c r="D1022" s="179"/>
      <c r="E1022" s="180">
        <f>SUM(E1007:E1021)</f>
      </c>
      <c r="F1022" s="181">
        <f>SUM(F1007:F1021)</f>
      </c>
      <c r="G1022" s="181">
        <f>SUM(G1007:G1021)</f>
      </c>
      <c r="H1022" s="181">
        <f>SUM(H1007:H1021)</f>
      </c>
      <c r="I1022" s="182">
        <f t="shared" si="681"/>
      </c>
      <c r="J1022" s="183">
        <f t="shared" si="735"/>
      </c>
      <c r="K1022" s="181">
        <f>SUM(K1007:K1021)</f>
      </c>
      <c r="L1022" s="183">
        <f t="shared" si="792"/>
      </c>
      <c r="M1022" s="181">
        <f>SUM(M1007:M1021)</f>
      </c>
      <c r="N1022" s="184">
        <f t="shared" si="819"/>
      </c>
      <c r="O1022" s="181">
        <f>SUM(O1007:O1021)</f>
      </c>
      <c r="P1022" s="184">
        <f t="shared" si="846"/>
      </c>
      <c r="Q1022" s="185">
        <f>M1022/O1022</f>
      </c>
      <c r="R1022" s="181">
        <f>SUM(R1007:R1021)</f>
      </c>
      <c r="S1022" s="185">
        <f>(O1022+O1022)/(K1022+K1022)</f>
      </c>
      <c r="T1022" s="181">
        <f>SUM(T1007:T1021)</f>
      </c>
      <c r="U1022" s="186">
        <f t="shared" ref="U1022:U1023" si="105">F1022/T1022</f>
      </c>
      <c r="V1022" s="187">
        <f>(F1022+5*500)/T1022</f>
      </c>
      <c r="W1022" s="183">
        <f>SUM(W1007:W1021)</f>
      </c>
      <c r="X1022" s="188">
        <f t="shared" ref="X1022:X1023" si="237">W1022/T1022</f>
      </c>
      <c r="Y1022" s="185">
        <f t="shared" ref="Y1022:Y1023" si="369">T1022/R1022</f>
      </c>
      <c r="Z1022" s="187">
        <f t="shared" ref="Z1022:Z1023" si="501">W1022/F1022</f>
      </c>
      <c r="AA1022" s="187">
        <f>W1022/(F1022+COUNT(W1007:W1021)*500)</f>
      </c>
      <c r="AB1022" s="181">
        <f>SUM(AB1007:AB1021)</f>
      </c>
      <c r="AC1022" s="181">
        <f>SUM(AC1007:AC1021)</f>
      </c>
      <c r="AD1022" s="185">
        <f t="shared" ref="AD1022:AD1023" si="633">AB1022/T1022</f>
      </c>
      <c r="AE1022" s="189">
        <f>(W1022-AC1022)/(F1022+COUNT(W1007:W1021))</f>
      </c>
      <c r="AF1022" s="174"/>
    </row>
    <row r="1023">
      <c r="A1023" s="161"/>
      <c r="B1023" s="162" t="s">
        <v>166</v>
      </c>
      <c r="C1023" s="163" t="s">
        <v>163</v>
      </c>
      <c r="D1023" s="201" t="s">
        <v>187</v>
      </c>
      <c r="E1023" s="165">
        <v>5564.51</v>
      </c>
      <c r="F1023" s="166">
        <f>E1023+E1025+E1024</f>
      </c>
      <c r="G1023" s="167">
        <v>54694</v>
      </c>
      <c r="H1023" s="167">
        <v>384</v>
      </c>
      <c r="I1023" s="168">
        <f t="shared" si="681"/>
      </c>
      <c r="J1023" s="169">
        <f t="shared" si="735"/>
      </c>
      <c r="K1023" s="167">
        <v>81</v>
      </c>
      <c r="L1023" s="169">
        <f t="shared" si="792"/>
      </c>
      <c r="M1023" s="167">
        <v>4</v>
      </c>
      <c r="N1023" s="170">
        <f t="shared" si="819"/>
      </c>
      <c r="O1023" s="167">
        <v>10</v>
      </c>
      <c r="P1023" s="170">
        <f t="shared" si="846"/>
      </c>
      <c r="Q1023" s="171">
        <f>(M1023+M1025)/(O1023+O1025)</f>
      </c>
      <c r="R1023" s="172">
        <v>21</v>
      </c>
      <c r="S1023" s="171">
        <f>(O1023+O1025)/(K1023+K1025)</f>
      </c>
      <c r="T1023" s="172">
        <v>4</v>
      </c>
      <c r="U1023" s="173">
        <f t="shared" si="105"/>
      </c>
      <c r="V1023" s="174">
        <f>(F1023+500)/T1023</f>
      </c>
      <c r="W1023" s="175">
        <v>7792.800000000003</v>
      </c>
      <c r="X1023" s="174">
        <f t="shared" si="237"/>
      </c>
      <c r="Y1023" s="171">
        <f t="shared" si="369"/>
      </c>
      <c r="Z1023" s="174">
        <f t="shared" si="501"/>
      </c>
      <c r="AA1023" s="174">
        <f>W1023/(F1023+500)</f>
      </c>
      <c r="AB1023" s="172">
        <v>1</v>
      </c>
      <c r="AC1023" s="208">
        <v>787.2</v>
      </c>
      <c r="AD1023" s="171">
        <f t="shared" si="633"/>
      </c>
      <c r="AE1023" s="174">
        <f>(W1023-AC1023)/(F1023+500)</f>
      </c>
      <c r="AF1023" s="174" t="s">
        <v>159</v>
      </c>
    </row>
    <row customHeight="true" ht="20.238095238095237" r="1024">
      <c r="A1024" s="161"/>
      <c r="B1024" s="162"/>
      <c r="C1024" s="163"/>
      <c r="D1024" s="164" t="s">
        <v>142</v>
      </c>
      <c r="E1024" s="165">
        <v>465.74</v>
      </c>
      <c r="F1024" s="166"/>
      <c r="G1024" s="167">
        <v>1826</v>
      </c>
      <c r="H1024" s="167">
        <v>100</v>
      </c>
      <c r="I1024" s="168">
        <f t="shared" si="681"/>
      </c>
      <c r="J1024" s="169">
        <f t="shared" si="735"/>
      </c>
      <c r="K1024" s="167">
        <v>4</v>
      </c>
      <c r="L1024" s="169">
        <f t="shared" si="792"/>
      </c>
      <c r="M1024" s="167">
        <v>0</v>
      </c>
      <c r="N1024" s="170">
        <f t="shared" si="819"/>
      </c>
      <c r="O1024" s="167">
        <v>0</v>
      </c>
      <c r="P1024" s="170">
        <f t="shared" si="846"/>
      </c>
      <c r="Q1024" s="171"/>
      <c r="R1024" s="172"/>
      <c r="S1024" s="171"/>
      <c r="T1024" s="172"/>
      <c r="U1024" s="173"/>
      <c r="V1024" s="174"/>
      <c r="W1024" s="175"/>
      <c r="X1024" s="174"/>
      <c r="Y1024" s="171"/>
      <c r="Z1024" s="174"/>
      <c r="AA1024" s="174"/>
      <c r="AB1024" s="172"/>
      <c r="AC1024" s="208"/>
      <c r="AD1024" s="171"/>
      <c r="AE1024" s="174"/>
      <c r="AF1024" s="174"/>
    </row>
    <row r="1025">
      <c r="A1025" s="161"/>
      <c r="B1025" s="162"/>
      <c r="C1025" s="163"/>
      <c r="D1025" s="164" t="s">
        <v>144</v>
      </c>
      <c r="E1025" s="165">
        <v>0.2</v>
      </c>
      <c r="F1025" s="166"/>
      <c r="G1025" s="167">
        <v>20</v>
      </c>
      <c r="H1025" s="167">
        <v>2</v>
      </c>
      <c r="I1025" s="168">
        <f t="shared" si="681"/>
      </c>
      <c r="J1025" s="169">
        <f t="shared" si="735"/>
      </c>
      <c r="K1025" s="167">
        <v>0</v>
      </c>
      <c r="L1025" s="169">
        <f t="shared" si="792"/>
      </c>
      <c r="M1025" s="167">
        <v>0</v>
      </c>
      <c r="N1025" s="170">
        <f t="shared" si="819"/>
      </c>
      <c r="O1025" s="167">
        <v>0</v>
      </c>
      <c r="P1025" s="170">
        <f t="shared" si="846"/>
      </c>
      <c r="Q1025" s="171"/>
      <c r="R1025" s="172"/>
      <c r="S1025" s="171"/>
      <c r="T1025" s="172"/>
      <c r="U1025" s="173"/>
      <c r="V1025" s="174"/>
      <c r="W1025" s="175"/>
      <c r="X1025" s="174"/>
      <c r="Y1025" s="171"/>
      <c r="Z1025" s="174"/>
      <c r="AA1025" s="174"/>
      <c r="AB1025" s="172"/>
      <c r="AC1025" s="208"/>
      <c r="AD1025" s="171"/>
      <c r="AE1025" s="174"/>
      <c r="AF1025" s="176" t="s">
        <v>206</v>
      </c>
    </row>
    <row customHeight="true" ht="20.238095238095237" r="1026">
      <c r="A1026" s="161"/>
      <c r="B1026" s="162" t="s">
        <v>167</v>
      </c>
      <c r="C1026" s="163" t="s">
        <v>163</v>
      </c>
      <c r="D1026" s="201" t="s">
        <v>187</v>
      </c>
      <c r="E1026" s="165">
        <v>3774.69</v>
      </c>
      <c r="F1026" s="166">
        <f>E1026+E1028+E1027</f>
      </c>
      <c r="G1026" s="167">
        <v>33197</v>
      </c>
      <c r="H1026" s="167">
        <v>241</v>
      </c>
      <c r="I1026" s="168">
        <f t="shared" si="681"/>
      </c>
      <c r="J1026" s="169">
        <f t="shared" si="735"/>
      </c>
      <c r="K1026" s="167">
        <v>79</v>
      </c>
      <c r="L1026" s="169">
        <f t="shared" si="792"/>
      </c>
      <c r="M1026" s="167">
        <v>0</v>
      </c>
      <c r="N1026" s="170">
        <f t="shared" si="819"/>
      </c>
      <c r="O1026" s="167">
        <v>9</v>
      </c>
      <c r="P1026" s="170">
        <f t="shared" si="846"/>
      </c>
      <c r="Q1026" s="171">
        <f>(M1026+M1028)/(O1026+O1028)</f>
      </c>
      <c r="R1026" s="172">
        <v>18</v>
      </c>
      <c r="S1026" s="171">
        <f>(O1026+O1028)/(K1026+K1028)</f>
      </c>
      <c r="T1026" s="172">
        <v>0</v>
      </c>
      <c r="U1026" s="173">
        <f>F1026/T1026</f>
      </c>
      <c r="V1026" s="174">
        <f>(F1026+500)/T1026</f>
      </c>
      <c r="W1026" s="175">
        <v>0</v>
      </c>
      <c r="X1026" s="174">
        <f>W1026/T1026</f>
      </c>
      <c r="Y1026" s="171">
        <f>T1026/R1026</f>
      </c>
      <c r="Z1026" s="174">
        <f>W1026/F1026</f>
      </c>
      <c r="AA1026" s="174">
        <f>W1026/(F1026+500)</f>
      </c>
      <c r="AB1026" s="172">
        <v>0</v>
      </c>
      <c r="AC1026" s="172">
        <v>0</v>
      </c>
      <c r="AD1026" s="171">
        <f>AB1026/T1026</f>
      </c>
      <c r="AE1026" s="174">
        <f>(W1026-AC1026)/(F1026+500)</f>
      </c>
      <c r="AF1026" s="174" t="s">
        <v>159</v>
      </c>
    </row>
    <row customHeight="true" ht="20.238095238095237" r="1027">
      <c r="A1027" s="161"/>
      <c r="B1027" s="162"/>
      <c r="C1027" s="163"/>
      <c r="D1027" s="164" t="s">
        <v>142</v>
      </c>
      <c r="E1027" s="165">
        <v>238.77</v>
      </c>
      <c r="F1027" s="166"/>
      <c r="G1027" s="167">
        <v>1810</v>
      </c>
      <c r="H1027" s="167">
        <v>98</v>
      </c>
      <c r="I1027" s="168">
        <f t="shared" si="681"/>
      </c>
      <c r="J1027" s="169">
        <f t="shared" si="735"/>
      </c>
      <c r="K1027" s="167">
        <v>5</v>
      </c>
      <c r="L1027" s="169">
        <f t="shared" si="792"/>
      </c>
      <c r="M1027" s="167">
        <v>0</v>
      </c>
      <c r="N1027" s="170">
        <f t="shared" si="819"/>
      </c>
      <c r="O1027" s="167">
        <v>1</v>
      </c>
      <c r="P1027" s="170">
        <f t="shared" si="846"/>
      </c>
      <c r="Q1027" s="171"/>
      <c r="R1027" s="172"/>
      <c r="S1027" s="171"/>
      <c r="T1027" s="172"/>
      <c r="U1027" s="173"/>
      <c r="V1027" s="174"/>
      <c r="W1027" s="175"/>
      <c r="X1027" s="174"/>
      <c r="Y1027" s="171"/>
      <c r="Z1027" s="174"/>
      <c r="AA1027" s="174"/>
      <c r="AB1027" s="172"/>
      <c r="AC1027" s="172"/>
      <c r="AD1027" s="171"/>
      <c r="AE1027" s="174"/>
      <c r="AF1027" s="174"/>
    </row>
    <row customHeight="true" ht="20.238095238095237" r="1028">
      <c r="A1028" s="161"/>
      <c r="B1028" s="162"/>
      <c r="C1028" s="163"/>
      <c r="D1028" s="164" t="s">
        <v>144</v>
      </c>
      <c r="E1028" s="165">
        <v>0.15</v>
      </c>
      <c r="F1028" s="166"/>
      <c r="G1028" s="167">
        <v>18</v>
      </c>
      <c r="H1028" s="167">
        <v>3</v>
      </c>
      <c r="I1028" s="168">
        <f t="shared" si="681"/>
      </c>
      <c r="J1028" s="169">
        <f t="shared" si="735"/>
      </c>
      <c r="K1028" s="167">
        <v>0</v>
      </c>
      <c r="L1028" s="169">
        <f t="shared" si="792"/>
      </c>
      <c r="M1028" s="167">
        <v>0</v>
      </c>
      <c r="N1028" s="170">
        <f t="shared" si="819"/>
      </c>
      <c r="O1028" s="167">
        <v>0</v>
      </c>
      <c r="P1028" s="170">
        <f t="shared" si="846"/>
      </c>
      <c r="Q1028" s="171"/>
      <c r="R1028" s="172"/>
      <c r="S1028" s="171"/>
      <c r="T1028" s="172"/>
      <c r="U1028" s="173"/>
      <c r="V1028" s="174"/>
      <c r="W1028" s="175"/>
      <c r="X1028" s="174"/>
      <c r="Y1028" s="171"/>
      <c r="Z1028" s="174"/>
      <c r="AA1028" s="174"/>
      <c r="AB1028" s="172"/>
      <c r="AC1028" s="172"/>
      <c r="AD1028" s="171"/>
      <c r="AE1028" s="174"/>
      <c r="AF1028" s="176" t="s">
        <v>206</v>
      </c>
    </row>
    <row r="1029">
      <c r="A1029" s="161"/>
      <c r="B1029" s="162" t="s">
        <v>169</v>
      </c>
      <c r="C1029" s="163" t="s">
        <v>163</v>
      </c>
      <c r="D1029" s="201" t="s">
        <v>187</v>
      </c>
      <c r="E1029" s="165">
        <v>3582.89</v>
      </c>
      <c r="F1029" s="166">
        <f>E1029+E1031+E1030</f>
      </c>
      <c r="G1029" s="167">
        <v>31593</v>
      </c>
      <c r="H1029" s="167">
        <v>227</v>
      </c>
      <c r="I1029" s="168">
        <f t="shared" si="681"/>
      </c>
      <c r="J1029" s="169">
        <f t="shared" si="735"/>
      </c>
      <c r="K1029" s="167">
        <v>64</v>
      </c>
      <c r="L1029" s="169">
        <f t="shared" si="792"/>
      </c>
      <c r="M1029" s="167">
        <v>4</v>
      </c>
      <c r="N1029" s="170">
        <f t="shared" si="819"/>
      </c>
      <c r="O1029" s="167">
        <v>7</v>
      </c>
      <c r="P1029" s="170">
        <f t="shared" si="846"/>
      </c>
      <c r="Q1029" s="171">
        <f>(M1029+M1031)/(O1029+O1031)</f>
      </c>
      <c r="R1029" s="172">
        <v>8</v>
      </c>
      <c r="S1029" s="171">
        <f>(O1029+O1031)/(K1029+K1031)</f>
      </c>
      <c r="T1029" s="172">
        <v>4</v>
      </c>
      <c r="U1029" s="173">
        <f>F1029/T1029</f>
      </c>
      <c r="V1029" s="174">
        <f>(F1029+500)/T1029</f>
      </c>
      <c r="W1029" s="175">
        <v>2020.7999999999956</v>
      </c>
      <c r="X1029" s="174">
        <f>W1029/T1029</f>
      </c>
      <c r="Y1029" s="171">
        <f>T1029/R1029</f>
      </c>
      <c r="Z1029" s="174">
        <f>W1029/F1029</f>
      </c>
      <c r="AA1029" s="174">
        <f>W1029/(F1029+500)</f>
      </c>
      <c r="AB1029" s="172">
        <v>0</v>
      </c>
      <c r="AC1029" s="172">
        <v>0</v>
      </c>
      <c r="AD1029" s="171">
        <f>AB1029/T1029</f>
      </c>
      <c r="AE1029" s="174">
        <f>(W1029-AC1029)/(F1029+500)</f>
      </c>
      <c r="AF1029" s="174" t="s">
        <v>159</v>
      </c>
    </row>
    <row customHeight="true" ht="20.238095238095237" r="1030">
      <c r="A1030" s="161"/>
      <c r="B1030" s="162"/>
      <c r="C1030" s="163"/>
      <c r="D1030" s="164" t="s">
        <v>142</v>
      </c>
      <c r="E1030" s="165">
        <v>494.89</v>
      </c>
      <c r="F1030" s="166"/>
      <c r="G1030" s="167">
        <v>800</v>
      </c>
      <c r="H1030" s="167">
        <v>46</v>
      </c>
      <c r="I1030" s="168">
        <f t="shared" si="681"/>
      </c>
      <c r="J1030" s="169">
        <f t="shared" si="735"/>
      </c>
      <c r="K1030" s="167">
        <v>5</v>
      </c>
      <c r="L1030" s="169">
        <f t="shared" si="792"/>
      </c>
      <c r="M1030" s="167">
        <v>0</v>
      </c>
      <c r="N1030" s="170">
        <f t="shared" si="819"/>
      </c>
      <c r="O1030" s="167">
        <v>0</v>
      </c>
      <c r="P1030" s="170">
        <f t="shared" si="846"/>
      </c>
      <c r="Q1030" s="171"/>
      <c r="R1030" s="172"/>
      <c r="S1030" s="171"/>
      <c r="T1030" s="172"/>
      <c r="U1030" s="173"/>
      <c r="V1030" s="174"/>
      <c r="W1030" s="175"/>
      <c r="X1030" s="174"/>
      <c r="Y1030" s="171"/>
      <c r="Z1030" s="174"/>
      <c r="AA1030" s="174"/>
      <c r="AB1030" s="172"/>
      <c r="AC1030" s="172"/>
      <c r="AD1030" s="171"/>
      <c r="AE1030" s="174"/>
      <c r="AF1030" s="174"/>
    </row>
    <row r="1031">
      <c r="A1031" s="161"/>
      <c r="B1031" s="162"/>
      <c r="C1031" s="163"/>
      <c r="D1031" s="164" t="s">
        <v>144</v>
      </c>
      <c r="E1031" s="165">
        <v>29.45</v>
      </c>
      <c r="F1031" s="166"/>
      <c r="G1031" s="167">
        <v>153</v>
      </c>
      <c r="H1031" s="167">
        <v>14</v>
      </c>
      <c r="I1031" s="168">
        <f t="shared" si="681"/>
      </c>
      <c r="J1031" s="169">
        <f t="shared" si="735"/>
      </c>
      <c r="K1031" s="167">
        <v>1</v>
      </c>
      <c r="L1031" s="169">
        <f t="shared" si="792"/>
      </c>
      <c r="M1031" s="167">
        <v>0</v>
      </c>
      <c r="N1031" s="170">
        <f t="shared" si="819"/>
      </c>
      <c r="O1031" s="167">
        <v>0</v>
      </c>
      <c r="P1031" s="170">
        <f t="shared" si="846"/>
      </c>
      <c r="Q1031" s="171"/>
      <c r="R1031" s="172"/>
      <c r="S1031" s="171"/>
      <c r="T1031" s="172"/>
      <c r="U1031" s="173"/>
      <c r="V1031" s="174"/>
      <c r="W1031" s="175"/>
      <c r="X1031" s="174"/>
      <c r="Y1031" s="171"/>
      <c r="Z1031" s="174"/>
      <c r="AA1031" s="174"/>
      <c r="AB1031" s="172"/>
      <c r="AC1031" s="172"/>
      <c r="AD1031" s="171"/>
      <c r="AE1031" s="174"/>
      <c r="AF1031" s="176" t="s">
        <v>206</v>
      </c>
    </row>
    <row r="1032">
      <c r="A1032" s="161"/>
      <c r="B1032" s="162" t="s">
        <v>170</v>
      </c>
      <c r="C1032" s="163" t="s">
        <v>163</v>
      </c>
      <c r="D1032" s="201" t="s">
        <v>187</v>
      </c>
      <c r="E1032" s="165">
        <v>2040.3</v>
      </c>
      <c r="F1032" s="166">
        <f>E1032+E1034+E1033</f>
      </c>
      <c r="G1032" s="167">
        <v>22610</v>
      </c>
      <c r="H1032" s="167">
        <v>164</v>
      </c>
      <c r="I1032" s="168">
        <f t="shared" si="681"/>
      </c>
      <c r="J1032" s="169">
        <f t="shared" si="735"/>
      </c>
      <c r="K1032" s="167">
        <v>42</v>
      </c>
      <c r="L1032" s="169">
        <f t="shared" si="792"/>
      </c>
      <c r="M1032" s="167">
        <v>3</v>
      </c>
      <c r="N1032" s="170">
        <f t="shared" si="819"/>
      </c>
      <c r="O1032" s="167">
        <v>6</v>
      </c>
      <c r="P1032" s="170">
        <f t="shared" si="846"/>
      </c>
      <c r="Q1032" s="171">
        <f>(M1032+M1034)/(O1032+O1034)</f>
      </c>
      <c r="R1032" s="172">
        <v>9</v>
      </c>
      <c r="S1032" s="171">
        <f>(O1032+O1034)/(K1032+K1034)</f>
      </c>
      <c r="T1032" s="172">
        <v>6</v>
      </c>
      <c r="U1032" s="173">
        <f>F1032/T1032</f>
      </c>
      <c r="V1032" s="174">
        <f>(F1032+500)/T1032</f>
      </c>
      <c r="W1032" s="175">
        <v>5510.4000000000015</v>
      </c>
      <c r="X1032" s="174">
        <f>W1032/T1032</f>
      </c>
      <c r="Y1032" s="171">
        <f>T1032/R1032</f>
      </c>
      <c r="Z1032" s="174">
        <f>W1032/F1032</f>
      </c>
      <c r="AA1032" s="174">
        <f>W1032/(F1032+500)</f>
      </c>
      <c r="AB1032" s="172">
        <v>3</v>
      </c>
      <c r="AC1032" s="208">
        <v>1839.6</v>
      </c>
      <c r="AD1032" s="171">
        <f>AB1032/T1032</f>
      </c>
      <c r="AE1032" s="174">
        <f>(W1032-AC1032)/(F1032+500)</f>
      </c>
      <c r="AF1032" s="174" t="s">
        <v>159</v>
      </c>
    </row>
    <row customHeight="true" ht="20.238095238095237" r="1033">
      <c r="A1033" s="161"/>
      <c r="B1033" s="162"/>
      <c r="C1033" s="163"/>
      <c r="D1033" s="164" t="s">
        <v>142</v>
      </c>
      <c r="E1033" s="165">
        <v>414.4</v>
      </c>
      <c r="F1033" s="166"/>
      <c r="G1033" s="167">
        <v>2556</v>
      </c>
      <c r="H1033" s="167">
        <v>134</v>
      </c>
      <c r="I1033" s="168">
        <f t="shared" si="681"/>
      </c>
      <c r="J1033" s="169">
        <f t="shared" si="735"/>
      </c>
      <c r="K1033" s="167">
        <v>9</v>
      </c>
      <c r="L1033" s="169">
        <f t="shared" si="792"/>
      </c>
      <c r="M1033" s="167">
        <v>1</v>
      </c>
      <c r="N1033" s="170">
        <f t="shared" si="819"/>
      </c>
      <c r="O1033" s="167">
        <v>1</v>
      </c>
      <c r="P1033" s="170">
        <f t="shared" si="846"/>
      </c>
      <c r="Q1033" s="171"/>
      <c r="R1033" s="172"/>
      <c r="S1033" s="171"/>
      <c r="T1033" s="172"/>
      <c r="U1033" s="173"/>
      <c r="V1033" s="174"/>
      <c r="W1033" s="175"/>
      <c r="X1033" s="174"/>
      <c r="Y1033" s="171"/>
      <c r="Z1033" s="174"/>
      <c r="AA1033" s="174"/>
      <c r="AB1033" s="172"/>
      <c r="AC1033" s="207"/>
      <c r="AD1033" s="171"/>
      <c r="AE1033" s="174"/>
      <c r="AF1033" s="174"/>
    </row>
    <row r="1034">
      <c r="A1034" s="161"/>
      <c r="B1034" s="162"/>
      <c r="C1034" s="163"/>
      <c r="D1034" s="164" t="s">
        <v>144</v>
      </c>
      <c r="E1034" s="165">
        <v>0.22</v>
      </c>
      <c r="F1034" s="166"/>
      <c r="G1034" s="167">
        <v>6</v>
      </c>
      <c r="H1034" s="167">
        <v>1</v>
      </c>
      <c r="I1034" s="168">
        <f t="shared" si="681"/>
      </c>
      <c r="J1034" s="169">
        <f t="shared" si="735"/>
      </c>
      <c r="K1034" s="167">
        <v>0</v>
      </c>
      <c r="L1034" s="169">
        <f t="shared" si="792"/>
      </c>
      <c r="M1034" s="167">
        <v>0</v>
      </c>
      <c r="N1034" s="170">
        <f t="shared" si="819"/>
      </c>
      <c r="O1034" s="167">
        <v>0</v>
      </c>
      <c r="P1034" s="170">
        <f t="shared" si="846"/>
      </c>
      <c r="Q1034" s="171"/>
      <c r="R1034" s="172"/>
      <c r="S1034" s="171"/>
      <c r="T1034" s="172"/>
      <c r="U1034" s="173"/>
      <c r="V1034" s="174"/>
      <c r="W1034" s="175"/>
      <c r="X1034" s="174"/>
      <c r="Y1034" s="171"/>
      <c r="Z1034" s="174"/>
      <c r="AA1034" s="174"/>
      <c r="AB1034" s="172"/>
      <c r="AC1034" s="207"/>
      <c r="AD1034" s="171"/>
      <c r="AE1034" s="174"/>
      <c r="AF1034" s="176" t="s">
        <v>206</v>
      </c>
    </row>
    <row r="1035">
      <c r="A1035" s="161"/>
      <c r="B1035" s="162" t="s">
        <v>171</v>
      </c>
      <c r="C1035" s="163" t="s">
        <v>163</v>
      </c>
      <c r="D1035" s="201" t="s">
        <v>187</v>
      </c>
      <c r="E1035" s="165">
        <v>434.6</v>
      </c>
      <c r="F1035" s="166">
        <f>E1035+E1037+E1036</f>
      </c>
      <c r="G1035" s="167">
        <v>4034</v>
      </c>
      <c r="H1035" s="167">
        <v>50</v>
      </c>
      <c r="I1035" s="168">
        <f t="shared" si="681"/>
      </c>
      <c r="J1035" s="169">
        <f t="shared" si="735"/>
      </c>
      <c r="K1035" s="167">
        <v>6</v>
      </c>
      <c r="L1035" s="169">
        <f t="shared" si="792"/>
      </c>
      <c r="M1035" s="167">
        <v>0</v>
      </c>
      <c r="N1035" s="170">
        <f t="shared" si="819"/>
      </c>
      <c r="O1035" s="167">
        <v>1</v>
      </c>
      <c r="P1035" s="170">
        <f t="shared" si="846"/>
      </c>
      <c r="Q1035" s="171">
        <f>(M1035+M1037)/(O1035+O1037)</f>
      </c>
      <c r="R1035" s="172">
        <v>4</v>
      </c>
      <c r="S1035" s="171">
        <f>(O1035+O1037)/(K1035+K1037)</f>
      </c>
      <c r="T1035" s="172">
        <v>1</v>
      </c>
      <c r="U1035" s="173">
        <f>F1035/T1035</f>
      </c>
      <c r="V1035" s="174">
        <f>(F1035+500)/T1035</f>
      </c>
      <c r="W1035" s="175">
        <v>2971.199999999997</v>
      </c>
      <c r="X1035" s="174">
        <f>W1035/T1035</f>
      </c>
      <c r="Y1035" s="171">
        <f>T1035/R1035</f>
      </c>
      <c r="Z1035" s="174">
        <f>W1035/F1035</f>
      </c>
      <c r="AA1035" s="174">
        <f>W1035/(F1035+500)</f>
      </c>
      <c r="AB1035" s="172">
        <v>0</v>
      </c>
      <c r="AC1035" s="172">
        <v>0</v>
      </c>
      <c r="AD1035" s="171">
        <f>AB1035/T1035</f>
      </c>
      <c r="AE1035" s="174">
        <f>(W1035-AC1035)/(F1035+500)</f>
      </c>
      <c r="AF1035" s="174" t="s">
        <v>159</v>
      </c>
    </row>
    <row customHeight="true" ht="20.238095238095237" r="1036">
      <c r="A1036" s="161"/>
      <c r="B1036" s="162"/>
      <c r="C1036" s="163"/>
      <c r="D1036" s="164" t="s">
        <v>142</v>
      </c>
      <c r="E1036" s="165">
        <v>144.06</v>
      </c>
      <c r="F1036" s="166"/>
      <c r="G1036" s="167">
        <v>990</v>
      </c>
      <c r="H1036" s="167">
        <v>53</v>
      </c>
      <c r="I1036" s="168">
        <f t="shared" si="681"/>
      </c>
      <c r="J1036" s="169">
        <f t="shared" si="735"/>
      </c>
      <c r="K1036" s="167">
        <v>2</v>
      </c>
      <c r="L1036" s="169">
        <f t="shared" si="792"/>
      </c>
      <c r="M1036" s="167">
        <v>0</v>
      </c>
      <c r="N1036" s="170">
        <f t="shared" si="819"/>
      </c>
      <c r="O1036" s="167">
        <v>1</v>
      </c>
      <c r="P1036" s="170">
        <f t="shared" si="846"/>
      </c>
      <c r="Q1036" s="171"/>
      <c r="R1036" s="172"/>
      <c r="S1036" s="171"/>
      <c r="T1036" s="172"/>
      <c r="U1036" s="173"/>
      <c r="V1036" s="174"/>
      <c r="W1036" s="175"/>
      <c r="X1036" s="174"/>
      <c r="Y1036" s="171"/>
      <c r="Z1036" s="174"/>
      <c r="AA1036" s="174"/>
      <c r="AB1036" s="172"/>
      <c r="AC1036" s="172"/>
      <c r="AD1036" s="171"/>
      <c r="AE1036" s="174"/>
      <c r="AF1036" s="174"/>
    </row>
    <row r="1037">
      <c r="A1037" s="161"/>
      <c r="B1037" s="162"/>
      <c r="C1037" s="163"/>
      <c r="D1037" s="164" t="s">
        <v>144</v>
      </c>
      <c r="E1037" s="165">
        <v>12.76</v>
      </c>
      <c r="F1037" s="166"/>
      <c r="G1037" s="167">
        <v>25</v>
      </c>
      <c r="H1037" s="167">
        <v>2</v>
      </c>
      <c r="I1037" s="168">
        <f t="shared" si="681"/>
      </c>
      <c r="J1037" s="169">
        <f t="shared" si="735"/>
      </c>
      <c r="K1037" s="167">
        <v>0</v>
      </c>
      <c r="L1037" s="169">
        <f t="shared" si="792"/>
      </c>
      <c r="M1037" s="167">
        <v>0</v>
      </c>
      <c r="N1037" s="170">
        <f t="shared" si="819"/>
      </c>
      <c r="O1037" s="167">
        <v>0</v>
      </c>
      <c r="P1037" s="170">
        <f t="shared" si="846"/>
      </c>
      <c r="Q1037" s="171"/>
      <c r="R1037" s="172"/>
      <c r="S1037" s="171"/>
      <c r="T1037" s="172"/>
      <c r="U1037" s="173"/>
      <c r="V1037" s="174"/>
      <c r="W1037" s="175"/>
      <c r="X1037" s="174"/>
      <c r="Y1037" s="171"/>
      <c r="Z1037" s="174"/>
      <c r="AA1037" s="174"/>
      <c r="AB1037" s="172"/>
      <c r="AC1037" s="172"/>
      <c r="AD1037" s="171"/>
      <c r="AE1037" s="174"/>
      <c r="AF1037" s="176" t="s">
        <v>206</v>
      </c>
    </row>
    <row r="1038">
      <c r="A1038" s="161"/>
      <c r="B1038" s="177" t="s">
        <v>149</v>
      </c>
      <c r="C1038" s="178"/>
      <c r="D1038" s="179"/>
      <c r="E1038" s="180">
        <f>SUM(E1023:E1037)</f>
      </c>
      <c r="F1038" s="181">
        <f>SUM(F1023:F1037)</f>
      </c>
      <c r="G1038" s="181">
        <f>SUM(G1023:G1037)</f>
      </c>
      <c r="H1038" s="181">
        <f>SUM(H1023:H1037)</f>
      </c>
      <c r="I1038" s="182">
        <f t="shared" si="681"/>
      </c>
      <c r="J1038" s="183">
        <f t="shared" si="735"/>
      </c>
      <c r="K1038" s="181">
        <f>SUM(K1023:K1037)</f>
      </c>
      <c r="L1038" s="183">
        <f t="shared" si="792"/>
      </c>
      <c r="M1038" s="181">
        <f>SUM(M1023:M1037)</f>
      </c>
      <c r="N1038" s="184">
        <f t="shared" si="819"/>
      </c>
      <c r="O1038" s="181">
        <f>SUM(O1023:O1037)</f>
      </c>
      <c r="P1038" s="184">
        <f t="shared" si="846"/>
      </c>
      <c r="Q1038" s="185">
        <f t="shared" ref="Q1038:Q1039" si="708">M1038/O1038</f>
      </c>
      <c r="R1038" s="181">
        <f>SUM(R1023:R1037)</f>
      </c>
      <c r="S1038" s="185">
        <f t="shared" ref="S1038:S1039" si="762">(O1038+O1038)/(K1038+K1038)</f>
      </c>
      <c r="T1038" s="181">
        <f>SUM(T1023:T1037)</f>
      </c>
      <c r="U1038" s="186">
        <f t="shared" ref="U1038:U1039" si="106">F1038/T1038</f>
      </c>
      <c r="V1038" s="187">
        <f>(F1038+5*500)/T1038</f>
      </c>
      <c r="W1038" s="183">
        <f>SUM(W1023:W1037)</f>
      </c>
      <c r="X1038" s="188">
        <f t="shared" ref="X1038:X1039" si="238">W1038/T1038</f>
      </c>
      <c r="Y1038" s="185">
        <f t="shared" ref="Y1038:Y1039" si="370">T1038/R1038</f>
      </c>
      <c r="Z1038" s="187">
        <f t="shared" ref="Z1038:Z1039" si="502">W1038/F1038</f>
      </c>
      <c r="AA1038" s="187">
        <f>W1038/(F1038+COUNT(W1023:W1037)*500)</f>
      </c>
      <c r="AB1038" s="181">
        <f>SUM(AB1023:AB1037)</f>
      </c>
      <c r="AC1038" s="181">
        <f>SUM(AC1023:AC1037)</f>
      </c>
      <c r="AD1038" s="185">
        <f t="shared" ref="AD1038:AD1039" si="634">AB1038/T1038</f>
      </c>
      <c r="AE1038" s="189">
        <f>(W1038-AC1038)/(F1038+COUNT(W1023:W1037))</f>
      </c>
      <c r="AF1038" s="174"/>
    </row>
    <row r="1039">
      <c r="A1039" s="161"/>
      <c r="B1039" s="191" t="s">
        <v>172</v>
      </c>
      <c r="C1039" s="191"/>
      <c r="D1039" s="191"/>
      <c r="E1039" s="193">
        <f>E990+E1006+E1022+E1038</f>
      </c>
      <c r="F1039" s="193">
        <f>F990+F1006+F1022+F1038</f>
      </c>
      <c r="G1039" s="193">
        <f>G990+G1006+G1022+G1038</f>
      </c>
      <c r="H1039" s="193">
        <f>H990+H1006+H1022+H1038</f>
      </c>
      <c r="I1039" s="195">
        <f t="shared" si="681"/>
      </c>
      <c r="J1039" s="194">
        <f>J990+J1006+J1022+J1038</f>
      </c>
      <c r="K1039" s="194">
        <f>K990+K1006+K1022+K1038</f>
      </c>
      <c r="L1039" s="196">
        <f t="shared" si="792"/>
      </c>
      <c r="M1039" s="194">
        <f>M990+M1006+M1022+M1038</f>
      </c>
      <c r="N1039" s="197">
        <f t="shared" si="819"/>
      </c>
      <c r="O1039" s="194">
        <f>O990+O1006+O1022+O1038</f>
      </c>
      <c r="P1039" s="197">
        <f t="shared" si="846"/>
      </c>
      <c r="Q1039" s="198">
        <f t="shared" si="708"/>
      </c>
      <c r="R1039" s="194">
        <f>R990+R1006+R1022+R1038</f>
      </c>
      <c r="S1039" s="198">
        <f t="shared" si="762"/>
      </c>
      <c r="T1039" s="194">
        <f>T990+T1006+T1022+T1038</f>
      </c>
      <c r="U1039" s="199">
        <f t="shared" si="106"/>
      </c>
      <c r="V1039" s="194">
        <f>(F1039+4*500)/T1039</f>
      </c>
      <c r="W1039" s="194">
        <f>W990+W1006+W1022+W1038</f>
      </c>
      <c r="X1039" s="194">
        <f t="shared" si="238"/>
      </c>
      <c r="Y1039" s="198">
        <f t="shared" si="370"/>
      </c>
      <c r="Z1039" s="194">
        <f t="shared" si="502"/>
      </c>
      <c r="AA1039" s="194">
        <f>W1039/(F1039+COUNT(W975:W986,W991:W1005,W1019:W1021,W1025:W1024,W1023:W1037)*500)</f>
      </c>
      <c r="AB1039" s="194">
        <f>AB990+AB1006+AB1022+AB1038</f>
      </c>
      <c r="AC1039" s="194">
        <f>AC990+AC1006+AC1022+AC1038</f>
      </c>
      <c r="AD1039" s="198">
        <f t="shared" si="634"/>
      </c>
      <c r="AE1039" s="194">
        <f>(W1039-AC1039)/(F1039+COUNT(W975:W986,W991:W1005,W1019:W1021,W1025:W1024,W1023:W1037)*500)</f>
      </c>
      <c r="AF1039" s="174"/>
    </row>
    <row r="1040">
      <c r="A1040" s="150" t="s">
        <v>107</v>
      </c>
      <c r="B1040" s="151" t="s">
        <v>108</v>
      </c>
      <c r="C1040" s="152" t="s">
        <v>109</v>
      </c>
      <c r="D1040" s="151" t="s">
        <v>110</v>
      </c>
      <c r="E1040" s="153" t="s">
        <v>111</v>
      </c>
      <c r="F1040" s="151" t="s">
        <v>112</v>
      </c>
      <c r="G1040" s="151" t="s">
        <v>113</v>
      </c>
      <c r="H1040" s="151" t="s">
        <v>114</v>
      </c>
      <c r="I1040" s="154" t="s">
        <v>115</v>
      </c>
      <c r="J1040" s="155" t="s">
        <v>116</v>
      </c>
      <c r="K1040" s="151" t="s">
        <v>117</v>
      </c>
      <c r="L1040" s="155" t="s">
        <v>118</v>
      </c>
      <c r="M1040" s="151" t="s">
        <v>119</v>
      </c>
      <c r="N1040" s="156" t="s">
        <v>120</v>
      </c>
      <c r="O1040" s="151" t="s">
        <v>121</v>
      </c>
      <c r="P1040" s="156" t="s">
        <v>122</v>
      </c>
      <c r="Q1040" s="154" t="s">
        <v>123</v>
      </c>
      <c r="R1040" s="157" t="s">
        <v>124</v>
      </c>
      <c r="S1040" s="158" t="s">
        <v>125</v>
      </c>
      <c r="T1040" s="157" t="s">
        <v>126</v>
      </c>
      <c r="U1040" s="159" t="s">
        <v>127</v>
      </c>
      <c r="V1040" s="160" t="s">
        <v>128</v>
      </c>
      <c r="W1040" s="159" t="s">
        <v>129</v>
      </c>
      <c r="X1040" s="160" t="s">
        <v>130</v>
      </c>
      <c r="Y1040" s="158" t="s">
        <v>131</v>
      </c>
      <c r="Z1040" s="160" t="s">
        <v>132</v>
      </c>
      <c r="AA1040" s="160" t="s">
        <v>133</v>
      </c>
      <c r="AB1040" s="160" t="s">
        <v>134</v>
      </c>
      <c r="AC1040" s="157" t="s">
        <v>135</v>
      </c>
      <c r="AD1040" s="158" t="s">
        <v>136</v>
      </c>
      <c r="AE1040" s="160" t="s">
        <v>137</v>
      </c>
      <c r="AF1040" s="160" t="s">
        <v>138</v>
      </c>
    </row>
    <row r="1041">
      <c r="A1041" s="161" t="s">
        <v>208</v>
      </c>
      <c r="B1041" s="162" t="s">
        <v>140</v>
      </c>
      <c r="C1041" s="163" t="s">
        <v>156</v>
      </c>
      <c r="D1041" s="201" t="s">
        <v>187</v>
      </c>
      <c r="E1041" s="165">
        <v>617.46</v>
      </c>
      <c r="F1041" s="166">
        <f>E1041+E1043+E1042</f>
      </c>
      <c r="G1041" s="167">
        <v>4576</v>
      </c>
      <c r="H1041" s="167">
        <v>60</v>
      </c>
      <c r="I1041" s="168">
        <f t="shared" ref="I1041:I1106" si="682">H1041/G1041</f>
      </c>
      <c r="J1041" s="169">
        <f t="shared" ref="J1041:J1105" si="736">(E1041/G1041)*1000</f>
      </c>
      <c r="K1041" s="167">
        <v>14</v>
      </c>
      <c r="L1041" s="169">
        <f t="shared" ref="L1041:L1106" si="793">E1041/K1041</f>
      </c>
      <c r="M1041" s="167">
        <v>0</v>
      </c>
      <c r="N1041" s="170">
        <f t="shared" ref="N1041:N1106" si="820">E1041/M1041</f>
      </c>
      <c r="O1041" s="167">
        <v>0</v>
      </c>
      <c r="P1041" s="170">
        <f t="shared" ref="P1041:P1106" si="847">E1041/O1041</f>
      </c>
      <c r="Q1041" s="171">
        <f>(M1041+M1043)/(O1041+O1043)</f>
      </c>
      <c r="R1041" s="172">
        <v>0</v>
      </c>
      <c r="S1041" s="171">
        <f>(O1041+O1043)/(K1041+K1043)</f>
      </c>
      <c r="T1041" s="172">
        <v>0</v>
      </c>
      <c r="U1041" s="173">
        <f>F1041/T1041</f>
      </c>
      <c r="V1041" s="174">
        <f>(F1041+500)/T1041</f>
      </c>
      <c r="W1041" s="175">
        <v>0</v>
      </c>
      <c r="X1041" s="174">
        <f>W1041/T1041</f>
      </c>
      <c r="Y1041" s="171">
        <f>T1041/R1041</f>
      </c>
      <c r="Z1041" s="174">
        <f>W1041/F1041</f>
      </c>
      <c r="AA1041" s="174">
        <f>W1041/(F1041+500)</f>
      </c>
      <c r="AB1041" s="172">
        <v>0</v>
      </c>
      <c r="AC1041" s="172">
        <v>0</v>
      </c>
      <c r="AD1041" s="171">
        <f>AB1041/T1041</f>
      </c>
      <c r="AE1041" s="174">
        <f>(W1041-AC1041)/(F1041+500)</f>
      </c>
      <c r="AF1041" s="176" t="s">
        <v>205</v>
      </c>
    </row>
    <row customHeight="true" ht="20.238095238095237" r="1042">
      <c r="A1042" s="161"/>
      <c r="B1042" s="162"/>
      <c r="C1042" s="163"/>
      <c r="D1042" s="201" t="s">
        <v>142</v>
      </c>
      <c r="E1042" s="165">
        <v>432.57</v>
      </c>
      <c r="F1042" s="166"/>
      <c r="G1042" s="167">
        <v>1951</v>
      </c>
      <c r="H1042" s="167">
        <v>98</v>
      </c>
      <c r="I1042" s="168">
        <f t="shared" si="682"/>
      </c>
      <c r="J1042" s="169">
        <f t="shared" si="736"/>
      </c>
      <c r="K1042" s="167">
        <v>5</v>
      </c>
      <c r="L1042" s="169">
        <f t="shared" si="793"/>
      </c>
      <c r="M1042" s="167">
        <v>0</v>
      </c>
      <c r="N1042" s="170">
        <f t="shared" si="820"/>
      </c>
      <c r="O1042" s="167">
        <v>0</v>
      </c>
      <c r="P1042" s="170">
        <f t="shared" si="847"/>
      </c>
      <c r="Q1042" s="171"/>
      <c r="R1042" s="172"/>
      <c r="S1042" s="171"/>
      <c r="T1042" s="172"/>
      <c r="U1042" s="173"/>
      <c r="V1042" s="174"/>
      <c r="W1042" s="175"/>
      <c r="X1042" s="174"/>
      <c r="Y1042" s="171"/>
      <c r="Z1042" s="174"/>
      <c r="AA1042" s="174"/>
      <c r="AB1042" s="172"/>
      <c r="AC1042" s="172"/>
      <c r="AD1042" s="171"/>
      <c r="AE1042" s="174"/>
      <c r="AF1042" s="176"/>
    </row>
    <row r="1043">
      <c r="A1043" s="161"/>
      <c r="B1043" s="162"/>
      <c r="C1043" s="163"/>
      <c r="D1043" s="164" t="s">
        <v>144</v>
      </c>
      <c r="E1043" s="165">
        <v>2.81</v>
      </c>
      <c r="F1043" s="166"/>
      <c r="G1043" s="167">
        <v>47</v>
      </c>
      <c r="H1043" s="167">
        <v>1</v>
      </c>
      <c r="I1043" s="168">
        <f t="shared" si="682"/>
      </c>
      <c r="J1043" s="169">
        <f t="shared" si="736"/>
      </c>
      <c r="K1043" s="167">
        <v>0</v>
      </c>
      <c r="L1043" s="169">
        <f t="shared" si="793"/>
      </c>
      <c r="M1043" s="167">
        <v>0</v>
      </c>
      <c r="N1043" s="170">
        <f t="shared" si="820"/>
      </c>
      <c r="O1043" s="167">
        <v>0</v>
      </c>
      <c r="P1043" s="170">
        <f t="shared" si="847"/>
      </c>
      <c r="Q1043" s="171"/>
      <c r="R1043" s="172"/>
      <c r="S1043" s="171"/>
      <c r="T1043" s="172"/>
      <c r="U1043" s="173"/>
      <c r="V1043" s="174"/>
      <c r="W1043" s="175"/>
      <c r="X1043" s="174"/>
      <c r="Y1043" s="171"/>
      <c r="Z1043" s="174"/>
      <c r="AA1043" s="174"/>
      <c r="AB1043" s="172"/>
      <c r="AC1043" s="172"/>
      <c r="AD1043" s="171"/>
      <c r="AE1043" s="174"/>
      <c r="AF1043" s="176" t="s">
        <v>160</v>
      </c>
    </row>
    <row r="1044">
      <c r="A1044" s="161"/>
      <c r="B1044" s="162" t="s">
        <v>146</v>
      </c>
      <c r="C1044" s="163" t="s">
        <v>156</v>
      </c>
      <c r="D1044" s="201" t="s">
        <v>187</v>
      </c>
      <c r="E1044" s="165">
        <v>1153.49</v>
      </c>
      <c r="F1044" s="166">
        <f>E1044+E1046+E1045</f>
      </c>
      <c r="G1044" s="167">
        <v>9542</v>
      </c>
      <c r="H1044" s="167">
        <v>124</v>
      </c>
      <c r="I1044" s="168">
        <f t="shared" si="682"/>
      </c>
      <c r="J1044" s="169">
        <f t="shared" si="736"/>
      </c>
      <c r="K1044" s="167">
        <v>28</v>
      </c>
      <c r="L1044" s="169">
        <f t="shared" si="793"/>
      </c>
      <c r="M1044" s="167">
        <v>1</v>
      </c>
      <c r="N1044" s="170">
        <f t="shared" si="820"/>
      </c>
      <c r="O1044" s="167">
        <v>1</v>
      </c>
      <c r="P1044" s="170">
        <f t="shared" si="847"/>
      </c>
      <c r="Q1044" s="171">
        <f>(M1044+M1046)/(O1044+O1046)</f>
      </c>
      <c r="R1044" s="172">
        <v>2</v>
      </c>
      <c r="S1044" s="171">
        <f>(O1044+O1046)/(K1044+K1046)</f>
      </c>
      <c r="T1044" s="172">
        <v>1</v>
      </c>
      <c r="U1044" s="173">
        <f>F1044/T1044</f>
      </c>
      <c r="V1044" s="174">
        <f>(F1044+500)/T1044</f>
      </c>
      <c r="W1044" s="175">
        <v>1752</v>
      </c>
      <c r="X1044" s="174">
        <f>W1044/T1044</f>
      </c>
      <c r="Y1044" s="171">
        <f>T1044/R1044</f>
      </c>
      <c r="Z1044" s="174">
        <f>W1044/F1044</f>
      </c>
      <c r="AA1044" s="174">
        <f>W1044/(F1044+500)</f>
      </c>
      <c r="AB1044" s="172">
        <v>0</v>
      </c>
      <c r="AC1044" s="172">
        <v>0</v>
      </c>
      <c r="AD1044" s="171">
        <f>AB1044/T1044</f>
      </c>
      <c r="AE1044" s="174">
        <f>(W1044-AC1044)/(F1044+500)</f>
      </c>
      <c r="AF1044" s="176" t="s">
        <v>205</v>
      </c>
    </row>
    <row customHeight="true" ht="20.238095238095237" r="1045">
      <c r="A1045" s="161"/>
      <c r="B1045" s="162"/>
      <c r="C1045" s="163"/>
      <c r="D1045" s="201" t="s">
        <v>142</v>
      </c>
      <c r="E1045" s="165">
        <v>855.39</v>
      </c>
      <c r="F1045" s="166"/>
      <c r="G1045" s="167">
        <v>2407</v>
      </c>
      <c r="H1045" s="167">
        <v>81</v>
      </c>
      <c r="I1045" s="168">
        <f t="shared" si="682"/>
      </c>
      <c r="J1045" s="169">
        <f t="shared" si="736"/>
      </c>
      <c r="K1045" s="167">
        <v>11</v>
      </c>
      <c r="L1045" s="169">
        <f t="shared" si="793"/>
      </c>
      <c r="M1045" s="167">
        <v>0</v>
      </c>
      <c r="N1045" s="170">
        <f t="shared" si="820"/>
      </c>
      <c r="O1045" s="167">
        <v>0</v>
      </c>
      <c r="P1045" s="170">
        <f t="shared" si="847"/>
      </c>
      <c r="Q1045" s="171"/>
      <c r="R1045" s="172"/>
      <c r="S1045" s="171"/>
      <c r="T1045" s="172"/>
      <c r="U1045" s="173"/>
      <c r="V1045" s="174"/>
      <c r="W1045" s="175"/>
      <c r="X1045" s="174"/>
      <c r="Y1045" s="171"/>
      <c r="Z1045" s="174"/>
      <c r="AA1045" s="174"/>
      <c r="AB1045" s="172"/>
      <c r="AC1045" s="172"/>
      <c r="AD1045" s="171"/>
      <c r="AE1045" s="174"/>
      <c r="AF1045" s="176"/>
    </row>
    <row r="1046">
      <c r="A1046" s="161"/>
      <c r="B1046" s="162"/>
      <c r="C1046" s="163"/>
      <c r="D1046" s="164" t="s">
        <v>144</v>
      </c>
      <c r="E1046" s="165">
        <v>20.61</v>
      </c>
      <c r="F1046" s="166"/>
      <c r="G1046" s="167">
        <v>206</v>
      </c>
      <c r="H1046" s="167">
        <v>16</v>
      </c>
      <c r="I1046" s="168">
        <f t="shared" si="682"/>
      </c>
      <c r="J1046" s="169">
        <f t="shared" si="736"/>
      </c>
      <c r="K1046" s="167">
        <v>1</v>
      </c>
      <c r="L1046" s="169">
        <f t="shared" si="793"/>
      </c>
      <c r="M1046" s="167">
        <v>0</v>
      </c>
      <c r="N1046" s="170">
        <f t="shared" si="820"/>
      </c>
      <c r="O1046" s="167">
        <v>0</v>
      </c>
      <c r="P1046" s="170">
        <f t="shared" si="847"/>
      </c>
      <c r="Q1046" s="171"/>
      <c r="R1046" s="172"/>
      <c r="S1046" s="171"/>
      <c r="T1046" s="172"/>
      <c r="U1046" s="173"/>
      <c r="V1046" s="174"/>
      <c r="W1046" s="175"/>
      <c r="X1046" s="174"/>
      <c r="Y1046" s="171"/>
      <c r="Z1046" s="174"/>
      <c r="AA1046" s="174"/>
      <c r="AB1046" s="172"/>
      <c r="AC1046" s="172"/>
      <c r="AD1046" s="171"/>
      <c r="AE1046" s="174"/>
      <c r="AF1046" s="176" t="s">
        <v>160</v>
      </c>
    </row>
    <row r="1047">
      <c r="A1047" s="161"/>
      <c r="B1047" s="162" t="s">
        <v>147</v>
      </c>
      <c r="C1047" s="163" t="s">
        <v>156</v>
      </c>
      <c r="D1047" s="201" t="s">
        <v>187</v>
      </c>
      <c r="E1047" s="165">
        <v>1586.84</v>
      </c>
      <c r="F1047" s="166">
        <f>E1047+E1049+E1048</f>
      </c>
      <c r="G1047" s="167">
        <v>15864</v>
      </c>
      <c r="H1047" s="167">
        <v>136</v>
      </c>
      <c r="I1047" s="168">
        <f t="shared" si="682"/>
      </c>
      <c r="J1047" s="169">
        <f t="shared" si="736"/>
      </c>
      <c r="K1047" s="167">
        <v>32</v>
      </c>
      <c r="L1047" s="169">
        <f t="shared" si="793"/>
      </c>
      <c r="M1047" s="167">
        <v>1</v>
      </c>
      <c r="N1047" s="170">
        <f t="shared" si="820"/>
      </c>
      <c r="O1047" s="167">
        <v>3</v>
      </c>
      <c r="P1047" s="170">
        <f t="shared" si="847"/>
      </c>
      <c r="Q1047" s="171">
        <f>(M1047+M1049)/(O1047+O1049)</f>
      </c>
      <c r="R1047" s="172">
        <v>7</v>
      </c>
      <c r="S1047" s="171">
        <f>(O1047+O1049)/(K1047+K1049)</f>
      </c>
      <c r="T1047" s="172">
        <v>2</v>
      </c>
      <c r="U1047" s="173">
        <f>F1047/T1047</f>
      </c>
      <c r="V1047" s="174">
        <f>(F1047+500)/T1047</f>
      </c>
      <c r="W1047" s="175">
        <v>3266.4</v>
      </c>
      <c r="X1047" s="174">
        <f>W1047/T1047</f>
      </c>
      <c r="Y1047" s="171">
        <f>T1047/R1047</f>
      </c>
      <c r="Z1047" s="174">
        <f>W1047/F1047</f>
      </c>
      <c r="AA1047" s="174">
        <f>W1047/(F1047+500)</f>
      </c>
      <c r="AB1047" s="172">
        <v>2</v>
      </c>
      <c r="AC1047" s="172">
        <v>3266.4</v>
      </c>
      <c r="AD1047" s="171">
        <f>AB1047/T1047</f>
      </c>
      <c r="AE1047" s="174">
        <f>(W1047-AC1047)/(F1047+500)</f>
      </c>
      <c r="AF1047" s="176" t="s">
        <v>205</v>
      </c>
    </row>
    <row customHeight="true" ht="20.238095238095237" r="1048">
      <c r="A1048" s="161"/>
      <c r="B1048" s="162"/>
      <c r="C1048" s="163"/>
      <c r="D1048" s="201" t="s">
        <v>142</v>
      </c>
      <c r="E1048" s="165">
        <v>222.88</v>
      </c>
      <c r="F1048" s="166"/>
      <c r="G1048" s="167">
        <v>1839</v>
      </c>
      <c r="H1048" s="167">
        <v>89</v>
      </c>
      <c r="I1048" s="168">
        <f t="shared" si="682"/>
      </c>
      <c r="J1048" s="169">
        <f t="shared" si="736"/>
      </c>
      <c r="K1048" s="167">
        <v>2</v>
      </c>
      <c r="L1048" s="169">
        <f t="shared" si="793"/>
      </c>
      <c r="M1048" s="167">
        <v>0</v>
      </c>
      <c r="N1048" s="170">
        <f t="shared" si="820"/>
      </c>
      <c r="O1048" s="167">
        <v>0</v>
      </c>
      <c r="P1048" s="170">
        <f t="shared" si="847"/>
      </c>
      <c r="Q1048" s="171"/>
      <c r="R1048" s="172"/>
      <c r="S1048" s="171"/>
      <c r="T1048" s="172"/>
      <c r="U1048" s="173"/>
      <c r="V1048" s="174"/>
      <c r="W1048" s="175"/>
      <c r="X1048" s="174"/>
      <c r="Y1048" s="171"/>
      <c r="Z1048" s="174"/>
      <c r="AA1048" s="174"/>
      <c r="AB1048" s="172"/>
      <c r="AC1048" s="172"/>
      <c r="AD1048" s="171"/>
      <c r="AE1048" s="174"/>
      <c r="AF1048" s="176"/>
    </row>
    <row r="1049">
      <c r="A1049" s="161"/>
      <c r="B1049" s="162"/>
      <c r="C1049" s="163"/>
      <c r="D1049" s="164" t="s">
        <v>144</v>
      </c>
      <c r="E1049" s="165">
        <v>119.13</v>
      </c>
      <c r="F1049" s="166"/>
      <c r="G1049" s="167">
        <v>522</v>
      </c>
      <c r="H1049" s="167">
        <v>15</v>
      </c>
      <c r="I1049" s="168">
        <f t="shared" si="682"/>
      </c>
      <c r="J1049" s="169">
        <f t="shared" si="736"/>
      </c>
      <c r="K1049" s="167">
        <v>1</v>
      </c>
      <c r="L1049" s="169">
        <f t="shared" si="793"/>
      </c>
      <c r="M1049" s="167">
        <v>1</v>
      </c>
      <c r="N1049" s="170">
        <f t="shared" si="820"/>
      </c>
      <c r="O1049" s="167">
        <v>1</v>
      </c>
      <c r="P1049" s="170">
        <f t="shared" si="847"/>
      </c>
      <c r="Q1049" s="171"/>
      <c r="R1049" s="172"/>
      <c r="S1049" s="171"/>
      <c r="T1049" s="172"/>
      <c r="U1049" s="173"/>
      <c r="V1049" s="174"/>
      <c r="W1049" s="175"/>
      <c r="X1049" s="174"/>
      <c r="Y1049" s="171"/>
      <c r="Z1049" s="174"/>
      <c r="AA1049" s="174"/>
      <c r="AB1049" s="172"/>
      <c r="AC1049" s="172"/>
      <c r="AD1049" s="171"/>
      <c r="AE1049" s="174"/>
      <c r="AF1049" s="176" t="s">
        <v>160</v>
      </c>
    </row>
    <row r="1050">
      <c r="A1050" s="161"/>
      <c r="B1050" s="162" t="s">
        <v>148</v>
      </c>
      <c r="C1050" s="163" t="s">
        <v>156</v>
      </c>
      <c r="D1050" s="201" t="s">
        <v>187</v>
      </c>
      <c r="E1050" s="165">
        <v>1858.91</v>
      </c>
      <c r="F1050" s="166">
        <f>E1050+E1052+E1051</f>
      </c>
      <c r="G1050" s="167">
        <v>19292</v>
      </c>
      <c r="H1050" s="167">
        <v>133</v>
      </c>
      <c r="I1050" s="168">
        <f t="shared" si="682"/>
      </c>
      <c r="J1050" s="169">
        <f t="shared" si="736"/>
      </c>
      <c r="K1050" s="167">
        <v>38</v>
      </c>
      <c r="L1050" s="169">
        <f t="shared" si="793"/>
      </c>
      <c r="M1050" s="167">
        <v>1</v>
      </c>
      <c r="N1050" s="170">
        <f t="shared" si="820"/>
      </c>
      <c r="O1050" s="167">
        <v>2</v>
      </c>
      <c r="P1050" s="170">
        <f t="shared" si="847"/>
      </c>
      <c r="Q1050" s="171">
        <f>(M1050+M1052)/(O1050+O1052)</f>
      </c>
      <c r="R1050" s="172">
        <v>7</v>
      </c>
      <c r="S1050" s="171">
        <f>(O1050+O1052)/(K1050+K1052)</f>
      </c>
      <c r="T1050" s="172">
        <v>3</v>
      </c>
      <c r="U1050" s="173">
        <f>F1050/T1050</f>
      </c>
      <c r="V1050" s="174">
        <f>(F1050+500)/T1050</f>
      </c>
      <c r="W1050" s="175">
        <v>6871.2</v>
      </c>
      <c r="X1050" s="174">
        <f>W1050/T1050</f>
      </c>
      <c r="Y1050" s="171">
        <f>T1050/R1050</f>
      </c>
      <c r="Z1050" s="174">
        <f>W1050/F1050</f>
      </c>
      <c r="AA1050" s="174">
        <f>W1050/(F1050+500)</f>
      </c>
      <c r="AB1050" s="172">
        <v>1</v>
      </c>
      <c r="AC1050" s="207">
        <v>2652</v>
      </c>
      <c r="AD1050" s="171">
        <f>AB1050/T1050</f>
      </c>
      <c r="AE1050" s="174">
        <f>(W1050-AC1050)/(F1050+500)</f>
      </c>
      <c r="AF1050" s="176" t="s">
        <v>205</v>
      </c>
    </row>
    <row customHeight="true" ht="20.238095238095237" r="1051">
      <c r="A1051" s="161"/>
      <c r="B1051" s="162"/>
      <c r="C1051" s="163"/>
      <c r="D1051" s="201" t="s">
        <v>142</v>
      </c>
      <c r="E1051" s="165">
        <v>533.09</v>
      </c>
      <c r="F1051" s="166"/>
      <c r="G1051" s="167">
        <v>3323</v>
      </c>
      <c r="H1051" s="167">
        <v>189</v>
      </c>
      <c r="I1051" s="168">
        <f t="shared" si="682"/>
      </c>
      <c r="J1051" s="169">
        <f t="shared" si="736"/>
      </c>
      <c r="K1051" s="167">
        <v>13</v>
      </c>
      <c r="L1051" s="169">
        <f t="shared" si="793"/>
      </c>
      <c r="M1051" s="167">
        <v>1</v>
      </c>
      <c r="N1051" s="170">
        <f t="shared" si="820"/>
      </c>
      <c r="O1051" s="167">
        <v>1</v>
      </c>
      <c r="P1051" s="170">
        <f t="shared" si="847"/>
      </c>
      <c r="Q1051" s="171"/>
      <c r="R1051" s="172"/>
      <c r="S1051" s="171"/>
      <c r="T1051" s="172"/>
      <c r="U1051" s="173"/>
      <c r="V1051" s="174"/>
      <c r="W1051" s="175"/>
      <c r="X1051" s="174"/>
      <c r="Y1051" s="171"/>
      <c r="Z1051" s="174"/>
      <c r="AA1051" s="174"/>
      <c r="AB1051" s="172"/>
      <c r="AC1051" s="172"/>
      <c r="AD1051" s="171"/>
      <c r="AE1051" s="174"/>
      <c r="AF1051" s="176"/>
    </row>
    <row r="1052">
      <c r="A1052" s="161"/>
      <c r="B1052" s="162"/>
      <c r="C1052" s="163"/>
      <c r="D1052" s="164" t="s">
        <v>144</v>
      </c>
      <c r="E1052" s="165">
        <v>99.3</v>
      </c>
      <c r="F1052" s="166"/>
      <c r="G1052" s="167">
        <v>494</v>
      </c>
      <c r="H1052" s="167">
        <v>9</v>
      </c>
      <c r="I1052" s="168">
        <f t="shared" si="682"/>
      </c>
      <c r="J1052" s="169">
        <f t="shared" si="736"/>
      </c>
      <c r="K1052" s="167">
        <v>3</v>
      </c>
      <c r="L1052" s="169">
        <f t="shared" si="793"/>
      </c>
      <c r="M1052" s="167">
        <v>0</v>
      </c>
      <c r="N1052" s="170">
        <f t="shared" si="820"/>
      </c>
      <c r="O1052" s="167">
        <v>0</v>
      </c>
      <c r="P1052" s="170">
        <f t="shared" si="847"/>
      </c>
      <c r="Q1052" s="171"/>
      <c r="R1052" s="172"/>
      <c r="S1052" s="171"/>
      <c r="T1052" s="172"/>
      <c r="U1052" s="173"/>
      <c r="V1052" s="174"/>
      <c r="W1052" s="175"/>
      <c r="X1052" s="174"/>
      <c r="Y1052" s="171"/>
      <c r="Z1052" s="174"/>
      <c r="AA1052" s="174"/>
      <c r="AB1052" s="172"/>
      <c r="AC1052" s="172"/>
      <c r="AD1052" s="171"/>
      <c r="AE1052" s="174"/>
      <c r="AF1052" s="176" t="s">
        <v>160</v>
      </c>
    </row>
    <row r="1053">
      <c r="A1053" s="161"/>
      <c r="B1053" s="177" t="s">
        <v>149</v>
      </c>
      <c r="C1053" s="178"/>
      <c r="D1053" s="179"/>
      <c r="E1053" s="180">
        <f>SUM(E1041:E1052)</f>
      </c>
      <c r="F1053" s="181">
        <f>SUM(F1041:F1052)</f>
      </c>
      <c r="G1053" s="181">
        <f>SUM(G1041:G1052)</f>
      </c>
      <c r="H1053" s="181">
        <f>SUM(H1041:H1052)</f>
      </c>
      <c r="I1053" s="182">
        <f t="shared" si="682"/>
      </c>
      <c r="J1053" s="183">
        <f t="shared" si="736"/>
      </c>
      <c r="K1053" s="181">
        <f>SUM(K1041:K1052)</f>
      </c>
      <c r="L1053" s="183">
        <f t="shared" si="793"/>
      </c>
      <c r="M1053" s="181">
        <f>SUM(M1041:M1052)</f>
      </c>
      <c r="N1053" s="184">
        <f t="shared" si="820"/>
      </c>
      <c r="O1053" s="181">
        <f>SUM(O1041:O1052)</f>
      </c>
      <c r="P1053" s="184">
        <f t="shared" si="847"/>
      </c>
      <c r="Q1053" s="185">
        <f>M1053/O1053</f>
      </c>
      <c r="R1053" s="181">
        <f>SUM(R1041:R1052)</f>
      </c>
      <c r="S1053" s="185">
        <f>(O1053+O1053)/(K1053+K1053)</f>
      </c>
      <c r="T1053" s="181">
        <f>SUM(T1041:T1052)</f>
      </c>
      <c r="U1053" s="186">
        <f t="shared" ref="U1053:U1054" si="107">F1053/T1053</f>
      </c>
      <c r="V1053" s="187">
        <f>(F1053+5*500)/T1053</f>
      </c>
      <c r="W1053" s="183">
        <f>SUM(W1041:W1052)</f>
      </c>
      <c r="X1053" s="188">
        <f t="shared" ref="X1053:X1054" si="239">W1053/T1053</f>
      </c>
      <c r="Y1053" s="185">
        <f t="shared" ref="Y1053:Y1054" si="371">T1053/R1053</f>
      </c>
      <c r="Z1053" s="187">
        <f t="shared" ref="Z1053:Z1054" si="503">W1053/F1053</f>
      </c>
      <c r="AA1053" s="187">
        <f>W1053/(F1053+COUNT(W1041:W1052)*500)</f>
      </c>
      <c r="AB1053" s="181">
        <f>SUM(AB1041:AB1052)</f>
      </c>
      <c r="AC1053" s="181">
        <f>SUM(AC1041:AC1052)</f>
      </c>
      <c r="AD1053" s="185">
        <f t="shared" ref="AD1053:AD1054" si="635">AB1053/T1053</f>
      </c>
      <c r="AE1053" s="189">
        <f>(W1053-AC1053)/(F1053+COUNT(W1041:W1052))</f>
      </c>
      <c r="AF1053" s="174"/>
    </row>
    <row r="1054">
      <c r="A1054" s="161"/>
      <c r="B1054" s="162" t="s">
        <v>150</v>
      </c>
      <c r="C1054" s="163" t="s">
        <v>183</v>
      </c>
      <c r="D1054" s="201" t="s">
        <v>187</v>
      </c>
      <c r="E1054" s="165">
        <v>1479.59</v>
      </c>
      <c r="F1054" s="166">
        <f>E1054+E1056+E1055</f>
      </c>
      <c r="G1054" s="167">
        <v>13612</v>
      </c>
      <c r="H1054" s="167">
        <v>143</v>
      </c>
      <c r="I1054" s="168">
        <f t="shared" si="682"/>
      </c>
      <c r="J1054" s="169">
        <f t="shared" si="736"/>
      </c>
      <c r="K1054" s="167">
        <v>24</v>
      </c>
      <c r="L1054" s="169">
        <f t="shared" si="793"/>
      </c>
      <c r="M1054" s="167">
        <v>1</v>
      </c>
      <c r="N1054" s="170">
        <f t="shared" si="820"/>
      </c>
      <c r="O1054" s="167">
        <v>3</v>
      </c>
      <c r="P1054" s="170">
        <f t="shared" si="847"/>
      </c>
      <c r="Q1054" s="171">
        <f>(M1054+M1056)/(O1054+O1056)</f>
      </c>
      <c r="R1054" s="172">
        <v>4</v>
      </c>
      <c r="S1054" s="171">
        <f>(O1054+O1056)/(K1054+K1056)</f>
      </c>
      <c r="T1054" s="172">
        <v>1</v>
      </c>
      <c r="U1054" s="173">
        <f t="shared" si="107"/>
      </c>
      <c r="V1054" s="174">
        <f>(F1054+500)/T1054</f>
      </c>
      <c r="W1054" s="175">
        <v>2071.2</v>
      </c>
      <c r="X1054" s="174">
        <f t="shared" si="239"/>
      </c>
      <c r="Y1054" s="171">
        <f t="shared" si="371"/>
      </c>
      <c r="Z1054" s="174">
        <f t="shared" si="503"/>
      </c>
      <c r="AA1054" s="174">
        <f>W1054/(F1054+500)</f>
      </c>
      <c r="AB1054" s="172">
        <v>0</v>
      </c>
      <c r="AC1054" s="172">
        <v>0</v>
      </c>
      <c r="AD1054" s="171">
        <f t="shared" si="635"/>
      </c>
      <c r="AE1054" s="174">
        <f>(W1054-AC1054)/(F1054+500)</f>
      </c>
      <c r="AF1054" s="176" t="s">
        <v>205</v>
      </c>
    </row>
    <row customHeight="true" ht="20.238095238095237" r="1055">
      <c r="A1055" s="161"/>
      <c r="B1055" s="162"/>
      <c r="C1055" s="163"/>
      <c r="D1055" s="201" t="s">
        <v>142</v>
      </c>
      <c r="E1055" s="165">
        <v>675.41</v>
      </c>
      <c r="F1055" s="166"/>
      <c r="G1055" s="167">
        <v>3142</v>
      </c>
      <c r="H1055" s="167">
        <v>155</v>
      </c>
      <c r="I1055" s="168">
        <f t="shared" si="682"/>
      </c>
      <c r="J1055" s="169">
        <f t="shared" si="736"/>
      </c>
      <c r="K1055" s="167">
        <v>6</v>
      </c>
      <c r="L1055" s="169">
        <f t="shared" si="793"/>
      </c>
      <c r="M1055" s="167">
        <v>0</v>
      </c>
      <c r="N1055" s="170">
        <f t="shared" si="820"/>
      </c>
      <c r="O1055" s="167">
        <v>0</v>
      </c>
      <c r="P1055" s="170">
        <f t="shared" si="847"/>
      </c>
      <c r="Q1055" s="171"/>
      <c r="R1055" s="172"/>
      <c r="S1055" s="171"/>
      <c r="T1055" s="172"/>
      <c r="U1055" s="173"/>
      <c r="V1055" s="174"/>
      <c r="W1055" s="175"/>
      <c r="X1055" s="174"/>
      <c r="Y1055" s="171"/>
      <c r="Z1055" s="174"/>
      <c r="AA1055" s="174"/>
      <c r="AB1055" s="172"/>
      <c r="AC1055" s="172"/>
      <c r="AD1055" s="171"/>
      <c r="AE1055" s="174"/>
      <c r="AF1055" s="176"/>
    </row>
    <row r="1056">
      <c r="A1056" s="161"/>
      <c r="B1056" s="162"/>
      <c r="C1056" s="163"/>
      <c r="D1056" s="164" t="s">
        <v>144</v>
      </c>
      <c r="E1056" s="165">
        <v>112.95</v>
      </c>
      <c r="F1056" s="166"/>
      <c r="G1056" s="167">
        <v>251</v>
      </c>
      <c r="H1056" s="167">
        <v>14</v>
      </c>
      <c r="I1056" s="168">
        <f t="shared" si="682"/>
      </c>
      <c r="J1056" s="169">
        <f t="shared" si="736"/>
      </c>
      <c r="K1056" s="167">
        <v>2</v>
      </c>
      <c r="L1056" s="169">
        <f t="shared" si="793"/>
      </c>
      <c r="M1056" s="167">
        <v>0</v>
      </c>
      <c r="N1056" s="170">
        <f t="shared" si="820"/>
      </c>
      <c r="O1056" s="167">
        <v>0</v>
      </c>
      <c r="P1056" s="170">
        <f t="shared" si="847"/>
      </c>
      <c r="Q1056" s="171"/>
      <c r="R1056" s="172"/>
      <c r="S1056" s="171"/>
      <c r="T1056" s="172"/>
      <c r="U1056" s="173"/>
      <c r="V1056" s="174"/>
      <c r="W1056" s="175"/>
      <c r="X1056" s="174"/>
      <c r="Y1056" s="171"/>
      <c r="Z1056" s="174"/>
      <c r="AA1056" s="174"/>
      <c r="AB1056" s="172"/>
      <c r="AC1056" s="172"/>
      <c r="AD1056" s="171"/>
      <c r="AE1056" s="174"/>
      <c r="AF1056" s="176" t="s">
        <v>160</v>
      </c>
    </row>
    <row r="1057">
      <c r="A1057" s="161"/>
      <c r="B1057" s="162" t="s">
        <v>152</v>
      </c>
      <c r="C1057" s="163" t="s">
        <v>183</v>
      </c>
      <c r="D1057" s="201" t="s">
        <v>187</v>
      </c>
      <c r="E1057" s="165">
        <v>1293.58</v>
      </c>
      <c r="F1057" s="166">
        <f>E1057+E1059+E1058</f>
      </c>
      <c r="G1057" s="167">
        <v>12182</v>
      </c>
      <c r="H1057" s="167">
        <v>119</v>
      </c>
      <c r="I1057" s="168">
        <f t="shared" si="682"/>
      </c>
      <c r="J1057" s="169">
        <f t="shared" si="736"/>
      </c>
      <c r="K1057" s="167">
        <v>20</v>
      </c>
      <c r="L1057" s="169">
        <f t="shared" si="793"/>
      </c>
      <c r="M1057" s="167">
        <v>0</v>
      </c>
      <c r="N1057" s="170">
        <f t="shared" si="820"/>
      </c>
      <c r="O1057" s="167">
        <v>1</v>
      </c>
      <c r="P1057" s="170">
        <f t="shared" si="847"/>
      </c>
      <c r="Q1057" s="171">
        <f>(M1057+M1059)/(O1057+O1059)</f>
      </c>
      <c r="R1057" s="172">
        <v>3</v>
      </c>
      <c r="S1057" s="171">
        <f>(O1057+O1059)/(K1057+K1059)</f>
      </c>
      <c r="T1057" s="172">
        <v>0</v>
      </c>
      <c r="U1057" s="173">
        <f>F1057/T1057</f>
      </c>
      <c r="V1057" s="174">
        <f>(F1057+500)/T1057</f>
      </c>
      <c r="W1057" s="175">
        <v>0</v>
      </c>
      <c r="X1057" s="174">
        <f>W1057/T1057</f>
      </c>
      <c r="Y1057" s="171">
        <f>T1057/R1057</f>
      </c>
      <c r="Z1057" s="174">
        <f>W1057/F1057</f>
      </c>
      <c r="AA1057" s="174">
        <f>W1057/(F1057+500)</f>
      </c>
      <c r="AB1057" s="172">
        <v>0</v>
      </c>
      <c r="AC1057" s="172">
        <v>0</v>
      </c>
      <c r="AD1057" s="171">
        <f>AB1057/T1057</f>
      </c>
      <c r="AE1057" s="174">
        <f>(W1057-AC1057)/(F1057+500)</f>
      </c>
      <c r="AF1057" s="176" t="s">
        <v>205</v>
      </c>
    </row>
    <row customHeight="true" ht="20.238095238095237" r="1058">
      <c r="A1058" s="161"/>
      <c r="B1058" s="162"/>
      <c r="C1058" s="163"/>
      <c r="D1058" s="201" t="s">
        <v>142</v>
      </c>
      <c r="E1058" s="165">
        <v>221.33</v>
      </c>
      <c r="F1058" s="166"/>
      <c r="G1058" s="167">
        <v>1962</v>
      </c>
      <c r="H1058" s="167">
        <v>95</v>
      </c>
      <c r="I1058" s="168">
        <f t="shared" si="682"/>
      </c>
      <c r="J1058" s="169">
        <f t="shared" si="736"/>
      </c>
      <c r="K1058" s="167">
        <v>4</v>
      </c>
      <c r="L1058" s="169">
        <f t="shared" si="793"/>
      </c>
      <c r="M1058" s="167">
        <v>0</v>
      </c>
      <c r="N1058" s="170">
        <f t="shared" si="820"/>
      </c>
      <c r="O1058" s="167">
        <v>0</v>
      </c>
      <c r="P1058" s="170">
        <f t="shared" si="847"/>
      </c>
      <c r="Q1058" s="171"/>
      <c r="R1058" s="172"/>
      <c r="S1058" s="171"/>
      <c r="T1058" s="172"/>
      <c r="U1058" s="173"/>
      <c r="V1058" s="174"/>
      <c r="W1058" s="175"/>
      <c r="X1058" s="174"/>
      <c r="Y1058" s="171"/>
      <c r="Z1058" s="174"/>
      <c r="AA1058" s="174"/>
      <c r="AB1058" s="172"/>
      <c r="AC1058" s="172"/>
      <c r="AD1058" s="171"/>
      <c r="AE1058" s="174"/>
      <c r="AF1058" s="176"/>
    </row>
    <row r="1059">
      <c r="A1059" s="161"/>
      <c r="B1059" s="162"/>
      <c r="C1059" s="163"/>
      <c r="D1059" s="164" t="s">
        <v>144</v>
      </c>
      <c r="E1059" s="165">
        <v>172.96</v>
      </c>
      <c r="F1059" s="166"/>
      <c r="G1059" s="167">
        <v>419</v>
      </c>
      <c r="H1059" s="167">
        <v>23</v>
      </c>
      <c r="I1059" s="168">
        <f t="shared" si="682"/>
      </c>
      <c r="J1059" s="169">
        <f t="shared" si="736"/>
      </c>
      <c r="K1059" s="167">
        <v>4</v>
      </c>
      <c r="L1059" s="169">
        <f t="shared" si="793"/>
      </c>
      <c r="M1059" s="167">
        <v>0</v>
      </c>
      <c r="N1059" s="170">
        <f t="shared" si="820"/>
      </c>
      <c r="O1059" s="167">
        <v>1</v>
      </c>
      <c r="P1059" s="170">
        <f t="shared" si="847"/>
      </c>
      <c r="Q1059" s="171"/>
      <c r="R1059" s="172"/>
      <c r="S1059" s="171"/>
      <c r="T1059" s="172"/>
      <c r="U1059" s="173"/>
      <c r="V1059" s="174"/>
      <c r="W1059" s="175"/>
      <c r="X1059" s="174"/>
      <c r="Y1059" s="171"/>
      <c r="Z1059" s="174"/>
      <c r="AA1059" s="174"/>
      <c r="AB1059" s="172"/>
      <c r="AC1059" s="172"/>
      <c r="AD1059" s="171"/>
      <c r="AE1059" s="174"/>
      <c r="AF1059" s="176" t="s">
        <v>160</v>
      </c>
    </row>
    <row r="1060">
      <c r="A1060" s="161"/>
      <c r="B1060" s="162" t="s">
        <v>153</v>
      </c>
      <c r="C1060" s="163" t="s">
        <v>183</v>
      </c>
      <c r="D1060" s="201" t="s">
        <v>187</v>
      </c>
      <c r="E1060" s="165">
        <v>1272.34</v>
      </c>
      <c r="F1060" s="166">
        <f>E1060+E1062+E1061</f>
      </c>
      <c r="G1060" s="167">
        <v>12211</v>
      </c>
      <c r="H1060" s="167">
        <v>98</v>
      </c>
      <c r="I1060" s="168">
        <f t="shared" si="682"/>
      </c>
      <c r="J1060" s="169">
        <f t="shared" si="736"/>
      </c>
      <c r="K1060" s="167">
        <v>25</v>
      </c>
      <c r="L1060" s="169">
        <f t="shared" si="793"/>
      </c>
      <c r="M1060" s="167">
        <v>0</v>
      </c>
      <c r="N1060" s="170">
        <f t="shared" si="820"/>
      </c>
      <c r="O1060" s="167">
        <v>4</v>
      </c>
      <c r="P1060" s="170">
        <f t="shared" si="847"/>
      </c>
      <c r="Q1060" s="171">
        <f>(M1060+M1062)/(O1060+O1062)</f>
      </c>
      <c r="R1060" s="172">
        <v>9</v>
      </c>
      <c r="S1060" s="171">
        <f>(O1060+O1062)/(K1060+K1062)</f>
      </c>
      <c r="T1060" s="172">
        <v>1</v>
      </c>
      <c r="U1060" s="173">
        <f>F1060/T1060</f>
      </c>
      <c r="V1060" s="174">
        <f>(F1060+500)/T1060</f>
      </c>
      <c r="W1060" s="175">
        <v>4239.6</v>
      </c>
      <c r="X1060" s="174">
        <f>W1060/T1060</f>
      </c>
      <c r="Y1060" s="171">
        <f>T1060/R1060</f>
      </c>
      <c r="Z1060" s="174">
        <f>W1060/F1060</f>
      </c>
      <c r="AA1060" s="174">
        <f>W1060/(F1060+500)</f>
      </c>
      <c r="AB1060" s="172">
        <v>1</v>
      </c>
      <c r="AC1060" s="172">
        <v>4239.6</v>
      </c>
      <c r="AD1060" s="171">
        <f>AB1060/T1060</f>
      </c>
      <c r="AE1060" s="174">
        <f>(W1060-AC1060)/(F1060+500)</f>
      </c>
      <c r="AF1060" s="176" t="s">
        <v>205</v>
      </c>
    </row>
    <row customHeight="true" ht="20.238095238095237" r="1061">
      <c r="A1061" s="161"/>
      <c r="B1061" s="162"/>
      <c r="C1061" s="163"/>
      <c r="D1061" s="201" t="s">
        <v>142</v>
      </c>
      <c r="E1061" s="165">
        <v>143.97</v>
      </c>
      <c r="F1061" s="166"/>
      <c r="G1061" s="167">
        <v>1561</v>
      </c>
      <c r="H1061" s="167">
        <v>65</v>
      </c>
      <c r="I1061" s="168">
        <f t="shared" si="682"/>
      </c>
      <c r="J1061" s="169">
        <f t="shared" si="736"/>
      </c>
      <c r="K1061" s="167">
        <v>0</v>
      </c>
      <c r="L1061" s="169">
        <f t="shared" si="793"/>
      </c>
      <c r="M1061" s="167">
        <v>0</v>
      </c>
      <c r="N1061" s="170">
        <f t="shared" si="820"/>
      </c>
      <c r="O1061" s="167">
        <v>0</v>
      </c>
      <c r="P1061" s="170">
        <f t="shared" si="847"/>
      </c>
      <c r="Q1061" s="171"/>
      <c r="R1061" s="172"/>
      <c r="S1061" s="171"/>
      <c r="T1061" s="172"/>
      <c r="U1061" s="173"/>
      <c r="V1061" s="174"/>
      <c r="W1061" s="175"/>
      <c r="X1061" s="174"/>
      <c r="Y1061" s="171"/>
      <c r="Z1061" s="174"/>
      <c r="AA1061" s="174"/>
      <c r="AB1061" s="172"/>
      <c r="AC1061" s="172"/>
      <c r="AD1061" s="171"/>
      <c r="AE1061" s="174"/>
      <c r="AF1061" s="176"/>
    </row>
    <row r="1062">
      <c r="A1062" s="161"/>
      <c r="B1062" s="162"/>
      <c r="C1062" s="163"/>
      <c r="D1062" s="164" t="s">
        <v>144</v>
      </c>
      <c r="E1062" s="165">
        <v>227.57</v>
      </c>
      <c r="F1062" s="166"/>
      <c r="G1062" s="167">
        <v>472</v>
      </c>
      <c r="H1062" s="167">
        <v>13</v>
      </c>
      <c r="I1062" s="168">
        <f t="shared" si="682"/>
      </c>
      <c r="J1062" s="169">
        <f t="shared" si="736"/>
      </c>
      <c r="K1062" s="167">
        <v>2</v>
      </c>
      <c r="L1062" s="169">
        <f t="shared" si="793"/>
      </c>
      <c r="M1062" s="167">
        <v>0</v>
      </c>
      <c r="N1062" s="170">
        <f t="shared" si="820"/>
      </c>
      <c r="O1062" s="167">
        <v>0</v>
      </c>
      <c r="P1062" s="170">
        <f t="shared" si="847"/>
      </c>
      <c r="Q1062" s="171"/>
      <c r="R1062" s="172"/>
      <c r="S1062" s="171"/>
      <c r="T1062" s="172"/>
      <c r="U1062" s="173"/>
      <c r="V1062" s="174"/>
      <c r="W1062" s="175"/>
      <c r="X1062" s="174"/>
      <c r="Y1062" s="171"/>
      <c r="Z1062" s="174"/>
      <c r="AA1062" s="174"/>
      <c r="AB1062" s="172"/>
      <c r="AC1062" s="172"/>
      <c r="AD1062" s="171"/>
      <c r="AE1062" s="174"/>
      <c r="AF1062" s="176" t="s">
        <v>160</v>
      </c>
    </row>
    <row r="1063">
      <c r="A1063" s="161"/>
      <c r="B1063" s="162" t="s">
        <v>154</v>
      </c>
      <c r="C1063" s="163" t="s">
        <v>183</v>
      </c>
      <c r="D1063" s="201" t="s">
        <v>187</v>
      </c>
      <c r="E1063" s="165">
        <v>962.19</v>
      </c>
      <c r="F1063" s="166">
        <f>E1063+E1065+E1064</f>
      </c>
      <c r="G1063" s="167">
        <v>7419</v>
      </c>
      <c r="H1063" s="167">
        <v>46</v>
      </c>
      <c r="I1063" s="168">
        <f t="shared" si="682"/>
      </c>
      <c r="J1063" s="169">
        <f t="shared" si="736"/>
      </c>
      <c r="K1063" s="167">
        <v>10</v>
      </c>
      <c r="L1063" s="169">
        <f t="shared" si="793"/>
      </c>
      <c r="M1063" s="167">
        <v>0</v>
      </c>
      <c r="N1063" s="170">
        <f t="shared" si="820"/>
      </c>
      <c r="O1063" s="167">
        <v>2</v>
      </c>
      <c r="P1063" s="170">
        <f t="shared" si="847"/>
      </c>
      <c r="Q1063" s="171">
        <f>(M1063+M1065)/(O1063+O1065)</f>
      </c>
      <c r="R1063" s="172">
        <v>7</v>
      </c>
      <c r="S1063" s="171">
        <f>(O1063+O1065)/(K1063+K1065)</f>
      </c>
      <c r="T1063" s="172">
        <v>1</v>
      </c>
      <c r="U1063" s="173">
        <f>F1063/T1063</f>
      </c>
      <c r="V1063" s="174">
        <f>(F1063+500)/T1063</f>
      </c>
      <c r="W1063" s="175">
        <v>799.2</v>
      </c>
      <c r="X1063" s="174">
        <f>W1063/T1063</f>
      </c>
      <c r="Y1063" s="171">
        <f>T1063/R1063</f>
      </c>
      <c r="Z1063" s="174">
        <f>W1063/F1063</f>
      </c>
      <c r="AA1063" s="174">
        <f>W1063/(F1063+500)</f>
      </c>
      <c r="AB1063" s="172">
        <v>0</v>
      </c>
      <c r="AC1063" s="172">
        <v>0</v>
      </c>
      <c r="AD1063" s="171">
        <f>AB1063/T1063</f>
      </c>
      <c r="AE1063" s="174">
        <f>(W1063-AC1063)/(F1063+500)</f>
      </c>
      <c r="AF1063" s="176" t="s">
        <v>205</v>
      </c>
    </row>
    <row customHeight="true" ht="20.238095238095237" r="1064">
      <c r="A1064" s="161"/>
      <c r="B1064" s="162"/>
      <c r="C1064" s="163"/>
      <c r="D1064" s="201" t="s">
        <v>142</v>
      </c>
      <c r="E1064" s="165">
        <v>135.09</v>
      </c>
      <c r="F1064" s="166"/>
      <c r="G1064" s="167">
        <v>1446</v>
      </c>
      <c r="H1064" s="167">
        <v>73</v>
      </c>
      <c r="I1064" s="168">
        <f t="shared" si="682"/>
      </c>
      <c r="J1064" s="169">
        <f t="shared" si="736"/>
      </c>
      <c r="K1064" s="167">
        <v>4</v>
      </c>
      <c r="L1064" s="169">
        <f t="shared" si="793"/>
      </c>
      <c r="M1064" s="167">
        <v>0</v>
      </c>
      <c r="N1064" s="170">
        <f t="shared" si="820"/>
      </c>
      <c r="O1064" s="167">
        <v>0</v>
      </c>
      <c r="P1064" s="170">
        <f t="shared" si="847"/>
      </c>
      <c r="Q1064" s="171"/>
      <c r="R1064" s="172"/>
      <c r="S1064" s="171"/>
      <c r="T1064" s="172"/>
      <c r="U1064" s="173"/>
      <c r="V1064" s="174"/>
      <c r="W1064" s="175"/>
      <c r="X1064" s="174"/>
      <c r="Y1064" s="171"/>
      <c r="Z1064" s="174"/>
      <c r="AA1064" s="174"/>
      <c r="AB1064" s="172"/>
      <c r="AC1064" s="172"/>
      <c r="AD1064" s="171"/>
      <c r="AE1064" s="174"/>
      <c r="AF1064" s="176"/>
    </row>
    <row r="1065">
      <c r="A1065" s="161"/>
      <c r="B1065" s="162"/>
      <c r="C1065" s="163"/>
      <c r="D1065" s="164" t="s">
        <v>144</v>
      </c>
      <c r="E1065" s="165">
        <v>247.71</v>
      </c>
      <c r="F1065" s="166"/>
      <c r="G1065" s="167">
        <v>475</v>
      </c>
      <c r="H1065" s="167">
        <v>16</v>
      </c>
      <c r="I1065" s="168">
        <f t="shared" si="682"/>
      </c>
      <c r="J1065" s="169">
        <f t="shared" si="736"/>
      </c>
      <c r="K1065" s="167">
        <v>2</v>
      </c>
      <c r="L1065" s="169">
        <f t="shared" si="793"/>
      </c>
      <c r="M1065" s="167">
        <v>1</v>
      </c>
      <c r="N1065" s="170">
        <f t="shared" si="820"/>
      </c>
      <c r="O1065" s="167">
        <v>1</v>
      </c>
      <c r="P1065" s="170">
        <f t="shared" si="847"/>
      </c>
      <c r="Q1065" s="171"/>
      <c r="R1065" s="172"/>
      <c r="S1065" s="171"/>
      <c r="T1065" s="172"/>
      <c r="U1065" s="173"/>
      <c r="V1065" s="174"/>
      <c r="W1065" s="175"/>
      <c r="X1065" s="174"/>
      <c r="Y1065" s="171"/>
      <c r="Z1065" s="174"/>
      <c r="AA1065" s="174"/>
      <c r="AB1065" s="172"/>
      <c r="AC1065" s="172"/>
      <c r="AD1065" s="171"/>
      <c r="AE1065" s="174"/>
      <c r="AF1065" s="176" t="s">
        <v>160</v>
      </c>
    </row>
    <row r="1066">
      <c r="A1066" s="161"/>
      <c r="B1066" s="177" t="s">
        <v>149</v>
      </c>
      <c r="C1066" s="178"/>
      <c r="D1066" s="179"/>
      <c r="E1066" s="180">
        <f>SUM(E1054:E1065)</f>
      </c>
      <c r="F1066" s="181">
        <f>SUM(F1054:F1065)</f>
      </c>
      <c r="G1066" s="181">
        <f>SUM(G1054:G1065)</f>
      </c>
      <c r="H1066" s="181">
        <f>SUM(H1054:H1065)</f>
      </c>
      <c r="I1066" s="182">
        <f t="shared" si="682"/>
      </c>
      <c r="J1066" s="183">
        <f t="shared" si="736"/>
      </c>
      <c r="K1066" s="181">
        <f>SUM(K1054:K1065)</f>
      </c>
      <c r="L1066" s="183">
        <f t="shared" si="793"/>
      </c>
      <c r="M1066" s="181">
        <f>SUM(M1054:M1065)</f>
      </c>
      <c r="N1066" s="184">
        <f t="shared" si="820"/>
      </c>
      <c r="O1066" s="181">
        <f>SUM(O1054:O1065)</f>
      </c>
      <c r="P1066" s="184">
        <f t="shared" si="847"/>
      </c>
      <c r="Q1066" s="185">
        <f>M1066/O1066</f>
      </c>
      <c r="R1066" s="181">
        <f>SUM(R1054:R1065)</f>
      </c>
      <c r="S1066" s="185">
        <f>(O1066+O1066)/(K1066+K1066)</f>
      </c>
      <c r="T1066" s="181">
        <f>SUM(T1054:T1065)</f>
      </c>
      <c r="U1066" s="186">
        <f t="shared" ref="U1066:U1067" si="108">F1066/T1066</f>
      </c>
      <c r="V1066" s="187">
        <f>(F1066+5*500)/T1066</f>
      </c>
      <c r="W1066" s="183">
        <f>SUM(W1054:W1065)</f>
      </c>
      <c r="X1066" s="188">
        <f t="shared" ref="X1066:X1067" si="240">W1066/T1066</f>
      </c>
      <c r="Y1066" s="185">
        <f t="shared" ref="Y1066:Y1067" si="372">T1066/R1066</f>
      </c>
      <c r="Z1066" s="187">
        <f t="shared" ref="Z1066:Z1067" si="504">W1066/F1066</f>
      </c>
      <c r="AA1066" s="187">
        <f>W1066/(F1066+COUNT(W1054:W1065)*500)</f>
      </c>
      <c r="AB1066" s="181">
        <f>SUM(AB1054:AB1065)</f>
      </c>
      <c r="AC1066" s="181">
        <f>SUM(AC1054:AC1065)</f>
      </c>
      <c r="AD1066" s="185">
        <f t="shared" ref="AD1066:AD1067" si="636">AB1066/T1066</f>
      </c>
      <c r="AE1066" s="189">
        <f>(W1066-AC1066)/(F1066+COUNT(W1054:W1065))</f>
      </c>
      <c r="AF1066" s="174"/>
    </row>
    <row r="1067">
      <c r="A1067" s="161"/>
      <c r="B1067" s="162" t="s">
        <v>155</v>
      </c>
      <c r="C1067" s="163" t="s">
        <v>191</v>
      </c>
      <c r="D1067" s="201" t="s">
        <v>187</v>
      </c>
      <c r="E1067" s="165">
        <v>626.69</v>
      </c>
      <c r="F1067" s="166">
        <f>E1067+E1069+E1068</f>
      </c>
      <c r="G1067" s="167">
        <v>3543</v>
      </c>
      <c r="H1067" s="167">
        <v>33</v>
      </c>
      <c r="I1067" s="168">
        <f t="shared" si="682"/>
      </c>
      <c r="J1067" s="169">
        <f t="shared" si="736"/>
      </c>
      <c r="K1067" s="167">
        <v>13</v>
      </c>
      <c r="L1067" s="169">
        <f t="shared" si="793"/>
      </c>
      <c r="M1067" s="167">
        <v>0</v>
      </c>
      <c r="N1067" s="170">
        <f t="shared" si="820"/>
      </c>
      <c r="O1067" s="167">
        <v>5</v>
      </c>
      <c r="P1067" s="170">
        <f t="shared" si="847"/>
      </c>
      <c r="Q1067" s="171">
        <f>(M1067+M1069)/(O1067+O1069)</f>
      </c>
      <c r="R1067" s="172">
        <v>5</v>
      </c>
      <c r="S1067" s="171">
        <f>(O1067+O1069)/(K1067+K1069)</f>
      </c>
      <c r="T1067" s="172">
        <v>0</v>
      </c>
      <c r="U1067" s="173">
        <f t="shared" si="108"/>
      </c>
      <c r="V1067" s="174">
        <f>(F1067+500)/T1067</f>
      </c>
      <c r="W1067" s="175">
        <v>0</v>
      </c>
      <c r="X1067" s="174">
        <f t="shared" si="240"/>
      </c>
      <c r="Y1067" s="171">
        <f t="shared" si="372"/>
      </c>
      <c r="Z1067" s="174">
        <f t="shared" si="504"/>
      </c>
      <c r="AA1067" s="174">
        <f>W1067/(F1067+500)</f>
      </c>
      <c r="AB1067" s="172">
        <v>0</v>
      </c>
      <c r="AC1067" s="172">
        <v>0</v>
      </c>
      <c r="AD1067" s="171">
        <f t="shared" si="636"/>
      </c>
      <c r="AE1067" s="174">
        <f>(W1067-AC1067)/(F1067+500)</f>
      </c>
      <c r="AF1067" s="176" t="s">
        <v>205</v>
      </c>
    </row>
    <row customHeight="true" ht="20.238095238095237" r="1068">
      <c r="A1068" s="161"/>
      <c r="B1068" s="162"/>
      <c r="C1068" s="163"/>
      <c r="D1068" s="201" t="s">
        <v>142</v>
      </c>
      <c r="E1068" s="165">
        <v>121.43</v>
      </c>
      <c r="F1068" s="166"/>
      <c r="G1068" s="167">
        <v>1213</v>
      </c>
      <c r="H1068" s="167">
        <v>62</v>
      </c>
      <c r="I1068" s="168">
        <f t="shared" si="682"/>
      </c>
      <c r="J1068" s="169">
        <f t="shared" si="736"/>
      </c>
      <c r="K1068" s="167">
        <v>6</v>
      </c>
      <c r="L1068" s="169">
        <f t="shared" si="793"/>
      </c>
      <c r="M1068" s="167">
        <v>0</v>
      </c>
      <c r="N1068" s="170">
        <f t="shared" si="820"/>
      </c>
      <c r="O1068" s="167">
        <v>0</v>
      </c>
      <c r="P1068" s="170">
        <f t="shared" si="847"/>
      </c>
      <c r="Q1068" s="171"/>
      <c r="R1068" s="172"/>
      <c r="S1068" s="171"/>
      <c r="T1068" s="172"/>
      <c r="U1068" s="173"/>
      <c r="V1068" s="174"/>
      <c r="W1068" s="175"/>
      <c r="X1068" s="174"/>
      <c r="Y1068" s="171"/>
      <c r="Z1068" s="174"/>
      <c r="AA1068" s="174"/>
      <c r="AB1068" s="172"/>
      <c r="AC1068" s="172"/>
      <c r="AD1068" s="171"/>
      <c r="AE1068" s="174"/>
      <c r="AF1068" s="176"/>
    </row>
    <row r="1069">
      <c r="A1069" s="161"/>
      <c r="B1069" s="162"/>
      <c r="C1069" s="163"/>
      <c r="D1069" s="164" t="s">
        <v>144</v>
      </c>
      <c r="E1069" s="165">
        <v>131.94</v>
      </c>
      <c r="F1069" s="166"/>
      <c r="G1069" s="167">
        <v>725</v>
      </c>
      <c r="H1069" s="167">
        <v>27</v>
      </c>
      <c r="I1069" s="168">
        <f t="shared" si="682"/>
      </c>
      <c r="J1069" s="169">
        <f t="shared" si="736"/>
      </c>
      <c r="K1069" s="167">
        <v>1</v>
      </c>
      <c r="L1069" s="169">
        <f t="shared" si="793"/>
      </c>
      <c r="M1069" s="167">
        <v>0</v>
      </c>
      <c r="N1069" s="170">
        <f t="shared" si="820"/>
      </c>
      <c r="O1069" s="167">
        <v>0</v>
      </c>
      <c r="P1069" s="170">
        <f t="shared" si="847"/>
      </c>
      <c r="Q1069" s="171"/>
      <c r="R1069" s="172"/>
      <c r="S1069" s="171"/>
      <c r="T1069" s="172"/>
      <c r="U1069" s="173"/>
      <c r="V1069" s="174"/>
      <c r="W1069" s="175"/>
      <c r="X1069" s="174"/>
      <c r="Y1069" s="171"/>
      <c r="Z1069" s="174"/>
      <c r="AA1069" s="174"/>
      <c r="AB1069" s="172"/>
      <c r="AC1069" s="172"/>
      <c r="AD1069" s="171"/>
      <c r="AE1069" s="174"/>
      <c r="AF1069" s="176" t="s">
        <v>160</v>
      </c>
    </row>
    <row r="1070">
      <c r="A1070" s="161"/>
      <c r="B1070" s="162" t="s">
        <v>157</v>
      </c>
      <c r="C1070" s="163" t="s">
        <v>191</v>
      </c>
      <c r="D1070" s="201" t="s">
        <v>187</v>
      </c>
      <c r="E1070" s="165">
        <v>304.39</v>
      </c>
      <c r="F1070" s="166">
        <f>E1070+E1072+E1071</f>
      </c>
      <c r="G1070" s="167">
        <v>2655</v>
      </c>
      <c r="H1070" s="167">
        <v>33</v>
      </c>
      <c r="I1070" s="168">
        <f t="shared" si="682"/>
      </c>
      <c r="J1070" s="169">
        <f t="shared" si="736"/>
      </c>
      <c r="K1070" s="167">
        <v>4</v>
      </c>
      <c r="L1070" s="169">
        <f t="shared" si="793"/>
      </c>
      <c r="M1070" s="167">
        <v>1</v>
      </c>
      <c r="N1070" s="170">
        <f t="shared" si="820"/>
      </c>
      <c r="O1070" s="167">
        <v>1</v>
      </c>
      <c r="P1070" s="170">
        <f t="shared" si="847"/>
      </c>
      <c r="Q1070" s="171">
        <f>(M1070+M1072)/(O1070+O1072)</f>
      </c>
      <c r="R1070" s="172">
        <v>1</v>
      </c>
      <c r="S1070" s="171">
        <f>(O1070+O1072)/(K1070+K1072)</f>
      </c>
      <c r="T1070" s="172">
        <v>1</v>
      </c>
      <c r="U1070" s="173">
        <f>F1070/T1070</f>
      </c>
      <c r="V1070" s="174">
        <f>(F1070+500)/T1070</f>
      </c>
      <c r="W1070" s="175">
        <v>428.4</v>
      </c>
      <c r="X1070" s="174">
        <f>W1070/T1070</f>
      </c>
      <c r="Y1070" s="171">
        <f>T1070/R1070</f>
      </c>
      <c r="Z1070" s="174">
        <f>W1070/F1070</f>
      </c>
      <c r="AA1070" s="174">
        <f>W1070/(F1070+500)</f>
      </c>
      <c r="AB1070" s="172">
        <v>1</v>
      </c>
      <c r="AC1070" s="172">
        <v>428.4</v>
      </c>
      <c r="AD1070" s="171">
        <f>AB1070/T1070</f>
      </c>
      <c r="AE1070" s="174">
        <f>(W1070-AC1070)/(F1070+500)</f>
      </c>
      <c r="AF1070" s="176" t="s">
        <v>205</v>
      </c>
    </row>
    <row customHeight="true" ht="20.238095238095237" r="1071">
      <c r="A1071" s="161"/>
      <c r="B1071" s="162"/>
      <c r="C1071" s="163"/>
      <c r="D1071" s="201" t="s">
        <v>142</v>
      </c>
      <c r="E1071" s="165">
        <v>141.41</v>
      </c>
      <c r="F1071" s="166"/>
      <c r="G1071" s="167">
        <v>1420</v>
      </c>
      <c r="H1071" s="167">
        <v>57</v>
      </c>
      <c r="I1071" s="168">
        <f t="shared" si="682"/>
      </c>
      <c r="J1071" s="169">
        <f t="shared" si="736"/>
      </c>
      <c r="K1071" s="167">
        <v>3</v>
      </c>
      <c r="L1071" s="169">
        <f t="shared" si="793"/>
      </c>
      <c r="M1071" s="167">
        <v>0</v>
      </c>
      <c r="N1071" s="170">
        <f t="shared" si="820"/>
      </c>
      <c r="O1071" s="167">
        <v>0</v>
      </c>
      <c r="P1071" s="170">
        <f t="shared" si="847"/>
      </c>
      <c r="Q1071" s="171"/>
      <c r="R1071" s="172"/>
      <c r="S1071" s="171"/>
      <c r="T1071" s="172"/>
      <c r="U1071" s="173"/>
      <c r="V1071" s="174"/>
      <c r="W1071" s="175"/>
      <c r="X1071" s="174"/>
      <c r="Y1071" s="171"/>
      <c r="Z1071" s="174"/>
      <c r="AA1071" s="174"/>
      <c r="AB1071" s="172"/>
      <c r="AC1071" s="172"/>
      <c r="AD1071" s="171"/>
      <c r="AE1071" s="174"/>
      <c r="AF1071" s="176"/>
    </row>
    <row r="1072">
      <c r="A1072" s="161"/>
      <c r="B1072" s="162"/>
      <c r="C1072" s="163"/>
      <c r="D1072" s="164" t="s">
        <v>144</v>
      </c>
      <c r="E1072" s="165">
        <v>121.15</v>
      </c>
      <c r="F1072" s="166"/>
      <c r="G1072" s="167">
        <v>813</v>
      </c>
      <c r="H1072" s="167">
        <v>26</v>
      </c>
      <c r="I1072" s="168">
        <f t="shared" si="682"/>
      </c>
      <c r="J1072" s="169">
        <f t="shared" si="736"/>
      </c>
      <c r="K1072" s="167">
        <v>3</v>
      </c>
      <c r="L1072" s="169">
        <f t="shared" si="793"/>
      </c>
      <c r="M1072" s="167">
        <v>0</v>
      </c>
      <c r="N1072" s="170">
        <f t="shared" si="820"/>
      </c>
      <c r="O1072" s="167">
        <v>0</v>
      </c>
      <c r="P1072" s="170">
        <f t="shared" si="847"/>
      </c>
      <c r="Q1072" s="171"/>
      <c r="R1072" s="172"/>
      <c r="S1072" s="171"/>
      <c r="T1072" s="172"/>
      <c r="U1072" s="173"/>
      <c r="V1072" s="174"/>
      <c r="W1072" s="175"/>
      <c r="X1072" s="174"/>
      <c r="Y1072" s="171"/>
      <c r="Z1072" s="174"/>
      <c r="AA1072" s="174"/>
      <c r="AB1072" s="172"/>
      <c r="AC1072" s="172"/>
      <c r="AD1072" s="171"/>
      <c r="AE1072" s="174"/>
      <c r="AF1072" s="176" t="s">
        <v>160</v>
      </c>
    </row>
    <row r="1073">
      <c r="A1073" s="161"/>
      <c r="B1073" s="162" t="s">
        <v>158</v>
      </c>
      <c r="C1073" s="163" t="s">
        <v>191</v>
      </c>
      <c r="D1073" s="201" t="s">
        <v>187</v>
      </c>
      <c r="E1073" s="165">
        <v>303.53</v>
      </c>
      <c r="F1073" s="166">
        <f>E1073+E1075+E1074</f>
      </c>
      <c r="G1073" s="167">
        <v>1928</v>
      </c>
      <c r="H1073" s="167">
        <v>31</v>
      </c>
      <c r="I1073" s="168">
        <f t="shared" si="682"/>
      </c>
      <c r="J1073" s="169">
        <f t="shared" si="736"/>
      </c>
      <c r="K1073" s="167">
        <v>3</v>
      </c>
      <c r="L1073" s="169">
        <f t="shared" si="793"/>
      </c>
      <c r="M1073" s="167">
        <v>1</v>
      </c>
      <c r="N1073" s="170">
        <f t="shared" si="820"/>
      </c>
      <c r="O1073" s="167">
        <v>2</v>
      </c>
      <c r="P1073" s="170">
        <f t="shared" si="847"/>
      </c>
      <c r="Q1073" s="171">
        <f>(M1073+M1075)/(O1073+O1075)</f>
      </c>
      <c r="R1073" s="172">
        <v>3</v>
      </c>
      <c r="S1073" s="171">
        <f>(O1073+O1075)/(K1073+K1075)</f>
      </c>
      <c r="T1073" s="172">
        <v>1</v>
      </c>
      <c r="U1073" s="173">
        <f>F1073/T1073</f>
      </c>
      <c r="V1073" s="174">
        <f>(F1073+500)/T1073</f>
      </c>
      <c r="W1073" s="175">
        <v>715.2</v>
      </c>
      <c r="X1073" s="174">
        <f>W1073/T1073</f>
      </c>
      <c r="Y1073" s="171">
        <f>T1073/R1073</f>
      </c>
      <c r="Z1073" s="174">
        <f>W1073/F1073</f>
      </c>
      <c r="AA1073" s="174">
        <f>W1073/(F1073+500)</f>
      </c>
      <c r="AB1073" s="172">
        <v>0</v>
      </c>
      <c r="AC1073" s="172">
        <v>0</v>
      </c>
      <c r="AD1073" s="171">
        <f>AB1073/T1073</f>
      </c>
      <c r="AE1073" s="174">
        <f>(W1073-AC1073)/(F1073+500)</f>
      </c>
      <c r="AF1073" s="174" t="s">
        <v>159</v>
      </c>
    </row>
    <row customHeight="true" ht="20.238095238095237" r="1074">
      <c r="A1074" s="161"/>
      <c r="B1074" s="162"/>
      <c r="C1074" s="163"/>
      <c r="D1074" s="201" t="s">
        <v>142</v>
      </c>
      <c r="E1074" s="165">
        <v>178.52</v>
      </c>
      <c r="F1074" s="166"/>
      <c r="G1074" s="167">
        <v>1461</v>
      </c>
      <c r="H1074" s="167">
        <v>50</v>
      </c>
      <c r="I1074" s="168">
        <f t="shared" si="682"/>
      </c>
      <c r="J1074" s="169">
        <f t="shared" si="736"/>
      </c>
      <c r="K1074" s="167">
        <v>4</v>
      </c>
      <c r="L1074" s="169">
        <f t="shared" si="793"/>
      </c>
      <c r="M1074" s="167">
        <v>0</v>
      </c>
      <c r="N1074" s="170">
        <f t="shared" si="820"/>
      </c>
      <c r="O1074" s="167">
        <v>0</v>
      </c>
      <c r="P1074" s="170">
        <f t="shared" si="847"/>
      </c>
      <c r="Q1074" s="171"/>
      <c r="R1074" s="172"/>
      <c r="S1074" s="171"/>
      <c r="T1074" s="172"/>
      <c r="U1074" s="173"/>
      <c r="V1074" s="174"/>
      <c r="W1074" s="175"/>
      <c r="X1074" s="174"/>
      <c r="Y1074" s="171"/>
      <c r="Z1074" s="174"/>
      <c r="AA1074" s="174"/>
      <c r="AB1074" s="172"/>
      <c r="AC1074" s="172"/>
      <c r="AD1074" s="171"/>
      <c r="AE1074" s="174"/>
      <c r="AF1074" s="174"/>
    </row>
    <row r="1075">
      <c r="A1075" s="161"/>
      <c r="B1075" s="162"/>
      <c r="C1075" s="163"/>
      <c r="D1075" s="164" t="s">
        <v>144</v>
      </c>
      <c r="E1075" s="165">
        <v>159.2</v>
      </c>
      <c r="F1075" s="166"/>
      <c r="G1075" s="167">
        <v>663</v>
      </c>
      <c r="H1075" s="167">
        <v>25</v>
      </c>
      <c r="I1075" s="168">
        <f t="shared" si="682"/>
      </c>
      <c r="J1075" s="169">
        <f t="shared" si="736"/>
      </c>
      <c r="K1075" s="167">
        <v>0</v>
      </c>
      <c r="L1075" s="169">
        <f t="shared" si="793"/>
      </c>
      <c r="M1075" s="167">
        <v>0</v>
      </c>
      <c r="N1075" s="170">
        <f t="shared" si="820"/>
      </c>
      <c r="O1075" s="167">
        <v>0</v>
      </c>
      <c r="P1075" s="170">
        <f t="shared" si="847"/>
      </c>
      <c r="Q1075" s="171"/>
      <c r="R1075" s="172"/>
      <c r="S1075" s="171"/>
      <c r="T1075" s="172"/>
      <c r="U1075" s="173"/>
      <c r="V1075" s="174"/>
      <c r="W1075" s="175"/>
      <c r="X1075" s="174"/>
      <c r="Y1075" s="171"/>
      <c r="Z1075" s="174"/>
      <c r="AA1075" s="174"/>
      <c r="AB1075" s="172"/>
      <c r="AC1075" s="172"/>
      <c r="AD1075" s="171"/>
      <c r="AE1075" s="174"/>
      <c r="AF1075" s="176" t="s">
        <v>196</v>
      </c>
    </row>
    <row r="1076">
      <c r="A1076" s="161"/>
      <c r="B1076" s="162" t="s">
        <v>161</v>
      </c>
      <c r="C1076" s="163" t="s">
        <v>191</v>
      </c>
      <c r="D1076" s="201" t="s">
        <v>187</v>
      </c>
      <c r="E1076" s="165">
        <v>267.73</v>
      </c>
      <c r="F1076" s="166">
        <f>E1076+E1078+E1077</f>
      </c>
      <c r="G1076" s="167">
        <v>1413</v>
      </c>
      <c r="H1076" s="167">
        <v>16</v>
      </c>
      <c r="I1076" s="168">
        <f t="shared" si="682"/>
      </c>
      <c r="J1076" s="169">
        <f t="shared" si="736"/>
      </c>
      <c r="K1076" s="167">
        <v>3</v>
      </c>
      <c r="L1076" s="169">
        <f t="shared" si="793"/>
      </c>
      <c r="M1076" s="167">
        <v>1</v>
      </c>
      <c r="N1076" s="170">
        <f t="shared" si="820"/>
      </c>
      <c r="O1076" s="167">
        <v>1</v>
      </c>
      <c r="P1076" s="170">
        <f t="shared" si="847"/>
      </c>
      <c r="Q1076" s="171">
        <f>(M1076+M1078)/(O1076+O1078)</f>
      </c>
      <c r="R1076" s="172">
        <v>1</v>
      </c>
      <c r="S1076" s="171">
        <f>(O1076+O1078)/(K1076+K1078)</f>
      </c>
      <c r="T1076" s="172">
        <v>1</v>
      </c>
      <c r="U1076" s="173">
        <f>F1076/T1076</f>
      </c>
      <c r="V1076" s="174">
        <f>(F1076+500)/T1076</f>
      </c>
      <c r="W1076" s="175">
        <v>1723.2</v>
      </c>
      <c r="X1076" s="174">
        <f>W1076/T1076</f>
      </c>
      <c r="Y1076" s="171">
        <f>T1076/R1076</f>
      </c>
      <c r="Z1076" s="174">
        <f>W1076/F1076</f>
      </c>
      <c r="AA1076" s="174">
        <f>W1076/(F1076+500)</f>
      </c>
      <c r="AB1076" s="172">
        <v>0</v>
      </c>
      <c r="AC1076" s="172">
        <v>0</v>
      </c>
      <c r="AD1076" s="171">
        <f>AB1076/T1076</f>
      </c>
      <c r="AE1076" s="174">
        <f>(W1076-AC1076)/(F1076+500)</f>
      </c>
      <c r="AF1076" s="174" t="s">
        <v>159</v>
      </c>
    </row>
    <row customHeight="true" ht="20.238095238095237" r="1077">
      <c r="A1077" s="161"/>
      <c r="B1077" s="162"/>
      <c r="C1077" s="163"/>
      <c r="D1077" s="201" t="s">
        <v>142</v>
      </c>
      <c r="E1077" s="165">
        <v>156.04</v>
      </c>
      <c r="F1077" s="166"/>
      <c r="G1077" s="167">
        <v>1251</v>
      </c>
      <c r="H1077" s="167">
        <v>41</v>
      </c>
      <c r="I1077" s="168">
        <f t="shared" si="682"/>
      </c>
      <c r="J1077" s="169">
        <f t="shared" si="736"/>
      </c>
      <c r="K1077" s="167">
        <v>5</v>
      </c>
      <c r="L1077" s="169">
        <f t="shared" si="793"/>
      </c>
      <c r="M1077" s="167">
        <v>0</v>
      </c>
      <c r="N1077" s="170">
        <f t="shared" si="820"/>
      </c>
      <c r="O1077" s="167">
        <v>0</v>
      </c>
      <c r="P1077" s="170">
        <f t="shared" si="847"/>
      </c>
      <c r="Q1077" s="171"/>
      <c r="R1077" s="172"/>
      <c r="S1077" s="171"/>
      <c r="T1077" s="172"/>
      <c r="U1077" s="173"/>
      <c r="V1077" s="174"/>
      <c r="W1077" s="175"/>
      <c r="X1077" s="174"/>
      <c r="Y1077" s="171"/>
      <c r="Z1077" s="174"/>
      <c r="AA1077" s="174"/>
      <c r="AB1077" s="172"/>
      <c r="AC1077" s="172"/>
      <c r="AD1077" s="171"/>
      <c r="AE1077" s="174"/>
      <c r="AF1077" s="174"/>
    </row>
    <row r="1078">
      <c r="A1078" s="161"/>
      <c r="B1078" s="162"/>
      <c r="C1078" s="163"/>
      <c r="D1078" s="164" t="s">
        <v>144</v>
      </c>
      <c r="E1078" s="165">
        <v>133.74</v>
      </c>
      <c r="F1078" s="166"/>
      <c r="G1078" s="167">
        <v>470</v>
      </c>
      <c r="H1078" s="167">
        <v>28</v>
      </c>
      <c r="I1078" s="168">
        <f t="shared" si="682"/>
      </c>
      <c r="J1078" s="169">
        <f t="shared" si="736"/>
      </c>
      <c r="K1078" s="167">
        <v>1</v>
      </c>
      <c r="L1078" s="169">
        <f t="shared" si="793"/>
      </c>
      <c r="M1078" s="167">
        <v>0</v>
      </c>
      <c r="N1078" s="170">
        <f t="shared" si="820"/>
      </c>
      <c r="O1078" s="167">
        <v>0</v>
      </c>
      <c r="P1078" s="170">
        <f t="shared" si="847"/>
      </c>
      <c r="Q1078" s="171"/>
      <c r="R1078" s="172"/>
      <c r="S1078" s="171"/>
      <c r="T1078" s="172"/>
      <c r="U1078" s="173"/>
      <c r="V1078" s="174"/>
      <c r="W1078" s="175"/>
      <c r="X1078" s="174"/>
      <c r="Y1078" s="171"/>
      <c r="Z1078" s="174"/>
      <c r="AA1078" s="174"/>
      <c r="AB1078" s="172"/>
      <c r="AC1078" s="172"/>
      <c r="AD1078" s="171"/>
      <c r="AE1078" s="174"/>
      <c r="AF1078" s="176" t="s">
        <v>196</v>
      </c>
    </row>
    <row r="1079">
      <c r="A1079" s="161"/>
      <c r="B1079" s="177" t="s">
        <v>149</v>
      </c>
      <c r="C1079" s="178"/>
      <c r="D1079" s="179"/>
      <c r="E1079" s="180">
        <f>SUM(E1067:E1078)</f>
      </c>
      <c r="F1079" s="181">
        <f>SUM(F1067:F1078)</f>
      </c>
      <c r="G1079" s="181">
        <f>SUM(G1067:G1078)</f>
      </c>
      <c r="H1079" s="181">
        <f>SUM(H1067:H1078)</f>
      </c>
      <c r="I1079" s="182">
        <f t="shared" si="682"/>
      </c>
      <c r="J1079" s="183">
        <f t="shared" si="736"/>
      </c>
      <c r="K1079" s="181">
        <f>SUM(K1067:K1078)</f>
      </c>
      <c r="L1079" s="183">
        <f t="shared" si="793"/>
      </c>
      <c r="M1079" s="181">
        <f>SUM(M1067:M1078)</f>
      </c>
      <c r="N1079" s="184">
        <f t="shared" si="820"/>
      </c>
      <c r="O1079" s="181">
        <f>SUM(O1067:O1078)</f>
      </c>
      <c r="P1079" s="184">
        <f t="shared" si="847"/>
      </c>
      <c r="Q1079" s="185">
        <f>M1079/O1079</f>
      </c>
      <c r="R1079" s="181">
        <f>SUM(R1067:R1078)</f>
      </c>
      <c r="S1079" s="185">
        <f>(O1079+O1079)/(K1079+K1079)</f>
      </c>
      <c r="T1079" s="181">
        <f>SUM(T1067:T1078)</f>
      </c>
      <c r="U1079" s="186">
        <f t="shared" ref="U1079:U1080" si="109">F1079/T1079</f>
      </c>
      <c r="V1079" s="187">
        <f>(F1079+5*500)/T1079</f>
      </c>
      <c r="W1079" s="183">
        <f>SUM(W1067:W1078)</f>
      </c>
      <c r="X1079" s="188">
        <f t="shared" ref="X1079:X1080" si="241">W1079/T1079</f>
      </c>
      <c r="Y1079" s="185">
        <f t="shared" ref="Y1079:Y1080" si="373">T1079/R1079</f>
      </c>
      <c r="Z1079" s="187">
        <f t="shared" ref="Z1079:Z1080" si="505">W1079/F1079</f>
      </c>
      <c r="AA1079" s="187">
        <f>W1079/(F1079+COUNT(W1067:W1078)*500)</f>
      </c>
      <c r="AB1079" s="181">
        <f>SUM(AB1067:AB1078)</f>
      </c>
      <c r="AC1079" s="181">
        <f>SUM(AC1067:AC1078)</f>
      </c>
      <c r="AD1079" s="185">
        <f t="shared" ref="AD1079:AD1080" si="637">AB1079/T1079</f>
      </c>
      <c r="AE1079" s="189">
        <f>(W1079-AC1079)/(F1079+COUNT(W1067:W1078))</f>
      </c>
      <c r="AF1079" s="174"/>
    </row>
    <row r="1080">
      <c r="A1080" s="161"/>
      <c r="B1080" s="162" t="s">
        <v>162</v>
      </c>
      <c r="C1080" s="163" t="s">
        <v>163</v>
      </c>
      <c r="D1080" s="201" t="s">
        <v>187</v>
      </c>
      <c r="E1080" s="165">
        <v>388.7</v>
      </c>
      <c r="F1080" s="166">
        <f>E1080+E1082+E1081</f>
      </c>
      <c r="G1080" s="167">
        <v>2301</v>
      </c>
      <c r="H1080" s="167">
        <v>35</v>
      </c>
      <c r="I1080" s="168">
        <f t="shared" si="682"/>
      </c>
      <c r="J1080" s="169">
        <f t="shared" si="736"/>
      </c>
      <c r="K1080" s="167">
        <v>9</v>
      </c>
      <c r="L1080" s="169">
        <f t="shared" si="793"/>
      </c>
      <c r="M1080" s="167">
        <v>0</v>
      </c>
      <c r="N1080" s="170">
        <f t="shared" si="820"/>
      </c>
      <c r="O1080" s="167">
        <v>0</v>
      </c>
      <c r="P1080" s="170">
        <f t="shared" si="847"/>
      </c>
      <c r="Q1080" s="171">
        <f>(M1080+M1082)/(O1080+O1082)</f>
      </c>
      <c r="R1080" s="172">
        <v>3</v>
      </c>
      <c r="S1080" s="171">
        <f>(O1080+O1082)/(K1080+K1082)</f>
      </c>
      <c r="T1080" s="172">
        <v>0</v>
      </c>
      <c r="U1080" s="173">
        <f t="shared" si="109"/>
      </c>
      <c r="V1080" s="174">
        <f>(F1080+500)/T1080</f>
      </c>
      <c r="W1080" s="175">
        <v>0</v>
      </c>
      <c r="X1080" s="174">
        <f t="shared" si="241"/>
      </c>
      <c r="Y1080" s="171">
        <f t="shared" si="373"/>
      </c>
      <c r="Z1080" s="174">
        <f t="shared" si="505"/>
      </c>
      <c r="AA1080" s="174">
        <f>W1080/(F1080+500)</f>
      </c>
      <c r="AB1080" s="172">
        <v>0</v>
      </c>
      <c r="AC1080" s="172">
        <v>0</v>
      </c>
      <c r="AD1080" s="171">
        <f t="shared" si="637"/>
      </c>
      <c r="AE1080" s="174">
        <f>(W1080-AC1080)/(F1080+500)</f>
      </c>
      <c r="AF1080" s="174" t="s">
        <v>159</v>
      </c>
    </row>
    <row customHeight="true" ht="20.238095238095237" r="1081">
      <c r="A1081" s="161"/>
      <c r="B1081" s="162"/>
      <c r="C1081" s="163"/>
      <c r="D1081" s="201" t="s">
        <v>142</v>
      </c>
      <c r="E1081" s="165">
        <v>191.42</v>
      </c>
      <c r="F1081" s="166"/>
      <c r="G1081" s="167">
        <v>1550</v>
      </c>
      <c r="H1081" s="167">
        <v>52</v>
      </c>
      <c r="I1081" s="168">
        <f t="shared" si="682"/>
      </c>
      <c r="J1081" s="169">
        <f t="shared" si="736"/>
      </c>
      <c r="K1081" s="167">
        <v>3</v>
      </c>
      <c r="L1081" s="169">
        <f t="shared" si="793"/>
      </c>
      <c r="M1081" s="167">
        <v>0</v>
      </c>
      <c r="N1081" s="170">
        <f t="shared" si="820"/>
      </c>
      <c r="O1081" s="167">
        <v>1</v>
      </c>
      <c r="P1081" s="170">
        <f t="shared" si="847"/>
      </c>
      <c r="Q1081" s="171"/>
      <c r="R1081" s="172"/>
      <c r="S1081" s="171"/>
      <c r="T1081" s="172"/>
      <c r="U1081" s="173"/>
      <c r="V1081" s="174"/>
      <c r="W1081" s="175"/>
      <c r="X1081" s="174"/>
      <c r="Y1081" s="171"/>
      <c r="Z1081" s="174"/>
      <c r="AA1081" s="174"/>
      <c r="AB1081" s="172"/>
      <c r="AC1081" s="172"/>
      <c r="AD1081" s="171"/>
      <c r="AE1081" s="174"/>
      <c r="AF1081" s="174"/>
    </row>
    <row r="1082">
      <c r="A1082" s="161"/>
      <c r="B1082" s="162"/>
      <c r="C1082" s="163"/>
      <c r="D1082" s="164" t="s">
        <v>144</v>
      </c>
      <c r="E1082" s="165">
        <v>67.63</v>
      </c>
      <c r="F1082" s="166"/>
      <c r="G1082" s="167">
        <v>298</v>
      </c>
      <c r="H1082" s="167">
        <v>13</v>
      </c>
      <c r="I1082" s="168">
        <f t="shared" si="682"/>
      </c>
      <c r="J1082" s="169">
        <f t="shared" si="736"/>
      </c>
      <c r="K1082" s="167">
        <v>0</v>
      </c>
      <c r="L1082" s="169">
        <f t="shared" si="793"/>
      </c>
      <c r="M1082" s="167">
        <v>0</v>
      </c>
      <c r="N1082" s="170">
        <f t="shared" si="820"/>
      </c>
      <c r="O1082" s="167">
        <v>1</v>
      </c>
      <c r="P1082" s="170">
        <f t="shared" si="847"/>
      </c>
      <c r="Q1082" s="171"/>
      <c r="R1082" s="172"/>
      <c r="S1082" s="171"/>
      <c r="T1082" s="172"/>
      <c r="U1082" s="173"/>
      <c r="V1082" s="174"/>
      <c r="W1082" s="175"/>
      <c r="X1082" s="174"/>
      <c r="Y1082" s="171"/>
      <c r="Z1082" s="174"/>
      <c r="AA1082" s="174"/>
      <c r="AB1082" s="172"/>
      <c r="AC1082" s="172"/>
      <c r="AD1082" s="171"/>
      <c r="AE1082" s="174"/>
      <c r="AF1082" s="176" t="s">
        <v>196</v>
      </c>
    </row>
    <row r="1083">
      <c r="A1083" s="161"/>
      <c r="B1083" s="162" t="s">
        <v>164</v>
      </c>
      <c r="C1083" s="163" t="s">
        <v>163</v>
      </c>
      <c r="D1083" s="201" t="s">
        <v>187</v>
      </c>
      <c r="E1083" s="165">
        <v>710.05</v>
      </c>
      <c r="F1083" s="166">
        <f>E1083+E1085+E1084</f>
      </c>
      <c r="G1083" s="167">
        <v>3926</v>
      </c>
      <c r="H1083" s="167">
        <v>42</v>
      </c>
      <c r="I1083" s="168">
        <f t="shared" si="682"/>
      </c>
      <c r="J1083" s="169">
        <f t="shared" si="736"/>
      </c>
      <c r="K1083" s="167">
        <v>10</v>
      </c>
      <c r="L1083" s="169">
        <f t="shared" si="793"/>
      </c>
      <c r="M1083" s="167">
        <v>1</v>
      </c>
      <c r="N1083" s="170">
        <f t="shared" si="820"/>
      </c>
      <c r="O1083" s="167">
        <v>1</v>
      </c>
      <c r="P1083" s="170">
        <f t="shared" si="847"/>
      </c>
      <c r="Q1083" s="171">
        <f>(M1083+M1085)/(O1083+O1085)</f>
      </c>
      <c r="R1083" s="172">
        <v>6</v>
      </c>
      <c r="S1083" s="171">
        <f>(O1083+O1085)/(K1083+K1085)</f>
      </c>
      <c r="T1083" s="172">
        <v>2</v>
      </c>
      <c r="U1083" s="173">
        <f>F1083/T1083</f>
      </c>
      <c r="V1083" s="174">
        <f>(F1083+500)/T1083</f>
      </c>
      <c r="W1083" s="175">
        <v>1939.2</v>
      </c>
      <c r="X1083" s="174">
        <f>W1083/T1083</f>
      </c>
      <c r="Y1083" s="171">
        <f>T1083/R1083</f>
      </c>
      <c r="Z1083" s="174">
        <f>W1083/F1083</f>
      </c>
      <c r="AA1083" s="174">
        <f>W1083/(F1083+500)</f>
      </c>
      <c r="AB1083" s="172">
        <v>1</v>
      </c>
      <c r="AC1083" s="172">
        <v>1152</v>
      </c>
      <c r="AD1083" s="171">
        <f>AB1083/T1083</f>
      </c>
      <c r="AE1083" s="174">
        <f>(W1083-AC1083)/(F1083+500)</f>
      </c>
      <c r="AF1083" s="174" t="s">
        <v>159</v>
      </c>
    </row>
    <row customHeight="true" ht="20.238095238095237" r="1084">
      <c r="A1084" s="161"/>
      <c r="B1084" s="162"/>
      <c r="C1084" s="163"/>
      <c r="D1084" s="201" t="s">
        <v>142</v>
      </c>
      <c r="E1084" s="165">
        <v>263.46</v>
      </c>
      <c r="F1084" s="166"/>
      <c r="G1084" s="167">
        <v>2286</v>
      </c>
      <c r="H1084" s="167">
        <v>78</v>
      </c>
      <c r="I1084" s="168">
        <f t="shared" si="682"/>
      </c>
      <c r="J1084" s="169">
        <f t="shared" si="736"/>
      </c>
      <c r="K1084" s="167">
        <v>10</v>
      </c>
      <c r="L1084" s="169">
        <f t="shared" si="793"/>
      </c>
      <c r="M1084" s="167">
        <v>1</v>
      </c>
      <c r="N1084" s="170">
        <f t="shared" si="820"/>
      </c>
      <c r="O1084" s="167">
        <v>2</v>
      </c>
      <c r="P1084" s="170">
        <f t="shared" si="847"/>
      </c>
      <c r="Q1084" s="171"/>
      <c r="R1084" s="172"/>
      <c r="S1084" s="171"/>
      <c r="T1084" s="172"/>
      <c r="U1084" s="173"/>
      <c r="V1084" s="174"/>
      <c r="W1084" s="175"/>
      <c r="X1084" s="174"/>
      <c r="Y1084" s="171"/>
      <c r="Z1084" s="174"/>
      <c r="AA1084" s="174"/>
      <c r="AB1084" s="172"/>
      <c r="AC1084" s="172"/>
      <c r="AD1084" s="171"/>
      <c r="AE1084" s="174"/>
      <c r="AF1084" s="174"/>
    </row>
    <row r="1085">
      <c r="A1085" s="161"/>
      <c r="B1085" s="162"/>
      <c r="C1085" s="163"/>
      <c r="D1085" s="164" t="s">
        <v>144</v>
      </c>
      <c r="E1085" s="165">
        <v>119.5</v>
      </c>
      <c r="F1085" s="166"/>
      <c r="G1085" s="167">
        <v>382</v>
      </c>
      <c r="H1085" s="167">
        <v>19</v>
      </c>
      <c r="I1085" s="168">
        <f t="shared" si="682"/>
      </c>
      <c r="J1085" s="169">
        <f t="shared" si="736"/>
      </c>
      <c r="K1085" s="167">
        <v>2</v>
      </c>
      <c r="L1085" s="169">
        <f t="shared" si="793"/>
      </c>
      <c r="M1085" s="167">
        <v>0</v>
      </c>
      <c r="N1085" s="170">
        <f t="shared" si="820"/>
      </c>
      <c r="O1085" s="167">
        <v>0</v>
      </c>
      <c r="P1085" s="170">
        <f t="shared" si="847"/>
      </c>
      <c r="Q1085" s="171"/>
      <c r="R1085" s="172"/>
      <c r="S1085" s="171"/>
      <c r="T1085" s="172"/>
      <c r="U1085" s="173"/>
      <c r="V1085" s="174"/>
      <c r="W1085" s="175"/>
      <c r="X1085" s="174"/>
      <c r="Y1085" s="171"/>
      <c r="Z1085" s="174"/>
      <c r="AA1085" s="174"/>
      <c r="AB1085" s="172"/>
      <c r="AC1085" s="172"/>
      <c r="AD1085" s="171"/>
      <c r="AE1085" s="174"/>
      <c r="AF1085" s="176" t="s">
        <v>196</v>
      </c>
    </row>
    <row r="1086">
      <c r="A1086" s="161"/>
      <c r="B1086" s="162" t="s">
        <v>165</v>
      </c>
      <c r="C1086" s="163" t="s">
        <v>163</v>
      </c>
      <c r="D1086" s="201" t="s">
        <v>187</v>
      </c>
      <c r="E1086" s="165">
        <v>1337.82</v>
      </c>
      <c r="F1086" s="166">
        <f>E1086+E1088+E1087</f>
      </c>
      <c r="G1086" s="167">
        <v>6500</v>
      </c>
      <c r="H1086" s="167">
        <v>76</v>
      </c>
      <c r="I1086" s="168">
        <f t="shared" si="682"/>
      </c>
      <c r="J1086" s="169">
        <f t="shared" si="736"/>
      </c>
      <c r="K1086" s="167">
        <v>21</v>
      </c>
      <c r="L1086" s="169">
        <f t="shared" si="793"/>
      </c>
      <c r="M1086" s="167">
        <v>2</v>
      </c>
      <c r="N1086" s="170">
        <f t="shared" si="820"/>
      </c>
      <c r="O1086" s="167">
        <v>4</v>
      </c>
      <c r="P1086" s="170">
        <f t="shared" si="847"/>
      </c>
      <c r="Q1086" s="171">
        <f>(M1086+M1088)/(O1086+O1088)</f>
      </c>
      <c r="R1086" s="172">
        <v>10</v>
      </c>
      <c r="S1086" s="171">
        <f>(O1086+O1088)/(K1086+K1088)</f>
      </c>
      <c r="T1086" s="172">
        <v>3</v>
      </c>
      <c r="U1086" s="173">
        <f>F1086/T1086</f>
      </c>
      <c r="V1086" s="174">
        <f>(F1086+500)/T1086</f>
      </c>
      <c r="W1086" s="175">
        <v>5623.2</v>
      </c>
      <c r="X1086" s="174">
        <f>W1086/T1086</f>
      </c>
      <c r="Y1086" s="171">
        <f>T1086/R1086</f>
      </c>
      <c r="Z1086" s="174">
        <f>W1086/F1086</f>
      </c>
      <c r="AA1086" s="174">
        <f>W1086/(F1086+500)</f>
      </c>
      <c r="AB1086" s="172">
        <v>1</v>
      </c>
      <c r="AC1086" s="172">
        <v>1723.2000000000007</v>
      </c>
      <c r="AD1086" s="171">
        <f>AB1086/T1086</f>
      </c>
      <c r="AE1086" s="174">
        <f>(W1086-AC1086)/(F1086+500)</f>
      </c>
      <c r="AF1086" s="174" t="s">
        <v>159</v>
      </c>
    </row>
    <row customHeight="true" ht="20.238095238095237" r="1087">
      <c r="A1087" s="161"/>
      <c r="B1087" s="162"/>
      <c r="C1087" s="163"/>
      <c r="D1087" s="201" t="s">
        <v>142</v>
      </c>
      <c r="E1087" s="165">
        <v>406.09</v>
      </c>
      <c r="F1087" s="166"/>
      <c r="G1087" s="167">
        <v>3134</v>
      </c>
      <c r="H1087" s="167">
        <v>62</v>
      </c>
      <c r="I1087" s="168">
        <f t="shared" si="682"/>
      </c>
      <c r="J1087" s="169">
        <f t="shared" si="736"/>
      </c>
      <c r="K1087" s="167">
        <v>8</v>
      </c>
      <c r="L1087" s="169">
        <f t="shared" si="793"/>
      </c>
      <c r="M1087" s="167">
        <v>0</v>
      </c>
      <c r="N1087" s="170">
        <f t="shared" si="820"/>
      </c>
      <c r="O1087" s="167">
        <v>1</v>
      </c>
      <c r="P1087" s="170">
        <f t="shared" si="847"/>
      </c>
      <c r="Q1087" s="171"/>
      <c r="R1087" s="172"/>
      <c r="S1087" s="171"/>
      <c r="T1087" s="172"/>
      <c r="U1087" s="173"/>
      <c r="V1087" s="174"/>
      <c r="W1087" s="175"/>
      <c r="X1087" s="174"/>
      <c r="Y1087" s="171"/>
      <c r="Z1087" s="174"/>
      <c r="AA1087" s="174"/>
      <c r="AB1087" s="172"/>
      <c r="AC1087" s="172"/>
      <c r="AD1087" s="171"/>
      <c r="AE1087" s="174"/>
      <c r="AF1087" s="174"/>
    </row>
    <row r="1088">
      <c r="A1088" s="161"/>
      <c r="B1088" s="162"/>
      <c r="C1088" s="163"/>
      <c r="D1088" s="164" t="s">
        <v>144</v>
      </c>
      <c r="E1088" s="165">
        <v>128.53</v>
      </c>
      <c r="F1088" s="166"/>
      <c r="G1088" s="167">
        <v>343</v>
      </c>
      <c r="H1088" s="167">
        <v>17</v>
      </c>
      <c r="I1088" s="168">
        <f t="shared" si="682"/>
      </c>
      <c r="J1088" s="169">
        <f t="shared" si="736"/>
      </c>
      <c r="K1088" s="167">
        <v>1</v>
      </c>
      <c r="L1088" s="169">
        <f t="shared" si="793"/>
      </c>
      <c r="M1088" s="167">
        <v>0</v>
      </c>
      <c r="N1088" s="170">
        <f t="shared" si="820"/>
      </c>
      <c r="O1088" s="167">
        <v>1</v>
      </c>
      <c r="P1088" s="170">
        <f t="shared" si="847"/>
      </c>
      <c r="Q1088" s="171"/>
      <c r="R1088" s="172"/>
      <c r="S1088" s="171"/>
      <c r="T1088" s="172"/>
      <c r="U1088" s="173"/>
      <c r="V1088" s="174"/>
      <c r="W1088" s="175"/>
      <c r="X1088" s="174"/>
      <c r="Y1088" s="171"/>
      <c r="Z1088" s="174"/>
      <c r="AA1088" s="174"/>
      <c r="AB1088" s="172"/>
      <c r="AC1088" s="172"/>
      <c r="AD1088" s="171"/>
      <c r="AE1088" s="174"/>
      <c r="AF1088" s="176" t="s">
        <v>196</v>
      </c>
    </row>
    <row r="1089">
      <c r="A1089" s="161"/>
      <c r="B1089" s="162" t="s">
        <v>166</v>
      </c>
      <c r="C1089" s="163" t="s">
        <v>163</v>
      </c>
      <c r="D1089" s="201" t="s">
        <v>187</v>
      </c>
      <c r="E1089" s="165">
        <v>1733.85</v>
      </c>
      <c r="F1089" s="166">
        <f>E1089+E1091+E1090</f>
      </c>
      <c r="G1089" s="167">
        <v>8899</v>
      </c>
      <c r="H1089" s="167">
        <v>77</v>
      </c>
      <c r="I1089" s="168">
        <f t="shared" si="682"/>
      </c>
      <c r="J1089" s="169">
        <f t="shared" si="736"/>
      </c>
      <c r="K1089" s="167">
        <v>25</v>
      </c>
      <c r="L1089" s="169">
        <f t="shared" si="793"/>
      </c>
      <c r="M1089" s="167">
        <v>2</v>
      </c>
      <c r="N1089" s="170">
        <f t="shared" si="820"/>
      </c>
      <c r="O1089" s="167">
        <v>3</v>
      </c>
      <c r="P1089" s="170">
        <f t="shared" si="847"/>
      </c>
      <c r="Q1089" s="171">
        <f>(M1089+M1091)/(O1089+O1091)</f>
      </c>
      <c r="R1089" s="172">
        <v>11</v>
      </c>
      <c r="S1089" s="171">
        <f>(O1089+O1091)/(K1089+K1091)</f>
      </c>
      <c r="T1089" s="172">
        <v>4</v>
      </c>
      <c r="U1089" s="173">
        <f>F1089/T1089</f>
      </c>
      <c r="V1089" s="174">
        <f>(F1089+500)/T1089</f>
      </c>
      <c r="W1089" s="175">
        <v>8090.4</v>
      </c>
      <c r="X1089" s="174">
        <f>W1089/T1089</f>
      </c>
      <c r="Y1089" s="171">
        <f>T1089/R1089</f>
      </c>
      <c r="Z1089" s="174">
        <f>W1089/F1089</f>
      </c>
      <c r="AA1089" s="174">
        <f>W1089/(F1089+500)</f>
      </c>
      <c r="AB1089" s="172">
        <v>1</v>
      </c>
      <c r="AC1089" s="172">
        <v>1404</v>
      </c>
      <c r="AD1089" s="171">
        <f>AB1089/T1089</f>
      </c>
      <c r="AE1089" s="174">
        <f>(W1089-AC1089)/(F1089+500)</f>
      </c>
      <c r="AF1089" s="174" t="s">
        <v>159</v>
      </c>
    </row>
    <row customHeight="true" ht="20.238095238095237" r="1090">
      <c r="A1090" s="161"/>
      <c r="B1090" s="162"/>
      <c r="C1090" s="163"/>
      <c r="D1090" s="201" t="s">
        <v>142</v>
      </c>
      <c r="E1090" s="165">
        <v>431.6</v>
      </c>
      <c r="F1090" s="166"/>
      <c r="G1090" s="167">
        <v>2179</v>
      </c>
      <c r="H1090" s="167">
        <v>81</v>
      </c>
      <c r="I1090" s="168">
        <f t="shared" si="682"/>
      </c>
      <c r="J1090" s="169">
        <f t="shared" si="736"/>
      </c>
      <c r="K1090" s="167">
        <v>5</v>
      </c>
      <c r="L1090" s="169">
        <f t="shared" si="793"/>
      </c>
      <c r="M1090" s="167">
        <v>0</v>
      </c>
      <c r="N1090" s="170">
        <f t="shared" si="820"/>
      </c>
      <c r="O1090" s="167">
        <v>1</v>
      </c>
      <c r="P1090" s="170">
        <f t="shared" si="847"/>
      </c>
      <c r="Q1090" s="171"/>
      <c r="R1090" s="172"/>
      <c r="S1090" s="171"/>
      <c r="T1090" s="172"/>
      <c r="U1090" s="173"/>
      <c r="V1090" s="174"/>
      <c r="W1090" s="175"/>
      <c r="X1090" s="174"/>
      <c r="Y1090" s="171"/>
      <c r="Z1090" s="174"/>
      <c r="AA1090" s="174"/>
      <c r="AB1090" s="172"/>
      <c r="AC1090" s="172"/>
      <c r="AD1090" s="171"/>
      <c r="AE1090" s="174"/>
      <c r="AF1090" s="174"/>
    </row>
    <row r="1091">
      <c r="A1091" s="161"/>
      <c r="B1091" s="162"/>
      <c r="C1091" s="163"/>
      <c r="D1091" s="164" t="s">
        <v>144</v>
      </c>
      <c r="E1091" s="165">
        <v>250.93</v>
      </c>
      <c r="F1091" s="166"/>
      <c r="G1091" s="167">
        <v>697</v>
      </c>
      <c r="H1091" s="167">
        <v>26</v>
      </c>
      <c r="I1091" s="168">
        <f t="shared" si="682"/>
      </c>
      <c r="J1091" s="169">
        <f t="shared" si="736"/>
      </c>
      <c r="K1091" s="167">
        <v>4</v>
      </c>
      <c r="L1091" s="169">
        <f t="shared" si="793"/>
      </c>
      <c r="M1091" s="167">
        <v>1</v>
      </c>
      <c r="N1091" s="170">
        <f t="shared" si="820"/>
      </c>
      <c r="O1091" s="167">
        <v>2</v>
      </c>
      <c r="P1091" s="170">
        <f t="shared" si="847"/>
      </c>
      <c r="Q1091" s="171"/>
      <c r="R1091" s="172"/>
      <c r="S1091" s="171"/>
      <c r="T1091" s="172"/>
      <c r="U1091" s="173"/>
      <c r="V1091" s="174"/>
      <c r="W1091" s="175"/>
      <c r="X1091" s="174"/>
      <c r="Y1091" s="171"/>
      <c r="Z1091" s="174"/>
      <c r="AA1091" s="174"/>
      <c r="AB1091" s="172"/>
      <c r="AC1091" s="172"/>
      <c r="AD1091" s="171"/>
      <c r="AE1091" s="174"/>
      <c r="AF1091" s="176" t="s">
        <v>196</v>
      </c>
    </row>
    <row r="1092">
      <c r="A1092" s="161"/>
      <c r="B1092" s="177" t="s">
        <v>149</v>
      </c>
      <c r="C1092" s="178"/>
      <c r="D1092" s="179"/>
      <c r="E1092" s="180">
        <f>SUM(E1080:E1091)</f>
      </c>
      <c r="F1092" s="181">
        <f>SUM(F1080:F1091)</f>
      </c>
      <c r="G1092" s="181">
        <f>SUM(G1080:G1091)</f>
      </c>
      <c r="H1092" s="181">
        <f>SUM(H1080:H1091)</f>
      </c>
      <c r="I1092" s="182">
        <f t="shared" si="682"/>
      </c>
      <c r="J1092" s="183">
        <f t="shared" si="736"/>
      </c>
      <c r="K1092" s="181">
        <f>SUM(K1080:K1091)</f>
      </c>
      <c r="L1092" s="183">
        <f t="shared" si="793"/>
      </c>
      <c r="M1092" s="181">
        <f>SUM(M1080:M1091)</f>
      </c>
      <c r="N1092" s="184">
        <f t="shared" si="820"/>
      </c>
      <c r="O1092" s="181">
        <f>SUM(O1080:O1091)</f>
      </c>
      <c r="P1092" s="184">
        <f t="shared" si="847"/>
      </c>
      <c r="Q1092" s="185">
        <f>M1092/O1092</f>
      </c>
      <c r="R1092" s="181">
        <f>SUM(R1080:R1091)</f>
      </c>
      <c r="S1092" s="185">
        <f>(O1092+O1092)/(K1092+K1092)</f>
      </c>
      <c r="T1092" s="181">
        <f>SUM(T1080:T1091)</f>
      </c>
      <c r="U1092" s="186">
        <f t="shared" ref="U1092:U1093" si="110">F1092/T1092</f>
      </c>
      <c r="V1092" s="187">
        <f>(F1092+5*500)/T1092</f>
      </c>
      <c r="W1092" s="183">
        <f>SUM(W1080:W1091)</f>
      </c>
      <c r="X1092" s="188">
        <f t="shared" ref="X1092:X1093" si="242">W1092/T1092</f>
      </c>
      <c r="Y1092" s="185">
        <f t="shared" ref="Y1092:Y1093" si="374">T1092/R1092</f>
      </c>
      <c r="Z1092" s="187">
        <f t="shared" ref="Z1092:Z1093" si="506">W1092/F1092</f>
      </c>
      <c r="AA1092" s="187">
        <f>W1092/(F1092+COUNT(W1080:W1091)*500)</f>
      </c>
      <c r="AB1092" s="181">
        <f>SUM(AB1080:AB1091)</f>
      </c>
      <c r="AC1092" s="181">
        <f>SUM(AC1080:AC1091)</f>
      </c>
      <c r="AD1092" s="185">
        <f t="shared" ref="AD1092:AD1093" si="638">AB1092/T1092</f>
      </c>
      <c r="AE1092" s="189">
        <f>(W1092-AC1092)/(F1092+COUNT(W1080:W1091))</f>
      </c>
      <c r="AF1092" s="174"/>
    </row>
    <row r="1093">
      <c r="A1093" s="161"/>
      <c r="B1093" s="162" t="s">
        <v>167</v>
      </c>
      <c r="C1093" s="163" t="s">
        <v>174</v>
      </c>
      <c r="D1093" s="201" t="s">
        <v>187</v>
      </c>
      <c r="E1093" s="165">
        <v>1760.69</v>
      </c>
      <c r="F1093" s="166">
        <f>E1093+E1095+E1094</f>
      </c>
      <c r="G1093" s="167">
        <v>10566</v>
      </c>
      <c r="H1093" s="167">
        <v>98</v>
      </c>
      <c r="I1093" s="168">
        <f t="shared" si="682"/>
      </c>
      <c r="J1093" s="169">
        <f t="shared" si="736"/>
      </c>
      <c r="K1093" s="167">
        <v>29</v>
      </c>
      <c r="L1093" s="169">
        <f t="shared" si="793"/>
      </c>
      <c r="M1093" s="167">
        <v>0</v>
      </c>
      <c r="N1093" s="170">
        <f t="shared" si="820"/>
      </c>
      <c r="O1093" s="167">
        <v>1</v>
      </c>
      <c r="P1093" s="170">
        <f t="shared" si="847"/>
      </c>
      <c r="Q1093" s="171">
        <f>(M1093+M1095)/(O1093+O1095)</f>
      </c>
      <c r="R1093" s="172">
        <v>6</v>
      </c>
      <c r="S1093" s="171">
        <f>(O1093+O1095)/(K1093+K1095)</f>
      </c>
      <c r="T1093" s="172">
        <v>1</v>
      </c>
      <c r="U1093" s="173">
        <f t="shared" si="110"/>
      </c>
      <c r="V1093" s="174">
        <f>(F1093+500)/T1093</f>
      </c>
      <c r="W1093" s="175">
        <v>1712</v>
      </c>
      <c r="X1093" s="174">
        <f t="shared" si="242"/>
      </c>
      <c r="Y1093" s="171">
        <f t="shared" si="374"/>
      </c>
      <c r="Z1093" s="174">
        <f t="shared" si="506"/>
      </c>
      <c r="AA1093" s="174">
        <f>W1093/(F1093+500)</f>
      </c>
      <c r="AB1093" s="172">
        <v>0</v>
      </c>
      <c r="AC1093" s="172">
        <v>0</v>
      </c>
      <c r="AD1093" s="171">
        <f t="shared" si="638"/>
      </c>
      <c r="AE1093" s="174">
        <f>(W1093-AC1093)/(F1093+500)</f>
      </c>
      <c r="AF1093" s="174" t="s">
        <v>159</v>
      </c>
    </row>
    <row customHeight="true" ht="20.238095238095237" r="1094">
      <c r="A1094" s="161"/>
      <c r="B1094" s="162"/>
      <c r="C1094" s="163"/>
      <c r="D1094" s="201" t="s">
        <v>142</v>
      </c>
      <c r="E1094" s="165">
        <v>272.96</v>
      </c>
      <c r="F1094" s="166"/>
      <c r="G1094" s="167">
        <v>2328</v>
      </c>
      <c r="H1094" s="167">
        <v>86</v>
      </c>
      <c r="I1094" s="168">
        <f t="shared" si="682"/>
      </c>
      <c r="J1094" s="169">
        <f t="shared" si="736"/>
      </c>
      <c r="K1094" s="167">
        <v>7</v>
      </c>
      <c r="L1094" s="169">
        <f t="shared" si="793"/>
      </c>
      <c r="M1094" s="167">
        <v>0</v>
      </c>
      <c r="N1094" s="170">
        <f t="shared" si="820"/>
      </c>
      <c r="O1094" s="167">
        <v>1</v>
      </c>
      <c r="P1094" s="170">
        <f t="shared" si="847"/>
      </c>
      <c r="Q1094" s="171"/>
      <c r="R1094" s="172"/>
      <c r="S1094" s="171"/>
      <c r="T1094" s="172"/>
      <c r="U1094" s="173"/>
      <c r="V1094" s="174"/>
      <c r="W1094" s="175"/>
      <c r="X1094" s="174"/>
      <c r="Y1094" s="171"/>
      <c r="Z1094" s="174"/>
      <c r="AA1094" s="174"/>
      <c r="AB1094" s="172"/>
      <c r="AC1094" s="172"/>
      <c r="AD1094" s="171"/>
      <c r="AE1094" s="174"/>
      <c r="AF1094" s="174"/>
    </row>
    <row r="1095">
      <c r="A1095" s="161"/>
      <c r="B1095" s="162"/>
      <c r="C1095" s="163"/>
      <c r="D1095" s="164" t="s">
        <v>144</v>
      </c>
      <c r="E1095" s="165">
        <v>279</v>
      </c>
      <c r="F1095" s="166"/>
      <c r="G1095" s="167">
        <v>830</v>
      </c>
      <c r="H1095" s="167">
        <v>24</v>
      </c>
      <c r="I1095" s="168">
        <f t="shared" si="682"/>
      </c>
      <c r="J1095" s="169">
        <f t="shared" si="736"/>
      </c>
      <c r="K1095" s="167">
        <v>3</v>
      </c>
      <c r="L1095" s="169">
        <f t="shared" si="793"/>
      </c>
      <c r="M1095" s="167">
        <v>0</v>
      </c>
      <c r="N1095" s="170">
        <f t="shared" si="820"/>
      </c>
      <c r="O1095" s="167">
        <v>0</v>
      </c>
      <c r="P1095" s="170">
        <f t="shared" si="847"/>
      </c>
      <c r="Q1095" s="171"/>
      <c r="R1095" s="172"/>
      <c r="S1095" s="171"/>
      <c r="T1095" s="172"/>
      <c r="U1095" s="173"/>
      <c r="V1095" s="174"/>
      <c r="W1095" s="175"/>
      <c r="X1095" s="174"/>
      <c r="Y1095" s="171"/>
      <c r="Z1095" s="174"/>
      <c r="AA1095" s="174"/>
      <c r="AB1095" s="172"/>
      <c r="AC1095" s="172"/>
      <c r="AD1095" s="171"/>
      <c r="AE1095" s="174"/>
      <c r="AF1095" s="176" t="s">
        <v>196</v>
      </c>
    </row>
    <row r="1096">
      <c r="A1096" s="161"/>
      <c r="B1096" s="162" t="s">
        <v>169</v>
      </c>
      <c r="C1096" s="163" t="s">
        <v>174</v>
      </c>
      <c r="D1096" s="201" t="s">
        <v>187</v>
      </c>
      <c r="E1096" s="165">
        <v>2056.05</v>
      </c>
      <c r="F1096" s="166">
        <f>E1096+E1098+E1097</f>
      </c>
      <c r="G1096" s="167">
        <v>14066</v>
      </c>
      <c r="H1096" s="167">
        <v>124</v>
      </c>
      <c r="I1096" s="168">
        <f t="shared" si="682"/>
      </c>
      <c r="J1096" s="169">
        <f t="shared" si="736"/>
      </c>
      <c r="K1096" s="167">
        <v>40</v>
      </c>
      <c r="L1096" s="169">
        <f t="shared" si="793"/>
      </c>
      <c r="M1096" s="167">
        <v>1</v>
      </c>
      <c r="N1096" s="170">
        <f t="shared" si="820"/>
      </c>
      <c r="O1096" s="167">
        <v>7</v>
      </c>
      <c r="P1096" s="170">
        <f t="shared" si="847"/>
      </c>
      <c r="Q1096" s="171">
        <f>(M1096+M1098)/(O1096+O1098)</f>
      </c>
      <c r="R1096" s="172">
        <v>11</v>
      </c>
      <c r="S1096" s="171">
        <f>(O1096+O1098)/(K1096+K1098)</f>
      </c>
      <c r="T1096" s="172">
        <v>3</v>
      </c>
      <c r="U1096" s="173">
        <f>F1096/T1096</f>
      </c>
      <c r="V1096" s="174">
        <f>(F1096+500)/T1096</f>
      </c>
      <c r="W1096" s="175">
        <v>3625.2</v>
      </c>
      <c r="X1096" s="174">
        <f>W1096/T1096</f>
      </c>
      <c r="Y1096" s="171">
        <f>T1096/R1096</f>
      </c>
      <c r="Z1096" s="174">
        <f>W1096/F1096</f>
      </c>
      <c r="AA1096" s="174">
        <f>W1096/(F1096+500)</f>
      </c>
      <c r="AB1096" s="172">
        <v>1</v>
      </c>
      <c r="AC1096" s="172">
        <v>1723.2</v>
      </c>
      <c r="AD1096" s="171">
        <f>AB1096/T1096</f>
      </c>
      <c r="AE1096" s="174">
        <f>(W1096-AC1096)/(F1096+500)</f>
      </c>
      <c r="AF1096" s="174" t="s">
        <v>159</v>
      </c>
    </row>
    <row customHeight="true" ht="20.238095238095237" r="1097">
      <c r="A1097" s="161"/>
      <c r="B1097" s="162"/>
      <c r="C1097" s="163"/>
      <c r="D1097" s="201" t="s">
        <v>142</v>
      </c>
      <c r="E1097" s="165">
        <v>667.53</v>
      </c>
      <c r="F1097" s="166"/>
      <c r="G1097" s="167">
        <v>7405</v>
      </c>
      <c r="H1097" s="167">
        <v>206</v>
      </c>
      <c r="I1097" s="168">
        <f t="shared" si="682"/>
      </c>
      <c r="J1097" s="169">
        <f t="shared" si="736"/>
      </c>
      <c r="K1097" s="167">
        <v>17</v>
      </c>
      <c r="L1097" s="169">
        <f t="shared" si="793"/>
      </c>
      <c r="M1097" s="167">
        <v>1</v>
      </c>
      <c r="N1097" s="170">
        <f t="shared" si="820"/>
      </c>
      <c r="O1097" s="167">
        <v>3</v>
      </c>
      <c r="P1097" s="170">
        <f t="shared" si="847"/>
      </c>
      <c r="Q1097" s="171"/>
      <c r="R1097" s="172"/>
      <c r="S1097" s="171"/>
      <c r="T1097" s="172"/>
      <c r="U1097" s="173"/>
      <c r="V1097" s="174"/>
      <c r="W1097" s="175"/>
      <c r="X1097" s="174"/>
      <c r="Y1097" s="171"/>
      <c r="Z1097" s="174"/>
      <c r="AA1097" s="174"/>
      <c r="AB1097" s="172"/>
      <c r="AC1097" s="172"/>
      <c r="AD1097" s="171"/>
      <c r="AE1097" s="174"/>
      <c r="AF1097" s="174"/>
    </row>
    <row r="1098">
      <c r="A1098" s="161"/>
      <c r="B1098" s="162"/>
      <c r="C1098" s="163"/>
      <c r="D1098" s="164" t="s">
        <v>144</v>
      </c>
      <c r="E1098" s="165">
        <v>400.23</v>
      </c>
      <c r="F1098" s="166"/>
      <c r="G1098" s="167">
        <v>970</v>
      </c>
      <c r="H1098" s="167">
        <v>44</v>
      </c>
      <c r="I1098" s="168">
        <f t="shared" si="682"/>
      </c>
      <c r="J1098" s="169">
        <f t="shared" si="736"/>
      </c>
      <c r="K1098" s="167">
        <v>4</v>
      </c>
      <c r="L1098" s="169">
        <f t="shared" si="793"/>
      </c>
      <c r="M1098" s="167">
        <v>0</v>
      </c>
      <c r="N1098" s="170">
        <f t="shared" si="820"/>
      </c>
      <c r="O1098" s="167">
        <v>1</v>
      </c>
      <c r="P1098" s="170">
        <f t="shared" si="847"/>
      </c>
      <c r="Q1098" s="171"/>
      <c r="R1098" s="172"/>
      <c r="S1098" s="171"/>
      <c r="T1098" s="172"/>
      <c r="U1098" s="173"/>
      <c r="V1098" s="174"/>
      <c r="W1098" s="175"/>
      <c r="X1098" s="174"/>
      <c r="Y1098" s="171"/>
      <c r="Z1098" s="174"/>
      <c r="AA1098" s="174"/>
      <c r="AB1098" s="172"/>
      <c r="AC1098" s="172"/>
      <c r="AD1098" s="171"/>
      <c r="AE1098" s="174"/>
      <c r="AF1098" s="176" t="s">
        <v>196</v>
      </c>
    </row>
    <row r="1099">
      <c r="A1099" s="161"/>
      <c r="B1099" s="162" t="s">
        <v>170</v>
      </c>
      <c r="C1099" s="163" t="s">
        <v>174</v>
      </c>
      <c r="D1099" s="201" t="s">
        <v>187</v>
      </c>
      <c r="E1099" s="165">
        <v>2056.24</v>
      </c>
      <c r="F1099" s="166">
        <f>E1099+E1101+E1100</f>
      </c>
      <c r="G1099" s="167">
        <v>15376</v>
      </c>
      <c r="H1099" s="167">
        <v>196</v>
      </c>
      <c r="I1099" s="168">
        <f t="shared" si="682"/>
      </c>
      <c r="J1099" s="169">
        <f t="shared" si="736"/>
      </c>
      <c r="K1099" s="167">
        <v>38</v>
      </c>
      <c r="L1099" s="169">
        <f t="shared" si="793"/>
      </c>
      <c r="M1099" s="167">
        <v>3</v>
      </c>
      <c r="N1099" s="170">
        <f t="shared" si="820"/>
      </c>
      <c r="O1099" s="167">
        <v>3</v>
      </c>
      <c r="P1099" s="170">
        <f t="shared" si="847"/>
      </c>
      <c r="Q1099" s="171">
        <f>(M1099+M1101)/(O1099+O1101)</f>
      </c>
      <c r="R1099" s="172">
        <v>6</v>
      </c>
      <c r="S1099" s="171">
        <f>(O1099+O1101)/(K1099+K1101)</f>
      </c>
      <c r="T1099" s="172">
        <v>3</v>
      </c>
      <c r="U1099" s="173">
        <f>F1099/T1099</f>
      </c>
      <c r="V1099" s="174">
        <f>(F1099+500)/T1099</f>
      </c>
      <c r="W1099" s="175">
        <v>6475.2</v>
      </c>
      <c r="X1099" s="174">
        <f>W1099/T1099</f>
      </c>
      <c r="Y1099" s="171">
        <f>T1099/R1099</f>
      </c>
      <c r="Z1099" s="174">
        <f>W1099/F1099</f>
      </c>
      <c r="AA1099" s="174">
        <f>W1099/(F1099+500)</f>
      </c>
      <c r="AB1099" s="172">
        <v>0</v>
      </c>
      <c r="AC1099" s="172">
        <v>0</v>
      </c>
      <c r="AD1099" s="171">
        <f>AB1099/T1099</f>
      </c>
      <c r="AE1099" s="174">
        <f>(W1099-AC1099)/(F1099+500)</f>
      </c>
      <c r="AF1099" s="174" t="s">
        <v>159</v>
      </c>
    </row>
    <row customHeight="true" ht="20.238095238095237" r="1100">
      <c r="A1100" s="161"/>
      <c r="B1100" s="162"/>
      <c r="C1100" s="163"/>
      <c r="D1100" s="201" t="s">
        <v>142</v>
      </c>
      <c r="E1100" s="165">
        <v>489.74</v>
      </c>
      <c r="F1100" s="166"/>
      <c r="G1100" s="167">
        <v>5841</v>
      </c>
      <c r="H1100" s="167">
        <v>181</v>
      </c>
      <c r="I1100" s="168">
        <f t="shared" si="682"/>
      </c>
      <c r="J1100" s="169">
        <f t="shared" si="736"/>
      </c>
      <c r="K1100" s="167">
        <v>11</v>
      </c>
      <c r="L1100" s="169">
        <f t="shared" si="793"/>
      </c>
      <c r="M1100" s="167">
        <v>0</v>
      </c>
      <c r="N1100" s="170">
        <f t="shared" si="820"/>
      </c>
      <c r="O1100" s="167">
        <v>2</v>
      </c>
      <c r="P1100" s="170">
        <f t="shared" si="847"/>
      </c>
      <c r="Q1100" s="171"/>
      <c r="R1100" s="172"/>
      <c r="S1100" s="171"/>
      <c r="T1100" s="172"/>
      <c r="U1100" s="173"/>
      <c r="V1100" s="174"/>
      <c r="W1100" s="175"/>
      <c r="X1100" s="174"/>
      <c r="Y1100" s="171"/>
      <c r="Z1100" s="174"/>
      <c r="AA1100" s="174"/>
      <c r="AB1100" s="172"/>
      <c r="AC1100" s="172"/>
      <c r="AD1100" s="171"/>
      <c r="AE1100" s="174"/>
      <c r="AF1100" s="174"/>
    </row>
    <row r="1101">
      <c r="A1101" s="161"/>
      <c r="B1101" s="162"/>
      <c r="C1101" s="163"/>
      <c r="D1101" s="164" t="s">
        <v>144</v>
      </c>
      <c r="E1101" s="165">
        <v>58.68</v>
      </c>
      <c r="F1101" s="166"/>
      <c r="G1101" s="167">
        <v>317</v>
      </c>
      <c r="H1101" s="167">
        <v>8</v>
      </c>
      <c r="I1101" s="168">
        <f t="shared" si="682"/>
      </c>
      <c r="J1101" s="169">
        <f t="shared" si="736"/>
      </c>
      <c r="K1101" s="167">
        <v>0</v>
      </c>
      <c r="L1101" s="169">
        <f t="shared" si="793"/>
      </c>
      <c r="M1101" s="167">
        <v>0</v>
      </c>
      <c r="N1101" s="170">
        <f t="shared" si="820"/>
      </c>
      <c r="O1101" s="167">
        <v>0</v>
      </c>
      <c r="P1101" s="170">
        <f t="shared" si="847"/>
      </c>
      <c r="Q1101" s="171"/>
      <c r="R1101" s="172"/>
      <c r="S1101" s="171"/>
      <c r="T1101" s="172"/>
      <c r="U1101" s="173"/>
      <c r="V1101" s="174"/>
      <c r="W1101" s="175"/>
      <c r="X1101" s="174"/>
      <c r="Y1101" s="171"/>
      <c r="Z1101" s="174"/>
      <c r="AA1101" s="174"/>
      <c r="AB1101" s="172"/>
      <c r="AC1101" s="172"/>
      <c r="AD1101" s="171"/>
      <c r="AE1101" s="174"/>
      <c r="AF1101" s="176" t="s">
        <v>196</v>
      </c>
    </row>
    <row r="1102">
      <c r="A1102" s="161"/>
      <c r="B1102" s="162" t="s">
        <v>171</v>
      </c>
      <c r="C1102" s="163" t="s">
        <v>174</v>
      </c>
      <c r="D1102" s="201" t="s">
        <v>187</v>
      </c>
      <c r="E1102" s="165">
        <v>435.23</v>
      </c>
      <c r="F1102" s="166">
        <f>E1102+E1104+E1103</f>
      </c>
      <c r="G1102" s="167">
        <v>4640</v>
      </c>
      <c r="H1102" s="167">
        <v>76</v>
      </c>
      <c r="I1102" s="168">
        <f t="shared" si="682"/>
      </c>
      <c r="J1102" s="169">
        <f t="shared" si="736"/>
      </c>
      <c r="K1102" s="167">
        <v>13</v>
      </c>
      <c r="L1102" s="169">
        <f t="shared" si="793"/>
      </c>
      <c r="M1102" s="167">
        <v>1</v>
      </c>
      <c r="N1102" s="170">
        <f t="shared" si="820"/>
      </c>
      <c r="O1102" s="167">
        <v>2</v>
      </c>
      <c r="P1102" s="170">
        <f t="shared" si="847"/>
      </c>
      <c r="Q1102" s="171">
        <f>(M1102+M1104)/(O1102+O1104)</f>
      </c>
      <c r="R1102" s="172">
        <v>5</v>
      </c>
      <c r="S1102" s="171">
        <f>(O1102+O1104)/(K1102+K1104)</f>
      </c>
      <c r="T1102" s="172">
        <v>3</v>
      </c>
      <c r="U1102" s="173">
        <f>F1102/T1102</f>
      </c>
      <c r="V1102" s="174">
        <f>(F1102+500)/T1102</f>
      </c>
      <c r="W1102" s="175">
        <v>4687</v>
      </c>
      <c r="X1102" s="174">
        <f>W1102/T1102</f>
      </c>
      <c r="Y1102" s="171">
        <f>T1102/R1102</f>
      </c>
      <c r="Z1102" s="174">
        <f>W1102/F1102</f>
      </c>
      <c r="AA1102" s="174">
        <f>W1102/(F1102+500)</f>
      </c>
      <c r="AB1102" s="172">
        <v>0</v>
      </c>
      <c r="AC1102" s="172">
        <v>0</v>
      </c>
      <c r="AD1102" s="171">
        <f>AB1102/T1102</f>
      </c>
      <c r="AE1102" s="174">
        <f>(W1102-AC1102)/(F1102+500)</f>
      </c>
      <c r="AF1102" s="174" t="s">
        <v>159</v>
      </c>
    </row>
    <row customHeight="true" ht="20.238095238095237" r="1103">
      <c r="A1103" s="161"/>
      <c r="B1103" s="162"/>
      <c r="C1103" s="163"/>
      <c r="D1103" s="201" t="s">
        <v>142</v>
      </c>
      <c r="E1103" s="165">
        <v>213.04</v>
      </c>
      <c r="F1103" s="166"/>
      <c r="G1103" s="167">
        <v>2274</v>
      </c>
      <c r="H1103" s="167">
        <v>69</v>
      </c>
      <c r="I1103" s="168">
        <f t="shared" si="682"/>
      </c>
      <c r="J1103" s="169">
        <f t="shared" si="736"/>
      </c>
      <c r="K1103" s="167">
        <v>5</v>
      </c>
      <c r="L1103" s="169">
        <f t="shared" si="793"/>
      </c>
      <c r="M1103" s="167">
        <v>0</v>
      </c>
      <c r="N1103" s="170">
        <f t="shared" si="820"/>
      </c>
      <c r="O1103" s="167">
        <v>0</v>
      </c>
      <c r="P1103" s="170">
        <f t="shared" si="847"/>
      </c>
      <c r="Q1103" s="171"/>
      <c r="R1103" s="172"/>
      <c r="S1103" s="171"/>
      <c r="T1103" s="172"/>
      <c r="U1103" s="173"/>
      <c r="V1103" s="174"/>
      <c r="W1103" s="175"/>
      <c r="X1103" s="174"/>
      <c r="Y1103" s="171"/>
      <c r="Z1103" s="174"/>
      <c r="AA1103" s="174"/>
      <c r="AB1103" s="172"/>
      <c r="AC1103" s="172"/>
      <c r="AD1103" s="171"/>
      <c r="AE1103" s="174"/>
      <c r="AF1103" s="174"/>
    </row>
    <row r="1104">
      <c r="A1104" s="161"/>
      <c r="B1104" s="162"/>
      <c r="C1104" s="163"/>
      <c r="D1104" s="164" t="s">
        <v>144</v>
      </c>
      <c r="E1104" s="165">
        <v>14.64</v>
      </c>
      <c r="F1104" s="166"/>
      <c r="G1104" s="167">
        <v>220</v>
      </c>
      <c r="H1104" s="167">
        <v>3</v>
      </c>
      <c r="I1104" s="168">
        <f t="shared" si="682"/>
      </c>
      <c r="J1104" s="169">
        <f t="shared" si="736"/>
      </c>
      <c r="K1104" s="167">
        <v>0</v>
      </c>
      <c r="L1104" s="169">
        <f t="shared" si="793"/>
      </c>
      <c r="M1104" s="167">
        <v>0</v>
      </c>
      <c r="N1104" s="170">
        <f t="shared" si="820"/>
      </c>
      <c r="O1104" s="167">
        <v>0</v>
      </c>
      <c r="P1104" s="170">
        <f t="shared" si="847"/>
      </c>
      <c r="Q1104" s="171"/>
      <c r="R1104" s="172"/>
      <c r="S1104" s="171"/>
      <c r="T1104" s="172"/>
      <c r="U1104" s="173"/>
      <c r="V1104" s="174"/>
      <c r="W1104" s="175"/>
      <c r="X1104" s="174"/>
      <c r="Y1104" s="171"/>
      <c r="Z1104" s="174"/>
      <c r="AA1104" s="174"/>
      <c r="AB1104" s="172"/>
      <c r="AC1104" s="172"/>
      <c r="AD1104" s="171"/>
      <c r="AE1104" s="174"/>
      <c r="AF1104" s="176" t="s">
        <v>196</v>
      </c>
    </row>
    <row r="1105">
      <c r="A1105" s="161"/>
      <c r="B1105" s="177" t="s">
        <v>149</v>
      </c>
      <c r="C1105" s="178"/>
      <c r="D1105" s="179"/>
      <c r="E1105" s="180">
        <f>SUM(E1093:E1104)</f>
      </c>
      <c r="F1105" s="181">
        <f>SUM(F1093:F1104)</f>
      </c>
      <c r="G1105" s="181">
        <f>SUM(G1093:G1104)</f>
      </c>
      <c r="H1105" s="181">
        <f>SUM(H1093:H1104)</f>
      </c>
      <c r="I1105" s="182">
        <f t="shared" si="682"/>
      </c>
      <c r="J1105" s="183">
        <f t="shared" si="736"/>
      </c>
      <c r="K1105" s="181">
        <f>SUM(K1093:K1104)</f>
      </c>
      <c r="L1105" s="183">
        <f t="shared" si="793"/>
      </c>
      <c r="M1105" s="181">
        <f>SUM(M1093:M1104)</f>
      </c>
      <c r="N1105" s="184">
        <f t="shared" si="820"/>
      </c>
      <c r="O1105" s="181">
        <f>SUM(O1093:O1104)</f>
      </c>
      <c r="P1105" s="184">
        <f t="shared" si="847"/>
      </c>
      <c r="Q1105" s="185">
        <f t="shared" ref="Q1105:Q1106" si="709">M1105/O1105</f>
      </c>
      <c r="R1105" s="181">
        <f>SUM(R1093:R1104)</f>
      </c>
      <c r="S1105" s="185">
        <f t="shared" ref="S1105:S1106" si="763">(O1105+O1105)/(K1105+K1105)</f>
      </c>
      <c r="T1105" s="181">
        <f>SUM(T1093:T1104)</f>
      </c>
      <c r="U1105" s="186">
        <f t="shared" ref="U1105:U1106" si="111">F1105/T1105</f>
      </c>
      <c r="V1105" s="187">
        <f>(F1105+5*500)/T1105</f>
      </c>
      <c r="W1105" s="183">
        <f>SUM(W1093:W1104)</f>
      </c>
      <c r="X1105" s="188">
        <f t="shared" ref="X1105:X1106" si="243">W1105/T1105</f>
      </c>
      <c r="Y1105" s="185">
        <f t="shared" ref="Y1105:Y1106" si="375">T1105/R1105</f>
      </c>
      <c r="Z1105" s="187">
        <f t="shared" ref="Z1105:Z1106" si="507">W1105/F1105</f>
      </c>
      <c r="AA1105" s="187">
        <f>W1105/(F1105+COUNT(W1093:W1104)*500)</f>
      </c>
      <c r="AB1105" s="181">
        <f>SUM(AB1093:AB1104)</f>
      </c>
      <c r="AC1105" s="181">
        <f>SUM(AC1093:AC1104)</f>
      </c>
      <c r="AD1105" s="185">
        <f t="shared" ref="AD1105:AD1106" si="639">AB1105/T1105</f>
      </c>
      <c r="AE1105" s="189">
        <f>(W1105-AC1105)/(F1105+COUNT(W1093:W1104))</f>
      </c>
      <c r="AF1105" s="174"/>
    </row>
    <row r="1106">
      <c r="A1106" s="161"/>
      <c r="B1106" s="191" t="s">
        <v>172</v>
      </c>
      <c r="C1106" s="191"/>
      <c r="D1106" s="191"/>
      <c r="E1106" s="193">
        <f>E1053+E1066+E1079+E1092+E1105</f>
      </c>
      <c r="F1106" s="194">
        <f>F1053+F1066+F1079+F1092+F1105</f>
      </c>
      <c r="G1106" s="194">
        <f>G1053+G1066+G1079+G1092+G1105</f>
      </c>
      <c r="H1106" s="194">
        <f>H1053+H1066+H1079+H1092+H1105</f>
      </c>
      <c r="I1106" s="195">
        <f t="shared" si="682"/>
      </c>
      <c r="J1106" s="194">
        <f>J1053+J1066+J1079+J1092+J1105</f>
      </c>
      <c r="K1106" s="194">
        <f>K1053+K1066+K1079+K1092+K1105</f>
      </c>
      <c r="L1106" s="196">
        <f t="shared" si="793"/>
      </c>
      <c r="M1106" s="194">
        <f>M1053+M1066+M1079+M1092+M1105</f>
      </c>
      <c r="N1106" s="197">
        <f t="shared" si="820"/>
      </c>
      <c r="O1106" s="194">
        <f>O1053+O1066+O1079+O1092+O1105</f>
      </c>
      <c r="P1106" s="197">
        <f t="shared" si="847"/>
      </c>
      <c r="Q1106" s="198">
        <f t="shared" si="709"/>
      </c>
      <c r="R1106" s="194">
        <f>R1053+R1066+R1079+R1092+R1105</f>
      </c>
      <c r="S1106" s="198">
        <f t="shared" si="763"/>
      </c>
      <c r="T1106" s="194">
        <f>T1053+T1066+T1079+T1092+T1105</f>
      </c>
      <c r="U1106" s="199">
        <f t="shared" si="111"/>
      </c>
      <c r="V1106" s="194">
        <f>(F1106+4*500)/T1106</f>
      </c>
      <c r="W1106" s="194">
        <f>W1053+W1066+W1079+W1092+W1105</f>
      </c>
      <c r="X1106" s="194">
        <f t="shared" si="243"/>
      </c>
      <c r="Y1106" s="198">
        <f t="shared" si="375"/>
      </c>
      <c r="Z1106" s="194">
        <f t="shared" si="507"/>
      </c>
      <c r="AA1106" s="194">
        <f>W1106/(F1106+COUNT(W1041:W1052,W1054:W1065,W1067:W1078,W1080:W1091,W1093:W1104)*500)</f>
      </c>
      <c r="AB1106" s="194">
        <f>AB1053+AB1066+AB1079+AB1092+AB1105</f>
      </c>
      <c r="AC1106" s="194">
        <f>AC1053+AC1066+AC1079+AC1092+AC1105</f>
      </c>
      <c r="AD1106" s="198">
        <f t="shared" si="639"/>
      </c>
      <c r="AE1106" s="194">
        <f>(W1106-AC1106)/(F1106+COUNT(W1041:W1052,W1054:W1065,W1067:W1078,W1080:W1091,W1093:W1104)*500)</f>
      </c>
      <c r="AF1106" s="174"/>
    </row>
    <row r="1107">
      <c r="A1107" s="150" t="s">
        <v>107</v>
      </c>
      <c r="B1107" s="151" t="s">
        <v>108</v>
      </c>
      <c r="C1107" s="152" t="s">
        <v>109</v>
      </c>
      <c r="D1107" s="151" t="s">
        <v>110</v>
      </c>
      <c r="E1107" s="153" t="s">
        <v>111</v>
      </c>
      <c r="F1107" s="151" t="s">
        <v>112</v>
      </c>
      <c r="G1107" s="151" t="s">
        <v>113</v>
      </c>
      <c r="H1107" s="151" t="s">
        <v>114</v>
      </c>
      <c r="I1107" s="154" t="s">
        <v>115</v>
      </c>
      <c r="J1107" s="155" t="s">
        <v>116</v>
      </c>
      <c r="K1107" s="151" t="s">
        <v>117</v>
      </c>
      <c r="L1107" s="155" t="s">
        <v>118</v>
      </c>
      <c r="M1107" s="151" t="s">
        <v>119</v>
      </c>
      <c r="N1107" s="156" t="s">
        <v>120</v>
      </c>
      <c r="O1107" s="151" t="s">
        <v>121</v>
      </c>
      <c r="P1107" s="156" t="s">
        <v>122</v>
      </c>
      <c r="Q1107" s="154" t="s">
        <v>123</v>
      </c>
      <c r="R1107" s="157" t="s">
        <v>124</v>
      </c>
      <c r="S1107" s="158" t="s">
        <v>125</v>
      </c>
      <c r="T1107" s="157" t="s">
        <v>126</v>
      </c>
      <c r="U1107" s="159" t="s">
        <v>127</v>
      </c>
      <c r="V1107" s="160" t="s">
        <v>128</v>
      </c>
      <c r="W1107" s="159" t="s">
        <v>129</v>
      </c>
      <c r="X1107" s="160" t="s">
        <v>130</v>
      </c>
      <c r="Y1107" s="158" t="s">
        <v>131</v>
      </c>
      <c r="Z1107" s="160" t="s">
        <v>132</v>
      </c>
      <c r="AA1107" s="160" t="s">
        <v>133</v>
      </c>
      <c r="AB1107" s="160" t="s">
        <v>134</v>
      </c>
      <c r="AC1107" s="157" t="s">
        <v>135</v>
      </c>
      <c r="AD1107" s="158" t="s">
        <v>136</v>
      </c>
      <c r="AE1107" s="160" t="s">
        <v>137</v>
      </c>
      <c r="AF1107" s="160" t="s">
        <v>138</v>
      </c>
    </row>
    <row r="1108">
      <c r="A1108" s="161" t="s">
        <v>209</v>
      </c>
      <c r="B1108" s="162" t="s">
        <v>140</v>
      </c>
      <c r="C1108" s="163" t="s">
        <v>183</v>
      </c>
      <c r="D1108" s="201" t="s">
        <v>187</v>
      </c>
      <c r="E1108" s="165">
        <v>1246.9</v>
      </c>
      <c r="F1108" s="166">
        <f>E1108+E1110+E1109</f>
      </c>
      <c r="G1108" s="167">
        <v>9934</v>
      </c>
      <c r="H1108" s="167">
        <v>302</v>
      </c>
      <c r="I1108" s="168">
        <f t="shared" ref="I1108:I1173" si="683">H1108/G1108</f>
      </c>
      <c r="J1108" s="169">
        <f t="shared" ref="J1108:J1172" si="737">(E1108/G1108)*1000</f>
      </c>
      <c r="K1108" s="167">
        <v>11</v>
      </c>
      <c r="L1108" s="169">
        <f t="shared" ref="L1108:L1173" si="794">E1108/K1108</f>
      </c>
      <c r="M1108" s="167">
        <v>0</v>
      </c>
      <c r="N1108" s="170">
        <f t="shared" ref="N1108:N1173" si="821">E1108/M1108</f>
      </c>
      <c r="O1108" s="167">
        <v>1</v>
      </c>
      <c r="P1108" s="170">
        <f t="shared" ref="P1108:P1173" si="848">E1108/O1108</f>
      </c>
      <c r="Q1108" s="171">
        <f>(M1108+M1110)/(O1108+O1110)</f>
      </c>
      <c r="R1108" s="172">
        <v>4</v>
      </c>
      <c r="S1108" s="171">
        <f>(O1108+O1110)/(K1108+K1110)</f>
      </c>
      <c r="T1108" s="172">
        <v>0</v>
      </c>
      <c r="U1108" s="173">
        <f>F1108/T1108</f>
      </c>
      <c r="V1108" s="174">
        <f>(F1108+500)/T1108</f>
      </c>
      <c r="W1108" s="175">
        <v>0</v>
      </c>
      <c r="X1108" s="174">
        <f>W1108/T1108</f>
      </c>
      <c r="Y1108" s="171">
        <f>T1108/R1108</f>
      </c>
      <c r="Z1108" s="174">
        <f>W1108/F1108</f>
      </c>
      <c r="AA1108" s="174">
        <f>W1108/(F1108+500)</f>
      </c>
      <c r="AB1108" s="172">
        <v>0</v>
      </c>
      <c r="AC1108" s="172">
        <v>0</v>
      </c>
      <c r="AD1108" s="171">
        <f>AB1108/T1108</f>
      </c>
      <c r="AE1108" s="174">
        <f>(W1108-AC1108)/(F1108+500)</f>
      </c>
      <c r="AF1108" s="176" t="s">
        <v>205</v>
      </c>
    </row>
    <row r="1109">
      <c r="A1109" s="161"/>
      <c r="B1109" s="162"/>
      <c r="C1109" s="163"/>
      <c r="D1109" s="201" t="s">
        <v>142</v>
      </c>
      <c r="E1109" s="165">
        <v>384.44</v>
      </c>
      <c r="F1109" s="166"/>
      <c r="G1109" s="167">
        <v>1944</v>
      </c>
      <c r="H1109" s="167">
        <v>161</v>
      </c>
      <c r="I1109" s="168">
        <f t="shared" si="683"/>
      </c>
      <c r="J1109" s="169">
        <f t="shared" si="737"/>
      </c>
      <c r="K1109" s="167">
        <v>5</v>
      </c>
      <c r="L1109" s="169">
        <f t="shared" si="794"/>
      </c>
      <c r="M1109" s="167">
        <v>0</v>
      </c>
      <c r="N1109" s="170">
        <f t="shared" si="821"/>
      </c>
      <c r="O1109" s="167">
        <v>1</v>
      </c>
      <c r="P1109" s="170">
        <f t="shared" si="848"/>
      </c>
      <c r="Q1109" s="171"/>
      <c r="R1109" s="172"/>
      <c r="S1109" s="171"/>
      <c r="T1109" s="172"/>
      <c r="U1109" s="173"/>
      <c r="V1109" s="174"/>
      <c r="W1109" s="175"/>
      <c r="X1109" s="174"/>
      <c r="Y1109" s="171"/>
      <c r="Z1109" s="174"/>
      <c r="AA1109" s="174"/>
      <c r="AB1109" s="172"/>
      <c r="AC1109" s="172"/>
      <c r="AD1109" s="171"/>
      <c r="AE1109" s="174"/>
      <c r="AF1109" s="176"/>
    </row>
    <row r="1110">
      <c r="A1110" s="161"/>
      <c r="B1110" s="162"/>
      <c r="C1110" s="163"/>
      <c r="D1110" s="164" t="s">
        <v>144</v>
      </c>
      <c r="E1110" s="165">
        <v>22.4</v>
      </c>
      <c r="F1110" s="166"/>
      <c r="G1110" s="167">
        <v>493</v>
      </c>
      <c r="H1110" s="167">
        <v>19</v>
      </c>
      <c r="I1110" s="168">
        <f t="shared" si="683"/>
      </c>
      <c r="J1110" s="169">
        <f t="shared" si="737"/>
      </c>
      <c r="K1110" s="167">
        <v>0</v>
      </c>
      <c r="L1110" s="169">
        <f t="shared" si="794"/>
      </c>
      <c r="M1110" s="167">
        <v>0</v>
      </c>
      <c r="N1110" s="170">
        <f t="shared" si="821"/>
      </c>
      <c r="O1110" s="167">
        <v>0</v>
      </c>
      <c r="P1110" s="170">
        <f t="shared" si="848"/>
      </c>
      <c r="Q1110" s="171"/>
      <c r="R1110" s="172"/>
      <c r="S1110" s="171"/>
      <c r="T1110" s="172"/>
      <c r="U1110" s="173"/>
      <c r="V1110" s="174"/>
      <c r="W1110" s="175"/>
      <c r="X1110" s="174"/>
      <c r="Y1110" s="171"/>
      <c r="Z1110" s="174"/>
      <c r="AA1110" s="174"/>
      <c r="AB1110" s="172"/>
      <c r="AC1110" s="172"/>
      <c r="AD1110" s="171"/>
      <c r="AE1110" s="174"/>
      <c r="AF1110" s="176" t="s">
        <v>177</v>
      </c>
    </row>
    <row r="1111">
      <c r="A1111" s="161"/>
      <c r="B1111" s="162" t="s">
        <v>146</v>
      </c>
      <c r="C1111" s="163" t="s">
        <v>183</v>
      </c>
      <c r="D1111" s="201" t="s">
        <v>187</v>
      </c>
      <c r="E1111" s="165">
        <v>2580.43</v>
      </c>
      <c r="F1111" s="166">
        <f>E1111+E1113+E1112</f>
      </c>
      <c r="G1111" s="167">
        <v>19037</v>
      </c>
      <c r="H1111" s="167">
        <v>459</v>
      </c>
      <c r="I1111" s="168">
        <f t="shared" si="683"/>
      </c>
      <c r="J1111" s="169">
        <f t="shared" si="737"/>
      </c>
      <c r="K1111" s="167">
        <v>48</v>
      </c>
      <c r="L1111" s="169">
        <f t="shared" si="794"/>
      </c>
      <c r="M1111" s="167">
        <v>2</v>
      </c>
      <c r="N1111" s="170">
        <f t="shared" si="821"/>
      </c>
      <c r="O1111" s="167">
        <v>4</v>
      </c>
      <c r="P1111" s="170">
        <f t="shared" si="848"/>
      </c>
      <c r="Q1111" s="171">
        <f>(M1111+M1113)/(O1111+O1113)</f>
      </c>
      <c r="R1111" s="172">
        <v>11</v>
      </c>
      <c r="S1111" s="171">
        <f>(O1111+O1113)/(K1111+K1113)</f>
      </c>
      <c r="T1111" s="172">
        <v>4</v>
      </c>
      <c r="U1111" s="173">
        <f>F1111/T1111</f>
      </c>
      <c r="V1111" s="174">
        <f>(F1111+500)/T1111</f>
      </c>
      <c r="W1111" s="175">
        <v>5868</v>
      </c>
      <c r="X1111" s="174">
        <f>W1111/T1111</f>
      </c>
      <c r="Y1111" s="171">
        <f>T1111/R1111</f>
      </c>
      <c r="Z1111" s="174">
        <f>W1111/F1111</f>
      </c>
      <c r="AA1111" s="174">
        <f>W1111/(F1111+500)</f>
      </c>
      <c r="AB1111" s="172">
        <v>2</v>
      </c>
      <c r="AC1111" s="172">
        <f>49.2*12+61.6*12</f>
      </c>
      <c r="AD1111" s="171">
        <f>AB1111/T1111</f>
      </c>
      <c r="AE1111" s="174">
        <f>(W1111-AC1111)/(F1111+500)</f>
      </c>
      <c r="AF1111" s="176" t="s">
        <v>205</v>
      </c>
    </row>
    <row r="1112">
      <c r="A1112" s="161"/>
      <c r="B1112" s="162"/>
      <c r="C1112" s="163"/>
      <c r="D1112" s="201" t="s">
        <v>142</v>
      </c>
      <c r="E1112" s="165">
        <v>923.19</v>
      </c>
      <c r="F1112" s="166"/>
      <c r="G1112" s="167">
        <v>2370</v>
      </c>
      <c r="H1112" s="167">
        <v>146</v>
      </c>
      <c r="I1112" s="168">
        <f t="shared" si="683"/>
      </c>
      <c r="J1112" s="169">
        <f t="shared" si="737"/>
      </c>
      <c r="K1112" s="167">
        <v>4</v>
      </c>
      <c r="L1112" s="169">
        <f t="shared" si="794"/>
      </c>
      <c r="M1112" s="167">
        <v>1</v>
      </c>
      <c r="N1112" s="170">
        <f t="shared" si="821"/>
      </c>
      <c r="O1112" s="167">
        <v>1</v>
      </c>
      <c r="P1112" s="170">
        <f t="shared" si="848"/>
      </c>
      <c r="Q1112" s="171"/>
      <c r="R1112" s="172"/>
      <c r="S1112" s="171"/>
      <c r="T1112" s="172"/>
      <c r="U1112" s="173"/>
      <c r="V1112" s="174"/>
      <c r="W1112" s="175"/>
      <c r="X1112" s="174"/>
      <c r="Y1112" s="171"/>
      <c r="Z1112" s="174"/>
      <c r="AA1112" s="174"/>
      <c r="AB1112" s="172"/>
      <c r="AC1112" s="172"/>
      <c r="AD1112" s="171"/>
      <c r="AE1112" s="174"/>
      <c r="AF1112" s="176"/>
    </row>
    <row r="1113">
      <c r="A1113" s="161"/>
      <c r="B1113" s="162"/>
      <c r="C1113" s="163"/>
      <c r="D1113" s="164" t="s">
        <v>144</v>
      </c>
      <c r="E1113" s="165">
        <v>31.91</v>
      </c>
      <c r="F1113" s="166"/>
      <c r="G1113" s="167">
        <v>321</v>
      </c>
      <c r="H1113" s="167">
        <v>17</v>
      </c>
      <c r="I1113" s="168">
        <f t="shared" si="683"/>
      </c>
      <c r="J1113" s="169">
        <f t="shared" si="737"/>
      </c>
      <c r="K1113" s="167">
        <v>0</v>
      </c>
      <c r="L1113" s="169">
        <f t="shared" si="794"/>
      </c>
      <c r="M1113" s="167">
        <v>0</v>
      </c>
      <c r="N1113" s="170">
        <f t="shared" si="821"/>
      </c>
      <c r="O1113" s="167">
        <v>0</v>
      </c>
      <c r="P1113" s="170">
        <f t="shared" si="848"/>
      </c>
      <c r="Q1113" s="171"/>
      <c r="R1113" s="172"/>
      <c r="S1113" s="171"/>
      <c r="T1113" s="172"/>
      <c r="U1113" s="173"/>
      <c r="V1113" s="174"/>
      <c r="W1113" s="175"/>
      <c r="X1113" s="174"/>
      <c r="Y1113" s="171"/>
      <c r="Z1113" s="174"/>
      <c r="AA1113" s="174"/>
      <c r="AB1113" s="172"/>
      <c r="AC1113" s="172"/>
      <c r="AD1113" s="171"/>
      <c r="AE1113" s="174"/>
      <c r="AF1113" s="176" t="s">
        <v>177</v>
      </c>
    </row>
    <row r="1114">
      <c r="A1114" s="161"/>
      <c r="B1114" s="162" t="s">
        <v>147</v>
      </c>
      <c r="C1114" s="163" t="s">
        <v>183</v>
      </c>
      <c r="D1114" s="201" t="s">
        <v>187</v>
      </c>
      <c r="E1114" s="165">
        <v>2609.22</v>
      </c>
      <c r="F1114" s="166">
        <f>E1114+E1116+E1115</f>
      </c>
      <c r="G1114" s="167">
        <v>19931</v>
      </c>
      <c r="H1114" s="167">
        <v>221</v>
      </c>
      <c r="I1114" s="168">
        <f t="shared" si="683"/>
      </c>
      <c r="J1114" s="169">
        <f t="shared" si="737"/>
      </c>
      <c r="K1114" s="167">
        <v>38</v>
      </c>
      <c r="L1114" s="169">
        <f t="shared" si="794"/>
      </c>
      <c r="M1114" s="167">
        <v>1</v>
      </c>
      <c r="N1114" s="170">
        <f t="shared" si="821"/>
      </c>
      <c r="O1114" s="167">
        <v>3</v>
      </c>
      <c r="P1114" s="170">
        <f t="shared" si="848"/>
      </c>
      <c r="Q1114" s="171">
        <f>(M1114+M1116)/(O1114+O1116)</f>
      </c>
      <c r="R1114" s="172">
        <v>19</v>
      </c>
      <c r="S1114" s="171">
        <f>(O1114+O1116)/(K1114+K1116)</f>
      </c>
      <c r="T1114" s="172">
        <v>6</v>
      </c>
      <c r="U1114" s="173">
        <f>F1114/T1114</f>
      </c>
      <c r="V1114" s="174">
        <f>(F1114+500)/T1114</f>
      </c>
      <c r="W1114" s="175">
        <v>8828.4</v>
      </c>
      <c r="X1114" s="174">
        <f>W1114/T1114</f>
      </c>
      <c r="Y1114" s="171">
        <f>T1114/R1114</f>
      </c>
      <c r="Z1114" s="174">
        <f>W1114/F1114</f>
      </c>
      <c r="AA1114" s="174">
        <f>W1114/(F1114+500)</f>
      </c>
      <c r="AB1114" s="172">
        <v>4</v>
      </c>
      <c r="AC1114" s="172">
        <f>172.6*12+108+221*12+16.9*12</f>
      </c>
      <c r="AD1114" s="171">
        <f>AB1114/T1114</f>
      </c>
      <c r="AE1114" s="174">
        <f>(W1114-AC1114)/(F1114+500)</f>
      </c>
      <c r="AF1114" s="176" t="s">
        <v>205</v>
      </c>
    </row>
    <row r="1115">
      <c r="A1115" s="161"/>
      <c r="B1115" s="162"/>
      <c r="C1115" s="163"/>
      <c r="D1115" s="201" t="s">
        <v>142</v>
      </c>
      <c r="E1115" s="165">
        <v>1306.84</v>
      </c>
      <c r="F1115" s="166"/>
      <c r="G1115" s="167">
        <v>3290</v>
      </c>
      <c r="H1115" s="167">
        <v>180</v>
      </c>
      <c r="I1115" s="168">
        <f t="shared" si="683"/>
      </c>
      <c r="J1115" s="169">
        <f t="shared" si="737"/>
      </c>
      <c r="K1115" s="167">
        <v>21</v>
      </c>
      <c r="L1115" s="169">
        <f t="shared" si="794"/>
      </c>
      <c r="M1115" s="167">
        <v>3</v>
      </c>
      <c r="N1115" s="170">
        <f t="shared" si="821"/>
      </c>
      <c r="O1115" s="167">
        <v>3</v>
      </c>
      <c r="P1115" s="170">
        <f t="shared" si="848"/>
      </c>
      <c r="Q1115" s="171"/>
      <c r="R1115" s="172"/>
      <c r="S1115" s="171"/>
      <c r="T1115" s="172"/>
      <c r="U1115" s="173"/>
      <c r="V1115" s="174"/>
      <c r="W1115" s="175"/>
      <c r="X1115" s="174"/>
      <c r="Y1115" s="171"/>
      <c r="Z1115" s="174"/>
      <c r="AA1115" s="174"/>
      <c r="AB1115" s="172"/>
      <c r="AC1115" s="172"/>
      <c r="AD1115" s="171"/>
      <c r="AE1115" s="174"/>
      <c r="AF1115" s="176"/>
    </row>
    <row r="1116">
      <c r="A1116" s="161"/>
      <c r="B1116" s="162"/>
      <c r="C1116" s="163"/>
      <c r="D1116" s="164" t="s">
        <v>144</v>
      </c>
      <c r="E1116" s="165">
        <v>47.87</v>
      </c>
      <c r="F1116" s="166"/>
      <c r="G1116" s="167">
        <v>399</v>
      </c>
      <c r="H1116" s="167">
        <v>18</v>
      </c>
      <c r="I1116" s="168">
        <f t="shared" si="683"/>
      </c>
      <c r="J1116" s="169">
        <f t="shared" si="737"/>
      </c>
      <c r="K1116" s="167">
        <v>1</v>
      </c>
      <c r="L1116" s="169">
        <f t="shared" si="794"/>
      </c>
      <c r="M1116" s="167">
        <v>0</v>
      </c>
      <c r="N1116" s="170">
        <f t="shared" si="821"/>
      </c>
      <c r="O1116" s="167">
        <v>0</v>
      </c>
      <c r="P1116" s="170">
        <f t="shared" si="848"/>
      </c>
      <c r="Q1116" s="171"/>
      <c r="R1116" s="172"/>
      <c r="S1116" s="171"/>
      <c r="T1116" s="172"/>
      <c r="U1116" s="173"/>
      <c r="V1116" s="174"/>
      <c r="W1116" s="175"/>
      <c r="X1116" s="174"/>
      <c r="Y1116" s="171"/>
      <c r="Z1116" s="174"/>
      <c r="AA1116" s="174"/>
      <c r="AB1116" s="172"/>
      <c r="AC1116" s="172"/>
      <c r="AD1116" s="171"/>
      <c r="AE1116" s="174"/>
      <c r="AF1116" s="176" t="s">
        <v>177</v>
      </c>
    </row>
    <row r="1117">
      <c r="A1117" s="161"/>
      <c r="B1117" s="162" t="s">
        <v>148</v>
      </c>
      <c r="C1117" s="163" t="s">
        <v>183</v>
      </c>
      <c r="D1117" s="201" t="s">
        <v>187</v>
      </c>
      <c r="E1117" s="165">
        <v>934.82</v>
      </c>
      <c r="F1117" s="166">
        <f>E1117+E1119+E1118</f>
      </c>
      <c r="G1117" s="167">
        <v>7572</v>
      </c>
      <c r="H1117" s="167">
        <v>95</v>
      </c>
      <c r="I1117" s="168">
        <f t="shared" si="683"/>
      </c>
      <c r="J1117" s="169">
        <f t="shared" si="737"/>
      </c>
      <c r="K1117" s="167">
        <v>11</v>
      </c>
      <c r="L1117" s="169">
        <f t="shared" si="794"/>
      </c>
      <c r="M1117" s="167">
        <v>2</v>
      </c>
      <c r="N1117" s="170">
        <f t="shared" si="821"/>
      </c>
      <c r="O1117" s="167">
        <v>4</v>
      </c>
      <c r="P1117" s="170">
        <f t="shared" si="848"/>
      </c>
      <c r="Q1117" s="171">
        <f>(M1117+M1119)/(O1117+O1119)</f>
      </c>
      <c r="R1117" s="172">
        <v>24</v>
      </c>
      <c r="S1117" s="171">
        <f>(O1117+O1119)/(K1117+K1119)</f>
      </c>
      <c r="T1117" s="172">
        <v>10</v>
      </c>
      <c r="U1117" s="173">
        <f>F1117/T1117</f>
      </c>
      <c r="V1117" s="174">
        <f>(F1117+500)/T1117</f>
      </c>
      <c r="W1117" s="175">
        <v>12532.000000000002</v>
      </c>
      <c r="X1117" s="174">
        <f>W1117/T1117</f>
      </c>
      <c r="Y1117" s="171">
        <f>T1117/R1117</f>
      </c>
      <c r="Z1117" s="174">
        <f>W1117/F1117</f>
      </c>
      <c r="AA1117" s="174">
        <f>W1117/(F1117+500)</f>
      </c>
      <c r="AB1117" s="172">
        <v>5</v>
      </c>
      <c r="AC1117" s="172">
        <v>5397.599999999999</v>
      </c>
      <c r="AD1117" s="171">
        <f>AB1117/T1117</f>
      </c>
      <c r="AE1117" s="174">
        <f>(W1117-AC1117)/(F1117+500)</f>
      </c>
      <c r="AF1117" s="176" t="s">
        <v>205</v>
      </c>
    </row>
    <row r="1118">
      <c r="A1118" s="161"/>
      <c r="B1118" s="162"/>
      <c r="C1118" s="163"/>
      <c r="D1118" s="201" t="s">
        <v>142</v>
      </c>
      <c r="E1118" s="165">
        <v>3353.81</v>
      </c>
      <c r="F1118" s="166"/>
      <c r="G1118" s="167">
        <v>3742</v>
      </c>
      <c r="H1118" s="167">
        <v>176</v>
      </c>
      <c r="I1118" s="168">
        <f t="shared" si="683"/>
      </c>
      <c r="J1118" s="169">
        <f t="shared" si="737"/>
      </c>
      <c r="K1118" s="167">
        <v>23</v>
      </c>
      <c r="L1118" s="169">
        <f t="shared" si="794"/>
      </c>
      <c r="M1118" s="167">
        <v>4</v>
      </c>
      <c r="N1118" s="170">
        <f t="shared" si="821"/>
      </c>
      <c r="O1118" s="167">
        <v>4</v>
      </c>
      <c r="P1118" s="170">
        <f t="shared" si="848"/>
      </c>
      <c r="Q1118" s="171"/>
      <c r="R1118" s="172"/>
      <c r="S1118" s="171"/>
      <c r="T1118" s="172"/>
      <c r="U1118" s="173"/>
      <c r="V1118" s="174"/>
      <c r="W1118" s="175"/>
      <c r="X1118" s="174"/>
      <c r="Y1118" s="171"/>
      <c r="Z1118" s="174"/>
      <c r="AA1118" s="174"/>
      <c r="AB1118" s="172"/>
      <c r="AC1118" s="172"/>
      <c r="AD1118" s="171"/>
      <c r="AE1118" s="174"/>
      <c r="AF1118" s="176"/>
    </row>
    <row r="1119">
      <c r="A1119" s="161"/>
      <c r="B1119" s="162"/>
      <c r="C1119" s="163"/>
      <c r="D1119" s="164" t="s">
        <v>144</v>
      </c>
      <c r="E1119" s="165">
        <v>63.49</v>
      </c>
      <c r="F1119" s="166"/>
      <c r="G1119" s="167">
        <v>615</v>
      </c>
      <c r="H1119" s="167">
        <v>29</v>
      </c>
      <c r="I1119" s="168">
        <f t="shared" si="683"/>
      </c>
      <c r="J1119" s="169">
        <f t="shared" si="737"/>
      </c>
      <c r="K1119" s="167">
        <v>1</v>
      </c>
      <c r="L1119" s="169">
        <f t="shared" si="794"/>
      </c>
      <c r="M1119" s="167">
        <v>0</v>
      </c>
      <c r="N1119" s="170">
        <f t="shared" si="821"/>
      </c>
      <c r="O1119" s="167">
        <v>1</v>
      </c>
      <c r="P1119" s="170">
        <f t="shared" si="848"/>
      </c>
      <c r="Q1119" s="171"/>
      <c r="R1119" s="172"/>
      <c r="S1119" s="171"/>
      <c r="T1119" s="172"/>
      <c r="U1119" s="173"/>
      <c r="V1119" s="174"/>
      <c r="W1119" s="175"/>
      <c r="X1119" s="174"/>
      <c r="Y1119" s="171"/>
      <c r="Z1119" s="174"/>
      <c r="AA1119" s="174"/>
      <c r="AB1119" s="172"/>
      <c r="AC1119" s="172"/>
      <c r="AD1119" s="171"/>
      <c r="AE1119" s="174"/>
      <c r="AF1119" s="176" t="s">
        <v>177</v>
      </c>
    </row>
    <row r="1120">
      <c r="A1120" s="161"/>
      <c r="B1120" s="177" t="s">
        <v>149</v>
      </c>
      <c r="C1120" s="178"/>
      <c r="D1120" s="179"/>
      <c r="E1120" s="180">
        <f>SUM(E1108:E1119)</f>
      </c>
      <c r="F1120" s="181">
        <f>SUM(F1108:F1119)</f>
      </c>
      <c r="G1120" s="181">
        <f>SUM(G1108:G1119)</f>
      </c>
      <c r="H1120" s="181">
        <f>SUM(H1108:H1119)</f>
      </c>
      <c r="I1120" s="182">
        <f t="shared" si="683"/>
      </c>
      <c r="J1120" s="183">
        <f t="shared" si="737"/>
      </c>
      <c r="K1120" s="181">
        <f>SUM(K1108:K1119)</f>
      </c>
      <c r="L1120" s="183">
        <f t="shared" si="794"/>
      </c>
      <c r="M1120" s="181">
        <f>SUM(M1108:M1119)</f>
      </c>
      <c r="N1120" s="184">
        <f t="shared" si="821"/>
      </c>
      <c r="O1120" s="181">
        <f>SUM(O1108:O1119)</f>
      </c>
      <c r="P1120" s="184">
        <f t="shared" si="848"/>
      </c>
      <c r="Q1120" s="185">
        <f>M1120/O1120</f>
      </c>
      <c r="R1120" s="181">
        <f>SUM(R1108:R1119)</f>
      </c>
      <c r="S1120" s="185">
        <f>(O1120+O1120)/(K1120+K1120)</f>
      </c>
      <c r="T1120" s="181">
        <f>SUM(T1108:T1119)</f>
      </c>
      <c r="U1120" s="186">
        <f t="shared" ref="U1120:U1121" si="112">F1120/T1120</f>
      </c>
      <c r="V1120" s="187">
        <f>(F1120+5*500)/T1120</f>
      </c>
      <c r="W1120" s="183">
        <f>SUM(W1108:W1119)</f>
      </c>
      <c r="X1120" s="188">
        <f t="shared" ref="X1120:X1121" si="244">W1120/T1120</f>
      </c>
      <c r="Y1120" s="185">
        <f t="shared" ref="Y1120:Y1121" si="376">T1120/R1120</f>
      </c>
      <c r="Z1120" s="187">
        <f t="shared" ref="Z1120:Z1121" si="508">W1120/F1120</f>
      </c>
      <c r="AA1120" s="187">
        <f>W1120/(F1120+COUNT(W1108:W1119)*500)</f>
      </c>
      <c r="AB1120" s="181">
        <f>SUM(AB1108:AB1119)</f>
      </c>
      <c r="AC1120" s="181">
        <f>SUM(AC1108:AC1119)</f>
      </c>
      <c r="AD1120" s="185">
        <f t="shared" ref="AD1120:AD1121" si="640">AB1120/T1120</f>
      </c>
      <c r="AE1120" s="189">
        <f>(W1120-AC1120)/(F1120+COUNT(W1108:W1119))</f>
      </c>
      <c r="AF1120" s="176"/>
    </row>
    <row r="1121">
      <c r="A1121" s="161"/>
      <c r="B1121" s="162" t="s">
        <v>150</v>
      </c>
      <c r="C1121" s="163" t="s">
        <v>163</v>
      </c>
      <c r="D1121" s="201" t="s">
        <v>187</v>
      </c>
      <c r="E1121" s="165">
        <v>1428.58</v>
      </c>
      <c r="F1121" s="166">
        <f>E1121+E1123+E1122</f>
      </c>
      <c r="G1121" s="167">
        <v>12382</v>
      </c>
      <c r="H1121" s="167">
        <v>108</v>
      </c>
      <c r="I1121" s="168">
        <f t="shared" si="683"/>
      </c>
      <c r="J1121" s="169">
        <f t="shared" si="737"/>
      </c>
      <c r="K1121" s="167">
        <v>20</v>
      </c>
      <c r="L1121" s="169">
        <f t="shared" si="794"/>
      </c>
      <c r="M1121" s="167">
        <v>1</v>
      </c>
      <c r="N1121" s="170">
        <f t="shared" si="821"/>
      </c>
      <c r="O1121" s="167">
        <v>3</v>
      </c>
      <c r="P1121" s="170">
        <f t="shared" si="848"/>
      </c>
      <c r="Q1121" s="171">
        <f>(M1121+M1123)/(O1121+O1123)</f>
      </c>
      <c r="R1121" s="172">
        <v>8</v>
      </c>
      <c r="S1121" s="171">
        <f>(O1121+O1123)/(K1121+K1123)</f>
      </c>
      <c r="T1121" s="172">
        <v>3</v>
      </c>
      <c r="U1121" s="173">
        <f t="shared" si="112"/>
      </c>
      <c r="V1121" s="174">
        <f>(F1121+500)/T1121</f>
      </c>
      <c r="W1121" s="175">
        <v>3826.7999999999993</v>
      </c>
      <c r="X1121" s="174">
        <f t="shared" si="244"/>
      </c>
      <c r="Y1121" s="171">
        <f t="shared" si="376"/>
      </c>
      <c r="Z1121" s="174">
        <f t="shared" si="508"/>
      </c>
      <c r="AA1121" s="174">
        <f>W1121/(F1121+500)</f>
      </c>
      <c r="AB1121" s="172">
        <v>1</v>
      </c>
      <c r="AC1121" s="172">
        <v>620.4000000000001</v>
      </c>
      <c r="AD1121" s="171">
        <f t="shared" si="640"/>
      </c>
      <c r="AE1121" s="174">
        <f>(W1121-AC1121)/(F1121+500)</f>
      </c>
      <c r="AF1121" s="176" t="s">
        <v>205</v>
      </c>
    </row>
    <row r="1122">
      <c r="A1122" s="161"/>
      <c r="B1122" s="162"/>
      <c r="C1122" s="163"/>
      <c r="D1122" s="201" t="s">
        <v>142</v>
      </c>
      <c r="E1122" s="165">
        <v>1282.21</v>
      </c>
      <c r="F1122" s="166"/>
      <c r="G1122" s="167">
        <v>3004</v>
      </c>
      <c r="H1122" s="167">
        <v>102</v>
      </c>
      <c r="I1122" s="168">
        <f t="shared" si="683"/>
      </c>
      <c r="J1122" s="169">
        <f t="shared" si="737"/>
      </c>
      <c r="K1122" s="167">
        <v>13</v>
      </c>
      <c r="L1122" s="169">
        <f t="shared" si="794"/>
      </c>
      <c r="M1122" s="167">
        <v>2</v>
      </c>
      <c r="N1122" s="170">
        <f t="shared" si="821"/>
      </c>
      <c r="O1122" s="167">
        <v>3</v>
      </c>
      <c r="P1122" s="170">
        <f t="shared" si="848"/>
      </c>
      <c r="Q1122" s="171"/>
      <c r="R1122" s="172"/>
      <c r="S1122" s="171"/>
      <c r="T1122" s="172"/>
      <c r="U1122" s="173"/>
      <c r="V1122" s="174"/>
      <c r="W1122" s="175"/>
      <c r="X1122" s="174"/>
      <c r="Y1122" s="171"/>
      <c r="Z1122" s="174"/>
      <c r="AA1122" s="174"/>
      <c r="AB1122" s="172"/>
      <c r="AC1122" s="172"/>
      <c r="AD1122" s="171"/>
      <c r="AE1122" s="174"/>
      <c r="AF1122" s="176"/>
    </row>
    <row r="1123">
      <c r="A1123" s="161"/>
      <c r="B1123" s="162"/>
      <c r="C1123" s="163"/>
      <c r="D1123" s="164" t="s">
        <v>144</v>
      </c>
      <c r="E1123" s="165">
        <v>179.07</v>
      </c>
      <c r="F1123" s="166"/>
      <c r="G1123" s="167">
        <v>1143</v>
      </c>
      <c r="H1123" s="167">
        <v>61</v>
      </c>
      <c r="I1123" s="168">
        <f t="shared" si="683"/>
      </c>
      <c r="J1123" s="169">
        <f t="shared" si="737"/>
      </c>
      <c r="K1123" s="167">
        <v>2</v>
      </c>
      <c r="L1123" s="169">
        <f t="shared" si="794"/>
      </c>
      <c r="M1123" s="167">
        <v>0</v>
      </c>
      <c r="N1123" s="170">
        <f t="shared" si="821"/>
      </c>
      <c r="O1123" s="167">
        <v>0</v>
      </c>
      <c r="P1123" s="170">
        <f t="shared" si="848"/>
      </c>
      <c r="Q1123" s="171"/>
      <c r="R1123" s="172"/>
      <c r="S1123" s="171"/>
      <c r="T1123" s="172"/>
      <c r="U1123" s="173"/>
      <c r="V1123" s="174"/>
      <c r="W1123" s="175"/>
      <c r="X1123" s="174"/>
      <c r="Y1123" s="171"/>
      <c r="Z1123" s="174"/>
      <c r="AA1123" s="174"/>
      <c r="AB1123" s="172"/>
      <c r="AC1123" s="172"/>
      <c r="AD1123" s="171"/>
      <c r="AE1123" s="174"/>
      <c r="AF1123" s="176" t="s">
        <v>177</v>
      </c>
    </row>
    <row r="1124">
      <c r="A1124" s="161"/>
      <c r="B1124" s="162" t="s">
        <v>152</v>
      </c>
      <c r="C1124" s="163" t="s">
        <v>163</v>
      </c>
      <c r="D1124" s="201" t="s">
        <v>187</v>
      </c>
      <c r="E1124" s="165">
        <v>562.08</v>
      </c>
      <c r="F1124" s="166">
        <f>E1124+E1126+E1125</f>
      </c>
      <c r="G1124" s="167">
        <v>5003</v>
      </c>
      <c r="H1124" s="167">
        <v>48</v>
      </c>
      <c r="I1124" s="168">
        <f t="shared" si="683"/>
      </c>
      <c r="J1124" s="169">
        <f t="shared" si="737"/>
      </c>
      <c r="K1124" s="167">
        <v>12</v>
      </c>
      <c r="L1124" s="169">
        <f t="shared" si="794"/>
      </c>
      <c r="M1124" s="167">
        <v>0</v>
      </c>
      <c r="N1124" s="170">
        <f t="shared" si="821"/>
      </c>
      <c r="O1124" s="167">
        <v>1</v>
      </c>
      <c r="P1124" s="170">
        <f t="shared" si="848"/>
      </c>
      <c r="Q1124" s="171">
        <f>(M1124+M1126)/(O1124+O1126)</f>
      </c>
      <c r="R1124" s="172">
        <v>9</v>
      </c>
      <c r="S1124" s="171">
        <f>(O1124+O1126)/(K1124+K1126)</f>
      </c>
      <c r="T1124" s="172">
        <v>2</v>
      </c>
      <c r="U1124" s="173">
        <f>F1124/T1124</f>
      </c>
      <c r="V1124" s="174">
        <f>(F1124+500)/T1124</f>
      </c>
      <c r="W1124" s="175">
        <v>3571.2000000000007</v>
      </c>
      <c r="X1124" s="174">
        <f>W1124/T1124</f>
      </c>
      <c r="Y1124" s="171">
        <f>T1124/R1124</f>
      </c>
      <c r="Z1124" s="174">
        <f>W1124/F1124</f>
      </c>
      <c r="AA1124" s="174">
        <f>W1124/(F1124+500)</f>
      </c>
      <c r="AB1124" s="172">
        <v>0</v>
      </c>
      <c r="AC1124" s="172">
        <v>0</v>
      </c>
      <c r="AD1124" s="171">
        <f>AB1124/T1124</f>
      </c>
      <c r="AE1124" s="174">
        <f>(W1124-AC1124)/(F1124+500)</f>
      </c>
      <c r="AF1124" s="176" t="s">
        <v>205</v>
      </c>
    </row>
    <row r="1125">
      <c r="A1125" s="161"/>
      <c r="B1125" s="162"/>
      <c r="C1125" s="163"/>
      <c r="D1125" s="201" t="s">
        <v>142</v>
      </c>
      <c r="E1125" s="165">
        <v>1635.23</v>
      </c>
      <c r="F1125" s="166"/>
      <c r="G1125" s="167">
        <v>2760</v>
      </c>
      <c r="H1125" s="167">
        <v>116</v>
      </c>
      <c r="I1125" s="168">
        <f t="shared" si="683"/>
      </c>
      <c r="J1125" s="169">
        <f t="shared" si="737"/>
      </c>
      <c r="K1125" s="167">
        <v>23</v>
      </c>
      <c r="L1125" s="169">
        <f t="shared" si="794"/>
      </c>
      <c r="M1125" s="167">
        <v>2</v>
      </c>
      <c r="N1125" s="170">
        <f t="shared" si="821"/>
      </c>
      <c r="O1125" s="167">
        <v>6</v>
      </c>
      <c r="P1125" s="170">
        <f t="shared" si="848"/>
      </c>
      <c r="Q1125" s="171"/>
      <c r="R1125" s="172"/>
      <c r="S1125" s="171"/>
      <c r="T1125" s="172"/>
      <c r="U1125" s="173"/>
      <c r="V1125" s="174"/>
      <c r="W1125" s="175"/>
      <c r="X1125" s="174"/>
      <c r="Y1125" s="171"/>
      <c r="Z1125" s="174"/>
      <c r="AA1125" s="174"/>
      <c r="AB1125" s="172"/>
      <c r="AC1125" s="172"/>
      <c r="AD1125" s="171"/>
      <c r="AE1125" s="174"/>
      <c r="AF1125" s="176"/>
    </row>
    <row r="1126">
      <c r="A1126" s="161"/>
      <c r="B1126" s="162"/>
      <c r="C1126" s="163"/>
      <c r="D1126" s="164" t="s">
        <v>144</v>
      </c>
      <c r="E1126" s="165">
        <v>63.7</v>
      </c>
      <c r="F1126" s="166"/>
      <c r="G1126" s="167">
        <v>506</v>
      </c>
      <c r="H1126" s="167">
        <v>23</v>
      </c>
      <c r="I1126" s="168">
        <f t="shared" si="683"/>
      </c>
      <c r="J1126" s="169">
        <f t="shared" si="737"/>
      </c>
      <c r="K1126" s="167">
        <v>0</v>
      </c>
      <c r="L1126" s="169">
        <f t="shared" si="794"/>
      </c>
      <c r="M1126" s="167">
        <v>0</v>
      </c>
      <c r="N1126" s="170">
        <f t="shared" si="821"/>
      </c>
      <c r="O1126" s="167">
        <v>0</v>
      </c>
      <c r="P1126" s="170">
        <f t="shared" si="848"/>
      </c>
      <c r="Q1126" s="171"/>
      <c r="R1126" s="172"/>
      <c r="S1126" s="171"/>
      <c r="T1126" s="172"/>
      <c r="U1126" s="173"/>
      <c r="V1126" s="174"/>
      <c r="W1126" s="175"/>
      <c r="X1126" s="174"/>
      <c r="Y1126" s="171"/>
      <c r="Z1126" s="174"/>
      <c r="AA1126" s="174"/>
      <c r="AB1126" s="172"/>
      <c r="AC1126" s="172"/>
      <c r="AD1126" s="171"/>
      <c r="AE1126" s="174"/>
      <c r="AF1126" s="176" t="s">
        <v>177</v>
      </c>
    </row>
    <row r="1127">
      <c r="A1127" s="161"/>
      <c r="B1127" s="162" t="s">
        <v>153</v>
      </c>
      <c r="C1127" s="163" t="s">
        <v>163</v>
      </c>
      <c r="D1127" s="201" t="s">
        <v>187</v>
      </c>
      <c r="E1127" s="165">
        <v>1002.3</v>
      </c>
      <c r="F1127" s="166">
        <f>E1127+E1129+E1128</f>
      </c>
      <c r="G1127" s="167">
        <v>5942</v>
      </c>
      <c r="H1127" s="167">
        <v>55</v>
      </c>
      <c r="I1127" s="168">
        <f t="shared" si="683"/>
      </c>
      <c r="J1127" s="169">
        <f t="shared" si="737"/>
      </c>
      <c r="K1127" s="167">
        <v>17</v>
      </c>
      <c r="L1127" s="169">
        <f t="shared" si="794"/>
      </c>
      <c r="M1127" s="167">
        <v>1</v>
      </c>
      <c r="N1127" s="170">
        <f t="shared" si="821"/>
      </c>
      <c r="O1127" s="167">
        <v>2</v>
      </c>
      <c r="P1127" s="170">
        <f t="shared" si="848"/>
      </c>
      <c r="Q1127" s="171">
        <f>(M1127+M1129)/(O1127+O1129)</f>
      </c>
      <c r="R1127" s="172">
        <v>5</v>
      </c>
      <c r="S1127" s="171">
        <f>(O1127+O1129)/(K1127+K1129)</f>
      </c>
      <c r="T1127" s="172">
        <v>1</v>
      </c>
      <c r="U1127" s="173">
        <f>F1127/T1127</f>
      </c>
      <c r="V1127" s="174">
        <f>(F1127+500)/T1127</f>
      </c>
      <c r="W1127" s="175">
        <v>2148</v>
      </c>
      <c r="X1127" s="174">
        <f>W1127/T1127</f>
      </c>
      <c r="Y1127" s="171">
        <f>T1127/R1127</f>
      </c>
      <c r="Z1127" s="174">
        <f>W1127/F1127</f>
      </c>
      <c r="AA1127" s="174">
        <f>W1127/(F1127+500)</f>
      </c>
      <c r="AB1127" s="172">
        <v>0</v>
      </c>
      <c r="AC1127" s="172">
        <v>0</v>
      </c>
      <c r="AD1127" s="171">
        <f>AB1127/T1127</f>
      </c>
      <c r="AE1127" s="174">
        <f>(W1127-AC1127)/(F1127+500)</f>
      </c>
      <c r="AF1127" s="176" t="s">
        <v>205</v>
      </c>
    </row>
    <row r="1128">
      <c r="A1128" s="161"/>
      <c r="B1128" s="162"/>
      <c r="C1128" s="163"/>
      <c r="D1128" s="201" t="s">
        <v>142</v>
      </c>
      <c r="E1128" s="165">
        <v>1749.02</v>
      </c>
      <c r="F1128" s="166"/>
      <c r="G1128" s="167">
        <v>5372</v>
      </c>
      <c r="H1128" s="167">
        <v>193</v>
      </c>
      <c r="I1128" s="168">
        <f t="shared" si="683"/>
      </c>
      <c r="J1128" s="169">
        <f t="shared" si="737"/>
      </c>
      <c r="K1128" s="167">
        <v>15</v>
      </c>
      <c r="L1128" s="169">
        <f t="shared" si="794"/>
      </c>
      <c r="M1128" s="167">
        <v>0</v>
      </c>
      <c r="N1128" s="170">
        <f t="shared" si="821"/>
      </c>
      <c r="O1128" s="167">
        <v>0</v>
      </c>
      <c r="P1128" s="170">
        <f t="shared" si="848"/>
      </c>
      <c r="Q1128" s="171"/>
      <c r="R1128" s="172"/>
      <c r="S1128" s="171"/>
      <c r="T1128" s="172"/>
      <c r="U1128" s="173"/>
      <c r="V1128" s="174"/>
      <c r="W1128" s="175"/>
      <c r="X1128" s="174"/>
      <c r="Y1128" s="171"/>
      <c r="Z1128" s="174"/>
      <c r="AA1128" s="174"/>
      <c r="AB1128" s="172"/>
      <c r="AC1128" s="172"/>
      <c r="AD1128" s="171"/>
      <c r="AE1128" s="174"/>
      <c r="AF1128" s="176"/>
    </row>
    <row r="1129">
      <c r="A1129" s="161"/>
      <c r="B1129" s="162"/>
      <c r="C1129" s="163"/>
      <c r="D1129" s="164" t="s">
        <v>144</v>
      </c>
      <c r="E1129" s="165">
        <v>26.28</v>
      </c>
      <c r="F1129" s="166"/>
      <c r="G1129" s="167">
        <v>306</v>
      </c>
      <c r="H1129" s="167">
        <v>16</v>
      </c>
      <c r="I1129" s="168">
        <f t="shared" si="683"/>
      </c>
      <c r="J1129" s="169">
        <f t="shared" si="737"/>
      </c>
      <c r="K1129" s="167">
        <v>0</v>
      </c>
      <c r="L1129" s="169">
        <f t="shared" si="794"/>
      </c>
      <c r="M1129" s="167">
        <v>0</v>
      </c>
      <c r="N1129" s="170">
        <f t="shared" si="821"/>
      </c>
      <c r="O1129" s="167">
        <v>0</v>
      </c>
      <c r="P1129" s="170">
        <f t="shared" si="848"/>
      </c>
      <c r="Q1129" s="171"/>
      <c r="R1129" s="172"/>
      <c r="S1129" s="171"/>
      <c r="T1129" s="172"/>
      <c r="U1129" s="173"/>
      <c r="V1129" s="174"/>
      <c r="W1129" s="175"/>
      <c r="X1129" s="174"/>
      <c r="Y1129" s="171"/>
      <c r="Z1129" s="174"/>
      <c r="AA1129" s="174"/>
      <c r="AB1129" s="172"/>
      <c r="AC1129" s="172"/>
      <c r="AD1129" s="171"/>
      <c r="AE1129" s="174"/>
      <c r="AF1129" s="176" t="s">
        <v>177</v>
      </c>
    </row>
    <row r="1130">
      <c r="A1130" s="161"/>
      <c r="B1130" s="162" t="s">
        <v>154</v>
      </c>
      <c r="C1130" s="163" t="s">
        <v>163</v>
      </c>
      <c r="D1130" s="201" t="s">
        <v>187</v>
      </c>
      <c r="E1130" s="165">
        <v>471.38</v>
      </c>
      <c r="F1130" s="166">
        <f>E1130+E1132+E1131</f>
      </c>
      <c r="G1130" s="167">
        <v>3135</v>
      </c>
      <c r="H1130" s="167">
        <v>30</v>
      </c>
      <c r="I1130" s="168">
        <f t="shared" si="683"/>
      </c>
      <c r="J1130" s="169">
        <f t="shared" si="737"/>
      </c>
      <c r="K1130" s="167">
        <v>9</v>
      </c>
      <c r="L1130" s="169">
        <f t="shared" si="794"/>
      </c>
      <c r="M1130" s="167">
        <v>0</v>
      </c>
      <c r="N1130" s="170">
        <f t="shared" si="821"/>
      </c>
      <c r="O1130" s="167">
        <v>1</v>
      </c>
      <c r="P1130" s="170">
        <f t="shared" si="848"/>
      </c>
      <c r="Q1130" s="171">
        <f>(M1130+M1132)/(O1130+O1132)</f>
      </c>
      <c r="R1130" s="172">
        <v>4</v>
      </c>
      <c r="S1130" s="171">
        <f>(O1130+O1132)/(K1130+K1132)</f>
      </c>
      <c r="T1130" s="172">
        <v>0</v>
      </c>
      <c r="U1130" s="173">
        <f>F1130/T1130</f>
      </c>
      <c r="V1130" s="174">
        <f>(F1130+500)/T1130</f>
      </c>
      <c r="W1130" s="175">
        <v>0</v>
      </c>
      <c r="X1130" s="174">
        <f>W1130/T1130</f>
      </c>
      <c r="Y1130" s="171">
        <f>T1130/R1130</f>
      </c>
      <c r="Z1130" s="174">
        <f>W1130/F1130</f>
      </c>
      <c r="AA1130" s="174">
        <f>W1130/(F1130+500)</f>
      </c>
      <c r="AB1130" s="172">
        <v>0</v>
      </c>
      <c r="AC1130" s="207">
        <v>0</v>
      </c>
      <c r="AD1130" s="171">
        <f>AB1130/T1130</f>
      </c>
      <c r="AE1130" s="174">
        <f>(W1130-AC1130)/(F1130+500)</f>
      </c>
      <c r="AF1130" s="176" t="s">
        <v>205</v>
      </c>
    </row>
    <row r="1131">
      <c r="A1131" s="161"/>
      <c r="B1131" s="162"/>
      <c r="C1131" s="163"/>
      <c r="D1131" s="201" t="s">
        <v>142</v>
      </c>
      <c r="E1131" s="165">
        <v>1496.26</v>
      </c>
      <c r="F1131" s="166"/>
      <c r="G1131" s="167">
        <v>2173</v>
      </c>
      <c r="H1131" s="167">
        <v>113</v>
      </c>
      <c r="I1131" s="168">
        <f t="shared" si="683"/>
      </c>
      <c r="J1131" s="169">
        <f t="shared" si="737"/>
      </c>
      <c r="K1131" s="167">
        <v>18</v>
      </c>
      <c r="L1131" s="169">
        <f t="shared" si="794"/>
      </c>
      <c r="M1131" s="167">
        <v>0</v>
      </c>
      <c r="N1131" s="170">
        <f t="shared" si="821"/>
      </c>
      <c r="O1131" s="167">
        <v>1</v>
      </c>
      <c r="P1131" s="170">
        <f t="shared" si="848"/>
      </c>
      <c r="Q1131" s="171"/>
      <c r="R1131" s="172"/>
      <c r="S1131" s="171"/>
      <c r="T1131" s="172"/>
      <c r="U1131" s="173"/>
      <c r="V1131" s="174"/>
      <c r="W1131" s="175"/>
      <c r="X1131" s="174"/>
      <c r="Y1131" s="171"/>
      <c r="Z1131" s="174"/>
      <c r="AA1131" s="174"/>
      <c r="AB1131" s="172"/>
      <c r="AC1131" s="207"/>
      <c r="AD1131" s="171"/>
      <c r="AE1131" s="174"/>
      <c r="AF1131" s="176"/>
    </row>
    <row r="1132">
      <c r="A1132" s="161"/>
      <c r="B1132" s="162"/>
      <c r="C1132" s="163"/>
      <c r="D1132" s="164" t="s">
        <v>144</v>
      </c>
      <c r="E1132" s="165">
        <v>143.85</v>
      </c>
      <c r="F1132" s="166"/>
      <c r="G1132" s="167">
        <v>745</v>
      </c>
      <c r="H1132" s="167">
        <v>42</v>
      </c>
      <c r="I1132" s="168">
        <f t="shared" si="683"/>
      </c>
      <c r="J1132" s="169">
        <f t="shared" si="737"/>
      </c>
      <c r="K1132" s="167">
        <v>1</v>
      </c>
      <c r="L1132" s="169">
        <f t="shared" si="794"/>
      </c>
      <c r="M1132" s="167">
        <v>0</v>
      </c>
      <c r="N1132" s="170">
        <f t="shared" si="821"/>
      </c>
      <c r="O1132" s="167">
        <v>0</v>
      </c>
      <c r="P1132" s="170">
        <f t="shared" si="848"/>
      </c>
      <c r="Q1132" s="171"/>
      <c r="R1132" s="172"/>
      <c r="S1132" s="171"/>
      <c r="T1132" s="172"/>
      <c r="U1132" s="173"/>
      <c r="V1132" s="174"/>
      <c r="W1132" s="175"/>
      <c r="X1132" s="174"/>
      <c r="Y1132" s="171"/>
      <c r="Z1132" s="174"/>
      <c r="AA1132" s="174"/>
      <c r="AB1132" s="172"/>
      <c r="AC1132" s="207"/>
      <c r="AD1132" s="171"/>
      <c r="AE1132" s="174"/>
      <c r="AF1132" s="176" t="s">
        <v>177</v>
      </c>
    </row>
    <row r="1133">
      <c r="A1133" s="161"/>
      <c r="B1133" s="177" t="s">
        <v>149</v>
      </c>
      <c r="C1133" s="178"/>
      <c r="D1133" s="179"/>
      <c r="E1133" s="180">
        <f>SUM(E1121:E1132)</f>
      </c>
      <c r="F1133" s="181">
        <f>SUM(F1121:F1132)</f>
      </c>
      <c r="G1133" s="181">
        <f>SUM(G1121:G1132)</f>
      </c>
      <c r="H1133" s="181">
        <f>SUM(H1121:H1132)</f>
      </c>
      <c r="I1133" s="182">
        <f t="shared" si="683"/>
      </c>
      <c r="J1133" s="183">
        <f t="shared" si="737"/>
      </c>
      <c r="K1133" s="181">
        <f>SUM(K1121:K1132)</f>
      </c>
      <c r="L1133" s="183">
        <f t="shared" si="794"/>
      </c>
      <c r="M1133" s="181">
        <f>SUM(M1121:M1132)</f>
      </c>
      <c r="N1133" s="184">
        <f t="shared" si="821"/>
      </c>
      <c r="O1133" s="181">
        <f>SUM(O1121:O1132)</f>
      </c>
      <c r="P1133" s="184">
        <f t="shared" si="848"/>
      </c>
      <c r="Q1133" s="185">
        <f>M1133/O1133</f>
      </c>
      <c r="R1133" s="181">
        <f>SUM(R1121:R1132)</f>
      </c>
      <c r="S1133" s="185">
        <f>(O1133+O1133)/(K1133+K1133)</f>
      </c>
      <c r="T1133" s="181">
        <f>SUM(T1121:T1132)</f>
      </c>
      <c r="U1133" s="186">
        <f t="shared" ref="U1133:U1134" si="113">F1133/T1133</f>
      </c>
      <c r="V1133" s="187">
        <f>(F1133+5*500)/T1133</f>
      </c>
      <c r="W1133" s="183">
        <f>SUM(W1121:W1132)</f>
      </c>
      <c r="X1133" s="188">
        <f t="shared" ref="X1133:X1134" si="245">W1133/T1133</f>
      </c>
      <c r="Y1133" s="185">
        <f t="shared" ref="Y1133:Y1134" si="377">T1133/R1133</f>
      </c>
      <c r="Z1133" s="187">
        <f t="shared" ref="Z1133:Z1134" si="509">W1133/F1133</f>
      </c>
      <c r="AA1133" s="187">
        <f>W1133/(F1133+COUNT(W1121:W1132)*500)</f>
      </c>
      <c r="AB1133" s="181">
        <f>SUM(AB1121:AB1132)</f>
      </c>
      <c r="AC1133" s="181">
        <f>SUM(AC1121:AC1132)</f>
      </c>
      <c r="AD1133" s="185">
        <f t="shared" ref="AD1133:AD1134" si="641">AB1133/T1133</f>
      </c>
      <c r="AE1133" s="189">
        <f>(W1133-AC1133)/(F1133+COUNT(W1121:W1132))</f>
      </c>
      <c r="AF1133" s="176"/>
    </row>
    <row r="1134">
      <c r="A1134" s="161"/>
      <c r="B1134" s="162" t="s">
        <v>155</v>
      </c>
      <c r="C1134" s="163" t="s">
        <v>151</v>
      </c>
      <c r="D1134" s="201" t="s">
        <v>187</v>
      </c>
      <c r="E1134" s="165">
        <v>773.24</v>
      </c>
      <c r="F1134" s="166">
        <f>E1134+E1136+E1135</f>
      </c>
      <c r="G1134" s="167">
        <v>3973</v>
      </c>
      <c r="H1134" s="167">
        <v>52</v>
      </c>
      <c r="I1134" s="168">
        <f t="shared" si="683"/>
      </c>
      <c r="J1134" s="169">
        <f t="shared" si="737"/>
      </c>
      <c r="K1134" s="167">
        <v>20</v>
      </c>
      <c r="L1134" s="169">
        <f t="shared" si="794"/>
      </c>
      <c r="M1134" s="167">
        <v>0</v>
      </c>
      <c r="N1134" s="170">
        <f t="shared" si="821"/>
      </c>
      <c r="O1134" s="167">
        <v>2</v>
      </c>
      <c r="P1134" s="170">
        <f t="shared" si="848"/>
      </c>
      <c r="Q1134" s="171">
        <f>(M1134+M1136)/(O1134+O1136)</f>
      </c>
      <c r="R1134" s="172">
        <v>11</v>
      </c>
      <c r="S1134" s="171">
        <f>(O1134+O1136)/(K1134+K1136)</f>
      </c>
      <c r="T1134" s="172">
        <v>2</v>
      </c>
      <c r="U1134" s="173">
        <f t="shared" si="113"/>
      </c>
      <c r="V1134" s="174">
        <f>(F1134+500)/T1134</f>
      </c>
      <c r="W1134" s="175">
        <v>3794.4000000000015</v>
      </c>
      <c r="X1134" s="174">
        <f t="shared" si="245"/>
      </c>
      <c r="Y1134" s="171">
        <f t="shared" si="377"/>
      </c>
      <c r="Z1134" s="174">
        <f t="shared" si="509"/>
      </c>
      <c r="AA1134" s="174">
        <f>W1134/(F1134+500)</f>
      </c>
      <c r="AB1134" s="172">
        <v>0</v>
      </c>
      <c r="AC1134" s="172">
        <v>0</v>
      </c>
      <c r="AD1134" s="171">
        <f t="shared" si="641"/>
      </c>
      <c r="AE1134" s="174">
        <f>(W1134-AC1134)/(F1134+500)</f>
      </c>
      <c r="AF1134" s="176" t="s">
        <v>205</v>
      </c>
    </row>
    <row r="1135">
      <c r="A1135" s="161"/>
      <c r="B1135" s="162"/>
      <c r="C1135" s="163"/>
      <c r="D1135" s="201" t="s">
        <v>142</v>
      </c>
      <c r="E1135" s="165">
        <v>2786.18</v>
      </c>
      <c r="F1135" s="166"/>
      <c r="G1135" s="167">
        <v>3529</v>
      </c>
      <c r="H1135" s="167">
        <v>149</v>
      </c>
      <c r="I1135" s="168">
        <f t="shared" si="683"/>
      </c>
      <c r="J1135" s="169">
        <f t="shared" si="737"/>
      </c>
      <c r="K1135" s="167">
        <v>23</v>
      </c>
      <c r="L1135" s="169">
        <f t="shared" si="794"/>
      </c>
      <c r="M1135" s="167">
        <v>2</v>
      </c>
      <c r="N1135" s="170">
        <f t="shared" si="821"/>
      </c>
      <c r="O1135" s="167">
        <v>5</v>
      </c>
      <c r="P1135" s="170">
        <f t="shared" si="848"/>
      </c>
      <c r="Q1135" s="171"/>
      <c r="R1135" s="172"/>
      <c r="S1135" s="171"/>
      <c r="T1135" s="172"/>
      <c r="U1135" s="173"/>
      <c r="V1135" s="174"/>
      <c r="W1135" s="175"/>
      <c r="X1135" s="174"/>
      <c r="Y1135" s="171"/>
      <c r="Z1135" s="174"/>
      <c r="AA1135" s="174"/>
      <c r="AB1135" s="172"/>
      <c r="AC1135" s="172"/>
      <c r="AD1135" s="171"/>
      <c r="AE1135" s="174"/>
      <c r="AF1135" s="176"/>
    </row>
    <row r="1136">
      <c r="A1136" s="161"/>
      <c r="B1136" s="162"/>
      <c r="C1136" s="163"/>
      <c r="D1136" s="164" t="s">
        <v>144</v>
      </c>
      <c r="E1136" s="165">
        <v>48.29</v>
      </c>
      <c r="F1136" s="166"/>
      <c r="G1136" s="167">
        <v>623</v>
      </c>
      <c r="H1136" s="167">
        <v>26</v>
      </c>
      <c r="I1136" s="168">
        <f t="shared" si="683"/>
      </c>
      <c r="J1136" s="169">
        <f t="shared" si="737"/>
      </c>
      <c r="K1136" s="167">
        <v>0</v>
      </c>
      <c r="L1136" s="169">
        <f t="shared" si="794"/>
      </c>
      <c r="M1136" s="167">
        <v>0</v>
      </c>
      <c r="N1136" s="170">
        <f t="shared" si="821"/>
      </c>
      <c r="O1136" s="167">
        <v>0</v>
      </c>
      <c r="P1136" s="170">
        <f t="shared" si="848"/>
      </c>
      <c r="Q1136" s="171"/>
      <c r="R1136" s="172"/>
      <c r="S1136" s="171"/>
      <c r="T1136" s="172"/>
      <c r="U1136" s="173"/>
      <c r="V1136" s="174"/>
      <c r="W1136" s="175"/>
      <c r="X1136" s="174"/>
      <c r="Y1136" s="171"/>
      <c r="Z1136" s="174"/>
      <c r="AA1136" s="174"/>
      <c r="AB1136" s="172"/>
      <c r="AC1136" s="172"/>
      <c r="AD1136" s="171"/>
      <c r="AE1136" s="174"/>
      <c r="AF1136" s="176" t="s">
        <v>177</v>
      </c>
    </row>
    <row r="1137">
      <c r="A1137" s="161"/>
      <c r="B1137" s="162" t="s">
        <v>157</v>
      </c>
      <c r="C1137" s="163" t="s">
        <v>151</v>
      </c>
      <c r="D1137" s="201" t="s">
        <v>187</v>
      </c>
      <c r="E1137" s="165">
        <v>1058.17</v>
      </c>
      <c r="F1137" s="166">
        <f>E1137+E1139+E1138</f>
      </c>
      <c r="G1137" s="167">
        <v>4919</v>
      </c>
      <c r="H1137" s="167">
        <v>61</v>
      </c>
      <c r="I1137" s="168">
        <f t="shared" si="683"/>
      </c>
      <c r="J1137" s="169">
        <f t="shared" si="737"/>
      </c>
      <c r="K1137" s="167">
        <v>15</v>
      </c>
      <c r="L1137" s="169">
        <f t="shared" si="794"/>
      </c>
      <c r="M1137" s="167">
        <v>2</v>
      </c>
      <c r="N1137" s="170">
        <f t="shared" si="821"/>
      </c>
      <c r="O1137" s="167">
        <v>3</v>
      </c>
      <c r="P1137" s="170">
        <f t="shared" si="848"/>
      </c>
      <c r="Q1137" s="171">
        <f>(M1137+M1139)/(O1137+O1139)</f>
      </c>
      <c r="R1137" s="172">
        <v>13</v>
      </c>
      <c r="S1137" s="171">
        <f>(O1137+O1139)/(K1137+K1139)</f>
      </c>
      <c r="T1137" s="172">
        <v>3</v>
      </c>
      <c r="U1137" s="173">
        <f>F1137/T1137</f>
      </c>
      <c r="V1137" s="174">
        <f>(F1137+500)/T1137</f>
      </c>
      <c r="W1137" s="175">
        <v>1731.5999999999985</v>
      </c>
      <c r="X1137" s="174">
        <f>W1137/T1137</f>
      </c>
      <c r="Y1137" s="171">
        <f>T1137/R1137</f>
      </c>
      <c r="Z1137" s="174">
        <f>W1137/F1137</f>
      </c>
      <c r="AA1137" s="174">
        <f>W1137/(F1137+500)</f>
      </c>
      <c r="AB1137" s="172">
        <v>1</v>
      </c>
      <c r="AC1137" s="172">
        <v>277.20000000000005</v>
      </c>
      <c r="AD1137" s="171">
        <f>AB1137/T1137</f>
      </c>
      <c r="AE1137" s="174">
        <f>(W1137-AC1137)/(F1137+500)</f>
      </c>
      <c r="AF1137" s="176" t="s">
        <v>205</v>
      </c>
    </row>
    <row r="1138">
      <c r="A1138" s="161"/>
      <c r="B1138" s="162"/>
      <c r="C1138" s="163"/>
      <c r="D1138" s="201" t="s">
        <v>142</v>
      </c>
      <c r="E1138" s="165">
        <v>2608.2</v>
      </c>
      <c r="F1138" s="166"/>
      <c r="G1138" s="167">
        <v>2634</v>
      </c>
      <c r="H1138" s="167">
        <v>124</v>
      </c>
      <c r="I1138" s="168">
        <f t="shared" si="683"/>
      </c>
      <c r="J1138" s="169">
        <f t="shared" si="737"/>
      </c>
      <c r="K1138" s="167">
        <v>22</v>
      </c>
      <c r="L1138" s="169">
        <f t="shared" si="794"/>
      </c>
      <c r="M1138" s="167">
        <v>0</v>
      </c>
      <c r="N1138" s="170">
        <f t="shared" si="821"/>
      </c>
      <c r="O1138" s="167">
        <v>3</v>
      </c>
      <c r="P1138" s="170">
        <f t="shared" si="848"/>
      </c>
      <c r="Q1138" s="171"/>
      <c r="R1138" s="172"/>
      <c r="S1138" s="171"/>
      <c r="T1138" s="172"/>
      <c r="U1138" s="173"/>
      <c r="V1138" s="174"/>
      <c r="W1138" s="175"/>
      <c r="X1138" s="174"/>
      <c r="Y1138" s="171"/>
      <c r="Z1138" s="174"/>
      <c r="AA1138" s="174"/>
      <c r="AB1138" s="172"/>
      <c r="AC1138" s="172"/>
      <c r="AD1138" s="171"/>
      <c r="AE1138" s="174"/>
      <c r="AF1138" s="176"/>
    </row>
    <row r="1139">
      <c r="A1139" s="161"/>
      <c r="B1139" s="162"/>
      <c r="C1139" s="163"/>
      <c r="D1139" s="164" t="s">
        <v>144</v>
      </c>
      <c r="E1139" s="165">
        <v>252.65</v>
      </c>
      <c r="F1139" s="166"/>
      <c r="G1139" s="167">
        <v>2209</v>
      </c>
      <c r="H1139" s="167">
        <v>98</v>
      </c>
      <c r="I1139" s="168">
        <f t="shared" si="683"/>
      </c>
      <c r="J1139" s="169">
        <f t="shared" si="737"/>
      </c>
      <c r="K1139" s="167">
        <v>4</v>
      </c>
      <c r="L1139" s="169">
        <f t="shared" si="794"/>
      </c>
      <c r="M1139" s="167">
        <v>0</v>
      </c>
      <c r="N1139" s="170">
        <f t="shared" si="821"/>
      </c>
      <c r="O1139" s="167">
        <v>0</v>
      </c>
      <c r="P1139" s="170">
        <f t="shared" si="848"/>
      </c>
      <c r="Q1139" s="171"/>
      <c r="R1139" s="172"/>
      <c r="S1139" s="171"/>
      <c r="T1139" s="172"/>
      <c r="U1139" s="173"/>
      <c r="V1139" s="174"/>
      <c r="W1139" s="175"/>
      <c r="X1139" s="174"/>
      <c r="Y1139" s="171"/>
      <c r="Z1139" s="174"/>
      <c r="AA1139" s="174"/>
      <c r="AB1139" s="172"/>
      <c r="AC1139" s="172"/>
      <c r="AD1139" s="171"/>
      <c r="AE1139" s="174"/>
      <c r="AF1139" s="176" t="s">
        <v>177</v>
      </c>
    </row>
    <row r="1140">
      <c r="A1140" s="161"/>
      <c r="B1140" s="162" t="s">
        <v>158</v>
      </c>
      <c r="C1140" s="163" t="s">
        <v>151</v>
      </c>
      <c r="D1140" s="201" t="s">
        <v>187</v>
      </c>
      <c r="E1140" s="165">
        <v>1075.96</v>
      </c>
      <c r="F1140" s="166">
        <f>E1140+E1142+E1141</f>
      </c>
      <c r="G1140" s="167">
        <v>5841</v>
      </c>
      <c r="H1140" s="167">
        <v>75</v>
      </c>
      <c r="I1140" s="168">
        <f t="shared" si="683"/>
      </c>
      <c r="J1140" s="169">
        <f t="shared" si="737"/>
      </c>
      <c r="K1140" s="167">
        <v>18</v>
      </c>
      <c r="L1140" s="169">
        <f t="shared" si="794"/>
      </c>
      <c r="M1140" s="167">
        <v>2</v>
      </c>
      <c r="N1140" s="170">
        <f t="shared" si="821"/>
      </c>
      <c r="O1140" s="167">
        <v>5</v>
      </c>
      <c r="P1140" s="170">
        <f t="shared" si="848"/>
      </c>
      <c r="Q1140" s="171">
        <f>(M1140+M1142)/(O1140+O1142)</f>
      </c>
      <c r="R1140" s="172">
        <v>12</v>
      </c>
      <c r="S1140" s="171">
        <f>(O1140+O1142)/(K1140+K1142)</f>
      </c>
      <c r="T1140" s="172">
        <v>3</v>
      </c>
      <c r="U1140" s="173">
        <f>F1140/T1140</f>
      </c>
      <c r="V1140" s="174">
        <f>(F1140+500)/T1140</f>
      </c>
      <c r="W1140" s="175">
        <v>6261.5999999999985</v>
      </c>
      <c r="X1140" s="174">
        <f>W1140/T1140</f>
      </c>
      <c r="Y1140" s="171">
        <f>T1140/R1140</f>
      </c>
      <c r="Z1140" s="174">
        <f>W1140/F1140</f>
      </c>
      <c r="AA1140" s="174">
        <f>W1140/(F1140+500)</f>
      </c>
      <c r="AB1140" s="172">
        <v>2</v>
      </c>
      <c r="AC1140" s="172">
        <v>4190.4</v>
      </c>
      <c r="AD1140" s="171">
        <f>AB1140/T1140</f>
      </c>
      <c r="AE1140" s="174">
        <f>(W1140-AC1140)/(F1140+500)</f>
      </c>
      <c r="AF1140" s="174" t="s">
        <v>159</v>
      </c>
    </row>
    <row r="1141">
      <c r="A1141" s="161"/>
      <c r="B1141" s="162"/>
      <c r="C1141" s="163"/>
      <c r="D1141" s="201" t="s">
        <v>142</v>
      </c>
      <c r="E1141" s="165">
        <v>2022.07</v>
      </c>
      <c r="F1141" s="166"/>
      <c r="G1141" s="167">
        <v>3538</v>
      </c>
      <c r="H1141" s="167">
        <v>121</v>
      </c>
      <c r="I1141" s="168">
        <f t="shared" si="683"/>
      </c>
      <c r="J1141" s="169">
        <f t="shared" si="737"/>
      </c>
      <c r="K1141" s="167">
        <v>20</v>
      </c>
      <c r="L1141" s="169">
        <f t="shared" si="794"/>
      </c>
      <c r="M1141" s="167">
        <v>0</v>
      </c>
      <c r="N1141" s="170">
        <f t="shared" si="821"/>
      </c>
      <c r="O1141" s="167">
        <v>1</v>
      </c>
      <c r="P1141" s="170">
        <f t="shared" si="848"/>
      </c>
      <c r="Q1141" s="171"/>
      <c r="R1141" s="172"/>
      <c r="S1141" s="171"/>
      <c r="T1141" s="172"/>
      <c r="U1141" s="173"/>
      <c r="V1141" s="174"/>
      <c r="W1141" s="175"/>
      <c r="X1141" s="174"/>
      <c r="Y1141" s="171"/>
      <c r="Z1141" s="174"/>
      <c r="AA1141" s="174"/>
      <c r="AB1141" s="172"/>
      <c r="AC1141" s="172"/>
      <c r="AD1141" s="171"/>
      <c r="AE1141" s="174"/>
      <c r="AF1141" s="174"/>
    </row>
    <row r="1142">
      <c r="A1142" s="161"/>
      <c r="B1142" s="162"/>
      <c r="C1142" s="163"/>
      <c r="D1142" s="164" t="s">
        <v>144</v>
      </c>
      <c r="E1142" s="165">
        <v>76.68</v>
      </c>
      <c r="F1142" s="166"/>
      <c r="G1142" s="167">
        <v>1180</v>
      </c>
      <c r="H1142" s="167">
        <v>55</v>
      </c>
      <c r="I1142" s="168">
        <f t="shared" si="683"/>
      </c>
      <c r="J1142" s="169">
        <f t="shared" si="737"/>
      </c>
      <c r="K1142" s="167">
        <v>2</v>
      </c>
      <c r="L1142" s="169">
        <f t="shared" si="794"/>
      </c>
      <c r="M1142" s="167">
        <v>0</v>
      </c>
      <c r="N1142" s="170">
        <f t="shared" si="821"/>
      </c>
      <c r="O1142" s="167">
        <v>0</v>
      </c>
      <c r="P1142" s="170">
        <f t="shared" si="848"/>
      </c>
      <c r="Q1142" s="171"/>
      <c r="R1142" s="172"/>
      <c r="S1142" s="171"/>
      <c r="T1142" s="172"/>
      <c r="U1142" s="173"/>
      <c r="V1142" s="174"/>
      <c r="W1142" s="175"/>
      <c r="X1142" s="174"/>
      <c r="Y1142" s="171"/>
      <c r="Z1142" s="174"/>
      <c r="AA1142" s="174"/>
      <c r="AB1142" s="172"/>
      <c r="AC1142" s="172"/>
      <c r="AD1142" s="171"/>
      <c r="AE1142" s="174"/>
      <c r="AF1142" s="176" t="s">
        <v>199</v>
      </c>
    </row>
    <row r="1143">
      <c r="A1143" s="161"/>
      <c r="B1143" s="162" t="s">
        <v>161</v>
      </c>
      <c r="C1143" s="163" t="s">
        <v>151</v>
      </c>
      <c r="D1143" s="201" t="s">
        <v>187</v>
      </c>
      <c r="E1143" s="165">
        <v>1896.41</v>
      </c>
      <c r="F1143" s="166">
        <f>E1143+E1145+E1144</f>
      </c>
      <c r="G1143" s="167">
        <v>13166</v>
      </c>
      <c r="H1143" s="167">
        <v>131</v>
      </c>
      <c r="I1143" s="168">
        <f t="shared" si="683"/>
      </c>
      <c r="J1143" s="169">
        <f t="shared" si="737"/>
      </c>
      <c r="K1143" s="167">
        <v>30</v>
      </c>
      <c r="L1143" s="169">
        <f t="shared" si="794"/>
      </c>
      <c r="M1143" s="167">
        <v>1</v>
      </c>
      <c r="N1143" s="170">
        <f t="shared" si="821"/>
      </c>
      <c r="O1143" s="167">
        <v>4</v>
      </c>
      <c r="P1143" s="170">
        <f t="shared" si="848"/>
      </c>
      <c r="Q1143" s="171">
        <f>(M1143+M1145)/(O1143+O1145)</f>
      </c>
      <c r="R1143" s="172">
        <v>19</v>
      </c>
      <c r="S1143" s="171">
        <f>(O1143+O1145)/(K1143+K1145)</f>
      </c>
      <c r="T1143" s="172">
        <v>5</v>
      </c>
      <c r="U1143" s="173">
        <f>F1143/T1143</f>
      </c>
      <c r="V1143" s="174">
        <f>(F1143+500)/T1143</f>
      </c>
      <c r="W1143" s="175">
        <v>4948.5999999999985</v>
      </c>
      <c r="X1143" s="174">
        <f>W1143/T1143</f>
      </c>
      <c r="Y1143" s="171">
        <f>T1143/R1143</f>
      </c>
      <c r="Z1143" s="174">
        <f>W1143/F1143</f>
      </c>
      <c r="AA1143" s="174">
        <f>W1143/(F1143+500)</f>
      </c>
      <c r="AB1143" s="172">
        <v>3</v>
      </c>
      <c r="AC1143" s="172">
        <v>1694.2</v>
      </c>
      <c r="AD1143" s="171">
        <f>AB1143/T1143</f>
      </c>
      <c r="AE1143" s="174">
        <f>(W1143-AC1143)/(F1143+500)</f>
      </c>
      <c r="AF1143" s="174" t="s">
        <v>159</v>
      </c>
    </row>
    <row r="1144">
      <c r="A1144" s="161"/>
      <c r="B1144" s="162"/>
      <c r="C1144" s="163"/>
      <c r="D1144" s="201" t="s">
        <v>142</v>
      </c>
      <c r="E1144" s="165">
        <v>854.97</v>
      </c>
      <c r="F1144" s="166"/>
      <c r="G1144" s="167">
        <v>2039</v>
      </c>
      <c r="H1144" s="167">
        <v>75</v>
      </c>
      <c r="I1144" s="168">
        <f t="shared" si="683"/>
      </c>
      <c r="J1144" s="169">
        <f t="shared" si="737"/>
      </c>
      <c r="K1144" s="167">
        <v>11</v>
      </c>
      <c r="L1144" s="169">
        <f t="shared" si="794"/>
      </c>
      <c r="M1144" s="167">
        <v>0</v>
      </c>
      <c r="N1144" s="170">
        <f t="shared" si="821"/>
      </c>
      <c r="O1144" s="167">
        <v>2</v>
      </c>
      <c r="P1144" s="170">
        <f t="shared" si="848"/>
      </c>
      <c r="Q1144" s="171"/>
      <c r="R1144" s="172"/>
      <c r="S1144" s="171"/>
      <c r="T1144" s="172"/>
      <c r="U1144" s="173"/>
      <c r="V1144" s="174"/>
      <c r="W1144" s="175"/>
      <c r="X1144" s="174"/>
      <c r="Y1144" s="171"/>
      <c r="Z1144" s="174"/>
      <c r="AA1144" s="174"/>
      <c r="AB1144" s="172"/>
      <c r="AC1144" s="207"/>
      <c r="AD1144" s="171"/>
      <c r="AE1144" s="174"/>
      <c r="AF1144" s="174"/>
    </row>
    <row r="1145">
      <c r="A1145" s="161"/>
      <c r="B1145" s="162"/>
      <c r="C1145" s="163"/>
      <c r="D1145" s="164" t="s">
        <v>144</v>
      </c>
      <c r="E1145" s="165">
        <v>141.25</v>
      </c>
      <c r="F1145" s="166"/>
      <c r="G1145" s="167">
        <v>1185</v>
      </c>
      <c r="H1145" s="167">
        <v>40</v>
      </c>
      <c r="I1145" s="168">
        <f t="shared" si="683"/>
      </c>
      <c r="J1145" s="169">
        <f t="shared" si="737"/>
      </c>
      <c r="K1145" s="167">
        <v>1</v>
      </c>
      <c r="L1145" s="169">
        <f t="shared" si="794"/>
      </c>
      <c r="M1145" s="167">
        <v>0</v>
      </c>
      <c r="N1145" s="170">
        <f t="shared" si="821"/>
      </c>
      <c r="O1145" s="167">
        <v>0</v>
      </c>
      <c r="P1145" s="170">
        <f t="shared" si="848"/>
      </c>
      <c r="Q1145" s="171"/>
      <c r="R1145" s="172"/>
      <c r="S1145" s="171"/>
      <c r="T1145" s="172"/>
      <c r="U1145" s="173"/>
      <c r="V1145" s="174"/>
      <c r="W1145" s="175"/>
      <c r="X1145" s="174"/>
      <c r="Y1145" s="171"/>
      <c r="Z1145" s="174"/>
      <c r="AA1145" s="174"/>
      <c r="AB1145" s="172"/>
      <c r="AC1145" s="207"/>
      <c r="AD1145" s="171"/>
      <c r="AE1145" s="174"/>
      <c r="AF1145" s="176" t="s">
        <v>199</v>
      </c>
    </row>
    <row r="1146">
      <c r="A1146" s="161"/>
      <c r="B1146" s="177" t="s">
        <v>149</v>
      </c>
      <c r="C1146" s="178"/>
      <c r="D1146" s="179"/>
      <c r="E1146" s="180">
        <f>SUM(E1134:E1145)</f>
      </c>
      <c r="F1146" s="181">
        <f>SUM(F1134:F1145)</f>
      </c>
      <c r="G1146" s="181">
        <f>SUM(G1134:G1145)</f>
      </c>
      <c r="H1146" s="181">
        <f>SUM(H1134:H1145)</f>
      </c>
      <c r="I1146" s="182">
        <f t="shared" si="683"/>
      </c>
      <c r="J1146" s="183">
        <f t="shared" si="737"/>
      </c>
      <c r="K1146" s="181">
        <f>SUM(K1134:K1145)</f>
      </c>
      <c r="L1146" s="183">
        <f t="shared" si="794"/>
      </c>
      <c r="M1146" s="181">
        <f>SUM(M1134:M1145)</f>
      </c>
      <c r="N1146" s="184">
        <f t="shared" si="821"/>
      </c>
      <c r="O1146" s="181">
        <f>SUM(O1134:O1145)</f>
      </c>
      <c r="P1146" s="184">
        <f t="shared" si="848"/>
      </c>
      <c r="Q1146" s="185">
        <f>M1146/O1146</f>
      </c>
      <c r="R1146" s="181">
        <f>SUM(R1134:R1145)</f>
      </c>
      <c r="S1146" s="185">
        <f>(O1146+O1146)/(K1146+K1146)</f>
      </c>
      <c r="T1146" s="181">
        <f>SUM(T1134:T1145)</f>
      </c>
      <c r="U1146" s="186">
        <f t="shared" ref="U1146:U1147" si="114">F1146/T1146</f>
      </c>
      <c r="V1146" s="187">
        <f>(F1146+5*500)/T1146</f>
      </c>
      <c r="W1146" s="183">
        <f>SUM(W1134:W1145)</f>
      </c>
      <c r="X1146" s="188">
        <f t="shared" ref="X1146:X1147" si="246">W1146/T1146</f>
      </c>
      <c r="Y1146" s="185">
        <f t="shared" ref="Y1146:Y1147" si="378">T1146/R1146</f>
      </c>
      <c r="Z1146" s="187">
        <f t="shared" ref="Z1146:Z1147" si="510">W1146/F1146</f>
      </c>
      <c r="AA1146" s="187">
        <f>W1146/(F1146+COUNT(W1134:W1145)*500)</f>
      </c>
      <c r="AB1146" s="181">
        <f>SUM(AB1134:AB1145)</f>
      </c>
      <c r="AC1146" s="181">
        <f>SUM(AC1134:AC1145)</f>
      </c>
      <c r="AD1146" s="185">
        <f t="shared" ref="AD1146:AD1147" si="642">AB1146/T1146</f>
      </c>
      <c r="AE1146" s="189">
        <f>(W1146-AC1146)/(F1146+COUNT(W1134:W1145))</f>
      </c>
      <c r="AF1146" s="174"/>
    </row>
    <row r="1147">
      <c r="A1147" s="161"/>
      <c r="B1147" s="162" t="s">
        <v>162</v>
      </c>
      <c r="C1147" s="163" t="s">
        <v>191</v>
      </c>
      <c r="D1147" s="201" t="s">
        <v>187</v>
      </c>
      <c r="E1147" s="165">
        <v>1513.29</v>
      </c>
      <c r="F1147" s="166">
        <f>E1147+E1149+E1148</f>
      </c>
      <c r="G1147" s="167">
        <v>11303</v>
      </c>
      <c r="H1147" s="167">
        <v>90</v>
      </c>
      <c r="I1147" s="168">
        <f t="shared" si="683"/>
      </c>
      <c r="J1147" s="169">
        <f t="shared" si="737"/>
      </c>
      <c r="K1147" s="167">
        <v>28</v>
      </c>
      <c r="L1147" s="169">
        <f t="shared" si="794"/>
      </c>
      <c r="M1147" s="167">
        <v>3</v>
      </c>
      <c r="N1147" s="170">
        <f t="shared" si="821"/>
      </c>
      <c r="O1147" s="167">
        <v>5</v>
      </c>
      <c r="P1147" s="170">
        <f t="shared" si="848"/>
      </c>
      <c r="Q1147" s="171">
        <f>(M1147+M1149)/(O1147+O1149)</f>
      </c>
      <c r="R1147" s="172">
        <v>19</v>
      </c>
      <c r="S1147" s="171">
        <f>(O1147+O1149)/(K1147+K1149)</f>
      </c>
      <c r="T1147" s="172">
        <v>5</v>
      </c>
      <c r="U1147" s="173">
        <f t="shared" si="114"/>
      </c>
      <c r="V1147" s="174">
        <f>(F1147+500)/T1147</f>
      </c>
      <c r="W1147" s="175">
        <v>7226.4000000000015</v>
      </c>
      <c r="X1147" s="174">
        <f t="shared" si="246"/>
      </c>
      <c r="Y1147" s="171">
        <f t="shared" si="378"/>
      </c>
      <c r="Z1147" s="174">
        <f t="shared" si="510"/>
      </c>
      <c r="AA1147" s="174">
        <f>W1147/(F1147+500)</f>
      </c>
      <c r="AB1147" s="172">
        <v>2</v>
      </c>
      <c r="AC1147" s="172">
        <v>3475.2</v>
      </c>
      <c r="AD1147" s="171">
        <f t="shared" si="642"/>
      </c>
      <c r="AE1147" s="174">
        <f>(W1147-AC1147)/(F1147+500)</f>
      </c>
      <c r="AF1147" s="174" t="s">
        <v>159</v>
      </c>
    </row>
    <row r="1148">
      <c r="A1148" s="161"/>
      <c r="B1148" s="162"/>
      <c r="C1148" s="163"/>
      <c r="D1148" s="201" t="s">
        <v>142</v>
      </c>
      <c r="E1148" s="165">
        <v>636.97</v>
      </c>
      <c r="F1148" s="166"/>
      <c r="G1148" s="167">
        <v>2263</v>
      </c>
      <c r="H1148" s="167">
        <v>76</v>
      </c>
      <c r="I1148" s="168">
        <f t="shared" si="683"/>
      </c>
      <c r="J1148" s="169">
        <f t="shared" si="737"/>
      </c>
      <c r="K1148" s="167">
        <v>12</v>
      </c>
      <c r="L1148" s="169">
        <f t="shared" si="794"/>
      </c>
      <c r="M1148" s="167">
        <v>1</v>
      </c>
      <c r="N1148" s="170">
        <f t="shared" si="821"/>
      </c>
      <c r="O1148" s="167">
        <v>2</v>
      </c>
      <c r="P1148" s="170">
        <f t="shared" si="848"/>
      </c>
      <c r="Q1148" s="171"/>
      <c r="R1148" s="172"/>
      <c r="S1148" s="171"/>
      <c r="T1148" s="172"/>
      <c r="U1148" s="173"/>
      <c r="V1148" s="174"/>
      <c r="W1148" s="175"/>
      <c r="X1148" s="174"/>
      <c r="Y1148" s="171"/>
      <c r="Z1148" s="174"/>
      <c r="AA1148" s="174"/>
      <c r="AB1148" s="172"/>
      <c r="AC1148" s="172"/>
      <c r="AD1148" s="171"/>
      <c r="AE1148" s="174"/>
      <c r="AF1148" s="174"/>
    </row>
    <row r="1149">
      <c r="A1149" s="161"/>
      <c r="B1149" s="162"/>
      <c r="C1149" s="163"/>
      <c r="D1149" s="164" t="s">
        <v>144</v>
      </c>
      <c r="E1149" s="165">
        <v>215.94</v>
      </c>
      <c r="F1149" s="166"/>
      <c r="G1149" s="167">
        <v>684</v>
      </c>
      <c r="H1149" s="167">
        <v>27</v>
      </c>
      <c r="I1149" s="168">
        <f t="shared" si="683"/>
      </c>
      <c r="J1149" s="169">
        <f t="shared" si="737"/>
      </c>
      <c r="K1149" s="167">
        <v>3</v>
      </c>
      <c r="L1149" s="169">
        <f t="shared" si="794"/>
      </c>
      <c r="M1149" s="167">
        <v>1</v>
      </c>
      <c r="N1149" s="170">
        <f t="shared" si="821"/>
      </c>
      <c r="O1149" s="167">
        <v>2</v>
      </c>
      <c r="P1149" s="170">
        <f t="shared" si="848"/>
      </c>
      <c r="Q1149" s="171"/>
      <c r="R1149" s="172"/>
      <c r="S1149" s="171"/>
      <c r="T1149" s="172"/>
      <c r="U1149" s="173"/>
      <c r="V1149" s="174"/>
      <c r="W1149" s="175"/>
      <c r="X1149" s="174"/>
      <c r="Y1149" s="171"/>
      <c r="Z1149" s="174"/>
      <c r="AA1149" s="174"/>
      <c r="AB1149" s="172"/>
      <c r="AC1149" s="172"/>
      <c r="AD1149" s="171"/>
      <c r="AE1149" s="174"/>
      <c r="AF1149" s="176" t="s">
        <v>199</v>
      </c>
    </row>
    <row r="1150">
      <c r="A1150" s="161"/>
      <c r="B1150" s="162" t="s">
        <v>164</v>
      </c>
      <c r="C1150" s="163" t="s">
        <v>191</v>
      </c>
      <c r="D1150" s="201" t="s">
        <v>187</v>
      </c>
      <c r="E1150" s="165">
        <v>2894.72</v>
      </c>
      <c r="F1150" s="166">
        <f>E1150+E1152+E1151</f>
      </c>
      <c r="G1150" s="167">
        <v>25091</v>
      </c>
      <c r="H1150" s="167">
        <v>194</v>
      </c>
      <c r="I1150" s="168">
        <f t="shared" si="683"/>
      </c>
      <c r="J1150" s="169">
        <f t="shared" si="737"/>
      </c>
      <c r="K1150" s="167">
        <v>64</v>
      </c>
      <c r="L1150" s="169">
        <f t="shared" si="794"/>
      </c>
      <c r="M1150" s="167">
        <v>2</v>
      </c>
      <c r="N1150" s="170">
        <f t="shared" si="821"/>
      </c>
      <c r="O1150" s="167">
        <v>7</v>
      </c>
      <c r="P1150" s="170">
        <f t="shared" si="848"/>
      </c>
      <c r="Q1150" s="171">
        <f>(M1150+M1152)/(O1150+O1152)</f>
      </c>
      <c r="R1150" s="172">
        <v>24</v>
      </c>
      <c r="S1150" s="171">
        <f>(O1150+O1152)/(K1150+K1152)</f>
      </c>
      <c r="T1150" s="172">
        <v>5</v>
      </c>
      <c r="U1150" s="173">
        <f>F1150/T1150</f>
      </c>
      <c r="V1150" s="174">
        <f>(F1150+500)/T1150</f>
      </c>
      <c r="W1150" s="175">
        <v>7568.399999999994</v>
      </c>
      <c r="X1150" s="174">
        <f>W1150/T1150</f>
      </c>
      <c r="Y1150" s="171">
        <f>T1150/R1150</f>
      </c>
      <c r="Z1150" s="174">
        <f>W1150/F1150</f>
      </c>
      <c r="AA1150" s="174">
        <f>W1150/(F1150+500)</f>
      </c>
      <c r="AB1150" s="172">
        <v>1</v>
      </c>
      <c r="AC1150" s="172">
        <v>787.1999999999999</v>
      </c>
      <c r="AD1150" s="171">
        <f>AB1150/T1150</f>
      </c>
      <c r="AE1150" s="174">
        <f>(W1150-AC1150)/(F1150+500)</f>
      </c>
      <c r="AF1150" s="174" t="s">
        <v>159</v>
      </c>
    </row>
    <row r="1151">
      <c r="A1151" s="161"/>
      <c r="B1151" s="162"/>
      <c r="C1151" s="163"/>
      <c r="D1151" s="201" t="s">
        <v>142</v>
      </c>
      <c r="E1151" s="165">
        <v>961.39</v>
      </c>
      <c r="F1151" s="166"/>
      <c r="G1151" s="167">
        <v>2895</v>
      </c>
      <c r="H1151" s="167">
        <v>76</v>
      </c>
      <c r="I1151" s="168">
        <f t="shared" si="683"/>
      </c>
      <c r="J1151" s="169">
        <f t="shared" si="737"/>
      </c>
      <c r="K1151" s="167">
        <v>11</v>
      </c>
      <c r="L1151" s="169">
        <f t="shared" si="794"/>
      </c>
      <c r="M1151" s="167">
        <v>1</v>
      </c>
      <c r="N1151" s="170">
        <f t="shared" si="821"/>
      </c>
      <c r="O1151" s="167">
        <v>2</v>
      </c>
      <c r="P1151" s="170">
        <f t="shared" si="848"/>
      </c>
      <c r="Q1151" s="171"/>
      <c r="R1151" s="172"/>
      <c r="S1151" s="171"/>
      <c r="T1151" s="172"/>
      <c r="U1151" s="173"/>
      <c r="V1151" s="174"/>
      <c r="W1151" s="175"/>
      <c r="X1151" s="174"/>
      <c r="Y1151" s="171"/>
      <c r="Z1151" s="174"/>
      <c r="AA1151" s="174"/>
      <c r="AB1151" s="172"/>
      <c r="AC1151" s="172"/>
      <c r="AD1151" s="171"/>
      <c r="AE1151" s="174"/>
      <c r="AF1151" s="174"/>
    </row>
    <row r="1152">
      <c r="A1152" s="161"/>
      <c r="B1152" s="162"/>
      <c r="C1152" s="163"/>
      <c r="D1152" s="164" t="s">
        <v>144</v>
      </c>
      <c r="E1152" s="165">
        <v>72.99</v>
      </c>
      <c r="F1152" s="166"/>
      <c r="G1152" s="167">
        <v>238</v>
      </c>
      <c r="H1152" s="167">
        <v>8</v>
      </c>
      <c r="I1152" s="168">
        <f t="shared" si="683"/>
      </c>
      <c r="J1152" s="169">
        <f t="shared" si="737"/>
      </c>
      <c r="K1152" s="167">
        <v>2</v>
      </c>
      <c r="L1152" s="169">
        <f t="shared" si="794"/>
      </c>
      <c r="M1152" s="167">
        <v>0</v>
      </c>
      <c r="N1152" s="170">
        <f t="shared" si="821"/>
      </c>
      <c r="O1152" s="167">
        <v>0</v>
      </c>
      <c r="P1152" s="170">
        <f t="shared" si="848"/>
      </c>
      <c r="Q1152" s="171"/>
      <c r="R1152" s="172"/>
      <c r="S1152" s="171"/>
      <c r="T1152" s="172"/>
      <c r="U1152" s="173"/>
      <c r="V1152" s="174"/>
      <c r="W1152" s="175"/>
      <c r="X1152" s="174"/>
      <c r="Y1152" s="171"/>
      <c r="Z1152" s="174"/>
      <c r="AA1152" s="174"/>
      <c r="AB1152" s="172"/>
      <c r="AC1152" s="172"/>
      <c r="AD1152" s="171"/>
      <c r="AE1152" s="174"/>
      <c r="AF1152" s="176" t="s">
        <v>199</v>
      </c>
    </row>
    <row r="1153">
      <c r="A1153" s="161"/>
      <c r="B1153" s="162" t="s">
        <v>165</v>
      </c>
      <c r="C1153" s="163" t="s">
        <v>191</v>
      </c>
      <c r="D1153" s="201" t="s">
        <v>187</v>
      </c>
      <c r="E1153" s="165">
        <v>2664.7</v>
      </c>
      <c r="F1153" s="166">
        <f>E1153+E1155+E1154</f>
      </c>
      <c r="G1153" s="167">
        <v>23413</v>
      </c>
      <c r="H1153" s="167">
        <v>204</v>
      </c>
      <c r="I1153" s="168">
        <f t="shared" si="683"/>
      </c>
      <c r="J1153" s="169">
        <f t="shared" si="737"/>
      </c>
      <c r="K1153" s="167">
        <v>59</v>
      </c>
      <c r="L1153" s="169">
        <f t="shared" si="794"/>
      </c>
      <c r="M1153" s="167">
        <v>3</v>
      </c>
      <c r="N1153" s="170">
        <f t="shared" si="821"/>
      </c>
      <c r="O1153" s="167">
        <v>7</v>
      </c>
      <c r="P1153" s="170">
        <f t="shared" si="848"/>
      </c>
      <c r="Q1153" s="171">
        <f>(M1153+M1155)/(O1153+O1155)</f>
      </c>
      <c r="R1153" s="172">
        <v>20</v>
      </c>
      <c r="S1153" s="171">
        <f>(O1153+O1155)/(K1153+K1155)</f>
      </c>
      <c r="T1153" s="172">
        <v>6</v>
      </c>
      <c r="U1153" s="173">
        <f>F1153/T1153</f>
      </c>
      <c r="V1153" s="174">
        <f>(F1153+500)/T1153</f>
      </c>
      <c r="W1153" s="175">
        <v>6837.600000000006</v>
      </c>
      <c r="X1153" s="174">
        <f>W1153/T1153</f>
      </c>
      <c r="Y1153" s="171">
        <f>T1153/R1153</f>
      </c>
      <c r="Z1153" s="174">
        <f>W1153/F1153</f>
      </c>
      <c r="AA1153" s="174">
        <f>W1153/(F1153+500)</f>
      </c>
      <c r="AB1153" s="172">
        <v>0</v>
      </c>
      <c r="AC1153" s="172">
        <v>0</v>
      </c>
      <c r="AD1153" s="171">
        <f>AB1153/T1153</f>
      </c>
      <c r="AE1153" s="174">
        <f>(W1153-AC1153)/(F1153+500)</f>
      </c>
      <c r="AF1153" s="174" t="s">
        <v>159</v>
      </c>
    </row>
    <row r="1154">
      <c r="A1154" s="161"/>
      <c r="B1154" s="162"/>
      <c r="C1154" s="163"/>
      <c r="D1154" s="201" t="s">
        <v>142</v>
      </c>
      <c r="E1154" s="165">
        <v>1362</v>
      </c>
      <c r="F1154" s="166"/>
      <c r="G1154" s="167">
        <v>2949</v>
      </c>
      <c r="H1154" s="167">
        <v>82</v>
      </c>
      <c r="I1154" s="168">
        <f t="shared" si="683"/>
      </c>
      <c r="J1154" s="169">
        <f t="shared" si="737"/>
      </c>
      <c r="K1154" s="167">
        <v>11</v>
      </c>
      <c r="L1154" s="169">
        <f t="shared" si="794"/>
      </c>
      <c r="M1154" s="167">
        <v>3</v>
      </c>
      <c r="N1154" s="170">
        <f t="shared" si="821"/>
      </c>
      <c r="O1154" s="167">
        <v>3</v>
      </c>
      <c r="P1154" s="170">
        <f t="shared" si="848"/>
      </c>
      <c r="Q1154" s="171"/>
      <c r="R1154" s="172"/>
      <c r="S1154" s="171"/>
      <c r="T1154" s="172"/>
      <c r="U1154" s="173"/>
      <c r="V1154" s="174"/>
      <c r="W1154" s="175"/>
      <c r="X1154" s="174"/>
      <c r="Y1154" s="171"/>
      <c r="Z1154" s="174"/>
      <c r="AA1154" s="174"/>
      <c r="AB1154" s="172"/>
      <c r="AC1154" s="172"/>
      <c r="AD1154" s="171"/>
      <c r="AE1154" s="174"/>
      <c r="AF1154" s="174"/>
    </row>
    <row r="1155">
      <c r="A1155" s="161"/>
      <c r="B1155" s="162"/>
      <c r="C1155" s="163"/>
      <c r="D1155" s="164" t="s">
        <v>144</v>
      </c>
      <c r="E1155" s="165">
        <v>3.49</v>
      </c>
      <c r="F1155" s="166"/>
      <c r="G1155" s="167">
        <v>96</v>
      </c>
      <c r="H1155" s="167">
        <v>1</v>
      </c>
      <c r="I1155" s="168">
        <f t="shared" si="683"/>
      </c>
      <c r="J1155" s="169">
        <f t="shared" si="737"/>
      </c>
      <c r="K1155" s="167">
        <v>0</v>
      </c>
      <c r="L1155" s="169">
        <f t="shared" si="794"/>
      </c>
      <c r="M1155" s="167">
        <v>0</v>
      </c>
      <c r="N1155" s="170">
        <f t="shared" si="821"/>
      </c>
      <c r="O1155" s="167">
        <v>0</v>
      </c>
      <c r="P1155" s="170">
        <f t="shared" si="848"/>
      </c>
      <c r="Q1155" s="171"/>
      <c r="R1155" s="172"/>
      <c r="S1155" s="171"/>
      <c r="T1155" s="172"/>
      <c r="U1155" s="173"/>
      <c r="V1155" s="174"/>
      <c r="W1155" s="175"/>
      <c r="X1155" s="174"/>
      <c r="Y1155" s="171"/>
      <c r="Z1155" s="174"/>
      <c r="AA1155" s="174"/>
      <c r="AB1155" s="172"/>
      <c r="AC1155" s="172"/>
      <c r="AD1155" s="171"/>
      <c r="AE1155" s="174"/>
      <c r="AF1155" s="176" t="s">
        <v>199</v>
      </c>
    </row>
    <row r="1156">
      <c r="A1156" s="161"/>
      <c r="B1156" s="162" t="s">
        <v>166</v>
      </c>
      <c r="C1156" s="163" t="s">
        <v>191</v>
      </c>
      <c r="D1156" s="201" t="s">
        <v>187</v>
      </c>
      <c r="E1156" s="165">
        <v>2311.29</v>
      </c>
      <c r="F1156" s="166">
        <f>E1156+E1158+E1157</f>
      </c>
      <c r="G1156" s="167">
        <v>19120</v>
      </c>
      <c r="H1156" s="167">
        <v>237</v>
      </c>
      <c r="I1156" s="168">
        <f t="shared" si="683"/>
      </c>
      <c r="J1156" s="169">
        <f t="shared" si="737"/>
      </c>
      <c r="K1156" s="167">
        <v>43</v>
      </c>
      <c r="L1156" s="169">
        <f t="shared" si="794"/>
      </c>
      <c r="M1156" s="167">
        <v>0</v>
      </c>
      <c r="N1156" s="170">
        <f t="shared" si="821"/>
      </c>
      <c r="O1156" s="167">
        <v>1</v>
      </c>
      <c r="P1156" s="170">
        <f t="shared" si="848"/>
      </c>
      <c r="Q1156" s="171">
        <f>(M1156+M1158)/(O1156+O1158)</f>
      </c>
      <c r="R1156" s="172">
        <v>8</v>
      </c>
      <c r="S1156" s="171">
        <f>(O1156+O1158)/(K1156+K1158)</f>
      </c>
      <c r="T1156" s="172">
        <v>2</v>
      </c>
      <c r="U1156" s="173">
        <f>F1156/T1156</f>
      </c>
      <c r="V1156" s="174">
        <f>(F1156+500)/T1156</f>
      </c>
      <c r="W1156" s="175">
        <v>2143.199999999997</v>
      </c>
      <c r="X1156" s="174">
        <f>W1156/T1156</f>
      </c>
      <c r="Y1156" s="171">
        <f>T1156/R1156</f>
      </c>
      <c r="Z1156" s="174">
        <f>W1156/F1156</f>
      </c>
      <c r="AA1156" s="174">
        <f>W1156/(F1156+500)</f>
      </c>
      <c r="AB1156" s="172">
        <v>1</v>
      </c>
      <c r="AC1156" s="172">
        <v>739.2</v>
      </c>
      <c r="AD1156" s="171">
        <f>AB1156/T1156</f>
      </c>
      <c r="AE1156" s="174">
        <f>(W1156-AC1156)/(F1156+500)</f>
      </c>
      <c r="AF1156" s="174" t="s">
        <v>159</v>
      </c>
    </row>
    <row r="1157">
      <c r="A1157" s="161"/>
      <c r="B1157" s="162"/>
      <c r="C1157" s="163"/>
      <c r="D1157" s="201" t="s">
        <v>142</v>
      </c>
      <c r="E1157" s="165">
        <v>1480.78</v>
      </c>
      <c r="F1157" s="166"/>
      <c r="G1157" s="167">
        <v>3378</v>
      </c>
      <c r="H1157" s="167">
        <v>94</v>
      </c>
      <c r="I1157" s="168">
        <f t="shared" si="683"/>
      </c>
      <c r="J1157" s="169">
        <f t="shared" si="737"/>
      </c>
      <c r="K1157" s="167">
        <v>9</v>
      </c>
      <c r="L1157" s="169">
        <f t="shared" si="794"/>
      </c>
      <c r="M1157" s="167">
        <v>2</v>
      </c>
      <c r="N1157" s="170">
        <f t="shared" si="821"/>
      </c>
      <c r="O1157" s="167">
        <v>2</v>
      </c>
      <c r="P1157" s="170">
        <f t="shared" si="848"/>
      </c>
      <c r="Q1157" s="171"/>
      <c r="R1157" s="172"/>
      <c r="S1157" s="171"/>
      <c r="T1157" s="172"/>
      <c r="U1157" s="173"/>
      <c r="V1157" s="174"/>
      <c r="W1157" s="175"/>
      <c r="X1157" s="174"/>
      <c r="Y1157" s="171"/>
      <c r="Z1157" s="174"/>
      <c r="AA1157" s="174"/>
      <c r="AB1157" s="172"/>
      <c r="AC1157" s="207"/>
      <c r="AD1157" s="171"/>
      <c r="AE1157" s="174"/>
      <c r="AF1157" s="174"/>
    </row>
    <row r="1158">
      <c r="A1158" s="161"/>
      <c r="B1158" s="162"/>
      <c r="C1158" s="163"/>
      <c r="D1158" s="164" t="s">
        <v>144</v>
      </c>
      <c r="E1158" s="165">
        <v>4.17</v>
      </c>
      <c r="F1158" s="166"/>
      <c r="G1158" s="167">
        <v>94</v>
      </c>
      <c r="H1158" s="167">
        <v>2</v>
      </c>
      <c r="I1158" s="168">
        <f t="shared" si="683"/>
      </c>
      <c r="J1158" s="169">
        <f t="shared" si="737"/>
      </c>
      <c r="K1158" s="167">
        <v>0</v>
      </c>
      <c r="L1158" s="169">
        <f t="shared" si="794"/>
      </c>
      <c r="M1158" s="167">
        <v>0</v>
      </c>
      <c r="N1158" s="170">
        <f t="shared" si="821"/>
      </c>
      <c r="O1158" s="167">
        <v>0</v>
      </c>
      <c r="P1158" s="170">
        <f t="shared" si="848"/>
      </c>
      <c r="Q1158" s="171"/>
      <c r="R1158" s="172"/>
      <c r="S1158" s="171"/>
      <c r="T1158" s="172"/>
      <c r="U1158" s="173"/>
      <c r="V1158" s="174"/>
      <c r="W1158" s="175"/>
      <c r="X1158" s="174"/>
      <c r="Y1158" s="171"/>
      <c r="Z1158" s="174"/>
      <c r="AA1158" s="174"/>
      <c r="AB1158" s="172"/>
      <c r="AC1158" s="207"/>
      <c r="AD1158" s="171"/>
      <c r="AE1158" s="174"/>
      <c r="AF1158" s="176" t="s">
        <v>199</v>
      </c>
    </row>
    <row r="1159">
      <c r="A1159" s="161"/>
      <c r="B1159" s="177" t="s">
        <v>149</v>
      </c>
      <c r="C1159" s="178"/>
      <c r="D1159" s="179"/>
      <c r="E1159" s="180">
        <f>SUM(E1147:E1158)</f>
      </c>
      <c r="F1159" s="181">
        <f>SUM(F1147:F1158)</f>
      </c>
      <c r="G1159" s="181">
        <f>SUM(G1147:G1158)</f>
      </c>
      <c r="H1159" s="181">
        <f>SUM(H1147:H1158)</f>
      </c>
      <c r="I1159" s="182">
        <f t="shared" si="683"/>
      </c>
      <c r="J1159" s="183">
        <f t="shared" si="737"/>
      </c>
      <c r="K1159" s="181">
        <f>SUM(K1147:K1158)</f>
      </c>
      <c r="L1159" s="183">
        <f t="shared" si="794"/>
      </c>
      <c r="M1159" s="181">
        <f>SUM(M1147:M1158)</f>
      </c>
      <c r="N1159" s="184">
        <f t="shared" si="821"/>
      </c>
      <c r="O1159" s="181">
        <f>SUM(O1147:O1158)</f>
      </c>
      <c r="P1159" s="184">
        <f t="shared" si="848"/>
      </c>
      <c r="Q1159" s="185">
        <f>M1159/O1159</f>
      </c>
      <c r="R1159" s="181">
        <f>SUM(R1147:R1158)</f>
      </c>
      <c r="S1159" s="185">
        <f>(O1159+O1159)/(K1159+K1159)</f>
      </c>
      <c r="T1159" s="181">
        <f>SUM(T1147:T1158)</f>
      </c>
      <c r="U1159" s="186">
        <f t="shared" ref="U1159:U1160" si="115">F1159/T1159</f>
      </c>
      <c r="V1159" s="187">
        <f>(F1159+5*500)/T1159</f>
      </c>
      <c r="W1159" s="183">
        <f>SUM(W1147:W1158)</f>
      </c>
      <c r="X1159" s="188">
        <f t="shared" ref="X1159:X1160" si="247">W1159/T1159</f>
      </c>
      <c r="Y1159" s="185">
        <f t="shared" ref="Y1159:Y1160" si="379">T1159/R1159</f>
      </c>
      <c r="Z1159" s="187">
        <f t="shared" ref="Z1159:Z1160" si="511">W1159/F1159</f>
      </c>
      <c r="AA1159" s="187">
        <f>W1159/(F1159+COUNT(W1147:W1158)*500)</f>
      </c>
      <c r="AB1159" s="181">
        <f>SUM(AB1147:AB1158)</f>
      </c>
      <c r="AC1159" s="181">
        <f>SUM(AC1147:AC1158)</f>
      </c>
      <c r="AD1159" s="185">
        <f t="shared" ref="AD1159:AD1160" si="643">AB1159/T1159</f>
      </c>
      <c r="AE1159" s="189">
        <f>(W1159-AC1159)/(F1159+COUNT(W1147:W1158))</f>
      </c>
      <c r="AF1159" s="174"/>
    </row>
    <row r="1160">
      <c r="A1160" s="161"/>
      <c r="B1160" s="162" t="s">
        <v>167</v>
      </c>
      <c r="C1160" s="163" t="s">
        <v>174</v>
      </c>
      <c r="D1160" s="201" t="s">
        <v>187</v>
      </c>
      <c r="E1160" s="165">
        <v>1542.02</v>
      </c>
      <c r="F1160" s="166">
        <f>E1160+E1162+E1161</f>
      </c>
      <c r="G1160" s="167">
        <v>10308</v>
      </c>
      <c r="H1160" s="167">
        <v>188</v>
      </c>
      <c r="I1160" s="168">
        <f t="shared" si="683"/>
      </c>
      <c r="J1160" s="169">
        <f t="shared" si="737"/>
      </c>
      <c r="K1160" s="167">
        <v>32</v>
      </c>
      <c r="L1160" s="169">
        <f t="shared" si="794"/>
      </c>
      <c r="M1160" s="167">
        <v>0</v>
      </c>
      <c r="N1160" s="170">
        <f t="shared" si="821"/>
      </c>
      <c r="O1160" s="167">
        <v>3</v>
      </c>
      <c r="P1160" s="170">
        <f t="shared" si="848"/>
      </c>
      <c r="Q1160" s="171">
        <f>(M1160+M1162)/(O1160+O1162)</f>
      </c>
      <c r="R1160" s="172">
        <v>9</v>
      </c>
      <c r="S1160" s="171">
        <f>(O1160+O1162)/(K1160+K1162)</f>
      </c>
      <c r="T1160" s="172">
        <v>3</v>
      </c>
      <c r="U1160" s="173">
        <f t="shared" si="115"/>
      </c>
      <c r="V1160" s="174">
        <f>(F1160+500)/T1160</f>
      </c>
      <c r="W1160" s="175">
        <v>2620.800000000003</v>
      </c>
      <c r="X1160" s="174">
        <f t="shared" si="247"/>
      </c>
      <c r="Y1160" s="171">
        <f t="shared" si="379"/>
      </c>
      <c r="Z1160" s="174">
        <f t="shared" si="511"/>
      </c>
      <c r="AA1160" s="174">
        <f>W1160/(F1160+500)</f>
      </c>
      <c r="AB1160" s="172">
        <v>1</v>
      </c>
      <c r="AC1160" s="172">
        <v>382.79999999999995</v>
      </c>
      <c r="AD1160" s="171">
        <f t="shared" si="643"/>
      </c>
      <c r="AE1160" s="174">
        <f>(W1160-AC1160)/(F1160+500)</f>
      </c>
      <c r="AF1160" s="174" t="s">
        <v>159</v>
      </c>
    </row>
    <row r="1161">
      <c r="A1161" s="161"/>
      <c r="B1161" s="162"/>
      <c r="C1161" s="163"/>
      <c r="D1161" s="201" t="s">
        <v>142</v>
      </c>
      <c r="E1161" s="165">
        <v>2298.11</v>
      </c>
      <c r="F1161" s="166"/>
      <c r="G1161" s="167">
        <v>4258</v>
      </c>
      <c r="H1161" s="167">
        <v>111</v>
      </c>
      <c r="I1161" s="168">
        <f t="shared" si="683"/>
      </c>
      <c r="J1161" s="169">
        <f t="shared" si="737"/>
      </c>
      <c r="K1161" s="167">
        <v>17</v>
      </c>
      <c r="L1161" s="169">
        <f t="shared" si="794"/>
      </c>
      <c r="M1161" s="167">
        <v>1</v>
      </c>
      <c r="N1161" s="170">
        <f t="shared" si="821"/>
      </c>
      <c r="O1161" s="167">
        <v>1</v>
      </c>
      <c r="P1161" s="170">
        <f t="shared" si="848"/>
      </c>
      <c r="Q1161" s="171"/>
      <c r="R1161" s="172"/>
      <c r="S1161" s="171"/>
      <c r="T1161" s="172"/>
      <c r="U1161" s="173"/>
      <c r="V1161" s="174"/>
      <c r="W1161" s="175"/>
      <c r="X1161" s="174"/>
      <c r="Y1161" s="171"/>
      <c r="Z1161" s="174"/>
      <c r="AA1161" s="174"/>
      <c r="AB1161" s="172"/>
      <c r="AC1161" s="172"/>
      <c r="AD1161" s="171"/>
      <c r="AE1161" s="174"/>
      <c r="AF1161" s="174"/>
    </row>
    <row r="1162">
      <c r="A1162" s="161"/>
      <c r="B1162" s="162"/>
      <c r="C1162" s="163"/>
      <c r="D1162" s="164" t="s">
        <v>144</v>
      </c>
      <c r="E1162" s="165">
        <v>2.06</v>
      </c>
      <c r="F1162" s="166"/>
      <c r="G1162" s="167">
        <v>98</v>
      </c>
      <c r="H1162" s="167">
        <v>5</v>
      </c>
      <c r="I1162" s="168">
        <f t="shared" si="683"/>
      </c>
      <c r="J1162" s="169">
        <f t="shared" si="737"/>
      </c>
      <c r="K1162" s="167">
        <v>0</v>
      </c>
      <c r="L1162" s="169">
        <f t="shared" si="794"/>
      </c>
      <c r="M1162" s="167">
        <v>0</v>
      </c>
      <c r="N1162" s="170">
        <f t="shared" si="821"/>
      </c>
      <c r="O1162" s="167">
        <v>0</v>
      </c>
      <c r="P1162" s="170">
        <f t="shared" si="848"/>
      </c>
      <c r="Q1162" s="171"/>
      <c r="R1162" s="172"/>
      <c r="S1162" s="171"/>
      <c r="T1162" s="172"/>
      <c r="U1162" s="173"/>
      <c r="V1162" s="174"/>
      <c r="W1162" s="175"/>
      <c r="X1162" s="174"/>
      <c r="Y1162" s="171"/>
      <c r="Z1162" s="174"/>
      <c r="AA1162" s="174"/>
      <c r="AB1162" s="172"/>
      <c r="AC1162" s="172"/>
      <c r="AD1162" s="171"/>
      <c r="AE1162" s="174"/>
      <c r="AF1162" s="176" t="s">
        <v>199</v>
      </c>
    </row>
    <row r="1163">
      <c r="A1163" s="161"/>
      <c r="B1163" s="162" t="s">
        <v>169</v>
      </c>
      <c r="C1163" s="163" t="s">
        <v>174</v>
      </c>
      <c r="D1163" s="201" t="s">
        <v>187</v>
      </c>
      <c r="E1163" s="165">
        <v>1578.27</v>
      </c>
      <c r="F1163" s="166">
        <f>E1163+E1165+E1164</f>
      </c>
      <c r="G1163" s="167">
        <v>12764</v>
      </c>
      <c r="H1163" s="167">
        <v>398</v>
      </c>
      <c r="I1163" s="168">
        <f t="shared" si="683"/>
      </c>
      <c r="J1163" s="169">
        <f t="shared" si="737"/>
      </c>
      <c r="K1163" s="167">
        <v>28</v>
      </c>
      <c r="L1163" s="169">
        <f t="shared" si="794"/>
      </c>
      <c r="M1163" s="167">
        <v>1</v>
      </c>
      <c r="N1163" s="170">
        <f t="shared" si="821"/>
      </c>
      <c r="O1163" s="167">
        <v>3</v>
      </c>
      <c r="P1163" s="170">
        <f t="shared" si="848"/>
      </c>
      <c r="Q1163" s="171">
        <f>(M1163+M1165)/(O1163+O1165)</f>
      </c>
      <c r="R1163" s="172">
        <v>9</v>
      </c>
      <c r="S1163" s="171">
        <f>(O1163+O1165)/(K1163+K1165)</f>
      </c>
      <c r="T1163" s="172">
        <v>4</v>
      </c>
      <c r="U1163" s="173">
        <f>F1163/T1163</f>
      </c>
      <c r="V1163" s="174">
        <f>(F1163+500)/T1163</f>
      </c>
      <c r="W1163" s="175">
        <v>6457.199999999997</v>
      </c>
      <c r="X1163" s="174">
        <f>W1163/T1163</f>
      </c>
      <c r="Y1163" s="171">
        <f>T1163/R1163</f>
      </c>
      <c r="Z1163" s="174">
        <f>W1163/F1163</f>
      </c>
      <c r="AA1163" s="174">
        <f>W1163/(F1163+500)</f>
      </c>
      <c r="AB1163" s="172">
        <v>1</v>
      </c>
      <c r="AC1163" s="172">
        <v>2071.2</v>
      </c>
      <c r="AD1163" s="171">
        <f>AB1163/T1163</f>
      </c>
      <c r="AE1163" s="174">
        <f>(W1163-AC1163)/(F1163+500)</f>
      </c>
      <c r="AF1163" s="174" t="s">
        <v>159</v>
      </c>
    </row>
    <row r="1164">
      <c r="A1164" s="161"/>
      <c r="B1164" s="162"/>
      <c r="C1164" s="163"/>
      <c r="D1164" s="201" t="s">
        <v>142</v>
      </c>
      <c r="E1164" s="165">
        <v>2025.98</v>
      </c>
      <c r="F1164" s="166"/>
      <c r="G1164" s="167">
        <v>4630</v>
      </c>
      <c r="H1164" s="167">
        <v>140</v>
      </c>
      <c r="I1164" s="168">
        <f t="shared" si="683"/>
      </c>
      <c r="J1164" s="169">
        <f t="shared" si="737"/>
      </c>
      <c r="K1164" s="167">
        <v>23</v>
      </c>
      <c r="L1164" s="169">
        <f t="shared" si="794"/>
      </c>
      <c r="M1164" s="167">
        <v>2</v>
      </c>
      <c r="N1164" s="170">
        <f t="shared" si="821"/>
      </c>
      <c r="O1164" s="167">
        <v>2</v>
      </c>
      <c r="P1164" s="170">
        <f t="shared" si="848"/>
      </c>
      <c r="Q1164" s="171"/>
      <c r="R1164" s="172"/>
      <c r="S1164" s="171"/>
      <c r="T1164" s="172"/>
      <c r="U1164" s="173"/>
      <c r="V1164" s="174"/>
      <c r="W1164" s="175"/>
      <c r="X1164" s="174"/>
      <c r="Y1164" s="171"/>
      <c r="Z1164" s="174"/>
      <c r="AA1164" s="174"/>
      <c r="AB1164" s="172"/>
      <c r="AC1164" s="172"/>
      <c r="AD1164" s="171"/>
      <c r="AE1164" s="174"/>
      <c r="AF1164" s="174"/>
    </row>
    <row r="1165">
      <c r="A1165" s="161"/>
      <c r="B1165" s="162"/>
      <c r="C1165" s="163"/>
      <c r="D1165" s="164" t="s">
        <v>144</v>
      </c>
      <c r="E1165" s="165">
        <v>2.59</v>
      </c>
      <c r="F1165" s="166"/>
      <c r="G1165" s="167">
        <v>77</v>
      </c>
      <c r="H1165" s="167">
        <v>2</v>
      </c>
      <c r="I1165" s="168">
        <f t="shared" si="683"/>
      </c>
      <c r="J1165" s="169">
        <f t="shared" si="737"/>
      </c>
      <c r="K1165" s="167">
        <v>0</v>
      </c>
      <c r="L1165" s="169">
        <f t="shared" si="794"/>
      </c>
      <c r="M1165" s="167">
        <v>0</v>
      </c>
      <c r="N1165" s="170">
        <f t="shared" si="821"/>
      </c>
      <c r="O1165" s="167">
        <v>0</v>
      </c>
      <c r="P1165" s="170">
        <f t="shared" si="848"/>
      </c>
      <c r="Q1165" s="171"/>
      <c r="R1165" s="172"/>
      <c r="S1165" s="171"/>
      <c r="T1165" s="172"/>
      <c r="U1165" s="173"/>
      <c r="V1165" s="174"/>
      <c r="W1165" s="175"/>
      <c r="X1165" s="174"/>
      <c r="Y1165" s="171"/>
      <c r="Z1165" s="174"/>
      <c r="AA1165" s="174"/>
      <c r="AB1165" s="172"/>
      <c r="AC1165" s="172"/>
      <c r="AD1165" s="171"/>
      <c r="AE1165" s="174"/>
      <c r="AF1165" s="176" t="s">
        <v>199</v>
      </c>
    </row>
    <row r="1166">
      <c r="A1166" s="161"/>
      <c r="B1166" s="162" t="s">
        <v>170</v>
      </c>
      <c r="C1166" s="163" t="s">
        <v>174</v>
      </c>
      <c r="D1166" s="201" t="s">
        <v>187</v>
      </c>
      <c r="E1166" s="165">
        <v>1771.83</v>
      </c>
      <c r="F1166" s="166">
        <f>E1166+E1168+E1167</f>
      </c>
      <c r="G1166" s="167">
        <v>15152</v>
      </c>
      <c r="H1166" s="167">
        <v>244</v>
      </c>
      <c r="I1166" s="168">
        <f t="shared" si="683"/>
      </c>
      <c r="J1166" s="169">
        <f t="shared" si="737"/>
      </c>
      <c r="K1166" s="167">
        <v>22</v>
      </c>
      <c r="L1166" s="169">
        <f t="shared" si="794"/>
      </c>
      <c r="M1166" s="167">
        <v>1</v>
      </c>
      <c r="N1166" s="170">
        <f t="shared" si="821"/>
      </c>
      <c r="O1166" s="167">
        <v>1</v>
      </c>
      <c r="P1166" s="170">
        <f t="shared" si="848"/>
      </c>
      <c r="Q1166" s="171">
        <f>(M1166+M1168)/(O1166+O1168)</f>
      </c>
      <c r="R1166" s="172">
        <v>10</v>
      </c>
      <c r="S1166" s="171">
        <f>(O1166+O1168)/(K1166+K1168)</f>
      </c>
      <c r="T1166" s="172">
        <v>4</v>
      </c>
      <c r="U1166" s="173">
        <f>F1166/T1166</f>
      </c>
      <c r="V1166" s="174">
        <f>(F1166+500)/T1166</f>
      </c>
      <c r="W1166" s="175">
        <v>5911.199999999997</v>
      </c>
      <c r="X1166" s="174">
        <f>W1166/T1166</f>
      </c>
      <c r="Y1166" s="171">
        <f>T1166/R1166</f>
      </c>
      <c r="Z1166" s="174">
        <f>W1166/F1166</f>
      </c>
      <c r="AA1166" s="174">
        <f>W1166/(F1166+500)</f>
      </c>
      <c r="AB1166" s="172">
        <v>1</v>
      </c>
      <c r="AC1166" s="172">
        <v>364.79999999999995</v>
      </c>
      <c r="AD1166" s="171">
        <f>AB1166/T1166</f>
      </c>
      <c r="AE1166" s="174">
        <f>(W1166-AC1166)/(F1166+500)</f>
      </c>
      <c r="AF1166" s="174" t="s">
        <v>159</v>
      </c>
    </row>
    <row r="1167">
      <c r="A1167" s="161"/>
      <c r="B1167" s="162"/>
      <c r="C1167" s="163"/>
      <c r="D1167" s="201" t="s">
        <v>142</v>
      </c>
      <c r="E1167" s="165">
        <v>1544.69</v>
      </c>
      <c r="F1167" s="166"/>
      <c r="G1167" s="167">
        <v>3004</v>
      </c>
      <c r="H1167" s="167">
        <v>121</v>
      </c>
      <c r="I1167" s="168">
        <f t="shared" si="683"/>
      </c>
      <c r="J1167" s="169">
        <f t="shared" si="737"/>
      </c>
      <c r="K1167" s="167">
        <v>16</v>
      </c>
      <c r="L1167" s="169">
        <f t="shared" si="794"/>
      </c>
      <c r="M1167" s="167">
        <v>3</v>
      </c>
      <c r="N1167" s="170">
        <f t="shared" si="821"/>
      </c>
      <c r="O1167" s="167">
        <v>4</v>
      </c>
      <c r="P1167" s="170">
        <f t="shared" si="848"/>
      </c>
      <c r="Q1167" s="171"/>
      <c r="R1167" s="172"/>
      <c r="S1167" s="171"/>
      <c r="T1167" s="172"/>
      <c r="U1167" s="173"/>
      <c r="V1167" s="174"/>
      <c r="W1167" s="175"/>
      <c r="X1167" s="174"/>
      <c r="Y1167" s="171"/>
      <c r="Z1167" s="174"/>
      <c r="AA1167" s="174"/>
      <c r="AB1167" s="172"/>
      <c r="AC1167" s="172"/>
      <c r="AD1167" s="171"/>
      <c r="AE1167" s="174"/>
      <c r="AF1167" s="174"/>
    </row>
    <row r="1168">
      <c r="A1168" s="161"/>
      <c r="B1168" s="162"/>
      <c r="C1168" s="163"/>
      <c r="D1168" s="164" t="s">
        <v>144</v>
      </c>
      <c r="E1168" s="165">
        <v>1.3</v>
      </c>
      <c r="F1168" s="166"/>
      <c r="G1168" s="167">
        <v>18</v>
      </c>
      <c r="H1168" s="167">
        <v>1</v>
      </c>
      <c r="I1168" s="168">
        <f t="shared" si="683"/>
      </c>
      <c r="J1168" s="169">
        <f t="shared" si="737"/>
      </c>
      <c r="K1168" s="167">
        <v>0</v>
      </c>
      <c r="L1168" s="169">
        <f t="shared" si="794"/>
      </c>
      <c r="M1168" s="167">
        <v>0</v>
      </c>
      <c r="N1168" s="170">
        <f t="shared" si="821"/>
      </c>
      <c r="O1168" s="167">
        <v>0</v>
      </c>
      <c r="P1168" s="170">
        <f t="shared" si="848"/>
      </c>
      <c r="Q1168" s="171"/>
      <c r="R1168" s="172"/>
      <c r="S1168" s="171"/>
      <c r="T1168" s="172"/>
      <c r="U1168" s="173"/>
      <c r="V1168" s="174"/>
      <c r="W1168" s="175"/>
      <c r="X1168" s="174"/>
      <c r="Y1168" s="171"/>
      <c r="Z1168" s="174"/>
      <c r="AA1168" s="174"/>
      <c r="AB1168" s="172"/>
      <c r="AC1168" s="172"/>
      <c r="AD1168" s="171"/>
      <c r="AE1168" s="174"/>
      <c r="AF1168" s="176" t="s">
        <v>199</v>
      </c>
    </row>
    <row r="1169">
      <c r="A1169" s="161"/>
      <c r="B1169" s="162" t="s">
        <v>171</v>
      </c>
      <c r="C1169" s="163" t="s">
        <v>174</v>
      </c>
      <c r="D1169" s="201" t="s">
        <v>187</v>
      </c>
      <c r="E1169" s="165">
        <v>502.35</v>
      </c>
      <c r="F1169" s="166">
        <f>E1169+E1171+E1170</f>
      </c>
      <c r="G1169" s="167">
        <v>5294</v>
      </c>
      <c r="H1169" s="167">
        <v>81</v>
      </c>
      <c r="I1169" s="168">
        <f t="shared" si="683"/>
      </c>
      <c r="J1169" s="169">
        <f t="shared" si="737"/>
      </c>
      <c r="K1169" s="167">
        <v>14</v>
      </c>
      <c r="L1169" s="169">
        <f t="shared" si="794"/>
      </c>
      <c r="M1169" s="167">
        <v>0</v>
      </c>
      <c r="N1169" s="170">
        <f t="shared" si="821"/>
      </c>
      <c r="O1169" s="167">
        <v>1</v>
      </c>
      <c r="P1169" s="170">
        <f t="shared" si="848"/>
      </c>
      <c r="Q1169" s="171">
        <f>(M1169+M1171)/(O1169+O1171)</f>
      </c>
      <c r="R1169" s="172">
        <v>1</v>
      </c>
      <c r="S1169" s="171">
        <f>(O1169+O1171)/(K1169+K1171)</f>
      </c>
      <c r="T1169" s="172">
        <v>0</v>
      </c>
      <c r="U1169" s="173">
        <f>F1169/T1169</f>
      </c>
      <c r="V1169" s="174">
        <f>(F1169+500)/T1169</f>
      </c>
      <c r="W1169" s="175">
        <v>0</v>
      </c>
      <c r="X1169" s="174">
        <f>W1169/T1169</f>
      </c>
      <c r="Y1169" s="171">
        <f>T1169/R1169</f>
      </c>
      <c r="Z1169" s="174">
        <f>W1169/F1169</f>
      </c>
      <c r="AA1169" s="174">
        <f>W1169/(F1169+500)</f>
      </c>
      <c r="AB1169" s="172">
        <v>0</v>
      </c>
      <c r="AC1169" s="207">
        <v>0</v>
      </c>
      <c r="AD1169" s="171">
        <f>AB1169/T1169</f>
      </c>
      <c r="AE1169" s="174">
        <f>(W1169-AC1169)/(F1169+500)</f>
      </c>
      <c r="AF1169" s="174" t="s">
        <v>159</v>
      </c>
    </row>
    <row r="1170">
      <c r="A1170" s="161"/>
      <c r="B1170" s="162"/>
      <c r="C1170" s="163"/>
      <c r="D1170" s="201" t="s">
        <v>142</v>
      </c>
      <c r="E1170" s="165">
        <v>499.1</v>
      </c>
      <c r="F1170" s="166"/>
      <c r="G1170" s="167">
        <v>1528</v>
      </c>
      <c r="H1170" s="167">
        <v>72</v>
      </c>
      <c r="I1170" s="168">
        <f t="shared" si="683"/>
      </c>
      <c r="J1170" s="169">
        <f t="shared" si="737"/>
      </c>
      <c r="K1170" s="167">
        <v>8</v>
      </c>
      <c r="L1170" s="169">
        <f t="shared" si="794"/>
      </c>
      <c r="M1170" s="167">
        <v>0</v>
      </c>
      <c r="N1170" s="170">
        <f t="shared" si="821"/>
      </c>
      <c r="O1170" s="167">
        <v>0</v>
      </c>
      <c r="P1170" s="170">
        <f t="shared" si="848"/>
      </c>
      <c r="Q1170" s="171"/>
      <c r="R1170" s="172"/>
      <c r="S1170" s="171"/>
      <c r="T1170" s="172"/>
      <c r="U1170" s="173"/>
      <c r="V1170" s="174"/>
      <c r="W1170" s="175"/>
      <c r="X1170" s="174"/>
      <c r="Y1170" s="171"/>
      <c r="Z1170" s="174"/>
      <c r="AA1170" s="174"/>
      <c r="AB1170" s="172">
        <v>0</v>
      </c>
      <c r="AC1170" s="207">
        <v>0</v>
      </c>
      <c r="AD1170" s="171"/>
      <c r="AE1170" s="174"/>
      <c r="AF1170" s="174"/>
    </row>
    <row r="1171">
      <c r="A1171" s="161"/>
      <c r="B1171" s="162"/>
      <c r="C1171" s="163"/>
      <c r="D1171" s="164" t="s">
        <v>144</v>
      </c>
      <c r="E1171" s="165">
        <v>2.7</v>
      </c>
      <c r="F1171" s="166"/>
      <c r="G1171" s="167">
        <v>50</v>
      </c>
      <c r="H1171" s="167">
        <v>1</v>
      </c>
      <c r="I1171" s="168">
        <f t="shared" si="683"/>
      </c>
      <c r="J1171" s="169">
        <f t="shared" si="737"/>
      </c>
      <c r="K1171" s="167">
        <v>0</v>
      </c>
      <c r="L1171" s="169">
        <f t="shared" si="794"/>
      </c>
      <c r="M1171" s="167">
        <v>0</v>
      </c>
      <c r="N1171" s="170">
        <f t="shared" si="821"/>
      </c>
      <c r="O1171" s="167">
        <v>0</v>
      </c>
      <c r="P1171" s="170">
        <f t="shared" si="848"/>
      </c>
      <c r="Q1171" s="171"/>
      <c r="R1171" s="172"/>
      <c r="S1171" s="171"/>
      <c r="T1171" s="172"/>
      <c r="U1171" s="173"/>
      <c r="V1171" s="174"/>
      <c r="W1171" s="175"/>
      <c r="X1171" s="174"/>
      <c r="Y1171" s="171"/>
      <c r="Z1171" s="174"/>
      <c r="AA1171" s="174"/>
      <c r="AB1171" s="172">
        <v>0</v>
      </c>
      <c r="AC1171" s="207">
        <v>0</v>
      </c>
      <c r="AD1171" s="171"/>
      <c r="AE1171" s="174"/>
      <c r="AF1171" s="176" t="s">
        <v>199</v>
      </c>
    </row>
    <row r="1172">
      <c r="A1172" s="161"/>
      <c r="B1172" s="177" t="s">
        <v>149</v>
      </c>
      <c r="C1172" s="178"/>
      <c r="D1172" s="179"/>
      <c r="E1172" s="180">
        <f>SUM(E1160:E1171)</f>
      </c>
      <c r="F1172" s="181">
        <f>SUM(F1160:F1171)</f>
      </c>
      <c r="G1172" s="181">
        <f>SUM(G1160:G1171)</f>
      </c>
      <c r="H1172" s="181">
        <f>SUM(H1160:H1171)</f>
      </c>
      <c r="I1172" s="182">
        <f t="shared" si="683"/>
      </c>
      <c r="J1172" s="183">
        <f t="shared" si="737"/>
      </c>
      <c r="K1172" s="181">
        <f>SUM(K1160:K1171)</f>
      </c>
      <c r="L1172" s="183">
        <f t="shared" si="794"/>
      </c>
      <c r="M1172" s="181">
        <f>SUM(M1160:M1171)</f>
      </c>
      <c r="N1172" s="184">
        <f t="shared" si="821"/>
      </c>
      <c r="O1172" s="181">
        <f>SUM(O1160:O1171)</f>
      </c>
      <c r="P1172" s="184">
        <f t="shared" si="848"/>
      </c>
      <c r="Q1172" s="185">
        <f t="shared" ref="Q1172:Q1173" si="710">M1172/O1172</f>
      </c>
      <c r="R1172" s="181">
        <f>SUM(R1160:R1171)</f>
      </c>
      <c r="S1172" s="185">
        <f t="shared" ref="S1172:S1173" si="764">(O1172+O1172)/(K1172+K1172)</f>
      </c>
      <c r="T1172" s="181">
        <f>SUM(T1160:T1171)</f>
      </c>
      <c r="U1172" s="186">
        <f t="shared" ref="U1172:U1173" si="116">F1172/T1172</f>
      </c>
      <c r="V1172" s="187">
        <f>(F1172+5*500)/T1172</f>
      </c>
      <c r="W1172" s="183">
        <f>SUM(W1160:W1171)</f>
      </c>
      <c r="X1172" s="188">
        <f t="shared" ref="X1172:X1173" si="248">W1172/T1172</f>
      </c>
      <c r="Y1172" s="185">
        <f t="shared" ref="Y1172:Y1173" si="380">T1172/R1172</f>
      </c>
      <c r="Z1172" s="187">
        <f t="shared" ref="Z1172:Z1173" si="512">W1172/F1172</f>
      </c>
      <c r="AA1172" s="187">
        <f>W1172/(F1172+COUNT(W1160:W1171)*500)</f>
      </c>
      <c r="AB1172" s="181">
        <f>SUM(AB1160:AB1171)</f>
      </c>
      <c r="AC1172" s="181">
        <f>SUM(AC1160:AC1171)</f>
      </c>
      <c r="AD1172" s="185">
        <f t="shared" ref="AD1172:AD1173" si="644">AB1172/T1172</f>
      </c>
      <c r="AE1172" s="189">
        <f>(W1172-AC1172)/(F1172+COUNT(W1160:W1171))</f>
      </c>
      <c r="AF1172" s="174"/>
    </row>
    <row r="1173">
      <c r="A1173" s="161"/>
      <c r="B1173" s="191" t="s">
        <v>172</v>
      </c>
      <c r="C1173" s="191"/>
      <c r="D1173" s="191"/>
      <c r="E1173" s="193">
        <f>E1120+E1133+E1146+E1159+E1172</f>
      </c>
      <c r="F1173" s="194">
        <f>F1120+F1133+F1146+F1159+F1172</f>
      </c>
      <c r="G1173" s="194">
        <f>G1120+G1133+G1146+G1159+G1172</f>
      </c>
      <c r="H1173" s="194">
        <f>H1120+H1133+H1146+H1159+H1172</f>
      </c>
      <c r="I1173" s="195">
        <f t="shared" si="683"/>
      </c>
      <c r="J1173" s="194">
        <f>J1120+J1133+J1146+J1159+J1172</f>
      </c>
      <c r="K1173" s="194">
        <f>K1120+K1133+K1146+K1159+K1172</f>
      </c>
      <c r="L1173" s="196">
        <f t="shared" si="794"/>
      </c>
      <c r="M1173" s="194">
        <f>M1120+M1133+M1146+M1159+M1172</f>
      </c>
      <c r="N1173" s="197">
        <f t="shared" si="821"/>
      </c>
      <c r="O1173" s="194">
        <f>O1120+O1133+O1146+O1159+O1172</f>
      </c>
      <c r="P1173" s="197">
        <f t="shared" si="848"/>
      </c>
      <c r="Q1173" s="198">
        <f t="shared" si="710"/>
      </c>
      <c r="R1173" s="194">
        <f>R1120+R1133+R1146+R1159+R1172</f>
      </c>
      <c r="S1173" s="198">
        <f t="shared" si="764"/>
      </c>
      <c r="T1173" s="194">
        <f>T1120+T1133+T1146+T1159+T1172</f>
      </c>
      <c r="U1173" s="199">
        <f t="shared" si="116"/>
      </c>
      <c r="V1173" s="194">
        <f>(F1173+4*500)/T1173</f>
      </c>
      <c r="W1173" s="194">
        <f>W1120+W1133+W1146+W1159+W1172</f>
      </c>
      <c r="X1173" s="194">
        <f t="shared" si="248"/>
      </c>
      <c r="Y1173" s="198">
        <f t="shared" si="380"/>
      </c>
      <c r="Z1173" s="194">
        <f t="shared" si="512"/>
      </c>
      <c r="AA1173" s="194">
        <f>W1173/(F1173+COUNT(W1108:W1119,W1121:W1132,W1134:W1145,W1147:W1158,W1160:W1171)*500)</f>
      </c>
      <c r="AB1173" s="194">
        <f>AB1120+AB1133+AB1146+AB1159+AB1172</f>
      </c>
      <c r="AC1173" s="194">
        <f>AC1120+AC1133+AC1146+AC1159+AC1172</f>
      </c>
      <c r="AD1173" s="198">
        <f t="shared" si="644"/>
      </c>
      <c r="AE1173" s="194">
        <f>(W1173-AC1173)/(F1173+COUNT(W1108:W1119,W1121:W1132,W1134:W1145,W1147:W1158,W1160:W1171)*500)</f>
      </c>
      <c r="AF1173" s="174"/>
    </row>
    <row r="1174">
      <c r="A1174" s="150" t="s">
        <v>107</v>
      </c>
      <c r="B1174" s="151" t="s">
        <v>108</v>
      </c>
      <c r="C1174" s="152" t="s">
        <v>109</v>
      </c>
      <c r="D1174" s="151" t="s">
        <v>110</v>
      </c>
      <c r="E1174" s="153" t="s">
        <v>111</v>
      </c>
      <c r="F1174" s="151" t="s">
        <v>112</v>
      </c>
      <c r="G1174" s="151" t="s">
        <v>113</v>
      </c>
      <c r="H1174" s="151" t="s">
        <v>114</v>
      </c>
      <c r="I1174" s="154" t="s">
        <v>115</v>
      </c>
      <c r="J1174" s="155" t="s">
        <v>116</v>
      </c>
      <c r="K1174" s="151" t="s">
        <v>117</v>
      </c>
      <c r="L1174" s="155" t="s">
        <v>118</v>
      </c>
      <c r="M1174" s="151" t="s">
        <v>119</v>
      </c>
      <c r="N1174" s="156" t="s">
        <v>120</v>
      </c>
      <c r="O1174" s="151" t="s">
        <v>121</v>
      </c>
      <c r="P1174" s="156" t="s">
        <v>122</v>
      </c>
      <c r="Q1174" s="154" t="s">
        <v>123</v>
      </c>
      <c r="R1174" s="157" t="s">
        <v>124</v>
      </c>
      <c r="S1174" s="158" t="s">
        <v>125</v>
      </c>
      <c r="T1174" s="157" t="s">
        <v>126</v>
      </c>
      <c r="U1174" s="159" t="s">
        <v>127</v>
      </c>
      <c r="V1174" s="160" t="s">
        <v>128</v>
      </c>
      <c r="W1174" s="159" t="s">
        <v>129</v>
      </c>
      <c r="X1174" s="160" t="s">
        <v>130</v>
      </c>
      <c r="Y1174" s="158" t="s">
        <v>131</v>
      </c>
      <c r="Z1174" s="160" t="s">
        <v>132</v>
      </c>
      <c r="AA1174" s="160" t="s">
        <v>133</v>
      </c>
      <c r="AB1174" s="160" t="s">
        <v>134</v>
      </c>
      <c r="AC1174" s="157" t="s">
        <v>135</v>
      </c>
      <c r="AD1174" s="158" t="s">
        <v>136</v>
      </c>
      <c r="AE1174" s="160" t="s">
        <v>137</v>
      </c>
      <c r="AF1174" s="160" t="s">
        <v>138</v>
      </c>
    </row>
    <row r="1175">
      <c r="A1175" s="161" t="s">
        <v>210</v>
      </c>
      <c r="B1175" s="162" t="s">
        <v>140</v>
      </c>
      <c r="C1175" s="163" t="s">
        <v>163</v>
      </c>
      <c r="D1175" s="201" t="s">
        <v>187</v>
      </c>
      <c r="E1175" s="165">
        <v>681.84</v>
      </c>
      <c r="F1175" s="166">
        <f>E1175+E1177+E1176</f>
      </c>
      <c r="G1175" s="167">
        <v>2894</v>
      </c>
      <c r="H1175" s="167">
        <v>116</v>
      </c>
      <c r="I1175" s="168">
        <f t="shared" ref="I1175:I1240" si="684">H1175/G1175</f>
      </c>
      <c r="J1175" s="169">
        <f t="shared" ref="J1175:J1239" si="738">(E1175/G1175)*1000</f>
      </c>
      <c r="K1175" s="167">
        <v>12</v>
      </c>
      <c r="L1175" s="169">
        <f t="shared" ref="L1175:L1240" si="795">E1175/K1175</f>
      </c>
      <c r="M1175" s="167">
        <v>0</v>
      </c>
      <c r="N1175" s="170">
        <f t="shared" ref="N1175:N1240" si="822">E1175/M1175</f>
      </c>
      <c r="O1175" s="167">
        <v>0</v>
      </c>
      <c r="P1175" s="170">
        <f t="shared" ref="P1175:P1240" si="849">E1175/O1175</f>
      </c>
      <c r="Q1175" s="171">
        <f>(M1175+M1177)/(O1175+O1177)</f>
      </c>
      <c r="R1175" s="172">
        <v>1</v>
      </c>
      <c r="S1175" s="171">
        <f>(O1175+O1177)/(K1175+K1177)</f>
      </c>
      <c r="T1175" s="172">
        <v>0</v>
      </c>
      <c r="U1175" s="173">
        <f>F1175/T1175</f>
      </c>
      <c r="V1175" s="174">
        <f>(F1175+500)/T1175</f>
      </c>
      <c r="W1175" s="175">
        <v>0</v>
      </c>
      <c r="X1175" s="174">
        <f>W1175/T1175</f>
      </c>
      <c r="Y1175" s="171">
        <f>T1175/R1175</f>
      </c>
      <c r="Z1175" s="174">
        <f>W1175/F1175</f>
      </c>
      <c r="AA1175" s="174">
        <f>W1175/(F1175+500)</f>
      </c>
      <c r="AB1175" s="172">
        <v>0</v>
      </c>
      <c r="AC1175" s="172">
        <v>0</v>
      </c>
      <c r="AD1175" s="171">
        <f>AB1175/T1175</f>
      </c>
      <c r="AE1175" s="174">
        <f>(W1175-AC1175)/(F1175+500)</f>
      </c>
      <c r="AF1175" s="176" t="s">
        <v>205</v>
      </c>
    </row>
    <row r="1176">
      <c r="A1176" s="161"/>
      <c r="B1176" s="162"/>
      <c r="C1176" s="163"/>
      <c r="D1176" s="201" t="s">
        <v>142</v>
      </c>
      <c r="E1176" s="165">
        <v>921.51</v>
      </c>
      <c r="F1176" s="166"/>
      <c r="G1176" s="167">
        <v>4973</v>
      </c>
      <c r="H1176" s="167">
        <v>183</v>
      </c>
      <c r="I1176" s="168">
        <f t="shared" si="684"/>
      </c>
      <c r="J1176" s="169">
        <f t="shared" si="738"/>
      </c>
      <c r="K1176" s="167">
        <v>16</v>
      </c>
      <c r="L1176" s="169">
        <f t="shared" si="795"/>
      </c>
      <c r="M1176" s="167">
        <v>0</v>
      </c>
      <c r="N1176" s="170">
        <f t="shared" si="822"/>
      </c>
      <c r="O1176" s="167">
        <v>1</v>
      </c>
      <c r="P1176" s="170">
        <f t="shared" si="849"/>
      </c>
      <c r="Q1176" s="171"/>
      <c r="R1176" s="172"/>
      <c r="S1176" s="171"/>
      <c r="T1176" s="172"/>
      <c r="U1176" s="173"/>
      <c r="V1176" s="174"/>
      <c r="W1176" s="175"/>
      <c r="X1176" s="174"/>
      <c r="Y1176" s="171"/>
      <c r="Z1176" s="174"/>
      <c r="AA1176" s="174"/>
      <c r="AB1176" s="172"/>
      <c r="AC1176" s="172"/>
      <c r="AD1176" s="171"/>
      <c r="AE1176" s="174"/>
      <c r="AF1176" s="176"/>
    </row>
    <row r="1177">
      <c r="A1177" s="161"/>
      <c r="B1177" s="162"/>
      <c r="C1177" s="163"/>
      <c r="D1177" s="164" t="s">
        <v>144</v>
      </c>
      <c r="E1177" s="165">
        <v>20.03</v>
      </c>
      <c r="F1177" s="166"/>
      <c r="G1177" s="167">
        <v>210</v>
      </c>
      <c r="H1177" s="167">
        <v>6</v>
      </c>
      <c r="I1177" s="168">
        <f t="shared" si="684"/>
      </c>
      <c r="J1177" s="169">
        <f t="shared" si="738"/>
      </c>
      <c r="K1177" s="167">
        <v>0</v>
      </c>
      <c r="L1177" s="169">
        <f t="shared" si="795"/>
      </c>
      <c r="M1177" s="167">
        <v>0</v>
      </c>
      <c r="N1177" s="170">
        <f t="shared" si="822"/>
      </c>
      <c r="O1177" s="167">
        <v>0</v>
      </c>
      <c r="P1177" s="170">
        <f t="shared" si="849"/>
      </c>
      <c r="Q1177" s="171"/>
      <c r="R1177" s="172"/>
      <c r="S1177" s="171"/>
      <c r="T1177" s="172"/>
      <c r="U1177" s="173"/>
      <c r="V1177" s="174"/>
      <c r="W1177" s="175"/>
      <c r="X1177" s="174"/>
      <c r="Y1177" s="171"/>
      <c r="Z1177" s="174"/>
      <c r="AA1177" s="174"/>
      <c r="AB1177" s="172"/>
      <c r="AC1177" s="172"/>
      <c r="AD1177" s="171"/>
      <c r="AE1177" s="174"/>
      <c r="AF1177" s="176" t="s">
        <v>177</v>
      </c>
    </row>
    <row r="1178">
      <c r="A1178" s="161"/>
      <c r="B1178" s="162" t="s">
        <v>146</v>
      </c>
      <c r="C1178" s="163" t="s">
        <v>163</v>
      </c>
      <c r="D1178" s="201" t="s">
        <v>187</v>
      </c>
      <c r="E1178" s="165">
        <v>1183.1</v>
      </c>
      <c r="F1178" s="166">
        <f>E1178+E1180+E1179</f>
      </c>
      <c r="G1178" s="167">
        <v>4750</v>
      </c>
      <c r="H1178" s="167">
        <v>97</v>
      </c>
      <c r="I1178" s="168">
        <f t="shared" si="684"/>
      </c>
      <c r="J1178" s="169">
        <f t="shared" si="738"/>
      </c>
      <c r="K1178" s="167">
        <v>23</v>
      </c>
      <c r="L1178" s="169">
        <f t="shared" si="795"/>
      </c>
      <c r="M1178" s="167">
        <v>0</v>
      </c>
      <c r="N1178" s="170">
        <f t="shared" si="822"/>
      </c>
      <c r="O1178" s="167">
        <v>4</v>
      </c>
      <c r="P1178" s="170">
        <f t="shared" si="849"/>
      </c>
      <c r="Q1178" s="171">
        <f>(M1178+M1180)/(O1178+O1180)</f>
      </c>
      <c r="R1178" s="172">
        <v>4</v>
      </c>
      <c r="S1178" s="171">
        <f>(O1178+O1180)/(K1178+K1180)</f>
      </c>
      <c r="T1178" s="172">
        <v>1</v>
      </c>
      <c r="U1178" s="173">
        <f>F1178/T1178</f>
      </c>
      <c r="V1178" s="174">
        <f>(F1178+500)/T1178</f>
      </c>
      <c r="W1178" s="175">
        <v>1752</v>
      </c>
      <c r="X1178" s="174">
        <f>W1178/T1178</f>
      </c>
      <c r="Y1178" s="171">
        <f>T1178/R1178</f>
      </c>
      <c r="Z1178" s="174">
        <f>W1178/F1178</f>
      </c>
      <c r="AA1178" s="174">
        <f>W1178/(F1178+500)</f>
      </c>
      <c r="AB1178" s="172">
        <v>0</v>
      </c>
      <c r="AC1178" s="172">
        <v>0</v>
      </c>
      <c r="AD1178" s="171">
        <f>AB1178/T1178</f>
      </c>
      <c r="AE1178" s="174">
        <f>(W1178-AC1178)/(F1178+500)</f>
      </c>
      <c r="AF1178" s="176" t="s">
        <v>205</v>
      </c>
    </row>
    <row r="1179">
      <c r="A1179" s="161"/>
      <c r="B1179" s="162"/>
      <c r="C1179" s="163"/>
      <c r="D1179" s="201" t="s">
        <v>142</v>
      </c>
      <c r="E1179" s="165">
        <v>442.26</v>
      </c>
      <c r="F1179" s="166"/>
      <c r="G1179" s="167">
        <v>3141</v>
      </c>
      <c r="H1179" s="167">
        <v>116</v>
      </c>
      <c r="I1179" s="168">
        <f t="shared" si="684"/>
      </c>
      <c r="J1179" s="169">
        <f t="shared" si="738"/>
      </c>
      <c r="K1179" s="167">
        <v>6</v>
      </c>
      <c r="L1179" s="169">
        <f t="shared" si="795"/>
      </c>
      <c r="M1179" s="167">
        <v>0</v>
      </c>
      <c r="N1179" s="170">
        <f t="shared" si="822"/>
      </c>
      <c r="O1179" s="167">
        <v>1</v>
      </c>
      <c r="P1179" s="170">
        <f t="shared" si="849"/>
      </c>
      <c r="Q1179" s="171"/>
      <c r="R1179" s="172"/>
      <c r="S1179" s="171"/>
      <c r="T1179" s="172"/>
      <c r="U1179" s="173"/>
      <c r="V1179" s="174"/>
      <c r="W1179" s="175"/>
      <c r="X1179" s="174"/>
      <c r="Y1179" s="171"/>
      <c r="Z1179" s="174"/>
      <c r="AA1179" s="174"/>
      <c r="AB1179" s="172"/>
      <c r="AC1179" s="172"/>
      <c r="AD1179" s="171"/>
      <c r="AE1179" s="174"/>
      <c r="AF1179" s="176"/>
    </row>
    <row r="1180">
      <c r="A1180" s="161"/>
      <c r="B1180" s="162"/>
      <c r="C1180" s="163"/>
      <c r="D1180" s="164" t="s">
        <v>144</v>
      </c>
      <c r="E1180" s="165">
        <v>7.7</v>
      </c>
      <c r="F1180" s="166"/>
      <c r="G1180" s="167">
        <v>183</v>
      </c>
      <c r="H1180" s="167">
        <v>9</v>
      </c>
      <c r="I1180" s="168">
        <f t="shared" si="684"/>
      </c>
      <c r="J1180" s="169">
        <f t="shared" si="738"/>
      </c>
      <c r="K1180" s="167">
        <v>0</v>
      </c>
      <c r="L1180" s="169">
        <f t="shared" si="795"/>
      </c>
      <c r="M1180" s="167">
        <v>0</v>
      </c>
      <c r="N1180" s="170">
        <f t="shared" si="822"/>
      </c>
      <c r="O1180" s="167">
        <v>0</v>
      </c>
      <c r="P1180" s="170">
        <f t="shared" si="849"/>
      </c>
      <c r="Q1180" s="171"/>
      <c r="R1180" s="172"/>
      <c r="S1180" s="171"/>
      <c r="T1180" s="172"/>
      <c r="U1180" s="173"/>
      <c r="V1180" s="174"/>
      <c r="W1180" s="175"/>
      <c r="X1180" s="174"/>
      <c r="Y1180" s="171"/>
      <c r="Z1180" s="174"/>
      <c r="AA1180" s="174"/>
      <c r="AB1180" s="172"/>
      <c r="AC1180" s="172"/>
      <c r="AD1180" s="171"/>
      <c r="AE1180" s="174"/>
      <c r="AF1180" s="176" t="s">
        <v>177</v>
      </c>
    </row>
    <row r="1181">
      <c r="A1181" s="161"/>
      <c r="B1181" s="162" t="s">
        <v>147</v>
      </c>
      <c r="C1181" s="163" t="s">
        <v>163</v>
      </c>
      <c r="D1181" s="201" t="s">
        <v>187</v>
      </c>
      <c r="E1181" s="165">
        <v>303.19</v>
      </c>
      <c r="F1181" s="166">
        <f>E1181+E1183+E1182</f>
      </c>
      <c r="G1181" s="167">
        <v>2238</v>
      </c>
      <c r="H1181" s="167">
        <v>26</v>
      </c>
      <c r="I1181" s="168">
        <f t="shared" si="684"/>
      </c>
      <c r="J1181" s="169">
        <f t="shared" si="738"/>
      </c>
      <c r="K1181" s="167">
        <v>6</v>
      </c>
      <c r="L1181" s="169">
        <f t="shared" si="795"/>
      </c>
      <c r="M1181" s="167">
        <v>0</v>
      </c>
      <c r="N1181" s="170">
        <f t="shared" si="822"/>
      </c>
      <c r="O1181" s="167">
        <v>0</v>
      </c>
      <c r="P1181" s="170">
        <f t="shared" si="849"/>
      </c>
      <c r="Q1181" s="171">
        <f>(M1181+M1183)/(O1181+O1183)</f>
      </c>
      <c r="R1181" s="172">
        <v>1</v>
      </c>
      <c r="S1181" s="171">
        <f>(O1181+O1183)/(K1181+K1183)</f>
      </c>
      <c r="T1181" s="172">
        <v>0</v>
      </c>
      <c r="U1181" s="173">
        <f>F1181/T1181</f>
      </c>
      <c r="V1181" s="174">
        <f>(F1181+500)/T1181</f>
      </c>
      <c r="W1181" s="175">
        <v>0</v>
      </c>
      <c r="X1181" s="174">
        <f>W1181/T1181</f>
      </c>
      <c r="Y1181" s="171">
        <f>T1181/R1181</f>
      </c>
      <c r="Z1181" s="174">
        <f>W1181/F1181</f>
      </c>
      <c r="AA1181" s="174">
        <f>W1181/(F1181+500)</f>
      </c>
      <c r="AB1181" s="172">
        <v>0</v>
      </c>
      <c r="AC1181" s="172">
        <v>0</v>
      </c>
      <c r="AD1181" s="171">
        <f>AB1181/T1181</f>
      </c>
      <c r="AE1181" s="174">
        <f>(W1181-AC1181)/(F1181+500)</f>
      </c>
      <c r="AF1181" s="176" t="s">
        <v>205</v>
      </c>
    </row>
    <row r="1182">
      <c r="A1182" s="161"/>
      <c r="B1182" s="162"/>
      <c r="C1182" s="163"/>
      <c r="D1182" s="201" t="s">
        <v>142</v>
      </c>
      <c r="E1182" s="165">
        <v>457.69</v>
      </c>
      <c r="F1182" s="166"/>
      <c r="G1182" s="167">
        <v>2387</v>
      </c>
      <c r="H1182" s="167">
        <v>99</v>
      </c>
      <c r="I1182" s="168">
        <f t="shared" si="684"/>
      </c>
      <c r="J1182" s="169">
        <f t="shared" si="738"/>
      </c>
      <c r="K1182" s="167">
        <v>5</v>
      </c>
      <c r="L1182" s="169">
        <f t="shared" si="795"/>
      </c>
      <c r="M1182" s="167">
        <v>0</v>
      </c>
      <c r="N1182" s="170">
        <f t="shared" si="822"/>
      </c>
      <c r="O1182" s="167">
        <v>1</v>
      </c>
      <c r="P1182" s="170">
        <f t="shared" si="849"/>
      </c>
      <c r="Q1182" s="171"/>
      <c r="R1182" s="172"/>
      <c r="S1182" s="171"/>
      <c r="T1182" s="172"/>
      <c r="U1182" s="173"/>
      <c r="V1182" s="174"/>
      <c r="W1182" s="175"/>
      <c r="X1182" s="174"/>
      <c r="Y1182" s="171"/>
      <c r="Z1182" s="174"/>
      <c r="AA1182" s="174"/>
      <c r="AB1182" s="172"/>
      <c r="AC1182" s="172"/>
      <c r="AD1182" s="171"/>
      <c r="AE1182" s="174"/>
      <c r="AF1182" s="176"/>
    </row>
    <row r="1183">
      <c r="A1183" s="161"/>
      <c r="B1183" s="162"/>
      <c r="C1183" s="163"/>
      <c r="D1183" s="164" t="s">
        <v>144</v>
      </c>
      <c r="E1183" s="165">
        <v>8.31</v>
      </c>
      <c r="F1183" s="166"/>
      <c r="G1183" s="167">
        <v>203</v>
      </c>
      <c r="H1183" s="167">
        <v>5</v>
      </c>
      <c r="I1183" s="168">
        <f t="shared" si="684"/>
      </c>
      <c r="J1183" s="169">
        <f t="shared" si="738"/>
      </c>
      <c r="K1183" s="167">
        <v>0</v>
      </c>
      <c r="L1183" s="169">
        <f t="shared" si="795"/>
      </c>
      <c r="M1183" s="167">
        <v>0</v>
      </c>
      <c r="N1183" s="170">
        <f t="shared" si="822"/>
      </c>
      <c r="O1183" s="167">
        <v>0</v>
      </c>
      <c r="P1183" s="170">
        <f t="shared" si="849"/>
      </c>
      <c r="Q1183" s="171"/>
      <c r="R1183" s="172"/>
      <c r="S1183" s="171"/>
      <c r="T1183" s="172"/>
      <c r="U1183" s="173"/>
      <c r="V1183" s="174"/>
      <c r="W1183" s="175"/>
      <c r="X1183" s="174"/>
      <c r="Y1183" s="171"/>
      <c r="Z1183" s="174"/>
      <c r="AA1183" s="174"/>
      <c r="AB1183" s="172"/>
      <c r="AC1183" s="172"/>
      <c r="AD1183" s="171"/>
      <c r="AE1183" s="174"/>
      <c r="AF1183" s="176" t="s">
        <v>177</v>
      </c>
    </row>
    <row r="1184">
      <c r="A1184" s="161"/>
      <c r="B1184" s="162" t="s">
        <v>148</v>
      </c>
      <c r="C1184" s="163" t="s">
        <v>163</v>
      </c>
      <c r="D1184" s="201" t="s">
        <v>187</v>
      </c>
      <c r="E1184" s="165">
        <v>75.42</v>
      </c>
      <c r="F1184" s="166">
        <f>E1184+E1186+E1185</f>
      </c>
      <c r="G1184" s="167">
        <v>546</v>
      </c>
      <c r="H1184" s="167">
        <v>16</v>
      </c>
      <c r="I1184" s="168">
        <f t="shared" si="684"/>
      </c>
      <c r="J1184" s="169">
        <f t="shared" si="738"/>
      </c>
      <c r="K1184" s="167">
        <v>1</v>
      </c>
      <c r="L1184" s="169">
        <f t="shared" si="795"/>
      </c>
      <c r="M1184" s="167">
        <v>0</v>
      </c>
      <c r="N1184" s="170">
        <f t="shared" si="822"/>
      </c>
      <c r="O1184" s="167">
        <v>0</v>
      </c>
      <c r="P1184" s="170">
        <f t="shared" si="849"/>
      </c>
      <c r="Q1184" s="171">
        <f>(M1184+M1186)/(O1184+O1186)</f>
      </c>
      <c r="R1184" s="172">
        <v>5</v>
      </c>
      <c r="S1184" s="171">
        <f>(O1184+O1186)/(K1184+K1186)</f>
      </c>
      <c r="T1184" s="172">
        <v>2</v>
      </c>
      <c r="U1184" s="173">
        <f>F1184/T1184</f>
      </c>
      <c r="V1184" s="174">
        <f>(F1184+500)/T1184</f>
      </c>
      <c r="W1184" s="175">
        <v>4142.4</v>
      </c>
      <c r="X1184" s="174">
        <f>W1184/T1184</f>
      </c>
      <c r="Y1184" s="171">
        <f>T1184/R1184</f>
      </c>
      <c r="Z1184" s="174">
        <f>W1184/F1184</f>
      </c>
      <c r="AA1184" s="174">
        <f>W1184/(F1184+500)</f>
      </c>
      <c r="AB1184" s="172">
        <v>1</v>
      </c>
      <c r="AC1184" s="172">
        <v>2071.2</v>
      </c>
      <c r="AD1184" s="171">
        <f>AB1184/T1184</f>
      </c>
      <c r="AE1184" s="174">
        <f>(W1184-AC1184)/(F1184+500)</f>
      </c>
      <c r="AF1184" s="176" t="s">
        <v>205</v>
      </c>
    </row>
    <row r="1185">
      <c r="A1185" s="161"/>
      <c r="B1185" s="162"/>
      <c r="C1185" s="163"/>
      <c r="D1185" s="201" t="s">
        <v>142</v>
      </c>
      <c r="E1185" s="165">
        <v>690.66</v>
      </c>
      <c r="F1185" s="166"/>
      <c r="G1185" s="167">
        <v>3582</v>
      </c>
      <c r="H1185" s="167">
        <v>92</v>
      </c>
      <c r="I1185" s="168">
        <f t="shared" si="684"/>
      </c>
      <c r="J1185" s="169">
        <f t="shared" si="738"/>
      </c>
      <c r="K1185" s="167">
        <v>9</v>
      </c>
      <c r="L1185" s="169">
        <f t="shared" si="795"/>
      </c>
      <c r="M1185" s="167">
        <v>2</v>
      </c>
      <c r="N1185" s="170">
        <f t="shared" si="822"/>
      </c>
      <c r="O1185" s="167">
        <v>2</v>
      </c>
      <c r="P1185" s="170">
        <f t="shared" si="849"/>
      </c>
      <c r="Q1185" s="171"/>
      <c r="R1185" s="172"/>
      <c r="S1185" s="171"/>
      <c r="T1185" s="172"/>
      <c r="U1185" s="173"/>
      <c r="V1185" s="174"/>
      <c r="W1185" s="175"/>
      <c r="X1185" s="174"/>
      <c r="Y1185" s="171"/>
      <c r="Z1185" s="174"/>
      <c r="AA1185" s="174"/>
      <c r="AB1185" s="172"/>
      <c r="AC1185" s="172"/>
      <c r="AD1185" s="171"/>
      <c r="AE1185" s="174"/>
      <c r="AF1185" s="176"/>
    </row>
    <row r="1186">
      <c r="A1186" s="161"/>
      <c r="B1186" s="162"/>
      <c r="C1186" s="163"/>
      <c r="D1186" s="164" t="s">
        <v>144</v>
      </c>
      <c r="E1186" s="165">
        <v>17.4</v>
      </c>
      <c r="F1186" s="166"/>
      <c r="G1186" s="167">
        <v>174</v>
      </c>
      <c r="H1186" s="167">
        <v>4</v>
      </c>
      <c r="I1186" s="168">
        <f t="shared" si="684"/>
      </c>
      <c r="J1186" s="169">
        <f t="shared" si="738"/>
      </c>
      <c r="K1186" s="167">
        <v>0</v>
      </c>
      <c r="L1186" s="169">
        <f t="shared" si="795"/>
      </c>
      <c r="M1186" s="167">
        <v>0</v>
      </c>
      <c r="N1186" s="170">
        <f t="shared" si="822"/>
      </c>
      <c r="O1186" s="167">
        <v>0</v>
      </c>
      <c r="P1186" s="170">
        <f t="shared" si="849"/>
      </c>
      <c r="Q1186" s="171"/>
      <c r="R1186" s="172"/>
      <c r="S1186" s="171"/>
      <c r="T1186" s="172"/>
      <c r="U1186" s="173"/>
      <c r="V1186" s="174"/>
      <c r="W1186" s="175"/>
      <c r="X1186" s="174"/>
      <c r="Y1186" s="171"/>
      <c r="Z1186" s="174"/>
      <c r="AA1186" s="174"/>
      <c r="AB1186" s="172"/>
      <c r="AC1186" s="172"/>
      <c r="AD1186" s="171"/>
      <c r="AE1186" s="174"/>
      <c r="AF1186" s="176" t="s">
        <v>177</v>
      </c>
    </row>
    <row r="1187">
      <c r="A1187" s="161"/>
      <c r="B1187" s="177" t="s">
        <v>149</v>
      </c>
      <c r="C1187" s="178"/>
      <c r="D1187" s="179"/>
      <c r="E1187" s="180">
        <f>SUM(E1175:E1186)</f>
      </c>
      <c r="F1187" s="181">
        <f>SUM(F1175:F1186)</f>
      </c>
      <c r="G1187" s="181">
        <f>SUM(G1175:G1186)</f>
      </c>
      <c r="H1187" s="181">
        <f>SUM(H1175:H1186)</f>
      </c>
      <c r="I1187" s="182">
        <f t="shared" si="684"/>
      </c>
      <c r="J1187" s="183">
        <f t="shared" si="738"/>
      </c>
      <c r="K1187" s="181">
        <f>SUM(K1175:K1186)</f>
      </c>
      <c r="L1187" s="183">
        <f t="shared" si="795"/>
      </c>
      <c r="M1187" s="181">
        <f>SUM(M1175:M1186)</f>
      </c>
      <c r="N1187" s="184">
        <f t="shared" si="822"/>
      </c>
      <c r="O1187" s="181">
        <f>SUM(O1175:O1186)</f>
      </c>
      <c r="P1187" s="184">
        <f t="shared" si="849"/>
      </c>
      <c r="Q1187" s="185">
        <f>M1187/O1187</f>
      </c>
      <c r="R1187" s="181">
        <f>SUM(R1175:R1186)</f>
      </c>
      <c r="S1187" s="185">
        <f>(O1187+O1187)/(K1187+K1187)</f>
      </c>
      <c r="T1187" s="181">
        <f>SUM(T1175:T1186)</f>
      </c>
      <c r="U1187" s="186">
        <f t="shared" ref="U1187:U1188" si="117">F1187/T1187</f>
      </c>
      <c r="V1187" s="187">
        <f>(F1187+5*500)/T1187</f>
      </c>
      <c r="W1187" s="183">
        <f>SUM(W1175:W1186)</f>
      </c>
      <c r="X1187" s="188">
        <f t="shared" ref="X1187:X1188" si="249">W1187/T1187</f>
      </c>
      <c r="Y1187" s="185">
        <f t="shared" ref="Y1187:Y1188" si="381">T1187/R1187</f>
      </c>
      <c r="Z1187" s="187">
        <f t="shared" ref="Z1187:Z1188" si="513">W1187/F1187</f>
      </c>
      <c r="AA1187" s="187">
        <f>W1187/(F1187+COUNT(W1175:W1186)*500)</f>
      </c>
      <c r="AB1187" s="181">
        <f>SUM(AB1175:AB1186)</f>
      </c>
      <c r="AC1187" s="181">
        <f>SUM(AC1175:AC1186)</f>
      </c>
      <c r="AD1187" s="185">
        <f t="shared" ref="AD1187:AD1188" si="645">AB1187/T1187</f>
      </c>
      <c r="AE1187" s="189">
        <f>(W1187-AC1187)/(F1187+COUNT(W1175:W1186))</f>
      </c>
      <c r="AF1187" s="176"/>
    </row>
    <row r="1188">
      <c r="A1188" s="161"/>
      <c r="B1188" s="162" t="s">
        <v>150</v>
      </c>
      <c r="C1188" s="163" t="s">
        <v>156</v>
      </c>
      <c r="D1188" s="201" t="s">
        <v>187</v>
      </c>
      <c r="E1188" s="165">
        <v>318.16</v>
      </c>
      <c r="F1188" s="166">
        <f>E1188+E1190+E1189</f>
      </c>
      <c r="G1188" s="167">
        <v>1607</v>
      </c>
      <c r="H1188" s="167">
        <v>38</v>
      </c>
      <c r="I1188" s="168">
        <f t="shared" si="684"/>
      </c>
      <c r="J1188" s="169">
        <f t="shared" si="738"/>
      </c>
      <c r="K1188" s="167">
        <v>1</v>
      </c>
      <c r="L1188" s="169">
        <f t="shared" si="795"/>
      </c>
      <c r="M1188" s="167">
        <v>0</v>
      </c>
      <c r="N1188" s="170">
        <f t="shared" si="822"/>
      </c>
      <c r="O1188" s="167">
        <v>2</v>
      </c>
      <c r="P1188" s="170">
        <f t="shared" si="849"/>
      </c>
      <c r="Q1188" s="171">
        <f>(M1188+M1190)/(O1188+O1190)</f>
      </c>
      <c r="R1188" s="172">
        <v>4</v>
      </c>
      <c r="S1188" s="171">
        <f>(O1188+O1190)/(K1188+K1190)</f>
      </c>
      <c r="T1188" s="172">
        <v>1</v>
      </c>
      <c r="U1188" s="173">
        <f t="shared" si="117"/>
      </c>
      <c r="V1188" s="174">
        <f>(F1188+500)/T1188</f>
      </c>
      <c r="W1188" s="175">
        <v>2467.2000000000007</v>
      </c>
      <c r="X1188" s="174">
        <f t="shared" si="249"/>
      </c>
      <c r="Y1188" s="171">
        <f t="shared" si="381"/>
      </c>
      <c r="Z1188" s="174">
        <f t="shared" si="513"/>
      </c>
      <c r="AA1188" s="174">
        <f>W1188/(F1188+500)</f>
      </c>
      <c r="AB1188" s="172">
        <v>0</v>
      </c>
      <c r="AC1188" s="172">
        <v>0</v>
      </c>
      <c r="AD1188" s="171">
        <f t="shared" si="645"/>
      </c>
      <c r="AE1188" s="174">
        <f>(W1188-AC1188)/(F1188+500)</f>
      </c>
      <c r="AF1188" s="176" t="s">
        <v>205</v>
      </c>
    </row>
    <row r="1189">
      <c r="A1189" s="161"/>
      <c r="B1189" s="162"/>
      <c r="C1189" s="163"/>
      <c r="D1189" s="201" t="s">
        <v>142</v>
      </c>
      <c r="E1189" s="165">
        <v>1907.52</v>
      </c>
      <c r="F1189" s="166"/>
      <c r="G1189" s="167">
        <v>6117</v>
      </c>
      <c r="H1189" s="167">
        <v>166</v>
      </c>
      <c r="I1189" s="168">
        <f t="shared" si="684"/>
      </c>
      <c r="J1189" s="169">
        <f t="shared" si="738"/>
      </c>
      <c r="K1189" s="167">
        <v>16</v>
      </c>
      <c r="L1189" s="169">
        <f t="shared" si="795"/>
      </c>
      <c r="M1189" s="167">
        <v>1</v>
      </c>
      <c r="N1189" s="170">
        <f t="shared" si="822"/>
      </c>
      <c r="O1189" s="167">
        <v>2</v>
      </c>
      <c r="P1189" s="170">
        <f t="shared" si="849"/>
      </c>
      <c r="Q1189" s="171"/>
      <c r="R1189" s="172"/>
      <c r="S1189" s="171"/>
      <c r="T1189" s="172"/>
      <c r="U1189" s="173"/>
      <c r="V1189" s="174"/>
      <c r="W1189" s="175"/>
      <c r="X1189" s="174"/>
      <c r="Y1189" s="171"/>
      <c r="Z1189" s="174"/>
      <c r="AA1189" s="174"/>
      <c r="AB1189" s="172"/>
      <c r="AC1189" s="172"/>
      <c r="AD1189" s="171"/>
      <c r="AE1189" s="174"/>
      <c r="AF1189" s="176"/>
    </row>
    <row r="1190">
      <c r="A1190" s="161"/>
      <c r="B1190" s="162"/>
      <c r="C1190" s="163"/>
      <c r="D1190" s="164" t="s">
        <v>144</v>
      </c>
      <c r="E1190" s="165">
        <v>13.6</v>
      </c>
      <c r="F1190" s="166"/>
      <c r="G1190" s="167">
        <v>98</v>
      </c>
      <c r="H1190" s="167">
        <v>6</v>
      </c>
      <c r="I1190" s="168">
        <f t="shared" si="684"/>
      </c>
      <c r="J1190" s="169">
        <f t="shared" si="738"/>
      </c>
      <c r="K1190" s="167">
        <v>0</v>
      </c>
      <c r="L1190" s="169">
        <f t="shared" si="795"/>
      </c>
      <c r="M1190" s="167">
        <v>0</v>
      </c>
      <c r="N1190" s="170">
        <f t="shared" si="822"/>
      </c>
      <c r="O1190" s="167">
        <v>0</v>
      </c>
      <c r="P1190" s="170">
        <f t="shared" si="849"/>
      </c>
      <c r="Q1190" s="171"/>
      <c r="R1190" s="172"/>
      <c r="S1190" s="171"/>
      <c r="T1190" s="172"/>
      <c r="U1190" s="173"/>
      <c r="V1190" s="174"/>
      <c r="W1190" s="175"/>
      <c r="X1190" s="174"/>
      <c r="Y1190" s="171"/>
      <c r="Z1190" s="174"/>
      <c r="AA1190" s="174"/>
      <c r="AB1190" s="172"/>
      <c r="AC1190" s="172"/>
      <c r="AD1190" s="171"/>
      <c r="AE1190" s="174"/>
      <c r="AF1190" s="176" t="s">
        <v>177</v>
      </c>
    </row>
    <row r="1191">
      <c r="A1191" s="161"/>
      <c r="B1191" s="162" t="s">
        <v>152</v>
      </c>
      <c r="C1191" s="163" t="s">
        <v>156</v>
      </c>
      <c r="D1191" s="201" t="s">
        <v>187</v>
      </c>
      <c r="E1191" s="165">
        <v>266.88</v>
      </c>
      <c r="F1191" s="166">
        <f>E1191+E1193+E1192</f>
      </c>
      <c r="G1191" s="167">
        <v>1311</v>
      </c>
      <c r="H1191" s="167">
        <v>30</v>
      </c>
      <c r="I1191" s="168">
        <f t="shared" si="684"/>
      </c>
      <c r="J1191" s="169">
        <f t="shared" si="738"/>
      </c>
      <c r="K1191" s="167">
        <v>5</v>
      </c>
      <c r="L1191" s="169">
        <f t="shared" si="795"/>
      </c>
      <c r="M1191" s="167">
        <v>0</v>
      </c>
      <c r="N1191" s="170">
        <f t="shared" si="822"/>
      </c>
      <c r="O1191" s="167">
        <v>1</v>
      </c>
      <c r="P1191" s="170">
        <f t="shared" si="849"/>
      </c>
      <c r="Q1191" s="171">
        <f>(M1191+M1193)/(O1191+O1193)</f>
      </c>
      <c r="R1191" s="172">
        <v>6</v>
      </c>
      <c r="S1191" s="171">
        <f>(O1191+O1193)/(K1191+K1193)</f>
      </c>
      <c r="T1191" s="172">
        <v>2</v>
      </c>
      <c r="U1191" s="173">
        <f>F1191/T1191</f>
      </c>
      <c r="V1191" s="174">
        <f>(F1191+500)/T1191</f>
      </c>
      <c r="W1191" s="175">
        <v>5102.199999999999</v>
      </c>
      <c r="X1191" s="174">
        <f>W1191/T1191</f>
      </c>
      <c r="Y1191" s="171">
        <f>T1191/R1191</f>
      </c>
      <c r="Z1191" s="174">
        <f>W1191/F1191</f>
      </c>
      <c r="AA1191" s="174">
        <f>W1191/(F1191+500)</f>
      </c>
      <c r="AB1191" s="172">
        <v>2</v>
      </c>
      <c r="AC1191" s="172">
        <v>3031</v>
      </c>
      <c r="AD1191" s="171">
        <f>AB1191/T1191</f>
      </c>
      <c r="AE1191" s="174">
        <f>(W1191-AC1191)/(F1191+500)</f>
      </c>
      <c r="AF1191" s="176" t="s">
        <v>205</v>
      </c>
    </row>
    <row r="1192">
      <c r="A1192" s="161"/>
      <c r="B1192" s="162"/>
      <c r="C1192" s="163"/>
      <c r="D1192" s="201" t="s">
        <v>142</v>
      </c>
      <c r="E1192" s="165">
        <v>1692.37</v>
      </c>
      <c r="F1192" s="166"/>
      <c r="G1192" s="167">
        <v>5334</v>
      </c>
      <c r="H1192" s="167">
        <v>163</v>
      </c>
      <c r="I1192" s="168">
        <f t="shared" si="684"/>
      </c>
      <c r="J1192" s="169">
        <f t="shared" si="738"/>
      </c>
      <c r="K1192" s="167">
        <v>9</v>
      </c>
      <c r="L1192" s="169">
        <f t="shared" si="795"/>
      </c>
      <c r="M1192" s="167">
        <v>1</v>
      </c>
      <c r="N1192" s="170">
        <f t="shared" si="822"/>
      </c>
      <c r="O1192" s="167">
        <v>1</v>
      </c>
      <c r="P1192" s="170">
        <f t="shared" si="849"/>
      </c>
      <c r="Q1192" s="171"/>
      <c r="R1192" s="172"/>
      <c r="S1192" s="171"/>
      <c r="T1192" s="172"/>
      <c r="U1192" s="173"/>
      <c r="V1192" s="174"/>
      <c r="W1192" s="175"/>
      <c r="X1192" s="174"/>
      <c r="Y1192" s="171"/>
      <c r="Z1192" s="174"/>
      <c r="AA1192" s="174"/>
      <c r="AB1192" s="172"/>
      <c r="AC1192" s="172"/>
      <c r="AD1192" s="171"/>
      <c r="AE1192" s="174"/>
      <c r="AF1192" s="176"/>
    </row>
    <row r="1193">
      <c r="A1193" s="161"/>
      <c r="B1193" s="162"/>
      <c r="C1193" s="163"/>
      <c r="D1193" s="164" t="s">
        <v>144</v>
      </c>
      <c r="E1193" s="165">
        <v>9.6</v>
      </c>
      <c r="F1193" s="166"/>
      <c r="G1193" s="167">
        <v>128</v>
      </c>
      <c r="H1193" s="167">
        <v>5</v>
      </c>
      <c r="I1193" s="168">
        <f t="shared" si="684"/>
      </c>
      <c r="J1193" s="169">
        <f t="shared" si="738"/>
      </c>
      <c r="K1193" s="167">
        <v>0</v>
      </c>
      <c r="L1193" s="169">
        <f t="shared" si="795"/>
      </c>
      <c r="M1193" s="167">
        <v>0</v>
      </c>
      <c r="N1193" s="170">
        <f t="shared" si="822"/>
      </c>
      <c r="O1193" s="167">
        <v>0</v>
      </c>
      <c r="P1193" s="170">
        <f t="shared" si="849"/>
      </c>
      <c r="Q1193" s="171"/>
      <c r="R1193" s="172"/>
      <c r="S1193" s="171"/>
      <c r="T1193" s="172"/>
      <c r="U1193" s="173"/>
      <c r="V1193" s="174"/>
      <c r="W1193" s="175"/>
      <c r="X1193" s="174"/>
      <c r="Y1193" s="171"/>
      <c r="Z1193" s="174"/>
      <c r="AA1193" s="174"/>
      <c r="AB1193" s="172"/>
      <c r="AC1193" s="172"/>
      <c r="AD1193" s="171"/>
      <c r="AE1193" s="174"/>
      <c r="AF1193" s="176" t="s">
        <v>177</v>
      </c>
    </row>
    <row r="1194">
      <c r="A1194" s="161"/>
      <c r="B1194" s="162" t="s">
        <v>153</v>
      </c>
      <c r="C1194" s="163" t="s">
        <v>156</v>
      </c>
      <c r="D1194" s="201" t="s">
        <v>187</v>
      </c>
      <c r="E1194" s="165">
        <v>279.76</v>
      </c>
      <c r="F1194" s="166">
        <f>E1194+E1196+E1195</f>
      </c>
      <c r="G1194" s="167">
        <v>1469</v>
      </c>
      <c r="H1194" s="167">
        <v>23</v>
      </c>
      <c r="I1194" s="168">
        <f t="shared" si="684"/>
      </c>
      <c r="J1194" s="169">
        <f t="shared" si="738"/>
      </c>
      <c r="K1194" s="167">
        <v>5</v>
      </c>
      <c r="L1194" s="169">
        <f t="shared" si="795"/>
      </c>
      <c r="M1194" s="167">
        <v>0</v>
      </c>
      <c r="N1194" s="170">
        <f t="shared" si="822"/>
      </c>
      <c r="O1194" s="167">
        <v>0</v>
      </c>
      <c r="P1194" s="170">
        <f t="shared" si="849"/>
      </c>
      <c r="Q1194" s="171">
        <f>(M1194+M1196)/(O1194+O1196)</f>
      </c>
      <c r="R1194" s="172">
        <v>6</v>
      </c>
      <c r="S1194" s="171">
        <f>(O1194+O1196)/(K1194+K1196)</f>
      </c>
      <c r="T1194" s="172">
        <v>3</v>
      </c>
      <c r="U1194" s="173">
        <f>F1194/T1194</f>
      </c>
      <c r="V1194" s="174">
        <f>(F1194+500)/T1194</f>
      </c>
      <c r="W1194" s="175">
        <v>4190.4000000000015</v>
      </c>
      <c r="X1194" s="174">
        <f>W1194/T1194</f>
      </c>
      <c r="Y1194" s="171">
        <f>T1194/R1194</f>
      </c>
      <c r="Z1194" s="174">
        <f>W1194/F1194</f>
      </c>
      <c r="AA1194" s="174">
        <f>W1194/(F1194+500)</f>
      </c>
      <c r="AB1194" s="172">
        <v>1</v>
      </c>
      <c r="AC1194" s="172">
        <v>1723.1999999999998</v>
      </c>
      <c r="AD1194" s="171">
        <f>AB1194/T1194</f>
      </c>
      <c r="AE1194" s="174">
        <f>(W1194-AC1194)/(F1194+500)</f>
      </c>
      <c r="AF1194" s="176" t="s">
        <v>205</v>
      </c>
    </row>
    <row r="1195">
      <c r="A1195" s="161"/>
      <c r="B1195" s="162"/>
      <c r="C1195" s="163"/>
      <c r="D1195" s="201" t="s">
        <v>142</v>
      </c>
      <c r="E1195" s="165">
        <v>1742.27</v>
      </c>
      <c r="F1195" s="166"/>
      <c r="G1195" s="167">
        <v>6288</v>
      </c>
      <c r="H1195" s="167">
        <v>186</v>
      </c>
      <c r="I1195" s="168">
        <f t="shared" si="684"/>
      </c>
      <c r="J1195" s="169">
        <f t="shared" si="738"/>
      </c>
      <c r="K1195" s="167">
        <v>22</v>
      </c>
      <c r="L1195" s="169">
        <f t="shared" si="795"/>
      </c>
      <c r="M1195" s="167">
        <v>2</v>
      </c>
      <c r="N1195" s="170">
        <f t="shared" si="822"/>
      </c>
      <c r="O1195" s="167">
        <v>3</v>
      </c>
      <c r="P1195" s="170">
        <f t="shared" si="849"/>
      </c>
      <c r="Q1195" s="171"/>
      <c r="R1195" s="172"/>
      <c r="S1195" s="171"/>
      <c r="T1195" s="172"/>
      <c r="U1195" s="173"/>
      <c r="V1195" s="174"/>
      <c r="W1195" s="175"/>
      <c r="X1195" s="174"/>
      <c r="Y1195" s="171"/>
      <c r="Z1195" s="174"/>
      <c r="AA1195" s="174"/>
      <c r="AB1195" s="172"/>
      <c r="AC1195" s="172"/>
      <c r="AD1195" s="171"/>
      <c r="AE1195" s="174"/>
      <c r="AF1195" s="176"/>
    </row>
    <row r="1196">
      <c r="A1196" s="161"/>
      <c r="B1196" s="162"/>
      <c r="C1196" s="163"/>
      <c r="D1196" s="164" t="s">
        <v>144</v>
      </c>
      <c r="E1196" s="165">
        <v>8.2</v>
      </c>
      <c r="F1196" s="166"/>
      <c r="G1196" s="167">
        <v>154</v>
      </c>
      <c r="H1196" s="167">
        <v>9</v>
      </c>
      <c r="I1196" s="168">
        <f t="shared" si="684"/>
      </c>
      <c r="J1196" s="169">
        <f t="shared" si="738"/>
      </c>
      <c r="K1196" s="167">
        <v>0</v>
      </c>
      <c r="L1196" s="169">
        <f t="shared" si="795"/>
      </c>
      <c r="M1196" s="167">
        <v>0</v>
      </c>
      <c r="N1196" s="170">
        <f t="shared" si="822"/>
      </c>
      <c r="O1196" s="167">
        <v>0</v>
      </c>
      <c r="P1196" s="170">
        <f t="shared" si="849"/>
      </c>
      <c r="Q1196" s="171"/>
      <c r="R1196" s="172"/>
      <c r="S1196" s="171"/>
      <c r="T1196" s="172"/>
      <c r="U1196" s="173"/>
      <c r="V1196" s="174"/>
      <c r="W1196" s="175"/>
      <c r="X1196" s="174"/>
      <c r="Y1196" s="171"/>
      <c r="Z1196" s="174"/>
      <c r="AA1196" s="174"/>
      <c r="AB1196" s="172"/>
      <c r="AC1196" s="172"/>
      <c r="AD1196" s="171"/>
      <c r="AE1196" s="174"/>
      <c r="AF1196" s="176" t="s">
        <v>177</v>
      </c>
    </row>
    <row r="1197">
      <c r="A1197" s="161"/>
      <c r="B1197" s="162" t="s">
        <v>154</v>
      </c>
      <c r="C1197" s="163" t="s">
        <v>156</v>
      </c>
      <c r="D1197" s="201" t="s">
        <v>187</v>
      </c>
      <c r="E1197" s="165">
        <v>403.26</v>
      </c>
      <c r="F1197" s="166">
        <f>E1197+E1199+E1198</f>
      </c>
      <c r="G1197" s="167">
        <v>2350</v>
      </c>
      <c r="H1197" s="167">
        <v>22</v>
      </c>
      <c r="I1197" s="168">
        <f t="shared" si="684"/>
      </c>
      <c r="J1197" s="169">
        <f t="shared" si="738"/>
      </c>
      <c r="K1197" s="167">
        <v>3</v>
      </c>
      <c r="L1197" s="169">
        <f t="shared" si="795"/>
      </c>
      <c r="M1197" s="167">
        <v>1</v>
      </c>
      <c r="N1197" s="170">
        <f t="shared" si="822"/>
      </c>
      <c r="O1197" s="167">
        <v>1</v>
      </c>
      <c r="P1197" s="170">
        <f t="shared" si="849"/>
      </c>
      <c r="Q1197" s="171">
        <f>(M1197+M1199)/(O1197+O1199)</f>
      </c>
      <c r="R1197" s="172">
        <v>11</v>
      </c>
      <c r="S1197" s="171">
        <f>(O1197+O1199)/(K1197+K1199)</f>
      </c>
      <c r="T1197" s="172">
        <v>5</v>
      </c>
      <c r="U1197" s="173">
        <f>F1197/T1197</f>
      </c>
      <c r="V1197" s="174">
        <f>(F1197+500)/T1197</f>
      </c>
      <c r="W1197" s="175">
        <v>10020</v>
      </c>
      <c r="X1197" s="174">
        <f>W1197/T1197</f>
      </c>
      <c r="Y1197" s="171">
        <f>T1197/R1197</f>
      </c>
      <c r="Z1197" s="174">
        <f>W1197/F1197</f>
      </c>
      <c r="AA1197" s="174">
        <f>W1197/(F1197+500)</f>
      </c>
      <c r="AB1197" s="172">
        <v>0</v>
      </c>
      <c r="AC1197" s="172">
        <v>0</v>
      </c>
      <c r="AD1197" s="171">
        <f>AB1197/T1197</f>
      </c>
      <c r="AE1197" s="174">
        <f>(W1197-AC1197)/(F1197+500)</f>
      </c>
      <c r="AF1197" s="176" t="s">
        <v>205</v>
      </c>
    </row>
    <row r="1198">
      <c r="A1198" s="161"/>
      <c r="B1198" s="162"/>
      <c r="C1198" s="163"/>
      <c r="D1198" s="201" t="s">
        <v>142</v>
      </c>
      <c r="E1198" s="165">
        <v>1704.12</v>
      </c>
      <c r="F1198" s="166"/>
      <c r="G1198" s="167">
        <v>3967</v>
      </c>
      <c r="H1198" s="167">
        <v>161</v>
      </c>
      <c r="I1198" s="168">
        <f t="shared" si="684"/>
      </c>
      <c r="J1198" s="169">
        <f t="shared" si="738"/>
      </c>
      <c r="K1198" s="167">
        <v>26</v>
      </c>
      <c r="L1198" s="169">
        <f t="shared" si="795"/>
      </c>
      <c r="M1198" s="167">
        <v>2</v>
      </c>
      <c r="N1198" s="170">
        <f t="shared" si="822"/>
      </c>
      <c r="O1198" s="167">
        <v>3</v>
      </c>
      <c r="P1198" s="170">
        <f t="shared" si="849"/>
      </c>
      <c r="Q1198" s="171"/>
      <c r="R1198" s="172"/>
      <c r="S1198" s="171"/>
      <c r="T1198" s="172"/>
      <c r="U1198" s="173"/>
      <c r="V1198" s="174"/>
      <c r="W1198" s="175"/>
      <c r="X1198" s="174"/>
      <c r="Y1198" s="171"/>
      <c r="Z1198" s="174"/>
      <c r="AA1198" s="174"/>
      <c r="AB1198" s="172"/>
      <c r="AC1198" s="172"/>
      <c r="AD1198" s="171"/>
      <c r="AE1198" s="174"/>
      <c r="AF1198" s="176"/>
    </row>
    <row r="1199">
      <c r="A1199" s="161"/>
      <c r="B1199" s="162"/>
      <c r="C1199" s="163"/>
      <c r="D1199" s="164" t="s">
        <v>144</v>
      </c>
      <c r="E1199" s="165">
        <v>3.09</v>
      </c>
      <c r="F1199" s="166"/>
      <c r="G1199" s="167">
        <v>105</v>
      </c>
      <c r="H1199" s="167">
        <v>4</v>
      </c>
      <c r="I1199" s="168">
        <f t="shared" si="684"/>
      </c>
      <c r="J1199" s="169">
        <f t="shared" si="738"/>
      </c>
      <c r="K1199" s="167">
        <v>0</v>
      </c>
      <c r="L1199" s="169">
        <f t="shared" si="795"/>
      </c>
      <c r="M1199" s="167">
        <v>0</v>
      </c>
      <c r="N1199" s="170">
        <f t="shared" si="822"/>
      </c>
      <c r="O1199" s="167">
        <v>0</v>
      </c>
      <c r="P1199" s="170">
        <f t="shared" si="849"/>
      </c>
      <c r="Q1199" s="171"/>
      <c r="R1199" s="172"/>
      <c r="S1199" s="171"/>
      <c r="T1199" s="172"/>
      <c r="U1199" s="173"/>
      <c r="V1199" s="174"/>
      <c r="W1199" s="175"/>
      <c r="X1199" s="174"/>
      <c r="Y1199" s="171"/>
      <c r="Z1199" s="174"/>
      <c r="AA1199" s="174"/>
      <c r="AB1199" s="172"/>
      <c r="AC1199" s="172"/>
      <c r="AD1199" s="171"/>
      <c r="AE1199" s="174"/>
      <c r="AF1199" s="176" t="s">
        <v>177</v>
      </c>
    </row>
    <row r="1200">
      <c r="A1200" s="161"/>
      <c r="B1200" s="177" t="s">
        <v>149</v>
      </c>
      <c r="C1200" s="178"/>
      <c r="D1200" s="179"/>
      <c r="E1200" s="180">
        <f>SUM(E1188:E1199)</f>
      </c>
      <c r="F1200" s="181">
        <f>SUM(F1188:F1199)</f>
      </c>
      <c r="G1200" s="181">
        <f>SUM(G1188:G1199)</f>
      </c>
      <c r="H1200" s="181">
        <f>SUM(H1188:H1199)</f>
      </c>
      <c r="I1200" s="182">
        <f t="shared" si="684"/>
      </c>
      <c r="J1200" s="183">
        <f t="shared" si="738"/>
      </c>
      <c r="K1200" s="181">
        <f>SUM(K1188:K1199)</f>
      </c>
      <c r="L1200" s="183">
        <f t="shared" si="795"/>
      </c>
      <c r="M1200" s="181">
        <f>SUM(M1188:M1199)</f>
      </c>
      <c r="N1200" s="184">
        <f t="shared" si="822"/>
      </c>
      <c r="O1200" s="181">
        <f>SUM(O1188:O1199)</f>
      </c>
      <c r="P1200" s="184">
        <f t="shared" si="849"/>
      </c>
      <c r="Q1200" s="185">
        <f>M1200/O1200</f>
      </c>
      <c r="R1200" s="181">
        <f>SUM(R1188:R1199)</f>
      </c>
      <c r="S1200" s="185">
        <f>(O1200+O1200)/(K1200+K1200)</f>
      </c>
      <c r="T1200" s="181">
        <f>SUM(T1188:T1199)</f>
      </c>
      <c r="U1200" s="186">
        <f t="shared" ref="U1200:U1201" si="118">F1200/T1200</f>
      </c>
      <c r="V1200" s="187">
        <f>(F1200+5*500)/T1200</f>
      </c>
      <c r="W1200" s="183">
        <f>SUM(W1188:W1199)</f>
      </c>
      <c r="X1200" s="188">
        <f t="shared" ref="X1200:X1201" si="250">W1200/T1200</f>
      </c>
      <c r="Y1200" s="185">
        <f t="shared" ref="Y1200:Y1201" si="382">T1200/R1200</f>
      </c>
      <c r="Z1200" s="187">
        <f t="shared" ref="Z1200:Z1201" si="514">W1200/F1200</f>
      </c>
      <c r="AA1200" s="187">
        <f>W1200/(F1200+COUNT(W1188:W1199)*500)</f>
      </c>
      <c r="AB1200" s="181">
        <f>SUM(AB1188:AB1199)</f>
      </c>
      <c r="AC1200" s="181">
        <f>SUM(AC1188:AC1199)</f>
      </c>
      <c r="AD1200" s="185">
        <f t="shared" ref="AD1200:AD1201" si="646">AB1200/T1200</f>
      </c>
      <c r="AE1200" s="189">
        <f>(W1200-AC1200)/(F1200+COUNT(W1188:W1199))</f>
      </c>
      <c r="AF1200" s="176"/>
    </row>
    <row r="1201">
      <c r="A1201" s="161"/>
      <c r="B1201" s="162" t="s">
        <v>155</v>
      </c>
      <c r="C1201" s="163" t="s">
        <v>151</v>
      </c>
      <c r="D1201" s="201" t="s">
        <v>187</v>
      </c>
      <c r="E1201" s="165">
        <v>443.41</v>
      </c>
      <c r="F1201" s="166">
        <f>E1201+E1203+E1202</f>
      </c>
      <c r="G1201" s="167">
        <v>3259</v>
      </c>
      <c r="H1201" s="167">
        <v>32</v>
      </c>
      <c r="I1201" s="168">
        <f t="shared" si="684"/>
      </c>
      <c r="J1201" s="169">
        <f t="shared" si="738"/>
      </c>
      <c r="K1201" s="167">
        <v>6</v>
      </c>
      <c r="L1201" s="169">
        <f t="shared" si="795"/>
      </c>
      <c r="M1201" s="167">
        <v>0</v>
      </c>
      <c r="N1201" s="170">
        <f t="shared" si="822"/>
      </c>
      <c r="O1201" s="167">
        <v>1</v>
      </c>
      <c r="P1201" s="170">
        <f t="shared" si="849"/>
      </c>
      <c r="Q1201" s="171">
        <f>(M1201+M1203)/(O1201+O1203)</f>
      </c>
      <c r="R1201" s="172">
        <v>6</v>
      </c>
      <c r="S1201" s="171">
        <f>(O1201+O1203)/(K1201+K1203)</f>
      </c>
      <c r="T1201" s="172">
        <v>0</v>
      </c>
      <c r="U1201" s="173">
        <f t="shared" si="118"/>
      </c>
      <c r="V1201" s="174">
        <f>(F1201+500)/T1201</f>
      </c>
      <c r="W1201" s="175">
        <v>0</v>
      </c>
      <c r="X1201" s="174">
        <f t="shared" si="250"/>
      </c>
      <c r="Y1201" s="171">
        <f t="shared" si="382"/>
      </c>
      <c r="Z1201" s="174">
        <f t="shared" si="514"/>
      </c>
      <c r="AA1201" s="174">
        <f>W1201/(F1201+500)</f>
      </c>
      <c r="AB1201" s="172">
        <v>0</v>
      </c>
      <c r="AC1201" s="172">
        <v>0</v>
      </c>
      <c r="AD1201" s="171">
        <f t="shared" si="646"/>
      </c>
      <c r="AE1201" s="174">
        <f>(W1201-AC1201)/(F1201+500)</f>
      </c>
      <c r="AF1201" s="176" t="s">
        <v>205</v>
      </c>
    </row>
    <row r="1202">
      <c r="A1202" s="161"/>
      <c r="B1202" s="162"/>
      <c r="C1202" s="163"/>
      <c r="D1202" s="201" t="s">
        <v>142</v>
      </c>
      <c r="E1202" s="165">
        <v>1570.41</v>
      </c>
      <c r="F1202" s="166"/>
      <c r="G1202" s="167">
        <v>4502</v>
      </c>
      <c r="H1202" s="167">
        <v>232</v>
      </c>
      <c r="I1202" s="168">
        <f t="shared" si="684"/>
      </c>
      <c r="J1202" s="169">
        <f t="shared" si="738"/>
      </c>
      <c r="K1202" s="167">
        <v>17</v>
      </c>
      <c r="L1202" s="169">
        <f t="shared" si="795"/>
      </c>
      <c r="M1202" s="167">
        <v>1</v>
      </c>
      <c r="N1202" s="170">
        <f t="shared" si="822"/>
      </c>
      <c r="O1202" s="167">
        <v>4</v>
      </c>
      <c r="P1202" s="170">
        <f t="shared" si="849"/>
      </c>
      <c r="Q1202" s="171"/>
      <c r="R1202" s="172"/>
      <c r="S1202" s="171"/>
      <c r="T1202" s="172"/>
      <c r="U1202" s="173"/>
      <c r="V1202" s="174"/>
      <c r="W1202" s="175"/>
      <c r="X1202" s="174"/>
      <c r="Y1202" s="171"/>
      <c r="Z1202" s="174"/>
      <c r="AA1202" s="174"/>
      <c r="AB1202" s="172"/>
      <c r="AC1202" s="172"/>
      <c r="AD1202" s="171"/>
      <c r="AE1202" s="174"/>
      <c r="AF1202" s="176"/>
    </row>
    <row r="1203">
      <c r="A1203" s="161"/>
      <c r="B1203" s="162"/>
      <c r="C1203" s="163"/>
      <c r="D1203" s="164" t="s">
        <v>144</v>
      </c>
      <c r="E1203" s="165">
        <v>5.15</v>
      </c>
      <c r="F1203" s="166"/>
      <c r="G1203" s="167">
        <v>72</v>
      </c>
      <c r="H1203" s="167">
        <v>4</v>
      </c>
      <c r="I1203" s="168">
        <f t="shared" si="684"/>
      </c>
      <c r="J1203" s="169">
        <f t="shared" si="738"/>
      </c>
      <c r="K1203" s="167">
        <v>0</v>
      </c>
      <c r="L1203" s="169">
        <f t="shared" si="795"/>
      </c>
      <c r="M1203" s="167">
        <v>0</v>
      </c>
      <c r="N1203" s="170">
        <f t="shared" si="822"/>
      </c>
      <c r="O1203" s="167">
        <v>0</v>
      </c>
      <c r="P1203" s="170">
        <f t="shared" si="849"/>
      </c>
      <c r="Q1203" s="171"/>
      <c r="R1203" s="172"/>
      <c r="S1203" s="171"/>
      <c r="T1203" s="172"/>
      <c r="U1203" s="173"/>
      <c r="V1203" s="174"/>
      <c r="W1203" s="175"/>
      <c r="X1203" s="174"/>
      <c r="Y1203" s="171"/>
      <c r="Z1203" s="174"/>
      <c r="AA1203" s="174"/>
      <c r="AB1203" s="172"/>
      <c r="AC1203" s="172"/>
      <c r="AD1203" s="171"/>
      <c r="AE1203" s="174"/>
      <c r="AF1203" s="176" t="s">
        <v>177</v>
      </c>
    </row>
    <row r="1204">
      <c r="A1204" s="161"/>
      <c r="B1204" s="162" t="s">
        <v>157</v>
      </c>
      <c r="C1204" s="163" t="s">
        <v>151</v>
      </c>
      <c r="D1204" s="201" t="s">
        <v>187</v>
      </c>
      <c r="E1204" s="165">
        <v>983.24</v>
      </c>
      <c r="F1204" s="166">
        <f>E1204+E1206+E1205</f>
      </c>
      <c r="G1204" s="167">
        <v>3361</v>
      </c>
      <c r="H1204" s="167">
        <v>34</v>
      </c>
      <c r="I1204" s="168">
        <f t="shared" si="684"/>
      </c>
      <c r="J1204" s="169">
        <f t="shared" si="738"/>
      </c>
      <c r="K1204" s="167">
        <v>14</v>
      </c>
      <c r="L1204" s="169">
        <f t="shared" si="795"/>
      </c>
      <c r="M1204" s="167">
        <v>0</v>
      </c>
      <c r="N1204" s="170">
        <f t="shared" si="822"/>
      </c>
      <c r="O1204" s="167">
        <v>0</v>
      </c>
      <c r="P1204" s="170">
        <f t="shared" si="849"/>
      </c>
      <c r="Q1204" s="171">
        <f>(M1204+M1206)/(O1204+O1206)</f>
      </c>
      <c r="R1204" s="172">
        <v>5</v>
      </c>
      <c r="S1204" s="171">
        <f>(O1204+O1206)/(K1204+K1206)</f>
      </c>
      <c r="T1204" s="172">
        <v>2</v>
      </c>
      <c r="U1204" s="173">
        <f>F1204/T1204</f>
      </c>
      <c r="V1204" s="174">
        <f>(F1204+500)/T1204</f>
      </c>
      <c r="W1204" s="175">
        <v>2266.7999999999956</v>
      </c>
      <c r="X1204" s="174">
        <f>W1204/T1204</f>
      </c>
      <c r="Y1204" s="171">
        <f>T1204/R1204</f>
      </c>
      <c r="Z1204" s="174">
        <f>W1204/F1204</f>
      </c>
      <c r="AA1204" s="174">
        <f>W1204/(F1204+500)</f>
      </c>
      <c r="AB1204" s="172">
        <v>0</v>
      </c>
      <c r="AC1204" s="172">
        <v>0</v>
      </c>
      <c r="AD1204" s="171">
        <f>AB1204/T1204</f>
      </c>
      <c r="AE1204" s="174">
        <f>(W1204-AC1204)/(F1204+500)</f>
      </c>
      <c r="AF1204" s="176" t="s">
        <v>205</v>
      </c>
    </row>
    <row r="1205">
      <c r="A1205" s="161"/>
      <c r="B1205" s="162"/>
      <c r="C1205" s="163"/>
      <c r="D1205" s="201" t="s">
        <v>142</v>
      </c>
      <c r="E1205" s="165">
        <v>2084.35</v>
      </c>
      <c r="F1205" s="166"/>
      <c r="G1205" s="167">
        <v>4406</v>
      </c>
      <c r="H1205" s="167">
        <v>243</v>
      </c>
      <c r="I1205" s="168">
        <f t="shared" si="684"/>
      </c>
      <c r="J1205" s="169">
        <f t="shared" si="738"/>
      </c>
      <c r="K1205" s="167">
        <v>17</v>
      </c>
      <c r="L1205" s="169">
        <f t="shared" si="795"/>
      </c>
      <c r="M1205" s="167">
        <v>0</v>
      </c>
      <c r="N1205" s="170">
        <f t="shared" si="822"/>
      </c>
      <c r="O1205" s="167">
        <v>0</v>
      </c>
      <c r="P1205" s="170">
        <f t="shared" si="849"/>
      </c>
      <c r="Q1205" s="171"/>
      <c r="R1205" s="172"/>
      <c r="S1205" s="171"/>
      <c r="T1205" s="172"/>
      <c r="U1205" s="173"/>
      <c r="V1205" s="174"/>
      <c r="W1205" s="175"/>
      <c r="X1205" s="174"/>
      <c r="Y1205" s="171"/>
      <c r="Z1205" s="174"/>
      <c r="AA1205" s="174"/>
      <c r="AB1205" s="172"/>
      <c r="AC1205" s="172"/>
      <c r="AD1205" s="171"/>
      <c r="AE1205" s="174"/>
      <c r="AF1205" s="176"/>
    </row>
    <row r="1206">
      <c r="A1206" s="161"/>
      <c r="B1206" s="162"/>
      <c r="C1206" s="163"/>
      <c r="D1206" s="164" t="s">
        <v>144</v>
      </c>
      <c r="E1206" s="165">
        <v>26.26</v>
      </c>
      <c r="F1206" s="166"/>
      <c r="G1206" s="167">
        <v>56</v>
      </c>
      <c r="H1206" s="167">
        <v>2</v>
      </c>
      <c r="I1206" s="168">
        <f t="shared" si="684"/>
      </c>
      <c r="J1206" s="169">
        <f t="shared" si="738"/>
      </c>
      <c r="K1206" s="167">
        <v>0</v>
      </c>
      <c r="L1206" s="169">
        <f t="shared" si="795"/>
      </c>
      <c r="M1206" s="167">
        <v>0</v>
      </c>
      <c r="N1206" s="170">
        <f t="shared" si="822"/>
      </c>
      <c r="O1206" s="167">
        <v>0</v>
      </c>
      <c r="P1206" s="170">
        <f t="shared" si="849"/>
      </c>
      <c r="Q1206" s="171"/>
      <c r="R1206" s="172"/>
      <c r="S1206" s="171"/>
      <c r="T1206" s="172"/>
      <c r="U1206" s="173"/>
      <c r="V1206" s="174"/>
      <c r="W1206" s="175"/>
      <c r="X1206" s="174"/>
      <c r="Y1206" s="171"/>
      <c r="Z1206" s="174"/>
      <c r="AA1206" s="174"/>
      <c r="AB1206" s="172"/>
      <c r="AC1206" s="172"/>
      <c r="AD1206" s="171"/>
      <c r="AE1206" s="174"/>
      <c r="AF1206" s="176" t="s">
        <v>177</v>
      </c>
    </row>
    <row r="1207">
      <c r="A1207" s="161"/>
      <c r="B1207" s="177" t="s">
        <v>149</v>
      </c>
      <c r="C1207" s="178"/>
      <c r="D1207" s="179"/>
      <c r="E1207" s="180">
        <f>SUM(E1201:E1206)</f>
      </c>
      <c r="F1207" s="181">
        <f>SUM(F1201:F1206)</f>
      </c>
      <c r="G1207" s="181">
        <f>SUM(G1201:G1206)</f>
      </c>
      <c r="H1207" s="181">
        <f>SUM(H1201:H1206)</f>
      </c>
      <c r="I1207" s="182">
        <f t="shared" si="684"/>
      </c>
      <c r="J1207" s="183">
        <f t="shared" si="738"/>
      </c>
      <c r="K1207" s="181">
        <f>SUM(K1201:K1206)</f>
      </c>
      <c r="L1207" s="183">
        <f t="shared" si="795"/>
      </c>
      <c r="M1207" s="181">
        <f>SUM(M1201:M1206)</f>
      </c>
      <c r="N1207" s="184">
        <f t="shared" si="822"/>
      </c>
      <c r="O1207" s="181">
        <f>SUM(O1201:O1206)</f>
      </c>
      <c r="P1207" s="184">
        <f t="shared" si="849"/>
      </c>
      <c r="Q1207" s="185">
        <f>M1207/O1207</f>
      </c>
      <c r="R1207" s="181">
        <f>SUM(R1201:R1206)</f>
      </c>
      <c r="S1207" s="185">
        <f>(O1207+O1207)/(K1207+K1207)</f>
      </c>
      <c r="T1207" s="181">
        <f>SUM(T1201:T1206)</f>
      </c>
      <c r="U1207" s="186">
        <f t="shared" ref="U1207:U1208" si="119">F1207/T1207</f>
      </c>
      <c r="V1207" s="187">
        <f>(F1207+5*500)/T1207</f>
      </c>
      <c r="W1207" s="183">
        <f>SUM(W1201:W1206)</f>
      </c>
      <c r="X1207" s="188">
        <f t="shared" ref="X1207:X1208" si="251">W1207/T1207</f>
      </c>
      <c r="Y1207" s="185">
        <f t="shared" ref="Y1207:Y1208" si="383">T1207/R1207</f>
      </c>
      <c r="Z1207" s="187">
        <f t="shared" ref="Z1207:Z1208" si="515">W1207/F1207</f>
      </c>
      <c r="AA1207" s="187">
        <f>W1207/(F1207+COUNT(W1201:W1206)*500)</f>
      </c>
      <c r="AB1207" s="181">
        <f>SUM(AB1201:AB1206)</f>
      </c>
      <c r="AC1207" s="181">
        <f>SUM(AC1201:AC1206)</f>
      </c>
      <c r="AD1207" s="185">
        <f t="shared" ref="AD1207:AD1208" si="647">AB1207/T1207</f>
      </c>
      <c r="AE1207" s="189">
        <f>(W1207-AC1207)/(F1207+COUNT(W1201:W1206))</f>
      </c>
      <c r="AF1207" s="174"/>
    </row>
    <row customHeight="true" ht="20.238095238095237" r="1208">
      <c r="A1208" s="161"/>
      <c r="B1208" s="162" t="s">
        <v>158</v>
      </c>
      <c r="C1208" s="163" t="s">
        <v>174</v>
      </c>
      <c r="D1208" s="201" t="s">
        <v>187</v>
      </c>
      <c r="E1208" s="165">
        <v>563.97</v>
      </c>
      <c r="F1208" s="166">
        <f>E1208+E1210+E1209</f>
      </c>
      <c r="G1208" s="167">
        <v>4029</v>
      </c>
      <c r="H1208" s="167">
        <v>31</v>
      </c>
      <c r="I1208" s="168">
        <f t="shared" si="684"/>
      </c>
      <c r="J1208" s="169">
        <f t="shared" si="738"/>
      </c>
      <c r="K1208" s="167">
        <v>11</v>
      </c>
      <c r="L1208" s="169">
        <f t="shared" si="795"/>
      </c>
      <c r="M1208" s="167">
        <v>1</v>
      </c>
      <c r="N1208" s="170">
        <f t="shared" si="822"/>
      </c>
      <c r="O1208" s="167">
        <v>1</v>
      </c>
      <c r="P1208" s="170">
        <f t="shared" si="849"/>
      </c>
      <c r="Q1208" s="171">
        <f>(M1208+M1210)/(O1208+O1210)</f>
      </c>
      <c r="R1208" s="172">
        <v>3</v>
      </c>
      <c r="S1208" s="171">
        <f>(O1208+O1210)/(K1208+K1210)</f>
      </c>
      <c r="T1208" s="172">
        <v>2</v>
      </c>
      <c r="U1208" s="173">
        <f t="shared" si="119"/>
      </c>
      <c r="V1208" s="174">
        <f>(F1208+500)/T1208</f>
      </c>
      <c r="W1208" s="175">
        <v>959.7999999999993</v>
      </c>
      <c r="X1208" s="174">
        <f t="shared" si="251"/>
      </c>
      <c r="Y1208" s="171">
        <f t="shared" si="383"/>
      </c>
      <c r="Z1208" s="174">
        <f t="shared" si="515"/>
      </c>
      <c r="AA1208" s="174">
        <f>W1208/(F1208+500)</f>
      </c>
      <c r="AB1208" s="172">
        <v>2</v>
      </c>
      <c r="AC1208" s="172">
        <v>959.8000000000011</v>
      </c>
      <c r="AD1208" s="171">
        <f t="shared" si="647"/>
      </c>
      <c r="AE1208" s="174">
        <f>(W1208-AC1208)/(F1208+500)</f>
      </c>
      <c r="AF1208" s="174" t="s">
        <v>159</v>
      </c>
    </row>
    <row customHeight="true" ht="20.238095238095237" r="1209">
      <c r="A1209" s="161"/>
      <c r="B1209" s="162"/>
      <c r="C1209" s="163"/>
      <c r="D1209" s="201" t="s">
        <v>142</v>
      </c>
      <c r="E1209" s="165">
        <v>301.52</v>
      </c>
      <c r="F1209" s="166"/>
      <c r="G1209" s="167">
        <v>1736</v>
      </c>
      <c r="H1209" s="167">
        <v>77</v>
      </c>
      <c r="I1209" s="168">
        <f t="shared" si="684"/>
      </c>
      <c r="J1209" s="169">
        <f t="shared" si="738"/>
      </c>
      <c r="K1209" s="167">
        <v>7</v>
      </c>
      <c r="L1209" s="169">
        <f t="shared" si="795"/>
      </c>
      <c r="M1209" s="167">
        <v>0</v>
      </c>
      <c r="N1209" s="170">
        <f t="shared" si="822"/>
      </c>
      <c r="O1209" s="167">
        <v>0</v>
      </c>
      <c r="P1209" s="170">
        <f t="shared" si="849"/>
      </c>
      <c r="Q1209" s="171"/>
      <c r="R1209" s="172"/>
      <c r="S1209" s="171"/>
      <c r="T1209" s="172"/>
      <c r="U1209" s="173"/>
      <c r="V1209" s="174"/>
      <c r="W1209" s="175"/>
      <c r="X1209" s="174"/>
      <c r="Y1209" s="171"/>
      <c r="Z1209" s="174"/>
      <c r="AA1209" s="174"/>
      <c r="AB1209" s="172"/>
      <c r="AC1209" s="172"/>
      <c r="AD1209" s="171"/>
      <c r="AE1209" s="174"/>
      <c r="AF1209" s="174"/>
    </row>
    <row customHeight="true" ht="20.238095238095237" r="1210">
      <c r="A1210" s="161"/>
      <c r="B1210" s="162"/>
      <c r="C1210" s="163"/>
      <c r="D1210" s="164" t="s">
        <v>144</v>
      </c>
      <c r="E1210" s="165">
        <v>1.47</v>
      </c>
      <c r="F1210" s="166"/>
      <c r="G1210" s="167">
        <v>38</v>
      </c>
      <c r="H1210" s="167">
        <v>1</v>
      </c>
      <c r="I1210" s="168">
        <f t="shared" si="684"/>
      </c>
      <c r="J1210" s="169">
        <f t="shared" si="738"/>
      </c>
      <c r="K1210" s="167">
        <v>0</v>
      </c>
      <c r="L1210" s="169">
        <f t="shared" si="795"/>
      </c>
      <c r="M1210" s="167">
        <v>0</v>
      </c>
      <c r="N1210" s="170">
        <f t="shared" si="822"/>
      </c>
      <c r="O1210" s="167">
        <v>0</v>
      </c>
      <c r="P1210" s="170">
        <f t="shared" si="849"/>
      </c>
      <c r="Q1210" s="171"/>
      <c r="R1210" s="172"/>
      <c r="S1210" s="171"/>
      <c r="T1210" s="172"/>
      <c r="U1210" s="173"/>
      <c r="V1210" s="174"/>
      <c r="W1210" s="175"/>
      <c r="X1210" s="174"/>
      <c r="Y1210" s="171"/>
      <c r="Z1210" s="174"/>
      <c r="AA1210" s="174"/>
      <c r="AB1210" s="172"/>
      <c r="AC1210" s="172"/>
      <c r="AD1210" s="171"/>
      <c r="AE1210" s="174"/>
      <c r="AF1210" s="176" t="s">
        <v>203</v>
      </c>
    </row>
    <row r="1211">
      <c r="A1211" s="161"/>
      <c r="B1211" s="162" t="s">
        <v>161</v>
      </c>
      <c r="C1211" s="163" t="s">
        <v>174</v>
      </c>
      <c r="D1211" s="201" t="s">
        <v>187</v>
      </c>
      <c r="E1211" s="165">
        <v>653.73</v>
      </c>
      <c r="F1211" s="166">
        <f>E1211+E1213+E1212</f>
      </c>
      <c r="G1211" s="167">
        <v>4373</v>
      </c>
      <c r="H1211" s="167">
        <v>42</v>
      </c>
      <c r="I1211" s="168">
        <f t="shared" si="684"/>
      </c>
      <c r="J1211" s="169">
        <f t="shared" si="738"/>
      </c>
      <c r="K1211" s="167">
        <v>12</v>
      </c>
      <c r="L1211" s="169">
        <f t="shared" si="795"/>
      </c>
      <c r="M1211" s="167">
        <v>2</v>
      </c>
      <c r="N1211" s="170">
        <f t="shared" si="822"/>
      </c>
      <c r="O1211" s="167">
        <v>3</v>
      </c>
      <c r="P1211" s="170">
        <f t="shared" si="849"/>
      </c>
      <c r="Q1211" s="171">
        <f>(M1211+M1213)/(O1211+O1213)</f>
      </c>
      <c r="R1211" s="172">
        <v>4</v>
      </c>
      <c r="S1211" s="171">
        <f>(O1211+O1213)/(K1211+K1213)</f>
      </c>
      <c r="T1211" s="172">
        <v>2</v>
      </c>
      <c r="U1211" s="173">
        <f>F1211/T1211</f>
      </c>
      <c r="V1211" s="174">
        <f>(F1211+500)/T1211</f>
      </c>
      <c r="W1211" s="175">
        <v>4142.399999999998</v>
      </c>
      <c r="X1211" s="174">
        <f>W1211/T1211</f>
      </c>
      <c r="Y1211" s="171">
        <f>T1211/R1211</f>
      </c>
      <c r="Z1211" s="174">
        <f>W1211/F1211</f>
      </c>
      <c r="AA1211" s="174">
        <f>W1211/(F1211+500)</f>
      </c>
      <c r="AB1211" s="172">
        <v>1</v>
      </c>
      <c r="AC1211" s="208">
        <v>2071.2</v>
      </c>
      <c r="AD1211" s="171">
        <f>AB1211/T1211</f>
      </c>
      <c r="AE1211" s="174">
        <f>(W1211-AC1211)/(F1211+500)</f>
      </c>
      <c r="AF1211" s="174" t="s">
        <v>159</v>
      </c>
    </row>
    <row r="1212">
      <c r="A1212" s="161"/>
      <c r="B1212" s="162"/>
      <c r="C1212" s="163"/>
      <c r="D1212" s="201" t="s">
        <v>142</v>
      </c>
      <c r="E1212" s="165">
        <v>196.81</v>
      </c>
      <c r="F1212" s="166"/>
      <c r="G1212" s="167">
        <v>1541</v>
      </c>
      <c r="H1212" s="167">
        <v>40</v>
      </c>
      <c r="I1212" s="168">
        <f t="shared" si="684"/>
      </c>
      <c r="J1212" s="169">
        <f t="shared" si="738"/>
      </c>
      <c r="K1212" s="167">
        <v>9</v>
      </c>
      <c r="L1212" s="169">
        <f t="shared" si="795"/>
      </c>
      <c r="M1212" s="167">
        <v>0</v>
      </c>
      <c r="N1212" s="170">
        <f t="shared" si="822"/>
      </c>
      <c r="O1212" s="167">
        <v>0</v>
      </c>
      <c r="P1212" s="170">
        <f t="shared" si="849"/>
      </c>
      <c r="Q1212" s="171"/>
      <c r="R1212" s="172"/>
      <c r="S1212" s="171"/>
      <c r="T1212" s="172"/>
      <c r="U1212" s="173"/>
      <c r="V1212" s="174"/>
      <c r="W1212" s="175"/>
      <c r="X1212" s="174"/>
      <c r="Y1212" s="171"/>
      <c r="Z1212" s="174"/>
      <c r="AA1212" s="174"/>
      <c r="AB1212" s="172"/>
      <c r="AC1212" s="172"/>
      <c r="AD1212" s="171"/>
      <c r="AE1212" s="174"/>
      <c r="AF1212" s="174"/>
    </row>
    <row r="1213">
      <c r="A1213" s="161"/>
      <c r="B1213" s="162"/>
      <c r="C1213" s="163"/>
      <c r="D1213" s="164" t="s">
        <v>144</v>
      </c>
      <c r="E1213" s="165">
        <v>1.09</v>
      </c>
      <c r="F1213" s="166"/>
      <c r="G1213" s="167">
        <v>40</v>
      </c>
      <c r="H1213" s="167">
        <v>1</v>
      </c>
      <c r="I1213" s="168">
        <f t="shared" si="684"/>
      </c>
      <c r="J1213" s="169">
        <f t="shared" si="738"/>
      </c>
      <c r="K1213" s="167">
        <v>0</v>
      </c>
      <c r="L1213" s="169">
        <f t="shared" si="795"/>
      </c>
      <c r="M1213" s="167">
        <v>0</v>
      </c>
      <c r="N1213" s="170">
        <f t="shared" si="822"/>
      </c>
      <c r="O1213" s="167">
        <v>0</v>
      </c>
      <c r="P1213" s="170">
        <f t="shared" si="849"/>
      </c>
      <c r="Q1213" s="171"/>
      <c r="R1213" s="172"/>
      <c r="S1213" s="171"/>
      <c r="T1213" s="172"/>
      <c r="U1213" s="173"/>
      <c r="V1213" s="174"/>
      <c r="W1213" s="175"/>
      <c r="X1213" s="174"/>
      <c r="Y1213" s="171"/>
      <c r="Z1213" s="174"/>
      <c r="AA1213" s="174"/>
      <c r="AB1213" s="172"/>
      <c r="AC1213" s="172"/>
      <c r="AD1213" s="171"/>
      <c r="AE1213" s="174"/>
      <c r="AF1213" s="176" t="s">
        <v>203</v>
      </c>
    </row>
    <row r="1214">
      <c r="A1214" s="161"/>
      <c r="B1214" s="162" t="s">
        <v>162</v>
      </c>
      <c r="C1214" s="163" t="s">
        <v>174</v>
      </c>
      <c r="D1214" s="201" t="s">
        <v>187</v>
      </c>
      <c r="E1214" s="165">
        <v>628.62</v>
      </c>
      <c r="F1214" s="166">
        <f>E1214+E1216+E1215</f>
      </c>
      <c r="G1214" s="167">
        <v>5208</v>
      </c>
      <c r="H1214" s="167">
        <v>35</v>
      </c>
      <c r="I1214" s="168">
        <f t="shared" si="684"/>
      </c>
      <c r="J1214" s="169">
        <f t="shared" si="738"/>
      </c>
      <c r="K1214" s="167">
        <v>14</v>
      </c>
      <c r="L1214" s="169">
        <f t="shared" si="795"/>
      </c>
      <c r="M1214" s="167">
        <v>1</v>
      </c>
      <c r="N1214" s="170">
        <f t="shared" si="822"/>
      </c>
      <c r="O1214" s="167">
        <v>1</v>
      </c>
      <c r="P1214" s="170">
        <f t="shared" si="849"/>
      </c>
      <c r="Q1214" s="171">
        <f>(M1214+M1216)/(O1214+O1216)</f>
      </c>
      <c r="R1214" s="172">
        <v>2</v>
      </c>
      <c r="S1214" s="171">
        <f>(O1214+O1216)/(K1214+K1216)</f>
      </c>
      <c r="T1214" s="172">
        <v>2</v>
      </c>
      <c r="U1214" s="173">
        <f>F1214/T1214</f>
      </c>
      <c r="V1214" s="174">
        <f>(F1214+500)/T1214</f>
      </c>
      <c r="W1214" s="175">
        <v>916.3199999999997</v>
      </c>
      <c r="X1214" s="174">
        <f>W1214/T1214</f>
      </c>
      <c r="Y1214" s="171">
        <f>T1214/R1214</f>
      </c>
      <c r="Z1214" s="174">
        <f>W1214/F1214</f>
      </c>
      <c r="AA1214" s="174">
        <f>W1214/(F1214+500)</f>
      </c>
      <c r="AB1214" s="172">
        <v>0</v>
      </c>
      <c r="AC1214" s="172">
        <v>0</v>
      </c>
      <c r="AD1214" s="171">
        <f>AB1214/T1214</f>
      </c>
      <c r="AE1214" s="174">
        <f>(W1214-AC1214)/(F1214+500)</f>
      </c>
      <c r="AF1214" s="174" t="s">
        <v>159</v>
      </c>
    </row>
    <row r="1215">
      <c r="A1215" s="161"/>
      <c r="B1215" s="162"/>
      <c r="C1215" s="163"/>
      <c r="D1215" s="201" t="s">
        <v>142</v>
      </c>
      <c r="E1215" s="165">
        <v>309.41</v>
      </c>
      <c r="F1215" s="166"/>
      <c r="G1215" s="167">
        <v>1701</v>
      </c>
      <c r="H1215" s="167">
        <v>57</v>
      </c>
      <c r="I1215" s="168">
        <f t="shared" si="684"/>
      </c>
      <c r="J1215" s="169">
        <f t="shared" si="738"/>
      </c>
      <c r="K1215" s="167">
        <v>4</v>
      </c>
      <c r="L1215" s="169">
        <f t="shared" si="795"/>
      </c>
      <c r="M1215" s="167">
        <v>0</v>
      </c>
      <c r="N1215" s="170">
        <f t="shared" si="822"/>
      </c>
      <c r="O1215" s="167">
        <v>0</v>
      </c>
      <c r="P1215" s="170">
        <f t="shared" si="849"/>
      </c>
      <c r="Q1215" s="171"/>
      <c r="R1215" s="172"/>
      <c r="S1215" s="171"/>
      <c r="T1215" s="172"/>
      <c r="U1215" s="173"/>
      <c r="V1215" s="174"/>
      <c r="W1215" s="175"/>
      <c r="X1215" s="174"/>
      <c r="Y1215" s="171"/>
      <c r="Z1215" s="174"/>
      <c r="AA1215" s="174"/>
      <c r="AB1215" s="172"/>
      <c r="AC1215" s="172"/>
      <c r="AD1215" s="171"/>
      <c r="AE1215" s="174"/>
      <c r="AF1215" s="174"/>
    </row>
    <row r="1216">
      <c r="A1216" s="161"/>
      <c r="B1216" s="162"/>
      <c r="C1216" s="163"/>
      <c r="D1216" s="164" t="s">
        <v>144</v>
      </c>
      <c r="E1216" s="165">
        <v>2.36</v>
      </c>
      <c r="F1216" s="166"/>
      <c r="G1216" s="167">
        <v>37</v>
      </c>
      <c r="H1216" s="167">
        <v>2</v>
      </c>
      <c r="I1216" s="168">
        <f t="shared" si="684"/>
      </c>
      <c r="J1216" s="169">
        <f t="shared" si="738"/>
      </c>
      <c r="K1216" s="167">
        <v>0</v>
      </c>
      <c r="L1216" s="169">
        <f t="shared" si="795"/>
      </c>
      <c r="M1216" s="167">
        <v>0</v>
      </c>
      <c r="N1216" s="170">
        <f t="shared" si="822"/>
      </c>
      <c r="O1216" s="167">
        <v>0</v>
      </c>
      <c r="P1216" s="170">
        <f t="shared" si="849"/>
      </c>
      <c r="Q1216" s="171"/>
      <c r="R1216" s="172"/>
      <c r="S1216" s="171"/>
      <c r="T1216" s="172"/>
      <c r="U1216" s="173"/>
      <c r="V1216" s="174"/>
      <c r="W1216" s="175"/>
      <c r="X1216" s="174"/>
      <c r="Y1216" s="171"/>
      <c r="Z1216" s="174"/>
      <c r="AA1216" s="174"/>
      <c r="AB1216" s="172"/>
      <c r="AC1216" s="172"/>
      <c r="AD1216" s="171"/>
      <c r="AE1216" s="174"/>
      <c r="AF1216" s="176" t="s">
        <v>203</v>
      </c>
    </row>
    <row r="1217">
      <c r="A1217" s="161"/>
      <c r="B1217" s="162" t="s">
        <v>164</v>
      </c>
      <c r="C1217" s="163" t="s">
        <v>174</v>
      </c>
      <c r="D1217" s="201" t="s">
        <v>187</v>
      </c>
      <c r="E1217" s="165">
        <v>707.41</v>
      </c>
      <c r="F1217" s="166">
        <f>E1217+E1219+E1218</f>
      </c>
      <c r="G1217" s="167">
        <v>5179</v>
      </c>
      <c r="H1217" s="167">
        <v>32</v>
      </c>
      <c r="I1217" s="168">
        <f t="shared" si="684"/>
      </c>
      <c r="J1217" s="169">
        <f t="shared" si="738"/>
      </c>
      <c r="K1217" s="167">
        <v>6</v>
      </c>
      <c r="L1217" s="169">
        <f t="shared" si="795"/>
      </c>
      <c r="M1217" s="167">
        <v>1</v>
      </c>
      <c r="N1217" s="170">
        <f t="shared" si="822"/>
      </c>
      <c r="O1217" s="167">
        <v>1</v>
      </c>
      <c r="P1217" s="170">
        <f t="shared" si="849"/>
      </c>
      <c r="Q1217" s="171">
        <f>(M1217+M1219)/(O1217+O1219)</f>
      </c>
      <c r="R1217" s="172">
        <v>2</v>
      </c>
      <c r="S1217" s="171">
        <f>(O1217+O1219)/(K1217+K1219)</f>
      </c>
      <c r="T1217" s="172">
        <v>1</v>
      </c>
      <c r="U1217" s="173">
        <f>F1217/T1217</f>
      </c>
      <c r="V1217" s="174">
        <f>(F1217+500)/T1217</f>
      </c>
      <c r="W1217" s="175">
        <v>715.2000000000044</v>
      </c>
      <c r="X1217" s="174">
        <f>W1217/T1217</f>
      </c>
      <c r="Y1217" s="171">
        <f>T1217/R1217</f>
      </c>
      <c r="Z1217" s="174">
        <f>W1217/F1217</f>
      </c>
      <c r="AA1217" s="174">
        <f>W1217/(F1217+500)</f>
      </c>
      <c r="AB1217" s="172">
        <v>0</v>
      </c>
      <c r="AC1217" s="172">
        <v>0</v>
      </c>
      <c r="AD1217" s="171">
        <f>AB1217/T1217</f>
      </c>
      <c r="AE1217" s="174">
        <f>(W1217-AC1217)/(F1217+500)</f>
      </c>
      <c r="AF1217" s="174" t="s">
        <v>159</v>
      </c>
    </row>
    <row r="1218">
      <c r="A1218" s="161"/>
      <c r="B1218" s="162"/>
      <c r="C1218" s="163"/>
      <c r="D1218" s="201" t="s">
        <v>142</v>
      </c>
      <c r="E1218" s="165">
        <v>309.89</v>
      </c>
      <c r="F1218" s="166"/>
      <c r="G1218" s="167">
        <v>1972</v>
      </c>
      <c r="H1218" s="167">
        <v>57</v>
      </c>
      <c r="I1218" s="168">
        <f t="shared" si="684"/>
      </c>
      <c r="J1218" s="169">
        <f t="shared" si="738"/>
      </c>
      <c r="K1218" s="167">
        <v>5</v>
      </c>
      <c r="L1218" s="169">
        <f t="shared" si="795"/>
      </c>
      <c r="M1218" s="167">
        <v>0</v>
      </c>
      <c r="N1218" s="170">
        <f t="shared" si="822"/>
      </c>
      <c r="O1218" s="167">
        <v>0</v>
      </c>
      <c r="P1218" s="170">
        <f t="shared" si="849"/>
      </c>
      <c r="Q1218" s="171"/>
      <c r="R1218" s="172"/>
      <c r="S1218" s="171"/>
      <c r="T1218" s="172"/>
      <c r="U1218" s="173"/>
      <c r="V1218" s="174"/>
      <c r="W1218" s="175"/>
      <c r="X1218" s="174"/>
      <c r="Y1218" s="171"/>
      <c r="Z1218" s="174"/>
      <c r="AA1218" s="174"/>
      <c r="AB1218" s="172"/>
      <c r="AC1218" s="172"/>
      <c r="AD1218" s="171"/>
      <c r="AE1218" s="174"/>
      <c r="AF1218" s="174"/>
    </row>
    <row r="1219">
      <c r="A1219" s="161"/>
      <c r="B1219" s="162"/>
      <c r="C1219" s="163"/>
      <c r="D1219" s="164" t="s">
        <v>144</v>
      </c>
      <c r="E1219" s="165">
        <v>2.41</v>
      </c>
      <c r="F1219" s="166"/>
      <c r="G1219" s="167">
        <v>58</v>
      </c>
      <c r="H1219" s="167">
        <v>5</v>
      </c>
      <c r="I1219" s="168">
        <f t="shared" si="684"/>
      </c>
      <c r="J1219" s="169">
        <f t="shared" si="738"/>
      </c>
      <c r="K1219" s="167">
        <v>0</v>
      </c>
      <c r="L1219" s="169">
        <f t="shared" si="795"/>
      </c>
      <c r="M1219" s="167">
        <v>0</v>
      </c>
      <c r="N1219" s="170">
        <f t="shared" si="822"/>
      </c>
      <c r="O1219" s="167">
        <v>0</v>
      </c>
      <c r="P1219" s="170">
        <f t="shared" si="849"/>
      </c>
      <c r="Q1219" s="171"/>
      <c r="R1219" s="172"/>
      <c r="S1219" s="171"/>
      <c r="T1219" s="172"/>
      <c r="U1219" s="173"/>
      <c r="V1219" s="174"/>
      <c r="W1219" s="175"/>
      <c r="X1219" s="174"/>
      <c r="Y1219" s="171"/>
      <c r="Z1219" s="174"/>
      <c r="AA1219" s="174"/>
      <c r="AB1219" s="172"/>
      <c r="AC1219" s="172"/>
      <c r="AD1219" s="171"/>
      <c r="AE1219" s="174"/>
      <c r="AF1219" s="176" t="s">
        <v>203</v>
      </c>
    </row>
    <row r="1220">
      <c r="A1220" s="161"/>
      <c r="B1220" s="162" t="s">
        <v>165</v>
      </c>
      <c r="C1220" s="163" t="s">
        <v>174</v>
      </c>
      <c r="D1220" s="201" t="s">
        <v>187</v>
      </c>
      <c r="E1220" s="165">
        <v>2056.3</v>
      </c>
      <c r="F1220" s="166">
        <f>E1220+E1222+E1221</f>
      </c>
      <c r="G1220" s="167">
        <v>16161</v>
      </c>
      <c r="H1220" s="167">
        <v>98</v>
      </c>
      <c r="I1220" s="168">
        <f t="shared" si="684"/>
      </c>
      <c r="J1220" s="169">
        <f t="shared" si="738"/>
      </c>
      <c r="K1220" s="167">
        <v>24</v>
      </c>
      <c r="L1220" s="169">
        <f t="shared" si="795"/>
      </c>
      <c r="M1220" s="167">
        <v>3</v>
      </c>
      <c r="N1220" s="170">
        <f t="shared" si="822"/>
      </c>
      <c r="O1220" s="167">
        <v>4</v>
      </c>
      <c r="P1220" s="170">
        <f t="shared" si="849"/>
      </c>
      <c r="Q1220" s="171">
        <f>(M1220+M1222)/(O1220+O1222)</f>
      </c>
      <c r="R1220" s="172">
        <v>8</v>
      </c>
      <c r="S1220" s="171">
        <f>(O1220+O1222)/(K1220+K1222)</f>
      </c>
      <c r="T1220" s="172">
        <v>5</v>
      </c>
      <c r="U1220" s="173">
        <f>F1220/T1220</f>
      </c>
      <c r="V1220" s="174">
        <f>(F1220+500)/T1220</f>
      </c>
      <c r="W1220" s="175">
        <v>2582.199999999997</v>
      </c>
      <c r="X1220" s="174">
        <f>W1220/T1220</f>
      </c>
      <c r="Y1220" s="171">
        <f>T1220/R1220</f>
      </c>
      <c r="Z1220" s="174">
        <f>W1220/F1220</f>
      </c>
      <c r="AA1220" s="174">
        <f>W1220/(F1220+500)</f>
      </c>
      <c r="AB1220" s="172">
        <v>1</v>
      </c>
      <c r="AC1220" s="172">
        <v>415.1999999999989</v>
      </c>
      <c r="AD1220" s="171">
        <f>AB1220/T1220</f>
      </c>
      <c r="AE1220" s="174">
        <f>(W1220-AC1220)/(F1220+500)</f>
      </c>
      <c r="AF1220" s="174" t="s">
        <v>159</v>
      </c>
    </row>
    <row r="1221">
      <c r="A1221" s="161"/>
      <c r="B1221" s="162"/>
      <c r="C1221" s="163"/>
      <c r="D1221" s="201" t="s">
        <v>142</v>
      </c>
      <c r="E1221" s="165">
        <v>680.32</v>
      </c>
      <c r="F1221" s="166"/>
      <c r="G1221" s="167">
        <v>3107</v>
      </c>
      <c r="H1221" s="167">
        <v>110</v>
      </c>
      <c r="I1221" s="168">
        <f t="shared" si="684"/>
      </c>
      <c r="J1221" s="169">
        <f t="shared" si="738"/>
      </c>
      <c r="K1221" s="167">
        <v>7</v>
      </c>
      <c r="L1221" s="169">
        <f t="shared" si="795"/>
      </c>
      <c r="M1221" s="167">
        <v>1</v>
      </c>
      <c r="N1221" s="170">
        <f t="shared" si="822"/>
      </c>
      <c r="O1221" s="167">
        <v>2</v>
      </c>
      <c r="P1221" s="170">
        <f t="shared" si="849"/>
      </c>
      <c r="Q1221" s="171"/>
      <c r="R1221" s="172"/>
      <c r="S1221" s="171"/>
      <c r="T1221" s="172"/>
      <c r="U1221" s="173"/>
      <c r="V1221" s="174"/>
      <c r="W1221" s="175"/>
      <c r="X1221" s="174"/>
      <c r="Y1221" s="171"/>
      <c r="Z1221" s="174"/>
      <c r="AA1221" s="174"/>
      <c r="AB1221" s="172"/>
      <c r="AC1221" s="172"/>
      <c r="AD1221" s="171"/>
      <c r="AE1221" s="174"/>
      <c r="AF1221" s="174"/>
    </row>
    <row r="1222">
      <c r="A1222" s="161"/>
      <c r="B1222" s="162"/>
      <c r="C1222" s="163"/>
      <c r="D1222" s="164" t="s">
        <v>144</v>
      </c>
      <c r="E1222" s="165">
        <v>2.79</v>
      </c>
      <c r="F1222" s="166"/>
      <c r="G1222" s="167">
        <v>66</v>
      </c>
      <c r="H1222" s="167">
        <v>2</v>
      </c>
      <c r="I1222" s="168">
        <f t="shared" si="684"/>
      </c>
      <c r="J1222" s="169">
        <f t="shared" si="738"/>
      </c>
      <c r="K1222" s="167">
        <v>0</v>
      </c>
      <c r="L1222" s="169">
        <f t="shared" si="795"/>
      </c>
      <c r="M1222" s="167">
        <v>0</v>
      </c>
      <c r="N1222" s="170">
        <f t="shared" si="822"/>
      </c>
      <c r="O1222" s="167">
        <v>0</v>
      </c>
      <c r="P1222" s="170">
        <f t="shared" si="849"/>
      </c>
      <c r="Q1222" s="171"/>
      <c r="R1222" s="172"/>
      <c r="S1222" s="171"/>
      <c r="T1222" s="172"/>
      <c r="U1222" s="173"/>
      <c r="V1222" s="174"/>
      <c r="W1222" s="175"/>
      <c r="X1222" s="174"/>
      <c r="Y1222" s="171"/>
      <c r="Z1222" s="174"/>
      <c r="AA1222" s="174"/>
      <c r="AB1222" s="172"/>
      <c r="AC1222" s="172"/>
      <c r="AD1222" s="171"/>
      <c r="AE1222" s="174"/>
      <c r="AF1222" s="176" t="s">
        <v>203</v>
      </c>
    </row>
    <row r="1223">
      <c r="A1223" s="161"/>
      <c r="B1223" s="177" t="s">
        <v>149</v>
      </c>
      <c r="C1223" s="178"/>
      <c r="D1223" s="179"/>
      <c r="E1223" s="180">
        <f>SUM(E1208:E1222)</f>
      </c>
      <c r="F1223" s="180">
        <f>SUM(F1208:F1222)</f>
      </c>
      <c r="G1223" s="180">
        <f>SUM(G1208:G1222)</f>
      </c>
      <c r="H1223" s="180">
        <f>SUM(H1208:H1222)</f>
      </c>
      <c r="I1223" s="182">
        <f t="shared" si="684"/>
      </c>
      <c r="J1223" s="183">
        <f t="shared" si="738"/>
      </c>
      <c r="K1223" s="181">
        <f>SUM(K1208:K1222)</f>
      </c>
      <c r="L1223" s="183">
        <f t="shared" si="795"/>
      </c>
      <c r="M1223" s="181">
        <f>SUM(M1208:M1222)</f>
      </c>
      <c r="N1223" s="184">
        <f t="shared" si="822"/>
      </c>
      <c r="O1223" s="181">
        <f>SUM(O1208:O1222)</f>
      </c>
      <c r="P1223" s="184">
        <f t="shared" si="849"/>
      </c>
      <c r="Q1223" s="185">
        <f>M1223/O1223</f>
      </c>
      <c r="R1223" s="181">
        <f>SUM(R1208:R1222)</f>
      </c>
      <c r="S1223" s="185">
        <f>(O1223+O1223)/(K1223+K1223)</f>
      </c>
      <c r="T1223" s="181">
        <f>SUM(T1208:T1222)</f>
      </c>
      <c r="U1223" s="186">
        <f t="shared" ref="U1223:U1224" si="120">F1223/T1223</f>
      </c>
      <c r="V1223" s="187">
        <f>(F1223+5*500)/T1223</f>
      </c>
      <c r="W1223" s="183">
        <f>SUM(W1208:W1222)</f>
      </c>
      <c r="X1223" s="188">
        <f t="shared" ref="X1223:X1224" si="252">W1223/T1223</f>
      </c>
      <c r="Y1223" s="185">
        <f t="shared" ref="Y1223:Y1224" si="384">T1223/R1223</f>
      </c>
      <c r="Z1223" s="187">
        <f t="shared" ref="Z1223:Z1224" si="516">W1223/F1223</f>
      </c>
      <c r="AA1223" s="187">
        <f>W1223/(F1223+COUNT(W1211:W1222)*500)</f>
      </c>
      <c r="AB1223" s="181">
        <f>SUM(AB1208:AB1222)</f>
      </c>
      <c r="AC1223" s="181">
        <f>SUM(AC1208:AC1222)</f>
      </c>
      <c r="AD1223" s="185">
        <f t="shared" ref="AD1223:AD1224" si="648">AB1223/T1223</f>
      </c>
      <c r="AE1223" s="189">
        <f>(W1223-AC1223)/(F1223+COUNT(W1211:W1222))</f>
      </c>
      <c r="AF1223" s="174"/>
    </row>
    <row customHeight="true" ht="20.238095238095237" r="1224">
      <c r="A1224" s="161"/>
      <c r="B1224" s="162" t="s">
        <v>211</v>
      </c>
      <c r="C1224" s="163" t="s">
        <v>191</v>
      </c>
      <c r="D1224" s="201" t="s">
        <v>187</v>
      </c>
      <c r="E1224" s="165">
        <v>4141.59</v>
      </c>
      <c r="F1224" s="166">
        <f>E1224+E1226+E1225</f>
      </c>
      <c r="G1224" s="167">
        <v>43681</v>
      </c>
      <c r="H1224" s="167">
        <v>251</v>
      </c>
      <c r="I1224" s="168">
        <f t="shared" si="684"/>
      </c>
      <c r="J1224" s="169">
        <f t="shared" si="738"/>
      </c>
      <c r="K1224" s="167">
        <v>90</v>
      </c>
      <c r="L1224" s="169">
        <f t="shared" si="795"/>
      </c>
      <c r="M1224" s="167">
        <v>1</v>
      </c>
      <c r="N1224" s="170">
        <f t="shared" si="822"/>
      </c>
      <c r="O1224" s="167">
        <v>7</v>
      </c>
      <c r="P1224" s="170">
        <f t="shared" si="849"/>
      </c>
      <c r="Q1224" s="171">
        <f>(M1224+M1226)/(O1224+O1226)</f>
      </c>
      <c r="R1224" s="172">
        <v>13</v>
      </c>
      <c r="S1224" s="171">
        <f>(O1224+O1226)/(K1224+K1226)</f>
      </c>
      <c r="T1224" s="172">
        <v>11</v>
      </c>
      <c r="U1224" s="173">
        <f t="shared" si="120"/>
      </c>
      <c r="V1224" s="174">
        <f>(F1224+500)/T1224</f>
      </c>
      <c r="W1224" s="175">
        <v>9006.150000000001</v>
      </c>
      <c r="X1224" s="174">
        <f t="shared" si="252"/>
      </c>
      <c r="Y1224" s="171">
        <f t="shared" si="384"/>
      </c>
      <c r="Z1224" s="174">
        <f t="shared" si="516"/>
      </c>
      <c r="AA1224" s="174">
        <f>W1224/(F1224+500)</f>
      </c>
      <c r="AB1224" s="172">
        <v>0</v>
      </c>
      <c r="AC1224" s="172">
        <v>0</v>
      </c>
      <c r="AD1224" s="171">
        <f t="shared" si="648"/>
      </c>
      <c r="AE1224" s="174">
        <f>(W1224-AC1224)/(F1224+500)</f>
      </c>
      <c r="AF1224" s="174" t="s">
        <v>159</v>
      </c>
    </row>
    <row customHeight="true" ht="20.238095238095237" r="1225">
      <c r="A1225" s="161"/>
      <c r="B1225" s="162"/>
      <c r="C1225" s="163"/>
      <c r="D1225" s="201" t="s">
        <v>142</v>
      </c>
      <c r="E1225" s="165">
        <v>715.68</v>
      </c>
      <c r="F1225" s="166"/>
      <c r="G1225" s="167">
        <v>2602</v>
      </c>
      <c r="H1225" s="167">
        <v>113</v>
      </c>
      <c r="I1225" s="168">
        <f t="shared" si="684"/>
      </c>
      <c r="J1225" s="169">
        <f t="shared" si="738"/>
      </c>
      <c r="K1225" s="167">
        <v>10</v>
      </c>
      <c r="L1225" s="169">
        <f t="shared" si="795"/>
      </c>
      <c r="M1225" s="167">
        <v>1</v>
      </c>
      <c r="N1225" s="170">
        <f t="shared" si="822"/>
      </c>
      <c r="O1225" s="167">
        <v>2</v>
      </c>
      <c r="P1225" s="170">
        <f t="shared" si="849"/>
      </c>
      <c r="Q1225" s="171"/>
      <c r="R1225" s="172"/>
      <c r="S1225" s="171"/>
      <c r="T1225" s="172"/>
      <c r="U1225" s="173"/>
      <c r="V1225" s="174"/>
      <c r="W1225" s="175"/>
      <c r="X1225" s="174"/>
      <c r="Y1225" s="171"/>
      <c r="Z1225" s="174"/>
      <c r="AA1225" s="174"/>
      <c r="AB1225" s="172"/>
      <c r="AC1225" s="172"/>
      <c r="AD1225" s="171"/>
      <c r="AE1225" s="174"/>
      <c r="AF1225" s="174"/>
    </row>
    <row customHeight="true" ht="20.238095238095237" r="1226">
      <c r="A1226" s="161"/>
      <c r="B1226" s="162"/>
      <c r="C1226" s="163"/>
      <c r="D1226" s="164" t="s">
        <v>144</v>
      </c>
      <c r="E1226" s="165">
        <v>4.37</v>
      </c>
      <c r="F1226" s="166"/>
      <c r="G1226" s="167">
        <v>91</v>
      </c>
      <c r="H1226" s="167">
        <v>4</v>
      </c>
      <c r="I1226" s="168">
        <f t="shared" si="684"/>
      </c>
      <c r="J1226" s="169">
        <f t="shared" si="738"/>
      </c>
      <c r="K1226" s="167">
        <v>0</v>
      </c>
      <c r="L1226" s="169">
        <f t="shared" si="795"/>
      </c>
      <c r="M1226" s="167">
        <v>0</v>
      </c>
      <c r="N1226" s="170">
        <f t="shared" si="822"/>
      </c>
      <c r="O1226" s="167">
        <v>0</v>
      </c>
      <c r="P1226" s="170">
        <f t="shared" si="849"/>
      </c>
      <c r="Q1226" s="171"/>
      <c r="R1226" s="172"/>
      <c r="S1226" s="171"/>
      <c r="T1226" s="172"/>
      <c r="U1226" s="173"/>
      <c r="V1226" s="174"/>
      <c r="W1226" s="175"/>
      <c r="X1226" s="174"/>
      <c r="Y1226" s="171"/>
      <c r="Z1226" s="174"/>
      <c r="AA1226" s="174"/>
      <c r="AB1226" s="172"/>
      <c r="AC1226" s="172"/>
      <c r="AD1226" s="171"/>
      <c r="AE1226" s="174"/>
      <c r="AF1226" s="176" t="s">
        <v>203</v>
      </c>
    </row>
    <row r="1227">
      <c r="A1227" s="161"/>
      <c r="B1227" s="162" t="s">
        <v>167</v>
      </c>
      <c r="C1227" s="163" t="s">
        <v>191</v>
      </c>
      <c r="D1227" s="201" t="s">
        <v>187</v>
      </c>
      <c r="E1227" s="165">
        <v>2156.97</v>
      </c>
      <c r="F1227" s="166">
        <f>E1227+E1229+E1228</f>
      </c>
      <c r="G1227" s="167">
        <v>18073</v>
      </c>
      <c r="H1227" s="167">
        <v>170</v>
      </c>
      <c r="I1227" s="168">
        <f t="shared" si="684"/>
      </c>
      <c r="J1227" s="169">
        <f t="shared" si="738"/>
      </c>
      <c r="K1227" s="167">
        <v>46</v>
      </c>
      <c r="L1227" s="169">
        <f t="shared" si="795"/>
      </c>
      <c r="M1227" s="167">
        <v>2</v>
      </c>
      <c r="N1227" s="170">
        <f t="shared" si="822"/>
      </c>
      <c r="O1227" s="167">
        <v>5</v>
      </c>
      <c r="P1227" s="170">
        <f t="shared" si="849"/>
      </c>
      <c r="Q1227" s="171">
        <f>(M1227+M1229)/(O1227+O1229)</f>
      </c>
      <c r="R1227" s="172">
        <v>12</v>
      </c>
      <c r="S1227" s="171">
        <f>(O1227+O1229)/(K1227+K1229)</f>
      </c>
      <c r="T1227" s="172">
        <v>6</v>
      </c>
      <c r="U1227" s="173">
        <f>F1227/T1227</f>
      </c>
      <c r="V1227" s="174">
        <f>(F1227+500)/T1227</f>
      </c>
      <c r="W1227" s="175">
        <v>9702</v>
      </c>
      <c r="X1227" s="174">
        <f>W1227/T1227</f>
      </c>
      <c r="Y1227" s="171">
        <f>T1227/R1227</f>
      </c>
      <c r="Z1227" s="174">
        <f>W1227/F1227</f>
      </c>
      <c r="AA1227" s="174">
        <f>W1227/(F1227+500)</f>
      </c>
      <c r="AB1227" s="172">
        <v>2</v>
      </c>
      <c r="AC1227" s="172">
        <v>2636.4000000000015</v>
      </c>
      <c r="AD1227" s="171">
        <f>AB1227/T1227</f>
      </c>
      <c r="AE1227" s="174">
        <f>(W1227-AC1227)/(F1227+500)</f>
      </c>
      <c r="AF1227" s="174" t="s">
        <v>159</v>
      </c>
    </row>
    <row r="1228">
      <c r="A1228" s="161"/>
      <c r="B1228" s="162"/>
      <c r="C1228" s="163"/>
      <c r="D1228" s="201" t="s">
        <v>142</v>
      </c>
      <c r="E1228" s="165">
        <v>1907.89</v>
      </c>
      <c r="F1228" s="166"/>
      <c r="G1228" s="167">
        <v>4658</v>
      </c>
      <c r="H1228" s="167">
        <v>157</v>
      </c>
      <c r="I1228" s="168">
        <f t="shared" si="684"/>
      </c>
      <c r="J1228" s="169">
        <f t="shared" si="738"/>
      </c>
      <c r="K1228" s="167">
        <v>18</v>
      </c>
      <c r="L1228" s="169">
        <f t="shared" si="795"/>
      </c>
      <c r="M1228" s="167">
        <v>3</v>
      </c>
      <c r="N1228" s="170">
        <f t="shared" si="822"/>
      </c>
      <c r="O1228" s="167">
        <v>8</v>
      </c>
      <c r="P1228" s="170">
        <f t="shared" si="849"/>
      </c>
      <c r="Q1228" s="171"/>
      <c r="R1228" s="172"/>
      <c r="S1228" s="171"/>
      <c r="T1228" s="172"/>
      <c r="U1228" s="173"/>
      <c r="V1228" s="174"/>
      <c r="W1228" s="175"/>
      <c r="X1228" s="174"/>
      <c r="Y1228" s="171"/>
      <c r="Z1228" s="174"/>
      <c r="AA1228" s="174"/>
      <c r="AB1228" s="172"/>
      <c r="AC1228" s="172"/>
      <c r="AD1228" s="171"/>
      <c r="AE1228" s="174"/>
      <c r="AF1228" s="174"/>
    </row>
    <row r="1229">
      <c r="A1229" s="161"/>
      <c r="B1229" s="162"/>
      <c r="C1229" s="163"/>
      <c r="D1229" s="164" t="s">
        <v>144</v>
      </c>
      <c r="E1229" s="165">
        <v>6.12</v>
      </c>
      <c r="F1229" s="166"/>
      <c r="G1229" s="167">
        <v>108</v>
      </c>
      <c r="H1229" s="167">
        <v>4</v>
      </c>
      <c r="I1229" s="168">
        <f t="shared" si="684"/>
      </c>
      <c r="J1229" s="169">
        <f t="shared" si="738"/>
      </c>
      <c r="K1229" s="167">
        <v>0</v>
      </c>
      <c r="L1229" s="169">
        <f t="shared" si="795"/>
      </c>
      <c r="M1229" s="167">
        <v>0</v>
      </c>
      <c r="N1229" s="170">
        <f t="shared" si="822"/>
      </c>
      <c r="O1229" s="167">
        <v>0</v>
      </c>
      <c r="P1229" s="170">
        <f t="shared" si="849"/>
      </c>
      <c r="Q1229" s="171"/>
      <c r="R1229" s="172"/>
      <c r="S1229" s="171"/>
      <c r="T1229" s="172"/>
      <c r="U1229" s="173"/>
      <c r="V1229" s="174"/>
      <c r="W1229" s="175"/>
      <c r="X1229" s="174"/>
      <c r="Y1229" s="171"/>
      <c r="Z1229" s="174"/>
      <c r="AA1229" s="174"/>
      <c r="AB1229" s="172"/>
      <c r="AC1229" s="172"/>
      <c r="AD1229" s="171"/>
      <c r="AE1229" s="174"/>
      <c r="AF1229" s="176" t="s">
        <v>203</v>
      </c>
    </row>
    <row r="1230">
      <c r="A1230" s="161"/>
      <c r="B1230" s="162" t="s">
        <v>169</v>
      </c>
      <c r="C1230" s="163" t="s">
        <v>191</v>
      </c>
      <c r="D1230" s="201" t="s">
        <v>187</v>
      </c>
      <c r="E1230" s="165">
        <v>4239.88</v>
      </c>
      <c r="F1230" s="166">
        <f>E1230+E1232+E1231</f>
      </c>
      <c r="G1230" s="167">
        <v>45572</v>
      </c>
      <c r="H1230" s="167">
        <v>243</v>
      </c>
      <c r="I1230" s="168">
        <f t="shared" si="684"/>
      </c>
      <c r="J1230" s="169">
        <f t="shared" si="738"/>
      </c>
      <c r="K1230" s="167">
        <v>68</v>
      </c>
      <c r="L1230" s="169">
        <f t="shared" si="795"/>
      </c>
      <c r="M1230" s="167">
        <v>3</v>
      </c>
      <c r="N1230" s="170">
        <f t="shared" si="822"/>
      </c>
      <c r="O1230" s="167">
        <v>7</v>
      </c>
      <c r="P1230" s="170">
        <f t="shared" si="849"/>
      </c>
      <c r="Q1230" s="171">
        <f>(M1230+M1232)/(O1230+O1232)</f>
      </c>
      <c r="R1230" s="172">
        <v>22</v>
      </c>
      <c r="S1230" s="171">
        <f>(O1230+O1232)/(K1230+K1232)</f>
      </c>
      <c r="T1230" s="172">
        <v>8</v>
      </c>
      <c r="U1230" s="173">
        <f>F1230/T1230</f>
      </c>
      <c r="V1230" s="174">
        <f>(F1230+500)/T1230</f>
      </c>
      <c r="W1230" s="175">
        <v>10986.000000000007</v>
      </c>
      <c r="X1230" s="174">
        <f>W1230/T1230</f>
      </c>
      <c r="Y1230" s="171">
        <f>T1230/R1230</f>
      </c>
      <c r="Z1230" s="174">
        <f>W1230/F1230</f>
      </c>
      <c r="AA1230" s="174">
        <f>W1230/(F1230+500)</f>
      </c>
      <c r="AB1230" s="172">
        <v>1</v>
      </c>
      <c r="AC1230" s="172">
        <v>1404</v>
      </c>
      <c r="AD1230" s="171">
        <f>AB1230/T1230</f>
      </c>
      <c r="AE1230" s="174">
        <f>(W1230-AC1230)/(F1230+500)</f>
      </c>
      <c r="AF1230" s="174" t="s">
        <v>159</v>
      </c>
    </row>
    <row r="1231">
      <c r="A1231" s="161"/>
      <c r="B1231" s="162"/>
      <c r="C1231" s="163"/>
      <c r="D1231" s="201" t="s">
        <v>142</v>
      </c>
      <c r="E1231" s="165">
        <v>2346.54</v>
      </c>
      <c r="F1231" s="166"/>
      <c r="G1231" s="167">
        <v>6499</v>
      </c>
      <c r="H1231" s="167">
        <v>225</v>
      </c>
      <c r="I1231" s="168">
        <f t="shared" si="684"/>
      </c>
      <c r="J1231" s="169">
        <f t="shared" si="738"/>
      </c>
      <c r="K1231" s="167">
        <v>34</v>
      </c>
      <c r="L1231" s="169">
        <f t="shared" si="795"/>
      </c>
      <c r="M1231" s="167">
        <v>1</v>
      </c>
      <c r="N1231" s="170">
        <f t="shared" si="822"/>
      </c>
      <c r="O1231" s="167">
        <v>4</v>
      </c>
      <c r="P1231" s="170">
        <f t="shared" si="849"/>
      </c>
      <c r="Q1231" s="171"/>
      <c r="R1231" s="172"/>
      <c r="S1231" s="171"/>
      <c r="T1231" s="172"/>
      <c r="U1231" s="173"/>
      <c r="V1231" s="174"/>
      <c r="W1231" s="175"/>
      <c r="X1231" s="174"/>
      <c r="Y1231" s="171"/>
      <c r="Z1231" s="174"/>
      <c r="AA1231" s="174"/>
      <c r="AB1231" s="172"/>
      <c r="AC1231" s="172"/>
      <c r="AD1231" s="171"/>
      <c r="AE1231" s="174"/>
      <c r="AF1231" s="174"/>
    </row>
    <row r="1232">
      <c r="A1232" s="161"/>
      <c r="B1232" s="162"/>
      <c r="C1232" s="163"/>
      <c r="D1232" s="164" t="s">
        <v>144</v>
      </c>
      <c r="E1232" s="165">
        <v>6.12</v>
      </c>
      <c r="F1232" s="166"/>
      <c r="G1232" s="167">
        <v>108</v>
      </c>
      <c r="H1232" s="167">
        <v>4</v>
      </c>
      <c r="I1232" s="168">
        <f t="shared" si="684"/>
      </c>
      <c r="J1232" s="169">
        <f t="shared" si="738"/>
      </c>
      <c r="K1232" s="167">
        <v>0</v>
      </c>
      <c r="L1232" s="169">
        <f t="shared" si="795"/>
      </c>
      <c r="M1232" s="167">
        <v>0</v>
      </c>
      <c r="N1232" s="170">
        <f t="shared" si="822"/>
      </c>
      <c r="O1232" s="167">
        <v>0</v>
      </c>
      <c r="P1232" s="170">
        <f t="shared" si="849"/>
      </c>
      <c r="Q1232" s="171"/>
      <c r="R1232" s="172"/>
      <c r="S1232" s="171"/>
      <c r="T1232" s="172"/>
      <c r="U1232" s="173"/>
      <c r="V1232" s="174"/>
      <c r="W1232" s="175"/>
      <c r="X1232" s="174"/>
      <c r="Y1232" s="171"/>
      <c r="Z1232" s="174"/>
      <c r="AA1232" s="174"/>
      <c r="AB1232" s="172"/>
      <c r="AC1232" s="172"/>
      <c r="AD1232" s="171"/>
      <c r="AE1232" s="174"/>
      <c r="AF1232" s="176" t="s">
        <v>203</v>
      </c>
    </row>
    <row r="1233">
      <c r="A1233" s="161"/>
      <c r="B1233" s="162" t="s">
        <v>170</v>
      </c>
      <c r="C1233" s="163" t="s">
        <v>191</v>
      </c>
      <c r="D1233" s="201" t="s">
        <v>187</v>
      </c>
      <c r="E1233" s="165">
        <v>1839.38</v>
      </c>
      <c r="F1233" s="166">
        <f>E1233+E1235+E1234</f>
      </c>
      <c r="G1233" s="167">
        <v>18971</v>
      </c>
      <c r="H1233" s="167">
        <v>122</v>
      </c>
      <c r="I1233" s="168">
        <f t="shared" si="684"/>
      </c>
      <c r="J1233" s="169">
        <f t="shared" si="738"/>
      </c>
      <c r="K1233" s="167">
        <v>38</v>
      </c>
      <c r="L1233" s="169">
        <f t="shared" si="795"/>
      </c>
      <c r="M1233" s="167">
        <v>0</v>
      </c>
      <c r="N1233" s="170">
        <f t="shared" si="822"/>
      </c>
      <c r="O1233" s="167">
        <v>5</v>
      </c>
      <c r="P1233" s="170">
        <f t="shared" si="849"/>
      </c>
      <c r="Q1233" s="171">
        <f>(M1233+M1235)/(O1233+O1235)</f>
      </c>
      <c r="R1233" s="172">
        <v>11</v>
      </c>
      <c r="S1233" s="171">
        <f>(O1233+O1235)/(K1233+K1235)</f>
      </c>
      <c r="T1233" s="172">
        <v>2</v>
      </c>
      <c r="U1233" s="173">
        <f>F1233/T1233</f>
      </c>
      <c r="V1233" s="174">
        <f>(F1233+500)/T1233</f>
      </c>
      <c r="W1233" s="175">
        <v>2616</v>
      </c>
      <c r="X1233" s="174">
        <f>W1233/T1233</f>
      </c>
      <c r="Y1233" s="171">
        <f>T1233/R1233</f>
      </c>
      <c r="Z1233" s="174">
        <f>W1233/F1233</f>
      </c>
      <c r="AA1233" s="174">
        <f>W1233/(F1233+500)</f>
      </c>
      <c r="AB1233" s="172">
        <v>0</v>
      </c>
      <c r="AC1233" s="172">
        <v>0</v>
      </c>
      <c r="AD1233" s="171">
        <f>AB1233/T1233</f>
      </c>
      <c r="AE1233" s="174">
        <f>(W1233-AC1233)/(F1233+500)</f>
      </c>
      <c r="AF1233" s="174" t="s">
        <v>159</v>
      </c>
    </row>
    <row r="1234">
      <c r="A1234" s="161"/>
      <c r="B1234" s="162"/>
      <c r="C1234" s="163"/>
      <c r="D1234" s="201" t="s">
        <v>142</v>
      </c>
      <c r="E1234" s="165">
        <v>1199.63</v>
      </c>
      <c r="F1234" s="166"/>
      <c r="G1234" s="167">
        <v>3935</v>
      </c>
      <c r="H1234" s="167">
        <v>168</v>
      </c>
      <c r="I1234" s="168">
        <f t="shared" si="684"/>
      </c>
      <c r="J1234" s="169">
        <f t="shared" si="738"/>
      </c>
      <c r="K1234" s="167">
        <v>25</v>
      </c>
      <c r="L1234" s="169">
        <f t="shared" si="795"/>
      </c>
      <c r="M1234" s="167">
        <v>1</v>
      </c>
      <c r="N1234" s="170">
        <f t="shared" si="822"/>
      </c>
      <c r="O1234" s="167">
        <v>5</v>
      </c>
      <c r="P1234" s="170">
        <f t="shared" si="849"/>
      </c>
      <c r="Q1234" s="171"/>
      <c r="R1234" s="172"/>
      <c r="S1234" s="171"/>
      <c r="T1234" s="172"/>
      <c r="U1234" s="173"/>
      <c r="V1234" s="174"/>
      <c r="W1234" s="175"/>
      <c r="X1234" s="174"/>
      <c r="Y1234" s="171"/>
      <c r="Z1234" s="174"/>
      <c r="AA1234" s="174"/>
      <c r="AB1234" s="172"/>
      <c r="AC1234" s="172"/>
      <c r="AD1234" s="171"/>
      <c r="AE1234" s="174"/>
      <c r="AF1234" s="174"/>
    </row>
    <row r="1235">
      <c r="A1235" s="161"/>
      <c r="B1235" s="162"/>
      <c r="C1235" s="163"/>
      <c r="D1235" s="164" t="s">
        <v>144</v>
      </c>
      <c r="E1235" s="165">
        <v>4.04</v>
      </c>
      <c r="F1235" s="166"/>
      <c r="G1235" s="167">
        <v>32</v>
      </c>
      <c r="H1235" s="167">
        <v>2</v>
      </c>
      <c r="I1235" s="168">
        <f t="shared" si="684"/>
      </c>
      <c r="J1235" s="169">
        <f t="shared" si="738"/>
      </c>
      <c r="K1235" s="167">
        <v>0</v>
      </c>
      <c r="L1235" s="169">
        <f t="shared" si="795"/>
      </c>
      <c r="M1235" s="167">
        <v>0</v>
      </c>
      <c r="N1235" s="170">
        <f t="shared" si="822"/>
      </c>
      <c r="O1235" s="167">
        <v>0</v>
      </c>
      <c r="P1235" s="170">
        <f t="shared" si="849"/>
      </c>
      <c r="Q1235" s="171"/>
      <c r="R1235" s="172"/>
      <c r="S1235" s="171"/>
      <c r="T1235" s="172"/>
      <c r="U1235" s="173"/>
      <c r="V1235" s="174"/>
      <c r="W1235" s="175"/>
      <c r="X1235" s="174"/>
      <c r="Y1235" s="171"/>
      <c r="Z1235" s="174"/>
      <c r="AA1235" s="174"/>
      <c r="AB1235" s="172"/>
      <c r="AC1235" s="172"/>
      <c r="AD1235" s="171"/>
      <c r="AE1235" s="174"/>
      <c r="AF1235" s="176" t="s">
        <v>203</v>
      </c>
    </row>
    <row r="1236">
      <c r="A1236" s="161"/>
      <c r="B1236" s="162" t="s">
        <v>171</v>
      </c>
      <c r="C1236" s="163" t="s">
        <v>191</v>
      </c>
      <c r="D1236" s="201" t="s">
        <v>187</v>
      </c>
      <c r="E1236" s="165">
        <v>397.7</v>
      </c>
      <c r="F1236" s="166">
        <f>E1236+E1238+E1237</f>
      </c>
      <c r="G1236" s="167">
        <v>4392</v>
      </c>
      <c r="H1236" s="167">
        <v>39</v>
      </c>
      <c r="I1236" s="168">
        <f t="shared" si="684"/>
      </c>
      <c r="J1236" s="169">
        <f t="shared" si="738"/>
      </c>
      <c r="K1236" s="167">
        <v>8</v>
      </c>
      <c r="L1236" s="169">
        <f t="shared" si="795"/>
      </c>
      <c r="M1236" s="167">
        <v>1</v>
      </c>
      <c r="N1236" s="170">
        <f t="shared" si="822"/>
      </c>
      <c r="O1236" s="167">
        <v>4</v>
      </c>
      <c r="P1236" s="170">
        <f t="shared" si="849"/>
      </c>
      <c r="Q1236" s="171">
        <f>(M1236+M1238)/(O1236+O1238)</f>
      </c>
      <c r="R1236" s="172">
        <v>4</v>
      </c>
      <c r="S1236" s="171">
        <f>(O1236+O1238)/(K1236+K1238)</f>
      </c>
      <c r="T1236" s="172">
        <v>1</v>
      </c>
      <c r="U1236" s="173">
        <f>F1236/T1236</f>
      </c>
      <c r="V1236" s="174">
        <f>(F1236+500)/T1236</f>
      </c>
      <c r="W1236" s="175">
        <v>468</v>
      </c>
      <c r="X1236" s="174">
        <f>W1236/T1236</f>
      </c>
      <c r="Y1236" s="171">
        <f>T1236/R1236</f>
      </c>
      <c r="Z1236" s="174">
        <f>W1236/F1236</f>
      </c>
      <c r="AA1236" s="174">
        <f>W1236/(F1236+500)</f>
      </c>
      <c r="AB1236" s="172">
        <v>0</v>
      </c>
      <c r="AC1236" s="172">
        <v>0</v>
      </c>
      <c r="AD1236" s="171">
        <f>AB1236/T1236</f>
      </c>
      <c r="AE1236" s="174">
        <f>(W1236-AC1236)/(F1236+500)</f>
      </c>
      <c r="AF1236" s="174" t="s">
        <v>159</v>
      </c>
    </row>
    <row r="1237">
      <c r="A1237" s="161"/>
      <c r="B1237" s="162"/>
      <c r="C1237" s="163"/>
      <c r="D1237" s="201" t="s">
        <v>142</v>
      </c>
      <c r="E1237" s="165">
        <v>198.86</v>
      </c>
      <c r="F1237" s="166"/>
      <c r="G1237" s="167">
        <v>1263</v>
      </c>
      <c r="H1237" s="167">
        <v>73</v>
      </c>
      <c r="I1237" s="168">
        <f t="shared" si="684"/>
      </c>
      <c r="J1237" s="169">
        <f t="shared" si="738"/>
      </c>
      <c r="K1237" s="167">
        <v>3</v>
      </c>
      <c r="L1237" s="169">
        <f t="shared" si="795"/>
      </c>
      <c r="M1237" s="167">
        <v>0</v>
      </c>
      <c r="N1237" s="170">
        <f t="shared" si="822"/>
      </c>
      <c r="O1237" s="167">
        <v>0</v>
      </c>
      <c r="P1237" s="170">
        <f t="shared" si="849"/>
      </c>
      <c r="Q1237" s="171"/>
      <c r="R1237" s="172"/>
      <c r="S1237" s="171"/>
      <c r="T1237" s="172"/>
      <c r="U1237" s="173"/>
      <c r="V1237" s="174"/>
      <c r="W1237" s="175"/>
      <c r="X1237" s="174"/>
      <c r="Y1237" s="171"/>
      <c r="Z1237" s="174"/>
      <c r="AA1237" s="174"/>
      <c r="AB1237" s="172"/>
      <c r="AC1237" s="172"/>
      <c r="AD1237" s="171"/>
      <c r="AE1237" s="174"/>
      <c r="AF1237" s="174"/>
    </row>
    <row r="1238">
      <c r="A1238" s="161"/>
      <c r="B1238" s="162"/>
      <c r="C1238" s="163"/>
      <c r="D1238" s="164" t="s">
        <v>144</v>
      </c>
      <c r="E1238" s="165">
        <v>7.17</v>
      </c>
      <c r="F1238" s="166"/>
      <c r="G1238" s="167">
        <v>80</v>
      </c>
      <c r="H1238" s="167">
        <v>6</v>
      </c>
      <c r="I1238" s="168">
        <f t="shared" si="684"/>
      </c>
      <c r="J1238" s="169">
        <f t="shared" si="738"/>
      </c>
      <c r="K1238" s="167">
        <v>0</v>
      </c>
      <c r="L1238" s="169">
        <f t="shared" si="795"/>
      </c>
      <c r="M1238" s="167">
        <v>0</v>
      </c>
      <c r="N1238" s="170">
        <f t="shared" si="822"/>
      </c>
      <c r="O1238" s="167">
        <v>0</v>
      </c>
      <c r="P1238" s="170">
        <f t="shared" si="849"/>
      </c>
      <c r="Q1238" s="171"/>
      <c r="R1238" s="172"/>
      <c r="S1238" s="171"/>
      <c r="T1238" s="172"/>
      <c r="U1238" s="173"/>
      <c r="V1238" s="174"/>
      <c r="W1238" s="175"/>
      <c r="X1238" s="174"/>
      <c r="Y1238" s="171"/>
      <c r="Z1238" s="174"/>
      <c r="AA1238" s="174"/>
      <c r="AB1238" s="172"/>
      <c r="AC1238" s="172"/>
      <c r="AD1238" s="171"/>
      <c r="AE1238" s="174"/>
      <c r="AF1238" s="176" t="s">
        <v>203</v>
      </c>
    </row>
    <row r="1239">
      <c r="A1239" s="161"/>
      <c r="B1239" s="177" t="s">
        <v>149</v>
      </c>
      <c r="C1239" s="178"/>
      <c r="D1239" s="179"/>
      <c r="E1239" s="180">
        <f>SUM(E1224:E1238)</f>
      </c>
      <c r="F1239" s="180">
        <f>SUM(F1224:F1238)</f>
      </c>
      <c r="G1239" s="180">
        <f>SUM(G1224:G1238)</f>
      </c>
      <c r="H1239" s="180">
        <f>SUM(H1224:H1238)</f>
      </c>
      <c r="I1239" s="182">
        <f t="shared" si="684"/>
      </c>
      <c r="J1239" s="183">
        <f t="shared" si="738"/>
      </c>
      <c r="K1239" s="181">
        <f>SUM(K1224:K1238)</f>
      </c>
      <c r="L1239" s="183">
        <f t="shared" si="795"/>
      </c>
      <c r="M1239" s="181">
        <f>SUM(M1224:M1238)</f>
      </c>
      <c r="N1239" s="184">
        <f t="shared" si="822"/>
      </c>
      <c r="O1239" s="181">
        <f>SUM(O1224:O1238)</f>
      </c>
      <c r="P1239" s="184">
        <f t="shared" si="849"/>
      </c>
      <c r="Q1239" s="185">
        <f t="shared" ref="Q1239:Q1240" si="711">M1239/O1239</f>
      </c>
      <c r="R1239" s="181">
        <f>SUM(R1224:R1238)</f>
      </c>
      <c r="S1239" s="185">
        <f t="shared" ref="S1239:S1240" si="765">(O1239+O1239)/(K1239+K1239)</f>
      </c>
      <c r="T1239" s="181">
        <f>SUM(T1224:T1238)</f>
      </c>
      <c r="U1239" s="186">
        <f t="shared" ref="U1239:U1240" si="121">F1239/T1239</f>
      </c>
      <c r="V1239" s="187">
        <f>(F1239+5*500)/T1239</f>
      </c>
      <c r="W1239" s="183">
        <f>SUM(W1224:W1238)</f>
      </c>
      <c r="X1239" s="188">
        <f t="shared" ref="X1239:X1240" si="253">W1239/T1239</f>
      </c>
      <c r="Y1239" s="185">
        <f t="shared" ref="Y1239:Y1240" si="385">T1239/R1239</f>
      </c>
      <c r="Z1239" s="187">
        <f t="shared" ref="Z1239:Z1240" si="517">W1239/F1239</f>
      </c>
      <c r="AA1239" s="187">
        <f>W1239/(F1239+COUNT(W1227:W1238)*500)</f>
      </c>
      <c r="AB1239" s="181">
        <f>SUM(AB1224:AB1238)</f>
      </c>
      <c r="AC1239" s="181">
        <f>SUM(AC1224:AC1238)</f>
      </c>
      <c r="AD1239" s="185">
        <f t="shared" ref="AD1239:AD1240" si="649">AB1239/T1239</f>
      </c>
      <c r="AE1239" s="189">
        <f>(W1239-AC1239)/(F1239+COUNT(W1227:W1238))</f>
      </c>
      <c r="AF1239" s="174"/>
    </row>
    <row r="1240">
      <c r="A1240" s="161"/>
      <c r="B1240" s="191" t="s">
        <v>172</v>
      </c>
      <c r="C1240" s="191"/>
      <c r="D1240" s="191"/>
      <c r="E1240" s="193">
        <f>E1187+E1200+E1207+E1223+E1239</f>
      </c>
      <c r="F1240" s="194">
        <f>F1187+F1200+F1207+F1223+F1239</f>
      </c>
      <c r="G1240" s="194">
        <f>G1187+G1200+G1207+G1223+G1239</f>
      </c>
      <c r="H1240" s="194">
        <f>H1187+H1200+H1207+H1223+H1239</f>
      </c>
      <c r="I1240" s="195">
        <f t="shared" si="684"/>
      </c>
      <c r="J1240" s="194">
        <f>J1187+J1200+J1207+J1223+J1239</f>
      </c>
      <c r="K1240" s="194">
        <f>K1187+K1200+K1207+K1223+K1239</f>
      </c>
      <c r="L1240" s="196">
        <f t="shared" si="795"/>
      </c>
      <c r="M1240" s="194">
        <f>M1187+M1200+M1207+M1223+M1239</f>
      </c>
      <c r="N1240" s="197">
        <f t="shared" si="822"/>
      </c>
      <c r="O1240" s="194">
        <f>O1187+O1200+O1207+O1223+O1239</f>
      </c>
      <c r="P1240" s="197">
        <f t="shared" si="849"/>
      </c>
      <c r="Q1240" s="198">
        <f t="shared" si="711"/>
      </c>
      <c r="R1240" s="194">
        <f>R1187+R1200+R1207+R1223+R1239</f>
      </c>
      <c r="S1240" s="198">
        <f t="shared" si="765"/>
      </c>
      <c r="T1240" s="194">
        <f>T1187+T1200+T1207+T1223+T1239</f>
      </c>
      <c r="U1240" s="199">
        <f t="shared" si="121"/>
      </c>
      <c r="V1240" s="194">
        <f>(F1240+4*500)/T1240</f>
      </c>
      <c r="W1240" s="194">
        <f>W1187+W1200+W1207+W1223+W1239</f>
      </c>
      <c r="X1240" s="194">
        <f t="shared" si="253"/>
      </c>
      <c r="Y1240" s="198">
        <f t="shared" si="385"/>
      </c>
      <c r="Z1240" s="194">
        <f t="shared" si="517"/>
      </c>
      <c r="AA1240" s="194">
        <f>W1240/(F1240+COUNT(W1175:W1186,W1188:W1199,W1201:W1206,W1211:W1222,W1227:W1238)*500)</f>
      </c>
      <c r="AB1240" s="194">
        <f>AB1187+AB1200+AB1207+AB1223+AB1239</f>
      </c>
      <c r="AC1240" s="194">
        <f>AC1187+AC1200+AC1207+AC1223+AC1239</f>
      </c>
      <c r="AD1240" s="198">
        <f t="shared" si="649"/>
      </c>
      <c r="AE1240" s="194">
        <f>(W1240-AC1240)/(F1240+COUNT(W1175:W1186,W1188:W1199,W1201:W1206,W1211:W1222,W1227:W1238)*500)</f>
      </c>
      <c r="AF1240" s="174"/>
    </row>
    <row r="1241">
      <c r="A1241" s="150" t="s">
        <v>107</v>
      </c>
      <c r="B1241" s="151" t="s">
        <v>108</v>
      </c>
      <c r="C1241" s="152" t="s">
        <v>109</v>
      </c>
      <c r="D1241" s="151" t="s">
        <v>110</v>
      </c>
      <c r="E1241" s="153" t="s">
        <v>111</v>
      </c>
      <c r="F1241" s="151" t="s">
        <v>112</v>
      </c>
      <c r="G1241" s="151" t="s">
        <v>113</v>
      </c>
      <c r="H1241" s="151" t="s">
        <v>114</v>
      </c>
      <c r="I1241" s="154" t="s">
        <v>115</v>
      </c>
      <c r="J1241" s="155" t="s">
        <v>116</v>
      </c>
      <c r="K1241" s="151" t="s">
        <v>117</v>
      </c>
      <c r="L1241" s="155" t="s">
        <v>118</v>
      </c>
      <c r="M1241" s="151" t="s">
        <v>119</v>
      </c>
      <c r="N1241" s="156" t="s">
        <v>120</v>
      </c>
      <c r="O1241" s="151" t="s">
        <v>121</v>
      </c>
      <c r="P1241" s="156" t="s">
        <v>122</v>
      </c>
      <c r="Q1241" s="154" t="s">
        <v>123</v>
      </c>
      <c r="R1241" s="157" t="s">
        <v>124</v>
      </c>
      <c r="S1241" s="158" t="s">
        <v>125</v>
      </c>
      <c r="T1241" s="157" t="s">
        <v>126</v>
      </c>
      <c r="U1241" s="159" t="s">
        <v>127</v>
      </c>
      <c r="V1241" s="160" t="s">
        <v>128</v>
      </c>
      <c r="W1241" s="159" t="s">
        <v>129</v>
      </c>
      <c r="X1241" s="160" t="s">
        <v>130</v>
      </c>
      <c r="Y1241" s="158" t="s">
        <v>131</v>
      </c>
      <c r="Z1241" s="160" t="s">
        <v>132</v>
      </c>
      <c r="AA1241" s="160" t="s">
        <v>133</v>
      </c>
      <c r="AB1241" s="160" t="s">
        <v>134</v>
      </c>
      <c r="AC1241" s="157" t="s">
        <v>135</v>
      </c>
      <c r="AD1241" s="158" t="s">
        <v>136</v>
      </c>
      <c r="AE1241" s="160" t="s">
        <v>137</v>
      </c>
      <c r="AF1241" s="160" t="s">
        <v>138</v>
      </c>
    </row>
    <row r="1242">
      <c r="A1242" s="161" t="s">
        <v>212</v>
      </c>
      <c r="B1242" s="162" t="s">
        <v>140</v>
      </c>
      <c r="C1242" s="163" t="s">
        <v>183</v>
      </c>
      <c r="D1242" s="201" t="s">
        <v>187</v>
      </c>
      <c r="E1242" s="165">
        <v>818.53</v>
      </c>
      <c r="F1242" s="166">
        <f>E1242+E1244+E1243</f>
      </c>
      <c r="G1242" s="167">
        <v>5171</v>
      </c>
      <c r="H1242" s="167">
        <v>61</v>
      </c>
      <c r="I1242" s="168">
        <f t="shared" ref="I1242:I1307" si="685">H1242/G1242</f>
      </c>
      <c r="J1242" s="169">
        <f t="shared" ref="J1242:J1306" si="739">(E1242/G1242)*1000</f>
      </c>
      <c r="K1242" s="167">
        <v>18</v>
      </c>
      <c r="L1242" s="169">
        <f t="shared" ref="L1242:L1307" si="796">E1242/K1242</f>
      </c>
      <c r="M1242" s="167">
        <v>0</v>
      </c>
      <c r="N1242" s="170">
        <f t="shared" ref="N1242:N1307" si="823">E1242/M1242</f>
      </c>
      <c r="O1242" s="167">
        <v>2</v>
      </c>
      <c r="P1242" s="170">
        <f t="shared" ref="P1242:P1307" si="850">E1242/O1242</f>
      </c>
      <c r="Q1242" s="171">
        <f>(M1242+M1244)/(O1242+O1244)</f>
      </c>
      <c r="R1242" s="172">
        <v>9</v>
      </c>
      <c r="S1242" s="171">
        <f>(O1242+O1244)/(K1242+K1244)</f>
      </c>
      <c r="T1242" s="172">
        <v>0</v>
      </c>
      <c r="U1242" s="173">
        <f>F1242/T1242</f>
      </c>
      <c r="V1242" s="174">
        <f>(F1242+500)/T1242</f>
      </c>
      <c r="W1242" s="175">
        <v>0</v>
      </c>
      <c r="X1242" s="174">
        <f>W1242/T1242</f>
      </c>
      <c r="Y1242" s="171">
        <f>T1242/R1242</f>
      </c>
      <c r="Z1242" s="174">
        <f>W1242/F1242</f>
      </c>
      <c r="AA1242" s="174">
        <f>W1242/(F1242+500)</f>
      </c>
      <c r="AB1242" s="172">
        <v>0</v>
      </c>
      <c r="AC1242" s="172">
        <v>0</v>
      </c>
      <c r="AD1242" s="171">
        <f>AB1242/T1242</f>
      </c>
      <c r="AE1242" s="174">
        <f>(W1242-AC1242)/(F1242+500)</f>
      </c>
      <c r="AF1242" s="176" t="s">
        <v>205</v>
      </c>
    </row>
    <row r="1243">
      <c r="A1243" s="161"/>
      <c r="B1243" s="162"/>
      <c r="C1243" s="163"/>
      <c r="D1243" s="201" t="s">
        <v>142</v>
      </c>
      <c r="E1243" s="165">
        <v>333.53</v>
      </c>
      <c r="F1243" s="166"/>
      <c r="G1243" s="167">
        <v>2363</v>
      </c>
      <c r="H1243" s="167">
        <v>185</v>
      </c>
      <c r="I1243" s="168">
        <f t="shared" si="685"/>
      </c>
      <c r="J1243" s="169">
        <f t="shared" si="739"/>
      </c>
      <c r="K1243" s="167">
        <v>4</v>
      </c>
      <c r="L1243" s="169">
        <f t="shared" si="796"/>
      </c>
      <c r="M1243" s="167">
        <v>0</v>
      </c>
      <c r="N1243" s="170">
        <f t="shared" si="823"/>
      </c>
      <c r="O1243" s="167">
        <v>0</v>
      </c>
      <c r="P1243" s="170">
        <f t="shared" si="850"/>
      </c>
      <c r="Q1243" s="171"/>
      <c r="R1243" s="172"/>
      <c r="S1243" s="171"/>
      <c r="T1243" s="172"/>
      <c r="U1243" s="173"/>
      <c r="V1243" s="174"/>
      <c r="W1243" s="175"/>
      <c r="X1243" s="174"/>
      <c r="Y1243" s="171"/>
      <c r="Z1243" s="174"/>
      <c r="AA1243" s="174"/>
      <c r="AB1243" s="172"/>
      <c r="AC1243" s="172"/>
      <c r="AD1243" s="171"/>
      <c r="AE1243" s="174"/>
      <c r="AF1243" s="176"/>
    </row>
    <row r="1244">
      <c r="A1244" s="161"/>
      <c r="B1244" s="162"/>
      <c r="C1244" s="163"/>
      <c r="D1244" s="164" t="s">
        <v>144</v>
      </c>
      <c r="E1244" s="165">
        <v>11.2</v>
      </c>
      <c r="F1244" s="166"/>
      <c r="G1244" s="167">
        <v>156</v>
      </c>
      <c r="H1244" s="167">
        <v>9</v>
      </c>
      <c r="I1244" s="168">
        <f t="shared" si="685"/>
      </c>
      <c r="J1244" s="169">
        <f t="shared" si="739"/>
      </c>
      <c r="K1244" s="167">
        <v>0</v>
      </c>
      <c r="L1244" s="169">
        <f t="shared" si="796"/>
      </c>
      <c r="M1244" s="167">
        <v>0</v>
      </c>
      <c r="N1244" s="170">
        <f t="shared" si="823"/>
      </c>
      <c r="O1244" s="167">
        <v>0</v>
      </c>
      <c r="P1244" s="170">
        <f t="shared" si="850"/>
      </c>
      <c r="Q1244" s="171"/>
      <c r="R1244" s="172"/>
      <c r="S1244" s="171"/>
      <c r="T1244" s="172"/>
      <c r="U1244" s="173"/>
      <c r="V1244" s="174"/>
      <c r="W1244" s="175"/>
      <c r="X1244" s="174"/>
      <c r="Y1244" s="171"/>
      <c r="Z1244" s="174"/>
      <c r="AA1244" s="174"/>
      <c r="AB1244" s="172"/>
      <c r="AC1244" s="172"/>
      <c r="AD1244" s="171"/>
      <c r="AE1244" s="174"/>
      <c r="AF1244" s="176" t="s">
        <v>177</v>
      </c>
    </row>
    <row r="1245">
      <c r="A1245" s="161"/>
      <c r="B1245" s="162" t="s">
        <v>146</v>
      </c>
      <c r="C1245" s="163" t="s">
        <v>183</v>
      </c>
      <c r="D1245" s="201" t="s">
        <v>187</v>
      </c>
      <c r="E1245" s="165">
        <v>1904.64</v>
      </c>
      <c r="F1245" s="166">
        <f>E1245+E1247+E1246</f>
      </c>
      <c r="G1245" s="167">
        <v>16207</v>
      </c>
      <c r="H1245" s="167">
        <v>149</v>
      </c>
      <c r="I1245" s="168">
        <f t="shared" si="685"/>
      </c>
      <c r="J1245" s="169">
        <f t="shared" si="739"/>
      </c>
      <c r="K1245" s="167">
        <v>48</v>
      </c>
      <c r="L1245" s="169">
        <f t="shared" si="796"/>
      </c>
      <c r="M1245" s="167">
        <v>3</v>
      </c>
      <c r="N1245" s="170">
        <f t="shared" si="823"/>
      </c>
      <c r="O1245" s="167">
        <v>5</v>
      </c>
      <c r="P1245" s="170">
        <f t="shared" si="850"/>
      </c>
      <c r="Q1245" s="171">
        <f>(M1245+M1247)/(O1245+O1247)</f>
      </c>
      <c r="R1245" s="172">
        <v>16</v>
      </c>
      <c r="S1245" s="171">
        <f>(O1245+O1247)/(K1245+K1247)</f>
      </c>
      <c r="T1245" s="172">
        <v>5</v>
      </c>
      <c r="U1245" s="173">
        <f>F1245/T1245</f>
      </c>
      <c r="V1245" s="174">
        <f>(F1245+500)/T1245</f>
      </c>
      <c r="W1245" s="175">
        <v>6890.4</v>
      </c>
      <c r="X1245" s="174">
        <f>W1245/T1245</f>
      </c>
      <c r="Y1245" s="171">
        <f>T1245/R1245</f>
      </c>
      <c r="Z1245" s="174">
        <f>W1245/F1245</f>
      </c>
      <c r="AA1245" s="174">
        <f>W1245/(F1245+500)</f>
      </c>
      <c r="AB1245" s="172">
        <v>1</v>
      </c>
      <c r="AC1245" s="172">
        <v>799.2</v>
      </c>
      <c r="AD1245" s="171">
        <f>AB1245/T1245</f>
      </c>
      <c r="AE1245" s="174">
        <f>(W1245-AC1245)/(F1245+500)</f>
      </c>
      <c r="AF1245" s="176" t="s">
        <v>205</v>
      </c>
    </row>
    <row r="1246">
      <c r="A1246" s="161"/>
      <c r="B1246" s="162"/>
      <c r="C1246" s="163"/>
      <c r="D1246" s="201" t="s">
        <v>142</v>
      </c>
      <c r="E1246" s="165">
        <v>316.01</v>
      </c>
      <c r="F1246" s="166"/>
      <c r="G1246" s="167">
        <v>1936</v>
      </c>
      <c r="H1246" s="167">
        <v>144</v>
      </c>
      <c r="I1246" s="168">
        <f t="shared" si="685"/>
      </c>
      <c r="J1246" s="169">
        <f t="shared" si="739"/>
      </c>
      <c r="K1246" s="167">
        <v>7</v>
      </c>
      <c r="L1246" s="169">
        <f t="shared" si="796"/>
      </c>
      <c r="M1246" s="167">
        <v>0</v>
      </c>
      <c r="N1246" s="170">
        <f t="shared" si="823"/>
      </c>
      <c r="O1246" s="167">
        <v>0</v>
      </c>
      <c r="P1246" s="170">
        <f t="shared" si="850"/>
      </c>
      <c r="Q1246" s="171"/>
      <c r="R1246" s="172"/>
      <c r="S1246" s="171"/>
      <c r="T1246" s="172"/>
      <c r="U1246" s="173"/>
      <c r="V1246" s="174"/>
      <c r="W1246" s="175"/>
      <c r="X1246" s="174"/>
      <c r="Y1246" s="171"/>
      <c r="Z1246" s="174"/>
      <c r="AA1246" s="174"/>
      <c r="AB1246" s="172"/>
      <c r="AC1246" s="172"/>
      <c r="AD1246" s="171"/>
      <c r="AE1246" s="174"/>
      <c r="AF1246" s="176"/>
    </row>
    <row r="1247">
      <c r="A1247" s="161"/>
      <c r="B1247" s="162"/>
      <c r="C1247" s="163"/>
      <c r="D1247" s="164" t="s">
        <v>144</v>
      </c>
      <c r="E1247" s="165">
        <v>2.7</v>
      </c>
      <c r="F1247" s="166"/>
      <c r="G1247" s="167">
        <v>69</v>
      </c>
      <c r="H1247" s="167">
        <v>5</v>
      </c>
      <c r="I1247" s="168">
        <f t="shared" si="685"/>
      </c>
      <c r="J1247" s="169">
        <f t="shared" si="739"/>
      </c>
      <c r="K1247" s="167">
        <v>0</v>
      </c>
      <c r="L1247" s="169">
        <f t="shared" si="796"/>
      </c>
      <c r="M1247" s="167">
        <v>0</v>
      </c>
      <c r="N1247" s="170">
        <f t="shared" si="823"/>
      </c>
      <c r="O1247" s="167">
        <v>0</v>
      </c>
      <c r="P1247" s="170">
        <f t="shared" si="850"/>
      </c>
      <c r="Q1247" s="171"/>
      <c r="R1247" s="172"/>
      <c r="S1247" s="171"/>
      <c r="T1247" s="172"/>
      <c r="U1247" s="173"/>
      <c r="V1247" s="174"/>
      <c r="W1247" s="175"/>
      <c r="X1247" s="174"/>
      <c r="Y1247" s="171"/>
      <c r="Z1247" s="174"/>
      <c r="AA1247" s="174"/>
      <c r="AB1247" s="172"/>
      <c r="AC1247" s="172"/>
      <c r="AD1247" s="171"/>
      <c r="AE1247" s="174"/>
      <c r="AF1247" s="176" t="s">
        <v>177</v>
      </c>
    </row>
    <row r="1248">
      <c r="A1248" s="161"/>
      <c r="B1248" s="162" t="s">
        <v>147</v>
      </c>
      <c r="C1248" s="163" t="s">
        <v>183</v>
      </c>
      <c r="D1248" s="201" t="s">
        <v>187</v>
      </c>
      <c r="E1248" s="165">
        <v>5008.39</v>
      </c>
      <c r="F1248" s="166">
        <f>E1248+E1250+E1249</f>
      </c>
      <c r="G1248" s="167">
        <v>47634</v>
      </c>
      <c r="H1248" s="167">
        <v>264</v>
      </c>
      <c r="I1248" s="168">
        <f t="shared" si="685"/>
      </c>
      <c r="J1248" s="169">
        <f t="shared" si="739"/>
      </c>
      <c r="K1248" s="167">
        <v>95</v>
      </c>
      <c r="L1248" s="169">
        <f t="shared" si="796"/>
      </c>
      <c r="M1248" s="167">
        <v>4</v>
      </c>
      <c r="N1248" s="170">
        <f t="shared" si="823"/>
      </c>
      <c r="O1248" s="167">
        <v>10</v>
      </c>
      <c r="P1248" s="170">
        <f t="shared" si="850"/>
      </c>
      <c r="Q1248" s="171">
        <f>(M1248+M1250)/(O1248+O1250)</f>
      </c>
      <c r="R1248" s="172">
        <v>26</v>
      </c>
      <c r="S1248" s="171">
        <f>(O1248+O1250)/(K1248+K1250)</f>
      </c>
      <c r="T1248" s="172">
        <v>5</v>
      </c>
      <c r="U1248" s="173">
        <f>F1248/T1248</f>
      </c>
      <c r="V1248" s="174">
        <f>(F1248+500)/T1248</f>
      </c>
      <c r="W1248" s="175">
        <v>4953.6</v>
      </c>
      <c r="X1248" s="174">
        <f>W1248/T1248</f>
      </c>
      <c r="Y1248" s="171">
        <f>T1248/R1248</f>
      </c>
      <c r="Z1248" s="174">
        <f>W1248/F1248</f>
      </c>
      <c r="AA1248" s="174">
        <f>W1248/(F1248+500)</f>
      </c>
      <c r="AB1248" s="172">
        <v>1</v>
      </c>
      <c r="AC1248" s="172">
        <v>739.2</v>
      </c>
      <c r="AD1248" s="171">
        <f>AB1248/T1248</f>
      </c>
      <c r="AE1248" s="174">
        <f>(W1248-AC1248)/(F1248+500)</f>
      </c>
      <c r="AF1248" s="176" t="s">
        <v>205</v>
      </c>
    </row>
    <row r="1249">
      <c r="A1249" s="161"/>
      <c r="B1249" s="162"/>
      <c r="C1249" s="163"/>
      <c r="D1249" s="201" t="s">
        <v>142</v>
      </c>
      <c r="E1249" s="165">
        <v>737.19</v>
      </c>
      <c r="F1249" s="166"/>
      <c r="G1249" s="167">
        <v>2495</v>
      </c>
      <c r="H1249" s="167">
        <v>179</v>
      </c>
      <c r="I1249" s="168">
        <f t="shared" si="685"/>
      </c>
      <c r="J1249" s="169">
        <f t="shared" si="739"/>
      </c>
      <c r="K1249" s="167">
        <v>11</v>
      </c>
      <c r="L1249" s="169">
        <f t="shared" si="796"/>
      </c>
      <c r="M1249" s="167">
        <v>1</v>
      </c>
      <c r="N1249" s="170">
        <f t="shared" si="823"/>
      </c>
      <c r="O1249" s="167">
        <v>1</v>
      </c>
      <c r="P1249" s="170">
        <f t="shared" si="850"/>
      </c>
      <c r="Q1249" s="171"/>
      <c r="R1249" s="172"/>
      <c r="S1249" s="171"/>
      <c r="T1249" s="172"/>
      <c r="U1249" s="173"/>
      <c r="V1249" s="174"/>
      <c r="W1249" s="175"/>
      <c r="X1249" s="174"/>
      <c r="Y1249" s="171"/>
      <c r="Z1249" s="174"/>
      <c r="AA1249" s="174"/>
      <c r="AB1249" s="172"/>
      <c r="AC1249" s="172"/>
      <c r="AD1249" s="171"/>
      <c r="AE1249" s="174"/>
      <c r="AF1249" s="176"/>
    </row>
    <row r="1250">
      <c r="A1250" s="161"/>
      <c r="B1250" s="162"/>
      <c r="C1250" s="163"/>
      <c r="D1250" s="164" t="s">
        <v>144</v>
      </c>
      <c r="E1250" s="165">
        <v>3.62</v>
      </c>
      <c r="F1250" s="166"/>
      <c r="G1250" s="167">
        <v>74</v>
      </c>
      <c r="H1250" s="167">
        <v>4</v>
      </c>
      <c r="I1250" s="168">
        <f t="shared" si="685"/>
      </c>
      <c r="J1250" s="169">
        <f t="shared" si="739"/>
      </c>
      <c r="K1250" s="167">
        <v>0</v>
      </c>
      <c r="L1250" s="169">
        <f t="shared" si="796"/>
      </c>
      <c r="M1250" s="167">
        <v>0</v>
      </c>
      <c r="N1250" s="170">
        <f t="shared" si="823"/>
      </c>
      <c r="O1250" s="167">
        <v>0</v>
      </c>
      <c r="P1250" s="170">
        <f t="shared" si="850"/>
      </c>
      <c r="Q1250" s="171"/>
      <c r="R1250" s="172"/>
      <c r="S1250" s="171"/>
      <c r="T1250" s="172"/>
      <c r="U1250" s="173"/>
      <c r="V1250" s="174"/>
      <c r="W1250" s="175"/>
      <c r="X1250" s="174"/>
      <c r="Y1250" s="171"/>
      <c r="Z1250" s="174"/>
      <c r="AA1250" s="174"/>
      <c r="AB1250" s="172"/>
      <c r="AC1250" s="172"/>
      <c r="AD1250" s="171"/>
      <c r="AE1250" s="174"/>
      <c r="AF1250" s="176" t="s">
        <v>177</v>
      </c>
    </row>
    <row r="1251">
      <c r="A1251" s="161"/>
      <c r="B1251" s="162" t="s">
        <v>148</v>
      </c>
      <c r="C1251" s="163" t="s">
        <v>183</v>
      </c>
      <c r="D1251" s="201" t="s">
        <v>187</v>
      </c>
      <c r="E1251" s="165">
        <v>3717.59</v>
      </c>
      <c r="F1251" s="166">
        <f>E1251+E1253+E1252</f>
      </c>
      <c r="G1251" s="167">
        <v>36487</v>
      </c>
      <c r="H1251" s="167">
        <v>195</v>
      </c>
      <c r="I1251" s="168">
        <f t="shared" si="685"/>
      </c>
      <c r="J1251" s="169">
        <f t="shared" si="739"/>
      </c>
      <c r="K1251" s="167">
        <v>63</v>
      </c>
      <c r="L1251" s="169">
        <f t="shared" si="796"/>
      </c>
      <c r="M1251" s="167">
        <v>3</v>
      </c>
      <c r="N1251" s="170">
        <f t="shared" si="823"/>
      </c>
      <c r="O1251" s="167">
        <v>8</v>
      </c>
      <c r="P1251" s="170">
        <f t="shared" si="850"/>
      </c>
      <c r="Q1251" s="171">
        <f>(M1251+M1253)/(O1251+O1253)</f>
      </c>
      <c r="R1251" s="172">
        <v>24</v>
      </c>
      <c r="S1251" s="171">
        <f>(O1251+O1253)/(K1251+K1253)</f>
      </c>
      <c r="T1251" s="172">
        <v>10</v>
      </c>
      <c r="U1251" s="173">
        <f>F1251/T1251</f>
      </c>
      <c r="V1251" s="174">
        <f>(F1251+500)/T1251</f>
      </c>
      <c r="W1251" s="175">
        <v>10940.2</v>
      </c>
      <c r="X1251" s="174">
        <f>W1251/T1251</f>
      </c>
      <c r="Y1251" s="171">
        <f>T1251/R1251</f>
      </c>
      <c r="Z1251" s="174">
        <f>W1251/F1251</f>
      </c>
      <c r="AA1251" s="174">
        <f>W1251/(F1251+500)</f>
      </c>
      <c r="AB1251" s="172">
        <v>5</v>
      </c>
      <c r="AC1251" s="172">
        <v>6734.200000000001</v>
      </c>
      <c r="AD1251" s="171">
        <f>AB1251/T1251</f>
      </c>
      <c r="AE1251" s="174">
        <f>(W1251-AC1251)/(F1251+500)</f>
      </c>
      <c r="AF1251" s="176" t="s">
        <v>205</v>
      </c>
    </row>
    <row r="1252">
      <c r="A1252" s="161"/>
      <c r="B1252" s="162"/>
      <c r="C1252" s="163"/>
      <c r="D1252" s="201" t="s">
        <v>142</v>
      </c>
      <c r="E1252" s="165">
        <v>903.97</v>
      </c>
      <c r="F1252" s="166"/>
      <c r="G1252" s="167">
        <v>3706</v>
      </c>
      <c r="H1252" s="167">
        <v>250</v>
      </c>
      <c r="I1252" s="168">
        <f t="shared" si="685"/>
      </c>
      <c r="J1252" s="169">
        <f t="shared" si="739"/>
      </c>
      <c r="K1252" s="167">
        <v>14</v>
      </c>
      <c r="L1252" s="169">
        <f t="shared" si="796"/>
      </c>
      <c r="M1252" s="167">
        <v>1</v>
      </c>
      <c r="N1252" s="170">
        <f t="shared" si="823"/>
      </c>
      <c r="O1252" s="167">
        <v>3</v>
      </c>
      <c r="P1252" s="170">
        <f t="shared" si="850"/>
      </c>
      <c r="Q1252" s="171"/>
      <c r="R1252" s="172"/>
      <c r="S1252" s="171"/>
      <c r="T1252" s="172"/>
      <c r="U1252" s="173"/>
      <c r="V1252" s="174"/>
      <c r="W1252" s="175"/>
      <c r="X1252" s="174"/>
      <c r="Y1252" s="171"/>
      <c r="Z1252" s="174"/>
      <c r="AA1252" s="174"/>
      <c r="AB1252" s="172"/>
      <c r="AC1252" s="172"/>
      <c r="AD1252" s="171"/>
      <c r="AE1252" s="174"/>
      <c r="AF1252" s="176"/>
    </row>
    <row r="1253">
      <c r="A1253" s="161"/>
      <c r="B1253" s="162"/>
      <c r="C1253" s="163"/>
      <c r="D1253" s="164" t="s">
        <v>144</v>
      </c>
      <c r="E1253" s="165">
        <v>71.6</v>
      </c>
      <c r="F1253" s="166"/>
      <c r="G1253" s="167">
        <v>148</v>
      </c>
      <c r="H1253" s="167">
        <v>6</v>
      </c>
      <c r="I1253" s="168">
        <f t="shared" si="685"/>
      </c>
      <c r="J1253" s="169">
        <f t="shared" si="739"/>
      </c>
      <c r="K1253" s="167">
        <v>1</v>
      </c>
      <c r="L1253" s="169">
        <f t="shared" si="796"/>
      </c>
      <c r="M1253" s="167">
        <v>0</v>
      </c>
      <c r="N1253" s="170">
        <f t="shared" si="823"/>
      </c>
      <c r="O1253" s="167">
        <v>0</v>
      </c>
      <c r="P1253" s="170">
        <f t="shared" si="850"/>
      </c>
      <c r="Q1253" s="171"/>
      <c r="R1253" s="172"/>
      <c r="S1253" s="171"/>
      <c r="T1253" s="172"/>
      <c r="U1253" s="173"/>
      <c r="V1253" s="174"/>
      <c r="W1253" s="175"/>
      <c r="X1253" s="174"/>
      <c r="Y1253" s="171"/>
      <c r="Z1253" s="174"/>
      <c r="AA1253" s="174"/>
      <c r="AB1253" s="172"/>
      <c r="AC1253" s="172"/>
      <c r="AD1253" s="171"/>
      <c r="AE1253" s="174"/>
      <c r="AF1253" s="176" t="s">
        <v>177</v>
      </c>
    </row>
    <row r="1254">
      <c r="A1254" s="161"/>
      <c r="B1254" s="177" t="s">
        <v>149</v>
      </c>
      <c r="C1254" s="178"/>
      <c r="D1254" s="179"/>
      <c r="E1254" s="180">
        <f>SUM(E1242:E1253)</f>
      </c>
      <c r="F1254" s="181">
        <f>SUM(F1242:F1253)</f>
      </c>
      <c r="G1254" s="181">
        <f>SUM(G1242:G1253)</f>
      </c>
      <c r="H1254" s="181">
        <f>SUM(H1242:H1253)</f>
      </c>
      <c r="I1254" s="182">
        <f t="shared" si="685"/>
      </c>
      <c r="J1254" s="183">
        <f t="shared" si="739"/>
      </c>
      <c r="K1254" s="181">
        <f>SUM(K1242:K1253)</f>
      </c>
      <c r="L1254" s="183">
        <f t="shared" si="796"/>
      </c>
      <c r="M1254" s="181">
        <f>SUM(M1242:M1253)</f>
      </c>
      <c r="N1254" s="184">
        <f t="shared" si="823"/>
      </c>
      <c r="O1254" s="181">
        <f>SUM(O1242:O1253)</f>
      </c>
      <c r="P1254" s="184">
        <f t="shared" si="850"/>
      </c>
      <c r="Q1254" s="185">
        <f>M1254/O1254</f>
      </c>
      <c r="R1254" s="181">
        <f>SUM(R1242:R1253)</f>
      </c>
      <c r="S1254" s="185">
        <f>(O1254+O1254)/(K1254+K1254)</f>
      </c>
      <c r="T1254" s="181">
        <f>SUM(T1242:T1253)</f>
      </c>
      <c r="U1254" s="186">
        <f t="shared" ref="U1254:U1255" si="122">F1254/T1254</f>
      </c>
      <c r="V1254" s="187">
        <f>(F1254+5*500)/T1254</f>
      </c>
      <c r="W1254" s="183">
        <f>SUM(W1242:W1253)</f>
      </c>
      <c r="X1254" s="188">
        <f t="shared" ref="X1254:X1255" si="254">W1254/T1254</f>
      </c>
      <c r="Y1254" s="185">
        <f t="shared" ref="Y1254:Y1255" si="386">T1254/R1254</f>
      </c>
      <c r="Z1254" s="187">
        <f t="shared" ref="Z1254:Z1255" si="518">W1254/F1254</f>
      </c>
      <c r="AA1254" s="187">
        <f>W1254/(F1254+COUNT(W1242:W1253)*500)</f>
      </c>
      <c r="AB1254" s="181">
        <f>SUM(AB1242:AB1253)</f>
      </c>
      <c r="AC1254" s="181">
        <f>SUM(AC1242:AC1253)</f>
      </c>
      <c r="AD1254" s="185">
        <f t="shared" ref="AD1254:AD1255" si="650">AB1254/T1254</f>
      </c>
      <c r="AE1254" s="189">
        <f>(W1254-AC1254)/(F1254+COUNT(W1242:W1253))</f>
      </c>
      <c r="AF1254" s="176"/>
    </row>
    <row r="1255">
      <c r="A1255" s="161"/>
      <c r="B1255" s="162" t="s">
        <v>150</v>
      </c>
      <c r="C1255" s="163" t="s">
        <v>156</v>
      </c>
      <c r="D1255" s="201" t="s">
        <v>187</v>
      </c>
      <c r="E1255" s="165">
        <v>1585.28</v>
      </c>
      <c r="F1255" s="166">
        <f>E1255+E1257+E1256</f>
      </c>
      <c r="G1255" s="167">
        <v>13920</v>
      </c>
      <c r="H1255" s="167">
        <v>103</v>
      </c>
      <c r="I1255" s="168">
        <f t="shared" si="685"/>
      </c>
      <c r="J1255" s="169">
        <f t="shared" si="739"/>
      </c>
      <c r="K1255" s="167">
        <v>38</v>
      </c>
      <c r="L1255" s="169">
        <f t="shared" si="796"/>
      </c>
      <c r="M1255" s="167">
        <v>0</v>
      </c>
      <c r="N1255" s="170">
        <f t="shared" si="823"/>
      </c>
      <c r="O1255" s="167">
        <v>6</v>
      </c>
      <c r="P1255" s="170">
        <f t="shared" si="850"/>
      </c>
      <c r="Q1255" s="171">
        <f>(M1255+M1257)/(O1255+O1257)</f>
      </c>
      <c r="R1255" s="172">
        <v>8</v>
      </c>
      <c r="S1255" s="171">
        <f>(O1255+O1257)/(K1255+K1257)</f>
      </c>
      <c r="T1255" s="172">
        <v>0</v>
      </c>
      <c r="U1255" s="173">
        <f t="shared" si="122"/>
      </c>
      <c r="V1255" s="174">
        <f>(F1255+500)/T1255</f>
      </c>
      <c r="W1255" s="175">
        <v>0</v>
      </c>
      <c r="X1255" s="174">
        <f t="shared" si="254"/>
      </c>
      <c r="Y1255" s="171">
        <f t="shared" si="386"/>
      </c>
      <c r="Z1255" s="174">
        <f t="shared" si="518"/>
      </c>
      <c r="AA1255" s="174">
        <f>W1255/(F1255+500)</f>
      </c>
      <c r="AB1255" s="172">
        <v>0</v>
      </c>
      <c r="AC1255" s="172">
        <v>0</v>
      </c>
      <c r="AD1255" s="171">
        <f t="shared" si="650"/>
      </c>
      <c r="AE1255" s="174">
        <f>(W1255-AC1255)/(F1255+500)</f>
      </c>
      <c r="AF1255" s="176" t="s">
        <v>205</v>
      </c>
    </row>
    <row r="1256">
      <c r="A1256" s="161"/>
      <c r="B1256" s="162"/>
      <c r="C1256" s="163"/>
      <c r="D1256" s="201" t="s">
        <v>142</v>
      </c>
      <c r="E1256" s="165">
        <v>323.04</v>
      </c>
      <c r="F1256" s="166"/>
      <c r="G1256" s="167">
        <v>1888</v>
      </c>
      <c r="H1256" s="167">
        <v>99</v>
      </c>
      <c r="I1256" s="168">
        <f t="shared" si="685"/>
      </c>
      <c r="J1256" s="169">
        <f t="shared" si="739"/>
      </c>
      <c r="K1256" s="167">
        <v>3</v>
      </c>
      <c r="L1256" s="169">
        <f t="shared" si="796"/>
      </c>
      <c r="M1256" s="167">
        <v>0</v>
      </c>
      <c r="N1256" s="170">
        <f t="shared" si="823"/>
      </c>
      <c r="O1256" s="167">
        <v>0</v>
      </c>
      <c r="P1256" s="170">
        <f t="shared" si="850"/>
      </c>
      <c r="Q1256" s="171"/>
      <c r="R1256" s="172"/>
      <c r="S1256" s="171"/>
      <c r="T1256" s="172"/>
      <c r="U1256" s="173"/>
      <c r="V1256" s="174"/>
      <c r="W1256" s="175"/>
      <c r="X1256" s="174"/>
      <c r="Y1256" s="171"/>
      <c r="Z1256" s="174"/>
      <c r="AA1256" s="174"/>
      <c r="AB1256" s="172"/>
      <c r="AC1256" s="172"/>
      <c r="AD1256" s="171"/>
      <c r="AE1256" s="174"/>
      <c r="AF1256" s="176"/>
    </row>
    <row r="1257">
      <c r="A1257" s="161"/>
      <c r="B1257" s="162"/>
      <c r="C1257" s="163"/>
      <c r="D1257" s="164" t="s">
        <v>144</v>
      </c>
      <c r="E1257" s="165">
        <v>6.18</v>
      </c>
      <c r="F1257" s="166"/>
      <c r="G1257" s="167">
        <v>79</v>
      </c>
      <c r="H1257" s="167">
        <v>3</v>
      </c>
      <c r="I1257" s="168">
        <f t="shared" si="685"/>
      </c>
      <c r="J1257" s="169">
        <f t="shared" si="739"/>
      </c>
      <c r="K1257" s="167">
        <v>1</v>
      </c>
      <c r="L1257" s="169">
        <f t="shared" si="796"/>
      </c>
      <c r="M1257" s="167">
        <v>0</v>
      </c>
      <c r="N1257" s="170">
        <f t="shared" si="823"/>
      </c>
      <c r="O1257" s="167">
        <v>0</v>
      </c>
      <c r="P1257" s="170">
        <f t="shared" si="850"/>
      </c>
      <c r="Q1257" s="171"/>
      <c r="R1257" s="172"/>
      <c r="S1257" s="171"/>
      <c r="T1257" s="172"/>
      <c r="U1257" s="173"/>
      <c r="V1257" s="174"/>
      <c r="W1257" s="175"/>
      <c r="X1257" s="174"/>
      <c r="Y1257" s="171"/>
      <c r="Z1257" s="174"/>
      <c r="AA1257" s="174"/>
      <c r="AB1257" s="172"/>
      <c r="AC1257" s="172"/>
      <c r="AD1257" s="171"/>
      <c r="AE1257" s="174"/>
      <c r="AF1257" s="176" t="s">
        <v>177</v>
      </c>
    </row>
    <row r="1258">
      <c r="A1258" s="161"/>
      <c r="B1258" s="162" t="s">
        <v>152</v>
      </c>
      <c r="C1258" s="163" t="s">
        <v>156</v>
      </c>
      <c r="D1258" s="201" t="s">
        <v>187</v>
      </c>
      <c r="E1258" s="165">
        <v>1069.09</v>
      </c>
      <c r="F1258" s="166">
        <f>E1258+E1260+E1259</f>
      </c>
      <c r="G1258" s="167">
        <v>6950</v>
      </c>
      <c r="H1258" s="167">
        <v>58</v>
      </c>
      <c r="I1258" s="168">
        <f t="shared" si="685"/>
      </c>
      <c r="J1258" s="169">
        <f t="shared" si="739"/>
      </c>
      <c r="K1258" s="167">
        <v>15</v>
      </c>
      <c r="L1258" s="169">
        <f t="shared" si="796"/>
      </c>
      <c r="M1258" s="167">
        <v>0</v>
      </c>
      <c r="N1258" s="170">
        <f t="shared" si="823"/>
      </c>
      <c r="O1258" s="167">
        <v>3</v>
      </c>
      <c r="P1258" s="170">
        <f t="shared" si="850"/>
      </c>
      <c r="Q1258" s="171">
        <f>(M1258+M1260)/(O1258+O1260)</f>
      </c>
      <c r="R1258" s="172">
        <v>1</v>
      </c>
      <c r="S1258" s="171">
        <f>(O1258+O1260)/(K1258+K1260)</f>
      </c>
      <c r="T1258" s="172">
        <v>0</v>
      </c>
      <c r="U1258" s="173">
        <f>F1258/T1258</f>
      </c>
      <c r="V1258" s="174">
        <f>(F1258+500)/T1258</f>
      </c>
      <c r="W1258" s="175">
        <v>0</v>
      </c>
      <c r="X1258" s="174">
        <f>W1258/T1258</f>
      </c>
      <c r="Y1258" s="171">
        <f>T1258/R1258</f>
      </c>
      <c r="Z1258" s="174">
        <f>W1258/F1258</f>
      </c>
      <c r="AA1258" s="174">
        <f>W1258/(F1258+500)</f>
      </c>
      <c r="AB1258" s="172">
        <v>0</v>
      </c>
      <c r="AC1258" s="172">
        <v>0</v>
      </c>
      <c r="AD1258" s="171">
        <f>AB1258/T1258</f>
      </c>
      <c r="AE1258" s="174">
        <f>(W1258-AC1258)/(F1258+500)</f>
      </c>
      <c r="AF1258" s="176" t="s">
        <v>205</v>
      </c>
    </row>
    <row r="1259">
      <c r="A1259" s="161"/>
      <c r="B1259" s="162"/>
      <c r="C1259" s="163"/>
      <c r="D1259" s="201" t="s">
        <v>142</v>
      </c>
      <c r="E1259" s="165">
        <v>300.76</v>
      </c>
      <c r="F1259" s="166"/>
      <c r="G1259" s="167">
        <v>2050</v>
      </c>
      <c r="H1259" s="167">
        <v>88</v>
      </c>
      <c r="I1259" s="168">
        <f t="shared" si="685"/>
      </c>
      <c r="J1259" s="169">
        <f t="shared" si="739"/>
      </c>
      <c r="K1259" s="167">
        <v>6</v>
      </c>
      <c r="L1259" s="169">
        <f t="shared" si="796"/>
      </c>
      <c r="M1259" s="167">
        <v>0</v>
      </c>
      <c r="N1259" s="170">
        <f t="shared" si="823"/>
      </c>
      <c r="O1259" s="167">
        <v>0</v>
      </c>
      <c r="P1259" s="170">
        <f t="shared" si="850"/>
      </c>
      <c r="Q1259" s="171"/>
      <c r="R1259" s="172"/>
      <c r="S1259" s="171"/>
      <c r="T1259" s="172"/>
      <c r="U1259" s="173"/>
      <c r="V1259" s="174"/>
      <c r="W1259" s="175"/>
      <c r="X1259" s="174"/>
      <c r="Y1259" s="171"/>
      <c r="Z1259" s="174"/>
      <c r="AA1259" s="174"/>
      <c r="AB1259" s="172"/>
      <c r="AC1259" s="172"/>
      <c r="AD1259" s="171"/>
      <c r="AE1259" s="174"/>
      <c r="AF1259" s="176"/>
    </row>
    <row r="1260">
      <c r="A1260" s="161"/>
      <c r="B1260" s="162"/>
      <c r="C1260" s="163"/>
      <c r="D1260" s="164" t="s">
        <v>144</v>
      </c>
      <c r="E1260" s="165">
        <v>34.92</v>
      </c>
      <c r="F1260" s="166"/>
      <c r="G1260" s="167">
        <v>255</v>
      </c>
      <c r="H1260" s="167">
        <v>3</v>
      </c>
      <c r="I1260" s="168">
        <f t="shared" si="685"/>
      </c>
      <c r="J1260" s="169">
        <f t="shared" si="739"/>
      </c>
      <c r="K1260" s="167">
        <v>1</v>
      </c>
      <c r="L1260" s="169">
        <f t="shared" si="796"/>
      </c>
      <c r="M1260" s="167">
        <v>0</v>
      </c>
      <c r="N1260" s="170">
        <f t="shared" si="823"/>
      </c>
      <c r="O1260" s="167">
        <v>0</v>
      </c>
      <c r="P1260" s="170">
        <f t="shared" si="850"/>
      </c>
      <c r="Q1260" s="171"/>
      <c r="R1260" s="172"/>
      <c r="S1260" s="171"/>
      <c r="T1260" s="172"/>
      <c r="U1260" s="173"/>
      <c r="V1260" s="174"/>
      <c r="W1260" s="175"/>
      <c r="X1260" s="174"/>
      <c r="Y1260" s="171"/>
      <c r="Z1260" s="174"/>
      <c r="AA1260" s="174"/>
      <c r="AB1260" s="172"/>
      <c r="AC1260" s="172"/>
      <c r="AD1260" s="171"/>
      <c r="AE1260" s="174"/>
      <c r="AF1260" s="176" t="s">
        <v>177</v>
      </c>
    </row>
    <row r="1261">
      <c r="A1261" s="161"/>
      <c r="B1261" s="162" t="s">
        <v>153</v>
      </c>
      <c r="C1261" s="163" t="s">
        <v>156</v>
      </c>
      <c r="D1261" s="201" t="s">
        <v>187</v>
      </c>
      <c r="E1261" s="165">
        <v>842.27</v>
      </c>
      <c r="F1261" s="166">
        <f>E1261+E1263+E1262</f>
      </c>
      <c r="G1261" s="167">
        <v>6006</v>
      </c>
      <c r="H1261" s="167">
        <v>77</v>
      </c>
      <c r="I1261" s="168">
        <f t="shared" si="685"/>
      </c>
      <c r="J1261" s="169">
        <f t="shared" si="739"/>
      </c>
      <c r="K1261" s="167">
        <v>15</v>
      </c>
      <c r="L1261" s="169">
        <f t="shared" si="796"/>
      </c>
      <c r="M1261" s="167">
        <v>1</v>
      </c>
      <c r="N1261" s="170">
        <f t="shared" si="823"/>
      </c>
      <c r="O1261" s="167">
        <v>2</v>
      </c>
      <c r="P1261" s="170">
        <f t="shared" si="850"/>
      </c>
      <c r="Q1261" s="171">
        <f>(M1261+M1263)/(O1261+O1263)</f>
      </c>
      <c r="R1261" s="172">
        <v>3</v>
      </c>
      <c r="S1261" s="171">
        <f>(O1261+O1263)/(K1261+K1263)</f>
      </c>
      <c r="T1261" s="172">
        <v>1</v>
      </c>
      <c r="U1261" s="173">
        <f>F1261/T1261</f>
      </c>
      <c r="V1261" s="174">
        <f>(F1261+500)/T1261</f>
      </c>
      <c r="W1261" s="175">
        <v>2071.2000000000007</v>
      </c>
      <c r="X1261" s="174">
        <f>W1261/T1261</f>
      </c>
      <c r="Y1261" s="171">
        <f>T1261/R1261</f>
      </c>
      <c r="Z1261" s="174">
        <f>W1261/F1261</f>
      </c>
      <c r="AA1261" s="174">
        <f>W1261/(F1261+500)</f>
      </c>
      <c r="AB1261" s="172">
        <v>1</v>
      </c>
      <c r="AC1261" s="172">
        <v>2071.2</v>
      </c>
      <c r="AD1261" s="171">
        <f>AB1261/T1261</f>
      </c>
      <c r="AE1261" s="174">
        <f>(W1261-AC1261)/(F1261+500)</f>
      </c>
      <c r="AF1261" s="176" t="s">
        <v>205</v>
      </c>
    </row>
    <row r="1262">
      <c r="A1262" s="161"/>
      <c r="B1262" s="162"/>
      <c r="C1262" s="163"/>
      <c r="D1262" s="201" t="s">
        <v>142</v>
      </c>
      <c r="E1262" s="165">
        <v>245.12</v>
      </c>
      <c r="F1262" s="166"/>
      <c r="G1262" s="167">
        <v>2586</v>
      </c>
      <c r="H1262" s="167">
        <v>84</v>
      </c>
      <c r="I1262" s="168">
        <f t="shared" si="685"/>
      </c>
      <c r="J1262" s="169">
        <f t="shared" si="739"/>
      </c>
      <c r="K1262" s="167">
        <v>1</v>
      </c>
      <c r="L1262" s="169">
        <f t="shared" si="796"/>
      </c>
      <c r="M1262" s="167">
        <v>0</v>
      </c>
      <c r="N1262" s="170">
        <f t="shared" si="823"/>
      </c>
      <c r="O1262" s="167">
        <v>1</v>
      </c>
      <c r="P1262" s="170">
        <f t="shared" si="850"/>
      </c>
      <c r="Q1262" s="171"/>
      <c r="R1262" s="172"/>
      <c r="S1262" s="171"/>
      <c r="T1262" s="172"/>
      <c r="U1262" s="173"/>
      <c r="V1262" s="174"/>
      <c r="W1262" s="175"/>
      <c r="X1262" s="174"/>
      <c r="Y1262" s="171"/>
      <c r="Z1262" s="174"/>
      <c r="AA1262" s="174"/>
      <c r="AB1262" s="172"/>
      <c r="AC1262" s="172"/>
      <c r="AD1262" s="171"/>
      <c r="AE1262" s="174"/>
      <c r="AF1262" s="176"/>
    </row>
    <row r="1263">
      <c r="A1263" s="161"/>
      <c r="B1263" s="162"/>
      <c r="C1263" s="163"/>
      <c r="D1263" s="164" t="s">
        <v>144</v>
      </c>
      <c r="E1263" s="165">
        <v>45.87</v>
      </c>
      <c r="F1263" s="166"/>
      <c r="G1263" s="167">
        <v>766</v>
      </c>
      <c r="H1263" s="167">
        <v>32</v>
      </c>
      <c r="I1263" s="168">
        <f t="shared" si="685"/>
      </c>
      <c r="J1263" s="169">
        <f t="shared" si="739"/>
      </c>
      <c r="K1263" s="167">
        <v>0</v>
      </c>
      <c r="L1263" s="169">
        <f t="shared" si="796"/>
      </c>
      <c r="M1263" s="167">
        <v>0</v>
      </c>
      <c r="N1263" s="170">
        <f t="shared" si="823"/>
      </c>
      <c r="O1263" s="167">
        <v>0</v>
      </c>
      <c r="P1263" s="170">
        <f t="shared" si="850"/>
      </c>
      <c r="Q1263" s="171"/>
      <c r="R1263" s="172"/>
      <c r="S1263" s="171"/>
      <c r="T1263" s="172"/>
      <c r="U1263" s="173"/>
      <c r="V1263" s="174"/>
      <c r="W1263" s="175"/>
      <c r="X1263" s="174"/>
      <c r="Y1263" s="171"/>
      <c r="Z1263" s="174"/>
      <c r="AA1263" s="174"/>
      <c r="AB1263" s="172"/>
      <c r="AC1263" s="172"/>
      <c r="AD1263" s="171"/>
      <c r="AE1263" s="174"/>
      <c r="AF1263" s="176" t="s">
        <v>177</v>
      </c>
    </row>
    <row r="1264">
      <c r="A1264" s="161"/>
      <c r="B1264" s="162" t="s">
        <v>154</v>
      </c>
      <c r="C1264" s="163" t="s">
        <v>156</v>
      </c>
      <c r="D1264" s="201" t="s">
        <v>187</v>
      </c>
      <c r="E1264" s="165">
        <v>2895.31</v>
      </c>
      <c r="F1264" s="166">
        <f>E1264+E1266+E1265</f>
      </c>
      <c r="G1264" s="167">
        <v>23430</v>
      </c>
      <c r="H1264" s="167">
        <v>157</v>
      </c>
      <c r="I1264" s="168">
        <f t="shared" si="685"/>
      </c>
      <c r="J1264" s="169">
        <f t="shared" si="739"/>
      </c>
      <c r="K1264" s="167">
        <v>44</v>
      </c>
      <c r="L1264" s="169">
        <f t="shared" si="796"/>
      </c>
      <c r="M1264" s="167">
        <v>4</v>
      </c>
      <c r="N1264" s="170">
        <f t="shared" si="823"/>
      </c>
      <c r="O1264" s="167">
        <v>5</v>
      </c>
      <c r="P1264" s="170">
        <f t="shared" si="850"/>
      </c>
      <c r="Q1264" s="171">
        <f>(M1264+M1266)/(O1264+O1266)</f>
      </c>
      <c r="R1264" s="172">
        <v>12</v>
      </c>
      <c r="S1264" s="171">
        <f>(O1264+O1266)/(K1264+K1266)</f>
      </c>
      <c r="T1264" s="172">
        <v>5</v>
      </c>
      <c r="U1264" s="173">
        <f>F1264/T1264</f>
      </c>
      <c r="V1264" s="174">
        <f>(F1264+500)/T1264</f>
      </c>
      <c r="W1264" s="175">
        <v>4137.5999999999985</v>
      </c>
      <c r="X1264" s="174">
        <f>W1264/T1264</f>
      </c>
      <c r="Y1264" s="171">
        <f>T1264/R1264</f>
      </c>
      <c r="Z1264" s="174">
        <f>W1264/F1264</f>
      </c>
      <c r="AA1264" s="174">
        <f>W1264/(F1264+500)</f>
      </c>
      <c r="AB1264" s="172">
        <v>0</v>
      </c>
      <c r="AC1264" s="172">
        <v>0</v>
      </c>
      <c r="AD1264" s="171">
        <f>AB1264/T1264</f>
      </c>
      <c r="AE1264" s="174">
        <f>(W1264-AC1264)/(F1264+500)</f>
      </c>
      <c r="AF1264" s="176" t="s">
        <v>205</v>
      </c>
    </row>
    <row r="1265">
      <c r="A1265" s="161"/>
      <c r="B1265" s="162"/>
      <c r="C1265" s="163"/>
      <c r="D1265" s="201" t="s">
        <v>142</v>
      </c>
      <c r="E1265" s="165">
        <v>232.9</v>
      </c>
      <c r="F1265" s="166"/>
      <c r="G1265" s="167">
        <v>2178</v>
      </c>
      <c r="H1265" s="167">
        <v>96</v>
      </c>
      <c r="I1265" s="168">
        <f t="shared" si="685"/>
      </c>
      <c r="J1265" s="169">
        <f t="shared" si="739"/>
      </c>
      <c r="K1265" s="167">
        <v>3</v>
      </c>
      <c r="L1265" s="169">
        <f t="shared" si="796"/>
      </c>
      <c r="M1265" s="167">
        <v>0</v>
      </c>
      <c r="N1265" s="170">
        <f t="shared" si="823"/>
      </c>
      <c r="O1265" s="167">
        <v>0</v>
      </c>
      <c r="P1265" s="170">
        <f t="shared" si="850"/>
      </c>
      <c r="Q1265" s="171"/>
      <c r="R1265" s="172"/>
      <c r="S1265" s="171"/>
      <c r="T1265" s="172"/>
      <c r="U1265" s="173"/>
      <c r="V1265" s="174"/>
      <c r="W1265" s="175"/>
      <c r="X1265" s="174"/>
      <c r="Y1265" s="171"/>
      <c r="Z1265" s="174"/>
      <c r="AA1265" s="174"/>
      <c r="AB1265" s="172"/>
      <c r="AC1265" s="172"/>
      <c r="AD1265" s="171"/>
      <c r="AE1265" s="174"/>
      <c r="AF1265" s="176"/>
    </row>
    <row r="1266">
      <c r="A1266" s="161"/>
      <c r="B1266" s="162"/>
      <c r="C1266" s="163"/>
      <c r="D1266" s="164" t="s">
        <v>144</v>
      </c>
      <c r="E1266" s="165">
        <v>173.65</v>
      </c>
      <c r="F1266" s="166"/>
      <c r="G1266" s="167">
        <v>985</v>
      </c>
      <c r="H1266" s="167">
        <v>32</v>
      </c>
      <c r="I1266" s="168">
        <f t="shared" si="685"/>
      </c>
      <c r="J1266" s="169">
        <f t="shared" si="739"/>
      </c>
      <c r="K1266" s="167">
        <v>0</v>
      </c>
      <c r="L1266" s="169">
        <f t="shared" si="796"/>
      </c>
      <c r="M1266" s="167">
        <v>0</v>
      </c>
      <c r="N1266" s="170">
        <f t="shared" si="823"/>
      </c>
      <c r="O1266" s="167">
        <v>0</v>
      </c>
      <c r="P1266" s="170">
        <f t="shared" si="850"/>
      </c>
      <c r="Q1266" s="171"/>
      <c r="R1266" s="172"/>
      <c r="S1266" s="171"/>
      <c r="T1266" s="172"/>
      <c r="U1266" s="173"/>
      <c r="V1266" s="174"/>
      <c r="W1266" s="175"/>
      <c r="X1266" s="174"/>
      <c r="Y1266" s="171"/>
      <c r="Z1266" s="174"/>
      <c r="AA1266" s="174"/>
      <c r="AB1266" s="172"/>
      <c r="AC1266" s="172"/>
      <c r="AD1266" s="171"/>
      <c r="AE1266" s="174"/>
      <c r="AF1266" s="176" t="s">
        <v>177</v>
      </c>
    </row>
    <row r="1267">
      <c r="A1267" s="161"/>
      <c r="B1267" s="177" t="s">
        <v>149</v>
      </c>
      <c r="C1267" s="178"/>
      <c r="D1267" s="179"/>
      <c r="E1267" s="180">
        <f>SUM(E1255:E1266)</f>
      </c>
      <c r="F1267" s="181">
        <f>SUM(F1255:F1266)</f>
      </c>
      <c r="G1267" s="181">
        <f>SUM(G1255:G1266)</f>
      </c>
      <c r="H1267" s="181">
        <f>SUM(H1255:H1266)</f>
      </c>
      <c r="I1267" s="182">
        <f t="shared" si="685"/>
      </c>
      <c r="J1267" s="183">
        <f t="shared" si="739"/>
      </c>
      <c r="K1267" s="181">
        <f>SUM(K1255:K1266)</f>
      </c>
      <c r="L1267" s="183">
        <f t="shared" si="796"/>
      </c>
      <c r="M1267" s="181">
        <f>SUM(M1255:M1266)</f>
      </c>
      <c r="N1267" s="184">
        <f t="shared" si="823"/>
      </c>
      <c r="O1267" s="181">
        <f>SUM(O1255:O1266)</f>
      </c>
      <c r="P1267" s="184">
        <f t="shared" si="850"/>
      </c>
      <c r="Q1267" s="185">
        <f>M1267/O1267</f>
      </c>
      <c r="R1267" s="181">
        <f>SUM(R1255:R1266)</f>
      </c>
      <c r="S1267" s="185">
        <f>(O1267+O1267)/(K1267+K1267)</f>
      </c>
      <c r="T1267" s="181">
        <f>SUM(T1255:T1266)</f>
      </c>
      <c r="U1267" s="186">
        <f t="shared" ref="U1267:U1268" si="123">F1267/T1267</f>
      </c>
      <c r="V1267" s="187">
        <f>(F1267+5*500)/T1267</f>
      </c>
      <c r="W1267" s="183">
        <f>SUM(W1255:W1266)</f>
      </c>
      <c r="X1267" s="188">
        <f t="shared" ref="X1267:X1268" si="255">W1267/T1267</f>
      </c>
      <c r="Y1267" s="185">
        <f t="shared" ref="Y1267:Y1268" si="387">T1267/R1267</f>
      </c>
      <c r="Z1267" s="187">
        <f t="shared" ref="Z1267:Z1268" si="519">W1267/F1267</f>
      </c>
      <c r="AA1267" s="187">
        <f>W1267/(F1267+COUNT(W1255:W1266)*500)</f>
      </c>
      <c r="AB1267" s="181">
        <f>SUM(AB1255:AB1266)</f>
      </c>
      <c r="AC1267" s="181">
        <f>SUM(AC1255:AC1266)</f>
      </c>
      <c r="AD1267" s="185">
        <f t="shared" ref="AD1267:AD1268" si="651">AB1267/T1267</f>
      </c>
      <c r="AE1267" s="189">
        <f>(W1267-AC1267)/(F1267+COUNT(W1255:W1266))</f>
      </c>
      <c r="AF1267" s="176"/>
    </row>
    <row r="1268">
      <c r="A1268" s="161"/>
      <c r="B1268" s="162" t="s">
        <v>155</v>
      </c>
      <c r="C1268" s="163" t="s">
        <v>163</v>
      </c>
      <c r="D1268" s="201" t="s">
        <v>187</v>
      </c>
      <c r="E1268" s="165">
        <v>4176.43</v>
      </c>
      <c r="F1268" s="166">
        <f>E1268+E1270+E1269</f>
      </c>
      <c r="G1268" s="167">
        <v>43329</v>
      </c>
      <c r="H1268" s="167">
        <v>239</v>
      </c>
      <c r="I1268" s="168">
        <f t="shared" si="685"/>
      </c>
      <c r="J1268" s="169">
        <f t="shared" si="739"/>
      </c>
      <c r="K1268" s="167">
        <v>70</v>
      </c>
      <c r="L1268" s="169">
        <f t="shared" si="796"/>
      </c>
      <c r="M1268" s="167">
        <v>2</v>
      </c>
      <c r="N1268" s="170">
        <f t="shared" si="823"/>
      </c>
      <c r="O1268" s="167">
        <v>10</v>
      </c>
      <c r="P1268" s="170">
        <f t="shared" si="850"/>
      </c>
      <c r="Q1268" s="171">
        <f>(M1268+M1270)/(O1268+O1270)</f>
      </c>
      <c r="R1268" s="172">
        <v>7</v>
      </c>
      <c r="S1268" s="171">
        <f>(O1268+O1270)/(K1268+K1270)</f>
      </c>
      <c r="T1268" s="172">
        <v>3</v>
      </c>
      <c r="U1268" s="173">
        <f t="shared" si="123"/>
      </c>
      <c r="V1268" s="174">
        <f>(F1268+500)/T1268</f>
      </c>
      <c r="W1268" s="175">
        <v>3895.199999999997</v>
      </c>
      <c r="X1268" s="174">
        <f t="shared" si="255"/>
      </c>
      <c r="Y1268" s="171">
        <f t="shared" si="387"/>
      </c>
      <c r="Z1268" s="174">
        <f t="shared" si="519"/>
      </c>
      <c r="AA1268" s="174">
        <f>W1268/(F1268+500)</f>
      </c>
      <c r="AB1268" s="172">
        <v>0</v>
      </c>
      <c r="AC1268" s="172">
        <v>0</v>
      </c>
      <c r="AD1268" s="171">
        <f t="shared" si="651"/>
      </c>
      <c r="AE1268" s="174">
        <f>(W1268-AC1268)/(F1268+500)</f>
      </c>
      <c r="AF1268" s="176" t="s">
        <v>205</v>
      </c>
    </row>
    <row r="1269">
      <c r="A1269" s="161"/>
      <c r="B1269" s="162"/>
      <c r="C1269" s="163"/>
      <c r="D1269" s="201" t="s">
        <v>142</v>
      </c>
      <c r="E1269" s="165">
        <v>244.35</v>
      </c>
      <c r="F1269" s="166"/>
      <c r="G1269" s="167">
        <v>1994</v>
      </c>
      <c r="H1269" s="167">
        <v>123</v>
      </c>
      <c r="I1269" s="168">
        <f t="shared" si="685"/>
      </c>
      <c r="J1269" s="169">
        <f t="shared" si="739"/>
      </c>
      <c r="K1269" s="167">
        <v>3</v>
      </c>
      <c r="L1269" s="169">
        <f t="shared" si="796"/>
      </c>
      <c r="M1269" s="167">
        <v>0</v>
      </c>
      <c r="N1269" s="170">
        <f t="shared" si="823"/>
      </c>
      <c r="O1269" s="167">
        <v>0</v>
      </c>
      <c r="P1269" s="170">
        <f t="shared" si="850"/>
      </c>
      <c r="Q1269" s="171"/>
      <c r="R1269" s="172"/>
      <c r="S1269" s="171"/>
      <c r="T1269" s="172"/>
      <c r="U1269" s="173"/>
      <c r="V1269" s="174"/>
      <c r="W1269" s="175"/>
      <c r="X1269" s="174"/>
      <c r="Y1269" s="171"/>
      <c r="Z1269" s="174"/>
      <c r="AA1269" s="174"/>
      <c r="AB1269" s="172"/>
      <c r="AC1269" s="172"/>
      <c r="AD1269" s="171"/>
      <c r="AE1269" s="174"/>
      <c r="AF1269" s="176"/>
    </row>
    <row r="1270">
      <c r="A1270" s="161"/>
      <c r="B1270" s="162"/>
      <c r="C1270" s="163"/>
      <c r="D1270" s="164" t="s">
        <v>144</v>
      </c>
      <c r="E1270" s="165">
        <v>131.34</v>
      </c>
      <c r="F1270" s="166"/>
      <c r="G1270" s="167">
        <v>857</v>
      </c>
      <c r="H1270" s="167">
        <v>35</v>
      </c>
      <c r="I1270" s="168">
        <f t="shared" si="685"/>
      </c>
      <c r="J1270" s="169">
        <f t="shared" si="739"/>
      </c>
      <c r="K1270" s="167">
        <v>2</v>
      </c>
      <c r="L1270" s="169">
        <f t="shared" si="796"/>
      </c>
      <c r="M1270" s="167">
        <v>0</v>
      </c>
      <c r="N1270" s="170">
        <f t="shared" si="823"/>
      </c>
      <c r="O1270" s="167">
        <v>0</v>
      </c>
      <c r="P1270" s="170">
        <f t="shared" si="850"/>
      </c>
      <c r="Q1270" s="171"/>
      <c r="R1270" s="172"/>
      <c r="S1270" s="171"/>
      <c r="T1270" s="172"/>
      <c r="U1270" s="173"/>
      <c r="V1270" s="174"/>
      <c r="W1270" s="175"/>
      <c r="X1270" s="174"/>
      <c r="Y1270" s="171"/>
      <c r="Z1270" s="174"/>
      <c r="AA1270" s="174"/>
      <c r="AB1270" s="172"/>
      <c r="AC1270" s="172"/>
      <c r="AD1270" s="171"/>
      <c r="AE1270" s="174"/>
      <c r="AF1270" s="176" t="s">
        <v>177</v>
      </c>
    </row>
    <row r="1271">
      <c r="A1271" s="161"/>
      <c r="B1271" s="162" t="s">
        <v>157</v>
      </c>
      <c r="C1271" s="163" t="s">
        <v>163</v>
      </c>
      <c r="D1271" s="201" t="s">
        <v>187</v>
      </c>
      <c r="E1271" s="165">
        <v>3965.97</v>
      </c>
      <c r="F1271" s="166">
        <f>E1271+E1273+E1272</f>
      </c>
      <c r="G1271" s="167">
        <v>42514</v>
      </c>
      <c r="H1271" s="167">
        <v>230</v>
      </c>
      <c r="I1271" s="168">
        <f t="shared" si="685"/>
      </c>
      <c r="J1271" s="169">
        <f t="shared" si="739"/>
      </c>
      <c r="K1271" s="167">
        <v>62</v>
      </c>
      <c r="L1271" s="169">
        <f t="shared" si="796"/>
      </c>
      <c r="M1271" s="167">
        <v>5</v>
      </c>
      <c r="N1271" s="170">
        <f t="shared" si="823"/>
      </c>
      <c r="O1271" s="167">
        <v>11</v>
      </c>
      <c r="P1271" s="170">
        <f t="shared" si="850"/>
      </c>
      <c r="Q1271" s="171">
        <f>(M1271+M1273)/(O1271+O1273)</f>
      </c>
      <c r="R1271" s="172">
        <v>14</v>
      </c>
      <c r="S1271" s="171">
        <f>(O1271+O1273)/(K1271+K1273)</f>
      </c>
      <c r="T1271" s="172">
        <v>8</v>
      </c>
      <c r="U1271" s="173">
        <f>F1271/T1271</f>
      </c>
      <c r="V1271" s="174">
        <f>(F1271+500)/T1271</f>
      </c>
      <c r="W1271" s="175">
        <v>11739.600000000006</v>
      </c>
      <c r="X1271" s="174">
        <f>W1271/T1271</f>
      </c>
      <c r="Y1271" s="171">
        <f>T1271/R1271</f>
      </c>
      <c r="Z1271" s="174">
        <f>W1271/F1271</f>
      </c>
      <c r="AA1271" s="174">
        <f>W1271/(F1271+500)</f>
      </c>
      <c r="AB1271" s="172">
        <v>0</v>
      </c>
      <c r="AC1271" s="172">
        <v>0</v>
      </c>
      <c r="AD1271" s="171">
        <f>AB1271/T1271</f>
      </c>
      <c r="AE1271" s="174">
        <f>(W1271-AC1271)/(F1271+500)</f>
      </c>
      <c r="AF1271" s="176" t="s">
        <v>205</v>
      </c>
    </row>
    <row r="1272">
      <c r="A1272" s="161"/>
      <c r="B1272" s="162"/>
      <c r="C1272" s="163"/>
      <c r="D1272" s="201" t="s">
        <v>142</v>
      </c>
      <c r="E1272" s="165">
        <v>392.88</v>
      </c>
      <c r="F1272" s="166"/>
      <c r="G1272" s="167">
        <v>2932</v>
      </c>
      <c r="H1272" s="167">
        <v>135</v>
      </c>
      <c r="I1272" s="168">
        <f t="shared" si="685"/>
      </c>
      <c r="J1272" s="169">
        <f t="shared" si="739"/>
      </c>
      <c r="K1272" s="167">
        <v>4</v>
      </c>
      <c r="L1272" s="169">
        <f t="shared" si="796"/>
      </c>
      <c r="M1272" s="167">
        <v>0</v>
      </c>
      <c r="N1272" s="170">
        <f t="shared" si="823"/>
      </c>
      <c r="O1272" s="167">
        <v>1</v>
      </c>
      <c r="P1272" s="170">
        <f t="shared" si="850"/>
      </c>
      <c r="Q1272" s="171"/>
      <c r="R1272" s="172"/>
      <c r="S1272" s="171"/>
      <c r="T1272" s="172"/>
      <c r="U1272" s="173"/>
      <c r="V1272" s="174"/>
      <c r="W1272" s="175"/>
      <c r="X1272" s="174"/>
      <c r="Y1272" s="171"/>
      <c r="Z1272" s="174"/>
      <c r="AA1272" s="174"/>
      <c r="AB1272" s="172"/>
      <c r="AC1272" s="172"/>
      <c r="AD1272" s="171"/>
      <c r="AE1272" s="174"/>
      <c r="AF1272" s="176"/>
    </row>
    <row r="1273">
      <c r="A1273" s="161"/>
      <c r="B1273" s="162"/>
      <c r="C1273" s="163"/>
      <c r="D1273" s="164" t="s">
        <v>144</v>
      </c>
      <c r="E1273" s="165">
        <v>99.64</v>
      </c>
      <c r="F1273" s="166"/>
      <c r="G1273" s="167">
        <v>553</v>
      </c>
      <c r="H1273" s="167">
        <v>26</v>
      </c>
      <c r="I1273" s="168">
        <f t="shared" si="685"/>
      </c>
      <c r="J1273" s="169">
        <f t="shared" si="739"/>
      </c>
      <c r="K1273" s="167">
        <v>1</v>
      </c>
      <c r="L1273" s="169">
        <f t="shared" si="796"/>
      </c>
      <c r="M1273" s="167">
        <v>0</v>
      </c>
      <c r="N1273" s="170">
        <f t="shared" si="823"/>
      </c>
      <c r="O1273" s="167">
        <v>1</v>
      </c>
      <c r="P1273" s="170">
        <f t="shared" si="850"/>
      </c>
      <c r="Q1273" s="171"/>
      <c r="R1273" s="172"/>
      <c r="S1273" s="171"/>
      <c r="T1273" s="172"/>
      <c r="U1273" s="173"/>
      <c r="V1273" s="174"/>
      <c r="W1273" s="175"/>
      <c r="X1273" s="174"/>
      <c r="Y1273" s="171"/>
      <c r="Z1273" s="174"/>
      <c r="AA1273" s="174"/>
      <c r="AB1273" s="172"/>
      <c r="AC1273" s="172"/>
      <c r="AD1273" s="171"/>
      <c r="AE1273" s="174"/>
      <c r="AF1273" s="176" t="s">
        <v>177</v>
      </c>
    </row>
    <row r="1274">
      <c r="A1274" s="161"/>
      <c r="B1274" s="162" t="s">
        <v>158</v>
      </c>
      <c r="C1274" s="163" t="s">
        <v>163</v>
      </c>
      <c r="D1274" s="201" t="s">
        <v>187</v>
      </c>
      <c r="E1274" s="165">
        <v>6024.83</v>
      </c>
      <c r="F1274" s="166">
        <f>E1274+E1276+E1275</f>
      </c>
      <c r="G1274" s="167">
        <v>83796</v>
      </c>
      <c r="H1274" s="167">
        <v>396</v>
      </c>
      <c r="I1274" s="168">
        <f t="shared" si="685"/>
      </c>
      <c r="J1274" s="169">
        <f t="shared" si="739"/>
      </c>
      <c r="K1274" s="167">
        <v>114</v>
      </c>
      <c r="L1274" s="169">
        <f t="shared" si="796"/>
      </c>
      <c r="M1274" s="167">
        <v>6</v>
      </c>
      <c r="N1274" s="170">
        <f t="shared" si="823"/>
      </c>
      <c r="O1274" s="167">
        <v>13</v>
      </c>
      <c r="P1274" s="170">
        <f t="shared" si="850"/>
      </c>
      <c r="Q1274" s="171">
        <f>(M1274+M1276)/(O1274+O1276)</f>
      </c>
      <c r="R1274" s="172">
        <v>19</v>
      </c>
      <c r="S1274" s="171">
        <f>(O1274+O1276)/(K1274+K1276)</f>
      </c>
      <c r="T1274" s="172">
        <v>10</v>
      </c>
      <c r="U1274" s="173">
        <f>F1274/T1274</f>
      </c>
      <c r="V1274" s="174">
        <f>(F1274+500)/T1274</f>
      </c>
      <c r="W1274" s="175">
        <v>8859.599999999999</v>
      </c>
      <c r="X1274" s="174">
        <f>W1274/T1274</f>
      </c>
      <c r="Y1274" s="171">
        <f>T1274/R1274</f>
      </c>
      <c r="Z1274" s="174">
        <f>W1274/F1274</f>
      </c>
      <c r="AA1274" s="174">
        <f>W1274/(F1274+500)</f>
      </c>
      <c r="AB1274" s="172">
        <v>1</v>
      </c>
      <c r="AC1274" s="172">
        <v>384</v>
      </c>
      <c r="AD1274" s="171">
        <f>AB1274/T1274</f>
      </c>
      <c r="AE1274" s="174">
        <f>(W1274-AC1274)/(F1274+500)</f>
      </c>
      <c r="AF1274" s="174" t="s">
        <v>159</v>
      </c>
    </row>
    <row r="1275">
      <c r="A1275" s="161"/>
      <c r="B1275" s="162"/>
      <c r="C1275" s="163"/>
      <c r="D1275" s="201" t="s">
        <v>142</v>
      </c>
      <c r="E1275" s="165">
        <v>468.25</v>
      </c>
      <c r="F1275" s="166"/>
      <c r="G1275" s="167">
        <v>4507</v>
      </c>
      <c r="H1275" s="167">
        <v>187</v>
      </c>
      <c r="I1275" s="168">
        <f t="shared" si="685"/>
      </c>
      <c r="J1275" s="169">
        <f t="shared" si="739"/>
      </c>
      <c r="K1275" s="167">
        <v>4</v>
      </c>
      <c r="L1275" s="169">
        <f t="shared" si="796"/>
      </c>
      <c r="M1275" s="167">
        <v>3</v>
      </c>
      <c r="N1275" s="170">
        <f t="shared" si="823"/>
      </c>
      <c r="O1275" s="167">
        <v>3</v>
      </c>
      <c r="P1275" s="170">
        <f t="shared" si="850"/>
      </c>
      <c r="Q1275" s="171"/>
      <c r="R1275" s="172"/>
      <c r="S1275" s="171"/>
      <c r="T1275" s="172"/>
      <c r="U1275" s="173"/>
      <c r="V1275" s="174"/>
      <c r="W1275" s="175"/>
      <c r="X1275" s="174"/>
      <c r="Y1275" s="171"/>
      <c r="Z1275" s="174"/>
      <c r="AA1275" s="174"/>
      <c r="AB1275" s="172"/>
      <c r="AC1275" s="172"/>
      <c r="AD1275" s="171"/>
      <c r="AE1275" s="174"/>
      <c r="AF1275" s="174"/>
    </row>
    <row r="1276">
      <c r="A1276" s="161"/>
      <c r="B1276" s="162"/>
      <c r="C1276" s="163"/>
      <c r="D1276" s="164" t="s">
        <v>144</v>
      </c>
      <c r="E1276" s="165">
        <v>88.18</v>
      </c>
      <c r="F1276" s="166"/>
      <c r="G1276" s="167">
        <v>848</v>
      </c>
      <c r="H1276" s="167">
        <v>44</v>
      </c>
      <c r="I1276" s="168">
        <f t="shared" si="685"/>
      </c>
      <c r="J1276" s="169">
        <f t="shared" si="739"/>
      </c>
      <c r="K1276" s="167">
        <v>1</v>
      </c>
      <c r="L1276" s="169">
        <f t="shared" si="796"/>
      </c>
      <c r="M1276" s="167">
        <v>0</v>
      </c>
      <c r="N1276" s="170">
        <f t="shared" si="823"/>
      </c>
      <c r="O1276" s="167">
        <v>1</v>
      </c>
      <c r="P1276" s="170">
        <f t="shared" si="850"/>
      </c>
      <c r="Q1276" s="171"/>
      <c r="R1276" s="172"/>
      <c r="S1276" s="171"/>
      <c r="T1276" s="172"/>
      <c r="U1276" s="173"/>
      <c r="V1276" s="174"/>
      <c r="W1276" s="175"/>
      <c r="X1276" s="174"/>
      <c r="Y1276" s="171"/>
      <c r="Z1276" s="174"/>
      <c r="AA1276" s="174"/>
      <c r="AB1276" s="172"/>
      <c r="AC1276" s="172"/>
      <c r="AD1276" s="171"/>
      <c r="AE1276" s="174"/>
      <c r="AF1276" s="176" t="s">
        <v>203</v>
      </c>
    </row>
    <row r="1277">
      <c r="A1277" s="161"/>
      <c r="B1277" s="162" t="s">
        <v>161</v>
      </c>
      <c r="C1277" s="163" t="s">
        <v>163</v>
      </c>
      <c r="D1277" s="201" t="s">
        <v>187</v>
      </c>
      <c r="E1277" s="165">
        <v>4121.57</v>
      </c>
      <c r="F1277" s="166">
        <f>E1277+E1279+E1278</f>
      </c>
      <c r="G1277" s="167">
        <v>60015</v>
      </c>
      <c r="H1277" s="167">
        <v>260</v>
      </c>
      <c r="I1277" s="168">
        <f t="shared" si="685"/>
      </c>
      <c r="J1277" s="169">
        <f t="shared" si="739"/>
      </c>
      <c r="K1277" s="167">
        <v>67</v>
      </c>
      <c r="L1277" s="169">
        <f t="shared" si="796"/>
      </c>
      <c r="M1277" s="167">
        <v>2</v>
      </c>
      <c r="N1277" s="170">
        <f t="shared" si="823"/>
      </c>
      <c r="O1277" s="167">
        <v>4</v>
      </c>
      <c r="P1277" s="170">
        <f t="shared" si="850"/>
      </c>
      <c r="Q1277" s="171">
        <f>(M1277+M1279)/(O1277+O1279)</f>
      </c>
      <c r="R1277" s="172">
        <v>8</v>
      </c>
      <c r="S1277" s="171">
        <f>(O1277+O1279)/(K1277+K1279)</f>
      </c>
      <c r="T1277" s="172">
        <v>2</v>
      </c>
      <c r="U1277" s="173">
        <f>F1277/T1277</f>
      </c>
      <c r="V1277" s="174">
        <f>(F1277+500)/T1277</f>
      </c>
      <c r="W1277" s="175">
        <v>1407.5999999999985</v>
      </c>
      <c r="X1277" s="174">
        <f>W1277/T1277</f>
      </c>
      <c r="Y1277" s="171">
        <f>T1277/R1277</f>
      </c>
      <c r="Z1277" s="174">
        <f>W1277/F1277</f>
      </c>
      <c r="AA1277" s="174">
        <f>W1277/(F1277+500)</f>
      </c>
      <c r="AB1277" s="172">
        <v>2</v>
      </c>
      <c r="AC1277" s="172">
        <v>2691.6</v>
      </c>
      <c r="AD1277" s="171">
        <f>AB1277/T1277</f>
      </c>
      <c r="AE1277" s="174">
        <f>(W1277-AC1277)/(F1277+500)</f>
      </c>
      <c r="AF1277" s="174" t="s">
        <v>159</v>
      </c>
    </row>
    <row r="1278">
      <c r="A1278" s="161"/>
      <c r="B1278" s="162"/>
      <c r="C1278" s="163"/>
      <c r="D1278" s="201" t="s">
        <v>142</v>
      </c>
      <c r="E1278" s="165">
        <v>653.35</v>
      </c>
      <c r="F1278" s="166"/>
      <c r="G1278" s="167">
        <v>4009</v>
      </c>
      <c r="H1278" s="167">
        <v>135</v>
      </c>
      <c r="I1278" s="168">
        <f t="shared" si="685"/>
      </c>
      <c r="J1278" s="169">
        <f t="shared" si="739"/>
      </c>
      <c r="K1278" s="167">
        <v>7</v>
      </c>
      <c r="L1278" s="169">
        <f t="shared" si="796"/>
      </c>
      <c r="M1278" s="167">
        <v>0</v>
      </c>
      <c r="N1278" s="170">
        <f t="shared" si="823"/>
      </c>
      <c r="O1278" s="167">
        <v>0</v>
      </c>
      <c r="P1278" s="170">
        <f t="shared" si="850"/>
      </c>
      <c r="Q1278" s="171"/>
      <c r="R1278" s="172"/>
      <c r="S1278" s="171"/>
      <c r="T1278" s="172"/>
      <c r="U1278" s="173"/>
      <c r="V1278" s="174"/>
      <c r="W1278" s="175"/>
      <c r="X1278" s="174"/>
      <c r="Y1278" s="171"/>
      <c r="Z1278" s="174"/>
      <c r="AA1278" s="174"/>
      <c r="AB1278" s="172"/>
      <c r="AC1278" s="172"/>
      <c r="AD1278" s="171"/>
      <c r="AE1278" s="174"/>
      <c r="AF1278" s="174"/>
    </row>
    <row r="1279">
      <c r="A1279" s="161"/>
      <c r="B1279" s="162"/>
      <c r="C1279" s="163"/>
      <c r="D1279" s="164" t="s">
        <v>144</v>
      </c>
      <c r="E1279" s="165">
        <v>268.85</v>
      </c>
      <c r="F1279" s="166"/>
      <c r="G1279" s="167">
        <v>1268</v>
      </c>
      <c r="H1279" s="167">
        <v>51</v>
      </c>
      <c r="I1279" s="168">
        <f t="shared" si="685"/>
      </c>
      <c r="J1279" s="169">
        <f t="shared" si="739"/>
      </c>
      <c r="K1279" s="167">
        <v>1</v>
      </c>
      <c r="L1279" s="169">
        <f t="shared" si="796"/>
      </c>
      <c r="M1279" s="167">
        <v>0</v>
      </c>
      <c r="N1279" s="170">
        <f t="shared" si="823"/>
      </c>
      <c r="O1279" s="167">
        <v>0</v>
      </c>
      <c r="P1279" s="170">
        <f t="shared" si="850"/>
      </c>
      <c r="Q1279" s="171"/>
      <c r="R1279" s="172"/>
      <c r="S1279" s="171"/>
      <c r="T1279" s="172"/>
      <c r="U1279" s="173"/>
      <c r="V1279" s="174"/>
      <c r="W1279" s="175"/>
      <c r="X1279" s="174"/>
      <c r="Y1279" s="171"/>
      <c r="Z1279" s="174"/>
      <c r="AA1279" s="174"/>
      <c r="AB1279" s="172"/>
      <c r="AC1279" s="172"/>
      <c r="AD1279" s="171"/>
      <c r="AE1279" s="174"/>
      <c r="AF1279" s="176" t="s">
        <v>203</v>
      </c>
    </row>
    <row r="1280">
      <c r="A1280" s="161"/>
      <c r="B1280" s="177" t="s">
        <v>149</v>
      </c>
      <c r="C1280" s="178"/>
      <c r="D1280" s="179"/>
      <c r="E1280" s="180">
        <f>SUM(E1268:E1279)</f>
      </c>
      <c r="F1280" s="181">
        <f>SUM(F1268:F1279)</f>
      </c>
      <c r="G1280" s="181">
        <f>SUM(G1268:G1279)</f>
      </c>
      <c r="H1280" s="181">
        <f>SUM(H1268:H1279)</f>
      </c>
      <c r="I1280" s="182">
        <f t="shared" si="685"/>
      </c>
      <c r="J1280" s="183">
        <f t="shared" si="739"/>
      </c>
      <c r="K1280" s="181">
        <f>SUM(K1268:K1279)</f>
      </c>
      <c r="L1280" s="183">
        <f t="shared" si="796"/>
      </c>
      <c r="M1280" s="181">
        <f>SUM(M1268:M1279)</f>
      </c>
      <c r="N1280" s="184">
        <f t="shared" si="823"/>
      </c>
      <c r="O1280" s="181">
        <f>SUM(O1268:O1279)</f>
      </c>
      <c r="P1280" s="184">
        <f t="shared" si="850"/>
      </c>
      <c r="Q1280" s="185">
        <f>M1280/O1280</f>
      </c>
      <c r="R1280" s="181">
        <f>SUM(R1268:R1279)</f>
      </c>
      <c r="S1280" s="185">
        <f>(O1280+O1280)/(K1280+K1280)</f>
      </c>
      <c r="T1280" s="181">
        <f>SUM(T1268:T1279)</f>
      </c>
      <c r="U1280" s="186">
        <f t="shared" ref="U1280:U1281" si="124">F1280/T1280</f>
      </c>
      <c r="V1280" s="187">
        <f>(F1280+5*500)/T1280</f>
      </c>
      <c r="W1280" s="183">
        <f>SUM(W1268:W1279)</f>
      </c>
      <c r="X1280" s="188">
        <f t="shared" ref="X1280:X1281" si="256">W1280/T1280</f>
      </c>
      <c r="Y1280" s="185">
        <f t="shared" ref="Y1280:Y1281" si="388">T1280/R1280</f>
      </c>
      <c r="Z1280" s="187">
        <f t="shared" ref="Z1280:Z1281" si="520">W1280/F1280</f>
      </c>
      <c r="AA1280" s="187">
        <f>W1280/(F1280+COUNT(W1268:W1279)*500)</f>
      </c>
      <c r="AB1280" s="181">
        <f>SUM(AB1268:AB1279)</f>
      </c>
      <c r="AC1280" s="181">
        <f>SUM(AC1268:AC1279)</f>
      </c>
      <c r="AD1280" s="185">
        <f t="shared" ref="AD1280:AD1281" si="652">AB1280/T1280</f>
      </c>
      <c r="AE1280" s="189">
        <f>(W1280-AC1280)/(F1280+COUNT(W1268:W1279))</f>
      </c>
      <c r="AF1280" s="174"/>
    </row>
    <row r="1281">
      <c r="A1281" s="161"/>
      <c r="B1281" s="162" t="s">
        <v>162</v>
      </c>
      <c r="C1281" s="163" t="s">
        <v>191</v>
      </c>
      <c r="D1281" s="201" t="s">
        <v>187</v>
      </c>
      <c r="E1281" s="165">
        <v>3650.84</v>
      </c>
      <c r="F1281" s="166">
        <f>E1281+E1283+E1282</f>
      </c>
      <c r="G1281" s="167">
        <v>53395</v>
      </c>
      <c r="H1281" s="167">
        <v>211</v>
      </c>
      <c r="I1281" s="168">
        <f t="shared" si="685"/>
      </c>
      <c r="J1281" s="169">
        <f t="shared" si="739"/>
      </c>
      <c r="K1281" s="167">
        <v>46</v>
      </c>
      <c r="L1281" s="169">
        <f t="shared" si="796"/>
      </c>
      <c r="M1281" s="167">
        <v>1</v>
      </c>
      <c r="N1281" s="170">
        <f t="shared" si="823"/>
      </c>
      <c r="O1281" s="167">
        <v>3</v>
      </c>
      <c r="P1281" s="170">
        <f t="shared" si="850"/>
      </c>
      <c r="Q1281" s="171">
        <f>(M1281+M1283)/(O1281+O1283)</f>
      </c>
      <c r="R1281" s="172">
        <v>10</v>
      </c>
      <c r="S1281" s="171">
        <f>(O1281+O1283)/(K1281+K1283)</f>
      </c>
      <c r="T1281" s="172">
        <v>2</v>
      </c>
      <c r="U1281" s="173">
        <f t="shared" si="124"/>
      </c>
      <c r="V1281" s="174">
        <f>(F1281+500)/T1281</f>
      </c>
      <c r="W1281" s="175">
        <v>2467.199999999997</v>
      </c>
      <c r="X1281" s="174">
        <f t="shared" si="256"/>
      </c>
      <c r="Y1281" s="171">
        <f t="shared" si="388"/>
      </c>
      <c r="Z1281" s="174">
        <f t="shared" si="520"/>
      </c>
      <c r="AA1281" s="174">
        <f>W1281/(F1281+500)</f>
      </c>
      <c r="AB1281" s="172">
        <v>0</v>
      </c>
      <c r="AC1281" s="172">
        <v>0</v>
      </c>
      <c r="AD1281" s="171">
        <f t="shared" si="652"/>
      </c>
      <c r="AE1281" s="174">
        <f>(W1281-AC1281)/(F1281+500)</f>
      </c>
      <c r="AF1281" s="174" t="s">
        <v>159</v>
      </c>
    </row>
    <row r="1282">
      <c r="A1282" s="161"/>
      <c r="B1282" s="162"/>
      <c r="C1282" s="163"/>
      <c r="D1282" s="201" t="s">
        <v>142</v>
      </c>
      <c r="E1282" s="165">
        <v>247.1</v>
      </c>
      <c r="F1282" s="166"/>
      <c r="G1282" s="167">
        <v>5223</v>
      </c>
      <c r="H1282" s="167">
        <v>180</v>
      </c>
      <c r="I1282" s="168">
        <f t="shared" si="685"/>
      </c>
      <c r="J1282" s="169">
        <f t="shared" si="739"/>
      </c>
      <c r="K1282" s="167">
        <v>2</v>
      </c>
      <c r="L1282" s="169">
        <f t="shared" si="796"/>
      </c>
      <c r="M1282" s="167">
        <v>0</v>
      </c>
      <c r="N1282" s="170">
        <f t="shared" si="823"/>
      </c>
      <c r="O1282" s="167">
        <v>0</v>
      </c>
      <c r="P1282" s="170">
        <f t="shared" si="850"/>
      </c>
      <c r="Q1282" s="171"/>
      <c r="R1282" s="172"/>
      <c r="S1282" s="171"/>
      <c r="T1282" s="172"/>
      <c r="U1282" s="173"/>
      <c r="V1282" s="174"/>
      <c r="W1282" s="175"/>
      <c r="X1282" s="174"/>
      <c r="Y1282" s="171"/>
      <c r="Z1282" s="174"/>
      <c r="AA1282" s="174"/>
      <c r="AB1282" s="172"/>
      <c r="AC1282" s="172"/>
      <c r="AD1282" s="171"/>
      <c r="AE1282" s="174"/>
      <c r="AF1282" s="174"/>
    </row>
    <row r="1283">
      <c r="A1283" s="161"/>
      <c r="B1283" s="162"/>
      <c r="C1283" s="163"/>
      <c r="D1283" s="164" t="s">
        <v>144</v>
      </c>
      <c r="E1283" s="165">
        <v>95.11</v>
      </c>
      <c r="F1283" s="166"/>
      <c r="G1283" s="167">
        <v>982</v>
      </c>
      <c r="H1283" s="167">
        <v>37</v>
      </c>
      <c r="I1283" s="168">
        <f t="shared" si="685"/>
      </c>
      <c r="J1283" s="169">
        <f t="shared" si="739"/>
      </c>
      <c r="K1283" s="167">
        <v>3</v>
      </c>
      <c r="L1283" s="169">
        <f t="shared" si="796"/>
      </c>
      <c r="M1283" s="167">
        <v>0</v>
      </c>
      <c r="N1283" s="170">
        <f t="shared" si="823"/>
      </c>
      <c r="O1283" s="167">
        <v>0</v>
      </c>
      <c r="P1283" s="170">
        <f t="shared" si="850"/>
      </c>
      <c r="Q1283" s="171"/>
      <c r="R1283" s="172"/>
      <c r="S1283" s="171"/>
      <c r="T1283" s="172"/>
      <c r="U1283" s="173"/>
      <c r="V1283" s="174"/>
      <c r="W1283" s="175"/>
      <c r="X1283" s="174"/>
      <c r="Y1283" s="171"/>
      <c r="Z1283" s="174"/>
      <c r="AA1283" s="174"/>
      <c r="AB1283" s="172"/>
      <c r="AC1283" s="172"/>
      <c r="AD1283" s="171"/>
      <c r="AE1283" s="174"/>
      <c r="AF1283" s="176" t="s">
        <v>203</v>
      </c>
    </row>
    <row r="1284">
      <c r="A1284" s="161"/>
      <c r="B1284" s="162" t="s">
        <v>164</v>
      </c>
      <c r="C1284" s="163" t="s">
        <v>191</v>
      </c>
      <c r="D1284" s="201" t="s">
        <v>187</v>
      </c>
      <c r="E1284" s="165">
        <v>1709.03</v>
      </c>
      <c r="F1284" s="166">
        <f>E1284+E1286+E1285</f>
      </c>
      <c r="G1284" s="167">
        <v>19348</v>
      </c>
      <c r="H1284" s="167">
        <v>97</v>
      </c>
      <c r="I1284" s="168">
        <f t="shared" si="685"/>
      </c>
      <c r="J1284" s="169">
        <f t="shared" si="739"/>
      </c>
      <c r="K1284" s="167">
        <v>23</v>
      </c>
      <c r="L1284" s="169">
        <f t="shared" si="796"/>
      </c>
      <c r="M1284" s="167">
        <v>2</v>
      </c>
      <c r="N1284" s="170">
        <f t="shared" si="823"/>
      </c>
      <c r="O1284" s="167">
        <v>3</v>
      </c>
      <c r="P1284" s="170">
        <f t="shared" si="850"/>
      </c>
      <c r="Q1284" s="171">
        <f>(M1284+M1286)/(O1284+O1286)</f>
      </c>
      <c r="R1284" s="172">
        <v>5</v>
      </c>
      <c r="S1284" s="171">
        <f>(O1284+O1286)/(K1284+K1286)</f>
      </c>
      <c r="T1284" s="172">
        <v>3</v>
      </c>
      <c r="U1284" s="173">
        <f>F1284/T1284</f>
      </c>
      <c r="V1284" s="174">
        <f>(F1284+500)/T1284</f>
      </c>
      <c r="W1284" s="175">
        <v>3443.4000000000015</v>
      </c>
      <c r="X1284" s="174">
        <f>W1284/T1284</f>
      </c>
      <c r="Y1284" s="171">
        <f>T1284/R1284</f>
      </c>
      <c r="Z1284" s="174">
        <f>W1284/F1284</f>
      </c>
      <c r="AA1284" s="174">
        <f>W1284/(F1284+500)</f>
      </c>
      <c r="AB1284" s="172">
        <v>1</v>
      </c>
      <c r="AC1284" s="172">
        <v>657</v>
      </c>
      <c r="AD1284" s="171">
        <f>AB1284/T1284</f>
      </c>
      <c r="AE1284" s="174">
        <f>(W1284-AC1284)/(F1284+500)</f>
      </c>
      <c r="AF1284" s="174" t="s">
        <v>159</v>
      </c>
    </row>
    <row r="1285">
      <c r="A1285" s="161"/>
      <c r="B1285" s="162"/>
      <c r="C1285" s="163"/>
      <c r="D1285" s="201" t="s">
        <v>142</v>
      </c>
      <c r="E1285" s="165">
        <v>532.76</v>
      </c>
      <c r="F1285" s="166"/>
      <c r="G1285" s="167">
        <v>8048</v>
      </c>
      <c r="H1285" s="167">
        <v>287</v>
      </c>
      <c r="I1285" s="168">
        <f t="shared" si="685"/>
      </c>
      <c r="J1285" s="169">
        <f t="shared" si="739"/>
      </c>
      <c r="K1285" s="167">
        <v>6</v>
      </c>
      <c r="L1285" s="169">
        <f t="shared" si="796"/>
      </c>
      <c r="M1285" s="167">
        <v>1</v>
      </c>
      <c r="N1285" s="170">
        <f t="shared" si="823"/>
      </c>
      <c r="O1285" s="167">
        <v>1</v>
      </c>
      <c r="P1285" s="170">
        <f t="shared" si="850"/>
      </c>
      <c r="Q1285" s="171"/>
      <c r="R1285" s="172"/>
      <c r="S1285" s="171"/>
      <c r="T1285" s="172"/>
      <c r="U1285" s="173"/>
      <c r="V1285" s="174"/>
      <c r="W1285" s="175"/>
      <c r="X1285" s="174"/>
      <c r="Y1285" s="171"/>
      <c r="Z1285" s="174"/>
      <c r="AA1285" s="174"/>
      <c r="AB1285" s="172"/>
      <c r="AC1285" s="172"/>
      <c r="AD1285" s="171"/>
      <c r="AE1285" s="174"/>
      <c r="AF1285" s="174"/>
    </row>
    <row r="1286">
      <c r="A1286" s="161"/>
      <c r="B1286" s="162"/>
      <c r="C1286" s="163"/>
      <c r="D1286" s="164" t="s">
        <v>144</v>
      </c>
      <c r="E1286" s="165">
        <v>140.74</v>
      </c>
      <c r="F1286" s="166"/>
      <c r="G1286" s="167">
        <v>534</v>
      </c>
      <c r="H1286" s="167">
        <v>19</v>
      </c>
      <c r="I1286" s="168">
        <f t="shared" si="685"/>
      </c>
      <c r="J1286" s="169">
        <f t="shared" si="739"/>
      </c>
      <c r="K1286" s="167">
        <v>3</v>
      </c>
      <c r="L1286" s="169">
        <f t="shared" si="796"/>
      </c>
      <c r="M1286" s="167">
        <v>0</v>
      </c>
      <c r="N1286" s="170">
        <f t="shared" si="823"/>
      </c>
      <c r="O1286" s="167">
        <v>0</v>
      </c>
      <c r="P1286" s="170">
        <f t="shared" si="850"/>
      </c>
      <c r="Q1286" s="171"/>
      <c r="R1286" s="172"/>
      <c r="S1286" s="171"/>
      <c r="T1286" s="172"/>
      <c r="U1286" s="173"/>
      <c r="V1286" s="174"/>
      <c r="W1286" s="175"/>
      <c r="X1286" s="174"/>
      <c r="Y1286" s="171"/>
      <c r="Z1286" s="174"/>
      <c r="AA1286" s="174"/>
      <c r="AB1286" s="172"/>
      <c r="AC1286" s="172"/>
      <c r="AD1286" s="171"/>
      <c r="AE1286" s="174"/>
      <c r="AF1286" s="176" t="s">
        <v>203</v>
      </c>
    </row>
    <row r="1287">
      <c r="A1287" s="161"/>
      <c r="B1287" s="162" t="s">
        <v>165</v>
      </c>
      <c r="C1287" s="163" t="s">
        <v>191</v>
      </c>
      <c r="D1287" s="201" t="s">
        <v>187</v>
      </c>
      <c r="E1287" s="165">
        <v>3530.15</v>
      </c>
      <c r="F1287" s="166">
        <f>E1287+E1289+E1288</f>
      </c>
      <c r="G1287" s="167">
        <v>33576</v>
      </c>
      <c r="H1287" s="167">
        <v>237</v>
      </c>
      <c r="I1287" s="168">
        <f t="shared" si="685"/>
      </c>
      <c r="J1287" s="169">
        <f t="shared" si="739"/>
      </c>
      <c r="K1287" s="167">
        <v>60</v>
      </c>
      <c r="L1287" s="169">
        <f t="shared" si="796"/>
      </c>
      <c r="M1287" s="167">
        <v>1</v>
      </c>
      <c r="N1287" s="170">
        <f t="shared" si="823"/>
      </c>
      <c r="O1287" s="167">
        <v>5</v>
      </c>
      <c r="P1287" s="170">
        <f t="shared" si="850"/>
      </c>
      <c r="Q1287" s="171">
        <f>(M1287+M1289)/(O1287+O1289)</f>
      </c>
      <c r="R1287" s="172">
        <v>11</v>
      </c>
      <c r="S1287" s="171">
        <f>(O1287+O1289)/(K1287+K1289)</f>
      </c>
      <c r="T1287" s="172">
        <v>3</v>
      </c>
      <c r="U1287" s="173">
        <f>F1287/T1287</f>
      </c>
      <c r="V1287" s="174">
        <f>(F1287+500)/T1287</f>
      </c>
      <c r="W1287" s="175">
        <v>2802</v>
      </c>
      <c r="X1287" s="174">
        <f>W1287/T1287</f>
      </c>
      <c r="Y1287" s="171">
        <f>T1287/R1287</f>
      </c>
      <c r="Z1287" s="174">
        <f>W1287/F1287</f>
      </c>
      <c r="AA1287" s="174">
        <f>W1287/(F1287+500)</f>
      </c>
      <c r="AB1287" s="172">
        <v>0</v>
      </c>
      <c r="AC1287" s="172">
        <v>0</v>
      </c>
      <c r="AD1287" s="171">
        <f>AB1287/T1287</f>
      </c>
      <c r="AE1287" s="174">
        <f>(W1287-AC1287)/(F1287+500)</f>
      </c>
      <c r="AF1287" s="174" t="s">
        <v>159</v>
      </c>
    </row>
    <row r="1288">
      <c r="A1288" s="161"/>
      <c r="B1288" s="162"/>
      <c r="C1288" s="163"/>
      <c r="D1288" s="201" t="s">
        <v>142</v>
      </c>
      <c r="E1288" s="165">
        <v>744.24</v>
      </c>
      <c r="F1288" s="166"/>
      <c r="G1288" s="167">
        <v>7743</v>
      </c>
      <c r="H1288" s="167">
        <v>286</v>
      </c>
      <c r="I1288" s="168">
        <f t="shared" si="685"/>
      </c>
      <c r="J1288" s="169">
        <f t="shared" si="739"/>
      </c>
      <c r="K1288" s="167">
        <v>5</v>
      </c>
      <c r="L1288" s="169">
        <f t="shared" si="796"/>
      </c>
      <c r="M1288" s="167">
        <v>0</v>
      </c>
      <c r="N1288" s="170">
        <f t="shared" si="823"/>
      </c>
      <c r="O1288" s="167">
        <v>1</v>
      </c>
      <c r="P1288" s="170">
        <f t="shared" si="850"/>
      </c>
      <c r="Q1288" s="171"/>
      <c r="R1288" s="172"/>
      <c r="S1288" s="171"/>
      <c r="T1288" s="172"/>
      <c r="U1288" s="173"/>
      <c r="V1288" s="174"/>
      <c r="W1288" s="175"/>
      <c r="X1288" s="174"/>
      <c r="Y1288" s="171"/>
      <c r="Z1288" s="174"/>
      <c r="AA1288" s="174"/>
      <c r="AB1288" s="172"/>
      <c r="AC1288" s="172"/>
      <c r="AD1288" s="171"/>
      <c r="AE1288" s="174"/>
      <c r="AF1288" s="174"/>
    </row>
    <row r="1289">
      <c r="A1289" s="161"/>
      <c r="B1289" s="162"/>
      <c r="C1289" s="163"/>
      <c r="D1289" s="164" t="s">
        <v>144</v>
      </c>
      <c r="E1289" s="165">
        <v>208.91</v>
      </c>
      <c r="F1289" s="166"/>
      <c r="G1289" s="167">
        <v>261</v>
      </c>
      <c r="H1289" s="167">
        <v>12</v>
      </c>
      <c r="I1289" s="168">
        <f t="shared" si="685"/>
      </c>
      <c r="J1289" s="169">
        <f t="shared" si="739"/>
      </c>
      <c r="K1289" s="167">
        <v>3</v>
      </c>
      <c r="L1289" s="169">
        <f t="shared" si="796"/>
      </c>
      <c r="M1289" s="167">
        <v>0</v>
      </c>
      <c r="N1289" s="170">
        <f t="shared" si="823"/>
      </c>
      <c r="O1289" s="167">
        <v>0</v>
      </c>
      <c r="P1289" s="170">
        <f t="shared" si="850"/>
      </c>
      <c r="Q1289" s="171"/>
      <c r="R1289" s="172"/>
      <c r="S1289" s="171"/>
      <c r="T1289" s="172"/>
      <c r="U1289" s="173"/>
      <c r="V1289" s="174"/>
      <c r="W1289" s="175"/>
      <c r="X1289" s="174"/>
      <c r="Y1289" s="171"/>
      <c r="Z1289" s="174"/>
      <c r="AA1289" s="174"/>
      <c r="AB1289" s="172"/>
      <c r="AC1289" s="172"/>
      <c r="AD1289" s="171"/>
      <c r="AE1289" s="174"/>
      <c r="AF1289" s="176" t="s">
        <v>203</v>
      </c>
    </row>
    <row r="1290">
      <c r="A1290" s="161"/>
      <c r="B1290" s="162" t="s">
        <v>166</v>
      </c>
      <c r="C1290" s="163" t="s">
        <v>191</v>
      </c>
      <c r="D1290" s="201" t="s">
        <v>187</v>
      </c>
      <c r="E1290" s="165">
        <v>2524.97</v>
      </c>
      <c r="F1290" s="166">
        <f>E1290+E1292+E1291</f>
      </c>
      <c r="G1290" s="167">
        <v>34781</v>
      </c>
      <c r="H1290" s="167">
        <v>150</v>
      </c>
      <c r="I1290" s="168">
        <f t="shared" si="685"/>
      </c>
      <c r="J1290" s="169">
        <f t="shared" si="739"/>
      </c>
      <c r="K1290" s="167">
        <v>52</v>
      </c>
      <c r="L1290" s="169">
        <f t="shared" si="796"/>
      </c>
      <c r="M1290" s="167">
        <v>0</v>
      </c>
      <c r="N1290" s="170">
        <f t="shared" si="823"/>
      </c>
      <c r="O1290" s="167">
        <v>5</v>
      </c>
      <c r="P1290" s="170">
        <f t="shared" si="850"/>
      </c>
      <c r="Q1290" s="171">
        <f>(M1290+M1292)/(O1290+O1292)</f>
      </c>
      <c r="R1290" s="172">
        <v>9</v>
      </c>
      <c r="S1290" s="171">
        <f>(O1290+O1292)/(K1290+K1292)</f>
      </c>
      <c r="T1290" s="172">
        <v>3</v>
      </c>
      <c r="U1290" s="173">
        <f>F1290/T1290</f>
      </c>
      <c r="V1290" s="174">
        <f>(F1290+500)/T1290</f>
      </c>
      <c r="W1290" s="175">
        <v>2409.2000000000044</v>
      </c>
      <c r="X1290" s="174">
        <f>W1290/T1290</f>
      </c>
      <c r="Y1290" s="171">
        <f>T1290/R1290</f>
      </c>
      <c r="Z1290" s="174">
        <f>W1290/F1290</f>
      </c>
      <c r="AA1290" s="174">
        <f>W1290/(F1290+500)</f>
      </c>
      <c r="AB1290" s="172">
        <v>0</v>
      </c>
      <c r="AC1290" s="172">
        <v>0</v>
      </c>
      <c r="AD1290" s="171">
        <f>AB1290/T1290</f>
      </c>
      <c r="AE1290" s="174">
        <f>(W1290-AC1290)/(F1290+500)</f>
      </c>
      <c r="AF1290" s="174" t="s">
        <v>159</v>
      </c>
    </row>
    <row r="1291">
      <c r="A1291" s="161"/>
      <c r="B1291" s="162"/>
      <c r="C1291" s="163"/>
      <c r="D1291" s="201" t="s">
        <v>142</v>
      </c>
      <c r="E1291" s="165">
        <v>914.9</v>
      </c>
      <c r="F1291" s="166"/>
      <c r="G1291" s="167">
        <v>5815</v>
      </c>
      <c r="H1291" s="167">
        <v>317</v>
      </c>
      <c r="I1291" s="168">
        <f t="shared" si="685"/>
      </c>
      <c r="J1291" s="169">
        <f t="shared" si="739"/>
      </c>
      <c r="K1291" s="167">
        <v>11</v>
      </c>
      <c r="L1291" s="169">
        <f t="shared" si="796"/>
      </c>
      <c r="M1291" s="167">
        <v>1</v>
      </c>
      <c r="N1291" s="170">
        <f t="shared" si="823"/>
      </c>
      <c r="O1291" s="167">
        <v>2</v>
      </c>
      <c r="P1291" s="170">
        <f t="shared" si="850"/>
      </c>
      <c r="Q1291" s="171"/>
      <c r="R1291" s="172"/>
      <c r="S1291" s="171"/>
      <c r="T1291" s="172"/>
      <c r="U1291" s="173"/>
      <c r="V1291" s="174"/>
      <c r="W1291" s="175"/>
      <c r="X1291" s="174"/>
      <c r="Y1291" s="171"/>
      <c r="Z1291" s="174"/>
      <c r="AA1291" s="174"/>
      <c r="AB1291" s="172"/>
      <c r="AC1291" s="172"/>
      <c r="AD1291" s="171"/>
      <c r="AE1291" s="174"/>
      <c r="AF1291" s="174"/>
    </row>
    <row r="1292">
      <c r="A1292" s="161"/>
      <c r="B1292" s="162"/>
      <c r="C1292" s="163"/>
      <c r="D1292" s="164" t="s">
        <v>144</v>
      </c>
      <c r="E1292" s="165">
        <v>7.92</v>
      </c>
      <c r="F1292" s="166"/>
      <c r="G1292" s="167">
        <v>64</v>
      </c>
      <c r="H1292" s="167">
        <v>2</v>
      </c>
      <c r="I1292" s="168">
        <f t="shared" si="685"/>
      </c>
      <c r="J1292" s="169">
        <f t="shared" si="739"/>
      </c>
      <c r="K1292" s="167">
        <v>0</v>
      </c>
      <c r="L1292" s="169">
        <f t="shared" si="796"/>
      </c>
      <c r="M1292" s="167">
        <v>0</v>
      </c>
      <c r="N1292" s="170">
        <f t="shared" si="823"/>
      </c>
      <c r="O1292" s="167">
        <v>0</v>
      </c>
      <c r="P1292" s="170">
        <f t="shared" si="850"/>
      </c>
      <c r="Q1292" s="171"/>
      <c r="R1292" s="172"/>
      <c r="S1292" s="171"/>
      <c r="T1292" s="172"/>
      <c r="U1292" s="173"/>
      <c r="V1292" s="174"/>
      <c r="W1292" s="175"/>
      <c r="X1292" s="174"/>
      <c r="Y1292" s="171"/>
      <c r="Z1292" s="174"/>
      <c r="AA1292" s="174"/>
      <c r="AB1292" s="172"/>
      <c r="AC1292" s="172"/>
      <c r="AD1292" s="171"/>
      <c r="AE1292" s="174"/>
      <c r="AF1292" s="176" t="s">
        <v>203</v>
      </c>
    </row>
    <row r="1293">
      <c r="A1293" s="161"/>
      <c r="B1293" s="177" t="s">
        <v>149</v>
      </c>
      <c r="C1293" s="178"/>
      <c r="D1293" s="179"/>
      <c r="E1293" s="180">
        <f>SUM(E1281:E1292)</f>
      </c>
      <c r="F1293" s="181">
        <f>SUM(F1281:F1292)</f>
      </c>
      <c r="G1293" s="181">
        <f>SUM(G1281:G1292)</f>
      </c>
      <c r="H1293" s="181">
        <f>SUM(H1281:H1292)</f>
      </c>
      <c r="I1293" s="182">
        <f t="shared" si="685"/>
      </c>
      <c r="J1293" s="183">
        <f t="shared" si="739"/>
      </c>
      <c r="K1293" s="181">
        <f>SUM(K1281:K1292)</f>
      </c>
      <c r="L1293" s="183">
        <f t="shared" si="796"/>
      </c>
      <c r="M1293" s="181">
        <f>SUM(M1281:M1292)</f>
      </c>
      <c r="N1293" s="184">
        <f t="shared" si="823"/>
      </c>
      <c r="O1293" s="181">
        <f>SUM(O1281:O1292)</f>
      </c>
      <c r="P1293" s="184">
        <f t="shared" si="850"/>
      </c>
      <c r="Q1293" s="185">
        <f>M1293/O1293</f>
      </c>
      <c r="R1293" s="181">
        <f>SUM(R1281:R1292)</f>
      </c>
      <c r="S1293" s="185">
        <f>(O1293+O1293)/(K1293+K1293)</f>
      </c>
      <c r="T1293" s="181">
        <f>SUM(T1281:T1292)</f>
      </c>
      <c r="U1293" s="186">
        <f t="shared" ref="U1293:U1294" si="125">F1293/T1293</f>
      </c>
      <c r="V1293" s="187">
        <f>(F1293+5*500)/T1293</f>
      </c>
      <c r="W1293" s="183">
        <f>SUM(W1281:W1292)</f>
      </c>
      <c r="X1293" s="188">
        <f t="shared" ref="X1293:X1294" si="257">W1293/T1293</f>
      </c>
      <c r="Y1293" s="185">
        <f t="shared" ref="Y1293:Y1294" si="389">T1293/R1293</f>
      </c>
      <c r="Z1293" s="187">
        <f t="shared" ref="Z1293:Z1294" si="521">W1293/F1293</f>
      </c>
      <c r="AA1293" s="187">
        <f>W1293/(F1293+COUNT(W1281:W1292)*500)</f>
      </c>
      <c r="AB1293" s="181">
        <f>SUM(AB1281:AB1292)</f>
      </c>
      <c r="AC1293" s="181">
        <f>SUM(AC1281:AC1292)</f>
      </c>
      <c r="AD1293" s="185">
        <f t="shared" ref="AD1293:AD1294" si="653">AB1293/T1293</f>
      </c>
      <c r="AE1293" s="189">
        <f>(W1293-AC1293)/(F1293+COUNT(W1281:W1292))</f>
      </c>
      <c r="AF1293" s="174"/>
    </row>
    <row r="1294">
      <c r="A1294" s="161"/>
      <c r="B1294" s="162" t="s">
        <v>167</v>
      </c>
      <c r="C1294" s="163" t="s">
        <v>174</v>
      </c>
      <c r="D1294" s="201" t="s">
        <v>187</v>
      </c>
      <c r="E1294" s="165">
        <v>1639.31</v>
      </c>
      <c r="F1294" s="166">
        <f>E1294+E1296+E1295</f>
      </c>
      <c r="G1294" s="167">
        <v>21093</v>
      </c>
      <c r="H1294" s="167">
        <v>232</v>
      </c>
      <c r="I1294" s="168">
        <f t="shared" si="685"/>
      </c>
      <c r="J1294" s="169">
        <f t="shared" si="739"/>
      </c>
      <c r="K1294" s="167">
        <v>29</v>
      </c>
      <c r="L1294" s="169">
        <f t="shared" si="796"/>
      </c>
      <c r="M1294" s="167">
        <v>2</v>
      </c>
      <c r="N1294" s="170">
        <f t="shared" si="823"/>
      </c>
      <c r="O1294" s="167">
        <v>6</v>
      </c>
      <c r="P1294" s="170">
        <f t="shared" si="850"/>
      </c>
      <c r="Q1294" s="171">
        <f>(M1294+M1296)/(O1294+O1296)</f>
      </c>
      <c r="R1294" s="172">
        <v>13</v>
      </c>
      <c r="S1294" s="171">
        <f>(O1294+O1296)/(K1294+K1296)</f>
      </c>
      <c r="T1294" s="172">
        <v>2</v>
      </c>
      <c r="U1294" s="173">
        <f t="shared" si="125"/>
      </c>
      <c r="V1294" s="174">
        <f>(F1294+500)/T1294</f>
      </c>
      <c r="W1294" s="175">
        <v>936</v>
      </c>
      <c r="X1294" s="174">
        <f t="shared" si="257"/>
      </c>
      <c r="Y1294" s="171">
        <f t="shared" si="389"/>
      </c>
      <c r="Z1294" s="174">
        <f t="shared" si="521"/>
      </c>
      <c r="AA1294" s="174">
        <f>W1294/(F1294+500)</f>
      </c>
      <c r="AB1294" s="172">
        <v>0</v>
      </c>
      <c r="AC1294" s="172">
        <v>0</v>
      </c>
      <c r="AD1294" s="171">
        <f t="shared" si="653"/>
      </c>
      <c r="AE1294" s="174">
        <f>(W1294-AC1294)/(F1294+500)</f>
      </c>
      <c r="AF1294" s="174" t="s">
        <v>159</v>
      </c>
    </row>
    <row r="1295">
      <c r="A1295" s="161"/>
      <c r="B1295" s="162"/>
      <c r="C1295" s="163"/>
      <c r="D1295" s="201" t="s">
        <v>142</v>
      </c>
      <c r="E1295" s="165">
        <v>856.04</v>
      </c>
      <c r="F1295" s="166"/>
      <c r="G1295" s="167">
        <v>7319</v>
      </c>
      <c r="H1295" s="167">
        <v>440</v>
      </c>
      <c r="I1295" s="168">
        <f t="shared" si="685"/>
      </c>
      <c r="J1295" s="169">
        <f t="shared" si="739"/>
      </c>
      <c r="K1295" s="167">
        <v>18</v>
      </c>
      <c r="L1295" s="169">
        <f t="shared" si="796"/>
      </c>
      <c r="M1295" s="167">
        <v>0</v>
      </c>
      <c r="N1295" s="170">
        <f t="shared" si="823"/>
      </c>
      <c r="O1295" s="167">
        <v>2</v>
      </c>
      <c r="P1295" s="170">
        <f t="shared" si="850"/>
      </c>
      <c r="Q1295" s="171"/>
      <c r="R1295" s="172"/>
      <c r="S1295" s="171"/>
      <c r="T1295" s="172"/>
      <c r="U1295" s="173"/>
      <c r="V1295" s="174"/>
      <c r="W1295" s="175"/>
      <c r="X1295" s="174"/>
      <c r="Y1295" s="171"/>
      <c r="Z1295" s="174"/>
      <c r="AA1295" s="174"/>
      <c r="AB1295" s="172"/>
      <c r="AC1295" s="172"/>
      <c r="AD1295" s="171"/>
      <c r="AE1295" s="174"/>
      <c r="AF1295" s="174"/>
    </row>
    <row r="1296">
      <c r="A1296" s="161"/>
      <c r="B1296" s="162"/>
      <c r="C1296" s="163"/>
      <c r="D1296" s="164" t="s">
        <v>144</v>
      </c>
      <c r="E1296" s="165">
        <v>2.02</v>
      </c>
      <c r="F1296" s="166"/>
      <c r="G1296" s="167">
        <v>48</v>
      </c>
      <c r="H1296" s="167">
        <v>2</v>
      </c>
      <c r="I1296" s="168">
        <f t="shared" si="685"/>
      </c>
      <c r="J1296" s="169">
        <f t="shared" si="739"/>
      </c>
      <c r="K1296" s="167">
        <v>0</v>
      </c>
      <c r="L1296" s="169">
        <f t="shared" si="796"/>
      </c>
      <c r="M1296" s="167">
        <v>0</v>
      </c>
      <c r="N1296" s="170">
        <f t="shared" si="823"/>
      </c>
      <c r="O1296" s="167">
        <v>0</v>
      </c>
      <c r="P1296" s="170">
        <f t="shared" si="850"/>
      </c>
      <c r="Q1296" s="171"/>
      <c r="R1296" s="172"/>
      <c r="S1296" s="171"/>
      <c r="T1296" s="172"/>
      <c r="U1296" s="173"/>
      <c r="V1296" s="174"/>
      <c r="W1296" s="175"/>
      <c r="X1296" s="174"/>
      <c r="Y1296" s="171"/>
      <c r="Z1296" s="174"/>
      <c r="AA1296" s="174"/>
      <c r="AB1296" s="172"/>
      <c r="AC1296" s="172"/>
      <c r="AD1296" s="171"/>
      <c r="AE1296" s="174"/>
      <c r="AF1296" s="176" t="s">
        <v>203</v>
      </c>
    </row>
    <row r="1297">
      <c r="A1297" s="161"/>
      <c r="B1297" s="162" t="s">
        <v>169</v>
      </c>
      <c r="C1297" s="163" t="s">
        <v>174</v>
      </c>
      <c r="D1297" s="201" t="s">
        <v>187</v>
      </c>
      <c r="E1297" s="165">
        <v>1849.72</v>
      </c>
      <c r="F1297" s="166">
        <f>E1297+E1299+E1298</f>
      </c>
      <c r="G1297" s="167">
        <v>19845</v>
      </c>
      <c r="H1297" s="167">
        <v>167</v>
      </c>
      <c r="I1297" s="168">
        <f t="shared" si="685"/>
      </c>
      <c r="J1297" s="169">
        <f t="shared" si="739"/>
      </c>
      <c r="K1297" s="167">
        <v>34</v>
      </c>
      <c r="L1297" s="169">
        <f t="shared" si="796"/>
      </c>
      <c r="M1297" s="167">
        <v>3</v>
      </c>
      <c r="N1297" s="170">
        <f t="shared" si="823"/>
      </c>
      <c r="O1297" s="167">
        <v>8</v>
      </c>
      <c r="P1297" s="170">
        <f t="shared" si="850"/>
      </c>
      <c r="Q1297" s="171">
        <f>(M1297+M1299)/(O1297+O1299)</f>
      </c>
      <c r="R1297" s="172">
        <v>14</v>
      </c>
      <c r="S1297" s="171">
        <f>(O1297+O1299)/(K1297+K1299)</f>
      </c>
      <c r="T1297" s="172">
        <v>6</v>
      </c>
      <c r="U1297" s="173">
        <f>F1297/T1297</f>
      </c>
      <c r="V1297" s="174">
        <f>(F1297+500)/T1297</f>
      </c>
      <c r="W1297" s="175">
        <v>6056.399999999994</v>
      </c>
      <c r="X1297" s="174">
        <f>W1297/T1297</f>
      </c>
      <c r="Y1297" s="171">
        <f>T1297/R1297</f>
      </c>
      <c r="Z1297" s="174">
        <f>W1297/F1297</f>
      </c>
      <c r="AA1297" s="174">
        <f>W1297/(F1297+500)</f>
      </c>
      <c r="AB1297" s="172">
        <v>1</v>
      </c>
      <c r="AC1297" s="172">
        <v>1471.2000000000007</v>
      </c>
      <c r="AD1297" s="171">
        <f>AB1297/T1297</f>
      </c>
      <c r="AE1297" s="174">
        <f>(W1297-AC1297)/(F1297+500)</f>
      </c>
      <c r="AF1297" s="174" t="s">
        <v>159</v>
      </c>
    </row>
    <row r="1298">
      <c r="A1298" s="161"/>
      <c r="B1298" s="162"/>
      <c r="C1298" s="163"/>
      <c r="D1298" s="201" t="s">
        <v>142</v>
      </c>
      <c r="E1298" s="165">
        <v>453.95</v>
      </c>
      <c r="F1298" s="166"/>
      <c r="G1298" s="167">
        <v>4047</v>
      </c>
      <c r="H1298" s="167">
        <v>249</v>
      </c>
      <c r="I1298" s="168">
        <f t="shared" si="685"/>
      </c>
      <c r="J1298" s="169">
        <f t="shared" si="739"/>
      </c>
      <c r="K1298" s="167">
        <v>10</v>
      </c>
      <c r="L1298" s="169">
        <f t="shared" si="796"/>
      </c>
      <c r="M1298" s="167">
        <v>0</v>
      </c>
      <c r="N1298" s="170">
        <f t="shared" si="823"/>
      </c>
      <c r="O1298" s="167">
        <v>1</v>
      </c>
      <c r="P1298" s="170">
        <f t="shared" si="850"/>
      </c>
      <c r="Q1298" s="171"/>
      <c r="R1298" s="172"/>
      <c r="S1298" s="171"/>
      <c r="T1298" s="172"/>
      <c r="U1298" s="173"/>
      <c r="V1298" s="174"/>
      <c r="W1298" s="175"/>
      <c r="X1298" s="174"/>
      <c r="Y1298" s="171"/>
      <c r="Z1298" s="174"/>
      <c r="AA1298" s="174"/>
      <c r="AB1298" s="172"/>
      <c r="AC1298" s="172"/>
      <c r="AD1298" s="171"/>
      <c r="AE1298" s="174"/>
      <c r="AF1298" s="174"/>
    </row>
    <row r="1299">
      <c r="A1299" s="161"/>
      <c r="B1299" s="162"/>
      <c r="C1299" s="163"/>
      <c r="D1299" s="164" t="s">
        <v>144</v>
      </c>
      <c r="E1299" s="165">
        <v>0.55</v>
      </c>
      <c r="F1299" s="166"/>
      <c r="G1299" s="167">
        <v>35</v>
      </c>
      <c r="H1299" s="167">
        <v>0</v>
      </c>
      <c r="I1299" s="168">
        <f t="shared" si="685"/>
      </c>
      <c r="J1299" s="169">
        <f t="shared" si="739"/>
      </c>
      <c r="K1299" s="167">
        <v>0</v>
      </c>
      <c r="L1299" s="169">
        <f t="shared" si="796"/>
      </c>
      <c r="M1299" s="167">
        <v>0</v>
      </c>
      <c r="N1299" s="170">
        <f t="shared" si="823"/>
      </c>
      <c r="O1299" s="167">
        <v>0</v>
      </c>
      <c r="P1299" s="170">
        <f t="shared" si="850"/>
      </c>
      <c r="Q1299" s="171"/>
      <c r="R1299" s="172"/>
      <c r="S1299" s="171"/>
      <c r="T1299" s="172"/>
      <c r="U1299" s="173"/>
      <c r="V1299" s="174"/>
      <c r="W1299" s="175"/>
      <c r="X1299" s="174"/>
      <c r="Y1299" s="171"/>
      <c r="Z1299" s="174"/>
      <c r="AA1299" s="174"/>
      <c r="AB1299" s="172"/>
      <c r="AC1299" s="172"/>
      <c r="AD1299" s="171"/>
      <c r="AE1299" s="174"/>
      <c r="AF1299" s="176" t="s">
        <v>203</v>
      </c>
    </row>
    <row r="1300">
      <c r="A1300" s="161"/>
      <c r="B1300" s="162" t="s">
        <v>170</v>
      </c>
      <c r="C1300" s="163" t="s">
        <v>174</v>
      </c>
      <c r="D1300" s="201" t="s">
        <v>187</v>
      </c>
      <c r="E1300" s="165">
        <v>1615.25</v>
      </c>
      <c r="F1300" s="166">
        <f>E1300+E1302+E1301</f>
      </c>
      <c r="G1300" s="167">
        <v>19485</v>
      </c>
      <c r="H1300" s="167">
        <v>160</v>
      </c>
      <c r="I1300" s="168">
        <f t="shared" si="685"/>
      </c>
      <c r="J1300" s="169">
        <f t="shared" si="739"/>
      </c>
      <c r="K1300" s="167">
        <v>31</v>
      </c>
      <c r="L1300" s="169">
        <f t="shared" si="796"/>
      </c>
      <c r="M1300" s="167">
        <v>0</v>
      </c>
      <c r="N1300" s="170">
        <f t="shared" si="823"/>
      </c>
      <c r="O1300" s="167">
        <v>0</v>
      </c>
      <c r="P1300" s="170">
        <f t="shared" si="850"/>
      </c>
      <c r="Q1300" s="171">
        <f>(M1300+M1302)/(O1300+O1302)</f>
      </c>
      <c r="R1300" s="172">
        <v>3</v>
      </c>
      <c r="S1300" s="171">
        <f>(O1300+O1302)/(K1300+K1302)</f>
      </c>
      <c r="T1300" s="172">
        <v>0</v>
      </c>
      <c r="U1300" s="173">
        <f>F1300/T1300</f>
      </c>
      <c r="V1300" s="174">
        <f>(F1300+500)/T1300</f>
      </c>
      <c r="W1300" s="175">
        <v>0</v>
      </c>
      <c r="X1300" s="174">
        <f>W1300/T1300</f>
      </c>
      <c r="Y1300" s="171">
        <f>T1300/R1300</f>
      </c>
      <c r="Z1300" s="174">
        <f>W1300/F1300</f>
      </c>
      <c r="AA1300" s="174">
        <f>W1300/(F1300+500)</f>
      </c>
      <c r="AB1300" s="172">
        <v>0</v>
      </c>
      <c r="AC1300" s="172">
        <v>0</v>
      </c>
      <c r="AD1300" s="171">
        <f>AB1300/T1300</f>
      </c>
      <c r="AE1300" s="174">
        <f>(W1300-AC1300)/(F1300+500)</f>
      </c>
      <c r="AF1300" s="174" t="s">
        <v>159</v>
      </c>
    </row>
    <row r="1301">
      <c r="A1301" s="161"/>
      <c r="B1301" s="162"/>
      <c r="C1301" s="163"/>
      <c r="D1301" s="201" t="s">
        <v>142</v>
      </c>
      <c r="E1301" s="165">
        <v>336.25</v>
      </c>
      <c r="F1301" s="166"/>
      <c r="G1301" s="167">
        <v>2092</v>
      </c>
      <c r="H1301" s="167">
        <v>120</v>
      </c>
      <c r="I1301" s="168">
        <f t="shared" si="685"/>
      </c>
      <c r="J1301" s="169">
        <f t="shared" si="739"/>
      </c>
      <c r="K1301" s="167">
        <v>8</v>
      </c>
      <c r="L1301" s="169">
        <f t="shared" si="796"/>
      </c>
      <c r="M1301" s="167">
        <v>0</v>
      </c>
      <c r="N1301" s="170">
        <f t="shared" si="823"/>
      </c>
      <c r="O1301" s="167">
        <v>0</v>
      </c>
      <c r="P1301" s="170">
        <f t="shared" si="850"/>
      </c>
      <c r="Q1301" s="171"/>
      <c r="R1301" s="172"/>
      <c r="S1301" s="171"/>
      <c r="T1301" s="172"/>
      <c r="U1301" s="173"/>
      <c r="V1301" s="174"/>
      <c r="W1301" s="175"/>
      <c r="X1301" s="174"/>
      <c r="Y1301" s="171"/>
      <c r="Z1301" s="174"/>
      <c r="AA1301" s="174"/>
      <c r="AB1301" s="172"/>
      <c r="AC1301" s="172"/>
      <c r="AD1301" s="171"/>
      <c r="AE1301" s="174"/>
      <c r="AF1301" s="174"/>
    </row>
    <row r="1302">
      <c r="A1302" s="161"/>
      <c r="B1302" s="162"/>
      <c r="C1302" s="163"/>
      <c r="D1302" s="164" t="s">
        <v>144</v>
      </c>
      <c r="E1302" s="165">
        <v>15.72</v>
      </c>
      <c r="F1302" s="166"/>
      <c r="G1302" s="167">
        <v>11</v>
      </c>
      <c r="H1302" s="167">
        <v>0</v>
      </c>
      <c r="I1302" s="168">
        <f t="shared" si="685"/>
      </c>
      <c r="J1302" s="169">
        <f t="shared" si="739"/>
      </c>
      <c r="K1302" s="167">
        <v>0</v>
      </c>
      <c r="L1302" s="169">
        <f t="shared" si="796"/>
      </c>
      <c r="M1302" s="167">
        <v>0</v>
      </c>
      <c r="N1302" s="170">
        <f t="shared" si="823"/>
      </c>
      <c r="O1302" s="167">
        <v>0</v>
      </c>
      <c r="P1302" s="170">
        <f t="shared" si="850"/>
      </c>
      <c r="Q1302" s="171"/>
      <c r="R1302" s="172"/>
      <c r="S1302" s="171"/>
      <c r="T1302" s="172"/>
      <c r="U1302" s="173"/>
      <c r="V1302" s="174"/>
      <c r="W1302" s="175"/>
      <c r="X1302" s="174"/>
      <c r="Y1302" s="171"/>
      <c r="Z1302" s="174"/>
      <c r="AA1302" s="174"/>
      <c r="AB1302" s="172"/>
      <c r="AC1302" s="172"/>
      <c r="AD1302" s="171"/>
      <c r="AE1302" s="174"/>
      <c r="AF1302" s="176" t="s">
        <v>203</v>
      </c>
    </row>
    <row r="1303">
      <c r="A1303" s="161"/>
      <c r="B1303" s="162" t="s">
        <v>171</v>
      </c>
      <c r="C1303" s="163" t="s">
        <v>174</v>
      </c>
      <c r="D1303" s="201" t="s">
        <v>187</v>
      </c>
      <c r="E1303" s="165">
        <v>514.1</v>
      </c>
      <c r="F1303" s="166">
        <f>E1303+E1305+E1304</f>
      </c>
      <c r="G1303" s="167">
        <v>7403</v>
      </c>
      <c r="H1303" s="167">
        <v>76</v>
      </c>
      <c r="I1303" s="168">
        <f t="shared" si="685"/>
      </c>
      <c r="J1303" s="169">
        <f t="shared" si="739"/>
      </c>
      <c r="K1303" s="167">
        <v>21</v>
      </c>
      <c r="L1303" s="169">
        <f t="shared" si="796"/>
      </c>
      <c r="M1303" s="167">
        <v>1</v>
      </c>
      <c r="N1303" s="170">
        <f t="shared" si="823"/>
      </c>
      <c r="O1303" s="167">
        <v>4</v>
      </c>
      <c r="P1303" s="170">
        <f t="shared" si="850"/>
      </c>
      <c r="Q1303" s="171">
        <f>(M1303+M1305)/(O1303+O1305)</f>
      </c>
      <c r="R1303" s="172">
        <v>6</v>
      </c>
      <c r="S1303" s="171">
        <f>(O1303+O1305)/(K1303+K1305)</f>
      </c>
      <c r="T1303" s="172">
        <v>1</v>
      </c>
      <c r="U1303" s="173">
        <f>F1303/T1303</f>
      </c>
      <c r="V1303" s="174">
        <f>(F1303+500)/T1303</f>
      </c>
      <c r="W1303" s="175">
        <v>2652</v>
      </c>
      <c r="X1303" s="174">
        <f>W1303/T1303</f>
      </c>
      <c r="Y1303" s="171">
        <f>T1303/R1303</f>
      </c>
      <c r="Z1303" s="174">
        <f>W1303/F1303</f>
      </c>
      <c r="AA1303" s="174">
        <f>W1303/(F1303+500)</f>
      </c>
      <c r="AB1303" s="172">
        <v>0</v>
      </c>
      <c r="AC1303" s="172">
        <v>0</v>
      </c>
      <c r="AD1303" s="171">
        <f>AB1303/T1303</f>
      </c>
      <c r="AE1303" s="174">
        <f>(W1303-AC1303)/(F1303+500)</f>
      </c>
      <c r="AF1303" s="174" t="s">
        <v>159</v>
      </c>
    </row>
    <row r="1304">
      <c r="A1304" s="161"/>
      <c r="B1304" s="162"/>
      <c r="C1304" s="163"/>
      <c r="D1304" s="201" t="s">
        <v>142</v>
      </c>
      <c r="E1304" s="165">
        <v>401.54</v>
      </c>
      <c r="F1304" s="166"/>
      <c r="G1304" s="167">
        <v>1131</v>
      </c>
      <c r="H1304" s="167">
        <v>79</v>
      </c>
      <c r="I1304" s="168">
        <f t="shared" si="685"/>
      </c>
      <c r="J1304" s="169">
        <f t="shared" si="739"/>
      </c>
      <c r="K1304" s="167">
        <v>6</v>
      </c>
      <c r="L1304" s="169">
        <f t="shared" si="796"/>
      </c>
      <c r="M1304" s="167">
        <v>0</v>
      </c>
      <c r="N1304" s="170">
        <f t="shared" si="823"/>
      </c>
      <c r="O1304" s="167">
        <v>2</v>
      </c>
      <c r="P1304" s="170">
        <f t="shared" si="850"/>
      </c>
      <c r="Q1304" s="171"/>
      <c r="R1304" s="172"/>
      <c r="S1304" s="171"/>
      <c r="T1304" s="172"/>
      <c r="U1304" s="173"/>
      <c r="V1304" s="174"/>
      <c r="W1304" s="175"/>
      <c r="X1304" s="174"/>
      <c r="Y1304" s="171"/>
      <c r="Z1304" s="174"/>
      <c r="AA1304" s="174"/>
      <c r="AB1304" s="172"/>
      <c r="AC1304" s="172"/>
      <c r="AD1304" s="171"/>
      <c r="AE1304" s="174"/>
      <c r="AF1304" s="174"/>
    </row>
    <row r="1305">
      <c r="A1305" s="161"/>
      <c r="B1305" s="162"/>
      <c r="C1305" s="163"/>
      <c r="D1305" s="164" t="s">
        <v>144</v>
      </c>
      <c r="E1305" s="165">
        <v>0.12</v>
      </c>
      <c r="F1305" s="166"/>
      <c r="G1305" s="167">
        <v>2</v>
      </c>
      <c r="H1305" s="167">
        <v>0</v>
      </c>
      <c r="I1305" s="168">
        <f t="shared" si="685"/>
      </c>
      <c r="J1305" s="169">
        <f t="shared" si="739"/>
      </c>
      <c r="K1305" s="167">
        <v>0</v>
      </c>
      <c r="L1305" s="169">
        <f t="shared" si="796"/>
      </c>
      <c r="M1305" s="167">
        <v>0</v>
      </c>
      <c r="N1305" s="170">
        <f t="shared" si="823"/>
      </c>
      <c r="O1305" s="167">
        <v>0</v>
      </c>
      <c r="P1305" s="170">
        <f t="shared" si="850"/>
      </c>
      <c r="Q1305" s="171"/>
      <c r="R1305" s="172"/>
      <c r="S1305" s="171"/>
      <c r="T1305" s="172"/>
      <c r="U1305" s="173"/>
      <c r="V1305" s="174"/>
      <c r="W1305" s="175"/>
      <c r="X1305" s="174"/>
      <c r="Y1305" s="171"/>
      <c r="Z1305" s="174"/>
      <c r="AA1305" s="174"/>
      <c r="AB1305" s="172"/>
      <c r="AC1305" s="172"/>
      <c r="AD1305" s="171"/>
      <c r="AE1305" s="174"/>
      <c r="AF1305" s="176" t="s">
        <v>203</v>
      </c>
    </row>
    <row r="1306">
      <c r="A1306" s="161"/>
      <c r="B1306" s="177" t="s">
        <v>149</v>
      </c>
      <c r="C1306" s="178"/>
      <c r="D1306" s="179"/>
      <c r="E1306" s="180">
        <f>SUM(E1294:E1305)</f>
      </c>
      <c r="F1306" s="181">
        <f>SUM(F1294:F1305)</f>
      </c>
      <c r="G1306" s="181">
        <f>SUM(G1294:G1305)</f>
      </c>
      <c r="H1306" s="181">
        <f>SUM(H1294:H1305)</f>
      </c>
      <c r="I1306" s="182">
        <f t="shared" si="685"/>
      </c>
      <c r="J1306" s="183">
        <f t="shared" si="739"/>
      </c>
      <c r="K1306" s="181">
        <f>SUM(K1294:K1305)</f>
      </c>
      <c r="L1306" s="183">
        <f t="shared" si="796"/>
      </c>
      <c r="M1306" s="181">
        <f>SUM(M1294:M1305)</f>
      </c>
      <c r="N1306" s="184">
        <f t="shared" si="823"/>
      </c>
      <c r="O1306" s="181">
        <f>SUM(O1294:O1305)</f>
      </c>
      <c r="P1306" s="184">
        <f t="shared" si="850"/>
      </c>
      <c r="Q1306" s="185">
        <f t="shared" ref="Q1306:Q1307" si="712">M1306/O1306</f>
      </c>
      <c r="R1306" s="181">
        <f>SUM(R1294:R1305)</f>
      </c>
      <c r="S1306" s="185">
        <f t="shared" ref="S1306:S1307" si="766">(O1306+O1306)/(K1306+K1306)</f>
      </c>
      <c r="T1306" s="181">
        <f>SUM(T1294:T1305)</f>
      </c>
      <c r="U1306" s="186">
        <f t="shared" ref="U1306:U1307" si="126">F1306/T1306</f>
      </c>
      <c r="V1306" s="187">
        <f>(F1306+5*500)/T1306</f>
      </c>
      <c r="W1306" s="183">
        <f>SUM(W1294:W1305)</f>
      </c>
      <c r="X1306" s="188">
        <f t="shared" ref="X1306:X1307" si="258">W1306/T1306</f>
      </c>
      <c r="Y1306" s="185">
        <f t="shared" ref="Y1306:Y1307" si="390">T1306/R1306</f>
      </c>
      <c r="Z1306" s="187">
        <f t="shared" ref="Z1306:Z1307" si="522">W1306/F1306</f>
      </c>
      <c r="AA1306" s="187">
        <f>W1306/(F1306+COUNT(W1294:W1305)*500)</f>
      </c>
      <c r="AB1306" s="181">
        <f>SUM(AB1294:AB1305)</f>
      </c>
      <c r="AC1306" s="181">
        <f>SUM(AC1294:AC1305)</f>
      </c>
      <c r="AD1306" s="185">
        <f t="shared" ref="AD1306:AD1307" si="654">AB1306/T1306</f>
      </c>
      <c r="AE1306" s="189">
        <f>(W1306-AC1306)/(F1306+COUNT(W1294:W1305))</f>
      </c>
      <c r="AF1306" s="174"/>
    </row>
    <row r="1307">
      <c r="A1307" s="161"/>
      <c r="B1307" s="191" t="s">
        <v>172</v>
      </c>
      <c r="C1307" s="191"/>
      <c r="D1307" s="191"/>
      <c r="E1307" s="193">
        <f>E1254+E1267+E1280+E1293+E1306</f>
      </c>
      <c r="F1307" s="194">
        <f>F1254+F1267+F1280+F1293+F1306</f>
      </c>
      <c r="G1307" s="194">
        <f>G1254+G1267+G1280+G1293+G1306</f>
      </c>
      <c r="H1307" s="194">
        <f>H1254+H1267+H1280+H1293+H1306</f>
      </c>
      <c r="I1307" s="195">
        <f t="shared" si="685"/>
      </c>
      <c r="J1307" s="194">
        <f>J1254+J1267+J1280+J1293+J1306</f>
      </c>
      <c r="K1307" s="194">
        <f>K1254+K1267+K1280+K1293+K1306</f>
      </c>
      <c r="L1307" s="196">
        <f t="shared" si="796"/>
      </c>
      <c r="M1307" s="194">
        <f>M1254+M1267+M1280+M1293+M1306</f>
      </c>
      <c r="N1307" s="197">
        <f t="shared" si="823"/>
      </c>
      <c r="O1307" s="194">
        <f>O1254+O1267+O1280+O1293+O1306</f>
      </c>
      <c r="P1307" s="197">
        <f t="shared" si="850"/>
      </c>
      <c r="Q1307" s="198">
        <f t="shared" si="712"/>
      </c>
      <c r="R1307" s="194">
        <f>R1254+R1267+R1280+R1293+R1306</f>
      </c>
      <c r="S1307" s="198">
        <f t="shared" si="766"/>
      </c>
      <c r="T1307" s="194">
        <f>T1254+T1267+T1280+T1293+T1306</f>
      </c>
      <c r="U1307" s="199">
        <f t="shared" si="126"/>
      </c>
      <c r="V1307" s="194">
        <f>(F1307+4*500)/T1307</f>
      </c>
      <c r="W1307" s="194">
        <f>W1254+W1267+W1280+W1293+W1306</f>
      </c>
      <c r="X1307" s="194">
        <f t="shared" si="258"/>
      </c>
      <c r="Y1307" s="198">
        <f t="shared" si="390"/>
      </c>
      <c r="Z1307" s="194">
        <f t="shared" si="522"/>
      </c>
      <c r="AA1307" s="194">
        <f>W1307/(F1307+COUNT(W1242:W1253,W1255:W1266,W1268:W1279,W1281:W1292,W1294:W1305)*500)</f>
      </c>
      <c r="AB1307" s="194">
        <f>AB1254+AB1267+AB1280+AB1293+AB1306</f>
      </c>
      <c r="AC1307" s="194">
        <f>AC1254+AC1267+AC1280+AC1293+AC1306</f>
      </c>
      <c r="AD1307" s="198">
        <f t="shared" si="654"/>
      </c>
      <c r="AE1307" s="194">
        <f>(W1307-AC1307)/(F1307+COUNT(W1242:W1253,W1255:W1266,W1268:W1279,W1281:W1292,W1294:W1305)*500)</f>
      </c>
      <c r="AF1307" s="174"/>
    </row>
    <row r="1308">
      <c r="A1308" s="150" t="s">
        <v>107</v>
      </c>
      <c r="B1308" s="151" t="s">
        <v>108</v>
      </c>
      <c r="C1308" s="152" t="s">
        <v>109</v>
      </c>
      <c r="D1308" s="151" t="s">
        <v>110</v>
      </c>
      <c r="E1308" s="153" t="s">
        <v>111</v>
      </c>
      <c r="F1308" s="151" t="s">
        <v>112</v>
      </c>
      <c r="G1308" s="151" t="s">
        <v>113</v>
      </c>
      <c r="H1308" s="151" t="s">
        <v>114</v>
      </c>
      <c r="I1308" s="154" t="s">
        <v>115</v>
      </c>
      <c r="J1308" s="155" t="s">
        <v>116</v>
      </c>
      <c r="K1308" s="151" t="s">
        <v>117</v>
      </c>
      <c r="L1308" s="155" t="s">
        <v>118</v>
      </c>
      <c r="M1308" s="151" t="s">
        <v>119</v>
      </c>
      <c r="N1308" s="156" t="s">
        <v>120</v>
      </c>
      <c r="O1308" s="151" t="s">
        <v>121</v>
      </c>
      <c r="P1308" s="156" t="s">
        <v>122</v>
      </c>
      <c r="Q1308" s="154" t="s">
        <v>123</v>
      </c>
      <c r="R1308" s="157" t="s">
        <v>124</v>
      </c>
      <c r="S1308" s="158" t="s">
        <v>125</v>
      </c>
      <c r="T1308" s="157" t="s">
        <v>126</v>
      </c>
      <c r="U1308" s="159" t="s">
        <v>127</v>
      </c>
      <c r="V1308" s="160" t="s">
        <v>128</v>
      </c>
      <c r="W1308" s="159" t="s">
        <v>129</v>
      </c>
      <c r="X1308" s="160" t="s">
        <v>130</v>
      </c>
      <c r="Y1308" s="158" t="s">
        <v>131</v>
      </c>
      <c r="Z1308" s="160" t="s">
        <v>132</v>
      </c>
      <c r="AA1308" s="160" t="s">
        <v>133</v>
      </c>
      <c r="AB1308" s="160" t="s">
        <v>134</v>
      </c>
      <c r="AC1308" s="157" t="s">
        <v>135</v>
      </c>
      <c r="AD1308" s="158" t="s">
        <v>136</v>
      </c>
      <c r="AE1308" s="160" t="s">
        <v>137</v>
      </c>
      <c r="AF1308" s="160" t="s">
        <v>138</v>
      </c>
    </row>
    <row r="1309">
      <c r="A1309" s="161" t="s">
        <v>213</v>
      </c>
      <c r="B1309" s="162" t="s">
        <v>140</v>
      </c>
      <c r="C1309" s="163" t="s">
        <v>183</v>
      </c>
      <c r="D1309" s="201" t="s">
        <v>187</v>
      </c>
      <c r="E1309" s="165">
        <v>1008.3</v>
      </c>
      <c r="F1309" s="166">
        <f>E1309+E1311+E1310</f>
      </c>
      <c r="G1309" s="167">
        <v>9624</v>
      </c>
      <c r="H1309" s="167">
        <v>111</v>
      </c>
      <c r="I1309" s="168">
        <f t="shared" ref="I1309:I1374" si="686">H1309/G1309</f>
      </c>
      <c r="J1309" s="169">
        <f t="shared" ref="J1309:J1373" si="740">(E1309/G1309)*1000</f>
      </c>
      <c r="K1309" s="167">
        <v>19</v>
      </c>
      <c r="L1309" s="169">
        <f t="shared" ref="L1309:L1374" si="797">E1309/K1309</f>
      </c>
      <c r="M1309" s="167">
        <v>1</v>
      </c>
      <c r="N1309" s="170">
        <f t="shared" ref="N1309:N1374" si="824">E1309/M1309</f>
      </c>
      <c r="O1309" s="167">
        <v>1</v>
      </c>
      <c r="P1309" s="170">
        <f t="shared" ref="P1309:P1374" si="851">E1309/O1309</f>
      </c>
      <c r="Q1309" s="171">
        <f>(M1309+M1311)/(O1309+O1311)</f>
      </c>
      <c r="R1309" s="172">
        <v>4</v>
      </c>
      <c r="S1309" s="171">
        <f>(O1309+O1311)/(K1309+K1311)</f>
      </c>
      <c r="T1309" s="172">
        <v>1</v>
      </c>
      <c r="U1309" s="173">
        <f>F1309/T1309</f>
      </c>
      <c r="V1309" s="174">
        <f>(F1309+500)/T1309</f>
      </c>
      <c r="W1309" s="175">
        <v>787.2</v>
      </c>
      <c r="X1309" s="174">
        <f>W1309/T1309</f>
      </c>
      <c r="Y1309" s="171">
        <f>T1309/R1309</f>
      </c>
      <c r="Z1309" s="174">
        <f>W1309/F1309</f>
      </c>
      <c r="AA1309" s="174">
        <f>W1309/(F1309+500)</f>
      </c>
      <c r="AB1309" s="172">
        <v>0</v>
      </c>
      <c r="AC1309" s="172">
        <v>0</v>
      </c>
      <c r="AD1309" s="171">
        <f>AB1309/T1309</f>
      </c>
      <c r="AE1309" s="174">
        <f>(W1309-AC1309)/(F1309+500)</f>
      </c>
      <c r="AF1309" s="176" t="s">
        <v>205</v>
      </c>
    </row>
    <row r="1310">
      <c r="A1310" s="161"/>
      <c r="B1310" s="162"/>
      <c r="C1310" s="163"/>
      <c r="D1310" s="201" t="s">
        <v>142</v>
      </c>
      <c r="E1310" s="165">
        <v>379.69</v>
      </c>
      <c r="F1310" s="166"/>
      <c r="G1310" s="167">
        <v>2479</v>
      </c>
      <c r="H1310" s="167">
        <v>179</v>
      </c>
      <c r="I1310" s="168">
        <f t="shared" si="686"/>
      </c>
      <c r="J1310" s="169">
        <f t="shared" si="740"/>
      </c>
      <c r="K1310" s="167">
        <v>8</v>
      </c>
      <c r="L1310" s="169">
        <f t="shared" si="797"/>
      </c>
      <c r="M1310" s="167">
        <v>0</v>
      </c>
      <c r="N1310" s="170">
        <f t="shared" si="824"/>
      </c>
      <c r="O1310" s="167">
        <v>2</v>
      </c>
      <c r="P1310" s="170">
        <f t="shared" si="851"/>
      </c>
      <c r="Q1310" s="171"/>
      <c r="R1310" s="172"/>
      <c r="S1310" s="171"/>
      <c r="T1310" s="172"/>
      <c r="U1310" s="173"/>
      <c r="V1310" s="174"/>
      <c r="W1310" s="175"/>
      <c r="X1310" s="174"/>
      <c r="Y1310" s="171"/>
      <c r="Z1310" s="174"/>
      <c r="AA1310" s="174"/>
      <c r="AB1310" s="172"/>
      <c r="AC1310" s="172"/>
      <c r="AD1310" s="171"/>
      <c r="AE1310" s="174"/>
      <c r="AF1310" s="176"/>
    </row>
    <row r="1311">
      <c r="A1311" s="161"/>
      <c r="B1311" s="162"/>
      <c r="C1311" s="163"/>
      <c r="D1311" s="164" t="s">
        <v>144</v>
      </c>
      <c r="E1311" s="165">
        <v>0.45</v>
      </c>
      <c r="F1311" s="166"/>
      <c r="G1311" s="167">
        <v>21</v>
      </c>
      <c r="H1311" s="167">
        <v>1</v>
      </c>
      <c r="I1311" s="168">
        <f t="shared" si="686"/>
      </c>
      <c r="J1311" s="169">
        <f t="shared" si="740"/>
      </c>
      <c r="K1311" s="167">
        <v>0</v>
      </c>
      <c r="L1311" s="169">
        <f t="shared" si="797"/>
      </c>
      <c r="M1311" s="167">
        <v>0</v>
      </c>
      <c r="N1311" s="170">
        <f t="shared" si="824"/>
      </c>
      <c r="O1311" s="167">
        <v>0</v>
      </c>
      <c r="P1311" s="170">
        <f t="shared" si="851"/>
      </c>
      <c r="Q1311" s="171"/>
      <c r="R1311" s="172"/>
      <c r="S1311" s="171"/>
      <c r="T1311" s="172"/>
      <c r="U1311" s="173"/>
      <c r="V1311" s="174"/>
      <c r="W1311" s="175"/>
      <c r="X1311" s="174"/>
      <c r="Y1311" s="171"/>
      <c r="Z1311" s="174"/>
      <c r="AA1311" s="174"/>
      <c r="AB1311" s="172"/>
      <c r="AC1311" s="172"/>
      <c r="AD1311" s="171"/>
      <c r="AE1311" s="174"/>
      <c r="AF1311" s="176" t="s">
        <v>182</v>
      </c>
    </row>
    <row r="1312">
      <c r="A1312" s="161"/>
      <c r="B1312" s="162" t="s">
        <v>146</v>
      </c>
      <c r="C1312" s="163" t="s">
        <v>183</v>
      </c>
      <c r="D1312" s="201" t="s">
        <v>187</v>
      </c>
      <c r="E1312" s="165">
        <v>1614.87</v>
      </c>
      <c r="F1312" s="166">
        <f>E1312+E1314+E1313</f>
      </c>
      <c r="G1312" s="167">
        <v>21162</v>
      </c>
      <c r="H1312" s="167">
        <v>149</v>
      </c>
      <c r="I1312" s="168">
        <f t="shared" si="686"/>
      </c>
      <c r="J1312" s="169">
        <f t="shared" si="740"/>
      </c>
      <c r="K1312" s="167">
        <v>35</v>
      </c>
      <c r="L1312" s="169">
        <f t="shared" si="797"/>
      </c>
      <c r="M1312" s="167">
        <v>0</v>
      </c>
      <c r="N1312" s="170">
        <f t="shared" si="824"/>
      </c>
      <c r="O1312" s="167">
        <v>3</v>
      </c>
      <c r="P1312" s="170">
        <f t="shared" si="851"/>
      </c>
      <c r="Q1312" s="171">
        <f>(M1312+M1314)/(O1312+O1314)</f>
      </c>
      <c r="R1312" s="172">
        <v>5</v>
      </c>
      <c r="S1312" s="171">
        <f>(O1312+O1314)/(K1312+K1314)</f>
      </c>
      <c r="T1312" s="172">
        <v>0</v>
      </c>
      <c r="U1312" s="173">
        <f>F1312/T1312</f>
      </c>
      <c r="V1312" s="174">
        <f>(F1312+500)/T1312</f>
      </c>
      <c r="W1312" s="175">
        <v>0</v>
      </c>
      <c r="X1312" s="174">
        <f>W1312/T1312</f>
      </c>
      <c r="Y1312" s="171">
        <f>T1312/R1312</f>
      </c>
      <c r="Z1312" s="174">
        <f>W1312/F1312</f>
      </c>
      <c r="AA1312" s="174">
        <f>W1312/(F1312+500)</f>
      </c>
      <c r="AB1312" s="172">
        <v>0</v>
      </c>
      <c r="AC1312" s="172">
        <v>0</v>
      </c>
      <c r="AD1312" s="171">
        <f>AB1312/T1312</f>
      </c>
      <c r="AE1312" s="174">
        <f>(W1312-AC1312)/(F1312+500)</f>
      </c>
      <c r="AF1312" s="176" t="s">
        <v>205</v>
      </c>
    </row>
    <row r="1313">
      <c r="A1313" s="161"/>
      <c r="B1313" s="162"/>
      <c r="C1313" s="163"/>
      <c r="D1313" s="201" t="s">
        <v>142</v>
      </c>
      <c r="E1313" s="165">
        <v>449.6</v>
      </c>
      <c r="F1313" s="166"/>
      <c r="G1313" s="167">
        <v>2293</v>
      </c>
      <c r="H1313" s="167">
        <v>176</v>
      </c>
      <c r="I1313" s="168">
        <f t="shared" si="686"/>
      </c>
      <c r="J1313" s="169">
        <f t="shared" si="740"/>
      </c>
      <c r="K1313" s="167">
        <v>9</v>
      </c>
      <c r="L1313" s="169">
        <f t="shared" si="797"/>
      </c>
      <c r="M1313" s="167">
        <v>0</v>
      </c>
      <c r="N1313" s="170">
        <f t="shared" si="824"/>
      </c>
      <c r="O1313" s="167">
        <v>0</v>
      </c>
      <c r="P1313" s="170">
        <f t="shared" si="851"/>
      </c>
      <c r="Q1313" s="171"/>
      <c r="R1313" s="172"/>
      <c r="S1313" s="171"/>
      <c r="T1313" s="172"/>
      <c r="U1313" s="173"/>
      <c r="V1313" s="174"/>
      <c r="W1313" s="175"/>
      <c r="X1313" s="174"/>
      <c r="Y1313" s="171"/>
      <c r="Z1313" s="174"/>
      <c r="AA1313" s="174"/>
      <c r="AB1313" s="172"/>
      <c r="AC1313" s="172"/>
      <c r="AD1313" s="171"/>
      <c r="AE1313" s="174"/>
      <c r="AF1313" s="176"/>
    </row>
    <row r="1314">
      <c r="A1314" s="161"/>
      <c r="B1314" s="162"/>
      <c r="C1314" s="163"/>
      <c r="D1314" s="164" t="s">
        <v>144</v>
      </c>
      <c r="E1314" s="165">
        <v>0.33</v>
      </c>
      <c r="F1314" s="166"/>
      <c r="G1314" s="167">
        <v>26</v>
      </c>
      <c r="H1314" s="167">
        <v>4</v>
      </c>
      <c r="I1314" s="168">
        <f t="shared" si="686"/>
      </c>
      <c r="J1314" s="169">
        <f t="shared" si="740"/>
      </c>
      <c r="K1314" s="167">
        <v>0</v>
      </c>
      <c r="L1314" s="169">
        <f t="shared" si="797"/>
      </c>
      <c r="M1314" s="167">
        <v>0</v>
      </c>
      <c r="N1314" s="170">
        <f t="shared" si="824"/>
      </c>
      <c r="O1314" s="167">
        <v>0</v>
      </c>
      <c r="P1314" s="170">
        <f t="shared" si="851"/>
      </c>
      <c r="Q1314" s="171"/>
      <c r="R1314" s="172"/>
      <c r="S1314" s="171"/>
      <c r="T1314" s="172"/>
      <c r="U1314" s="173"/>
      <c r="V1314" s="174"/>
      <c r="W1314" s="175"/>
      <c r="X1314" s="174"/>
      <c r="Y1314" s="171"/>
      <c r="Z1314" s="174"/>
      <c r="AA1314" s="174"/>
      <c r="AB1314" s="172"/>
      <c r="AC1314" s="172"/>
      <c r="AD1314" s="171"/>
      <c r="AE1314" s="174"/>
      <c r="AF1314" s="176" t="s">
        <v>182</v>
      </c>
    </row>
    <row r="1315">
      <c r="A1315" s="161"/>
      <c r="B1315" s="162" t="s">
        <v>147</v>
      </c>
      <c r="C1315" s="163" t="s">
        <v>183</v>
      </c>
      <c r="D1315" s="201" t="s">
        <v>187</v>
      </c>
      <c r="E1315" s="165">
        <v>1038.55</v>
      </c>
      <c r="F1315" s="166">
        <f>E1315+E1317+E1316</f>
      </c>
      <c r="G1315" s="167">
        <v>12553</v>
      </c>
      <c r="H1315" s="167">
        <v>103</v>
      </c>
      <c r="I1315" s="168">
        <f t="shared" si="686"/>
      </c>
      <c r="J1315" s="169">
        <f t="shared" si="740"/>
      </c>
      <c r="K1315" s="167">
        <v>23</v>
      </c>
      <c r="L1315" s="169">
        <f t="shared" si="797"/>
      </c>
      <c r="M1315" s="167">
        <v>1</v>
      </c>
      <c r="N1315" s="170">
        <f t="shared" si="824"/>
      </c>
      <c r="O1315" s="167">
        <v>3</v>
      </c>
      <c r="P1315" s="170">
        <f t="shared" si="851"/>
      </c>
      <c r="Q1315" s="171">
        <f>(M1315+M1317)/(O1315+O1317)</f>
      </c>
      <c r="R1315" s="172">
        <v>5</v>
      </c>
      <c r="S1315" s="171">
        <f>(O1315+O1317)/(K1315+K1317)</f>
      </c>
      <c r="T1315" s="172">
        <v>1</v>
      </c>
      <c r="U1315" s="173">
        <f>F1315/T1315</f>
      </c>
      <c r="V1315" s="174">
        <f>(F1315+500)/T1315</f>
      </c>
      <c r="W1315" s="175">
        <v>2071.2</v>
      </c>
      <c r="X1315" s="174">
        <f>W1315/T1315</f>
      </c>
      <c r="Y1315" s="171">
        <f>T1315/R1315</f>
      </c>
      <c r="Z1315" s="174">
        <f>W1315/F1315</f>
      </c>
      <c r="AA1315" s="174">
        <f>W1315/(F1315+500)</f>
      </c>
      <c r="AB1315" s="172">
        <v>0</v>
      </c>
      <c r="AC1315" s="172">
        <v>0</v>
      </c>
      <c r="AD1315" s="171">
        <f>AB1315/T1315</f>
      </c>
      <c r="AE1315" s="174">
        <f>(W1315-AC1315)/(F1315+500)</f>
      </c>
      <c r="AF1315" s="176" t="s">
        <v>205</v>
      </c>
    </row>
    <row r="1316">
      <c r="A1316" s="161"/>
      <c r="B1316" s="162"/>
      <c r="C1316" s="163"/>
      <c r="D1316" s="201" t="s">
        <v>142</v>
      </c>
      <c r="E1316" s="165">
        <v>775.9</v>
      </c>
      <c r="F1316" s="166"/>
      <c r="G1316" s="167">
        <v>2674</v>
      </c>
      <c r="H1316" s="167">
        <v>165</v>
      </c>
      <c r="I1316" s="168">
        <f t="shared" si="686"/>
      </c>
      <c r="J1316" s="169">
        <f t="shared" si="740"/>
      </c>
      <c r="K1316" s="167">
        <v>6</v>
      </c>
      <c r="L1316" s="169">
        <f t="shared" si="797"/>
      </c>
      <c r="M1316" s="167">
        <v>0</v>
      </c>
      <c r="N1316" s="170">
        <f t="shared" si="824"/>
      </c>
      <c r="O1316" s="167">
        <v>0</v>
      </c>
      <c r="P1316" s="170">
        <f t="shared" si="851"/>
      </c>
      <c r="Q1316" s="171"/>
      <c r="R1316" s="172"/>
      <c r="S1316" s="171"/>
      <c r="T1316" s="172"/>
      <c r="U1316" s="173"/>
      <c r="V1316" s="174"/>
      <c r="W1316" s="175"/>
      <c r="X1316" s="174"/>
      <c r="Y1316" s="171"/>
      <c r="Z1316" s="174"/>
      <c r="AA1316" s="174"/>
      <c r="AB1316" s="172"/>
      <c r="AC1316" s="172"/>
      <c r="AD1316" s="171"/>
      <c r="AE1316" s="174"/>
      <c r="AF1316" s="176"/>
    </row>
    <row r="1317">
      <c r="A1317" s="161"/>
      <c r="B1317" s="162"/>
      <c r="C1317" s="163"/>
      <c r="D1317" s="164" t="s">
        <v>144</v>
      </c>
      <c r="E1317" s="165">
        <v>0.13</v>
      </c>
      <c r="F1317" s="166"/>
      <c r="G1317" s="167">
        <v>21</v>
      </c>
      <c r="H1317" s="167">
        <v>2</v>
      </c>
      <c r="I1317" s="168">
        <f t="shared" si="686"/>
      </c>
      <c r="J1317" s="169">
        <f t="shared" si="740"/>
      </c>
      <c r="K1317" s="167">
        <v>0</v>
      </c>
      <c r="L1317" s="169">
        <f t="shared" si="797"/>
      </c>
      <c r="M1317" s="167">
        <v>0</v>
      </c>
      <c r="N1317" s="170">
        <f t="shared" si="824"/>
      </c>
      <c r="O1317" s="167">
        <v>0</v>
      </c>
      <c r="P1317" s="170">
        <f t="shared" si="851"/>
      </c>
      <c r="Q1317" s="171"/>
      <c r="R1317" s="172"/>
      <c r="S1317" s="171"/>
      <c r="T1317" s="172"/>
      <c r="U1317" s="173"/>
      <c r="V1317" s="174"/>
      <c r="W1317" s="175"/>
      <c r="X1317" s="174"/>
      <c r="Y1317" s="171"/>
      <c r="Z1317" s="174"/>
      <c r="AA1317" s="174"/>
      <c r="AB1317" s="172"/>
      <c r="AC1317" s="172"/>
      <c r="AD1317" s="171"/>
      <c r="AE1317" s="174"/>
      <c r="AF1317" s="176" t="s">
        <v>177</v>
      </c>
    </row>
    <row r="1318">
      <c r="A1318" s="161"/>
      <c r="B1318" s="162" t="s">
        <v>148</v>
      </c>
      <c r="C1318" s="163" t="s">
        <v>183</v>
      </c>
      <c r="D1318" s="201" t="s">
        <v>187</v>
      </c>
      <c r="E1318" s="165">
        <v>944.25</v>
      </c>
      <c r="F1318" s="166">
        <f>E1318+E1320+E1319</f>
      </c>
      <c r="G1318" s="167">
        <v>10792</v>
      </c>
      <c r="H1318" s="167">
        <v>97</v>
      </c>
      <c r="I1318" s="168">
        <f t="shared" si="686"/>
      </c>
      <c r="J1318" s="169">
        <f t="shared" si="740"/>
      </c>
      <c r="K1318" s="167">
        <v>19</v>
      </c>
      <c r="L1318" s="169">
        <f t="shared" si="797"/>
      </c>
      <c r="M1318" s="167">
        <v>0</v>
      </c>
      <c r="N1318" s="170">
        <f t="shared" si="824"/>
      </c>
      <c r="O1318" s="167">
        <v>2</v>
      </c>
      <c r="P1318" s="170">
        <f t="shared" si="851"/>
      </c>
      <c r="Q1318" s="171">
        <f>(M1318+M1320)/(O1318+O1320)</f>
      </c>
      <c r="R1318" s="172">
        <v>6</v>
      </c>
      <c r="S1318" s="171">
        <f>(O1318+O1320)/(K1318+K1320)</f>
      </c>
      <c r="T1318" s="172">
        <v>3</v>
      </c>
      <c r="U1318" s="173">
        <f>F1318/T1318</f>
      </c>
      <c r="V1318" s="174">
        <f>(F1318+500)/T1318</f>
      </c>
      <c r="W1318" s="175">
        <v>6213.6</v>
      </c>
      <c r="X1318" s="174">
        <f>W1318/T1318</f>
      </c>
      <c r="Y1318" s="171">
        <f>T1318/R1318</f>
      </c>
      <c r="Z1318" s="174">
        <f>W1318/F1318</f>
      </c>
      <c r="AA1318" s="174">
        <f>W1318/(F1318+500)</f>
      </c>
      <c r="AB1318" s="172">
        <v>1</v>
      </c>
      <c r="AC1318" s="172">
        <v>2071.2</v>
      </c>
      <c r="AD1318" s="171">
        <f>AB1318/T1318</f>
      </c>
      <c r="AE1318" s="174">
        <f>(W1318-AC1318)/(F1318+500)</f>
      </c>
      <c r="AF1318" s="176" t="s">
        <v>205</v>
      </c>
    </row>
    <row r="1319">
      <c r="A1319" s="161"/>
      <c r="B1319" s="162"/>
      <c r="C1319" s="163"/>
      <c r="D1319" s="201" t="s">
        <v>142</v>
      </c>
      <c r="E1319" s="165">
        <v>928.16</v>
      </c>
      <c r="F1319" s="166"/>
      <c r="G1319" s="167">
        <v>2508</v>
      </c>
      <c r="H1319" s="167">
        <v>138</v>
      </c>
      <c r="I1319" s="168">
        <f t="shared" si="686"/>
      </c>
      <c r="J1319" s="169">
        <f t="shared" si="740"/>
      </c>
      <c r="K1319" s="167">
        <v>9</v>
      </c>
      <c r="L1319" s="169">
        <f t="shared" si="797"/>
      </c>
      <c r="M1319" s="167">
        <v>1</v>
      </c>
      <c r="N1319" s="170">
        <f t="shared" si="824"/>
      </c>
      <c r="O1319" s="167">
        <v>3</v>
      </c>
      <c r="P1319" s="170">
        <f t="shared" si="851"/>
      </c>
      <c r="Q1319" s="171"/>
      <c r="R1319" s="172"/>
      <c r="S1319" s="171"/>
      <c r="T1319" s="172"/>
      <c r="U1319" s="173"/>
      <c r="V1319" s="174"/>
      <c r="W1319" s="175"/>
      <c r="X1319" s="174"/>
      <c r="Y1319" s="171"/>
      <c r="Z1319" s="174"/>
      <c r="AA1319" s="174"/>
      <c r="AB1319" s="172"/>
      <c r="AC1319" s="172"/>
      <c r="AD1319" s="171"/>
      <c r="AE1319" s="174"/>
      <c r="AF1319" s="176"/>
    </row>
    <row r="1320">
      <c r="A1320" s="161"/>
      <c r="B1320" s="162"/>
      <c r="C1320" s="163"/>
      <c r="D1320" s="164" t="s">
        <v>144</v>
      </c>
      <c r="E1320" s="165">
        <v>0.4</v>
      </c>
      <c r="F1320" s="166"/>
      <c r="G1320" s="167">
        <v>27</v>
      </c>
      <c r="H1320" s="167">
        <v>2</v>
      </c>
      <c r="I1320" s="168">
        <f t="shared" si="686"/>
      </c>
      <c r="J1320" s="169">
        <f t="shared" si="740"/>
      </c>
      <c r="K1320" s="167">
        <v>0</v>
      </c>
      <c r="L1320" s="169">
        <f t="shared" si="797"/>
      </c>
      <c r="M1320" s="167">
        <v>0</v>
      </c>
      <c r="N1320" s="170">
        <f t="shared" si="824"/>
      </c>
      <c r="O1320" s="167">
        <v>0</v>
      </c>
      <c r="P1320" s="170">
        <f t="shared" si="851"/>
      </c>
      <c r="Q1320" s="171"/>
      <c r="R1320" s="172"/>
      <c r="S1320" s="171"/>
      <c r="T1320" s="172"/>
      <c r="U1320" s="173"/>
      <c r="V1320" s="174"/>
      <c r="W1320" s="175"/>
      <c r="X1320" s="174"/>
      <c r="Y1320" s="171"/>
      <c r="Z1320" s="174"/>
      <c r="AA1320" s="174"/>
      <c r="AB1320" s="172"/>
      <c r="AC1320" s="172"/>
      <c r="AD1320" s="171"/>
      <c r="AE1320" s="174"/>
      <c r="AF1320" s="176" t="s">
        <v>177</v>
      </c>
    </row>
    <row r="1321">
      <c r="A1321" s="161"/>
      <c r="B1321" s="177" t="s">
        <v>149</v>
      </c>
      <c r="C1321" s="178"/>
      <c r="D1321" s="179"/>
      <c r="E1321" s="180">
        <f>SUM(E1309:E1320)</f>
      </c>
      <c r="F1321" s="181">
        <f>SUM(F1309:F1320)</f>
      </c>
      <c r="G1321" s="181">
        <f>SUM(G1309:G1320)</f>
      </c>
      <c r="H1321" s="181">
        <f>SUM(H1309:H1320)</f>
      </c>
      <c r="I1321" s="182">
        <f t="shared" si="686"/>
      </c>
      <c r="J1321" s="183">
        <f t="shared" si="740"/>
      </c>
      <c r="K1321" s="181">
        <f>SUM(K1309:K1320)</f>
      </c>
      <c r="L1321" s="183">
        <f t="shared" si="797"/>
      </c>
      <c r="M1321" s="181">
        <f>SUM(M1309:M1320)</f>
      </c>
      <c r="N1321" s="184">
        <f t="shared" si="824"/>
      </c>
      <c r="O1321" s="181">
        <f>SUM(O1309:O1320)</f>
      </c>
      <c r="P1321" s="184">
        <f t="shared" si="851"/>
      </c>
      <c r="Q1321" s="185">
        <f>M1321/O1321</f>
      </c>
      <c r="R1321" s="181">
        <f>SUM(R1309:R1320)</f>
      </c>
      <c r="S1321" s="185">
        <f>(O1321+O1321)/(K1321+K1321)</f>
      </c>
      <c r="T1321" s="181">
        <f>SUM(T1309:T1320)</f>
      </c>
      <c r="U1321" s="186">
        <f t="shared" ref="U1321:U1322" si="127">F1321/T1321</f>
      </c>
      <c r="V1321" s="187">
        <f>(F1321+5*500)/T1321</f>
      </c>
      <c r="W1321" s="183">
        <f>SUM(W1309:W1320)</f>
      </c>
      <c r="X1321" s="188">
        <f t="shared" ref="X1321:X1322" si="259">W1321/T1321</f>
      </c>
      <c r="Y1321" s="185">
        <f t="shared" ref="Y1321:Y1322" si="391">T1321/R1321</f>
      </c>
      <c r="Z1321" s="187">
        <f t="shared" ref="Z1321:Z1322" si="523">W1321/F1321</f>
      </c>
      <c r="AA1321" s="187">
        <f>W1321/(F1321+COUNT(W1309:W1320)*500)</f>
      </c>
      <c r="AB1321" s="181">
        <f>SUM(AB1309:AB1320)</f>
      </c>
      <c r="AC1321" s="181">
        <f>SUM(AC1309:AC1320)</f>
      </c>
      <c r="AD1321" s="185">
        <f t="shared" ref="AD1321:AD1322" si="655">AB1321/T1321</f>
      </c>
      <c r="AE1321" s="189">
        <f>(W1321-AC1321)/(F1321+COUNT(W1309:W1320))</f>
      </c>
      <c r="AF1321" s="176"/>
    </row>
    <row r="1322">
      <c r="A1322" s="161"/>
      <c r="B1322" s="162" t="s">
        <v>150</v>
      </c>
      <c r="C1322" s="163" t="s">
        <v>163</v>
      </c>
      <c r="D1322" s="201" t="s">
        <v>187</v>
      </c>
      <c r="E1322" s="165">
        <v>607.33</v>
      </c>
      <c r="F1322" s="166">
        <f>E1322+E1324+E1323</f>
      </c>
      <c r="G1322" s="167">
        <v>6468</v>
      </c>
      <c r="H1322" s="167">
        <v>62</v>
      </c>
      <c r="I1322" s="168">
        <f t="shared" si="686"/>
      </c>
      <c r="J1322" s="169">
        <f t="shared" si="740"/>
      </c>
      <c r="K1322" s="167">
        <v>11</v>
      </c>
      <c r="L1322" s="169">
        <f t="shared" si="797"/>
      </c>
      <c r="M1322" s="167">
        <v>0</v>
      </c>
      <c r="N1322" s="170">
        <f t="shared" si="824"/>
      </c>
      <c r="O1322" s="167">
        <v>1</v>
      </c>
      <c r="P1322" s="170">
        <f t="shared" si="851"/>
      </c>
      <c r="Q1322" s="171">
        <f>(M1322+M1324)/(O1322+O1324)</f>
      </c>
      <c r="R1322" s="172">
        <v>4</v>
      </c>
      <c r="S1322" s="171">
        <f>(O1322+O1324)/(K1322+K1324)</f>
      </c>
      <c r="T1322" s="172">
        <v>0</v>
      </c>
      <c r="U1322" s="173">
        <f t="shared" si="127"/>
      </c>
      <c r="V1322" s="174">
        <f>(F1322+500)/T1322</f>
      </c>
      <c r="W1322" s="175">
        <v>0</v>
      </c>
      <c r="X1322" s="174">
        <f t="shared" si="259"/>
      </c>
      <c r="Y1322" s="171">
        <f t="shared" si="391"/>
      </c>
      <c r="Z1322" s="174">
        <f t="shared" si="523"/>
      </c>
      <c r="AA1322" s="174">
        <f>W1322/(F1322+500)</f>
      </c>
      <c r="AB1322" s="172">
        <v>0</v>
      </c>
      <c r="AC1322" s="172">
        <v>0</v>
      </c>
      <c r="AD1322" s="171">
        <f t="shared" si="655"/>
      </c>
      <c r="AE1322" s="174">
        <f>(W1322-AC1322)/(F1322+500)</f>
      </c>
      <c r="AF1322" s="176" t="s">
        <v>205</v>
      </c>
    </row>
    <row r="1323">
      <c r="A1323" s="161"/>
      <c r="B1323" s="162"/>
      <c r="C1323" s="163"/>
      <c r="D1323" s="201" t="s">
        <v>142</v>
      </c>
      <c r="E1323" s="165">
        <v>620.99</v>
      </c>
      <c r="F1323" s="166"/>
      <c r="G1323" s="167">
        <v>1885</v>
      </c>
      <c r="H1323" s="167">
        <v>75</v>
      </c>
      <c r="I1323" s="168">
        <f t="shared" si="686"/>
      </c>
      <c r="J1323" s="169">
        <f t="shared" si="740"/>
      </c>
      <c r="K1323" s="167">
        <v>3</v>
      </c>
      <c r="L1323" s="169">
        <f t="shared" si="797"/>
      </c>
      <c r="M1323" s="167">
        <v>1</v>
      </c>
      <c r="N1323" s="170">
        <f t="shared" si="824"/>
      </c>
      <c r="O1323" s="167">
        <v>0</v>
      </c>
      <c r="P1323" s="170">
        <f t="shared" si="851"/>
      </c>
      <c r="Q1323" s="171"/>
      <c r="R1323" s="172"/>
      <c r="S1323" s="171"/>
      <c r="T1323" s="172"/>
      <c r="U1323" s="173"/>
      <c r="V1323" s="174"/>
      <c r="W1323" s="175"/>
      <c r="X1323" s="174"/>
      <c r="Y1323" s="171"/>
      <c r="Z1323" s="174"/>
      <c r="AA1323" s="174"/>
      <c r="AB1323" s="172"/>
      <c r="AC1323" s="172"/>
      <c r="AD1323" s="171"/>
      <c r="AE1323" s="174"/>
      <c r="AF1323" s="176"/>
    </row>
    <row r="1324">
      <c r="A1324" s="161"/>
      <c r="B1324" s="162"/>
      <c r="C1324" s="163"/>
      <c r="D1324" s="164" t="s">
        <v>144</v>
      </c>
      <c r="E1324" s="165">
        <v>0.24</v>
      </c>
      <c r="F1324" s="166"/>
      <c r="G1324" s="167">
        <v>25</v>
      </c>
      <c r="H1324" s="167">
        <v>1</v>
      </c>
      <c r="I1324" s="168">
        <f t="shared" si="686"/>
      </c>
      <c r="J1324" s="169">
        <f t="shared" si="740"/>
      </c>
      <c r="K1324" s="167">
        <v>0</v>
      </c>
      <c r="L1324" s="169">
        <f t="shared" si="797"/>
      </c>
      <c r="M1324" s="167">
        <v>0</v>
      </c>
      <c r="N1324" s="170">
        <f t="shared" si="824"/>
      </c>
      <c r="O1324" s="167">
        <v>0</v>
      </c>
      <c r="P1324" s="170">
        <f t="shared" si="851"/>
      </c>
      <c r="Q1324" s="171"/>
      <c r="R1324" s="172"/>
      <c r="S1324" s="171"/>
      <c r="T1324" s="172"/>
      <c r="U1324" s="173"/>
      <c r="V1324" s="174"/>
      <c r="W1324" s="175"/>
      <c r="X1324" s="174"/>
      <c r="Y1324" s="171"/>
      <c r="Z1324" s="174"/>
      <c r="AA1324" s="174"/>
      <c r="AB1324" s="172"/>
      <c r="AC1324" s="172"/>
      <c r="AD1324" s="171"/>
      <c r="AE1324" s="174"/>
      <c r="AF1324" s="176" t="s">
        <v>177</v>
      </c>
    </row>
    <row r="1325">
      <c r="A1325" s="161"/>
      <c r="B1325" s="162" t="s">
        <v>152</v>
      </c>
      <c r="C1325" s="163" t="s">
        <v>163</v>
      </c>
      <c r="D1325" s="201" t="s">
        <v>187</v>
      </c>
      <c r="E1325" s="165">
        <v>608.51</v>
      </c>
      <c r="F1325" s="166">
        <f>E1325+E1327+E1326</f>
      </c>
      <c r="G1325" s="167">
        <v>7311</v>
      </c>
      <c r="H1325" s="167">
        <v>59</v>
      </c>
      <c r="I1325" s="168">
        <f t="shared" si="686"/>
      </c>
      <c r="J1325" s="169">
        <f t="shared" si="740"/>
      </c>
      <c r="K1325" s="167">
        <v>16</v>
      </c>
      <c r="L1325" s="169">
        <f t="shared" si="797"/>
      </c>
      <c r="M1325" s="167">
        <v>2</v>
      </c>
      <c r="N1325" s="170">
        <f t="shared" si="824"/>
      </c>
      <c r="O1325" s="167">
        <v>6</v>
      </c>
      <c r="P1325" s="170">
        <f t="shared" si="851"/>
      </c>
      <c r="Q1325" s="171">
        <f>(M1325+M1327)/(O1325+O1327)</f>
      </c>
      <c r="R1325" s="172">
        <v>6</v>
      </c>
      <c r="S1325" s="171">
        <f>(O1325+O1327)/(K1325+K1327)</f>
      </c>
      <c r="T1325" s="172">
        <v>2</v>
      </c>
      <c r="U1325" s="173">
        <f>F1325/T1325</f>
      </c>
      <c r="V1325" s="174">
        <f>(F1325+500)/T1325</f>
      </c>
      <c r="W1325" s="175">
        <v>3194.3999999999996</v>
      </c>
      <c r="X1325" s="174">
        <f>W1325/T1325</f>
      </c>
      <c r="Y1325" s="171">
        <f>T1325/R1325</f>
      </c>
      <c r="Z1325" s="174">
        <f>W1325/F1325</f>
      </c>
      <c r="AA1325" s="174">
        <f>W1325/(F1325+500)</f>
      </c>
      <c r="AB1325" s="172">
        <v>0</v>
      </c>
      <c r="AC1325" s="172">
        <v>0</v>
      </c>
      <c r="AD1325" s="171">
        <f>AB1325/T1325</f>
      </c>
      <c r="AE1325" s="174">
        <f>(W1325-AC1325)/(F1325+500)</f>
      </c>
      <c r="AF1325" s="176" t="s">
        <v>205</v>
      </c>
    </row>
    <row r="1326">
      <c r="A1326" s="161"/>
      <c r="B1326" s="162"/>
      <c r="C1326" s="163"/>
      <c r="D1326" s="201" t="s">
        <v>142</v>
      </c>
      <c r="E1326" s="165">
        <v>376.9</v>
      </c>
      <c r="F1326" s="166"/>
      <c r="G1326" s="167">
        <v>4698</v>
      </c>
      <c r="H1326" s="167">
        <v>72</v>
      </c>
      <c r="I1326" s="168">
        <f t="shared" si="686"/>
      </c>
      <c r="J1326" s="169">
        <f t="shared" si="740"/>
      </c>
      <c r="K1326" s="167">
        <v>2</v>
      </c>
      <c r="L1326" s="169">
        <f t="shared" si="797"/>
      </c>
      <c r="M1326" s="167">
        <v>0</v>
      </c>
      <c r="N1326" s="170">
        <f t="shared" si="824"/>
      </c>
      <c r="O1326" s="167">
        <v>0</v>
      </c>
      <c r="P1326" s="170">
        <f t="shared" si="851"/>
      </c>
      <c r="Q1326" s="171"/>
      <c r="R1326" s="172"/>
      <c r="S1326" s="171"/>
      <c r="T1326" s="172"/>
      <c r="U1326" s="173"/>
      <c r="V1326" s="174"/>
      <c r="W1326" s="175"/>
      <c r="X1326" s="174"/>
      <c r="Y1326" s="171"/>
      <c r="Z1326" s="174"/>
      <c r="AA1326" s="174"/>
      <c r="AB1326" s="172"/>
      <c r="AC1326" s="172"/>
      <c r="AD1326" s="171"/>
      <c r="AE1326" s="174"/>
      <c r="AF1326" s="176"/>
    </row>
    <row r="1327">
      <c r="A1327" s="161"/>
      <c r="B1327" s="162"/>
      <c r="C1327" s="163"/>
      <c r="D1327" s="164" t="s">
        <v>144</v>
      </c>
      <c r="E1327" s="165">
        <v>0.33</v>
      </c>
      <c r="F1327" s="166"/>
      <c r="G1327" s="167">
        <v>22</v>
      </c>
      <c r="H1327" s="167">
        <v>0</v>
      </c>
      <c r="I1327" s="168">
        <f t="shared" si="686"/>
      </c>
      <c r="J1327" s="169">
        <f t="shared" si="740"/>
      </c>
      <c r="K1327" s="167">
        <v>0</v>
      </c>
      <c r="L1327" s="169">
        <f t="shared" si="797"/>
      </c>
      <c r="M1327" s="167">
        <v>0</v>
      </c>
      <c r="N1327" s="170">
        <f t="shared" si="824"/>
      </c>
      <c r="O1327" s="167">
        <v>0</v>
      </c>
      <c r="P1327" s="170">
        <f t="shared" si="851"/>
      </c>
      <c r="Q1327" s="171"/>
      <c r="R1327" s="172"/>
      <c r="S1327" s="171"/>
      <c r="T1327" s="172"/>
      <c r="U1327" s="173"/>
      <c r="V1327" s="174"/>
      <c r="W1327" s="175"/>
      <c r="X1327" s="174"/>
      <c r="Y1327" s="171"/>
      <c r="Z1327" s="174"/>
      <c r="AA1327" s="174"/>
      <c r="AB1327" s="172"/>
      <c r="AC1327" s="172"/>
      <c r="AD1327" s="171"/>
      <c r="AE1327" s="174"/>
      <c r="AF1327" s="176" t="s">
        <v>177</v>
      </c>
    </row>
    <row r="1328">
      <c r="A1328" s="161"/>
      <c r="B1328" s="162" t="s">
        <v>153</v>
      </c>
      <c r="C1328" s="163" t="s">
        <v>163</v>
      </c>
      <c r="D1328" s="201" t="s">
        <v>187</v>
      </c>
      <c r="E1328" s="165">
        <v>474.25</v>
      </c>
      <c r="F1328" s="166">
        <f>E1328+E1330+E1329</f>
      </c>
      <c r="G1328" s="167">
        <v>5613</v>
      </c>
      <c r="H1328" s="167">
        <v>59</v>
      </c>
      <c r="I1328" s="168">
        <f t="shared" si="686"/>
      </c>
      <c r="J1328" s="169">
        <f t="shared" si="740"/>
      </c>
      <c r="K1328" s="167">
        <v>8</v>
      </c>
      <c r="L1328" s="169">
        <f t="shared" si="797"/>
      </c>
      <c r="M1328" s="167">
        <v>0</v>
      </c>
      <c r="N1328" s="170">
        <f t="shared" si="824"/>
      </c>
      <c r="O1328" s="167">
        <v>0</v>
      </c>
      <c r="P1328" s="170">
        <f t="shared" si="851"/>
      </c>
      <c r="Q1328" s="171">
        <f>(M1328+M1330)/(O1328+O1330)</f>
      </c>
      <c r="R1328" s="172">
        <v>0</v>
      </c>
      <c r="S1328" s="171">
        <f>(O1328+O1330)/(K1328+K1330)</f>
      </c>
      <c r="T1328" s="172">
        <v>0</v>
      </c>
      <c r="U1328" s="173">
        <f>F1328/T1328</f>
      </c>
      <c r="V1328" s="174">
        <f>(F1328+500)/T1328</f>
      </c>
      <c r="W1328" s="175">
        <v>0</v>
      </c>
      <c r="X1328" s="174">
        <f>W1328/T1328</f>
      </c>
      <c r="Y1328" s="171">
        <f>T1328/R1328</f>
      </c>
      <c r="Z1328" s="174">
        <f>W1328/F1328</f>
      </c>
      <c r="AA1328" s="174">
        <f>W1328/(F1328+500)</f>
      </c>
      <c r="AB1328" s="172">
        <v>0</v>
      </c>
      <c r="AC1328" s="172">
        <v>0</v>
      </c>
      <c r="AD1328" s="171">
        <f>AB1328/T1328</f>
      </c>
      <c r="AE1328" s="174">
        <f>(W1328-AC1328)/(F1328+500)</f>
      </c>
      <c r="AF1328" s="176" t="s">
        <v>205</v>
      </c>
    </row>
    <row r="1329">
      <c r="A1329" s="161"/>
      <c r="B1329" s="162"/>
      <c r="C1329" s="163"/>
      <c r="D1329" s="201" t="s">
        <v>142</v>
      </c>
      <c r="E1329" s="165">
        <v>175.46</v>
      </c>
      <c r="F1329" s="166"/>
      <c r="G1329" s="167">
        <v>1073</v>
      </c>
      <c r="H1329" s="167">
        <v>58</v>
      </c>
      <c r="I1329" s="168">
        <f t="shared" si="686"/>
      </c>
      <c r="J1329" s="169">
        <f t="shared" si="740"/>
      </c>
      <c r="K1329" s="167">
        <v>1</v>
      </c>
      <c r="L1329" s="169">
        <f t="shared" si="797"/>
      </c>
      <c r="M1329" s="167">
        <v>0</v>
      </c>
      <c r="N1329" s="170">
        <f t="shared" si="824"/>
      </c>
      <c r="O1329" s="167">
        <v>0</v>
      </c>
      <c r="P1329" s="170">
        <f t="shared" si="851"/>
      </c>
      <c r="Q1329" s="171"/>
      <c r="R1329" s="172"/>
      <c r="S1329" s="171"/>
      <c r="T1329" s="172"/>
      <c r="U1329" s="173"/>
      <c r="V1329" s="174"/>
      <c r="W1329" s="175"/>
      <c r="X1329" s="174"/>
      <c r="Y1329" s="171"/>
      <c r="Z1329" s="174"/>
      <c r="AA1329" s="174"/>
      <c r="AB1329" s="172"/>
      <c r="AC1329" s="172"/>
      <c r="AD1329" s="171"/>
      <c r="AE1329" s="174"/>
      <c r="AF1329" s="176"/>
    </row>
    <row r="1330">
      <c r="A1330" s="161"/>
      <c r="B1330" s="162"/>
      <c r="C1330" s="163"/>
      <c r="D1330" s="164" t="s">
        <v>144</v>
      </c>
      <c r="E1330" s="165">
        <v>0.65</v>
      </c>
      <c r="F1330" s="166"/>
      <c r="G1330" s="167">
        <v>35</v>
      </c>
      <c r="H1330" s="167">
        <v>3</v>
      </c>
      <c r="I1330" s="168">
        <f t="shared" si="686"/>
      </c>
      <c r="J1330" s="169">
        <f t="shared" si="740"/>
      </c>
      <c r="K1330" s="167">
        <v>0</v>
      </c>
      <c r="L1330" s="169">
        <f t="shared" si="797"/>
      </c>
      <c r="M1330" s="167">
        <v>0</v>
      </c>
      <c r="N1330" s="170">
        <f t="shared" si="824"/>
      </c>
      <c r="O1330" s="167">
        <v>0</v>
      </c>
      <c r="P1330" s="170">
        <f t="shared" si="851"/>
      </c>
      <c r="Q1330" s="171"/>
      <c r="R1330" s="172"/>
      <c r="S1330" s="171"/>
      <c r="T1330" s="172"/>
      <c r="U1330" s="173"/>
      <c r="V1330" s="174"/>
      <c r="W1330" s="175"/>
      <c r="X1330" s="174"/>
      <c r="Y1330" s="171"/>
      <c r="Z1330" s="174"/>
      <c r="AA1330" s="174"/>
      <c r="AB1330" s="172"/>
      <c r="AC1330" s="172"/>
      <c r="AD1330" s="171"/>
      <c r="AE1330" s="174"/>
      <c r="AF1330" s="176" t="s">
        <v>177</v>
      </c>
    </row>
    <row r="1331">
      <c r="A1331" s="161"/>
      <c r="B1331" s="162" t="s">
        <v>154</v>
      </c>
      <c r="C1331" s="163" t="s">
        <v>163</v>
      </c>
      <c r="D1331" s="201" t="s">
        <v>187</v>
      </c>
      <c r="E1331" s="165">
        <v>436.77</v>
      </c>
      <c r="F1331" s="166">
        <f>E1331+E1333+E1332</f>
      </c>
      <c r="G1331" s="167">
        <v>4808</v>
      </c>
      <c r="H1331" s="167">
        <v>50</v>
      </c>
      <c r="I1331" s="168">
        <f t="shared" si="686"/>
      </c>
      <c r="J1331" s="169">
        <f t="shared" si="740"/>
      </c>
      <c r="K1331" s="167">
        <v>8</v>
      </c>
      <c r="L1331" s="169">
        <f t="shared" si="797"/>
      </c>
      <c r="M1331" s="167">
        <v>0</v>
      </c>
      <c r="N1331" s="170">
        <f t="shared" si="824"/>
      </c>
      <c r="O1331" s="167">
        <v>1</v>
      </c>
      <c r="P1331" s="170">
        <f t="shared" si="851"/>
      </c>
      <c r="Q1331" s="171">
        <f>(M1331+M1333)/(O1331+O1333)</f>
      </c>
      <c r="R1331" s="172">
        <v>4</v>
      </c>
      <c r="S1331" s="171">
        <f>(O1331+O1333)/(K1331+K1333)</f>
      </c>
      <c r="T1331" s="172">
        <v>1</v>
      </c>
      <c r="U1331" s="173">
        <f>F1331/T1331</f>
      </c>
      <c r="V1331" s="174">
        <f>(F1331+500)/T1331</f>
      </c>
      <c r="W1331" s="175">
        <v>1752</v>
      </c>
      <c r="X1331" s="174">
        <f>W1331/T1331</f>
      </c>
      <c r="Y1331" s="171">
        <f>T1331/R1331</f>
      </c>
      <c r="Z1331" s="174">
        <f>W1331/F1331</f>
      </c>
      <c r="AA1331" s="174">
        <f>W1331/(F1331+500)</f>
      </c>
      <c r="AB1331" s="172">
        <v>0</v>
      </c>
      <c r="AC1331" s="172">
        <v>0</v>
      </c>
      <c r="AD1331" s="171">
        <f>AB1331/T1331</f>
      </c>
      <c r="AE1331" s="174">
        <f>(W1331-AC1331)/(F1331+500)</f>
      </c>
      <c r="AF1331" s="176" t="s">
        <v>205</v>
      </c>
    </row>
    <row r="1332">
      <c r="A1332" s="161"/>
      <c r="B1332" s="162"/>
      <c r="C1332" s="163"/>
      <c r="D1332" s="201" t="s">
        <v>142</v>
      </c>
      <c r="E1332" s="165">
        <v>257.23</v>
      </c>
      <c r="F1332" s="166"/>
      <c r="G1332" s="167">
        <v>1266</v>
      </c>
      <c r="H1332" s="167">
        <v>71</v>
      </c>
      <c r="I1332" s="168">
        <f t="shared" si="686"/>
      </c>
      <c r="J1332" s="169">
        <f t="shared" si="740"/>
      </c>
      <c r="K1332" s="167">
        <v>3</v>
      </c>
      <c r="L1332" s="169">
        <f t="shared" si="797"/>
      </c>
      <c r="M1332" s="167">
        <v>0</v>
      </c>
      <c r="N1332" s="170">
        <f t="shared" si="824"/>
      </c>
      <c r="O1332" s="167">
        <v>2</v>
      </c>
      <c r="P1332" s="170">
        <f t="shared" si="851"/>
      </c>
      <c r="Q1332" s="171"/>
      <c r="R1332" s="172"/>
      <c r="S1332" s="171"/>
      <c r="T1332" s="172"/>
      <c r="U1332" s="173"/>
      <c r="V1332" s="174"/>
      <c r="W1332" s="175"/>
      <c r="X1332" s="174"/>
      <c r="Y1332" s="171"/>
      <c r="Z1332" s="174"/>
      <c r="AA1332" s="174"/>
      <c r="AB1332" s="172"/>
      <c r="AC1332" s="172"/>
      <c r="AD1332" s="171"/>
      <c r="AE1332" s="174"/>
      <c r="AF1332" s="176"/>
    </row>
    <row r="1333">
      <c r="A1333" s="161"/>
      <c r="B1333" s="162"/>
      <c r="C1333" s="163"/>
      <c r="D1333" s="164" t="s">
        <v>144</v>
      </c>
      <c r="E1333" s="165">
        <v>0.16</v>
      </c>
      <c r="F1333" s="166"/>
      <c r="G1333" s="167">
        <v>18</v>
      </c>
      <c r="H1333" s="167">
        <v>4</v>
      </c>
      <c r="I1333" s="168">
        <f t="shared" si="686"/>
      </c>
      <c r="J1333" s="169">
        <f t="shared" si="740"/>
      </c>
      <c r="K1333" s="167">
        <v>0</v>
      </c>
      <c r="L1333" s="169">
        <f t="shared" si="797"/>
      </c>
      <c r="M1333" s="167">
        <v>0</v>
      </c>
      <c r="N1333" s="170">
        <f t="shared" si="824"/>
      </c>
      <c r="O1333" s="167">
        <v>0</v>
      </c>
      <c r="P1333" s="170">
        <f t="shared" si="851"/>
      </c>
      <c r="Q1333" s="171"/>
      <c r="R1333" s="172"/>
      <c r="S1333" s="171"/>
      <c r="T1333" s="172"/>
      <c r="U1333" s="173"/>
      <c r="V1333" s="174"/>
      <c r="W1333" s="175"/>
      <c r="X1333" s="174"/>
      <c r="Y1333" s="171"/>
      <c r="Z1333" s="174"/>
      <c r="AA1333" s="174"/>
      <c r="AB1333" s="172"/>
      <c r="AC1333" s="172"/>
      <c r="AD1333" s="171"/>
      <c r="AE1333" s="174"/>
      <c r="AF1333" s="176" t="s">
        <v>177</v>
      </c>
    </row>
    <row r="1334">
      <c r="A1334" s="161"/>
      <c r="B1334" s="177" t="s">
        <v>149</v>
      </c>
      <c r="C1334" s="178"/>
      <c r="D1334" s="179"/>
      <c r="E1334" s="180">
        <f>SUM(E1322:E1333)</f>
      </c>
      <c r="F1334" s="181">
        <f>SUM(F1322:F1333)</f>
      </c>
      <c r="G1334" s="181">
        <f>SUM(G1322:G1333)</f>
      </c>
      <c r="H1334" s="181">
        <f>SUM(H1322:H1333)</f>
      </c>
      <c r="I1334" s="182">
        <f t="shared" si="686"/>
      </c>
      <c r="J1334" s="183">
        <f t="shared" si="740"/>
      </c>
      <c r="K1334" s="181">
        <f>SUM(K1322:K1333)</f>
      </c>
      <c r="L1334" s="183">
        <f t="shared" si="797"/>
      </c>
      <c r="M1334" s="181">
        <f>SUM(M1322:M1333)</f>
      </c>
      <c r="N1334" s="184">
        <f t="shared" si="824"/>
      </c>
      <c r="O1334" s="181">
        <f>SUM(O1322:O1333)</f>
      </c>
      <c r="P1334" s="184">
        <f t="shared" si="851"/>
      </c>
      <c r="Q1334" s="185">
        <f>M1334/O1334</f>
      </c>
      <c r="R1334" s="181">
        <f>SUM(R1322:R1333)</f>
      </c>
      <c r="S1334" s="185">
        <f>(O1334+O1334)/(K1334+K1334)</f>
      </c>
      <c r="T1334" s="181">
        <f>SUM(T1322:T1333)</f>
      </c>
      <c r="U1334" s="186">
        <f t="shared" ref="U1334:U1335" si="128">F1334/T1334</f>
      </c>
      <c r="V1334" s="187">
        <f>(F1334+5*500)/T1334</f>
      </c>
      <c r="W1334" s="183">
        <f>SUM(W1322:W1333)</f>
      </c>
      <c r="X1334" s="188">
        <f t="shared" ref="X1334:X1335" si="260">W1334/T1334</f>
      </c>
      <c r="Y1334" s="185">
        <f t="shared" ref="Y1334:Y1335" si="392">T1334/R1334</f>
      </c>
      <c r="Z1334" s="187">
        <f t="shared" ref="Z1334:Z1335" si="524">W1334/F1334</f>
      </c>
      <c r="AA1334" s="187">
        <f>W1334/(F1334+COUNT(W1322:W1333)*500)</f>
      </c>
      <c r="AB1334" s="181">
        <f>SUM(AB1322:AB1333)</f>
      </c>
      <c r="AC1334" s="181">
        <f>SUM(AC1322:AC1333)</f>
      </c>
      <c r="AD1334" s="185">
        <f t="shared" ref="AD1334:AD1335" si="656">AB1334/T1334</f>
      </c>
      <c r="AE1334" s="189">
        <f>(W1334-AC1334)/(F1334+COUNT(W1322:W1333))</f>
      </c>
      <c r="AF1334" s="176"/>
    </row>
    <row r="1335">
      <c r="A1335" s="161"/>
      <c r="B1335" s="162" t="s">
        <v>155</v>
      </c>
      <c r="C1335" s="163" t="s">
        <v>191</v>
      </c>
      <c r="D1335" s="201" t="s">
        <v>187</v>
      </c>
      <c r="E1335" s="165">
        <v>379.91</v>
      </c>
      <c r="F1335" s="166">
        <f>E1335+E1337+E1336</f>
      </c>
      <c r="G1335" s="167">
        <v>3786</v>
      </c>
      <c r="H1335" s="167">
        <v>56</v>
      </c>
      <c r="I1335" s="168">
        <f t="shared" si="686"/>
      </c>
      <c r="J1335" s="169">
        <f t="shared" si="740"/>
      </c>
      <c r="K1335" s="167">
        <v>10</v>
      </c>
      <c r="L1335" s="169">
        <f t="shared" si="797"/>
      </c>
      <c r="M1335" s="167">
        <v>0</v>
      </c>
      <c r="N1335" s="170">
        <f t="shared" si="824"/>
      </c>
      <c r="O1335" s="167">
        <v>2</v>
      </c>
      <c r="P1335" s="170">
        <f t="shared" si="851"/>
      </c>
      <c r="Q1335" s="171">
        <f>(M1335+M1337)/(O1335+O1337)</f>
      </c>
      <c r="R1335" s="172">
        <v>1</v>
      </c>
      <c r="S1335" s="171">
        <f>(O1335+O1337)/(K1335+K1337)</f>
      </c>
      <c r="T1335" s="172">
        <v>0</v>
      </c>
      <c r="U1335" s="173">
        <f t="shared" si="128"/>
      </c>
      <c r="V1335" s="174">
        <f>(F1335+500)/T1335</f>
      </c>
      <c r="W1335" s="175">
        <v>0</v>
      </c>
      <c r="X1335" s="174">
        <f t="shared" si="260"/>
      </c>
      <c r="Y1335" s="171">
        <f t="shared" si="392"/>
      </c>
      <c r="Z1335" s="174">
        <f t="shared" si="524"/>
      </c>
      <c r="AA1335" s="174">
        <f>W1335/(F1335+500)</f>
      </c>
      <c r="AB1335" s="172">
        <v>0</v>
      </c>
      <c r="AC1335" s="172">
        <v>0</v>
      </c>
      <c r="AD1335" s="171">
        <f t="shared" si="656"/>
      </c>
      <c r="AE1335" s="174">
        <f>(W1335-AC1335)/(F1335+500)</f>
      </c>
      <c r="AF1335" s="176" t="s">
        <v>205</v>
      </c>
    </row>
    <row r="1336">
      <c r="A1336" s="161"/>
      <c r="B1336" s="162"/>
      <c r="C1336" s="163"/>
      <c r="D1336" s="201" t="s">
        <v>142</v>
      </c>
      <c r="E1336" s="165">
        <v>237.32</v>
      </c>
      <c r="F1336" s="166"/>
      <c r="G1336" s="167">
        <v>912</v>
      </c>
      <c r="H1336" s="167">
        <v>55</v>
      </c>
      <c r="I1336" s="168">
        <f t="shared" si="686"/>
      </c>
      <c r="J1336" s="169">
        <f t="shared" si="740"/>
      </c>
      <c r="K1336" s="167">
        <v>2</v>
      </c>
      <c r="L1336" s="169">
        <f t="shared" si="797"/>
      </c>
      <c r="M1336" s="167">
        <v>0</v>
      </c>
      <c r="N1336" s="170">
        <f t="shared" si="824"/>
      </c>
      <c r="O1336" s="167">
        <v>0</v>
      </c>
      <c r="P1336" s="170">
        <f t="shared" si="851"/>
      </c>
      <c r="Q1336" s="171"/>
      <c r="R1336" s="172"/>
      <c r="S1336" s="171"/>
      <c r="T1336" s="172"/>
      <c r="U1336" s="173"/>
      <c r="V1336" s="174"/>
      <c r="W1336" s="175"/>
      <c r="X1336" s="174"/>
      <c r="Y1336" s="171"/>
      <c r="Z1336" s="174"/>
      <c r="AA1336" s="174"/>
      <c r="AB1336" s="172"/>
      <c r="AC1336" s="172"/>
      <c r="AD1336" s="171"/>
      <c r="AE1336" s="174"/>
      <c r="AF1336" s="176"/>
    </row>
    <row r="1337">
      <c r="A1337" s="161"/>
      <c r="B1337" s="162"/>
      <c r="C1337" s="163"/>
      <c r="D1337" s="164" t="s">
        <v>144</v>
      </c>
      <c r="E1337" s="165">
        <v>0.35</v>
      </c>
      <c r="F1337" s="166"/>
      <c r="G1337" s="167">
        <v>20</v>
      </c>
      <c r="H1337" s="167">
        <v>2</v>
      </c>
      <c r="I1337" s="168">
        <f t="shared" si="686"/>
      </c>
      <c r="J1337" s="169">
        <f t="shared" si="740"/>
      </c>
      <c r="K1337" s="167">
        <v>0</v>
      </c>
      <c r="L1337" s="169">
        <f t="shared" si="797"/>
      </c>
      <c r="M1337" s="167">
        <v>0</v>
      </c>
      <c r="N1337" s="170">
        <f t="shared" si="824"/>
      </c>
      <c r="O1337" s="167">
        <v>0</v>
      </c>
      <c r="P1337" s="170">
        <f t="shared" si="851"/>
      </c>
      <c r="Q1337" s="171"/>
      <c r="R1337" s="172"/>
      <c r="S1337" s="171"/>
      <c r="T1337" s="172"/>
      <c r="U1337" s="173"/>
      <c r="V1337" s="174"/>
      <c r="W1337" s="175"/>
      <c r="X1337" s="174"/>
      <c r="Y1337" s="171"/>
      <c r="Z1337" s="174"/>
      <c r="AA1337" s="174"/>
      <c r="AB1337" s="172"/>
      <c r="AC1337" s="172"/>
      <c r="AD1337" s="171"/>
      <c r="AE1337" s="174"/>
      <c r="AF1337" s="176" t="s">
        <v>177</v>
      </c>
    </row>
    <row r="1338">
      <c r="A1338" s="161"/>
      <c r="B1338" s="162" t="s">
        <v>157</v>
      </c>
      <c r="C1338" s="163" t="s">
        <v>191</v>
      </c>
      <c r="D1338" s="201" t="s">
        <v>187</v>
      </c>
      <c r="E1338" s="165">
        <v>491.33</v>
      </c>
      <c r="F1338" s="166">
        <f>E1338+E1340+E1339</f>
      </c>
      <c r="G1338" s="167">
        <v>4918</v>
      </c>
      <c r="H1338" s="167">
        <v>53</v>
      </c>
      <c r="I1338" s="168">
        <f t="shared" si="686"/>
      </c>
      <c r="J1338" s="169">
        <f t="shared" si="740"/>
      </c>
      <c r="K1338" s="167">
        <v>8</v>
      </c>
      <c r="L1338" s="169">
        <f t="shared" si="797"/>
      </c>
      <c r="M1338" s="167">
        <v>1</v>
      </c>
      <c r="N1338" s="170">
        <f t="shared" si="824"/>
      </c>
      <c r="O1338" s="167">
        <v>1</v>
      </c>
      <c r="P1338" s="170">
        <f t="shared" si="851"/>
      </c>
      <c r="Q1338" s="171">
        <f>(M1338+M1340)/(O1338+O1340)</f>
      </c>
      <c r="R1338" s="172">
        <v>1</v>
      </c>
      <c r="S1338" s="171">
        <f>(O1338+O1340)/(K1338+K1340)</f>
      </c>
      <c r="T1338" s="172">
        <v>1</v>
      </c>
      <c r="U1338" s="173">
        <f>F1338/T1338</f>
      </c>
      <c r="V1338" s="174">
        <f>(F1338+500)/T1338</f>
      </c>
      <c r="W1338" s="175">
        <v>1152</v>
      </c>
      <c r="X1338" s="174">
        <f>W1338/T1338</f>
      </c>
      <c r="Y1338" s="171">
        <f>T1338/R1338</f>
      </c>
      <c r="Z1338" s="174">
        <f>W1338/F1338</f>
      </c>
      <c r="AA1338" s="174">
        <f>W1338/(F1338+500)</f>
      </c>
      <c r="AB1338" s="172">
        <v>0</v>
      </c>
      <c r="AC1338" s="172">
        <v>0</v>
      </c>
      <c r="AD1338" s="171">
        <f>AB1338/T1338</f>
      </c>
      <c r="AE1338" s="174">
        <f>(W1338-AC1338)/(F1338+500)</f>
      </c>
      <c r="AF1338" s="176" t="s">
        <v>205</v>
      </c>
    </row>
    <row r="1339">
      <c r="A1339" s="161"/>
      <c r="B1339" s="162"/>
      <c r="C1339" s="163"/>
      <c r="D1339" s="201" t="s">
        <v>142</v>
      </c>
      <c r="E1339" s="165">
        <v>248.85</v>
      </c>
      <c r="F1339" s="166"/>
      <c r="G1339" s="167">
        <v>982</v>
      </c>
      <c r="H1339" s="167">
        <v>59</v>
      </c>
      <c r="I1339" s="168">
        <f t="shared" si="686"/>
      </c>
      <c r="J1339" s="169">
        <f t="shared" si="740"/>
      </c>
      <c r="K1339" s="167">
        <v>4</v>
      </c>
      <c r="L1339" s="169">
        <f t="shared" si="797"/>
      </c>
      <c r="M1339" s="167">
        <v>0</v>
      </c>
      <c r="N1339" s="170">
        <f t="shared" si="824"/>
      </c>
      <c r="O1339" s="167">
        <v>0</v>
      </c>
      <c r="P1339" s="170">
        <f t="shared" si="851"/>
      </c>
      <c r="Q1339" s="171"/>
      <c r="R1339" s="172"/>
      <c r="S1339" s="171"/>
      <c r="T1339" s="172"/>
      <c r="U1339" s="173"/>
      <c r="V1339" s="174"/>
      <c r="W1339" s="175"/>
      <c r="X1339" s="174"/>
      <c r="Y1339" s="171"/>
      <c r="Z1339" s="174"/>
      <c r="AA1339" s="174"/>
      <c r="AB1339" s="172"/>
      <c r="AC1339" s="172"/>
      <c r="AD1339" s="171"/>
      <c r="AE1339" s="174"/>
      <c r="AF1339" s="176"/>
    </row>
    <row r="1340">
      <c r="A1340" s="161"/>
      <c r="B1340" s="162"/>
      <c r="C1340" s="163"/>
      <c r="D1340" s="164" t="s">
        <v>144</v>
      </c>
      <c r="E1340" s="165">
        <v>0.24</v>
      </c>
      <c r="F1340" s="166"/>
      <c r="G1340" s="167">
        <v>17</v>
      </c>
      <c r="H1340" s="167">
        <v>0</v>
      </c>
      <c r="I1340" s="168">
        <f t="shared" si="686"/>
      </c>
      <c r="J1340" s="169">
        <f t="shared" si="740"/>
      </c>
      <c r="K1340" s="167">
        <v>0</v>
      </c>
      <c r="L1340" s="169">
        <f t="shared" si="797"/>
      </c>
      <c r="M1340" s="167">
        <v>0</v>
      </c>
      <c r="N1340" s="170">
        <f t="shared" si="824"/>
      </c>
      <c r="O1340" s="167">
        <v>0</v>
      </c>
      <c r="P1340" s="170">
        <f t="shared" si="851"/>
      </c>
      <c r="Q1340" s="171"/>
      <c r="R1340" s="172"/>
      <c r="S1340" s="171"/>
      <c r="T1340" s="172"/>
      <c r="U1340" s="173"/>
      <c r="V1340" s="174"/>
      <c r="W1340" s="175"/>
      <c r="X1340" s="174"/>
      <c r="Y1340" s="171"/>
      <c r="Z1340" s="174"/>
      <c r="AA1340" s="174"/>
      <c r="AB1340" s="172"/>
      <c r="AC1340" s="172"/>
      <c r="AD1340" s="171"/>
      <c r="AE1340" s="174"/>
      <c r="AF1340" s="176" t="s">
        <v>177</v>
      </c>
    </row>
    <row r="1341">
      <c r="A1341" s="161"/>
      <c r="B1341" s="162" t="s">
        <v>158</v>
      </c>
      <c r="C1341" s="163" t="s">
        <v>191</v>
      </c>
      <c r="D1341" s="201" t="s">
        <v>187</v>
      </c>
      <c r="E1341" s="165">
        <v>687.13</v>
      </c>
      <c r="F1341" s="166">
        <f>E1341+E1343+E1342</f>
      </c>
      <c r="G1341" s="167">
        <v>6712</v>
      </c>
      <c r="H1341" s="167">
        <v>68</v>
      </c>
      <c r="I1341" s="168">
        <f t="shared" si="686"/>
      </c>
      <c r="J1341" s="169">
        <f t="shared" si="740"/>
      </c>
      <c r="K1341" s="167">
        <v>19</v>
      </c>
      <c r="L1341" s="169">
        <f t="shared" si="797"/>
      </c>
      <c r="M1341" s="167">
        <v>1</v>
      </c>
      <c r="N1341" s="170">
        <f t="shared" si="824"/>
      </c>
      <c r="O1341" s="167">
        <v>3</v>
      </c>
      <c r="P1341" s="170">
        <f t="shared" si="851"/>
      </c>
      <c r="Q1341" s="171">
        <f>(M1341+M1343)/(O1341+O1343)</f>
      </c>
      <c r="R1341" s="172">
        <v>5</v>
      </c>
      <c r="S1341" s="171">
        <f>(O1341+O1343)/(K1341+K1343)</f>
      </c>
      <c r="T1341" s="172">
        <v>1</v>
      </c>
      <c r="U1341" s="173">
        <f>F1341/T1341</f>
      </c>
      <c r="V1341" s="174">
        <f>(F1341+500)/T1341</f>
      </c>
      <c r="W1341" s="175">
        <v>382.8000000000011</v>
      </c>
      <c r="X1341" s="174">
        <f>W1341/T1341</f>
      </c>
      <c r="Y1341" s="171">
        <f>T1341/R1341</f>
      </c>
      <c r="Z1341" s="174">
        <f>W1341/F1341</f>
      </c>
      <c r="AA1341" s="174">
        <f>W1341/(F1341+500)</f>
      </c>
      <c r="AB1341" s="172">
        <v>0</v>
      </c>
      <c r="AC1341" s="172">
        <v>0</v>
      </c>
      <c r="AD1341" s="171">
        <f>AB1341/T1341</f>
      </c>
      <c r="AE1341" s="174">
        <f>(W1341-AC1341)/(F1341+500)</f>
      </c>
      <c r="AF1341" s="174" t="s">
        <v>159</v>
      </c>
    </row>
    <row r="1342">
      <c r="A1342" s="161"/>
      <c r="B1342" s="162"/>
      <c r="C1342" s="163"/>
      <c r="D1342" s="201" t="s">
        <v>142</v>
      </c>
      <c r="E1342" s="165">
        <v>399.44</v>
      </c>
      <c r="F1342" s="166"/>
      <c r="G1342" s="167">
        <v>1453</v>
      </c>
      <c r="H1342" s="167">
        <v>41</v>
      </c>
      <c r="I1342" s="168">
        <f t="shared" si="686"/>
      </c>
      <c r="J1342" s="169">
        <f t="shared" si="740"/>
      </c>
      <c r="K1342" s="167">
        <v>2</v>
      </c>
      <c r="L1342" s="169">
        <f t="shared" si="797"/>
      </c>
      <c r="M1342" s="167">
        <v>0</v>
      </c>
      <c r="N1342" s="170">
        <f t="shared" si="824"/>
      </c>
      <c r="O1342" s="167">
        <v>0</v>
      </c>
      <c r="P1342" s="170">
        <f t="shared" si="851"/>
      </c>
      <c r="Q1342" s="171"/>
      <c r="R1342" s="172"/>
      <c r="S1342" s="171"/>
      <c r="T1342" s="172"/>
      <c r="U1342" s="173"/>
      <c r="V1342" s="174"/>
      <c r="W1342" s="175"/>
      <c r="X1342" s="174"/>
      <c r="Y1342" s="171"/>
      <c r="Z1342" s="174"/>
      <c r="AA1342" s="174"/>
      <c r="AB1342" s="172"/>
      <c r="AC1342" s="172"/>
      <c r="AD1342" s="171"/>
      <c r="AE1342" s="174"/>
      <c r="AF1342" s="174"/>
    </row>
    <row r="1343">
      <c r="A1343" s="161"/>
      <c r="B1343" s="162"/>
      <c r="C1343" s="163"/>
      <c r="D1343" s="164" t="s">
        <v>144</v>
      </c>
      <c r="E1343" s="165">
        <v>0.36</v>
      </c>
      <c r="F1343" s="166"/>
      <c r="G1343" s="167">
        <v>17</v>
      </c>
      <c r="H1343" s="167">
        <v>0</v>
      </c>
      <c r="I1343" s="168">
        <f t="shared" si="686"/>
      </c>
      <c r="J1343" s="169">
        <f t="shared" si="740"/>
      </c>
      <c r="K1343" s="167">
        <v>0</v>
      </c>
      <c r="L1343" s="169">
        <f t="shared" si="797"/>
      </c>
      <c r="M1343" s="167">
        <v>0</v>
      </c>
      <c r="N1343" s="170">
        <f t="shared" si="824"/>
      </c>
      <c r="O1343" s="167">
        <v>0</v>
      </c>
      <c r="P1343" s="170">
        <f t="shared" si="851"/>
      </c>
      <c r="Q1343" s="171"/>
      <c r="R1343" s="172"/>
      <c r="S1343" s="171"/>
      <c r="T1343" s="172"/>
      <c r="U1343" s="173"/>
      <c r="V1343" s="174"/>
      <c r="W1343" s="175"/>
      <c r="X1343" s="174"/>
      <c r="Y1343" s="171"/>
      <c r="Z1343" s="174"/>
      <c r="AA1343" s="174"/>
      <c r="AB1343" s="172"/>
      <c r="AC1343" s="172"/>
      <c r="AD1343" s="171"/>
      <c r="AE1343" s="174"/>
      <c r="AF1343" s="176" t="s">
        <v>203</v>
      </c>
    </row>
    <row r="1344">
      <c r="A1344" s="161"/>
      <c r="B1344" s="162" t="s">
        <v>161</v>
      </c>
      <c r="C1344" s="163" t="s">
        <v>191</v>
      </c>
      <c r="D1344" s="201" t="s">
        <v>187</v>
      </c>
      <c r="E1344" s="165">
        <v>507.8</v>
      </c>
      <c r="F1344" s="166">
        <f>E1344+E1346+E1345</f>
      </c>
      <c r="G1344" s="167">
        <v>4921</v>
      </c>
      <c r="H1344" s="167">
        <v>49</v>
      </c>
      <c r="I1344" s="168">
        <f t="shared" si="686"/>
      </c>
      <c r="J1344" s="169">
        <f t="shared" si="740"/>
      </c>
      <c r="K1344" s="167">
        <v>14</v>
      </c>
      <c r="L1344" s="169">
        <f t="shared" si="797"/>
      </c>
      <c r="M1344" s="167">
        <v>0</v>
      </c>
      <c r="N1344" s="170">
        <f t="shared" si="824"/>
      </c>
      <c r="O1344" s="167">
        <v>1</v>
      </c>
      <c r="P1344" s="170">
        <f t="shared" si="851"/>
      </c>
      <c r="Q1344" s="171">
        <f>(M1344+M1346)/(O1344+O1346)</f>
      </c>
      <c r="R1344" s="172">
        <v>2</v>
      </c>
      <c r="S1344" s="171">
        <f>(O1344+O1346)/(K1344+K1346)</f>
      </c>
      <c r="T1344" s="172">
        <v>0</v>
      </c>
      <c r="U1344" s="173">
        <f>F1344/T1344</f>
      </c>
      <c r="V1344" s="174">
        <f>(F1344+500)/T1344</f>
      </c>
      <c r="W1344" s="175">
        <v>0</v>
      </c>
      <c r="X1344" s="174">
        <f>W1344/T1344</f>
      </c>
      <c r="Y1344" s="171">
        <f>T1344/R1344</f>
      </c>
      <c r="Z1344" s="174">
        <f>W1344/F1344</f>
      </c>
      <c r="AA1344" s="174">
        <f>W1344/(F1344+500)</f>
      </c>
      <c r="AB1344" s="172">
        <v>0</v>
      </c>
      <c r="AC1344" s="172">
        <v>0</v>
      </c>
      <c r="AD1344" s="171">
        <f>AB1344/T1344</f>
      </c>
      <c r="AE1344" s="174">
        <f>(W1344-AC1344)/(F1344+500)</f>
      </c>
      <c r="AF1344" s="174" t="s">
        <v>159</v>
      </c>
    </row>
    <row r="1345">
      <c r="A1345" s="161"/>
      <c r="B1345" s="162"/>
      <c r="C1345" s="163"/>
      <c r="D1345" s="201" t="s">
        <v>142</v>
      </c>
      <c r="E1345" s="165">
        <v>258.14</v>
      </c>
      <c r="F1345" s="166"/>
      <c r="G1345" s="167">
        <v>1650</v>
      </c>
      <c r="H1345" s="167">
        <v>63</v>
      </c>
      <c r="I1345" s="168">
        <f t="shared" si="686"/>
      </c>
      <c r="J1345" s="169">
        <f t="shared" si="740"/>
      </c>
      <c r="K1345" s="167">
        <v>4</v>
      </c>
      <c r="L1345" s="169">
        <f t="shared" si="797"/>
      </c>
      <c r="M1345" s="167">
        <v>0</v>
      </c>
      <c r="N1345" s="170">
        <f t="shared" si="824"/>
      </c>
      <c r="O1345" s="167">
        <v>0</v>
      </c>
      <c r="P1345" s="170">
        <f t="shared" si="851"/>
      </c>
      <c r="Q1345" s="171"/>
      <c r="R1345" s="172"/>
      <c r="S1345" s="171"/>
      <c r="T1345" s="172"/>
      <c r="U1345" s="173"/>
      <c r="V1345" s="174"/>
      <c r="W1345" s="175"/>
      <c r="X1345" s="174"/>
      <c r="Y1345" s="171"/>
      <c r="Z1345" s="174"/>
      <c r="AA1345" s="174"/>
      <c r="AB1345" s="172"/>
      <c r="AC1345" s="172"/>
      <c r="AD1345" s="171"/>
      <c r="AE1345" s="174"/>
      <c r="AF1345" s="174"/>
    </row>
    <row r="1346">
      <c r="A1346" s="161"/>
      <c r="B1346" s="162"/>
      <c r="C1346" s="163"/>
      <c r="D1346" s="164" t="s">
        <v>144</v>
      </c>
      <c r="E1346" s="165">
        <v>0.86</v>
      </c>
      <c r="F1346" s="166"/>
      <c r="G1346" s="167">
        <v>10</v>
      </c>
      <c r="H1346" s="167">
        <v>0</v>
      </c>
      <c r="I1346" s="168">
        <f t="shared" si="686"/>
      </c>
      <c r="J1346" s="169">
        <f t="shared" si="740"/>
      </c>
      <c r="K1346" s="167">
        <v>0</v>
      </c>
      <c r="L1346" s="169">
        <f t="shared" si="797"/>
      </c>
      <c r="M1346" s="167">
        <v>0</v>
      </c>
      <c r="N1346" s="170">
        <f t="shared" si="824"/>
      </c>
      <c r="O1346" s="167">
        <v>0</v>
      </c>
      <c r="P1346" s="170">
        <f t="shared" si="851"/>
      </c>
      <c r="Q1346" s="171"/>
      <c r="R1346" s="172"/>
      <c r="S1346" s="171"/>
      <c r="T1346" s="172"/>
      <c r="U1346" s="173"/>
      <c r="V1346" s="174"/>
      <c r="W1346" s="175"/>
      <c r="X1346" s="174"/>
      <c r="Y1346" s="171"/>
      <c r="Z1346" s="174"/>
      <c r="AA1346" s="174"/>
      <c r="AB1346" s="172"/>
      <c r="AC1346" s="172"/>
      <c r="AD1346" s="171"/>
      <c r="AE1346" s="174"/>
      <c r="AF1346" s="176" t="s">
        <v>203</v>
      </c>
    </row>
    <row r="1347">
      <c r="A1347" s="161"/>
      <c r="B1347" s="177" t="s">
        <v>149</v>
      </c>
      <c r="C1347" s="178"/>
      <c r="D1347" s="179"/>
      <c r="E1347" s="180">
        <f>SUM(E1335:E1346)</f>
      </c>
      <c r="F1347" s="181">
        <f>SUM(F1335:F1346)</f>
      </c>
      <c r="G1347" s="181">
        <f>SUM(G1335:G1346)</f>
      </c>
      <c r="H1347" s="181">
        <f>SUM(H1335:H1346)</f>
      </c>
      <c r="I1347" s="182">
        <f t="shared" si="686"/>
      </c>
      <c r="J1347" s="183">
        <f t="shared" si="740"/>
      </c>
      <c r="K1347" s="181">
        <f>SUM(K1335:K1346)</f>
      </c>
      <c r="L1347" s="183">
        <f t="shared" si="797"/>
      </c>
      <c r="M1347" s="181">
        <f>SUM(M1335:M1346)</f>
      </c>
      <c r="N1347" s="184">
        <f t="shared" si="824"/>
      </c>
      <c r="O1347" s="181">
        <f>SUM(O1335:O1346)</f>
      </c>
      <c r="P1347" s="184">
        <f t="shared" si="851"/>
      </c>
      <c r="Q1347" s="185">
        <f>M1347/O1347</f>
      </c>
      <c r="R1347" s="181">
        <f>SUM(R1335:R1346)</f>
      </c>
      <c r="S1347" s="185">
        <f>(O1347+O1347)/(K1347+K1347)</f>
      </c>
      <c r="T1347" s="181">
        <f>SUM(T1335:T1346)</f>
      </c>
      <c r="U1347" s="186">
        <f t="shared" ref="U1347:U1348" si="129">F1347/T1347</f>
      </c>
      <c r="V1347" s="187">
        <f>(F1347+5*500)/T1347</f>
      </c>
      <c r="W1347" s="183">
        <f>SUM(W1335:W1346)</f>
      </c>
      <c r="X1347" s="188">
        <f t="shared" ref="X1347:X1348" si="261">W1347/T1347</f>
      </c>
      <c r="Y1347" s="185">
        <f t="shared" ref="Y1347:Y1348" si="393">T1347/R1347</f>
      </c>
      <c r="Z1347" s="187">
        <f t="shared" ref="Z1347:Z1348" si="525">W1347/F1347</f>
      </c>
      <c r="AA1347" s="187">
        <f>W1347/(F1347+COUNT(W1335:W1346)*500)</f>
      </c>
      <c r="AB1347" s="181">
        <f>SUM(AB1335:AB1346)</f>
      </c>
      <c r="AC1347" s="181">
        <f>SUM(AC1335:AC1346)</f>
      </c>
      <c r="AD1347" s="185">
        <f t="shared" ref="AD1347:AD1348" si="657">AB1347/T1347</f>
      </c>
      <c r="AE1347" s="189">
        <f>(W1347-AC1347)/(F1347+COUNT(W1335:W1346))</f>
      </c>
      <c r="AF1347" s="174"/>
    </row>
    <row r="1348">
      <c r="A1348" s="161"/>
      <c r="B1348" s="162" t="s">
        <v>162</v>
      </c>
      <c r="C1348" s="163" t="s">
        <v>151</v>
      </c>
      <c r="D1348" s="201" t="s">
        <v>187</v>
      </c>
      <c r="E1348" s="165">
        <v>256</v>
      </c>
      <c r="F1348" s="166">
        <f>E1348+E1350+E1349</f>
      </c>
      <c r="G1348" s="167">
        <v>3373</v>
      </c>
      <c r="H1348" s="167">
        <v>39</v>
      </c>
      <c r="I1348" s="168">
        <f t="shared" si="686"/>
      </c>
      <c r="J1348" s="169">
        <f t="shared" si="740"/>
      </c>
      <c r="K1348" s="167">
        <v>5</v>
      </c>
      <c r="L1348" s="169">
        <f t="shared" si="797"/>
      </c>
      <c r="M1348" s="167">
        <v>0</v>
      </c>
      <c r="N1348" s="170">
        <f t="shared" si="824"/>
      </c>
      <c r="O1348" s="167">
        <v>1</v>
      </c>
      <c r="P1348" s="170">
        <f t="shared" si="851"/>
      </c>
      <c r="Q1348" s="171">
        <f>(M1348+M1350)/(O1348+O1350)</f>
      </c>
      <c r="R1348" s="172">
        <v>3</v>
      </c>
      <c r="S1348" s="171">
        <f>(O1348+O1350)/(K1348+K1350)</f>
      </c>
      <c r="T1348" s="172">
        <v>0</v>
      </c>
      <c r="U1348" s="173">
        <f t="shared" si="129"/>
      </c>
      <c r="V1348" s="174">
        <f>(F1348+500)/T1348</f>
      </c>
      <c r="W1348" s="175">
        <v>0</v>
      </c>
      <c r="X1348" s="174">
        <f t="shared" si="261"/>
      </c>
      <c r="Y1348" s="171">
        <f t="shared" si="393"/>
      </c>
      <c r="Z1348" s="174">
        <f t="shared" si="525"/>
      </c>
      <c r="AA1348" s="174">
        <f>W1348/(F1348+500)</f>
      </c>
      <c r="AB1348" s="172">
        <v>0</v>
      </c>
      <c r="AC1348" s="172">
        <v>0</v>
      </c>
      <c r="AD1348" s="171">
        <f t="shared" si="657"/>
      </c>
      <c r="AE1348" s="174">
        <f>(W1348-AC1348)/(F1348+500)</f>
      </c>
      <c r="AF1348" s="174" t="s">
        <v>159</v>
      </c>
    </row>
    <row r="1349">
      <c r="A1349" s="161"/>
      <c r="B1349" s="162"/>
      <c r="C1349" s="163"/>
      <c r="D1349" s="201" t="s">
        <v>142</v>
      </c>
      <c r="E1349" s="165">
        <v>450.77</v>
      </c>
      <c r="F1349" s="166"/>
      <c r="G1349" s="167">
        <v>1896</v>
      </c>
      <c r="H1349" s="167">
        <v>81</v>
      </c>
      <c r="I1349" s="168">
        <f t="shared" si="686"/>
      </c>
      <c r="J1349" s="169">
        <f t="shared" si="740"/>
      </c>
      <c r="K1349" s="167">
        <v>3</v>
      </c>
      <c r="L1349" s="169">
        <f t="shared" si="797"/>
      </c>
      <c r="M1349" s="167">
        <v>0</v>
      </c>
      <c r="N1349" s="170">
        <f t="shared" si="824"/>
      </c>
      <c r="O1349" s="167">
        <v>0</v>
      </c>
      <c r="P1349" s="170">
        <f t="shared" si="851"/>
      </c>
      <c r="Q1349" s="171"/>
      <c r="R1349" s="172"/>
      <c r="S1349" s="171"/>
      <c r="T1349" s="172"/>
      <c r="U1349" s="173"/>
      <c r="V1349" s="174"/>
      <c r="W1349" s="175"/>
      <c r="X1349" s="174"/>
      <c r="Y1349" s="171"/>
      <c r="Z1349" s="174"/>
      <c r="AA1349" s="174"/>
      <c r="AB1349" s="172"/>
      <c r="AC1349" s="172"/>
      <c r="AD1349" s="171"/>
      <c r="AE1349" s="174"/>
      <c r="AF1349" s="174"/>
    </row>
    <row r="1350">
      <c r="A1350" s="161"/>
      <c r="B1350" s="162"/>
      <c r="C1350" s="163"/>
      <c r="D1350" s="164" t="s">
        <v>144</v>
      </c>
      <c r="E1350" s="165">
        <v>0.77</v>
      </c>
      <c r="F1350" s="166"/>
      <c r="G1350" s="167">
        <v>19</v>
      </c>
      <c r="H1350" s="167">
        <v>2</v>
      </c>
      <c r="I1350" s="168">
        <f t="shared" si="686"/>
      </c>
      <c r="J1350" s="169">
        <f t="shared" si="740"/>
      </c>
      <c r="K1350" s="167">
        <v>0</v>
      </c>
      <c r="L1350" s="169">
        <f t="shared" si="797"/>
      </c>
      <c r="M1350" s="167">
        <v>0</v>
      </c>
      <c r="N1350" s="170">
        <f t="shared" si="824"/>
      </c>
      <c r="O1350" s="167">
        <v>0</v>
      </c>
      <c r="P1350" s="170">
        <f t="shared" si="851"/>
      </c>
      <c r="Q1350" s="171"/>
      <c r="R1350" s="172"/>
      <c r="S1350" s="171"/>
      <c r="T1350" s="172"/>
      <c r="U1350" s="173"/>
      <c r="V1350" s="174"/>
      <c r="W1350" s="175"/>
      <c r="X1350" s="174"/>
      <c r="Y1350" s="171"/>
      <c r="Z1350" s="174"/>
      <c r="AA1350" s="174"/>
      <c r="AB1350" s="172"/>
      <c r="AC1350" s="172"/>
      <c r="AD1350" s="171"/>
      <c r="AE1350" s="174"/>
      <c r="AF1350" s="176" t="s">
        <v>203</v>
      </c>
    </row>
    <row r="1351">
      <c r="A1351" s="161"/>
      <c r="B1351" s="162" t="s">
        <v>164</v>
      </c>
      <c r="C1351" s="163" t="s">
        <v>151</v>
      </c>
      <c r="D1351" s="201" t="s">
        <v>187</v>
      </c>
      <c r="E1351" s="165">
        <v>168.72</v>
      </c>
      <c r="F1351" s="166">
        <f>E1351+E1353+E1352</f>
      </c>
      <c r="G1351" s="167">
        <v>1707</v>
      </c>
      <c r="H1351" s="167">
        <v>26</v>
      </c>
      <c r="I1351" s="168">
        <f t="shared" si="686"/>
      </c>
      <c r="J1351" s="169">
        <f t="shared" si="740"/>
      </c>
      <c r="K1351" s="167">
        <v>5</v>
      </c>
      <c r="L1351" s="169">
        <f t="shared" si="797"/>
      </c>
      <c r="M1351" s="167">
        <v>0</v>
      </c>
      <c r="N1351" s="170">
        <f t="shared" si="824"/>
      </c>
      <c r="O1351" s="167">
        <v>1</v>
      </c>
      <c r="P1351" s="170">
        <f t="shared" si="851"/>
      </c>
      <c r="Q1351" s="171">
        <f>(M1351+M1353)/(O1351+O1353)</f>
      </c>
      <c r="R1351" s="172">
        <v>2</v>
      </c>
      <c r="S1351" s="171">
        <f>(O1351+O1353)/(K1351+K1353)</f>
      </c>
      <c r="T1351" s="172">
        <v>0</v>
      </c>
      <c r="U1351" s="173">
        <f>F1351/T1351</f>
      </c>
      <c r="V1351" s="174">
        <f>(F1351+500)/T1351</f>
      </c>
      <c r="W1351" s="175">
        <v>0</v>
      </c>
      <c r="X1351" s="174">
        <f>W1351/T1351</f>
      </c>
      <c r="Y1351" s="171">
        <f>T1351/R1351</f>
      </c>
      <c r="Z1351" s="174">
        <f>W1351/F1351</f>
      </c>
      <c r="AA1351" s="174">
        <f>W1351/(F1351+500)</f>
      </c>
      <c r="AB1351" s="172">
        <v>0</v>
      </c>
      <c r="AC1351" s="172">
        <v>0</v>
      </c>
      <c r="AD1351" s="171">
        <f>AB1351/T1351</f>
      </c>
      <c r="AE1351" s="174">
        <f>(W1351-AC1351)/(F1351+500)</f>
      </c>
      <c r="AF1351" s="174" t="s">
        <v>159</v>
      </c>
    </row>
    <row r="1352">
      <c r="A1352" s="161"/>
      <c r="B1352" s="162"/>
      <c r="C1352" s="163"/>
      <c r="D1352" s="201" t="s">
        <v>142</v>
      </c>
      <c r="E1352" s="165">
        <v>222.67</v>
      </c>
      <c r="F1352" s="166"/>
      <c r="G1352" s="167">
        <v>1437</v>
      </c>
      <c r="H1352" s="167">
        <v>39</v>
      </c>
      <c r="I1352" s="168">
        <f t="shared" si="686"/>
      </c>
      <c r="J1352" s="169">
        <f t="shared" si="740"/>
      </c>
      <c r="K1352" s="167">
        <v>1</v>
      </c>
      <c r="L1352" s="169">
        <f t="shared" si="797"/>
      </c>
      <c r="M1352" s="167">
        <v>0</v>
      </c>
      <c r="N1352" s="170">
        <f t="shared" si="824"/>
      </c>
      <c r="O1352" s="167">
        <v>0</v>
      </c>
      <c r="P1352" s="170">
        <f t="shared" si="851"/>
      </c>
      <c r="Q1352" s="171"/>
      <c r="R1352" s="172"/>
      <c r="S1352" s="171"/>
      <c r="T1352" s="172"/>
      <c r="U1352" s="173"/>
      <c r="V1352" s="174"/>
      <c r="W1352" s="175"/>
      <c r="X1352" s="174"/>
      <c r="Y1352" s="171"/>
      <c r="Z1352" s="174"/>
      <c r="AA1352" s="174"/>
      <c r="AB1352" s="172"/>
      <c r="AC1352" s="172"/>
      <c r="AD1352" s="171"/>
      <c r="AE1352" s="174"/>
      <c r="AF1352" s="174"/>
    </row>
    <row r="1353">
      <c r="A1353" s="161"/>
      <c r="B1353" s="162"/>
      <c r="C1353" s="163"/>
      <c r="D1353" s="164" t="s">
        <v>144</v>
      </c>
      <c r="E1353" s="165">
        <v>1.33</v>
      </c>
      <c r="F1353" s="166"/>
      <c r="G1353" s="167">
        <v>17</v>
      </c>
      <c r="H1353" s="167">
        <v>1</v>
      </c>
      <c r="I1353" s="168">
        <f t="shared" si="686"/>
      </c>
      <c r="J1353" s="169">
        <f t="shared" si="740"/>
      </c>
      <c r="K1353" s="167">
        <v>0</v>
      </c>
      <c r="L1353" s="169">
        <f t="shared" si="797"/>
      </c>
      <c r="M1353" s="167">
        <v>0</v>
      </c>
      <c r="N1353" s="170">
        <f t="shared" si="824"/>
      </c>
      <c r="O1353" s="167">
        <v>0</v>
      </c>
      <c r="P1353" s="170">
        <f t="shared" si="851"/>
      </c>
      <c r="Q1353" s="171"/>
      <c r="R1353" s="172"/>
      <c r="S1353" s="171"/>
      <c r="T1353" s="172"/>
      <c r="U1353" s="173"/>
      <c r="V1353" s="174"/>
      <c r="W1353" s="175"/>
      <c r="X1353" s="174"/>
      <c r="Y1353" s="171"/>
      <c r="Z1353" s="174"/>
      <c r="AA1353" s="174"/>
      <c r="AB1353" s="172"/>
      <c r="AC1353" s="172"/>
      <c r="AD1353" s="171"/>
      <c r="AE1353" s="174"/>
      <c r="AF1353" s="176" t="s">
        <v>203</v>
      </c>
    </row>
    <row r="1354">
      <c r="A1354" s="161"/>
      <c r="B1354" s="162" t="s">
        <v>165</v>
      </c>
      <c r="C1354" s="163" t="s">
        <v>151</v>
      </c>
      <c r="D1354" s="201" t="s">
        <v>187</v>
      </c>
      <c r="E1354" s="165">
        <v>357.25</v>
      </c>
      <c r="F1354" s="166">
        <f>E1354+E1356+E1355</f>
      </c>
      <c r="G1354" s="167">
        <v>3166</v>
      </c>
      <c r="H1354" s="167">
        <v>34</v>
      </c>
      <c r="I1354" s="168">
        <f t="shared" si="686"/>
      </c>
      <c r="J1354" s="169">
        <f t="shared" si="740"/>
      </c>
      <c r="K1354" s="167">
        <v>6</v>
      </c>
      <c r="L1354" s="169">
        <f t="shared" si="797"/>
      </c>
      <c r="M1354" s="167">
        <v>0</v>
      </c>
      <c r="N1354" s="170">
        <f t="shared" si="824"/>
      </c>
      <c r="O1354" s="167">
        <v>1</v>
      </c>
      <c r="P1354" s="170">
        <f t="shared" si="851"/>
      </c>
      <c r="Q1354" s="171">
        <f>(M1354+M1356)/(O1354+O1356)</f>
      </c>
      <c r="R1354" s="172">
        <v>3</v>
      </c>
      <c r="S1354" s="171">
        <f>(O1354+O1356)/(K1354+K1356)</f>
      </c>
      <c r="T1354" s="172">
        <v>1</v>
      </c>
      <c r="U1354" s="173">
        <f>F1354/T1354</f>
      </c>
      <c r="V1354" s="174">
        <f>(F1354+500)/T1354</f>
      </c>
      <c r="W1354" s="175">
        <v>1723.2000000000007</v>
      </c>
      <c r="X1354" s="174">
        <f>W1354/T1354</f>
      </c>
      <c r="Y1354" s="171">
        <f>T1354/R1354</f>
      </c>
      <c r="Z1354" s="174">
        <f>W1354/F1354</f>
      </c>
      <c r="AA1354" s="174">
        <f>W1354/(F1354+500)</f>
      </c>
      <c r="AB1354" s="172">
        <v>1</v>
      </c>
      <c r="AC1354" s="172">
        <v>1723.2000000000003</v>
      </c>
      <c r="AD1354" s="171">
        <f>AB1354/T1354</f>
      </c>
      <c r="AE1354" s="174">
        <f>(W1354-AC1354)/(F1354+500)</f>
      </c>
      <c r="AF1354" s="174" t="s">
        <v>159</v>
      </c>
    </row>
    <row r="1355">
      <c r="A1355" s="161"/>
      <c r="B1355" s="162"/>
      <c r="C1355" s="163"/>
      <c r="D1355" s="201" t="s">
        <v>142</v>
      </c>
      <c r="E1355" s="165">
        <v>419.89</v>
      </c>
      <c r="F1355" s="166"/>
      <c r="G1355" s="167">
        <v>1819</v>
      </c>
      <c r="H1355" s="167">
        <v>88</v>
      </c>
      <c r="I1355" s="168">
        <f t="shared" si="686"/>
      </c>
      <c r="J1355" s="169">
        <f t="shared" si="740"/>
      </c>
      <c r="K1355" s="167">
        <v>7</v>
      </c>
      <c r="L1355" s="169">
        <f t="shared" si="797"/>
      </c>
      <c r="M1355" s="167">
        <v>1</v>
      </c>
      <c r="N1355" s="170">
        <f t="shared" si="824"/>
      </c>
      <c r="O1355" s="167">
        <v>1</v>
      </c>
      <c r="P1355" s="170">
        <f t="shared" si="851"/>
      </c>
      <c r="Q1355" s="171"/>
      <c r="R1355" s="172"/>
      <c r="S1355" s="171"/>
      <c r="T1355" s="172"/>
      <c r="U1355" s="173"/>
      <c r="V1355" s="174"/>
      <c r="W1355" s="175"/>
      <c r="X1355" s="174"/>
      <c r="Y1355" s="171"/>
      <c r="Z1355" s="174"/>
      <c r="AA1355" s="174"/>
      <c r="AB1355" s="172"/>
      <c r="AC1355" s="172"/>
      <c r="AD1355" s="171"/>
      <c r="AE1355" s="174"/>
      <c r="AF1355" s="174"/>
    </row>
    <row r="1356">
      <c r="A1356" s="161"/>
      <c r="B1356" s="162"/>
      <c r="C1356" s="163"/>
      <c r="D1356" s="164" t="s">
        <v>144</v>
      </c>
      <c r="E1356" s="165">
        <v>1.13</v>
      </c>
      <c r="F1356" s="166"/>
      <c r="G1356" s="167">
        <v>40</v>
      </c>
      <c r="H1356" s="167">
        <v>6</v>
      </c>
      <c r="I1356" s="168">
        <f t="shared" si="686"/>
      </c>
      <c r="J1356" s="169">
        <f t="shared" si="740"/>
      </c>
      <c r="K1356" s="167">
        <v>0</v>
      </c>
      <c r="L1356" s="169">
        <f t="shared" si="797"/>
      </c>
      <c r="M1356" s="167">
        <v>0</v>
      </c>
      <c r="N1356" s="170">
        <f t="shared" si="824"/>
      </c>
      <c r="O1356" s="167">
        <v>0</v>
      </c>
      <c r="P1356" s="170">
        <f t="shared" si="851"/>
      </c>
      <c r="Q1356" s="171"/>
      <c r="R1356" s="172"/>
      <c r="S1356" s="171"/>
      <c r="T1356" s="172"/>
      <c r="U1356" s="173"/>
      <c r="V1356" s="174"/>
      <c r="W1356" s="175"/>
      <c r="X1356" s="174"/>
      <c r="Y1356" s="171"/>
      <c r="Z1356" s="174"/>
      <c r="AA1356" s="174"/>
      <c r="AB1356" s="172"/>
      <c r="AC1356" s="172"/>
      <c r="AD1356" s="171"/>
      <c r="AE1356" s="174"/>
      <c r="AF1356" s="176" t="s">
        <v>203</v>
      </c>
    </row>
    <row r="1357">
      <c r="A1357" s="161"/>
      <c r="B1357" s="162" t="s">
        <v>166</v>
      </c>
      <c r="C1357" s="163" t="s">
        <v>151</v>
      </c>
      <c r="D1357" s="201" t="s">
        <v>187</v>
      </c>
      <c r="E1357" s="165">
        <v>465.24</v>
      </c>
      <c r="F1357" s="166">
        <f>E1357+E1359+E1358</f>
      </c>
      <c r="G1357" s="167">
        <v>4513</v>
      </c>
      <c r="H1357" s="167">
        <v>37</v>
      </c>
      <c r="I1357" s="168">
        <f t="shared" si="686"/>
      </c>
      <c r="J1357" s="169">
        <f t="shared" si="740"/>
      </c>
      <c r="K1357" s="167">
        <v>4</v>
      </c>
      <c r="L1357" s="169">
        <f t="shared" si="797"/>
      </c>
      <c r="M1357" s="167">
        <v>0</v>
      </c>
      <c r="N1357" s="170">
        <f t="shared" si="824"/>
      </c>
      <c r="O1357" s="167">
        <v>0</v>
      </c>
      <c r="P1357" s="170">
        <f t="shared" si="851"/>
      </c>
      <c r="Q1357" s="171">
        <f>(M1357+M1359)/(O1357+O1359)</f>
      </c>
      <c r="R1357" s="172">
        <v>2</v>
      </c>
      <c r="S1357" s="171">
        <f>(O1357+O1359)/(K1357+K1359)</f>
      </c>
      <c r="T1357" s="172">
        <v>1</v>
      </c>
      <c r="U1357" s="173">
        <f>F1357/T1357</f>
      </c>
      <c r="V1357" s="174">
        <f>(F1357+500)/T1357</f>
      </c>
      <c r="W1357" s="175">
        <v>739.1999999999971</v>
      </c>
      <c r="X1357" s="174">
        <f>W1357/T1357</f>
      </c>
      <c r="Y1357" s="171">
        <f>T1357/R1357</f>
      </c>
      <c r="Z1357" s="174">
        <f>W1357/F1357</f>
      </c>
      <c r="AA1357" s="174">
        <f>W1357/(F1357+500)</f>
      </c>
      <c r="AB1357" s="172">
        <v>0</v>
      </c>
      <c r="AC1357" s="172">
        <v>0</v>
      </c>
      <c r="AD1357" s="171">
        <f>AB1357/T1357</f>
      </c>
      <c r="AE1357" s="174">
        <f>(W1357-AC1357)/(F1357+500)</f>
      </c>
      <c r="AF1357" s="174" t="s">
        <v>159</v>
      </c>
    </row>
    <row r="1358">
      <c r="A1358" s="161"/>
      <c r="B1358" s="162"/>
      <c r="C1358" s="163"/>
      <c r="D1358" s="201" t="s">
        <v>142</v>
      </c>
      <c r="E1358" s="165">
        <v>828.33</v>
      </c>
      <c r="F1358" s="166"/>
      <c r="G1358" s="167">
        <v>3350</v>
      </c>
      <c r="H1358" s="167">
        <v>124</v>
      </c>
      <c r="I1358" s="168">
        <f t="shared" si="686"/>
      </c>
      <c r="J1358" s="169">
        <f t="shared" si="740"/>
      </c>
      <c r="K1358" s="167">
        <v>5</v>
      </c>
      <c r="L1358" s="169">
        <f t="shared" si="797"/>
      </c>
      <c r="M1358" s="167">
        <v>1</v>
      </c>
      <c r="N1358" s="170">
        <f t="shared" si="824"/>
      </c>
      <c r="O1358" s="167">
        <v>1</v>
      </c>
      <c r="P1358" s="170">
        <f t="shared" si="851"/>
      </c>
      <c r="Q1358" s="171"/>
      <c r="R1358" s="172"/>
      <c r="S1358" s="171"/>
      <c r="T1358" s="172"/>
      <c r="U1358" s="173"/>
      <c r="V1358" s="174"/>
      <c r="W1358" s="175"/>
      <c r="X1358" s="174"/>
      <c r="Y1358" s="171"/>
      <c r="Z1358" s="174"/>
      <c r="AA1358" s="174"/>
      <c r="AB1358" s="172"/>
      <c r="AC1358" s="172"/>
      <c r="AD1358" s="171"/>
      <c r="AE1358" s="174"/>
      <c r="AF1358" s="174"/>
    </row>
    <row r="1359">
      <c r="A1359" s="161"/>
      <c r="B1359" s="162"/>
      <c r="C1359" s="163"/>
      <c r="D1359" s="164" t="s">
        <v>144</v>
      </c>
      <c r="E1359" s="165">
        <v>2.69</v>
      </c>
      <c r="F1359" s="166"/>
      <c r="G1359" s="167">
        <v>76</v>
      </c>
      <c r="H1359" s="167">
        <v>6</v>
      </c>
      <c r="I1359" s="168">
        <f t="shared" si="686"/>
      </c>
      <c r="J1359" s="169">
        <f t="shared" si="740"/>
      </c>
      <c r="K1359" s="167">
        <v>0</v>
      </c>
      <c r="L1359" s="169">
        <f t="shared" si="797"/>
      </c>
      <c r="M1359" s="167">
        <v>0</v>
      </c>
      <c r="N1359" s="170">
        <f t="shared" si="824"/>
      </c>
      <c r="O1359" s="167">
        <v>0</v>
      </c>
      <c r="P1359" s="170">
        <f t="shared" si="851"/>
      </c>
      <c r="Q1359" s="171"/>
      <c r="R1359" s="172"/>
      <c r="S1359" s="171"/>
      <c r="T1359" s="172"/>
      <c r="U1359" s="173"/>
      <c r="V1359" s="174"/>
      <c r="W1359" s="175"/>
      <c r="X1359" s="174"/>
      <c r="Y1359" s="171"/>
      <c r="Z1359" s="174"/>
      <c r="AA1359" s="174"/>
      <c r="AB1359" s="172"/>
      <c r="AC1359" s="172"/>
      <c r="AD1359" s="171"/>
      <c r="AE1359" s="174"/>
      <c r="AF1359" s="176" t="s">
        <v>203</v>
      </c>
    </row>
    <row r="1360">
      <c r="A1360" s="161"/>
      <c r="B1360" s="177" t="s">
        <v>149</v>
      </c>
      <c r="C1360" s="178"/>
      <c r="D1360" s="179"/>
      <c r="E1360" s="180">
        <f>SUM(E1348:E1359)</f>
      </c>
      <c r="F1360" s="181">
        <f>SUM(F1348:F1359)</f>
      </c>
      <c r="G1360" s="181">
        <f>SUM(G1348:G1359)</f>
      </c>
      <c r="H1360" s="181">
        <f>SUM(H1348:H1359)</f>
      </c>
      <c r="I1360" s="182">
        <f t="shared" si="686"/>
      </c>
      <c r="J1360" s="183">
        <f t="shared" si="740"/>
      </c>
      <c r="K1360" s="181">
        <f>SUM(K1348:K1359)</f>
      </c>
      <c r="L1360" s="183">
        <f t="shared" si="797"/>
      </c>
      <c r="M1360" s="181">
        <f>SUM(M1348:M1359)</f>
      </c>
      <c r="N1360" s="184">
        <f t="shared" si="824"/>
      </c>
      <c r="O1360" s="181">
        <f>SUM(O1348:O1359)</f>
      </c>
      <c r="P1360" s="184">
        <f t="shared" si="851"/>
      </c>
      <c r="Q1360" s="185">
        <f>M1360/O1360</f>
      </c>
      <c r="R1360" s="181">
        <f>SUM(R1348:R1359)</f>
      </c>
      <c r="S1360" s="185">
        <f>(O1360+O1360)/(K1360+K1360)</f>
      </c>
      <c r="T1360" s="181">
        <f>SUM(T1348:T1359)</f>
      </c>
      <c r="U1360" s="186">
        <f t="shared" ref="U1360:U1361" si="130">F1360/T1360</f>
      </c>
      <c r="V1360" s="187">
        <f>(F1360+5*500)/T1360</f>
      </c>
      <c r="W1360" s="183">
        <f>SUM(W1348:W1359)</f>
      </c>
      <c r="X1360" s="188">
        <f t="shared" ref="X1360:X1361" si="262">W1360/T1360</f>
      </c>
      <c r="Y1360" s="185">
        <f t="shared" ref="Y1360:Y1361" si="394">T1360/R1360</f>
      </c>
      <c r="Z1360" s="187">
        <f t="shared" ref="Z1360:Z1361" si="526">W1360/F1360</f>
      </c>
      <c r="AA1360" s="187">
        <f>W1360/(F1360+COUNT(W1348:W1359)*500)</f>
      </c>
      <c r="AB1360" s="181">
        <f>SUM(AB1348:AB1359)</f>
      </c>
      <c r="AC1360" s="181">
        <f>SUM(AC1348:AC1359)</f>
      </c>
      <c r="AD1360" s="185">
        <f t="shared" ref="AD1360:AD1361" si="658">AB1360/T1360</f>
      </c>
      <c r="AE1360" s="189">
        <f>(W1360-AC1360)/(F1360+COUNT(W1348:W1359))</f>
      </c>
      <c r="AF1360" s="174"/>
    </row>
    <row r="1361">
      <c r="A1361" s="161"/>
      <c r="B1361" s="162" t="s">
        <v>167</v>
      </c>
      <c r="C1361" s="163" t="s">
        <v>174</v>
      </c>
      <c r="D1361" s="201" t="s">
        <v>187</v>
      </c>
      <c r="E1361" s="165">
        <v>448.32</v>
      </c>
      <c r="F1361" s="166">
        <f>E1361+E1363+E1362</f>
      </c>
      <c r="G1361" s="167">
        <v>5435</v>
      </c>
      <c r="H1361" s="167">
        <v>41</v>
      </c>
      <c r="I1361" s="168">
        <f t="shared" si="686"/>
      </c>
      <c r="J1361" s="169">
        <f t="shared" si="740"/>
      </c>
      <c r="K1361" s="167">
        <v>7</v>
      </c>
      <c r="L1361" s="169">
        <f t="shared" si="797"/>
      </c>
      <c r="M1361" s="167">
        <v>0</v>
      </c>
      <c r="N1361" s="170">
        <f t="shared" si="824"/>
      </c>
      <c r="O1361" s="167">
        <v>2</v>
      </c>
      <c r="P1361" s="170">
        <f t="shared" si="851"/>
      </c>
      <c r="Q1361" s="171">
        <f>(M1361+M1363)/(O1361+O1363)</f>
      </c>
      <c r="R1361" s="172">
        <v>4</v>
      </c>
      <c r="S1361" s="171">
        <f>(O1361+O1363)/(K1361+K1363)</f>
      </c>
      <c r="T1361" s="172">
        <v>0</v>
      </c>
      <c r="U1361" s="173">
        <f t="shared" si="130"/>
      </c>
      <c r="V1361" s="174">
        <f>(F1361+500)/T1361</f>
      </c>
      <c r="W1361" s="175">
        <v>0</v>
      </c>
      <c r="X1361" s="174">
        <f t="shared" si="262"/>
      </c>
      <c r="Y1361" s="171">
        <f t="shared" si="394"/>
      </c>
      <c r="Z1361" s="174">
        <f t="shared" si="526"/>
      </c>
      <c r="AA1361" s="174">
        <f>W1361/(F1361+500)</f>
      </c>
      <c r="AB1361" s="172">
        <v>0</v>
      </c>
      <c r="AC1361" s="172">
        <v>0</v>
      </c>
      <c r="AD1361" s="171">
        <f t="shared" si="658"/>
      </c>
      <c r="AE1361" s="174">
        <f>(W1361-AC1361)/(F1361+500)</f>
      </c>
      <c r="AF1361" s="174" t="s">
        <v>159</v>
      </c>
    </row>
    <row r="1362">
      <c r="A1362" s="161"/>
      <c r="B1362" s="162"/>
      <c r="C1362" s="163"/>
      <c r="D1362" s="201" t="s">
        <v>142</v>
      </c>
      <c r="E1362" s="165">
        <v>977.67</v>
      </c>
      <c r="F1362" s="166"/>
      <c r="G1362" s="167">
        <v>5118</v>
      </c>
      <c r="H1362" s="167">
        <v>184</v>
      </c>
      <c r="I1362" s="168">
        <f t="shared" si="686"/>
      </c>
      <c r="J1362" s="169">
        <f t="shared" si="740"/>
      </c>
      <c r="K1362" s="167">
        <v>12</v>
      </c>
      <c r="L1362" s="169">
        <f t="shared" si="797"/>
      </c>
      <c r="M1362" s="167">
        <v>0</v>
      </c>
      <c r="N1362" s="170">
        <f t="shared" si="824"/>
      </c>
      <c r="O1362" s="167">
        <v>1</v>
      </c>
      <c r="P1362" s="170">
        <f t="shared" si="851"/>
      </c>
      <c r="Q1362" s="171"/>
      <c r="R1362" s="172"/>
      <c r="S1362" s="171"/>
      <c r="T1362" s="172"/>
      <c r="U1362" s="173"/>
      <c r="V1362" s="174"/>
      <c r="W1362" s="175"/>
      <c r="X1362" s="174"/>
      <c r="Y1362" s="171"/>
      <c r="Z1362" s="174"/>
      <c r="AA1362" s="174"/>
      <c r="AB1362" s="172"/>
      <c r="AC1362" s="172"/>
      <c r="AD1362" s="171"/>
      <c r="AE1362" s="174"/>
      <c r="AF1362" s="174"/>
    </row>
    <row r="1363">
      <c r="A1363" s="161"/>
      <c r="B1363" s="162"/>
      <c r="C1363" s="163"/>
      <c r="D1363" s="164" t="s">
        <v>144</v>
      </c>
      <c r="E1363" s="165">
        <v>3.52</v>
      </c>
      <c r="F1363" s="166"/>
      <c r="G1363" s="167">
        <v>72</v>
      </c>
      <c r="H1363" s="167">
        <v>3</v>
      </c>
      <c r="I1363" s="168">
        <f t="shared" si="686"/>
      </c>
      <c r="J1363" s="169">
        <f t="shared" si="740"/>
      </c>
      <c r="K1363" s="167">
        <v>0</v>
      </c>
      <c r="L1363" s="169">
        <f t="shared" si="797"/>
      </c>
      <c r="M1363" s="167">
        <v>0</v>
      </c>
      <c r="N1363" s="170">
        <f t="shared" si="824"/>
      </c>
      <c r="O1363" s="167">
        <v>0</v>
      </c>
      <c r="P1363" s="170">
        <f t="shared" si="851"/>
      </c>
      <c r="Q1363" s="171"/>
      <c r="R1363" s="172"/>
      <c r="S1363" s="171"/>
      <c r="T1363" s="172"/>
      <c r="U1363" s="173"/>
      <c r="V1363" s="174"/>
      <c r="W1363" s="175"/>
      <c r="X1363" s="174"/>
      <c r="Y1363" s="171"/>
      <c r="Z1363" s="174"/>
      <c r="AA1363" s="174"/>
      <c r="AB1363" s="172"/>
      <c r="AC1363" s="172"/>
      <c r="AD1363" s="171"/>
      <c r="AE1363" s="174"/>
      <c r="AF1363" s="176" t="s">
        <v>203</v>
      </c>
    </row>
    <row r="1364">
      <c r="A1364" s="161"/>
      <c r="B1364" s="162" t="s">
        <v>169</v>
      </c>
      <c r="C1364" s="163" t="s">
        <v>174</v>
      </c>
      <c r="D1364" s="201" t="s">
        <v>187</v>
      </c>
      <c r="E1364" s="165">
        <v>644.44</v>
      </c>
      <c r="F1364" s="166">
        <f>E1364+E1366+E1365</f>
      </c>
      <c r="G1364" s="167">
        <v>6642</v>
      </c>
      <c r="H1364" s="167">
        <v>65</v>
      </c>
      <c r="I1364" s="168">
        <f t="shared" si="686"/>
      </c>
      <c r="J1364" s="169">
        <f t="shared" si="740"/>
      </c>
      <c r="K1364" s="167">
        <v>26</v>
      </c>
      <c r="L1364" s="169">
        <f t="shared" si="797"/>
      </c>
      <c r="M1364" s="167">
        <v>0</v>
      </c>
      <c r="N1364" s="170">
        <f t="shared" si="824"/>
      </c>
      <c r="O1364" s="167">
        <v>0</v>
      </c>
      <c r="P1364" s="170">
        <f t="shared" si="851"/>
      </c>
      <c r="Q1364" s="171">
        <f>(M1364+M1366)/(O1364+O1366)</f>
      </c>
      <c r="R1364" s="172">
        <v>7</v>
      </c>
      <c r="S1364" s="171">
        <f>(O1364+O1366)/(K1364+K1366)</f>
      </c>
      <c r="T1364" s="172">
        <v>1</v>
      </c>
      <c r="U1364" s="173">
        <f>F1364/T1364</f>
      </c>
      <c r="V1364" s="174">
        <f>(F1364+500)/T1364</f>
      </c>
      <c r="W1364" s="175">
        <v>1723.2000000000007</v>
      </c>
      <c r="X1364" s="174">
        <f>W1364/T1364</f>
      </c>
      <c r="Y1364" s="171">
        <f>T1364/R1364</f>
      </c>
      <c r="Z1364" s="174">
        <f>W1364/F1364</f>
      </c>
      <c r="AA1364" s="174">
        <f>W1364/(F1364+500)</f>
      </c>
      <c r="AB1364" s="172">
        <v>1</v>
      </c>
      <c r="AC1364" s="172">
        <v>1723.2000000000003</v>
      </c>
      <c r="AD1364" s="171">
        <f>AB1364/T1364</f>
      </c>
      <c r="AE1364" s="174">
        <f>(W1364-AC1364)/(F1364+500)</f>
      </c>
      <c r="AF1364" s="174" t="s">
        <v>159</v>
      </c>
    </row>
    <row r="1365">
      <c r="A1365" s="161"/>
      <c r="B1365" s="162"/>
      <c r="C1365" s="163"/>
      <c r="D1365" s="201" t="s">
        <v>142</v>
      </c>
      <c r="E1365" s="165">
        <v>1160.33</v>
      </c>
      <c r="F1365" s="166"/>
      <c r="G1365" s="167">
        <v>4068</v>
      </c>
      <c r="H1365" s="167">
        <v>208</v>
      </c>
      <c r="I1365" s="168">
        <f t="shared" si="686"/>
      </c>
      <c r="J1365" s="169">
        <f t="shared" si="740"/>
      </c>
      <c r="K1365" s="167">
        <v>16</v>
      </c>
      <c r="L1365" s="169">
        <f t="shared" si="797"/>
      </c>
      <c r="M1365" s="167">
        <v>1</v>
      </c>
      <c r="N1365" s="170">
        <f t="shared" si="824"/>
      </c>
      <c r="O1365" s="167">
        <v>3</v>
      </c>
      <c r="P1365" s="170">
        <f t="shared" si="851"/>
      </c>
      <c r="Q1365" s="171"/>
      <c r="R1365" s="172"/>
      <c r="S1365" s="171"/>
      <c r="T1365" s="172"/>
      <c r="U1365" s="173"/>
      <c r="V1365" s="174"/>
      <c r="W1365" s="175"/>
      <c r="X1365" s="174"/>
      <c r="Y1365" s="171"/>
      <c r="Z1365" s="174"/>
      <c r="AA1365" s="174"/>
      <c r="AB1365" s="172"/>
      <c r="AC1365" s="172"/>
      <c r="AD1365" s="171"/>
      <c r="AE1365" s="174"/>
      <c r="AF1365" s="174"/>
    </row>
    <row r="1366">
      <c r="A1366" s="161"/>
      <c r="B1366" s="162"/>
      <c r="C1366" s="163"/>
      <c r="D1366" s="164" t="s">
        <v>144</v>
      </c>
      <c r="E1366" s="165">
        <v>2.4</v>
      </c>
      <c r="F1366" s="166"/>
      <c r="G1366" s="167">
        <v>63</v>
      </c>
      <c r="H1366" s="167">
        <v>0</v>
      </c>
      <c r="I1366" s="168">
        <f t="shared" si="686"/>
      </c>
      <c r="J1366" s="169">
        <f t="shared" si="740"/>
      </c>
      <c r="K1366" s="167">
        <v>0</v>
      </c>
      <c r="L1366" s="169">
        <f t="shared" si="797"/>
      </c>
      <c r="M1366" s="167">
        <v>0</v>
      </c>
      <c r="N1366" s="170">
        <f t="shared" si="824"/>
      </c>
      <c r="O1366" s="167">
        <v>0</v>
      </c>
      <c r="P1366" s="170">
        <f t="shared" si="851"/>
      </c>
      <c r="Q1366" s="171"/>
      <c r="R1366" s="172"/>
      <c r="S1366" s="171"/>
      <c r="T1366" s="172"/>
      <c r="U1366" s="173"/>
      <c r="V1366" s="174"/>
      <c r="W1366" s="175"/>
      <c r="X1366" s="174"/>
      <c r="Y1366" s="171"/>
      <c r="Z1366" s="174"/>
      <c r="AA1366" s="174"/>
      <c r="AB1366" s="172"/>
      <c r="AC1366" s="172"/>
      <c r="AD1366" s="171"/>
      <c r="AE1366" s="174"/>
      <c r="AF1366" s="176" t="s">
        <v>203</v>
      </c>
    </row>
    <row r="1367">
      <c r="A1367" s="161"/>
      <c r="B1367" s="162" t="s">
        <v>170</v>
      </c>
      <c r="C1367" s="163" t="s">
        <v>174</v>
      </c>
      <c r="D1367" s="201" t="s">
        <v>187</v>
      </c>
      <c r="E1367" s="165">
        <v>2207.84</v>
      </c>
      <c r="F1367" s="166">
        <f>E1367+E1369+E1368</f>
      </c>
      <c r="G1367" s="167">
        <v>25110</v>
      </c>
      <c r="H1367" s="167">
        <v>145</v>
      </c>
      <c r="I1367" s="168">
        <f t="shared" si="686"/>
      </c>
      <c r="J1367" s="169">
        <f t="shared" si="740"/>
      </c>
      <c r="K1367" s="167">
        <v>29</v>
      </c>
      <c r="L1367" s="169">
        <f t="shared" si="797"/>
      </c>
      <c r="M1367" s="167">
        <v>3</v>
      </c>
      <c r="N1367" s="170">
        <f t="shared" si="824"/>
      </c>
      <c r="O1367" s="167">
        <v>9</v>
      </c>
      <c r="P1367" s="170">
        <f t="shared" si="851"/>
      </c>
      <c r="Q1367" s="171">
        <f>(M1367+M1369)/(O1367+O1369)</f>
      </c>
      <c r="R1367" s="172">
        <v>16</v>
      </c>
      <c r="S1367" s="171">
        <f>(O1367+O1369)/(K1367+K1369)</f>
      </c>
      <c r="T1367" s="172">
        <v>4</v>
      </c>
      <c r="U1367" s="173">
        <f>F1367/T1367</f>
      </c>
      <c r="V1367" s="174">
        <f>(F1367+500)/T1367</f>
      </c>
      <c r="W1367" s="175">
        <v>3134.4000000000015</v>
      </c>
      <c r="X1367" s="174">
        <f>W1367/T1367</f>
      </c>
      <c r="Y1367" s="171">
        <f>T1367/R1367</f>
      </c>
      <c r="Z1367" s="174">
        <f>W1367/F1367</f>
      </c>
      <c r="AA1367" s="174">
        <f>W1367/(F1367+500)</f>
      </c>
      <c r="AB1367" s="172">
        <v>0</v>
      </c>
      <c r="AC1367" s="172">
        <v>0</v>
      </c>
      <c r="AD1367" s="171">
        <f>AB1367/T1367</f>
      </c>
      <c r="AE1367" s="174">
        <f>(W1367-AC1367)/(F1367+500)</f>
      </c>
      <c r="AF1367" s="174" t="s">
        <v>159</v>
      </c>
    </row>
    <row r="1368">
      <c r="A1368" s="161"/>
      <c r="B1368" s="162"/>
      <c r="C1368" s="163"/>
      <c r="D1368" s="201" t="s">
        <v>142</v>
      </c>
      <c r="E1368" s="165">
        <v>723.7</v>
      </c>
      <c r="F1368" s="166"/>
      <c r="G1368" s="167">
        <v>3684</v>
      </c>
      <c r="H1368" s="167">
        <v>205</v>
      </c>
      <c r="I1368" s="168">
        <f t="shared" si="686"/>
      </c>
      <c r="J1368" s="169">
        <f t="shared" si="740"/>
      </c>
      <c r="K1368" s="167">
        <v>8</v>
      </c>
      <c r="L1368" s="169">
        <f t="shared" si="797"/>
      </c>
      <c r="M1368" s="167">
        <v>1</v>
      </c>
      <c r="N1368" s="170">
        <f t="shared" si="824"/>
      </c>
      <c r="O1368" s="167">
        <v>1</v>
      </c>
      <c r="P1368" s="170">
        <f t="shared" si="851"/>
      </c>
      <c r="Q1368" s="171"/>
      <c r="R1368" s="172"/>
      <c r="S1368" s="171"/>
      <c r="T1368" s="172"/>
      <c r="U1368" s="173"/>
      <c r="V1368" s="174"/>
      <c r="W1368" s="175"/>
      <c r="X1368" s="174"/>
      <c r="Y1368" s="171"/>
      <c r="Z1368" s="174"/>
      <c r="AA1368" s="174"/>
      <c r="AB1368" s="172"/>
      <c r="AC1368" s="172"/>
      <c r="AD1368" s="171"/>
      <c r="AE1368" s="174"/>
      <c r="AF1368" s="174"/>
    </row>
    <row r="1369">
      <c r="A1369" s="161"/>
      <c r="B1369" s="162"/>
      <c r="C1369" s="163"/>
      <c r="D1369" s="164" t="s">
        <v>144</v>
      </c>
      <c r="E1369" s="165">
        <v>1.14</v>
      </c>
      <c r="F1369" s="166"/>
      <c r="G1369" s="167">
        <v>44</v>
      </c>
      <c r="H1369" s="167">
        <v>4</v>
      </c>
      <c r="I1369" s="168">
        <f t="shared" si="686"/>
      </c>
      <c r="J1369" s="169">
        <f t="shared" si="740"/>
      </c>
      <c r="K1369" s="167">
        <v>1</v>
      </c>
      <c r="L1369" s="169">
        <f t="shared" si="797"/>
      </c>
      <c r="M1369" s="167">
        <v>0</v>
      </c>
      <c r="N1369" s="170">
        <f t="shared" si="824"/>
      </c>
      <c r="O1369" s="167">
        <v>0</v>
      </c>
      <c r="P1369" s="170">
        <f t="shared" si="851"/>
      </c>
      <c r="Q1369" s="171"/>
      <c r="R1369" s="172"/>
      <c r="S1369" s="171"/>
      <c r="T1369" s="172"/>
      <c r="U1369" s="173"/>
      <c r="V1369" s="174"/>
      <c r="W1369" s="175"/>
      <c r="X1369" s="174"/>
      <c r="Y1369" s="171"/>
      <c r="Z1369" s="174"/>
      <c r="AA1369" s="174"/>
      <c r="AB1369" s="172"/>
      <c r="AC1369" s="172"/>
      <c r="AD1369" s="171"/>
      <c r="AE1369" s="174"/>
      <c r="AF1369" s="176" t="s">
        <v>203</v>
      </c>
    </row>
    <row r="1370">
      <c r="A1370" s="161"/>
      <c r="B1370" s="162" t="s">
        <v>171</v>
      </c>
      <c r="C1370" s="163" t="s">
        <v>174</v>
      </c>
      <c r="D1370" s="201" t="s">
        <v>187</v>
      </c>
      <c r="E1370" s="165">
        <v>1160.38</v>
      </c>
      <c r="F1370" s="166">
        <f>E1370+E1372+E1371</f>
      </c>
      <c r="G1370" s="167">
        <v>16882</v>
      </c>
      <c r="H1370" s="167">
        <v>185</v>
      </c>
      <c r="I1370" s="168">
        <f t="shared" si="686"/>
      </c>
      <c r="J1370" s="169">
        <f t="shared" si="740"/>
      </c>
      <c r="K1370" s="167">
        <v>27</v>
      </c>
      <c r="L1370" s="169">
        <f t="shared" si="797"/>
      </c>
      <c r="M1370" s="167">
        <v>1</v>
      </c>
      <c r="N1370" s="170">
        <f t="shared" si="824"/>
      </c>
      <c r="O1370" s="167">
        <v>2</v>
      </c>
      <c r="P1370" s="170">
        <f t="shared" si="851"/>
      </c>
      <c r="Q1370" s="171">
        <f>(M1370+M1372)/(O1370+O1372)</f>
      </c>
      <c r="R1370" s="172">
        <v>3</v>
      </c>
      <c r="S1370" s="171">
        <f>(O1370+O1372)/(K1370+K1372)</f>
      </c>
      <c r="T1370" s="172">
        <v>1</v>
      </c>
      <c r="U1370" s="173">
        <f>F1370/T1370</f>
      </c>
      <c r="V1370" s="174">
        <f>(F1370+500)/T1370</f>
      </c>
      <c r="W1370" s="175">
        <v>396</v>
      </c>
      <c r="X1370" s="174">
        <f>W1370/T1370</f>
      </c>
      <c r="Y1370" s="171">
        <f>T1370/R1370</f>
      </c>
      <c r="Z1370" s="174">
        <f>W1370/F1370</f>
      </c>
      <c r="AA1370" s="174">
        <f>W1370/(F1370+500)</f>
      </c>
      <c r="AB1370" s="172">
        <v>0</v>
      </c>
      <c r="AC1370" s="172">
        <v>0</v>
      </c>
      <c r="AD1370" s="171">
        <f>AB1370/T1370</f>
      </c>
      <c r="AE1370" s="174">
        <f>(W1370-AC1370)/(F1370+500)</f>
      </c>
      <c r="AF1370" s="174" t="s">
        <v>159</v>
      </c>
    </row>
    <row r="1371">
      <c r="A1371" s="161"/>
      <c r="B1371" s="162"/>
      <c r="C1371" s="163"/>
      <c r="D1371" s="201" t="s">
        <v>142</v>
      </c>
      <c r="E1371" s="165">
        <v>290.71</v>
      </c>
      <c r="F1371" s="166"/>
      <c r="G1371" s="167">
        <v>1574</v>
      </c>
      <c r="H1371" s="167">
        <v>93</v>
      </c>
      <c r="I1371" s="168">
        <f t="shared" si="686"/>
      </c>
      <c r="J1371" s="169">
        <f t="shared" si="740"/>
      </c>
      <c r="K1371" s="167">
        <v>5</v>
      </c>
      <c r="L1371" s="169">
        <f t="shared" si="797"/>
      </c>
      <c r="M1371" s="167">
        <v>0</v>
      </c>
      <c r="N1371" s="170">
        <f t="shared" si="824"/>
      </c>
      <c r="O1371" s="167">
        <v>0</v>
      </c>
      <c r="P1371" s="170">
        <f t="shared" si="851"/>
      </c>
      <c r="Q1371" s="171"/>
      <c r="R1371" s="172"/>
      <c r="S1371" s="171"/>
      <c r="T1371" s="172"/>
      <c r="U1371" s="173"/>
      <c r="V1371" s="174"/>
      <c r="W1371" s="175"/>
      <c r="X1371" s="174"/>
      <c r="Y1371" s="171"/>
      <c r="Z1371" s="174"/>
      <c r="AA1371" s="174"/>
      <c r="AB1371" s="172"/>
      <c r="AC1371" s="172"/>
      <c r="AD1371" s="171"/>
      <c r="AE1371" s="174"/>
      <c r="AF1371" s="174"/>
    </row>
    <row r="1372">
      <c r="A1372" s="161"/>
      <c r="B1372" s="162"/>
      <c r="C1372" s="163"/>
      <c r="D1372" s="164" t="s">
        <v>144</v>
      </c>
      <c r="E1372" s="165">
        <v>0.07</v>
      </c>
      <c r="F1372" s="166"/>
      <c r="G1372" s="167">
        <v>11</v>
      </c>
      <c r="H1372" s="167">
        <v>0</v>
      </c>
      <c r="I1372" s="168">
        <f t="shared" si="686"/>
      </c>
      <c r="J1372" s="169">
        <f t="shared" si="740"/>
      </c>
      <c r="K1372" s="167">
        <v>0</v>
      </c>
      <c r="L1372" s="169">
        <f t="shared" si="797"/>
      </c>
      <c r="M1372" s="167">
        <v>0</v>
      </c>
      <c r="N1372" s="170">
        <f t="shared" si="824"/>
      </c>
      <c r="O1372" s="167">
        <v>0</v>
      </c>
      <c r="P1372" s="170">
        <f t="shared" si="851"/>
      </c>
      <c r="Q1372" s="171"/>
      <c r="R1372" s="172"/>
      <c r="S1372" s="171"/>
      <c r="T1372" s="172"/>
      <c r="U1372" s="173"/>
      <c r="V1372" s="174"/>
      <c r="W1372" s="175"/>
      <c r="X1372" s="174"/>
      <c r="Y1372" s="171"/>
      <c r="Z1372" s="174"/>
      <c r="AA1372" s="174"/>
      <c r="AB1372" s="172"/>
      <c r="AC1372" s="172"/>
      <c r="AD1372" s="171"/>
      <c r="AE1372" s="174"/>
      <c r="AF1372" s="176" t="s">
        <v>203</v>
      </c>
    </row>
    <row r="1373">
      <c r="A1373" s="161"/>
      <c r="B1373" s="177" t="s">
        <v>149</v>
      </c>
      <c r="C1373" s="178"/>
      <c r="D1373" s="179"/>
      <c r="E1373" s="180">
        <f>SUM(E1361:E1372)</f>
      </c>
      <c r="F1373" s="181">
        <f>SUM(F1361:F1372)</f>
      </c>
      <c r="G1373" s="181">
        <f>SUM(G1361:G1372)</f>
      </c>
      <c r="H1373" s="181">
        <f>SUM(H1361:H1372)</f>
      </c>
      <c r="I1373" s="182">
        <f t="shared" si="686"/>
      </c>
      <c r="J1373" s="183">
        <f t="shared" si="740"/>
      </c>
      <c r="K1373" s="181">
        <f>SUM(K1361:K1372)</f>
      </c>
      <c r="L1373" s="183">
        <f t="shared" si="797"/>
      </c>
      <c r="M1373" s="181">
        <f>SUM(M1361:M1372)</f>
      </c>
      <c r="N1373" s="184">
        <f t="shared" si="824"/>
      </c>
      <c r="O1373" s="181">
        <f>SUM(O1361:O1372)</f>
      </c>
      <c r="P1373" s="184">
        <f t="shared" si="851"/>
      </c>
      <c r="Q1373" s="185">
        <f t="shared" ref="Q1373:Q1374" si="713">M1373/O1373</f>
      </c>
      <c r="R1373" s="181">
        <f>SUM(R1361:R1372)</f>
      </c>
      <c r="S1373" s="185">
        <f t="shared" ref="S1373:S1374" si="767">(O1373+O1373)/(K1373+K1373)</f>
      </c>
      <c r="T1373" s="181">
        <f>SUM(T1361:T1372)</f>
      </c>
      <c r="U1373" s="186">
        <f t="shared" ref="U1373:U1374" si="131">F1373/T1373</f>
      </c>
      <c r="V1373" s="187">
        <f>(F1373+5*500)/T1373</f>
      </c>
      <c r="W1373" s="183">
        <f>SUM(W1361:W1372)</f>
      </c>
      <c r="X1373" s="188">
        <f t="shared" ref="X1373:X1374" si="263">W1373/T1373</f>
      </c>
      <c r="Y1373" s="185">
        <f t="shared" ref="Y1373:Y1374" si="395">T1373/R1373</f>
      </c>
      <c r="Z1373" s="187">
        <f t="shared" ref="Z1373:Z1374" si="527">W1373/F1373</f>
      </c>
      <c r="AA1373" s="187">
        <f>W1373/(F1373+COUNT(W1361:W1372)*500)</f>
      </c>
      <c r="AB1373" s="181">
        <f>SUM(AB1361:AB1372)</f>
      </c>
      <c r="AC1373" s="181">
        <f>SUM(AC1361:AC1372)</f>
      </c>
      <c r="AD1373" s="185">
        <f t="shared" ref="AD1373:AD1374" si="659">AB1373/T1373</f>
      </c>
      <c r="AE1373" s="189">
        <f>(W1373-AC1373)/(F1373+COUNT(W1361:W1372))</f>
      </c>
      <c r="AF1373" s="174"/>
    </row>
    <row r="1374">
      <c r="A1374" s="161"/>
      <c r="B1374" s="191" t="s">
        <v>172</v>
      </c>
      <c r="C1374" s="191"/>
      <c r="D1374" s="191"/>
      <c r="E1374" s="193">
        <f>E1321+E1334+E1347+E1360+E1373</f>
      </c>
      <c r="F1374" s="194">
        <f>F1321+F1334+F1347+F1360+F1373</f>
      </c>
      <c r="G1374" s="194">
        <f>G1321+G1334+G1347+G1360+G1373</f>
      </c>
      <c r="H1374" s="194">
        <f>H1321+H1334+H1347+H1360+H1373</f>
      </c>
      <c r="I1374" s="195">
        <f t="shared" si="686"/>
      </c>
      <c r="J1374" s="194">
        <f>J1321+J1334+J1347+J1360+J1373</f>
      </c>
      <c r="K1374" s="194">
        <f>K1321+K1334+K1347+K1360+K1373</f>
      </c>
      <c r="L1374" s="196">
        <f t="shared" si="797"/>
      </c>
      <c r="M1374" s="194">
        <f>M1321+M1334+M1347+M1360+M1373</f>
      </c>
      <c r="N1374" s="197">
        <f t="shared" si="824"/>
      </c>
      <c r="O1374" s="194">
        <f>O1321+O1334+O1347+O1360+O1373</f>
      </c>
      <c r="P1374" s="197">
        <f t="shared" si="851"/>
      </c>
      <c r="Q1374" s="198">
        <f t="shared" si="713"/>
      </c>
      <c r="R1374" s="194">
        <f>R1321+R1334+R1347+R1360+R1373</f>
      </c>
      <c r="S1374" s="198">
        <f t="shared" si="767"/>
      </c>
      <c r="T1374" s="194">
        <f>T1321+T1334+T1347+T1360+T1373</f>
      </c>
      <c r="U1374" s="199">
        <f t="shared" si="131"/>
      </c>
      <c r="V1374" s="194">
        <f>(F1374+4*500)/T1374</f>
      </c>
      <c r="W1374" s="194">
        <f>W1321+W1334+W1347+W1360+W1373</f>
      </c>
      <c r="X1374" s="194">
        <f t="shared" si="263"/>
      </c>
      <c r="Y1374" s="198">
        <f t="shared" si="395"/>
      </c>
      <c r="Z1374" s="194">
        <f t="shared" si="527"/>
      </c>
      <c r="AA1374" s="194">
        <f>W1374/(F1374+COUNT(W1309:W1320,W1322:W1333,W1335:W1346,W1348:W1359,W1361:W1372)*500)</f>
      </c>
      <c r="AB1374" s="194">
        <f>AB1321+AB1334+AB1347+AB1360+AB1373</f>
      </c>
      <c r="AC1374" s="194">
        <f>AC1321+AC1334+AC1347+AC1360+AC1373</f>
      </c>
      <c r="AD1374" s="198">
        <f t="shared" si="659"/>
      </c>
      <c r="AE1374" s="194">
        <f>(W1374-AC1374)/(F1374+COUNT(W1309:W1320,W1322:W1333,W1335:W1346,W1348:W1359,W1361:W1372)*500)</f>
      </c>
      <c r="AF1374" s="174"/>
    </row>
    <row r="1375">
      <c r="A1375" s="209"/>
      <c r="B1375" s="210"/>
      <c r="C1375" s="210"/>
      <c r="D1375" s="210"/>
      <c r="E1375" s="211"/>
      <c r="F1375" s="212"/>
      <c r="G1375" s="212"/>
      <c r="H1375" s="212"/>
      <c r="I1375" s="213"/>
      <c r="J1375" s="212"/>
      <c r="K1375" s="212"/>
      <c r="L1375" s="214"/>
      <c r="M1375" s="212"/>
      <c r="N1375" s="215"/>
      <c r="O1375" s="212"/>
      <c r="P1375" s="215"/>
      <c r="Q1375" s="216"/>
      <c r="R1375" s="212"/>
      <c r="S1375" s="216"/>
      <c r="T1375" s="212">
        <f>T1376-T1374</f>
      </c>
      <c r="U1375" s="217"/>
      <c r="V1375" s="212"/>
      <c r="W1375" s="212">
        <f>W1376-W1374</f>
      </c>
      <c r="X1375" s="212"/>
      <c r="Y1375" s="216"/>
      <c r="Z1375" s="212"/>
      <c r="AA1375" s="212"/>
      <c r="AB1375" s="212"/>
      <c r="AC1375" s="212">
        <f>AC1376-AC1374</f>
      </c>
      <c r="AD1375" s="216"/>
      <c r="AE1375" s="212"/>
      <c r="AF1375" s="212"/>
    </row>
    <row r="1376">
      <c r="A1376" s="209"/>
      <c r="B1376" s="210"/>
      <c r="C1376" s="210"/>
      <c r="D1376" s="210"/>
      <c r="E1376" s="211"/>
      <c r="F1376" s="212"/>
      <c r="G1376" s="212"/>
      <c r="H1376" s="212"/>
      <c r="I1376" s="213"/>
      <c r="J1376" s="212"/>
      <c r="K1376" s="212"/>
      <c r="L1376" s="214"/>
      <c r="M1376" s="212"/>
      <c r="N1376" s="215"/>
      <c r="O1376" s="212"/>
      <c r="P1376" s="215"/>
      <c r="Q1376" s="216"/>
      <c r="R1376" s="212"/>
      <c r="S1376" s="216"/>
      <c r="T1376" s="218">
        <v>18</v>
      </c>
      <c r="U1376" s="217"/>
      <c r="V1376" s="212"/>
      <c r="W1376" s="218">
        <v>23269.2</v>
      </c>
      <c r="X1376" s="212"/>
      <c r="Y1376" s="216"/>
      <c r="Z1376" s="212"/>
      <c r="AA1376" s="212"/>
      <c r="AB1376" s="212"/>
      <c r="AC1376" s="218">
        <v>5517.6</v>
      </c>
      <c r="AD1376" s="216"/>
      <c r="AE1376" s="212"/>
      <c r="AF1376" s="212"/>
    </row>
    <row r="1377">
      <c r="A1377" s="209"/>
      <c r="B1377" s="210"/>
      <c r="C1377" s="210"/>
      <c r="D1377" s="210"/>
      <c r="E1377" s="211"/>
      <c r="F1377" s="212"/>
      <c r="G1377" s="212"/>
      <c r="H1377" s="212"/>
      <c r="I1377" s="213"/>
      <c r="J1377" s="212"/>
      <c r="K1377" s="212"/>
      <c r="L1377" s="214"/>
      <c r="M1377" s="212"/>
      <c r="N1377" s="215"/>
      <c r="O1377" s="212"/>
      <c r="P1377" s="215"/>
      <c r="Q1377" s="216"/>
      <c r="R1377" s="212"/>
      <c r="S1377" s="216"/>
      <c r="T1377" s="218"/>
      <c r="U1377" s="217"/>
      <c r="V1377" s="212"/>
      <c r="W1377" s="218"/>
      <c r="X1377" s="212"/>
      <c r="Y1377" s="216"/>
      <c r="Z1377" s="212"/>
      <c r="AA1377" s="212"/>
      <c r="AB1377" s="212"/>
      <c r="AC1377" s="218"/>
      <c r="AD1377" s="216"/>
      <c r="AE1377" s="212"/>
      <c r="AF1377" s="212"/>
    </row>
    <row r="1378">
      <c r="A1378" s="209"/>
      <c r="B1378" s="210"/>
      <c r="C1378" s="210"/>
      <c r="D1378" s="210"/>
      <c r="E1378" s="211"/>
      <c r="F1378" s="212"/>
      <c r="G1378" s="212"/>
      <c r="H1378" s="212"/>
      <c r="I1378" s="213"/>
      <c r="J1378" s="212"/>
      <c r="K1378" s="212"/>
      <c r="L1378" s="214"/>
      <c r="M1378" s="212"/>
      <c r="N1378" s="215"/>
      <c r="O1378" s="212"/>
      <c r="P1378" s="215"/>
      <c r="Q1378" s="216"/>
      <c r="R1378" s="212"/>
      <c r="S1378" s="216"/>
      <c r="T1378" s="218"/>
      <c r="U1378" s="217"/>
      <c r="V1378" s="212"/>
      <c r="W1378" s="218"/>
      <c r="X1378" s="212"/>
      <c r="Y1378" s="216"/>
      <c r="Z1378" s="212"/>
      <c r="AA1378" s="212"/>
      <c r="AB1378" s="212"/>
      <c r="AC1378" s="218"/>
      <c r="AD1378" s="216"/>
      <c r="AE1378" s="212"/>
      <c r="AF1378" s="212"/>
    </row>
    <row r="1379">
      <c r="A1379" s="209"/>
      <c r="B1379" s="210"/>
      <c r="C1379" s="210"/>
      <c r="D1379" s="210"/>
      <c r="E1379" s="211"/>
      <c r="F1379" s="212"/>
      <c r="G1379" s="212"/>
      <c r="H1379" s="212"/>
      <c r="I1379" s="213"/>
      <c r="J1379" s="212"/>
      <c r="K1379" s="212"/>
      <c r="L1379" s="214"/>
      <c r="M1379" s="212"/>
      <c r="N1379" s="215"/>
      <c r="O1379" s="212"/>
      <c r="P1379" s="215"/>
      <c r="Q1379" s="216"/>
      <c r="R1379" s="212"/>
      <c r="S1379" s="216"/>
      <c r="T1379" s="218"/>
      <c r="U1379" s="217"/>
      <c r="V1379" s="212"/>
      <c r="W1379" s="218"/>
      <c r="X1379" s="212"/>
      <c r="Y1379" s="216"/>
      <c r="Z1379" s="212"/>
      <c r="AA1379" s="212"/>
      <c r="AB1379" s="212"/>
      <c r="AC1379" s="218"/>
      <c r="AD1379" s="216"/>
      <c r="AE1379" s="212"/>
      <c r="AF1379" s="212"/>
    </row>
    <row r="1380">
      <c r="A1380" s="209"/>
      <c r="B1380" s="210"/>
      <c r="C1380" s="210"/>
      <c r="D1380" s="210"/>
      <c r="E1380" s="211"/>
      <c r="F1380" s="212"/>
      <c r="G1380" s="212"/>
      <c r="H1380" s="212"/>
      <c r="I1380" s="213"/>
      <c r="J1380" s="212"/>
      <c r="K1380" s="212"/>
      <c r="L1380" s="214"/>
      <c r="M1380" s="212"/>
      <c r="N1380" s="215"/>
      <c r="O1380" s="212"/>
      <c r="P1380" s="215"/>
      <c r="Q1380" s="216"/>
      <c r="R1380" s="212"/>
      <c r="S1380" s="216"/>
      <c r="T1380" s="218"/>
      <c r="U1380" s="217"/>
      <c r="V1380" s="212"/>
      <c r="W1380" s="218"/>
      <c r="X1380" s="212"/>
      <c r="Y1380" s="216"/>
      <c r="Z1380" s="212"/>
      <c r="AA1380" s="212"/>
      <c r="AB1380" s="212"/>
      <c r="AC1380" s="218"/>
      <c r="AD1380" s="216"/>
      <c r="AE1380" s="212"/>
      <c r="AF1380" s="212"/>
    </row>
    <row r="1381">
      <c r="A1381" s="209"/>
      <c r="B1381" s="210"/>
      <c r="C1381" s="210"/>
      <c r="D1381" s="210"/>
      <c r="E1381" s="211"/>
      <c r="F1381" s="212"/>
      <c r="G1381" s="212"/>
      <c r="H1381" s="212"/>
      <c r="I1381" s="213"/>
      <c r="J1381" s="212"/>
      <c r="K1381" s="212"/>
      <c r="L1381" s="214"/>
      <c r="M1381" s="212"/>
      <c r="N1381" s="215"/>
      <c r="O1381" s="212"/>
      <c r="P1381" s="215"/>
      <c r="Q1381" s="216"/>
      <c r="R1381" s="212"/>
      <c r="S1381" s="216"/>
      <c r="T1381" s="218"/>
      <c r="U1381" s="217"/>
      <c r="V1381" s="212"/>
      <c r="W1381" s="218"/>
      <c r="X1381" s="212"/>
      <c r="Y1381" s="216"/>
      <c r="Z1381" s="212"/>
      <c r="AA1381" s="212"/>
      <c r="AB1381" s="212"/>
      <c r="AC1381" s="218"/>
      <c r="AD1381" s="216"/>
      <c r="AE1381" s="212"/>
      <c r="AF1381" s="212"/>
    </row>
    <row r="1382">
      <c r="A1382" s="209"/>
      <c r="B1382" s="210"/>
      <c r="C1382" s="210"/>
      <c r="D1382" s="210"/>
      <c r="E1382" s="211"/>
      <c r="F1382" s="212"/>
      <c r="G1382" s="212"/>
      <c r="H1382" s="212"/>
      <c r="I1382" s="213"/>
      <c r="J1382" s="212"/>
      <c r="K1382" s="212"/>
      <c r="L1382" s="214"/>
      <c r="M1382" s="212"/>
      <c r="N1382" s="215"/>
      <c r="O1382" s="212"/>
      <c r="P1382" s="215"/>
      <c r="Q1382" s="216"/>
      <c r="R1382" s="212"/>
      <c r="S1382" s="216"/>
      <c r="T1382" s="218"/>
      <c r="U1382" s="217"/>
      <c r="V1382" s="212"/>
      <c r="W1382" s="218"/>
      <c r="X1382" s="212"/>
      <c r="Y1382" s="216"/>
      <c r="Z1382" s="212"/>
      <c r="AA1382" s="212"/>
      <c r="AB1382" s="212"/>
      <c r="AC1382" s="218"/>
      <c r="AD1382" s="216"/>
      <c r="AE1382" s="212"/>
      <c r="AF1382" s="212"/>
    </row>
    <row r="1383">
      <c r="A1383" s="209"/>
      <c r="B1383" s="210"/>
      <c r="C1383" s="210"/>
      <c r="D1383" s="210"/>
      <c r="E1383" s="211"/>
      <c r="F1383" s="212"/>
      <c r="G1383" s="212"/>
      <c r="H1383" s="212"/>
      <c r="I1383" s="213"/>
      <c r="J1383" s="212"/>
      <c r="K1383" s="212"/>
      <c r="L1383" s="214"/>
      <c r="M1383" s="212"/>
      <c r="N1383" s="215"/>
      <c r="O1383" s="212"/>
      <c r="P1383" s="215"/>
      <c r="Q1383" s="216"/>
      <c r="R1383" s="212"/>
      <c r="S1383" s="216"/>
      <c r="T1383" s="218"/>
      <c r="U1383" s="217"/>
      <c r="V1383" s="212"/>
      <c r="W1383" s="218"/>
      <c r="X1383" s="212"/>
      <c r="Y1383" s="216"/>
      <c r="Z1383" s="212"/>
      <c r="AA1383" s="212"/>
      <c r="AB1383" s="212"/>
      <c r="AC1383" s="218"/>
      <c r="AD1383" s="216"/>
      <c r="AE1383" s="212"/>
      <c r="AF1383" s="212"/>
    </row>
    <row r="1384">
      <c r="A1384" s="209"/>
      <c r="B1384" s="210"/>
      <c r="C1384" s="210"/>
      <c r="D1384" s="210"/>
      <c r="E1384" s="211"/>
      <c r="F1384" s="212"/>
      <c r="G1384" s="212"/>
      <c r="H1384" s="212"/>
      <c r="I1384" s="213"/>
      <c r="J1384" s="212"/>
      <c r="K1384" s="212"/>
      <c r="L1384" s="214"/>
      <c r="M1384" s="212"/>
      <c r="N1384" s="215"/>
      <c r="O1384" s="212"/>
      <c r="P1384" s="215"/>
      <c r="Q1384" s="216"/>
      <c r="R1384" s="212"/>
      <c r="S1384" s="216"/>
      <c r="T1384" s="218"/>
      <c r="U1384" s="217"/>
      <c r="V1384" s="212"/>
      <c r="W1384" s="218"/>
      <c r="X1384" s="212"/>
      <c r="Y1384" s="216"/>
      <c r="Z1384" s="212"/>
      <c r="AA1384" s="212"/>
      <c r="AB1384" s="212"/>
      <c r="AC1384" s="218"/>
      <c r="AD1384" s="216"/>
      <c r="AE1384" s="212"/>
      <c r="AF1384" s="212"/>
    </row>
    <row r="1385">
      <c r="A1385" s="209"/>
      <c r="B1385" s="210"/>
      <c r="C1385" s="210"/>
      <c r="D1385" s="210"/>
      <c r="E1385" s="211"/>
      <c r="F1385" s="212"/>
      <c r="G1385" s="212"/>
      <c r="H1385" s="212"/>
      <c r="I1385" s="213"/>
      <c r="J1385" s="212"/>
      <c r="K1385" s="212"/>
      <c r="L1385" s="214"/>
      <c r="M1385" s="212"/>
      <c r="N1385" s="215"/>
      <c r="O1385" s="212"/>
      <c r="P1385" s="215"/>
      <c r="Q1385" s="216"/>
      <c r="R1385" s="212"/>
      <c r="S1385" s="216"/>
      <c r="T1385" s="218"/>
      <c r="U1385" s="217"/>
      <c r="V1385" s="212"/>
      <c r="W1385" s="218"/>
      <c r="X1385" s="212"/>
      <c r="Y1385" s="216"/>
      <c r="Z1385" s="212"/>
      <c r="AA1385" s="212"/>
      <c r="AB1385" s="212"/>
      <c r="AC1385" s="218"/>
      <c r="AD1385" s="216"/>
      <c r="AE1385" s="212"/>
      <c r="AF1385" s="212"/>
    </row>
    <row r="1386">
      <c r="A1386" s="209"/>
      <c r="B1386" s="210"/>
      <c r="C1386" s="210"/>
      <c r="D1386" s="210"/>
      <c r="E1386" s="211"/>
      <c r="F1386" s="212"/>
      <c r="G1386" s="212"/>
      <c r="H1386" s="212"/>
      <c r="I1386" s="213"/>
      <c r="J1386" s="212"/>
      <c r="K1386" s="212"/>
      <c r="L1386" s="214"/>
      <c r="M1386" s="212"/>
      <c r="N1386" s="215"/>
      <c r="O1386" s="212"/>
      <c r="P1386" s="215"/>
      <c r="Q1386" s="216"/>
      <c r="R1386" s="212"/>
      <c r="S1386" s="216"/>
      <c r="T1386" s="218"/>
      <c r="U1386" s="217"/>
      <c r="V1386" s="212"/>
      <c r="W1386" s="218"/>
      <c r="X1386" s="212"/>
      <c r="Y1386" s="216"/>
      <c r="Z1386" s="212"/>
      <c r="AA1386" s="212"/>
      <c r="AB1386" s="212"/>
      <c r="AC1386" s="218"/>
      <c r="AD1386" s="216"/>
      <c r="AE1386" s="212"/>
      <c r="AF1386" s="212"/>
    </row>
    <row r="1387">
      <c r="A1387" s="209"/>
      <c r="B1387" s="210"/>
      <c r="C1387" s="210"/>
      <c r="D1387" s="210"/>
      <c r="E1387" s="211"/>
      <c r="F1387" s="212"/>
      <c r="G1387" s="212"/>
      <c r="H1387" s="212"/>
      <c r="I1387" s="213"/>
      <c r="J1387" s="212"/>
      <c r="K1387" s="212"/>
      <c r="L1387" s="214"/>
      <c r="M1387" s="212"/>
      <c r="N1387" s="215"/>
      <c r="O1387" s="212"/>
      <c r="P1387" s="215"/>
      <c r="Q1387" s="216"/>
      <c r="R1387" s="212"/>
      <c r="S1387" s="216"/>
      <c r="T1387" s="218"/>
      <c r="U1387" s="217"/>
      <c r="V1387" s="212"/>
      <c r="W1387" s="218"/>
      <c r="X1387" s="212"/>
      <c r="Y1387" s="216"/>
      <c r="Z1387" s="212"/>
      <c r="AA1387" s="212"/>
      <c r="AB1387" s="212"/>
      <c r="AC1387" s="218"/>
      <c r="AD1387" s="216"/>
      <c r="AE1387" s="212"/>
      <c r="AF1387" s="212"/>
    </row>
    <row r="1388">
      <c r="A1388" s="209"/>
      <c r="B1388" s="210"/>
      <c r="C1388" s="210"/>
      <c r="D1388" s="210"/>
      <c r="E1388" s="211"/>
      <c r="F1388" s="212"/>
      <c r="G1388" s="212"/>
      <c r="H1388" s="212"/>
      <c r="I1388" s="213"/>
      <c r="J1388" s="212"/>
      <c r="K1388" s="212"/>
      <c r="L1388" s="214"/>
      <c r="M1388" s="212"/>
      <c r="N1388" s="215"/>
      <c r="O1388" s="212"/>
      <c r="P1388" s="215"/>
      <c r="Q1388" s="216"/>
      <c r="R1388" s="212"/>
      <c r="S1388" s="216"/>
      <c r="T1388" s="218"/>
      <c r="U1388" s="217"/>
      <c r="V1388" s="212"/>
      <c r="W1388" s="218"/>
      <c r="X1388" s="212"/>
      <c r="Y1388" s="216"/>
      <c r="Z1388" s="212"/>
      <c r="AA1388" s="212"/>
      <c r="AB1388" s="212"/>
      <c r="AC1388" s="218"/>
      <c r="AD1388" s="216"/>
      <c r="AE1388" s="212"/>
      <c r="AF1388" s="212"/>
    </row>
    <row r="1389">
      <c r="A1389" s="209"/>
      <c r="B1389" s="210"/>
      <c r="C1389" s="210"/>
      <c r="D1389" s="210"/>
      <c r="E1389" s="211"/>
      <c r="F1389" s="212"/>
      <c r="G1389" s="212"/>
      <c r="H1389" s="212"/>
      <c r="I1389" s="213"/>
      <c r="J1389" s="212"/>
      <c r="K1389" s="212"/>
      <c r="L1389" s="214"/>
      <c r="M1389" s="212"/>
      <c r="N1389" s="215"/>
      <c r="O1389" s="212"/>
      <c r="P1389" s="215"/>
      <c r="Q1389" s="216"/>
      <c r="R1389" s="212"/>
      <c r="S1389" s="216"/>
      <c r="T1389" s="218"/>
      <c r="U1389" s="217"/>
      <c r="V1389" s="212"/>
      <c r="W1389" s="218"/>
      <c r="X1389" s="212"/>
      <c r="Y1389" s="216"/>
      <c r="Z1389" s="212"/>
      <c r="AA1389" s="212"/>
      <c r="AB1389" s="212"/>
      <c r="AC1389" s="218"/>
      <c r="AD1389" s="216"/>
      <c r="AE1389" s="212"/>
      <c r="AF1389" s="212"/>
    </row>
    <row r="1390">
      <c r="A1390" s="209"/>
      <c r="B1390" s="210"/>
      <c r="C1390" s="210"/>
      <c r="D1390" s="210"/>
      <c r="E1390" s="211"/>
      <c r="F1390" s="212"/>
      <c r="G1390" s="212"/>
      <c r="H1390" s="212"/>
      <c r="I1390" s="213"/>
      <c r="J1390" s="212"/>
      <c r="K1390" s="212"/>
      <c r="L1390" s="214"/>
      <c r="M1390" s="212"/>
      <c r="N1390" s="215"/>
      <c r="O1390" s="212"/>
      <c r="P1390" s="215"/>
      <c r="Q1390" s="216"/>
      <c r="R1390" s="212"/>
      <c r="S1390" s="216"/>
      <c r="T1390" s="218"/>
      <c r="U1390" s="217"/>
      <c r="V1390" s="212"/>
      <c r="W1390" s="218"/>
      <c r="X1390" s="212"/>
      <c r="Y1390" s="216"/>
      <c r="Z1390" s="212"/>
      <c r="AA1390" s="212"/>
      <c r="AB1390" s="212"/>
      <c r="AC1390" s="218"/>
      <c r="AD1390" s="216"/>
      <c r="AE1390" s="212"/>
      <c r="AF1390" s="212"/>
    </row>
    <row r="1391">
      <c r="A1391" s="209"/>
      <c r="B1391" s="210"/>
      <c r="C1391" s="210"/>
      <c r="D1391" s="210"/>
      <c r="E1391" s="211"/>
      <c r="F1391" s="212"/>
      <c r="G1391" s="212"/>
      <c r="H1391" s="212"/>
      <c r="I1391" s="213"/>
      <c r="J1391" s="212"/>
      <c r="K1391" s="212"/>
      <c r="L1391" s="214"/>
      <c r="M1391" s="212"/>
      <c r="N1391" s="215"/>
      <c r="O1391" s="212"/>
      <c r="P1391" s="215"/>
      <c r="Q1391" s="216"/>
      <c r="R1391" s="212"/>
      <c r="S1391" s="216"/>
      <c r="T1391" s="218"/>
      <c r="U1391" s="217"/>
      <c r="V1391" s="212"/>
      <c r="W1391" s="218"/>
      <c r="X1391" s="212"/>
      <c r="Y1391" s="216"/>
      <c r="Z1391" s="212"/>
      <c r="AA1391" s="212"/>
      <c r="AB1391" s="212"/>
      <c r="AC1391" s="218"/>
      <c r="AD1391" s="216"/>
      <c r="AE1391" s="212"/>
      <c r="AF1391" s="212"/>
    </row>
    <row r="1392">
      <c r="A1392" s="209"/>
      <c r="B1392" s="210"/>
      <c r="C1392" s="210"/>
      <c r="D1392" s="210"/>
      <c r="E1392" s="211"/>
      <c r="F1392" s="212"/>
      <c r="G1392" s="212"/>
      <c r="H1392" s="212"/>
      <c r="I1392" s="213"/>
      <c r="J1392" s="212"/>
      <c r="K1392" s="212"/>
      <c r="L1392" s="214"/>
      <c r="M1392" s="212"/>
      <c r="N1392" s="215"/>
      <c r="O1392" s="212"/>
      <c r="P1392" s="215"/>
      <c r="Q1392" s="216"/>
      <c r="R1392" s="212"/>
      <c r="S1392" s="216"/>
      <c r="T1392" s="218"/>
      <c r="U1392" s="217"/>
      <c r="V1392" s="212"/>
      <c r="W1392" s="218"/>
      <c r="X1392" s="212"/>
      <c r="Y1392" s="216"/>
      <c r="Z1392" s="212"/>
      <c r="AA1392" s="212"/>
      <c r="AB1392" s="212"/>
      <c r="AC1392" s="218"/>
      <c r="AD1392" s="216"/>
      <c r="AE1392" s="212"/>
      <c r="AF1392" s="212"/>
    </row>
    <row r="1393">
      <c r="A1393" s="209"/>
      <c r="B1393" s="210"/>
      <c r="C1393" s="210"/>
      <c r="D1393" s="210"/>
      <c r="E1393" s="211"/>
      <c r="F1393" s="212"/>
      <c r="G1393" s="212"/>
      <c r="H1393" s="212"/>
      <c r="I1393" s="213"/>
      <c r="J1393" s="212"/>
      <c r="K1393" s="212"/>
      <c r="L1393" s="214"/>
      <c r="M1393" s="212"/>
      <c r="N1393" s="215"/>
      <c r="O1393" s="212"/>
      <c r="P1393" s="215"/>
      <c r="Q1393" s="216"/>
      <c r="R1393" s="212"/>
      <c r="S1393" s="216"/>
      <c r="T1393" s="218"/>
      <c r="U1393" s="217"/>
      <c r="V1393" s="212"/>
      <c r="W1393" s="218"/>
      <c r="X1393" s="212"/>
      <c r="Y1393" s="216"/>
      <c r="Z1393" s="212"/>
      <c r="AA1393" s="212"/>
      <c r="AB1393" s="212"/>
      <c r="AC1393" s="218"/>
      <c r="AD1393" s="216"/>
      <c r="AE1393" s="212"/>
      <c r="AF1393" s="212"/>
    </row>
    <row r="1394">
      <c r="A1394" s="209"/>
      <c r="B1394" s="210"/>
      <c r="C1394" s="210"/>
      <c r="D1394" s="210"/>
      <c r="E1394" s="211"/>
      <c r="F1394" s="212"/>
      <c r="G1394" s="212"/>
      <c r="H1394" s="212"/>
      <c r="I1394" s="213"/>
      <c r="J1394" s="212"/>
      <c r="K1394" s="212"/>
      <c r="L1394" s="214"/>
      <c r="M1394" s="212"/>
      <c r="N1394" s="215"/>
      <c r="O1394" s="212"/>
      <c r="P1394" s="215"/>
      <c r="Q1394" s="216"/>
      <c r="R1394" s="212"/>
      <c r="S1394" s="216"/>
      <c r="T1394" s="218"/>
      <c r="U1394" s="217"/>
      <c r="V1394" s="212"/>
      <c r="W1394" s="218"/>
      <c r="X1394" s="212"/>
      <c r="Y1394" s="216"/>
      <c r="Z1394" s="212"/>
      <c r="AA1394" s="212"/>
      <c r="AB1394" s="212"/>
      <c r="AC1394" s="218"/>
      <c r="AD1394" s="216"/>
      <c r="AE1394" s="212"/>
      <c r="AF1394" s="212"/>
    </row>
    <row r="1395">
      <c r="A1395" s="209"/>
      <c r="B1395" s="210"/>
      <c r="C1395" s="210"/>
      <c r="D1395" s="210"/>
      <c r="E1395" s="211"/>
      <c r="F1395" s="212"/>
      <c r="G1395" s="212"/>
      <c r="H1395" s="212"/>
      <c r="I1395" s="213"/>
      <c r="J1395" s="212"/>
      <c r="K1395" s="212"/>
      <c r="L1395" s="214"/>
      <c r="M1395" s="212"/>
      <c r="N1395" s="215"/>
      <c r="O1395" s="212"/>
      <c r="P1395" s="215"/>
      <c r="Q1395" s="216"/>
      <c r="R1395" s="212"/>
      <c r="S1395" s="216"/>
      <c r="T1395" s="218"/>
      <c r="U1395" s="217"/>
      <c r="V1395" s="212"/>
      <c r="W1395" s="218"/>
      <c r="X1395" s="212"/>
      <c r="Y1395" s="216"/>
      <c r="Z1395" s="212"/>
      <c r="AA1395" s="212"/>
      <c r="AB1395" s="212"/>
      <c r="AC1395" s="218"/>
      <c r="AD1395" s="216"/>
      <c r="AE1395" s="212"/>
      <c r="AF1395" s="212"/>
    </row>
    <row r="1396">
      <c r="A1396" s="209"/>
      <c r="B1396" s="210"/>
      <c r="C1396" s="210"/>
      <c r="D1396" s="210"/>
      <c r="E1396" s="211"/>
      <c r="F1396" s="212"/>
      <c r="G1396" s="212"/>
      <c r="H1396" s="212"/>
      <c r="I1396" s="213"/>
      <c r="J1396" s="212"/>
      <c r="K1396" s="212"/>
      <c r="L1396" s="214"/>
      <c r="M1396" s="212"/>
      <c r="N1396" s="215"/>
      <c r="O1396" s="212"/>
      <c r="P1396" s="215"/>
      <c r="Q1396" s="216"/>
      <c r="R1396" s="212"/>
      <c r="S1396" s="216"/>
      <c r="T1396" s="218"/>
      <c r="U1396" s="217"/>
      <c r="V1396" s="212"/>
      <c r="W1396" s="218"/>
      <c r="X1396" s="212"/>
      <c r="Y1396" s="216"/>
      <c r="Z1396" s="212"/>
      <c r="AA1396" s="212"/>
      <c r="AB1396" s="212"/>
      <c r="AC1396" s="218"/>
      <c r="AD1396" s="216"/>
      <c r="AE1396" s="212"/>
      <c r="AF1396" s="212"/>
    </row>
  </sheetData>
  <autoFilter ref="A1:AF1376"/>
  <mergeCells>
    <mergeCell ref="B1224:B1226"/>
    <mergeCell ref="C1224:C1226"/>
    <mergeCell ref="C1236:C1238"/>
    <mergeCell ref="C1233:C1235"/>
    <mergeCell ref="C1230:C1232"/>
    <mergeCell ref="B1240:D1240"/>
    <mergeCell ref="B1236:B1238"/>
    <mergeCell ref="B1233:B1235"/>
    <mergeCell ref="B1230:B1232"/>
    <mergeCell ref="C1227:C1229"/>
    <mergeCell ref="B1227:B1229"/>
    <mergeCell ref="A1175:A1240"/>
    <mergeCell ref="F1208:F1210"/>
    <mergeCell ref="Q1208:Q1210"/>
    <mergeCell ref="R1208:R1210"/>
    <mergeCell ref="S1208:S1210"/>
    <mergeCell ref="T1208:T1210"/>
    <mergeCell ref="U1208:U1210"/>
    <mergeCell ref="V1208:V1210"/>
    <mergeCell ref="W1208:W1210"/>
    <mergeCell ref="X1208:X1210"/>
    <mergeCell ref="Y1208:Y1210"/>
    <mergeCell ref="Z1208:Z1210"/>
    <mergeCell ref="AA1208:AA1210"/>
    <mergeCell ref="AD1208:AD1210"/>
    <mergeCell ref="AE1208:AE1210"/>
    <mergeCell ref="AB1208:AB1210"/>
    <mergeCell ref="AC1208:AC1210"/>
    <mergeCell ref="B1220:B1222"/>
    <mergeCell ref="B1217:B1219"/>
    <mergeCell ref="B1211:B1213"/>
    <mergeCell ref="B1208:B1210"/>
    <mergeCell ref="C1208:C1210"/>
    <mergeCell ref="B1214:B1216"/>
    <mergeCell ref="C1211:C1213"/>
    <mergeCell ref="C1214:C1216"/>
    <mergeCell ref="C1217:C1219"/>
    <mergeCell ref="C1220:C1222"/>
    <mergeCell ref="F1211:F1213"/>
    <mergeCell ref="Q1211:Q1213"/>
    <mergeCell ref="R1211:R1213"/>
    <mergeCell ref="S1211:S1213"/>
    <mergeCell ref="T1211:T1213"/>
    <mergeCell ref="U1211:U1213"/>
    <mergeCell ref="V1211:V1213"/>
    <mergeCell ref="W1211:W1213"/>
    <mergeCell ref="X1211:X1213"/>
    <mergeCell ref="Y1211:Y1213"/>
    <mergeCell ref="Z1211:Z1213"/>
    <mergeCell ref="AA1211:AA1213"/>
    <mergeCell ref="AD1211:AD1213"/>
    <mergeCell ref="AE1211:AE1213"/>
    <mergeCell ref="AB1211:AB1213"/>
    <mergeCell ref="AC1211:AC1213"/>
    <mergeCell ref="AE1214:AE1216"/>
    <mergeCell ref="AD1214:AD1216"/>
    <mergeCell ref="AA1214:AA1216"/>
    <mergeCell ref="Z1214:Z1216"/>
    <mergeCell ref="Y1214:Y1216"/>
    <mergeCell ref="X1214:X1216"/>
    <mergeCell ref="W1214:W1216"/>
    <mergeCell ref="V1214:V1216"/>
    <mergeCell ref="U1214:U1216"/>
    <mergeCell ref="T1214:T1216"/>
    <mergeCell ref="S1214:S1216"/>
    <mergeCell ref="R1214:R1216"/>
    <mergeCell ref="Q1214:Q1216"/>
    <mergeCell ref="F1214:F1216"/>
    <mergeCell ref="AB1214:AB1216"/>
    <mergeCell ref="AC1214:AC1216"/>
    <mergeCell ref="Q1217:Q1219"/>
    <mergeCell ref="R1217:R1219"/>
    <mergeCell ref="S1217:S1219"/>
    <mergeCell ref="T1217:T1219"/>
    <mergeCell ref="U1217:U1219"/>
    <mergeCell ref="V1217:V1219"/>
    <mergeCell ref="W1217:W1219"/>
    <mergeCell ref="X1217:X1219"/>
    <mergeCell ref="Y1217:Y1219"/>
    <mergeCell ref="Z1217:Z1219"/>
    <mergeCell ref="AA1217:AA1219"/>
    <mergeCell ref="AD1217:AD1219"/>
    <mergeCell ref="AE1217:AE1219"/>
    <mergeCell ref="F1217:F1219"/>
    <mergeCell ref="AB1217:AB1219"/>
    <mergeCell ref="AC1217:AC1219"/>
    <mergeCell ref="AE1220:AE1222"/>
    <mergeCell ref="AD1220:AD1222"/>
    <mergeCell ref="AA1220:AA1222"/>
    <mergeCell ref="Z1220:Z1222"/>
    <mergeCell ref="Y1220:Y1222"/>
    <mergeCell ref="X1220:X1222"/>
    <mergeCell ref="W1220:W1222"/>
    <mergeCell ref="V1220:V1222"/>
    <mergeCell ref="U1220:U1222"/>
    <mergeCell ref="T1220:T1222"/>
    <mergeCell ref="S1220:S1222"/>
    <mergeCell ref="R1220:R1222"/>
    <mergeCell ref="Q1220:Q1222"/>
    <mergeCell ref="F1220:F1222"/>
    <mergeCell ref="AB1220:AB1222"/>
    <mergeCell ref="AC1220:AC1222"/>
    <mergeCell ref="AC1204:AC1206"/>
    <mergeCell ref="AB1204:AB1206"/>
    <mergeCell ref="F1204:F1206"/>
    <mergeCell ref="Q1204:Q1206"/>
    <mergeCell ref="R1204:R1206"/>
    <mergeCell ref="S1204:S1206"/>
    <mergeCell ref="T1204:T1206"/>
    <mergeCell ref="U1204:U1206"/>
    <mergeCell ref="V1204:V1206"/>
    <mergeCell ref="W1204:W1206"/>
    <mergeCell ref="X1204:X1206"/>
    <mergeCell ref="Y1204:Y1206"/>
    <mergeCell ref="Z1204:Z1206"/>
    <mergeCell ref="AA1204:AA1206"/>
    <mergeCell ref="AD1204:AD1206"/>
    <mergeCell ref="AE1204:AE1206"/>
    <mergeCell ref="AC1201:AC1203"/>
    <mergeCell ref="AB1201:AB1203"/>
    <mergeCell ref="AE1201:AE1203"/>
    <mergeCell ref="AD1201:AD1203"/>
    <mergeCell ref="AA1201:AA1203"/>
    <mergeCell ref="Z1201:Z1203"/>
    <mergeCell ref="Y1201:Y1203"/>
    <mergeCell ref="X1201:X1203"/>
    <mergeCell ref="W1201:W1203"/>
    <mergeCell ref="V1201:V1203"/>
    <mergeCell ref="U1201:U1203"/>
    <mergeCell ref="T1201:T1203"/>
    <mergeCell ref="S1201:S1203"/>
    <mergeCell ref="R1201:R1203"/>
    <mergeCell ref="Q1201:Q1203"/>
    <mergeCell ref="F1201:F1203"/>
    <mergeCell ref="AC1197:AC1199"/>
    <mergeCell ref="AB1197:AB1199"/>
    <mergeCell ref="F1197:F1199"/>
    <mergeCell ref="Q1197:Q1199"/>
    <mergeCell ref="R1197:R1199"/>
    <mergeCell ref="S1197:S1199"/>
    <mergeCell ref="T1197:T1199"/>
    <mergeCell ref="U1197:U1199"/>
    <mergeCell ref="V1197:V1199"/>
    <mergeCell ref="W1197:W1199"/>
    <mergeCell ref="X1197:X1199"/>
    <mergeCell ref="Y1197:Y1199"/>
    <mergeCell ref="Z1197:Z1199"/>
    <mergeCell ref="AA1197:AA1199"/>
    <mergeCell ref="AD1197:AD1199"/>
    <mergeCell ref="AE1197:AE1199"/>
    <mergeCell ref="AC1194:AC1196"/>
    <mergeCell ref="AB1194:AB1196"/>
    <mergeCell ref="F1194:F1196"/>
    <mergeCell ref="AE1194:AE1196"/>
    <mergeCell ref="AD1194:AD1196"/>
    <mergeCell ref="AA1194:AA1196"/>
    <mergeCell ref="Z1194:Z1196"/>
    <mergeCell ref="Y1194:Y1196"/>
    <mergeCell ref="X1194:X1196"/>
    <mergeCell ref="W1194:W1196"/>
    <mergeCell ref="V1194:V1196"/>
    <mergeCell ref="U1194:U1196"/>
    <mergeCell ref="T1194:T1196"/>
    <mergeCell ref="S1194:S1196"/>
    <mergeCell ref="R1194:R1196"/>
    <mergeCell ref="Q1194:Q1196"/>
    <mergeCell ref="AC1191:AC1193"/>
    <mergeCell ref="AB1191:AB1193"/>
    <mergeCell ref="F1191:F1193"/>
    <mergeCell ref="Q1191:Q1193"/>
    <mergeCell ref="R1191:R1193"/>
    <mergeCell ref="S1191:S1193"/>
    <mergeCell ref="T1191:T1193"/>
    <mergeCell ref="U1191:U1193"/>
    <mergeCell ref="V1191:V1193"/>
    <mergeCell ref="W1191:W1193"/>
    <mergeCell ref="X1191:X1193"/>
    <mergeCell ref="Y1191:Y1193"/>
    <mergeCell ref="Z1191:Z1193"/>
    <mergeCell ref="AA1191:AA1193"/>
    <mergeCell ref="AD1191:AD1193"/>
    <mergeCell ref="AE1191:AE1193"/>
    <mergeCell ref="AC1188:AC1190"/>
    <mergeCell ref="AB1188:AB1190"/>
    <mergeCell ref="AE1188:AE1190"/>
    <mergeCell ref="AD1188:AD1190"/>
    <mergeCell ref="AA1188:AA1190"/>
    <mergeCell ref="Z1188:Z1190"/>
    <mergeCell ref="Y1188:Y1190"/>
    <mergeCell ref="X1188:X1190"/>
    <mergeCell ref="W1188:W1190"/>
    <mergeCell ref="V1188:V1190"/>
    <mergeCell ref="U1188:U1190"/>
    <mergeCell ref="T1188:T1190"/>
    <mergeCell ref="S1188:S1190"/>
    <mergeCell ref="R1188:R1190"/>
    <mergeCell ref="Q1188:Q1190"/>
    <mergeCell ref="F1188:F1190"/>
    <mergeCell ref="C1197:C1199"/>
    <mergeCell ref="C1194:C1196"/>
    <mergeCell ref="C1191:C1193"/>
    <mergeCell ref="C1184:C1186"/>
    <mergeCell ref="C1181:C1183"/>
    <mergeCell ref="C1178:C1180"/>
    <mergeCell ref="C1175:C1177"/>
    <mergeCell ref="C1204:C1206"/>
    <mergeCell ref="B1204:B1206"/>
    <mergeCell ref="C1201:C1203"/>
    <mergeCell ref="B1201:B1203"/>
    <mergeCell ref="B1197:B1199"/>
    <mergeCell ref="B1194:B1196"/>
    <mergeCell ref="B1191:B1193"/>
    <mergeCell ref="C1188:C1190"/>
    <mergeCell ref="B1188:B1190"/>
    <mergeCell ref="AC1184:AC1186"/>
    <mergeCell ref="AB1184:AB1186"/>
    <mergeCell ref="F1184:F1186"/>
    <mergeCell ref="B1184:B1186"/>
    <mergeCell ref="Q1184:Q1186"/>
    <mergeCell ref="R1184:R1186"/>
    <mergeCell ref="S1184:S1186"/>
    <mergeCell ref="T1184:T1186"/>
    <mergeCell ref="U1184:U1186"/>
    <mergeCell ref="V1184:V1186"/>
    <mergeCell ref="W1184:W1186"/>
    <mergeCell ref="X1184:X1186"/>
    <mergeCell ref="Y1184:Y1186"/>
    <mergeCell ref="Z1184:Z1186"/>
    <mergeCell ref="AA1184:AA1186"/>
    <mergeCell ref="AD1184:AD1186"/>
    <mergeCell ref="AE1184:AE1186"/>
    <mergeCell ref="AC1181:AC1183"/>
    <mergeCell ref="AB1181:AB1183"/>
    <mergeCell ref="F1181:F1183"/>
    <mergeCell ref="AE1181:AE1183"/>
    <mergeCell ref="AD1181:AD1183"/>
    <mergeCell ref="AA1181:AA1183"/>
    <mergeCell ref="Z1181:Z1183"/>
    <mergeCell ref="Y1181:Y1183"/>
    <mergeCell ref="X1181:X1183"/>
    <mergeCell ref="W1181:W1183"/>
    <mergeCell ref="V1181:V1183"/>
    <mergeCell ref="U1181:U1183"/>
    <mergeCell ref="T1181:T1183"/>
    <mergeCell ref="S1181:S1183"/>
    <mergeCell ref="R1181:R1183"/>
    <mergeCell ref="Q1181:Q1183"/>
    <mergeCell ref="B1181:B1183"/>
    <mergeCell ref="AC1178:AC1180"/>
    <mergeCell ref="AB1178:AB1180"/>
    <mergeCell ref="F1178:F1180"/>
    <mergeCell ref="B1178:B1180"/>
    <mergeCell ref="Q1178:Q1180"/>
    <mergeCell ref="R1178:R1180"/>
    <mergeCell ref="S1178:S1180"/>
    <mergeCell ref="T1178:T1180"/>
    <mergeCell ref="U1178:U1180"/>
    <mergeCell ref="V1178:V1180"/>
    <mergeCell ref="W1178:W1180"/>
    <mergeCell ref="X1178:X1180"/>
    <mergeCell ref="Y1178:Y1180"/>
    <mergeCell ref="Z1178:Z1180"/>
    <mergeCell ref="AA1178:AA1180"/>
    <mergeCell ref="AD1178:AD1180"/>
    <mergeCell ref="AE1178:AE1180"/>
    <mergeCell ref="AC1175:AC1177"/>
    <mergeCell ref="AB1175:AB1177"/>
    <mergeCell ref="AE1175:AE1177"/>
    <mergeCell ref="AD1175:AD1177"/>
    <mergeCell ref="AA1175:AA1177"/>
    <mergeCell ref="Z1175:Z1177"/>
    <mergeCell ref="Y1175:Y1177"/>
    <mergeCell ref="X1175:X1177"/>
    <mergeCell ref="W1175:W1177"/>
    <mergeCell ref="V1175:V1177"/>
    <mergeCell ref="U1175:U1177"/>
    <mergeCell ref="T1175:T1177"/>
    <mergeCell ref="S1175:S1177"/>
    <mergeCell ref="R1175:R1177"/>
    <mergeCell ref="Q1175:Q1177"/>
    <mergeCell ref="F1175:F1177"/>
    <mergeCell ref="B1175:B1177"/>
    <mergeCell ref="AC1117:AC1119"/>
    <mergeCell ref="AB1117:AB1119"/>
    <mergeCell ref="AC1114:AC1116"/>
    <mergeCell ref="AB1114:AB1116"/>
    <mergeCell ref="AC1111:AC1113"/>
    <mergeCell ref="AB1111:AB1113"/>
    <mergeCell ref="AC1108:AC1110"/>
    <mergeCell ref="AB1108:AB1110"/>
    <mergeCell ref="AC1140:AC1142"/>
    <mergeCell ref="AB1140:AB1142"/>
    <mergeCell ref="AC1137:AC1139"/>
    <mergeCell ref="AB1137:AB1139"/>
    <mergeCell ref="AC1127:AC1129"/>
    <mergeCell ref="C1156:C1158"/>
    <mergeCell ref="C1153:C1155"/>
    <mergeCell ref="C1150:C1152"/>
    <mergeCell ref="C1143:C1145"/>
    <mergeCell ref="C1140:C1142"/>
    <mergeCell ref="C1137:C1139"/>
    <mergeCell ref="C1134:C1136"/>
    <mergeCell ref="C1130:C1132"/>
    <mergeCell ref="C1127:C1129"/>
    <mergeCell ref="C1124:C1126"/>
    <mergeCell ref="C1121:C1123"/>
    <mergeCell ref="C1117:C1119"/>
    <mergeCell ref="C1114:C1116"/>
    <mergeCell ref="C1111:C1113"/>
    <mergeCell ref="C1108:C1110"/>
    <mergeCell ref="F1169:F1171"/>
    <mergeCell ref="Q1169:Q1171"/>
    <mergeCell ref="R1169:R1171"/>
    <mergeCell ref="S1169:S1171"/>
    <mergeCell ref="T1169:T1171"/>
    <mergeCell ref="U1169:U1171"/>
    <mergeCell ref="V1169:V1171"/>
    <mergeCell ref="W1169:W1171"/>
    <mergeCell ref="X1169:X1171"/>
    <mergeCell ref="Y1169:Y1171"/>
    <mergeCell ref="Z1169:Z1171"/>
    <mergeCell ref="AA1169:AA1171"/>
    <mergeCell ref="AB1169:AB1171"/>
    <mergeCell ref="AC1169:AC1171"/>
    <mergeCell ref="AD1169:AD1171"/>
    <mergeCell ref="AE1169:AE1171"/>
    <mergeCell ref="F1166:F1168"/>
    <mergeCell ref="AE1166:AE1168"/>
    <mergeCell ref="AD1166:AD1168"/>
    <mergeCell ref="AC1166:AC1168"/>
    <mergeCell ref="AB1166:AB1168"/>
    <mergeCell ref="AA1166:AA1168"/>
    <mergeCell ref="Z1166:Z1168"/>
    <mergeCell ref="Y1166:Y1168"/>
    <mergeCell ref="X1166:X1168"/>
    <mergeCell ref="W1166:W1168"/>
    <mergeCell ref="V1166:V1168"/>
    <mergeCell ref="U1166:U1168"/>
    <mergeCell ref="T1166:T1168"/>
    <mergeCell ref="S1166:S1168"/>
    <mergeCell ref="R1166:R1168"/>
    <mergeCell ref="Q1166:Q1168"/>
    <mergeCell ref="F1163:F1165"/>
    <mergeCell ref="Q1163:Q1165"/>
    <mergeCell ref="R1163:R1165"/>
    <mergeCell ref="S1163:S1165"/>
    <mergeCell ref="T1163:T1165"/>
    <mergeCell ref="U1163:U1165"/>
    <mergeCell ref="V1163:V1165"/>
    <mergeCell ref="W1163:W1165"/>
    <mergeCell ref="X1163:X1165"/>
    <mergeCell ref="Y1163:Y1165"/>
    <mergeCell ref="Z1163:Z1165"/>
    <mergeCell ref="AA1163:AA1165"/>
    <mergeCell ref="AB1163:AB1165"/>
    <mergeCell ref="AC1163:AC1165"/>
    <mergeCell ref="AD1163:AD1165"/>
    <mergeCell ref="AE1163:AE1165"/>
    <mergeCell ref="AE1160:AE1162"/>
    <mergeCell ref="AD1160:AD1162"/>
    <mergeCell ref="AC1160:AC1162"/>
    <mergeCell ref="AB1160:AB1162"/>
    <mergeCell ref="AA1160:AA1162"/>
    <mergeCell ref="Z1160:Z1162"/>
    <mergeCell ref="Y1160:Y1162"/>
    <mergeCell ref="X1160:X1162"/>
    <mergeCell ref="W1160:W1162"/>
    <mergeCell ref="V1160:V1162"/>
    <mergeCell ref="U1160:U1162"/>
    <mergeCell ref="T1160:T1162"/>
    <mergeCell ref="S1160:S1162"/>
    <mergeCell ref="R1160:R1162"/>
    <mergeCell ref="Q1160:Q1162"/>
    <mergeCell ref="F1160:F1162"/>
    <mergeCell ref="F1156:F1158"/>
    <mergeCell ref="Q1156:Q1158"/>
    <mergeCell ref="R1156:R1158"/>
    <mergeCell ref="S1156:S1158"/>
    <mergeCell ref="T1156:T1158"/>
    <mergeCell ref="U1156:U1158"/>
    <mergeCell ref="V1156:V1158"/>
    <mergeCell ref="W1156:W1158"/>
    <mergeCell ref="X1156:X1158"/>
    <mergeCell ref="Y1156:Y1158"/>
    <mergeCell ref="Z1156:Z1158"/>
    <mergeCell ref="AA1156:AA1158"/>
    <mergeCell ref="AB1156:AB1158"/>
    <mergeCell ref="AC1156:AC1158"/>
    <mergeCell ref="AD1156:AD1158"/>
    <mergeCell ref="AE1156:AE1158"/>
    <mergeCell ref="F1153:F1155"/>
    <mergeCell ref="AE1153:AE1155"/>
    <mergeCell ref="AD1153:AD1155"/>
    <mergeCell ref="AC1153:AC1155"/>
    <mergeCell ref="AB1153:AB1155"/>
    <mergeCell ref="AA1153:AA1155"/>
    <mergeCell ref="Z1153:Z1155"/>
    <mergeCell ref="Y1153:Y1155"/>
    <mergeCell ref="X1153:X1155"/>
    <mergeCell ref="W1153:W1155"/>
    <mergeCell ref="V1153:V1155"/>
    <mergeCell ref="U1153:U1155"/>
    <mergeCell ref="T1153:T1155"/>
    <mergeCell ref="S1153:S1155"/>
    <mergeCell ref="R1153:R1155"/>
    <mergeCell ref="Q1153:Q1155"/>
    <mergeCell ref="F1150:F1152"/>
    <mergeCell ref="Q1150:Q1152"/>
    <mergeCell ref="R1150:R1152"/>
    <mergeCell ref="S1150:S1152"/>
    <mergeCell ref="T1150:T1152"/>
    <mergeCell ref="U1150:U1152"/>
    <mergeCell ref="V1150:V1152"/>
    <mergeCell ref="W1150:W1152"/>
    <mergeCell ref="X1150:X1152"/>
    <mergeCell ref="Y1150:Y1152"/>
    <mergeCell ref="Z1150:Z1152"/>
    <mergeCell ref="AA1150:AA1152"/>
    <mergeCell ref="AB1150:AB1152"/>
    <mergeCell ref="AC1150:AC1152"/>
    <mergeCell ref="AD1150:AD1152"/>
    <mergeCell ref="AE1150:AE1152"/>
    <mergeCell ref="AE1147:AE1149"/>
    <mergeCell ref="AD1147:AD1149"/>
    <mergeCell ref="AC1147:AC1149"/>
    <mergeCell ref="AB1147:AB1149"/>
    <mergeCell ref="AA1147:AA1149"/>
    <mergeCell ref="Z1147:Z1149"/>
    <mergeCell ref="Y1147:Y1149"/>
    <mergeCell ref="X1147:X1149"/>
    <mergeCell ref="W1147:W1149"/>
    <mergeCell ref="V1147:V1149"/>
    <mergeCell ref="U1147:U1149"/>
    <mergeCell ref="T1147:T1149"/>
    <mergeCell ref="S1147:S1149"/>
    <mergeCell ref="R1147:R1149"/>
    <mergeCell ref="Q1147:Q1149"/>
    <mergeCell ref="F1147:F1149"/>
    <mergeCell ref="F1143:F1145"/>
    <mergeCell ref="Q1143:Q1145"/>
    <mergeCell ref="R1143:R1145"/>
    <mergeCell ref="S1143:S1145"/>
    <mergeCell ref="T1143:T1145"/>
    <mergeCell ref="U1143:U1145"/>
    <mergeCell ref="V1143:V1145"/>
    <mergeCell ref="W1143:W1145"/>
    <mergeCell ref="X1143:X1145"/>
    <mergeCell ref="Y1143:Y1145"/>
    <mergeCell ref="Z1143:Z1145"/>
    <mergeCell ref="AA1143:AA1145"/>
    <mergeCell ref="AB1143:AB1145"/>
    <mergeCell ref="AC1143:AC1145"/>
    <mergeCell ref="AD1143:AD1145"/>
    <mergeCell ref="AE1143:AE1145"/>
    <mergeCell ref="F1140:F1142"/>
    <mergeCell ref="AE1140:AE1142"/>
    <mergeCell ref="AD1140:AD1142"/>
    <mergeCell ref="AA1140:AA1142"/>
    <mergeCell ref="Z1140:Z1142"/>
    <mergeCell ref="Y1140:Y1142"/>
    <mergeCell ref="X1140:X1142"/>
    <mergeCell ref="W1140:W1142"/>
    <mergeCell ref="V1140:V1142"/>
    <mergeCell ref="U1140:U1142"/>
    <mergeCell ref="T1140:T1142"/>
    <mergeCell ref="S1140:S1142"/>
    <mergeCell ref="R1140:R1142"/>
    <mergeCell ref="Q1140:Q1142"/>
    <mergeCell ref="F1137:F1139"/>
    <mergeCell ref="Q1137:Q1139"/>
    <mergeCell ref="R1137:R1139"/>
    <mergeCell ref="S1137:S1139"/>
    <mergeCell ref="T1137:T1139"/>
    <mergeCell ref="U1137:U1139"/>
    <mergeCell ref="V1137:V1139"/>
    <mergeCell ref="W1137:W1139"/>
    <mergeCell ref="X1137:X1139"/>
    <mergeCell ref="Y1137:Y1139"/>
    <mergeCell ref="Z1137:Z1139"/>
    <mergeCell ref="AA1137:AA1139"/>
    <mergeCell ref="AD1137:AD1139"/>
    <mergeCell ref="AE1137:AE1139"/>
    <mergeCell ref="AE1134:AE1136"/>
    <mergeCell ref="AD1134:AD1136"/>
    <mergeCell ref="AC1134:AC1136"/>
    <mergeCell ref="AB1134:AB1136"/>
    <mergeCell ref="AA1134:AA1136"/>
    <mergeCell ref="Z1134:Z1136"/>
    <mergeCell ref="Y1134:Y1136"/>
    <mergeCell ref="X1134:X1136"/>
    <mergeCell ref="W1134:W1136"/>
    <mergeCell ref="V1134:V1136"/>
    <mergeCell ref="U1134:U1136"/>
    <mergeCell ref="T1134:T1136"/>
    <mergeCell ref="S1134:S1136"/>
    <mergeCell ref="R1134:R1136"/>
    <mergeCell ref="Q1134:Q1136"/>
    <mergeCell ref="F1134:F1136"/>
    <mergeCell ref="F1130:F1132"/>
    <mergeCell ref="Q1130:Q1132"/>
    <mergeCell ref="R1130:R1132"/>
    <mergeCell ref="S1130:S1132"/>
    <mergeCell ref="T1130:T1132"/>
    <mergeCell ref="U1130:U1132"/>
    <mergeCell ref="V1130:V1132"/>
    <mergeCell ref="W1130:W1132"/>
    <mergeCell ref="X1130:X1132"/>
    <mergeCell ref="Y1130:Y1132"/>
    <mergeCell ref="Z1130:Z1132"/>
    <mergeCell ref="AA1130:AA1132"/>
    <mergeCell ref="AB1130:AB1132"/>
    <mergeCell ref="AC1130:AC1132"/>
    <mergeCell ref="AD1130:AD1132"/>
    <mergeCell ref="AE1130:AE1132"/>
    <mergeCell ref="F1127:F1129"/>
    <mergeCell ref="AE1127:AE1129"/>
    <mergeCell ref="AD1127:AD1129"/>
    <mergeCell ref="AB1127:AB1129"/>
    <mergeCell ref="AA1127:AA1129"/>
    <mergeCell ref="Z1127:Z1129"/>
    <mergeCell ref="Y1127:Y1129"/>
    <mergeCell ref="X1127:X1129"/>
    <mergeCell ref="W1127:W1129"/>
    <mergeCell ref="V1127:V1129"/>
    <mergeCell ref="U1127:U1129"/>
    <mergeCell ref="T1127:T1129"/>
    <mergeCell ref="S1127:S1129"/>
    <mergeCell ref="R1127:R1129"/>
    <mergeCell ref="Q1127:Q1129"/>
    <mergeCell ref="F1124:F1126"/>
    <mergeCell ref="Q1124:Q1126"/>
    <mergeCell ref="R1124:R1126"/>
    <mergeCell ref="S1124:S1126"/>
    <mergeCell ref="T1124:T1126"/>
    <mergeCell ref="U1124:U1126"/>
    <mergeCell ref="V1124:V1126"/>
    <mergeCell ref="W1124:W1126"/>
    <mergeCell ref="X1124:X1126"/>
    <mergeCell ref="Y1124:Y1126"/>
    <mergeCell ref="Z1124:Z1126"/>
    <mergeCell ref="AA1124:AA1126"/>
    <mergeCell ref="AB1124:AB1126"/>
    <mergeCell ref="AC1124:AC1126"/>
    <mergeCell ref="AD1124:AD1126"/>
    <mergeCell ref="AE1124:AE1126"/>
    <mergeCell ref="AE1121:AE1123"/>
    <mergeCell ref="AD1121:AD1123"/>
    <mergeCell ref="AC1121:AC1123"/>
    <mergeCell ref="AB1121:AB1123"/>
    <mergeCell ref="AA1121:AA1123"/>
    <mergeCell ref="Z1121:Z1123"/>
    <mergeCell ref="Y1121:Y1123"/>
    <mergeCell ref="X1121:X1123"/>
    <mergeCell ref="W1121:W1123"/>
    <mergeCell ref="V1121:V1123"/>
    <mergeCell ref="U1121:U1123"/>
    <mergeCell ref="T1121:T1123"/>
    <mergeCell ref="S1121:S1123"/>
    <mergeCell ref="R1121:R1123"/>
    <mergeCell ref="Q1121:Q1123"/>
    <mergeCell ref="F1121:F1123"/>
    <mergeCell ref="B1173:D1173"/>
    <mergeCell ref="C1169:C1171"/>
    <mergeCell ref="B1169:B1171"/>
    <mergeCell ref="B1166:B1168"/>
    <mergeCell ref="C1166:C1168"/>
    <mergeCell ref="C1163:C1165"/>
    <mergeCell ref="B1163:B1165"/>
    <mergeCell ref="C1160:C1162"/>
    <mergeCell ref="B1160:B1162"/>
    <mergeCell ref="B1156:B1158"/>
    <mergeCell ref="B1153:B1155"/>
    <mergeCell ref="B1150:B1152"/>
    <mergeCell ref="C1147:C1149"/>
    <mergeCell ref="B1147:B1149"/>
    <mergeCell ref="B1143:B1145"/>
    <mergeCell ref="B1140:B1142"/>
    <mergeCell ref="B1137:B1139"/>
    <mergeCell ref="B1134:B1136"/>
    <mergeCell ref="B1130:B1132"/>
    <mergeCell ref="B1127:B1129"/>
    <mergeCell ref="B1124:B1126"/>
    <mergeCell ref="B1121:B1123"/>
    <mergeCell ref="F1117:F1119"/>
    <mergeCell ref="B1117:B1119"/>
    <mergeCell ref="Q1117:Q1119"/>
    <mergeCell ref="R1117:R1119"/>
    <mergeCell ref="S1117:S1119"/>
    <mergeCell ref="T1117:T1119"/>
    <mergeCell ref="U1117:U1119"/>
    <mergeCell ref="V1117:V1119"/>
    <mergeCell ref="W1117:W1119"/>
    <mergeCell ref="X1117:X1119"/>
    <mergeCell ref="Y1117:Y1119"/>
    <mergeCell ref="Z1117:Z1119"/>
    <mergeCell ref="AA1117:AA1119"/>
    <mergeCell ref="AD1117:AD1119"/>
    <mergeCell ref="AE1117:AE1119"/>
    <mergeCell ref="F1114:F1116"/>
    <mergeCell ref="AE1114:AE1116"/>
    <mergeCell ref="AD1114:AD1116"/>
    <mergeCell ref="AA1114:AA1116"/>
    <mergeCell ref="Z1114:Z1116"/>
    <mergeCell ref="Y1114:Y1116"/>
    <mergeCell ref="X1114:X1116"/>
    <mergeCell ref="W1114:W1116"/>
    <mergeCell ref="V1114:V1116"/>
    <mergeCell ref="U1114:U1116"/>
    <mergeCell ref="T1114:T1116"/>
    <mergeCell ref="S1114:S1116"/>
    <mergeCell ref="R1114:R1116"/>
    <mergeCell ref="Q1114:Q1116"/>
    <mergeCell ref="B1114:B1116"/>
    <mergeCell ref="F1111:F1113"/>
    <mergeCell ref="B1111:B1113"/>
    <mergeCell ref="Q1111:Q1113"/>
    <mergeCell ref="R1111:R1113"/>
    <mergeCell ref="S1111:S1113"/>
    <mergeCell ref="T1111:T1113"/>
    <mergeCell ref="U1111:U1113"/>
    <mergeCell ref="V1111:V1113"/>
    <mergeCell ref="W1111:W1113"/>
    <mergeCell ref="X1111:X1113"/>
    <mergeCell ref="Y1111:Y1113"/>
    <mergeCell ref="Z1111:Z1113"/>
    <mergeCell ref="AA1111:AA1113"/>
    <mergeCell ref="AD1111:AD1113"/>
    <mergeCell ref="AE1111:AE1113"/>
    <mergeCell ref="A1108:A1173"/>
    <mergeCell ref="AE1108:AE1110"/>
    <mergeCell ref="AD1108:AD1110"/>
    <mergeCell ref="AA1108:AA1110"/>
    <mergeCell ref="Z1108:Z1110"/>
    <mergeCell ref="Y1108:Y1110"/>
    <mergeCell ref="X1108:X1110"/>
    <mergeCell ref="W1108:W1110"/>
    <mergeCell ref="V1108:V1110"/>
    <mergeCell ref="U1108:U1110"/>
    <mergeCell ref="T1108:T1110"/>
    <mergeCell ref="S1108:S1110"/>
    <mergeCell ref="R1108:R1110"/>
    <mergeCell ref="Q1108:Q1110"/>
    <mergeCell ref="F1108:F1110"/>
    <mergeCell ref="B1108:B1110"/>
    <mergeCell ref="F1102:F1104"/>
    <mergeCell ref="F1099:F1101"/>
    <mergeCell ref="F1096:F1098"/>
    <mergeCell ref="F1093:F1095"/>
    <mergeCell ref="F1089:F1091"/>
    <mergeCell ref="F1086:F1088"/>
    <mergeCell ref="F1083:F1085"/>
    <mergeCell ref="F1080:F1082"/>
    <mergeCell ref="F1076:F1078"/>
    <mergeCell ref="F1073:F1075"/>
    <mergeCell ref="F1070:F1072"/>
    <mergeCell ref="F1067:F1069"/>
    <mergeCell ref="F1063:F1065"/>
    <mergeCell ref="F1060:F1062"/>
    <mergeCell ref="F1057:F1059"/>
    <mergeCell ref="F1054:F1056"/>
    <mergeCell ref="F1050:F1052"/>
    <mergeCell ref="F1047:F1049"/>
    <mergeCell ref="F1044:F1046"/>
    <mergeCell ref="C1102:C1104"/>
    <mergeCell ref="B1106:D1106"/>
    <mergeCell ref="Q1102:Q1104"/>
    <mergeCell ref="R1102:R1104"/>
    <mergeCell ref="S1102:S1104"/>
    <mergeCell ref="T1102:T1104"/>
    <mergeCell ref="U1102:U1104"/>
    <mergeCell ref="V1102:V1104"/>
    <mergeCell ref="W1102:W1104"/>
    <mergeCell ref="X1102:X1104"/>
    <mergeCell ref="Y1102:Y1104"/>
    <mergeCell ref="Z1102:Z1104"/>
    <mergeCell ref="AA1102:AA1104"/>
    <mergeCell ref="AB1102:AB1104"/>
    <mergeCell ref="AC1102:AC1104"/>
    <mergeCell ref="B1102:B1104"/>
    <mergeCell ref="AD1102:AD1104"/>
    <mergeCell ref="AE1102:AE1104"/>
    <mergeCell ref="A1041:A1106"/>
    <mergeCell ref="AE1099:AE1101"/>
    <mergeCell ref="AD1099:AD1101"/>
    <mergeCell ref="B1099:B1101"/>
    <mergeCell ref="AC1099:AC1101"/>
    <mergeCell ref="AB1099:AB1101"/>
    <mergeCell ref="AA1099:AA1101"/>
    <mergeCell ref="Z1099:Z1101"/>
    <mergeCell ref="Y1099:Y1101"/>
    <mergeCell ref="X1099:X1101"/>
    <mergeCell ref="W1099:W1101"/>
    <mergeCell ref="V1099:V1101"/>
    <mergeCell ref="U1099:U1101"/>
    <mergeCell ref="T1099:T1101"/>
    <mergeCell ref="S1099:S1101"/>
    <mergeCell ref="R1099:R1101"/>
    <mergeCell ref="Q1099:Q1101"/>
    <mergeCell ref="C1099:C1101"/>
    <mergeCell ref="C1096:C1098"/>
    <mergeCell ref="Q1096:Q1098"/>
    <mergeCell ref="R1096:R1098"/>
    <mergeCell ref="S1096:S1098"/>
    <mergeCell ref="T1096:T1098"/>
    <mergeCell ref="U1096:U1098"/>
    <mergeCell ref="V1096:V1098"/>
    <mergeCell ref="W1096:W1098"/>
    <mergeCell ref="X1096:X1098"/>
    <mergeCell ref="Y1096:Y1098"/>
    <mergeCell ref="Z1096:Z1098"/>
    <mergeCell ref="AA1096:AA1098"/>
    <mergeCell ref="AB1096:AB1098"/>
    <mergeCell ref="AC1096:AC1098"/>
    <mergeCell ref="B1096:B1098"/>
    <mergeCell ref="AD1096:AD1098"/>
    <mergeCell ref="AE1096:AE1098"/>
    <mergeCell ref="C1093:C1095"/>
    <mergeCell ref="AE1093:AE1095"/>
    <mergeCell ref="AD1093:AD1095"/>
    <mergeCell ref="B1093:B1095"/>
    <mergeCell ref="AC1093:AC1095"/>
    <mergeCell ref="AB1093:AB1095"/>
    <mergeCell ref="AA1093:AA1095"/>
    <mergeCell ref="Z1093:Z1095"/>
    <mergeCell ref="Y1093:Y1095"/>
    <mergeCell ref="X1093:X1095"/>
    <mergeCell ref="W1093:W1095"/>
    <mergeCell ref="V1093:V1095"/>
    <mergeCell ref="U1093:U1095"/>
    <mergeCell ref="T1093:T1095"/>
    <mergeCell ref="S1093:S1095"/>
    <mergeCell ref="R1093:R1095"/>
    <mergeCell ref="Q1093:Q1095"/>
    <mergeCell ref="C1089:C1091"/>
    <mergeCell ref="Q1089:Q1091"/>
    <mergeCell ref="R1089:R1091"/>
    <mergeCell ref="S1089:S1091"/>
    <mergeCell ref="T1089:T1091"/>
    <mergeCell ref="U1089:U1091"/>
    <mergeCell ref="V1089:V1091"/>
    <mergeCell ref="W1089:W1091"/>
    <mergeCell ref="X1089:X1091"/>
    <mergeCell ref="Y1089:Y1091"/>
    <mergeCell ref="Z1089:Z1091"/>
    <mergeCell ref="AA1089:AA1091"/>
    <mergeCell ref="AB1089:AB1091"/>
    <mergeCell ref="AC1089:AC1091"/>
    <mergeCell ref="B1089:B1091"/>
    <mergeCell ref="AD1089:AD1091"/>
    <mergeCell ref="AE1089:AE1091"/>
    <mergeCell ref="AE1086:AE1088"/>
    <mergeCell ref="AD1086:AD1088"/>
    <mergeCell ref="B1086:B1088"/>
    <mergeCell ref="AC1086:AC1088"/>
    <mergeCell ref="AB1086:AB1088"/>
    <mergeCell ref="AA1086:AA1088"/>
    <mergeCell ref="Z1086:Z1088"/>
    <mergeCell ref="Y1086:Y1088"/>
    <mergeCell ref="X1086:X1088"/>
    <mergeCell ref="W1086:W1088"/>
    <mergeCell ref="V1086:V1088"/>
    <mergeCell ref="U1086:U1088"/>
    <mergeCell ref="T1086:T1088"/>
    <mergeCell ref="S1086:S1088"/>
    <mergeCell ref="R1086:R1088"/>
    <mergeCell ref="Q1086:Q1088"/>
    <mergeCell ref="C1086:C1088"/>
    <mergeCell ref="C1083:C1085"/>
    <mergeCell ref="Q1083:Q1085"/>
    <mergeCell ref="R1083:R1085"/>
    <mergeCell ref="S1083:S1085"/>
    <mergeCell ref="T1083:T1085"/>
    <mergeCell ref="U1083:U1085"/>
    <mergeCell ref="V1083:V1085"/>
    <mergeCell ref="W1083:W1085"/>
    <mergeCell ref="X1083:X1085"/>
    <mergeCell ref="Y1083:Y1085"/>
    <mergeCell ref="Z1083:Z1085"/>
    <mergeCell ref="AA1083:AA1085"/>
    <mergeCell ref="AB1083:AB1085"/>
    <mergeCell ref="AC1083:AC1085"/>
    <mergeCell ref="B1083:B1085"/>
    <mergeCell ref="AD1083:AD1085"/>
    <mergeCell ref="AE1083:AE1085"/>
    <mergeCell ref="C1080:C1082"/>
    <mergeCell ref="AE1080:AE1082"/>
    <mergeCell ref="AD1080:AD1082"/>
    <mergeCell ref="B1080:B1082"/>
    <mergeCell ref="AC1080:AC1082"/>
    <mergeCell ref="AB1080:AB1082"/>
    <mergeCell ref="AA1080:AA1082"/>
    <mergeCell ref="Z1080:Z1082"/>
    <mergeCell ref="Y1080:Y1082"/>
    <mergeCell ref="X1080:X1082"/>
    <mergeCell ref="W1080:W1082"/>
    <mergeCell ref="V1080:V1082"/>
    <mergeCell ref="U1080:U1082"/>
    <mergeCell ref="T1080:T1082"/>
    <mergeCell ref="S1080:S1082"/>
    <mergeCell ref="R1080:R1082"/>
    <mergeCell ref="Q1080:Q1082"/>
    <mergeCell ref="C1076:C1078"/>
    <mergeCell ref="Q1076:Q1078"/>
    <mergeCell ref="R1076:R1078"/>
    <mergeCell ref="S1076:S1078"/>
    <mergeCell ref="T1076:T1078"/>
    <mergeCell ref="U1076:U1078"/>
    <mergeCell ref="V1076:V1078"/>
    <mergeCell ref="W1076:W1078"/>
    <mergeCell ref="X1076:X1078"/>
    <mergeCell ref="Y1076:Y1078"/>
    <mergeCell ref="Z1076:Z1078"/>
    <mergeCell ref="AA1076:AA1078"/>
    <mergeCell ref="AB1076:AB1078"/>
    <mergeCell ref="AC1076:AC1078"/>
    <mergeCell ref="B1076:B1078"/>
    <mergeCell ref="AD1076:AD1078"/>
    <mergeCell ref="AE1076:AE1078"/>
    <mergeCell ref="AE1073:AE1075"/>
    <mergeCell ref="AD1073:AD1075"/>
    <mergeCell ref="B1073:B1075"/>
    <mergeCell ref="AC1073:AC1075"/>
    <mergeCell ref="AB1073:AB1075"/>
    <mergeCell ref="AA1073:AA1075"/>
    <mergeCell ref="Z1073:Z1075"/>
    <mergeCell ref="Y1073:Y1075"/>
    <mergeCell ref="X1073:X1075"/>
    <mergeCell ref="W1073:W1075"/>
    <mergeCell ref="V1073:V1075"/>
    <mergeCell ref="U1073:U1075"/>
    <mergeCell ref="T1073:T1075"/>
    <mergeCell ref="S1073:S1075"/>
    <mergeCell ref="R1073:R1075"/>
    <mergeCell ref="Q1073:Q1075"/>
    <mergeCell ref="C1073:C1075"/>
    <mergeCell ref="C1070:C1072"/>
    <mergeCell ref="Q1070:Q1072"/>
    <mergeCell ref="R1070:R1072"/>
    <mergeCell ref="S1070:S1072"/>
    <mergeCell ref="T1070:T1072"/>
    <mergeCell ref="U1070:U1072"/>
    <mergeCell ref="V1070:V1072"/>
    <mergeCell ref="W1070:W1072"/>
    <mergeCell ref="X1070:X1072"/>
    <mergeCell ref="Y1070:Y1072"/>
    <mergeCell ref="Z1070:Z1072"/>
    <mergeCell ref="AA1070:AA1072"/>
    <mergeCell ref="AB1070:AB1072"/>
    <mergeCell ref="AC1070:AC1072"/>
    <mergeCell ref="B1070:B1072"/>
    <mergeCell ref="AD1070:AD1072"/>
    <mergeCell ref="AE1070:AE1072"/>
    <mergeCell ref="AE1067:AE1069"/>
    <mergeCell ref="AD1067:AD1069"/>
    <mergeCell ref="B1067:B1069"/>
    <mergeCell ref="C1067:C1069"/>
    <mergeCell ref="AC1067:AC1069"/>
    <mergeCell ref="AB1067:AB1069"/>
    <mergeCell ref="AA1067:AA1069"/>
    <mergeCell ref="Z1067:Z1069"/>
    <mergeCell ref="Y1067:Y1069"/>
    <mergeCell ref="X1067:X1069"/>
    <mergeCell ref="W1067:W1069"/>
    <mergeCell ref="V1067:V1069"/>
    <mergeCell ref="U1067:U1069"/>
    <mergeCell ref="T1067:T1069"/>
    <mergeCell ref="S1067:S1069"/>
    <mergeCell ref="R1067:R1069"/>
    <mergeCell ref="Q1067:Q1069"/>
    <mergeCell ref="C1063:C1065"/>
    <mergeCell ref="Q1063:Q1065"/>
    <mergeCell ref="R1063:R1065"/>
    <mergeCell ref="S1063:S1065"/>
    <mergeCell ref="T1063:T1065"/>
    <mergeCell ref="U1063:U1065"/>
    <mergeCell ref="V1063:V1065"/>
    <mergeCell ref="W1063:W1065"/>
    <mergeCell ref="X1063:X1065"/>
    <mergeCell ref="Y1063:Y1065"/>
    <mergeCell ref="Z1063:Z1065"/>
    <mergeCell ref="AA1063:AA1065"/>
    <mergeCell ref="AB1063:AB1065"/>
    <mergeCell ref="AC1063:AC1065"/>
    <mergeCell ref="B1063:B1065"/>
    <mergeCell ref="AD1063:AD1065"/>
    <mergeCell ref="AE1063:AE1065"/>
    <mergeCell ref="AE1060:AE1062"/>
    <mergeCell ref="AD1060:AD1062"/>
    <mergeCell ref="B1060:B1062"/>
    <mergeCell ref="AA1060:AA1062"/>
    <mergeCell ref="Z1060:Z1062"/>
    <mergeCell ref="Y1060:Y1062"/>
    <mergeCell ref="X1060:X1062"/>
    <mergeCell ref="W1060:W1062"/>
    <mergeCell ref="V1060:V1062"/>
    <mergeCell ref="U1060:U1062"/>
    <mergeCell ref="T1060:T1062"/>
    <mergeCell ref="S1060:S1062"/>
    <mergeCell ref="R1060:R1062"/>
    <mergeCell ref="Q1060:Q1062"/>
    <mergeCell ref="AC1060:AC1062"/>
    <mergeCell ref="AB1060:AB1062"/>
    <mergeCell ref="C1060:C1062"/>
    <mergeCell ref="C1057:C1059"/>
    <mergeCell ref="Q1057:Q1059"/>
    <mergeCell ref="R1057:R1059"/>
    <mergeCell ref="S1057:S1059"/>
    <mergeCell ref="T1057:T1059"/>
    <mergeCell ref="U1057:U1059"/>
    <mergeCell ref="V1057:V1059"/>
    <mergeCell ref="W1057:W1059"/>
    <mergeCell ref="X1057:X1059"/>
    <mergeCell ref="Y1057:Y1059"/>
    <mergeCell ref="Z1057:Z1059"/>
    <mergeCell ref="AA1057:AA1059"/>
    <mergeCell ref="AB1057:AB1059"/>
    <mergeCell ref="AC1057:AC1059"/>
    <mergeCell ref="B1057:B1059"/>
    <mergeCell ref="AD1057:AD1059"/>
    <mergeCell ref="AE1057:AE1059"/>
    <mergeCell ref="AE1054:AE1056"/>
    <mergeCell ref="AD1054:AD1056"/>
    <mergeCell ref="C1054:C1056"/>
    <mergeCell ref="B1054:B1056"/>
    <mergeCell ref="AC1054:AC1056"/>
    <mergeCell ref="AB1054:AB1056"/>
    <mergeCell ref="AA1054:AA1056"/>
    <mergeCell ref="Z1054:Z1056"/>
    <mergeCell ref="Y1054:Y1056"/>
    <mergeCell ref="X1054:X1056"/>
    <mergeCell ref="W1054:W1056"/>
    <mergeCell ref="V1054:V1056"/>
    <mergeCell ref="U1054:U1056"/>
    <mergeCell ref="T1054:T1056"/>
    <mergeCell ref="S1054:S1056"/>
    <mergeCell ref="R1054:R1056"/>
    <mergeCell ref="Q1054:Q1056"/>
    <mergeCell ref="C1050:C1052"/>
    <mergeCell ref="B1050:B1052"/>
    <mergeCell ref="Q1050:Q1052"/>
    <mergeCell ref="R1050:R1052"/>
    <mergeCell ref="S1050:S1052"/>
    <mergeCell ref="T1050:T1052"/>
    <mergeCell ref="U1050:U1052"/>
    <mergeCell ref="V1050:V1052"/>
    <mergeCell ref="W1050:W1052"/>
    <mergeCell ref="X1050:X1052"/>
    <mergeCell ref="Y1050:Y1052"/>
    <mergeCell ref="Z1050:Z1052"/>
    <mergeCell ref="AA1050:AA1052"/>
    <mergeCell ref="AB1050:AB1052"/>
    <mergeCell ref="AC1050:AC1052"/>
    <mergeCell ref="AD1050:AD1052"/>
    <mergeCell ref="AE1050:AE1052"/>
    <mergeCell ref="AE1047:AE1049"/>
    <mergeCell ref="AD1047:AD1049"/>
    <mergeCell ref="AC1047:AC1049"/>
    <mergeCell ref="AB1047:AB1049"/>
    <mergeCell ref="AA1047:AA1049"/>
    <mergeCell ref="Z1047:Z1049"/>
    <mergeCell ref="Y1047:Y1049"/>
    <mergeCell ref="X1047:X1049"/>
    <mergeCell ref="W1047:W1049"/>
    <mergeCell ref="V1047:V1049"/>
    <mergeCell ref="U1047:U1049"/>
    <mergeCell ref="T1047:T1049"/>
    <mergeCell ref="S1047:S1049"/>
    <mergeCell ref="R1047:R1049"/>
    <mergeCell ref="Q1047:Q1049"/>
    <mergeCell ref="B1047:B1049"/>
    <mergeCell ref="C1047:C1049"/>
    <mergeCell ref="C1044:C1046"/>
    <mergeCell ref="B1044:B1046"/>
    <mergeCell ref="Q1044:Q1046"/>
    <mergeCell ref="R1044:R1046"/>
    <mergeCell ref="S1044:S1046"/>
    <mergeCell ref="T1044:T1046"/>
    <mergeCell ref="U1044:U1046"/>
    <mergeCell ref="V1044:V1046"/>
    <mergeCell ref="W1044:W1046"/>
    <mergeCell ref="X1044:X1046"/>
    <mergeCell ref="Y1044:Y1046"/>
    <mergeCell ref="Z1044:Z1046"/>
    <mergeCell ref="AA1044:AA1046"/>
    <mergeCell ref="AB1044:AB1046"/>
    <mergeCell ref="AC1044:AC1046"/>
    <mergeCell ref="AD1044:AD1046"/>
    <mergeCell ref="AE1044:AE1046"/>
    <mergeCell ref="AE1041:AE1043"/>
    <mergeCell ref="AD1041:AD1043"/>
    <mergeCell ref="AC1041:AC1043"/>
    <mergeCell ref="AB1041:AB1043"/>
    <mergeCell ref="AA1041:AA1043"/>
    <mergeCell ref="Z1041:Z1043"/>
    <mergeCell ref="Y1041:Y1043"/>
    <mergeCell ref="X1041:X1043"/>
    <mergeCell ref="W1041:W1043"/>
    <mergeCell ref="V1041:V1043"/>
    <mergeCell ref="U1041:U1043"/>
    <mergeCell ref="T1041:T1043"/>
    <mergeCell ref="S1041:S1043"/>
    <mergeCell ref="R1041:R1043"/>
    <mergeCell ref="Q1041:Q1043"/>
    <mergeCell ref="F1041:F1043"/>
    <mergeCell ref="C1041:C1043"/>
    <mergeCell ref="B1041:B1043"/>
    <mergeCell ref="C1035:C1037"/>
    <mergeCell ref="C1032:C1034"/>
    <mergeCell ref="C1029:C1031"/>
    <mergeCell ref="C1026:C1028"/>
    <mergeCell ref="AC1016:AC1018"/>
    <mergeCell ref="AC1013:AC1015"/>
    <mergeCell ref="AC1010:AC1012"/>
    <mergeCell ref="F1026:F1028"/>
    <mergeCell ref="B1026:B1028"/>
    <mergeCell ref="Q1026:Q1028"/>
    <mergeCell ref="R1026:R1028"/>
    <mergeCell ref="S1026:S1028"/>
    <mergeCell ref="T1026:T1028"/>
    <mergeCell ref="U1026:U1028"/>
    <mergeCell ref="V1026:V1028"/>
    <mergeCell ref="W1026:W1028"/>
    <mergeCell ref="X1026:X1028"/>
    <mergeCell ref="Y1026:Y1028"/>
    <mergeCell ref="Z1026:Z1028"/>
    <mergeCell ref="AA1026:AA1028"/>
    <mergeCell ref="AB1026:AB1028"/>
    <mergeCell ref="AC1026:AC1028"/>
    <mergeCell ref="AD1026:AD1028"/>
    <mergeCell ref="AE1026:AE1028"/>
    <mergeCell ref="F1035:F1037"/>
    <mergeCell ref="F1032:F1034"/>
    <mergeCell ref="F1029:F1031"/>
    <mergeCell ref="B1039:D1039"/>
    <mergeCell ref="B1035:B1037"/>
    <mergeCell ref="Q1035:Q1037"/>
    <mergeCell ref="R1035:R1037"/>
    <mergeCell ref="S1035:S1037"/>
    <mergeCell ref="T1035:T1037"/>
    <mergeCell ref="U1035:U1037"/>
    <mergeCell ref="V1035:V1037"/>
    <mergeCell ref="W1035:W1037"/>
    <mergeCell ref="X1035:X1037"/>
    <mergeCell ref="Y1035:Y1037"/>
    <mergeCell ref="Z1035:Z1037"/>
    <mergeCell ref="AA1035:AA1037"/>
    <mergeCell ref="AB1035:AB1037"/>
    <mergeCell ref="AC1035:AC1037"/>
    <mergeCell ref="AD1035:AD1037"/>
    <mergeCell ref="AE1035:AE1037"/>
    <mergeCell ref="A975:A1039"/>
    <mergeCell ref="AE1032:AE1034"/>
    <mergeCell ref="AD1032:AD1034"/>
    <mergeCell ref="AC1032:AC1034"/>
    <mergeCell ref="AB1032:AB1034"/>
    <mergeCell ref="AA1032:AA1034"/>
    <mergeCell ref="Z1032:Z1034"/>
    <mergeCell ref="Y1032:Y1034"/>
    <mergeCell ref="X1032:X1034"/>
    <mergeCell ref="W1032:W1034"/>
    <mergeCell ref="V1032:V1034"/>
    <mergeCell ref="U1032:U1034"/>
    <mergeCell ref="T1032:T1034"/>
    <mergeCell ref="S1032:S1034"/>
    <mergeCell ref="R1032:R1034"/>
    <mergeCell ref="Q1032:Q1034"/>
    <mergeCell ref="B1032:B1034"/>
    <mergeCell ref="B1029:B1031"/>
    <mergeCell ref="Q1029:Q1031"/>
    <mergeCell ref="R1029:R1031"/>
    <mergeCell ref="S1029:S1031"/>
    <mergeCell ref="T1029:T1031"/>
    <mergeCell ref="U1029:U1031"/>
    <mergeCell ref="V1029:V1031"/>
    <mergeCell ref="W1029:W1031"/>
    <mergeCell ref="X1029:X1031"/>
    <mergeCell ref="Y1029:Y1031"/>
    <mergeCell ref="Z1029:Z1031"/>
    <mergeCell ref="AA1029:AA1031"/>
    <mergeCell ref="AB1029:AB1031"/>
    <mergeCell ref="AD1029:AD1031"/>
    <mergeCell ref="AE1029:AE1031"/>
    <mergeCell ref="B1016:B1018"/>
    <mergeCell ref="C1016:C1018"/>
    <mergeCell ref="Q1016:Q1018"/>
    <mergeCell ref="R1016:R1018"/>
    <mergeCell ref="S1016:S1018"/>
    <mergeCell ref="T1016:T1018"/>
    <mergeCell ref="U1016:U1018"/>
    <mergeCell ref="V1016:V1018"/>
    <mergeCell ref="W1016:W1018"/>
    <mergeCell ref="X1016:X1018"/>
    <mergeCell ref="Y1016:Y1018"/>
    <mergeCell ref="Z1016:Z1018"/>
    <mergeCell ref="AA1016:AA1018"/>
    <mergeCell ref="AB1016:AB1018"/>
    <mergeCell ref="AD1016:AD1018"/>
    <mergeCell ref="AE1016:AE1018"/>
    <mergeCell ref="F1016:F1018"/>
    <mergeCell ref="B1013:B1015"/>
    <mergeCell ref="C1013:C1015"/>
    <mergeCell ref="Q1013:Q1015"/>
    <mergeCell ref="R1013:R1015"/>
    <mergeCell ref="S1013:S1015"/>
    <mergeCell ref="T1013:T1015"/>
    <mergeCell ref="U1013:U1015"/>
    <mergeCell ref="V1013:V1015"/>
    <mergeCell ref="W1013:W1015"/>
    <mergeCell ref="X1013:X1015"/>
    <mergeCell ref="Y1013:Y1015"/>
    <mergeCell ref="Z1013:Z1015"/>
    <mergeCell ref="AA1013:AA1015"/>
    <mergeCell ref="AB1013:AB1015"/>
    <mergeCell ref="AD1013:AD1015"/>
    <mergeCell ref="AE1013:AE1015"/>
    <mergeCell ref="F1013:F1015"/>
    <mergeCell ref="B1010:B1012"/>
    <mergeCell ref="C1010:C1012"/>
    <mergeCell ref="Q1010:Q1012"/>
    <mergeCell ref="R1010:R1012"/>
    <mergeCell ref="S1010:S1012"/>
    <mergeCell ref="T1010:T1012"/>
    <mergeCell ref="U1010:U1012"/>
    <mergeCell ref="V1010:V1012"/>
    <mergeCell ref="W1010:W1012"/>
    <mergeCell ref="X1010:X1012"/>
    <mergeCell ref="Y1010:Y1012"/>
    <mergeCell ref="Z1010:Z1012"/>
    <mergeCell ref="AA1010:AA1012"/>
    <mergeCell ref="AB1010:AB1012"/>
    <mergeCell ref="AD1010:AD1012"/>
    <mergeCell ref="AE1010:AE1012"/>
    <mergeCell ref="F1010:F1012"/>
    <mergeCell ref="B1019:B1021"/>
    <mergeCell ref="C1019:C1021"/>
    <mergeCell ref="Q1019:Q1021"/>
    <mergeCell ref="R1019:R1021"/>
    <mergeCell ref="S1019:S1021"/>
    <mergeCell ref="T1019:T1021"/>
    <mergeCell ref="U1019:U1021"/>
    <mergeCell ref="V1019:V1021"/>
    <mergeCell ref="W1019:W1021"/>
    <mergeCell ref="X1019:X1021"/>
    <mergeCell ref="Y1019:Y1021"/>
    <mergeCell ref="Z1019:Z1021"/>
    <mergeCell ref="AA1019:AA1021"/>
    <mergeCell ref="AB1019:AB1021"/>
    <mergeCell ref="AC1019:AC1021"/>
    <mergeCell ref="AD1019:AD1021"/>
    <mergeCell ref="AE1019:AE1021"/>
    <mergeCell ref="C1023:C1025"/>
    <mergeCell ref="B1023:B1025"/>
    <mergeCell ref="Q1023:Q1025"/>
    <mergeCell ref="R1023:R1025"/>
    <mergeCell ref="S1023:S1025"/>
    <mergeCell ref="T1023:T1025"/>
    <mergeCell ref="U1023:U1025"/>
    <mergeCell ref="V1023:V1025"/>
    <mergeCell ref="W1023:W1025"/>
    <mergeCell ref="X1023:X1025"/>
    <mergeCell ref="Y1023:Y1025"/>
    <mergeCell ref="Z1023:Z1025"/>
    <mergeCell ref="AA1023:AA1025"/>
    <mergeCell ref="AD1023:AD1025"/>
    <mergeCell ref="AE1023:AE1025"/>
    <mergeCell ref="AB1023:AB1025"/>
    <mergeCell ref="AC1023:AC1025"/>
    <mergeCell ref="F1019:F1021"/>
    <mergeCell ref="F1023:F1025"/>
    <mergeCell ref="X934:X935"/>
    <mergeCell ref="A892:A926"/>
    <mergeCell ref="A845:A890"/>
    <mergeCell ref="B926:D926"/>
    <mergeCell ref="C923:C924"/>
    <mergeCell ref="B923:B924"/>
    <mergeCell ref="C921:C922"/>
    <mergeCell ref="B921:B922"/>
    <mergeCell ref="C919:C920"/>
    <mergeCell ref="B919:B920"/>
    <mergeCell ref="C917:C918"/>
    <mergeCell ref="B917:B918"/>
    <mergeCell ref="C914:C915"/>
    <mergeCell ref="B914:B915"/>
    <mergeCell ref="C912:C913"/>
    <mergeCell ref="B912:B913"/>
    <mergeCell ref="C910:C911"/>
    <mergeCell ref="B910:B911"/>
    <mergeCell ref="C908:C909"/>
    <mergeCell ref="B908:B909"/>
    <mergeCell ref="C906:C907"/>
    <mergeCell ref="B906:B907"/>
    <mergeCell ref="B903:B904"/>
    <mergeCell ref="C903:C904"/>
    <mergeCell ref="B901:B902"/>
    <mergeCell ref="C901:C902"/>
    <mergeCell ref="F898:F899"/>
    <mergeCell ref="Q898:Q899"/>
    <mergeCell ref="R898:R899"/>
    <mergeCell ref="S898:S899"/>
    <mergeCell ref="T898:T899"/>
    <mergeCell ref="U898:U899"/>
    <mergeCell ref="V898:V899"/>
    <mergeCell ref="W898:W899"/>
    <mergeCell ref="X898:X899"/>
    <mergeCell ref="Y898:Y899"/>
    <mergeCell ref="Z898:Z899"/>
    <mergeCell ref="AA898:AA899"/>
    <mergeCell ref="AB898:AB899"/>
    <mergeCell ref="AC898:AC899"/>
    <mergeCell ref="AD898:AD899"/>
    <mergeCell ref="AE898:AE899"/>
    <mergeCell ref="B898:B899"/>
    <mergeCell ref="F896:F897"/>
    <mergeCell ref="Q896:Q897"/>
    <mergeCell ref="R896:R897"/>
    <mergeCell ref="S896:S897"/>
    <mergeCell ref="T896:T897"/>
    <mergeCell ref="U896:U897"/>
    <mergeCell ref="V896:V897"/>
    <mergeCell ref="W896:W897"/>
    <mergeCell ref="X896:X897"/>
    <mergeCell ref="Y896:Y897"/>
    <mergeCell ref="Z896:Z897"/>
    <mergeCell ref="AA896:AA897"/>
    <mergeCell ref="AB896:AB897"/>
    <mergeCell ref="AC896:AC897"/>
    <mergeCell ref="AD896:AD897"/>
    <mergeCell ref="AE896:AE897"/>
    <mergeCell ref="B896:B897"/>
    <mergeCell ref="F894:F895"/>
    <mergeCell ref="Q894:Q895"/>
    <mergeCell ref="R894:R895"/>
    <mergeCell ref="S894:S895"/>
    <mergeCell ref="T894:T895"/>
    <mergeCell ref="U894:U895"/>
    <mergeCell ref="V894:V895"/>
    <mergeCell ref="W894:W895"/>
    <mergeCell ref="X894:X895"/>
    <mergeCell ref="Y894:Y895"/>
    <mergeCell ref="Z894:Z895"/>
    <mergeCell ref="AA894:AA895"/>
    <mergeCell ref="AB894:AB895"/>
    <mergeCell ref="AC894:AC895"/>
    <mergeCell ref="AD894:AD895"/>
    <mergeCell ref="AE894:AE895"/>
    <mergeCell ref="B894:B895"/>
    <mergeCell ref="C892:C893"/>
    <mergeCell ref="F892:F893"/>
    <mergeCell ref="Q892:Q893"/>
    <mergeCell ref="R892:R893"/>
    <mergeCell ref="S892:S893"/>
    <mergeCell ref="T892:T893"/>
    <mergeCell ref="U892:U893"/>
    <mergeCell ref="V892:V893"/>
    <mergeCell ref="W892:W893"/>
    <mergeCell ref="X892:X893"/>
    <mergeCell ref="Y892:Y893"/>
    <mergeCell ref="Z892:Z893"/>
    <mergeCell ref="AA892:AA893"/>
    <mergeCell ref="AD892:AD893"/>
    <mergeCell ref="AE892:AE893"/>
    <mergeCell ref="AB892:AB893"/>
    <mergeCell ref="AC892:AC893"/>
    <mergeCell ref="B892:B893"/>
    <mergeCell ref="AB887:AB888"/>
    <mergeCell ref="AC887:AC888"/>
    <mergeCell ref="AB885:AB886"/>
    <mergeCell ref="AC885:AC886"/>
    <mergeCell ref="AB867:AB868"/>
    <mergeCell ref="AC867:AC868"/>
    <mergeCell ref="B890:D890"/>
    <mergeCell ref="C887:C888"/>
    <mergeCell ref="F887:F888"/>
    <mergeCell ref="Q887:Q888"/>
    <mergeCell ref="R887:R888"/>
    <mergeCell ref="S887:S888"/>
    <mergeCell ref="T887:T888"/>
    <mergeCell ref="U887:U888"/>
    <mergeCell ref="V887:V888"/>
    <mergeCell ref="W887:W888"/>
    <mergeCell ref="X887:X888"/>
    <mergeCell ref="Y887:Y888"/>
    <mergeCell ref="Z887:Z888"/>
    <mergeCell ref="AA887:AA888"/>
    <mergeCell ref="AD887:AD888"/>
    <mergeCell ref="AE887:AE888"/>
    <mergeCell ref="B887:B888"/>
    <mergeCell ref="C885:C886"/>
    <mergeCell ref="F885:F886"/>
    <mergeCell ref="Q885:Q886"/>
    <mergeCell ref="R885:R886"/>
    <mergeCell ref="S885:S886"/>
    <mergeCell ref="T885:T886"/>
    <mergeCell ref="U885:U886"/>
    <mergeCell ref="V885:V886"/>
    <mergeCell ref="W885:W886"/>
    <mergeCell ref="X885:X886"/>
    <mergeCell ref="Y885:Y886"/>
    <mergeCell ref="Z885:Z886"/>
    <mergeCell ref="AA885:AA886"/>
    <mergeCell ref="AD885:AD886"/>
    <mergeCell ref="AE885:AE886"/>
    <mergeCell ref="B885:B886"/>
    <mergeCell ref="AB883:AB884"/>
    <mergeCell ref="AC883:AC884"/>
    <mergeCell ref="C883:C884"/>
    <mergeCell ref="F883:F884"/>
    <mergeCell ref="Q883:Q884"/>
    <mergeCell ref="R883:R884"/>
    <mergeCell ref="S883:S884"/>
    <mergeCell ref="T883:T884"/>
    <mergeCell ref="U883:U884"/>
    <mergeCell ref="V883:V884"/>
    <mergeCell ref="W883:W884"/>
    <mergeCell ref="X883:X884"/>
    <mergeCell ref="Y883:Y884"/>
    <mergeCell ref="Z883:Z884"/>
    <mergeCell ref="AA883:AA884"/>
    <mergeCell ref="AD883:AD884"/>
    <mergeCell ref="AE883:AE884"/>
    <mergeCell ref="B883:B884"/>
    <mergeCell ref="F881:F882"/>
    <mergeCell ref="Q881:Q882"/>
    <mergeCell ref="R881:R882"/>
    <mergeCell ref="S881:S882"/>
    <mergeCell ref="T881:T882"/>
    <mergeCell ref="U881:U882"/>
    <mergeCell ref="V881:V882"/>
    <mergeCell ref="W881:W882"/>
    <mergeCell ref="X881:X882"/>
    <mergeCell ref="Y881:Y882"/>
    <mergeCell ref="Z881:Z882"/>
    <mergeCell ref="AA881:AA882"/>
    <mergeCell ref="AD881:AD882"/>
    <mergeCell ref="AE881:AE882"/>
    <mergeCell ref="AB881:AB882"/>
    <mergeCell ref="AC881:AC882"/>
    <mergeCell ref="C881:C882"/>
    <mergeCell ref="B881:B882"/>
    <mergeCell ref="C878:C879"/>
    <mergeCell ref="F878:F879"/>
    <mergeCell ref="Q878:Q879"/>
    <mergeCell ref="R878:R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B878:AB879"/>
    <mergeCell ref="AC878:AC879"/>
    <mergeCell ref="AD878:AD879"/>
    <mergeCell ref="AE878:AE879"/>
    <mergeCell ref="B878:B879"/>
    <mergeCell ref="C876:C877"/>
    <mergeCell ref="F876:F877"/>
    <mergeCell ref="Q876:Q877"/>
    <mergeCell ref="R876:R877"/>
    <mergeCell ref="S876:S877"/>
    <mergeCell ref="T876:T877"/>
    <mergeCell ref="U876:U877"/>
    <mergeCell ref="V876:V877"/>
    <mergeCell ref="W876:W877"/>
    <mergeCell ref="X876:X877"/>
    <mergeCell ref="Y876:Y877"/>
    <mergeCell ref="Z876:Z877"/>
    <mergeCell ref="AA876:AA877"/>
    <mergeCell ref="AB876:AB877"/>
    <mergeCell ref="AC876:AC877"/>
    <mergeCell ref="AD876:AD877"/>
    <mergeCell ref="AE876:AE877"/>
    <mergeCell ref="B876:B877"/>
    <mergeCell ref="C874:C875"/>
    <mergeCell ref="F874:F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B875"/>
    <mergeCell ref="AC874:AC875"/>
    <mergeCell ref="AD874:AD875"/>
    <mergeCell ref="AE874:AE875"/>
    <mergeCell ref="B874:B875"/>
    <mergeCell ref="C872:C873"/>
    <mergeCell ref="F872:F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D872:AD873"/>
    <mergeCell ref="AE872:AE873"/>
    <mergeCell ref="AB872:AB873"/>
    <mergeCell ref="AC872:AC873"/>
    <mergeCell ref="B872:B873"/>
    <mergeCell ref="C870:C871"/>
    <mergeCell ref="F870:F871"/>
    <mergeCell ref="Q870:Q871"/>
    <mergeCell ref="R870:R871"/>
    <mergeCell ref="S870:S871"/>
    <mergeCell ref="T870:T871"/>
    <mergeCell ref="U870:U871"/>
    <mergeCell ref="V870:V871"/>
    <mergeCell ref="W870:W871"/>
    <mergeCell ref="X870:X871"/>
    <mergeCell ref="Y870:Y871"/>
    <mergeCell ref="Z870:Z871"/>
    <mergeCell ref="AA870:AA871"/>
    <mergeCell ref="AD870:AD871"/>
    <mergeCell ref="AE870:AE871"/>
    <mergeCell ref="AB870:AB871"/>
    <mergeCell ref="AC870:AC871"/>
    <mergeCell ref="B870:B871"/>
    <mergeCell ref="F867:F868"/>
    <mergeCell ref="Q867:Q868"/>
    <mergeCell ref="R867:R868"/>
    <mergeCell ref="S867:S868"/>
    <mergeCell ref="T867:T868"/>
    <mergeCell ref="U867:U868"/>
    <mergeCell ref="V867:V868"/>
    <mergeCell ref="W867:W868"/>
    <mergeCell ref="X867:X868"/>
    <mergeCell ref="Y867:Y868"/>
    <mergeCell ref="Z867:Z868"/>
    <mergeCell ref="AA867:AA868"/>
    <mergeCell ref="AD867:AD868"/>
    <mergeCell ref="AE867:AE868"/>
    <mergeCell ref="B867:B868"/>
    <mergeCell ref="C867:C868"/>
    <mergeCell ref="F865:F866"/>
    <mergeCell ref="Q865:Q866"/>
    <mergeCell ref="R865:R866"/>
    <mergeCell ref="S865:S866"/>
    <mergeCell ref="T865:T866"/>
    <mergeCell ref="U865:U866"/>
    <mergeCell ref="V865:V866"/>
    <mergeCell ref="W865:W866"/>
    <mergeCell ref="X865:X866"/>
    <mergeCell ref="Y865:Y866"/>
    <mergeCell ref="Z865:Z866"/>
    <mergeCell ref="AA865:AA866"/>
    <mergeCell ref="AD865:AD866"/>
    <mergeCell ref="AE865:AE866"/>
    <mergeCell ref="AB865:AB866"/>
    <mergeCell ref="AC865:AC866"/>
    <mergeCell ref="B865:B866"/>
    <mergeCell ref="C865:C866"/>
    <mergeCell ref="C862:C863"/>
    <mergeCell ref="F862:F863"/>
    <mergeCell ref="Q862:Q863"/>
    <mergeCell ref="R862:R863"/>
    <mergeCell ref="S862:S863"/>
    <mergeCell ref="T862:T863"/>
    <mergeCell ref="U862:U863"/>
    <mergeCell ref="V862:V863"/>
    <mergeCell ref="W862:W863"/>
    <mergeCell ref="X862:X863"/>
    <mergeCell ref="Y862:Y863"/>
    <mergeCell ref="Z862:Z863"/>
    <mergeCell ref="AA862:AA863"/>
    <mergeCell ref="AB862:AB863"/>
    <mergeCell ref="AC862:AC863"/>
    <mergeCell ref="AD862:AD863"/>
    <mergeCell ref="AE862:AE863"/>
    <mergeCell ref="B862:B863"/>
    <mergeCell ref="C860:C861"/>
    <mergeCell ref="F860:F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Y860:Y861"/>
    <mergeCell ref="Z860:Z861"/>
    <mergeCell ref="AA860:AA861"/>
    <mergeCell ref="AB860:AB861"/>
    <mergeCell ref="AC860:AC861"/>
    <mergeCell ref="AD860:AD861"/>
    <mergeCell ref="AE860:AE861"/>
    <mergeCell ref="B860:B861"/>
    <mergeCell ref="C858:C859"/>
    <mergeCell ref="F858:F859"/>
    <mergeCell ref="Q858:Q859"/>
    <mergeCell ref="R858:R859"/>
    <mergeCell ref="S858:S859"/>
    <mergeCell ref="T858:T859"/>
    <mergeCell ref="U858:U859"/>
    <mergeCell ref="V858:V859"/>
    <mergeCell ref="W858:W859"/>
    <mergeCell ref="X858:X859"/>
    <mergeCell ref="Y858:Y859"/>
    <mergeCell ref="Z858:Z859"/>
    <mergeCell ref="AA858:AA859"/>
    <mergeCell ref="AB858:AB859"/>
    <mergeCell ref="AC858:AC859"/>
    <mergeCell ref="AD858:AD859"/>
    <mergeCell ref="AE858:AE859"/>
    <mergeCell ref="B858:B859"/>
    <mergeCell ref="C856:C857"/>
    <mergeCell ref="F856:F857"/>
    <mergeCell ref="Q856:Q857"/>
    <mergeCell ref="R856:R857"/>
    <mergeCell ref="S856:S857"/>
    <mergeCell ref="T856:T857"/>
    <mergeCell ref="U856:U857"/>
    <mergeCell ref="V856:V857"/>
    <mergeCell ref="W856:W857"/>
    <mergeCell ref="X856:X857"/>
    <mergeCell ref="Y856:Y857"/>
    <mergeCell ref="Z856:Z857"/>
    <mergeCell ref="AA856:AA857"/>
    <mergeCell ref="AD856:AD857"/>
    <mergeCell ref="AE856:AE857"/>
    <mergeCell ref="AB856:AB857"/>
    <mergeCell ref="AC856:AC857"/>
    <mergeCell ref="B856:B857"/>
    <mergeCell ref="C853:C854"/>
    <mergeCell ref="F853:F854"/>
    <mergeCell ref="Q853:Q854"/>
    <mergeCell ref="R853:R854"/>
    <mergeCell ref="S853:S854"/>
    <mergeCell ref="T853:T854"/>
    <mergeCell ref="U853:U854"/>
    <mergeCell ref="V853:V854"/>
    <mergeCell ref="W853:W854"/>
    <mergeCell ref="X853:X854"/>
    <mergeCell ref="Y853:Y854"/>
    <mergeCell ref="Z853:Z854"/>
    <mergeCell ref="AA853:AA854"/>
    <mergeCell ref="AB853:AB854"/>
    <mergeCell ref="AC853:AC854"/>
    <mergeCell ref="AD853:AD854"/>
    <mergeCell ref="AE853:AE854"/>
    <mergeCell ref="B853:B854"/>
    <mergeCell ref="C851:C852"/>
    <mergeCell ref="F851:F852"/>
    <mergeCell ref="Q851:Q852"/>
    <mergeCell ref="R851:R852"/>
    <mergeCell ref="S851:S852"/>
    <mergeCell ref="T851:T852"/>
    <mergeCell ref="U851:U852"/>
    <mergeCell ref="V851:V852"/>
    <mergeCell ref="W851:W852"/>
    <mergeCell ref="X851:X852"/>
    <mergeCell ref="Y851:Y852"/>
    <mergeCell ref="Z851:Z852"/>
    <mergeCell ref="AA851:AA852"/>
    <mergeCell ref="AB851:AB852"/>
    <mergeCell ref="AC851:AC852"/>
    <mergeCell ref="AD851:AD852"/>
    <mergeCell ref="AE851:AE852"/>
    <mergeCell ref="B851:B852"/>
    <mergeCell ref="C849:C850"/>
    <mergeCell ref="F849:F850"/>
    <mergeCell ref="Q849:Q850"/>
    <mergeCell ref="R849:R850"/>
    <mergeCell ref="S849:S850"/>
    <mergeCell ref="T849:T850"/>
    <mergeCell ref="U849:U850"/>
    <mergeCell ref="V849:V850"/>
    <mergeCell ref="W849:W850"/>
    <mergeCell ref="X849:X850"/>
    <mergeCell ref="Y849:Y850"/>
    <mergeCell ref="Z849:Z850"/>
    <mergeCell ref="AA849:AA850"/>
    <mergeCell ref="AB849:AB850"/>
    <mergeCell ref="AC849:AC850"/>
    <mergeCell ref="AD849:AD850"/>
    <mergeCell ref="AE849:AE850"/>
    <mergeCell ref="B849:B850"/>
    <mergeCell ref="C847:C848"/>
    <mergeCell ref="F847:F848"/>
    <mergeCell ref="Q847:Q848"/>
    <mergeCell ref="R847:R848"/>
    <mergeCell ref="S847:S848"/>
    <mergeCell ref="T847:T848"/>
    <mergeCell ref="U847:U848"/>
    <mergeCell ref="V847:V848"/>
    <mergeCell ref="W847:W848"/>
    <mergeCell ref="X847:X848"/>
    <mergeCell ref="Y847:Y848"/>
    <mergeCell ref="Z847:Z848"/>
    <mergeCell ref="AA847:AA848"/>
    <mergeCell ref="AD847:AD848"/>
    <mergeCell ref="AE847:AE848"/>
    <mergeCell ref="B847:B848"/>
    <mergeCell ref="AB847:AB848"/>
    <mergeCell ref="AC847:AC848"/>
    <mergeCell ref="C845:C846"/>
    <mergeCell ref="F845:F846"/>
    <mergeCell ref="Q845:Q846"/>
    <mergeCell ref="R845:R846"/>
    <mergeCell ref="S845:S846"/>
    <mergeCell ref="T845:T846"/>
    <mergeCell ref="U845:U846"/>
    <mergeCell ref="V845:V846"/>
    <mergeCell ref="W845:W846"/>
    <mergeCell ref="X845:X846"/>
    <mergeCell ref="Y845:Y846"/>
    <mergeCell ref="Z845:Z846"/>
    <mergeCell ref="AA845:AA846"/>
    <mergeCell ref="AB845:AB846"/>
    <mergeCell ref="AC845:AC846"/>
    <mergeCell ref="AD845:AD846"/>
    <mergeCell ref="AE845:AE846"/>
    <mergeCell ref="B845:B846"/>
    <mergeCell ref="AB836:AB837"/>
    <mergeCell ref="AC836:AC837"/>
    <mergeCell ref="F820:F821"/>
    <mergeCell ref="Q820:Q821"/>
    <mergeCell ref="R820:R821"/>
    <mergeCell ref="S820:S821"/>
    <mergeCell ref="T820:T821"/>
    <mergeCell ref="U820:U821"/>
    <mergeCell ref="V820:V821"/>
    <mergeCell ref="W820:W821"/>
    <mergeCell ref="X820:X821"/>
    <mergeCell ref="Y820:Y821"/>
    <mergeCell ref="Z820:Z821"/>
    <mergeCell ref="AA820:AA821"/>
    <mergeCell ref="AB820:AB821"/>
    <mergeCell ref="AC820:AC821"/>
    <mergeCell ref="AD820:AD821"/>
    <mergeCell ref="AE820:AE821"/>
    <mergeCell ref="F818:F819"/>
    <mergeCell ref="Q818:Q819"/>
    <mergeCell ref="R818:R819"/>
    <mergeCell ref="S818:S819"/>
    <mergeCell ref="T818:T819"/>
    <mergeCell ref="U818:U819"/>
    <mergeCell ref="V818:V819"/>
    <mergeCell ref="W818:W819"/>
    <mergeCell ref="X818:X819"/>
    <mergeCell ref="Y818:Y819"/>
    <mergeCell ref="Z818:Z819"/>
    <mergeCell ref="AA818:AA819"/>
    <mergeCell ref="AD818:AD819"/>
    <mergeCell ref="AE818:AE819"/>
    <mergeCell ref="AB818:AB819"/>
    <mergeCell ref="AC818:AC819"/>
    <mergeCell ref="C840:C841"/>
    <mergeCell ref="C838:C839"/>
    <mergeCell ref="C836:C837"/>
    <mergeCell ref="C831:C832"/>
    <mergeCell ref="C829:C830"/>
    <mergeCell ref="C827:C828"/>
    <mergeCell ref="C825:C826"/>
    <mergeCell ref="C823:C824"/>
    <mergeCell ref="C815:C816"/>
    <mergeCell ref="C813:C814"/>
    <mergeCell ref="C811:C812"/>
    <mergeCell ref="C809:C810"/>
    <mergeCell ref="F840:F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Y840:Y841"/>
    <mergeCell ref="Z840:Z841"/>
    <mergeCell ref="AA840:AA841"/>
    <mergeCell ref="AB840:AB841"/>
    <mergeCell ref="AC840:AC841"/>
    <mergeCell ref="AD840:AD841"/>
    <mergeCell ref="AE840:AE841"/>
    <mergeCell ref="F838:F839"/>
    <mergeCell ref="Q838:Q839"/>
    <mergeCell ref="R838:R839"/>
    <mergeCell ref="S838:S839"/>
    <mergeCell ref="T838:T839"/>
    <mergeCell ref="U838:U839"/>
    <mergeCell ref="V838:V839"/>
    <mergeCell ref="W838:W839"/>
    <mergeCell ref="X838:X839"/>
    <mergeCell ref="Y838:Y839"/>
    <mergeCell ref="Z838:Z839"/>
    <mergeCell ref="AA838:AA839"/>
    <mergeCell ref="AB838:AB839"/>
    <mergeCell ref="AC838:AC839"/>
    <mergeCell ref="AD838:AD839"/>
    <mergeCell ref="AE838:AE839"/>
    <mergeCell ref="F836:F837"/>
    <mergeCell ref="Q836:Q837"/>
    <mergeCell ref="R836:R837"/>
    <mergeCell ref="S836:S837"/>
    <mergeCell ref="T836:T837"/>
    <mergeCell ref="U836:U837"/>
    <mergeCell ref="V836:V837"/>
    <mergeCell ref="W836:W837"/>
    <mergeCell ref="X836:X837"/>
    <mergeCell ref="Y836:Y837"/>
    <mergeCell ref="Z836:Z837"/>
    <mergeCell ref="AA836:AA837"/>
    <mergeCell ref="AD836:AD837"/>
    <mergeCell ref="AE836:AE837"/>
    <mergeCell ref="F834:F835"/>
    <mergeCell ref="Q834:Q835"/>
    <mergeCell ref="R834:R835"/>
    <mergeCell ref="S834:S835"/>
    <mergeCell ref="T834:T835"/>
    <mergeCell ref="U834:U835"/>
    <mergeCell ref="V834:V835"/>
    <mergeCell ref="W834:W835"/>
    <mergeCell ref="X834:X835"/>
    <mergeCell ref="Y834:Y835"/>
    <mergeCell ref="Z834:Z835"/>
    <mergeCell ref="AA834:AA835"/>
    <mergeCell ref="AD834:AD835"/>
    <mergeCell ref="AE834:AE835"/>
    <mergeCell ref="AB834:AB835"/>
    <mergeCell ref="AC834:AC835"/>
    <mergeCell ref="F831:F832"/>
    <mergeCell ref="Q831:Q832"/>
    <mergeCell ref="R831:R832"/>
    <mergeCell ref="S831:S832"/>
    <mergeCell ref="T831:T832"/>
    <mergeCell ref="U831:U832"/>
    <mergeCell ref="V831:V832"/>
    <mergeCell ref="W831:W832"/>
    <mergeCell ref="X831:X832"/>
    <mergeCell ref="Y831:Y832"/>
    <mergeCell ref="Z831:Z832"/>
    <mergeCell ref="AA831:AA832"/>
    <mergeCell ref="AB831:AB832"/>
    <mergeCell ref="AC831:AC832"/>
    <mergeCell ref="AD831:AD832"/>
    <mergeCell ref="AE831:AE832"/>
    <mergeCell ref="F829:F830"/>
    <mergeCell ref="Q829:Q830"/>
    <mergeCell ref="R829:R830"/>
    <mergeCell ref="S829:S830"/>
    <mergeCell ref="T829:T830"/>
    <mergeCell ref="U829:U830"/>
    <mergeCell ref="V829:V830"/>
    <mergeCell ref="W829:W830"/>
    <mergeCell ref="X829:X830"/>
    <mergeCell ref="Y829:Y830"/>
    <mergeCell ref="Z829:Z830"/>
    <mergeCell ref="AA829:AA830"/>
    <mergeCell ref="AB829:AB830"/>
    <mergeCell ref="AC829:AC830"/>
    <mergeCell ref="AD829:AD830"/>
    <mergeCell ref="AE829:AE830"/>
    <mergeCell ref="F827:F828"/>
    <mergeCell ref="Q827:Q828"/>
    <mergeCell ref="R827:R828"/>
    <mergeCell ref="S827:S828"/>
    <mergeCell ref="T827:T828"/>
    <mergeCell ref="U827:U828"/>
    <mergeCell ref="V827:V828"/>
    <mergeCell ref="W827:W828"/>
    <mergeCell ref="X827:X828"/>
    <mergeCell ref="Y827:Y828"/>
    <mergeCell ref="Z827:Z828"/>
    <mergeCell ref="AA827:AA828"/>
    <mergeCell ref="AB827:AB828"/>
    <mergeCell ref="AC827:AC828"/>
    <mergeCell ref="AD827:AD828"/>
    <mergeCell ref="AE827:AE828"/>
    <mergeCell ref="F825:F826"/>
    <mergeCell ref="Q825:Q826"/>
    <mergeCell ref="R825:R826"/>
    <mergeCell ref="S825:S826"/>
    <mergeCell ref="T825:T826"/>
    <mergeCell ref="U825:U826"/>
    <mergeCell ref="V825:V826"/>
    <mergeCell ref="W825:W826"/>
    <mergeCell ref="X825:X826"/>
    <mergeCell ref="Y825:Y826"/>
    <mergeCell ref="Z825:Z826"/>
    <mergeCell ref="AA825:AA826"/>
    <mergeCell ref="AD825:AD826"/>
    <mergeCell ref="AE825:AE826"/>
    <mergeCell ref="AB825:AB826"/>
    <mergeCell ref="AC825:AC826"/>
    <mergeCell ref="F823:F824"/>
    <mergeCell ref="Q823:Q824"/>
    <mergeCell ref="R823:R824"/>
    <mergeCell ref="S823:S824"/>
    <mergeCell ref="T823:T824"/>
    <mergeCell ref="U823:U824"/>
    <mergeCell ref="V823:V824"/>
    <mergeCell ref="W823:W824"/>
    <mergeCell ref="X823:X824"/>
    <mergeCell ref="Y823:Y824"/>
    <mergeCell ref="Z823:Z824"/>
    <mergeCell ref="AA823:AA824"/>
    <mergeCell ref="AD823:AD824"/>
    <mergeCell ref="AE823:AE824"/>
    <mergeCell ref="AB823:AB824"/>
    <mergeCell ref="AC823:AC824"/>
    <mergeCell ref="F815:F816"/>
    <mergeCell ref="Q815:Q816"/>
    <mergeCell ref="R815:R816"/>
    <mergeCell ref="S815:S816"/>
    <mergeCell ref="T815:T816"/>
    <mergeCell ref="U815:U816"/>
    <mergeCell ref="V815:V816"/>
    <mergeCell ref="W815:W816"/>
    <mergeCell ref="X815:X816"/>
    <mergeCell ref="Y815:Y816"/>
    <mergeCell ref="Z815:Z816"/>
    <mergeCell ref="AA815:AA816"/>
    <mergeCell ref="AB815:AB816"/>
    <mergeCell ref="AC815:AC816"/>
    <mergeCell ref="AD815:AD816"/>
    <mergeCell ref="AE815:AE816"/>
    <mergeCell ref="F813:F814"/>
    <mergeCell ref="Q813:Q814"/>
    <mergeCell ref="R813:R814"/>
    <mergeCell ref="S813:S814"/>
    <mergeCell ref="T813:T814"/>
    <mergeCell ref="U813:U814"/>
    <mergeCell ref="V813:V814"/>
    <mergeCell ref="W813:W814"/>
    <mergeCell ref="X813:X814"/>
    <mergeCell ref="Y813:Y814"/>
    <mergeCell ref="Z813:Z814"/>
    <mergeCell ref="AA813:AA814"/>
    <mergeCell ref="AB813:AB814"/>
    <mergeCell ref="AC813:AC814"/>
    <mergeCell ref="AD813:AD814"/>
    <mergeCell ref="AE813:AE814"/>
    <mergeCell ref="F811:F812"/>
    <mergeCell ref="Q811:Q812"/>
    <mergeCell ref="R811:R812"/>
    <mergeCell ref="S811:S812"/>
    <mergeCell ref="T811:T812"/>
    <mergeCell ref="U811:U812"/>
    <mergeCell ref="V811:V812"/>
    <mergeCell ref="W811:W812"/>
    <mergeCell ref="X811:X812"/>
    <mergeCell ref="Y811:Y812"/>
    <mergeCell ref="Z811:Z812"/>
    <mergeCell ref="AA811:AA812"/>
    <mergeCell ref="AB811:AB812"/>
    <mergeCell ref="AC811:AC812"/>
    <mergeCell ref="AD811:AD812"/>
    <mergeCell ref="AE811:AE812"/>
    <mergeCell ref="F809:F810"/>
    <mergeCell ref="Q809:Q810"/>
    <mergeCell ref="R809:R810"/>
    <mergeCell ref="S809:S810"/>
    <mergeCell ref="T809:T810"/>
    <mergeCell ref="U809:U810"/>
    <mergeCell ref="V809:V810"/>
    <mergeCell ref="W809:W810"/>
    <mergeCell ref="X809:X810"/>
    <mergeCell ref="Y809:Y810"/>
    <mergeCell ref="Z809:Z810"/>
    <mergeCell ref="AA809:AA810"/>
    <mergeCell ref="AD809:AD810"/>
    <mergeCell ref="AE809:AE810"/>
    <mergeCell ref="AB809:AB810"/>
    <mergeCell ref="AC809:AC810"/>
    <mergeCell ref="B843:D843"/>
    <mergeCell ref="B840:B841"/>
    <mergeCell ref="B838:B839"/>
    <mergeCell ref="B836:B837"/>
    <mergeCell ref="C834:C835"/>
    <mergeCell ref="B834:B835"/>
    <mergeCell ref="B831:B832"/>
    <mergeCell ref="B829:B830"/>
    <mergeCell ref="B827:B828"/>
    <mergeCell ref="B825:B826"/>
    <mergeCell ref="B823:B824"/>
    <mergeCell ref="B820:B821"/>
    <mergeCell ref="C820:C821"/>
    <mergeCell ref="B818:B819"/>
    <mergeCell ref="C818:C819"/>
    <mergeCell ref="B815:B816"/>
    <mergeCell ref="B813:B814"/>
    <mergeCell ref="B811:B812"/>
    <mergeCell ref="B809:B810"/>
    <mergeCell ref="C806:C807"/>
    <mergeCell ref="F806:F807"/>
    <mergeCell ref="Q806:Q807"/>
    <mergeCell ref="R806:R807"/>
    <mergeCell ref="S806:S807"/>
    <mergeCell ref="T806:T807"/>
    <mergeCell ref="U806:U807"/>
    <mergeCell ref="V806:V807"/>
    <mergeCell ref="W806:W807"/>
    <mergeCell ref="X806:X807"/>
    <mergeCell ref="Y806:Y807"/>
    <mergeCell ref="Z806:Z807"/>
    <mergeCell ref="AA806:AA807"/>
    <mergeCell ref="AB806:AB807"/>
    <mergeCell ref="AC806:AC807"/>
    <mergeCell ref="AD806:AD807"/>
    <mergeCell ref="AE806:AE807"/>
    <mergeCell ref="B806:B807"/>
    <mergeCell ref="C804:C805"/>
    <mergeCell ref="F804:F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B805"/>
    <mergeCell ref="AC804:AC805"/>
    <mergeCell ref="AD804:AD805"/>
    <mergeCell ref="AE804:AE805"/>
    <mergeCell ref="B804:B805"/>
    <mergeCell ref="C802:C803"/>
    <mergeCell ref="F802:F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B803"/>
    <mergeCell ref="AC802:AC803"/>
    <mergeCell ref="AD802:AD803"/>
    <mergeCell ref="AE802:AE803"/>
    <mergeCell ref="B802:B803"/>
    <mergeCell ref="C800:C801"/>
    <mergeCell ref="F800:F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D800:AD801"/>
    <mergeCell ref="AE800:AE801"/>
    <mergeCell ref="B800:B801"/>
    <mergeCell ref="AB800:AB801"/>
    <mergeCell ref="AC800:AC801"/>
    <mergeCell ref="C798:C799"/>
    <mergeCell ref="F798:F799"/>
    <mergeCell ref="Q798:Q799"/>
    <mergeCell ref="R798:R799"/>
    <mergeCell ref="S798:S799"/>
    <mergeCell ref="T798:T799"/>
    <mergeCell ref="U798:U799"/>
    <mergeCell ref="V798:V799"/>
    <mergeCell ref="W798:W799"/>
    <mergeCell ref="X798:X799"/>
    <mergeCell ref="Y798:Y799"/>
    <mergeCell ref="Z798:Z799"/>
    <mergeCell ref="AA798:AA799"/>
    <mergeCell ref="AB798:AB799"/>
    <mergeCell ref="AC798:AC799"/>
    <mergeCell ref="AD798:AD799"/>
    <mergeCell ref="AE798:AE799"/>
    <mergeCell ref="B798:B799"/>
    <mergeCell ref="A798:A843"/>
    <mergeCell ref="C793:C794"/>
    <mergeCell ref="C791:C792"/>
    <mergeCell ref="C789:C790"/>
    <mergeCell ref="C784:C785"/>
    <mergeCell ref="C768:C769"/>
    <mergeCell ref="C766:C767"/>
    <mergeCell ref="C764:C765"/>
    <mergeCell ref="B796:D796"/>
    <mergeCell ref="F793:F794"/>
    <mergeCell ref="Q793:Q794"/>
    <mergeCell ref="R793:R794"/>
    <mergeCell ref="S793:S794"/>
    <mergeCell ref="T793:T794"/>
    <mergeCell ref="U793:U794"/>
    <mergeCell ref="V793:V794"/>
    <mergeCell ref="W793:W794"/>
    <mergeCell ref="X793:X794"/>
    <mergeCell ref="Y793:Y794"/>
    <mergeCell ref="Z793:Z794"/>
    <mergeCell ref="AA793:AA794"/>
    <mergeCell ref="AB793:AB794"/>
    <mergeCell ref="AC793:AC794"/>
    <mergeCell ref="AD793:AD794"/>
    <mergeCell ref="AE793:AE794"/>
    <mergeCell ref="B793:B794"/>
    <mergeCell ref="F791:F792"/>
    <mergeCell ref="Q791:Q792"/>
    <mergeCell ref="R791:R792"/>
    <mergeCell ref="S791:S792"/>
    <mergeCell ref="T791:T792"/>
    <mergeCell ref="U791:U792"/>
    <mergeCell ref="V791:V792"/>
    <mergeCell ref="W791:W792"/>
    <mergeCell ref="X791:X792"/>
    <mergeCell ref="Y791:Y792"/>
    <mergeCell ref="Z791:Z792"/>
    <mergeCell ref="AA791:AA792"/>
    <mergeCell ref="AB791:AB792"/>
    <mergeCell ref="AC791:AC792"/>
    <mergeCell ref="AD791:AD792"/>
    <mergeCell ref="AE791:AE792"/>
    <mergeCell ref="B791:B792"/>
    <mergeCell ref="F789:F790"/>
    <mergeCell ref="Q789:Q790"/>
    <mergeCell ref="R789:R790"/>
    <mergeCell ref="S789:S790"/>
    <mergeCell ref="T789:T790"/>
    <mergeCell ref="U789:U790"/>
    <mergeCell ref="V789:V790"/>
    <mergeCell ref="W789:W790"/>
    <mergeCell ref="X789:X790"/>
    <mergeCell ref="Y789:Y790"/>
    <mergeCell ref="Z789:Z790"/>
    <mergeCell ref="AA789:AA790"/>
    <mergeCell ref="AB789:AB790"/>
    <mergeCell ref="AC789:AC790"/>
    <mergeCell ref="AD789:AD790"/>
    <mergeCell ref="AE789:AE790"/>
    <mergeCell ref="B789:B790"/>
    <mergeCell ref="F787:F788"/>
    <mergeCell ref="Q787:Q788"/>
    <mergeCell ref="R787:R788"/>
    <mergeCell ref="S787:S788"/>
    <mergeCell ref="T787:T788"/>
    <mergeCell ref="U787:U788"/>
    <mergeCell ref="V787:V788"/>
    <mergeCell ref="W787:W788"/>
    <mergeCell ref="X787:X788"/>
    <mergeCell ref="Y787:Y788"/>
    <mergeCell ref="Z787:Z788"/>
    <mergeCell ref="AA787:AA788"/>
    <mergeCell ref="AD787:AD788"/>
    <mergeCell ref="AE787:AE788"/>
    <mergeCell ref="AB787:AB788"/>
    <mergeCell ref="AC787:AC788"/>
    <mergeCell ref="C787:C788"/>
    <mergeCell ref="B787:B788"/>
    <mergeCell ref="F784:F785"/>
    <mergeCell ref="Q784:Q785"/>
    <mergeCell ref="R784:R785"/>
    <mergeCell ref="S784:S785"/>
    <mergeCell ref="T784:T785"/>
    <mergeCell ref="U784:U785"/>
    <mergeCell ref="V784:V785"/>
    <mergeCell ref="W784:W785"/>
    <mergeCell ref="X784:X785"/>
    <mergeCell ref="Y784:Y785"/>
    <mergeCell ref="Z784:Z785"/>
    <mergeCell ref="AA784:AA785"/>
    <mergeCell ref="AB784:AB785"/>
    <mergeCell ref="AC784:AC785"/>
    <mergeCell ref="AD784:AD785"/>
    <mergeCell ref="AE784:AE785"/>
    <mergeCell ref="B784:B785"/>
    <mergeCell ref="C782:C783"/>
    <mergeCell ref="F782:F783"/>
    <mergeCell ref="Q782:Q783"/>
    <mergeCell ref="R782:R783"/>
    <mergeCell ref="S782:S783"/>
    <mergeCell ref="T782:T783"/>
    <mergeCell ref="U782:U783"/>
    <mergeCell ref="V782:V783"/>
    <mergeCell ref="W782:W783"/>
    <mergeCell ref="X782:X783"/>
    <mergeCell ref="Y782:Y783"/>
    <mergeCell ref="Z782:Z783"/>
    <mergeCell ref="AA782:AA783"/>
    <mergeCell ref="AB782:AB783"/>
    <mergeCell ref="AC782:AC783"/>
    <mergeCell ref="AD782:AD783"/>
    <mergeCell ref="AE782:AE783"/>
    <mergeCell ref="B782:B783"/>
    <mergeCell ref="C780:C781"/>
    <mergeCell ref="F780:F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B780:AB781"/>
    <mergeCell ref="AC780:AC781"/>
    <mergeCell ref="AD780:AD781"/>
    <mergeCell ref="AE780:AE781"/>
    <mergeCell ref="B780:B781"/>
    <mergeCell ref="C778:C779"/>
    <mergeCell ref="F778:F779"/>
    <mergeCell ref="Q778:Q779"/>
    <mergeCell ref="R778:R779"/>
    <mergeCell ref="S778:S779"/>
    <mergeCell ref="T778:T779"/>
    <mergeCell ref="U778:U779"/>
    <mergeCell ref="V778:V779"/>
    <mergeCell ref="W778:W779"/>
    <mergeCell ref="X778:X779"/>
    <mergeCell ref="Y778:Y779"/>
    <mergeCell ref="Z778:Z779"/>
    <mergeCell ref="AA778:AA779"/>
    <mergeCell ref="AD778:AD779"/>
    <mergeCell ref="AE778:AE779"/>
    <mergeCell ref="AB778:AB779"/>
    <mergeCell ref="AC778:AC779"/>
    <mergeCell ref="B778:B779"/>
    <mergeCell ref="F776:F777"/>
    <mergeCell ref="Q776:Q777"/>
    <mergeCell ref="R776:R777"/>
    <mergeCell ref="S776:S777"/>
    <mergeCell ref="T776:T777"/>
    <mergeCell ref="U776:U777"/>
    <mergeCell ref="V776:V777"/>
    <mergeCell ref="W776:W777"/>
    <mergeCell ref="X776:X777"/>
    <mergeCell ref="Y776:Y777"/>
    <mergeCell ref="Z776:Z777"/>
    <mergeCell ref="AA776:AA777"/>
    <mergeCell ref="AB776:AB777"/>
    <mergeCell ref="AC776:AC777"/>
    <mergeCell ref="AD776:AD777"/>
    <mergeCell ref="AE776:AE777"/>
    <mergeCell ref="B776:B777"/>
    <mergeCell ref="C776:C777"/>
    <mergeCell ref="F773:F774"/>
    <mergeCell ref="Q773:Q774"/>
    <mergeCell ref="R773:R774"/>
    <mergeCell ref="S773:S774"/>
    <mergeCell ref="T773:T774"/>
    <mergeCell ref="U773:U774"/>
    <mergeCell ref="V773:V774"/>
    <mergeCell ref="W773:W774"/>
    <mergeCell ref="X773:X774"/>
    <mergeCell ref="Y773:Y774"/>
    <mergeCell ref="Z773:Z774"/>
    <mergeCell ref="AA773:AA774"/>
    <mergeCell ref="AB773:AB774"/>
    <mergeCell ref="AC773:AC774"/>
    <mergeCell ref="AD773:AD774"/>
    <mergeCell ref="AE773:AE774"/>
    <mergeCell ref="B773:B774"/>
    <mergeCell ref="C773:C774"/>
    <mergeCell ref="F771:F772"/>
    <mergeCell ref="Q771:Q772"/>
    <mergeCell ref="R771:R772"/>
    <mergeCell ref="S771:S772"/>
    <mergeCell ref="T771:T772"/>
    <mergeCell ref="U771:U772"/>
    <mergeCell ref="V771:V772"/>
    <mergeCell ref="W771:W772"/>
    <mergeCell ref="X771:X772"/>
    <mergeCell ref="Y771:Y772"/>
    <mergeCell ref="Z771:Z772"/>
    <mergeCell ref="AA771:AA772"/>
    <mergeCell ref="AB771:AB772"/>
    <mergeCell ref="AC771:AC772"/>
    <mergeCell ref="AD771:AD772"/>
    <mergeCell ref="AE771:AE772"/>
    <mergeCell ref="B771:B772"/>
    <mergeCell ref="C771:C772"/>
    <mergeCell ref="F768:F769"/>
    <mergeCell ref="Q768:Q769"/>
    <mergeCell ref="R768:R769"/>
    <mergeCell ref="S768:S769"/>
    <mergeCell ref="T768:T769"/>
    <mergeCell ref="U768:U769"/>
    <mergeCell ref="V768:V769"/>
    <mergeCell ref="W768:W769"/>
    <mergeCell ref="X768:X769"/>
    <mergeCell ref="Y768:Y769"/>
    <mergeCell ref="Z768:Z769"/>
    <mergeCell ref="AA768:AA769"/>
    <mergeCell ref="AB768:AB769"/>
    <mergeCell ref="AC768:AC769"/>
    <mergeCell ref="AD768:AD769"/>
    <mergeCell ref="AE768:AE769"/>
    <mergeCell ref="B768:B769"/>
    <mergeCell ref="F766:F767"/>
    <mergeCell ref="Q766:Q767"/>
    <mergeCell ref="R766:R767"/>
    <mergeCell ref="S766:S767"/>
    <mergeCell ref="T766:T767"/>
    <mergeCell ref="U766:U767"/>
    <mergeCell ref="V766:V767"/>
    <mergeCell ref="W766:W767"/>
    <mergeCell ref="X766:X767"/>
    <mergeCell ref="Y766:Y767"/>
    <mergeCell ref="Z766:Z767"/>
    <mergeCell ref="AA766:AA767"/>
    <mergeCell ref="AB766:AB767"/>
    <mergeCell ref="AC766:AC767"/>
    <mergeCell ref="AD766:AD767"/>
    <mergeCell ref="AE766:AE767"/>
    <mergeCell ref="B766:B767"/>
    <mergeCell ref="F764:F765"/>
    <mergeCell ref="Q764:Q765"/>
    <mergeCell ref="R764:R765"/>
    <mergeCell ref="S764:S765"/>
    <mergeCell ref="T764:T765"/>
    <mergeCell ref="U764:U765"/>
    <mergeCell ref="V764:V765"/>
    <mergeCell ref="W764:W765"/>
    <mergeCell ref="X764:X765"/>
    <mergeCell ref="Y764:Y765"/>
    <mergeCell ref="Z764:Z765"/>
    <mergeCell ref="AA764:AA765"/>
    <mergeCell ref="AB764:AB765"/>
    <mergeCell ref="AC764:AC765"/>
    <mergeCell ref="AD764:AD765"/>
    <mergeCell ref="AE764:AE765"/>
    <mergeCell ref="B764:B765"/>
    <mergeCell ref="F762:F763"/>
    <mergeCell ref="Q762:Q763"/>
    <mergeCell ref="R762:R763"/>
    <mergeCell ref="S762:S763"/>
    <mergeCell ref="T762:T763"/>
    <mergeCell ref="U762:U763"/>
    <mergeCell ref="V762:V763"/>
    <mergeCell ref="W762:W763"/>
    <mergeCell ref="X762:X763"/>
    <mergeCell ref="Y762:Y763"/>
    <mergeCell ref="Z762:Z763"/>
    <mergeCell ref="AA762:AA763"/>
    <mergeCell ref="AD762:AD763"/>
    <mergeCell ref="AE762:AE763"/>
    <mergeCell ref="AB762:AB763"/>
    <mergeCell ref="AC762:AC763"/>
    <mergeCell ref="C762:C763"/>
    <mergeCell ref="B762:B763"/>
    <mergeCell ref="C759:C760"/>
    <mergeCell ref="F759:F760"/>
    <mergeCell ref="Q759:Q760"/>
    <mergeCell ref="R759:R760"/>
    <mergeCell ref="S759:S760"/>
    <mergeCell ref="T759:T760"/>
    <mergeCell ref="U759:U760"/>
    <mergeCell ref="V759:V760"/>
    <mergeCell ref="W759:W760"/>
    <mergeCell ref="X759:X760"/>
    <mergeCell ref="Y759:Y760"/>
    <mergeCell ref="Z759:Z760"/>
    <mergeCell ref="AA759:AA760"/>
    <mergeCell ref="AB759:AB760"/>
    <mergeCell ref="AC759:AC760"/>
    <mergeCell ref="AD759:AD760"/>
    <mergeCell ref="AE759:AE760"/>
    <mergeCell ref="B759:B760"/>
    <mergeCell ref="C757:C758"/>
    <mergeCell ref="F757:F758"/>
    <mergeCell ref="Q757:Q758"/>
    <mergeCell ref="R757:R758"/>
    <mergeCell ref="S757:S758"/>
    <mergeCell ref="T757:T758"/>
    <mergeCell ref="U757:U758"/>
    <mergeCell ref="V757:V758"/>
    <mergeCell ref="W757:W758"/>
    <mergeCell ref="X757:X758"/>
    <mergeCell ref="Y757:Y758"/>
    <mergeCell ref="Z757:Z758"/>
    <mergeCell ref="AA757:AA758"/>
    <mergeCell ref="AB757:AB758"/>
    <mergeCell ref="AC757:AC758"/>
    <mergeCell ref="AD757:AD758"/>
    <mergeCell ref="AE757:AE758"/>
    <mergeCell ref="B757:B758"/>
    <mergeCell ref="C755:C756"/>
    <mergeCell ref="F755:F756"/>
    <mergeCell ref="Q755:Q756"/>
    <mergeCell ref="R755:R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B755:AB756"/>
    <mergeCell ref="AC755:AC756"/>
    <mergeCell ref="AD755:AD756"/>
    <mergeCell ref="AE755:AE756"/>
    <mergeCell ref="B755:B756"/>
    <mergeCell ref="C753:C754"/>
    <mergeCell ref="F753:F754"/>
    <mergeCell ref="Q753:Q754"/>
    <mergeCell ref="R753:R754"/>
    <mergeCell ref="S753:S754"/>
    <mergeCell ref="T753:T754"/>
    <mergeCell ref="U753:U754"/>
    <mergeCell ref="V753:V754"/>
    <mergeCell ref="W753:W754"/>
    <mergeCell ref="X753:X754"/>
    <mergeCell ref="Y753:Y754"/>
    <mergeCell ref="Z753:Z754"/>
    <mergeCell ref="AA753:AA754"/>
    <mergeCell ref="AD753:AD754"/>
    <mergeCell ref="AE753:AE754"/>
    <mergeCell ref="B753:B754"/>
    <mergeCell ref="AB753:AB754"/>
    <mergeCell ref="AC753:AC754"/>
    <mergeCell ref="C751:C752"/>
    <mergeCell ref="F751:F752"/>
    <mergeCell ref="Q751:Q752"/>
    <mergeCell ref="R751:R752"/>
    <mergeCell ref="S751:S752"/>
    <mergeCell ref="T751:T752"/>
    <mergeCell ref="U751:U752"/>
    <mergeCell ref="V751:V752"/>
    <mergeCell ref="W751:W752"/>
    <mergeCell ref="X751:X752"/>
    <mergeCell ref="Y751:Y752"/>
    <mergeCell ref="Z751:Z752"/>
    <mergeCell ref="AA751:AA752"/>
    <mergeCell ref="AB751:AB752"/>
    <mergeCell ref="AC751:AC752"/>
    <mergeCell ref="AD751:AD752"/>
    <mergeCell ref="AE751:AE752"/>
    <mergeCell ref="B751:B752"/>
    <mergeCell ref="A751:A796"/>
    <mergeCell ref="F726:F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B727"/>
    <mergeCell ref="AC726:AC727"/>
    <mergeCell ref="AD726:AD727"/>
    <mergeCell ref="AE726:AE727"/>
    <mergeCell ref="F724:F725"/>
    <mergeCell ref="Q724:Q725"/>
    <mergeCell ref="R724:R725"/>
    <mergeCell ref="S724:S725"/>
    <mergeCell ref="T724:T725"/>
    <mergeCell ref="U724:U725"/>
    <mergeCell ref="V724:V725"/>
    <mergeCell ref="W724:W725"/>
    <mergeCell ref="X724:X725"/>
    <mergeCell ref="Y724:Y725"/>
    <mergeCell ref="Z724:Z725"/>
    <mergeCell ref="AA724:AA725"/>
    <mergeCell ref="AB724:AB725"/>
    <mergeCell ref="AC724:AC725"/>
    <mergeCell ref="AD724:AD725"/>
    <mergeCell ref="AE724:AE725"/>
    <mergeCell ref="F746:F747"/>
    <mergeCell ref="Q746:Q747"/>
    <mergeCell ref="R746:R747"/>
    <mergeCell ref="S746:S747"/>
    <mergeCell ref="T746:T747"/>
    <mergeCell ref="U746:U747"/>
    <mergeCell ref="V746:V747"/>
    <mergeCell ref="W746:W747"/>
    <mergeCell ref="X746:X747"/>
    <mergeCell ref="Y746:Y747"/>
    <mergeCell ref="Z746:Z747"/>
    <mergeCell ref="AA746:AA747"/>
    <mergeCell ref="AB746:AB747"/>
    <mergeCell ref="AC746:AC747"/>
    <mergeCell ref="AD746:AD747"/>
    <mergeCell ref="AE746:AE747"/>
    <mergeCell ref="F744:F745"/>
    <mergeCell ref="Q744:Q745"/>
    <mergeCell ref="R744:R745"/>
    <mergeCell ref="S744:S745"/>
    <mergeCell ref="T744:T745"/>
    <mergeCell ref="U744:U745"/>
    <mergeCell ref="V744:V745"/>
    <mergeCell ref="W744:W745"/>
    <mergeCell ref="X744:X745"/>
    <mergeCell ref="Y744:Y745"/>
    <mergeCell ref="Z744:Z745"/>
    <mergeCell ref="AA744:AA745"/>
    <mergeCell ref="AB744:AB745"/>
    <mergeCell ref="AC744:AC745"/>
    <mergeCell ref="AD744:AD745"/>
    <mergeCell ref="AE744:AE745"/>
    <mergeCell ref="F742:F743"/>
    <mergeCell ref="Q742:Q743"/>
    <mergeCell ref="R742:R743"/>
    <mergeCell ref="S742:S743"/>
    <mergeCell ref="T742:T743"/>
    <mergeCell ref="U742:U743"/>
    <mergeCell ref="V742:V743"/>
    <mergeCell ref="W742:W743"/>
    <mergeCell ref="X742:X743"/>
    <mergeCell ref="Y742:Y743"/>
    <mergeCell ref="Z742:Z743"/>
    <mergeCell ref="AA742:AA743"/>
    <mergeCell ref="AB742:AB743"/>
    <mergeCell ref="AC742:AC743"/>
    <mergeCell ref="AD742:AD743"/>
    <mergeCell ref="AE742:AE743"/>
    <mergeCell ref="F740:F741"/>
    <mergeCell ref="Q740:Q741"/>
    <mergeCell ref="R740:R741"/>
    <mergeCell ref="S740:S741"/>
    <mergeCell ref="T740:T741"/>
    <mergeCell ref="U740:U741"/>
    <mergeCell ref="V740:V741"/>
    <mergeCell ref="W740:W741"/>
    <mergeCell ref="X740:X741"/>
    <mergeCell ref="Y740:Y741"/>
    <mergeCell ref="Z740:Z741"/>
    <mergeCell ref="AA740:AA741"/>
    <mergeCell ref="AD740:AD741"/>
    <mergeCell ref="AE740:AE741"/>
    <mergeCell ref="AB740:AB741"/>
    <mergeCell ref="AC740:AC741"/>
    <mergeCell ref="F721:F722"/>
    <mergeCell ref="Q721:Q722"/>
    <mergeCell ref="R721:R722"/>
    <mergeCell ref="S721:S722"/>
    <mergeCell ref="T721:T722"/>
    <mergeCell ref="U721:U722"/>
    <mergeCell ref="V721:V722"/>
    <mergeCell ref="W721:W722"/>
    <mergeCell ref="X721:X722"/>
    <mergeCell ref="Y721:Y722"/>
    <mergeCell ref="Z721:Z722"/>
    <mergeCell ref="AA721:AA722"/>
    <mergeCell ref="AB721:AB722"/>
    <mergeCell ref="AC721:AC722"/>
    <mergeCell ref="AD721:AD722"/>
    <mergeCell ref="AE721:AE722"/>
    <mergeCell ref="F719:F720"/>
    <mergeCell ref="Q719:Q720"/>
    <mergeCell ref="R719:R720"/>
    <mergeCell ref="S719:S720"/>
    <mergeCell ref="T719:T720"/>
    <mergeCell ref="U719:U720"/>
    <mergeCell ref="V719:V720"/>
    <mergeCell ref="W719:W720"/>
    <mergeCell ref="X719:X720"/>
    <mergeCell ref="Y719:Y720"/>
    <mergeCell ref="Z719:Z720"/>
    <mergeCell ref="AA719:AA720"/>
    <mergeCell ref="AB719:AB720"/>
    <mergeCell ref="AC719:AC720"/>
    <mergeCell ref="AD719:AD720"/>
    <mergeCell ref="AE719:AE720"/>
    <mergeCell ref="F717:F718"/>
    <mergeCell ref="Q717:Q718"/>
    <mergeCell ref="R717:R718"/>
    <mergeCell ref="S717:S718"/>
    <mergeCell ref="T717:T718"/>
    <mergeCell ref="U717:U718"/>
    <mergeCell ref="V717:V718"/>
    <mergeCell ref="W717:W718"/>
    <mergeCell ref="X717:X718"/>
    <mergeCell ref="Y717:Y718"/>
    <mergeCell ref="Z717:Z718"/>
    <mergeCell ref="AA717:AA718"/>
    <mergeCell ref="AB717:AB718"/>
    <mergeCell ref="AC717:AC718"/>
    <mergeCell ref="AD717:AD718"/>
    <mergeCell ref="AE717:AE718"/>
    <mergeCell ref="F715:F716"/>
    <mergeCell ref="Q715:Q716"/>
    <mergeCell ref="R715:R716"/>
    <mergeCell ref="S715:S716"/>
    <mergeCell ref="T715:T716"/>
    <mergeCell ref="U715:U716"/>
    <mergeCell ref="V715:V716"/>
    <mergeCell ref="W715:W716"/>
    <mergeCell ref="X715:X716"/>
    <mergeCell ref="Y715:Y716"/>
    <mergeCell ref="Z715:Z716"/>
    <mergeCell ref="AA715:AA716"/>
    <mergeCell ref="AD715:AD716"/>
    <mergeCell ref="AE715:AE716"/>
    <mergeCell ref="AB715:AB716"/>
    <mergeCell ref="AC715:AC716"/>
    <mergeCell ref="C737:C738"/>
    <mergeCell ref="C735:C736"/>
    <mergeCell ref="C733:C734"/>
    <mergeCell ref="C731:C732"/>
    <mergeCell ref="C721:C722"/>
    <mergeCell ref="C719:C720"/>
    <mergeCell ref="C717:C718"/>
    <mergeCell ref="C715:C716"/>
    <mergeCell ref="C712:C713"/>
    <mergeCell ref="C710:C711"/>
    <mergeCell ref="C708:C709"/>
    <mergeCell ref="C706:C707"/>
    <mergeCell ref="C704:C705"/>
    <mergeCell ref="F737:F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Y737:Y738"/>
    <mergeCell ref="Z737:Z738"/>
    <mergeCell ref="AA737:AA738"/>
    <mergeCell ref="AB737:AB738"/>
    <mergeCell ref="AC737:AC738"/>
    <mergeCell ref="AD737:AD738"/>
    <mergeCell ref="AE737:AE738"/>
    <mergeCell ref="F735:F736"/>
    <mergeCell ref="Q735:Q736"/>
    <mergeCell ref="R735:R736"/>
    <mergeCell ref="S735:S736"/>
    <mergeCell ref="T735:T736"/>
    <mergeCell ref="U735:U736"/>
    <mergeCell ref="V735:V736"/>
    <mergeCell ref="W735:W736"/>
    <mergeCell ref="X735:X736"/>
    <mergeCell ref="Y735:Y736"/>
    <mergeCell ref="Z735:Z736"/>
    <mergeCell ref="AA735:AA736"/>
    <mergeCell ref="AB735:AB736"/>
    <mergeCell ref="AC735:AC736"/>
    <mergeCell ref="AD735:AD736"/>
    <mergeCell ref="AE735:AE736"/>
    <mergeCell ref="F733:F734"/>
    <mergeCell ref="Q733:Q734"/>
    <mergeCell ref="R733:R734"/>
    <mergeCell ref="S733:S734"/>
    <mergeCell ref="T733:T734"/>
    <mergeCell ref="U733:U734"/>
    <mergeCell ref="V733:V734"/>
    <mergeCell ref="W733:W734"/>
    <mergeCell ref="X733:X734"/>
    <mergeCell ref="Y733:Y734"/>
    <mergeCell ref="Z733:Z734"/>
    <mergeCell ref="AA733:AA734"/>
    <mergeCell ref="AB733:AB734"/>
    <mergeCell ref="AC733:AC734"/>
    <mergeCell ref="AD733:AD734"/>
    <mergeCell ref="AE733:AE734"/>
    <mergeCell ref="F731:F732"/>
    <mergeCell ref="Q731:Q732"/>
    <mergeCell ref="R731:R732"/>
    <mergeCell ref="S731:S732"/>
    <mergeCell ref="T731:T732"/>
    <mergeCell ref="U731:U732"/>
    <mergeCell ref="V731:V732"/>
    <mergeCell ref="W731:W732"/>
    <mergeCell ref="X731:X732"/>
    <mergeCell ref="Y731:Y732"/>
    <mergeCell ref="Z731:Z732"/>
    <mergeCell ref="AA731:AA732"/>
    <mergeCell ref="AD731:AD732"/>
    <mergeCell ref="AE731:AE732"/>
    <mergeCell ref="AB731:AB732"/>
    <mergeCell ref="AC731:AC732"/>
    <mergeCell ref="F729:F730"/>
    <mergeCell ref="Q729:Q730"/>
    <mergeCell ref="R729:R730"/>
    <mergeCell ref="S729:S730"/>
    <mergeCell ref="T729:T730"/>
    <mergeCell ref="U729:U730"/>
    <mergeCell ref="V729:V730"/>
    <mergeCell ref="W729:W730"/>
    <mergeCell ref="X729:X730"/>
    <mergeCell ref="Y729:Y730"/>
    <mergeCell ref="Z729:Z730"/>
    <mergeCell ref="AA729:AA730"/>
    <mergeCell ref="AB729:AB730"/>
    <mergeCell ref="AC729:AC730"/>
    <mergeCell ref="AD729:AD730"/>
    <mergeCell ref="AE729:AE730"/>
    <mergeCell ref="B749:D749"/>
    <mergeCell ref="C746:C747"/>
    <mergeCell ref="B746:B747"/>
    <mergeCell ref="C744:C745"/>
    <mergeCell ref="B744:B745"/>
    <mergeCell ref="C742:C743"/>
    <mergeCell ref="B742:B743"/>
    <mergeCell ref="C740:C741"/>
    <mergeCell ref="B740:B741"/>
    <mergeCell ref="B737:B738"/>
    <mergeCell ref="B735:B736"/>
    <mergeCell ref="B733:B734"/>
    <mergeCell ref="B731:B732"/>
    <mergeCell ref="B729:B730"/>
    <mergeCell ref="C729:C730"/>
    <mergeCell ref="B726:B727"/>
    <mergeCell ref="C726:C727"/>
    <mergeCell ref="B724:B725"/>
    <mergeCell ref="C724:C725"/>
    <mergeCell ref="B721:B722"/>
    <mergeCell ref="B719:B720"/>
    <mergeCell ref="B717:B718"/>
    <mergeCell ref="B715:B716"/>
    <mergeCell ref="F712:F713"/>
    <mergeCell ref="Q712:Q713"/>
    <mergeCell ref="R712:R713"/>
    <mergeCell ref="S712:S713"/>
    <mergeCell ref="T712:T713"/>
    <mergeCell ref="U712:U713"/>
    <mergeCell ref="V712:V713"/>
    <mergeCell ref="W712:W713"/>
    <mergeCell ref="X712:X713"/>
    <mergeCell ref="Y712:Y713"/>
    <mergeCell ref="Z712:Z713"/>
    <mergeCell ref="AA712:AA713"/>
    <mergeCell ref="AB712:AB713"/>
    <mergeCell ref="AC712:AC713"/>
    <mergeCell ref="AD712:AD713"/>
    <mergeCell ref="AE712:AE713"/>
    <mergeCell ref="B712:B713"/>
    <mergeCell ref="F710:F711"/>
    <mergeCell ref="Q710:Q711"/>
    <mergeCell ref="R710:R711"/>
    <mergeCell ref="S710:S711"/>
    <mergeCell ref="T710:T711"/>
    <mergeCell ref="U710:U711"/>
    <mergeCell ref="V710:V711"/>
    <mergeCell ref="W710:W711"/>
    <mergeCell ref="X710:X711"/>
    <mergeCell ref="Y710:Y711"/>
    <mergeCell ref="Z710:Z711"/>
    <mergeCell ref="AA710:AA711"/>
    <mergeCell ref="AB710:AB711"/>
    <mergeCell ref="AC710:AC711"/>
    <mergeCell ref="AD710:AD711"/>
    <mergeCell ref="AE710:AE711"/>
    <mergeCell ref="B710:B711"/>
    <mergeCell ref="F708:F709"/>
    <mergeCell ref="Q708:Q709"/>
    <mergeCell ref="R708:R709"/>
    <mergeCell ref="S708:S709"/>
    <mergeCell ref="T708:T709"/>
    <mergeCell ref="U708:U709"/>
    <mergeCell ref="V708:V709"/>
    <mergeCell ref="W708:W709"/>
    <mergeCell ref="X708:X709"/>
    <mergeCell ref="Y708:Y709"/>
    <mergeCell ref="Z708:Z709"/>
    <mergeCell ref="AA708:AA709"/>
    <mergeCell ref="AB708:AB709"/>
    <mergeCell ref="AC708:AC709"/>
    <mergeCell ref="AD708:AD709"/>
    <mergeCell ref="AE708:AE709"/>
    <mergeCell ref="B708:B709"/>
    <mergeCell ref="F706:F707"/>
    <mergeCell ref="Q706:Q707"/>
    <mergeCell ref="R706:R707"/>
    <mergeCell ref="S706:S707"/>
    <mergeCell ref="T706:T707"/>
    <mergeCell ref="U706:U707"/>
    <mergeCell ref="V706:V707"/>
    <mergeCell ref="W706:W707"/>
    <mergeCell ref="X706:X707"/>
    <mergeCell ref="Y706:Y707"/>
    <mergeCell ref="Z706:Z707"/>
    <mergeCell ref="AA706:AA707"/>
    <mergeCell ref="AD706:AD707"/>
    <mergeCell ref="AE706:AE707"/>
    <mergeCell ref="B706:B707"/>
    <mergeCell ref="AB706:AB707"/>
    <mergeCell ref="AC706:AC707"/>
    <mergeCell ref="F704:F705"/>
    <mergeCell ref="Q704:Q705"/>
    <mergeCell ref="R704:R705"/>
    <mergeCell ref="S704:S705"/>
    <mergeCell ref="T704:T705"/>
    <mergeCell ref="U704:U705"/>
    <mergeCell ref="V704:V705"/>
    <mergeCell ref="W704:W705"/>
    <mergeCell ref="X704:X705"/>
    <mergeCell ref="Y704:Y705"/>
    <mergeCell ref="Z704:Z705"/>
    <mergeCell ref="AA704:AA705"/>
    <mergeCell ref="AB704:AB705"/>
    <mergeCell ref="AC704:AC705"/>
    <mergeCell ref="AD704:AD705"/>
    <mergeCell ref="AE704:AE705"/>
    <mergeCell ref="B704:B705"/>
    <mergeCell ref="A704:A749"/>
    <mergeCell ref="C699:C700"/>
    <mergeCell ref="C697:C698"/>
    <mergeCell ref="C695:C696"/>
    <mergeCell ref="F679:F680"/>
    <mergeCell ref="Q679:Q680"/>
    <mergeCell ref="R679:R680"/>
    <mergeCell ref="S679:S680"/>
    <mergeCell ref="T679:T680"/>
    <mergeCell ref="U679:U680"/>
    <mergeCell ref="V679:V680"/>
    <mergeCell ref="W679:W680"/>
    <mergeCell ref="X679:X680"/>
    <mergeCell ref="Y679:Y680"/>
    <mergeCell ref="Z679:Z680"/>
    <mergeCell ref="AA679:AA680"/>
    <mergeCell ref="AD679:AD680"/>
    <mergeCell ref="AE679:AE680"/>
    <mergeCell ref="AB679:AB680"/>
    <mergeCell ref="AC679:AC680"/>
    <mergeCell ref="F677:F678"/>
    <mergeCell ref="Q677:Q678"/>
    <mergeCell ref="R677:R678"/>
    <mergeCell ref="S677:S678"/>
    <mergeCell ref="T677:T678"/>
    <mergeCell ref="U677:U678"/>
    <mergeCell ref="V677:V678"/>
    <mergeCell ref="W677:W678"/>
    <mergeCell ref="X677:X678"/>
    <mergeCell ref="Y677:Y678"/>
    <mergeCell ref="Z677:Z678"/>
    <mergeCell ref="AA677:AA678"/>
    <mergeCell ref="AB677:AB678"/>
    <mergeCell ref="AC677:AC678"/>
    <mergeCell ref="AD677:AD678"/>
    <mergeCell ref="AE677:AE678"/>
    <mergeCell ref="F690:F691"/>
    <mergeCell ref="Q690:Q691"/>
    <mergeCell ref="R690:R691"/>
    <mergeCell ref="S690:S691"/>
    <mergeCell ref="T690:T691"/>
    <mergeCell ref="U690:U691"/>
    <mergeCell ref="V690:V691"/>
    <mergeCell ref="W690:W691"/>
    <mergeCell ref="X690:X691"/>
    <mergeCell ref="Y690:Y691"/>
    <mergeCell ref="Z690:Z691"/>
    <mergeCell ref="AA690:AA691"/>
    <mergeCell ref="AB690:AB691"/>
    <mergeCell ref="AC690:AC691"/>
    <mergeCell ref="AD690:AD691"/>
    <mergeCell ref="AE690:AE691"/>
    <mergeCell ref="F688:F689"/>
    <mergeCell ref="Q688:Q689"/>
    <mergeCell ref="R688:R689"/>
    <mergeCell ref="S688:S689"/>
    <mergeCell ref="T688:T689"/>
    <mergeCell ref="U688:U689"/>
    <mergeCell ref="V688:V689"/>
    <mergeCell ref="W688:W689"/>
    <mergeCell ref="X688:X689"/>
    <mergeCell ref="Y688:Y689"/>
    <mergeCell ref="Z688:Z689"/>
    <mergeCell ref="AA688:AA689"/>
    <mergeCell ref="AB688:AB689"/>
    <mergeCell ref="AC688:AC689"/>
    <mergeCell ref="AD688:AD689"/>
    <mergeCell ref="AE688:AE689"/>
    <mergeCell ref="F686:F687"/>
    <mergeCell ref="Q686:Q687"/>
    <mergeCell ref="R686:R687"/>
    <mergeCell ref="S686:S687"/>
    <mergeCell ref="T686:T687"/>
    <mergeCell ref="U686:U687"/>
    <mergeCell ref="V686:V687"/>
    <mergeCell ref="W686:W687"/>
    <mergeCell ref="X686:X687"/>
    <mergeCell ref="Y686:Y687"/>
    <mergeCell ref="Z686:Z687"/>
    <mergeCell ref="AA686:AA687"/>
    <mergeCell ref="AB686:AB687"/>
    <mergeCell ref="AC686:AC687"/>
    <mergeCell ref="AD686:AD687"/>
    <mergeCell ref="AE686:AE687"/>
    <mergeCell ref="F684:F685"/>
    <mergeCell ref="Q684:Q685"/>
    <mergeCell ref="R684:R685"/>
    <mergeCell ref="S684:S685"/>
    <mergeCell ref="T684:T685"/>
    <mergeCell ref="U684:U685"/>
    <mergeCell ref="V684:V685"/>
    <mergeCell ref="W684:W685"/>
    <mergeCell ref="X684:X685"/>
    <mergeCell ref="Y684:Y685"/>
    <mergeCell ref="Z684:Z685"/>
    <mergeCell ref="AA684:AA685"/>
    <mergeCell ref="AD684:AD685"/>
    <mergeCell ref="AE684:AE685"/>
    <mergeCell ref="AB684:AB685"/>
    <mergeCell ref="AC684:AC685"/>
    <mergeCell ref="F682:F683"/>
    <mergeCell ref="Q682:Q683"/>
    <mergeCell ref="R682:R683"/>
    <mergeCell ref="S682:S683"/>
    <mergeCell ref="T682:T683"/>
    <mergeCell ref="U682:U683"/>
    <mergeCell ref="V682:V683"/>
    <mergeCell ref="W682:W683"/>
    <mergeCell ref="X682:X683"/>
    <mergeCell ref="Y682:Y683"/>
    <mergeCell ref="Z682:Z683"/>
    <mergeCell ref="AA682:AA683"/>
    <mergeCell ref="AB682:AB683"/>
    <mergeCell ref="AC682:AC683"/>
    <mergeCell ref="AD682:AD683"/>
    <mergeCell ref="AE682:AE683"/>
    <mergeCell ref="F699:F700"/>
    <mergeCell ref="Q699:Q700"/>
    <mergeCell ref="R699:R700"/>
    <mergeCell ref="S699:S700"/>
    <mergeCell ref="T699:T700"/>
    <mergeCell ref="U699:U700"/>
    <mergeCell ref="V699:V700"/>
    <mergeCell ref="W699:W700"/>
    <mergeCell ref="X699:X700"/>
    <mergeCell ref="Y699:Y700"/>
    <mergeCell ref="Z699:Z700"/>
    <mergeCell ref="AA699:AA700"/>
    <mergeCell ref="AB699:AB700"/>
    <mergeCell ref="AC699:AC700"/>
    <mergeCell ref="AD699:AD700"/>
    <mergeCell ref="AE699:AE700"/>
    <mergeCell ref="F697:F698"/>
    <mergeCell ref="Q697:Q698"/>
    <mergeCell ref="R697:R698"/>
    <mergeCell ref="S697:S698"/>
    <mergeCell ref="T697:T698"/>
    <mergeCell ref="U697:U698"/>
    <mergeCell ref="V697:V698"/>
    <mergeCell ref="W697:W698"/>
    <mergeCell ref="X697:X698"/>
    <mergeCell ref="Y697:Y698"/>
    <mergeCell ref="Z697:Z698"/>
    <mergeCell ref="AA697:AA698"/>
    <mergeCell ref="AB697:AB698"/>
    <mergeCell ref="AC697:AC698"/>
    <mergeCell ref="AD697:AD698"/>
    <mergeCell ref="AE697:AE698"/>
    <mergeCell ref="F695:F696"/>
    <mergeCell ref="Q695:Q696"/>
    <mergeCell ref="R695:R696"/>
    <mergeCell ref="S695:S696"/>
    <mergeCell ref="T695:T696"/>
    <mergeCell ref="U695:U696"/>
    <mergeCell ref="V695:V696"/>
    <mergeCell ref="W695:W696"/>
    <mergeCell ref="X695:X696"/>
    <mergeCell ref="Y695:Y696"/>
    <mergeCell ref="Z695:Z696"/>
    <mergeCell ref="AA695:AA696"/>
    <mergeCell ref="AB695:AB696"/>
    <mergeCell ref="AC695:AC696"/>
    <mergeCell ref="AD695:AD696"/>
    <mergeCell ref="AE695:AE696"/>
    <mergeCell ref="F693:F694"/>
    <mergeCell ref="Q693:Q694"/>
    <mergeCell ref="R693:R694"/>
    <mergeCell ref="S693:S694"/>
    <mergeCell ref="T693:T694"/>
    <mergeCell ref="U693:U694"/>
    <mergeCell ref="V693:V694"/>
    <mergeCell ref="W693:W694"/>
    <mergeCell ref="X693:X694"/>
    <mergeCell ref="Y693:Y694"/>
    <mergeCell ref="Z693:Z694"/>
    <mergeCell ref="AA693:AA694"/>
    <mergeCell ref="AD693:AD694"/>
    <mergeCell ref="AE693:AE694"/>
    <mergeCell ref="AB693:AB694"/>
    <mergeCell ref="AC693:AC694"/>
    <mergeCell ref="F674:F675"/>
    <mergeCell ref="Q674:Q675"/>
    <mergeCell ref="R674:R675"/>
    <mergeCell ref="S674:S675"/>
    <mergeCell ref="T674:T675"/>
    <mergeCell ref="U674:U675"/>
    <mergeCell ref="V674:V675"/>
    <mergeCell ref="W674:W675"/>
    <mergeCell ref="X674:X675"/>
    <mergeCell ref="Y674:Y675"/>
    <mergeCell ref="Z674:Z675"/>
    <mergeCell ref="AA674:AA675"/>
    <mergeCell ref="AB674:AB675"/>
    <mergeCell ref="AC674:AC675"/>
    <mergeCell ref="AD674:AD675"/>
    <mergeCell ref="AE674:AE675"/>
    <mergeCell ref="F672:F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B673"/>
    <mergeCell ref="AC672:AC673"/>
    <mergeCell ref="AD672:AD673"/>
    <mergeCell ref="AE672:AE673"/>
    <mergeCell ref="F670:F671"/>
    <mergeCell ref="Q670:Q671"/>
    <mergeCell ref="R670:R671"/>
    <mergeCell ref="S670:S671"/>
    <mergeCell ref="T670:T671"/>
    <mergeCell ref="U670:U671"/>
    <mergeCell ref="V670:V671"/>
    <mergeCell ref="W670:W671"/>
    <mergeCell ref="X670:X671"/>
    <mergeCell ref="Y670:Y671"/>
    <mergeCell ref="Z670:Z671"/>
    <mergeCell ref="AA670:AA671"/>
    <mergeCell ref="AB670:AB671"/>
    <mergeCell ref="AC670:AC671"/>
    <mergeCell ref="AD670:AD671"/>
    <mergeCell ref="AE670:AE671"/>
    <mergeCell ref="F668:F669"/>
    <mergeCell ref="Q668:Q669"/>
    <mergeCell ref="R668:R669"/>
    <mergeCell ref="S668:S669"/>
    <mergeCell ref="T668:T669"/>
    <mergeCell ref="U668:U669"/>
    <mergeCell ref="V668:V669"/>
    <mergeCell ref="W668:W669"/>
    <mergeCell ref="X668:X669"/>
    <mergeCell ref="Y668:Y669"/>
    <mergeCell ref="Z668:Z669"/>
    <mergeCell ref="AA668:AA669"/>
    <mergeCell ref="AD668:AD669"/>
    <mergeCell ref="AE668:AE669"/>
    <mergeCell ref="AB668:AB669"/>
    <mergeCell ref="AC668:AC669"/>
    <mergeCell ref="C665:C666"/>
    <mergeCell ref="C674:C675"/>
    <mergeCell ref="C672:C673"/>
    <mergeCell ref="C670:C671"/>
    <mergeCell ref="C668:C669"/>
    <mergeCell ref="C663:C664"/>
    <mergeCell ref="C661:C662"/>
    <mergeCell ref="C659:C660"/>
    <mergeCell ref="C657:C658"/>
    <mergeCell ref="B702:D702"/>
    <mergeCell ref="B699:B700"/>
    <mergeCell ref="B697:B698"/>
    <mergeCell ref="B695:B696"/>
    <mergeCell ref="C693:C694"/>
    <mergeCell ref="B693:B694"/>
    <mergeCell ref="C690:C691"/>
    <mergeCell ref="B690:B691"/>
    <mergeCell ref="C688:C689"/>
    <mergeCell ref="B688:B689"/>
    <mergeCell ref="C686:C687"/>
    <mergeCell ref="B686:B687"/>
    <mergeCell ref="C684:C685"/>
    <mergeCell ref="B684:B685"/>
    <mergeCell ref="B682:B683"/>
    <mergeCell ref="C682:C683"/>
    <mergeCell ref="B679:B680"/>
    <mergeCell ref="C679:C680"/>
    <mergeCell ref="B677:B678"/>
    <mergeCell ref="C677:C678"/>
    <mergeCell ref="B674:B675"/>
    <mergeCell ref="B672:B673"/>
    <mergeCell ref="B670:B671"/>
    <mergeCell ref="B668:B669"/>
    <mergeCell ref="F665:F666"/>
    <mergeCell ref="Q665:Q666"/>
    <mergeCell ref="R665:R666"/>
    <mergeCell ref="S665:S666"/>
    <mergeCell ref="T665:T666"/>
    <mergeCell ref="U665:U666"/>
    <mergeCell ref="V665:V666"/>
    <mergeCell ref="W665:W666"/>
    <mergeCell ref="X665:X666"/>
    <mergeCell ref="Y665:Y666"/>
    <mergeCell ref="Z665:Z666"/>
    <mergeCell ref="AA665:AA666"/>
    <mergeCell ref="AB665:AB666"/>
    <mergeCell ref="AC665:AC666"/>
    <mergeCell ref="AD665:AD666"/>
    <mergeCell ref="AE665:AE666"/>
    <mergeCell ref="B665:B666"/>
    <mergeCell ref="F663:F664"/>
    <mergeCell ref="Q663:Q664"/>
    <mergeCell ref="R663:R664"/>
    <mergeCell ref="S663:S664"/>
    <mergeCell ref="T663:T664"/>
    <mergeCell ref="U663:U664"/>
    <mergeCell ref="V663:V664"/>
    <mergeCell ref="W663:W664"/>
    <mergeCell ref="X663:X664"/>
    <mergeCell ref="Y663:Y664"/>
    <mergeCell ref="Z663:Z664"/>
    <mergeCell ref="AA663:AA664"/>
    <mergeCell ref="AB663:AB664"/>
    <mergeCell ref="AC663:AC664"/>
    <mergeCell ref="AD663:AD664"/>
    <mergeCell ref="AE663:AE664"/>
    <mergeCell ref="B663:B664"/>
    <mergeCell ref="F661:F662"/>
    <mergeCell ref="Q661:Q662"/>
    <mergeCell ref="R661:R662"/>
    <mergeCell ref="S661:S662"/>
    <mergeCell ref="T661:T662"/>
    <mergeCell ref="U661:U662"/>
    <mergeCell ref="V661:V662"/>
    <mergeCell ref="W661:W662"/>
    <mergeCell ref="X661:X662"/>
    <mergeCell ref="Y661:Y662"/>
    <mergeCell ref="Z661:Z662"/>
    <mergeCell ref="AA661:AA662"/>
    <mergeCell ref="AB661:AB662"/>
    <mergeCell ref="AC661:AC662"/>
    <mergeCell ref="AD661:AD662"/>
    <mergeCell ref="AE661:AE662"/>
    <mergeCell ref="B661:B662"/>
    <mergeCell ref="F659:F660"/>
    <mergeCell ref="Q659:Q660"/>
    <mergeCell ref="R659:R660"/>
    <mergeCell ref="S659:S660"/>
    <mergeCell ref="T659:T660"/>
    <mergeCell ref="U659:U660"/>
    <mergeCell ref="V659:V660"/>
    <mergeCell ref="W659:W660"/>
    <mergeCell ref="X659:X660"/>
    <mergeCell ref="Y659:Y660"/>
    <mergeCell ref="Z659:Z660"/>
    <mergeCell ref="AA659:AA660"/>
    <mergeCell ref="AD659:AD660"/>
    <mergeCell ref="AE659:AE660"/>
    <mergeCell ref="B659:B660"/>
    <mergeCell ref="AB659:AB660"/>
    <mergeCell ref="AC659:AC660"/>
    <mergeCell ref="F657:F658"/>
    <mergeCell ref="Q657:Q658"/>
    <mergeCell ref="R657:R658"/>
    <mergeCell ref="S657:S658"/>
    <mergeCell ref="T657:T658"/>
    <mergeCell ref="U657:U658"/>
    <mergeCell ref="V657:V658"/>
    <mergeCell ref="W657:W658"/>
    <mergeCell ref="X657:X658"/>
    <mergeCell ref="Y657:Y658"/>
    <mergeCell ref="Z657:Z658"/>
    <mergeCell ref="AA657:AA658"/>
    <mergeCell ref="AB657:AB658"/>
    <mergeCell ref="AC657:AC658"/>
    <mergeCell ref="AD657:AD658"/>
    <mergeCell ref="AE657:AE658"/>
    <mergeCell ref="B657:B658"/>
    <mergeCell ref="A657:A702"/>
    <mergeCell ref="AB623:AB624"/>
    <mergeCell ref="AC623:AC624"/>
    <mergeCell ref="F652:F653"/>
    <mergeCell ref="Q652:Q653"/>
    <mergeCell ref="R652:R653"/>
    <mergeCell ref="S652:S653"/>
    <mergeCell ref="T652:T653"/>
    <mergeCell ref="U652:U653"/>
    <mergeCell ref="V652:V653"/>
    <mergeCell ref="W652:W653"/>
    <mergeCell ref="X652:X653"/>
    <mergeCell ref="Y652:Y653"/>
    <mergeCell ref="Z652:Z653"/>
    <mergeCell ref="AA652:AA653"/>
    <mergeCell ref="AB652:AB653"/>
    <mergeCell ref="AC652:AC653"/>
    <mergeCell ref="F650:F651"/>
    <mergeCell ref="Q650:Q651"/>
    <mergeCell ref="R650:R651"/>
    <mergeCell ref="S650:S651"/>
    <mergeCell ref="T650:T651"/>
    <mergeCell ref="U650:U651"/>
    <mergeCell ref="V650:V651"/>
    <mergeCell ref="W650:W651"/>
    <mergeCell ref="X650:X651"/>
    <mergeCell ref="Y650:Y651"/>
    <mergeCell ref="Z650:Z651"/>
    <mergeCell ref="AA650:AA651"/>
    <mergeCell ref="AB650:AB651"/>
    <mergeCell ref="AC650:AC651"/>
    <mergeCell ref="F648:F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B649"/>
    <mergeCell ref="AC648:AC649"/>
    <mergeCell ref="F646:F647"/>
    <mergeCell ref="Q646:Q647"/>
    <mergeCell ref="R646:R647"/>
    <mergeCell ref="S646:S647"/>
    <mergeCell ref="T646:T647"/>
    <mergeCell ref="U646:U647"/>
    <mergeCell ref="V646:V647"/>
    <mergeCell ref="W646:W647"/>
    <mergeCell ref="X646:X647"/>
    <mergeCell ref="Y646:Y647"/>
    <mergeCell ref="Z646:Z647"/>
    <mergeCell ref="AA646:AA647"/>
    <mergeCell ref="AB646:AB647"/>
    <mergeCell ref="AC646:AC647"/>
    <mergeCell ref="F643:F644"/>
    <mergeCell ref="Q643:Q644"/>
    <mergeCell ref="R643:R644"/>
    <mergeCell ref="S643:S644"/>
    <mergeCell ref="T643:T644"/>
    <mergeCell ref="U643:U644"/>
    <mergeCell ref="V643:V644"/>
    <mergeCell ref="W643:W644"/>
    <mergeCell ref="X643:X644"/>
    <mergeCell ref="Y643:Y644"/>
    <mergeCell ref="Z643:Z644"/>
    <mergeCell ref="AA643:AA644"/>
    <mergeCell ref="AB643:AB644"/>
    <mergeCell ref="AC643:AC644"/>
    <mergeCell ref="F641:F642"/>
    <mergeCell ref="Q641:Q642"/>
    <mergeCell ref="R641:R642"/>
    <mergeCell ref="S641:S642"/>
    <mergeCell ref="T641:T642"/>
    <mergeCell ref="U641:U642"/>
    <mergeCell ref="V641:V642"/>
    <mergeCell ref="W641:W642"/>
    <mergeCell ref="X641:X642"/>
    <mergeCell ref="Y641:Y642"/>
    <mergeCell ref="Z641:Z642"/>
    <mergeCell ref="AA641:AA642"/>
    <mergeCell ref="AB641:AB642"/>
    <mergeCell ref="AC641:AC642"/>
    <mergeCell ref="F639:F640"/>
    <mergeCell ref="Q639:Q640"/>
    <mergeCell ref="R639:R640"/>
    <mergeCell ref="S639:S640"/>
    <mergeCell ref="T639:T640"/>
    <mergeCell ref="U639:U640"/>
    <mergeCell ref="V639:V640"/>
    <mergeCell ref="W639:W640"/>
    <mergeCell ref="X639:X640"/>
    <mergeCell ref="Y639:Y640"/>
    <mergeCell ref="Z639:Z640"/>
    <mergeCell ref="AA639:AA640"/>
    <mergeCell ref="AB639:AB640"/>
    <mergeCell ref="AC639:AC640"/>
    <mergeCell ref="F637:F638"/>
    <mergeCell ref="Q637:Q638"/>
    <mergeCell ref="R637:R638"/>
    <mergeCell ref="S637:S638"/>
    <mergeCell ref="T637:T638"/>
    <mergeCell ref="U637:U638"/>
    <mergeCell ref="V637:V638"/>
    <mergeCell ref="W637:W638"/>
    <mergeCell ref="X637:X638"/>
    <mergeCell ref="Y637:Y638"/>
    <mergeCell ref="Z637:Z638"/>
    <mergeCell ref="AA637:AA638"/>
    <mergeCell ref="AB637:AB638"/>
    <mergeCell ref="AC637:AC638"/>
    <mergeCell ref="F634:F635"/>
    <mergeCell ref="Q634:Q635"/>
    <mergeCell ref="R634:R635"/>
    <mergeCell ref="S634:S635"/>
    <mergeCell ref="T634:T635"/>
    <mergeCell ref="U634:U635"/>
    <mergeCell ref="V634:V635"/>
    <mergeCell ref="W634:W635"/>
    <mergeCell ref="X634:X635"/>
    <mergeCell ref="Y634:Y635"/>
    <mergeCell ref="Z634:Z635"/>
    <mergeCell ref="AA634:AA635"/>
    <mergeCell ref="AB634:AB635"/>
    <mergeCell ref="AC634:AC635"/>
    <mergeCell ref="F632:F633"/>
    <mergeCell ref="Q632:Q633"/>
    <mergeCell ref="R632:R633"/>
    <mergeCell ref="S632:S633"/>
    <mergeCell ref="T632:T633"/>
    <mergeCell ref="U632:U633"/>
    <mergeCell ref="V632:V633"/>
    <mergeCell ref="W632:W633"/>
    <mergeCell ref="X632:X633"/>
    <mergeCell ref="Y632:Y633"/>
    <mergeCell ref="Z632:Z633"/>
    <mergeCell ref="AA632:AA633"/>
    <mergeCell ref="AB632:AB633"/>
    <mergeCell ref="AC632:AC633"/>
    <mergeCell ref="F630:F631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B631"/>
    <mergeCell ref="AC630:AC631"/>
    <mergeCell ref="F628:F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B629"/>
    <mergeCell ref="AC628:AC629"/>
    <mergeCell ref="F625:F626"/>
    <mergeCell ref="Q625:Q626"/>
    <mergeCell ref="R625:R626"/>
    <mergeCell ref="S625:S626"/>
    <mergeCell ref="T625:T626"/>
    <mergeCell ref="U625:U626"/>
    <mergeCell ref="V625:V626"/>
    <mergeCell ref="W625:W626"/>
    <mergeCell ref="X625:X626"/>
    <mergeCell ref="Y625:Y626"/>
    <mergeCell ref="Z625:Z626"/>
    <mergeCell ref="AA625:AA626"/>
    <mergeCell ref="AB625:AB626"/>
    <mergeCell ref="AC625:AC626"/>
    <mergeCell ref="F623:F624"/>
    <mergeCell ref="Q623:Q624"/>
    <mergeCell ref="R623:R624"/>
    <mergeCell ref="S623:S624"/>
    <mergeCell ref="T623:T624"/>
    <mergeCell ref="U623:U624"/>
    <mergeCell ref="V623:V624"/>
    <mergeCell ref="W623:W624"/>
    <mergeCell ref="X623:X624"/>
    <mergeCell ref="Y623:Y624"/>
    <mergeCell ref="Z623:Z624"/>
    <mergeCell ref="AA623:AA624"/>
    <mergeCell ref="F621:F622"/>
    <mergeCell ref="Q621:Q622"/>
    <mergeCell ref="R621:R622"/>
    <mergeCell ref="S621:S622"/>
    <mergeCell ref="T621:T622"/>
    <mergeCell ref="U621:U622"/>
    <mergeCell ref="V621:V622"/>
    <mergeCell ref="W621:W622"/>
    <mergeCell ref="X621:X622"/>
    <mergeCell ref="Y621:Y622"/>
    <mergeCell ref="Z621:Z622"/>
    <mergeCell ref="AA621:AA622"/>
    <mergeCell ref="AB621:AB622"/>
    <mergeCell ref="AC621:AC622"/>
    <mergeCell ref="F619:F620"/>
    <mergeCell ref="Q619:Q620"/>
    <mergeCell ref="R619:R620"/>
    <mergeCell ref="S619:S620"/>
    <mergeCell ref="T619:T620"/>
    <mergeCell ref="U619:U620"/>
    <mergeCell ref="V619:V620"/>
    <mergeCell ref="W619:W620"/>
    <mergeCell ref="X619:X620"/>
    <mergeCell ref="Y619:Y620"/>
    <mergeCell ref="Z619:Z620"/>
    <mergeCell ref="AA619:AA620"/>
    <mergeCell ref="AB619:AB620"/>
    <mergeCell ref="AC619:AC620"/>
    <mergeCell ref="C652:C653"/>
    <mergeCell ref="C650:C651"/>
    <mergeCell ref="C648:C649"/>
    <mergeCell ref="C634:C635"/>
    <mergeCell ref="C632:C633"/>
    <mergeCell ref="C630:C631"/>
    <mergeCell ref="C628:C629"/>
    <mergeCell ref="B616:B617"/>
    <mergeCell ref="C616:C617"/>
    <mergeCell ref="F616:F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B617"/>
    <mergeCell ref="AC616:AC617"/>
    <mergeCell ref="AD616:AD617"/>
    <mergeCell ref="AE616:AE617"/>
    <mergeCell ref="B614:B615"/>
    <mergeCell ref="C614:C615"/>
    <mergeCell ref="F614:F615"/>
    <mergeCell ref="Q614:Q615"/>
    <mergeCell ref="R614:R615"/>
    <mergeCell ref="S614:S615"/>
    <mergeCell ref="T614:T615"/>
    <mergeCell ref="U614:U615"/>
    <mergeCell ref="V614:V615"/>
    <mergeCell ref="W614:W615"/>
    <mergeCell ref="X614:X615"/>
    <mergeCell ref="Y614:Y615"/>
    <mergeCell ref="Z614:Z615"/>
    <mergeCell ref="AA614:AA615"/>
    <mergeCell ref="AB614:AB615"/>
    <mergeCell ref="AC614:AC615"/>
    <mergeCell ref="AD614:AD615"/>
    <mergeCell ref="AE614:AE615"/>
    <mergeCell ref="B612:B613"/>
    <mergeCell ref="C612:C613"/>
    <mergeCell ref="F612:F613"/>
    <mergeCell ref="Q612:Q613"/>
    <mergeCell ref="R612:R613"/>
    <mergeCell ref="S612:S613"/>
    <mergeCell ref="T612:T613"/>
    <mergeCell ref="U612:U613"/>
    <mergeCell ref="V612:V613"/>
    <mergeCell ref="W612:W613"/>
    <mergeCell ref="X612:X613"/>
    <mergeCell ref="Y612:Y613"/>
    <mergeCell ref="Z612:Z613"/>
    <mergeCell ref="AA612:AA613"/>
    <mergeCell ref="AB612:AB613"/>
    <mergeCell ref="AC612:AC613"/>
    <mergeCell ref="AD612:AD613"/>
    <mergeCell ref="AE612:AE613"/>
    <mergeCell ref="B610:B611"/>
    <mergeCell ref="C610:C611"/>
    <mergeCell ref="F610:F611"/>
    <mergeCell ref="Q610:Q611"/>
    <mergeCell ref="R610:R611"/>
    <mergeCell ref="S610:S611"/>
    <mergeCell ref="T610:T611"/>
    <mergeCell ref="U610:U611"/>
    <mergeCell ref="V610:V611"/>
    <mergeCell ref="W610:W611"/>
    <mergeCell ref="X610:X611"/>
    <mergeCell ref="Y610:Y611"/>
    <mergeCell ref="Z610:Z611"/>
    <mergeCell ref="AA610:AA611"/>
    <mergeCell ref="AB610:AB611"/>
    <mergeCell ref="AC610:AC611"/>
    <mergeCell ref="AD610:AD611"/>
    <mergeCell ref="AE610:AE611"/>
    <mergeCell ref="B655:D655"/>
    <mergeCell ref="B652:B653"/>
    <mergeCell ref="AD652:AD653"/>
    <mergeCell ref="AE652:AE653"/>
    <mergeCell ref="B650:B651"/>
    <mergeCell ref="AD650:AD651"/>
    <mergeCell ref="AE650:AE651"/>
    <mergeCell ref="B648:B649"/>
    <mergeCell ref="AD648:AD649"/>
    <mergeCell ref="AE648:AE649"/>
    <mergeCell ref="B646:B647"/>
    <mergeCell ref="AD646:AD647"/>
    <mergeCell ref="AE646:AE647"/>
    <mergeCell ref="C646:C647"/>
    <mergeCell ref="B643:B644"/>
    <mergeCell ref="AD643:AD644"/>
    <mergeCell ref="AE643:AE644"/>
    <mergeCell ref="C643:C644"/>
    <mergeCell ref="B641:B642"/>
    <mergeCell ref="AD641:AD642"/>
    <mergeCell ref="AE641:AE642"/>
    <mergeCell ref="C641:C642"/>
    <mergeCell ref="B639:B640"/>
    <mergeCell ref="AD639:AD640"/>
    <mergeCell ref="AE639:AE640"/>
    <mergeCell ref="C639:C640"/>
    <mergeCell ref="B637:B638"/>
    <mergeCell ref="AD637:AD638"/>
    <mergeCell ref="AE637:AE638"/>
    <mergeCell ref="C637:C638"/>
    <mergeCell ref="B634:B635"/>
    <mergeCell ref="AD634:AD635"/>
    <mergeCell ref="AE634:AE635"/>
    <mergeCell ref="B632:B633"/>
    <mergeCell ref="AD632:AD633"/>
    <mergeCell ref="AE632:AE633"/>
    <mergeCell ref="B630:B631"/>
    <mergeCell ref="AD630:AD631"/>
    <mergeCell ref="AE630:AE631"/>
    <mergeCell ref="B628:B629"/>
    <mergeCell ref="AD628:AD629"/>
    <mergeCell ref="AE628:AE629"/>
    <mergeCell ref="B625:B626"/>
    <mergeCell ref="C625:C626"/>
    <mergeCell ref="AD625:AD626"/>
    <mergeCell ref="AE625:AE626"/>
    <mergeCell ref="B623:B624"/>
    <mergeCell ref="C623:C624"/>
    <mergeCell ref="AD623:AD624"/>
    <mergeCell ref="AE623:AE624"/>
    <mergeCell ref="B621:B622"/>
    <mergeCell ref="C621:C622"/>
    <mergeCell ref="AD621:AD622"/>
    <mergeCell ref="AE621:AE622"/>
    <mergeCell ref="B619:B620"/>
    <mergeCell ref="C619:C620"/>
    <mergeCell ref="AD619:AD620"/>
    <mergeCell ref="AE619:AE620"/>
    <mergeCell ref="A610:A655"/>
    <mergeCell ref="C605:C606"/>
    <mergeCell ref="C603:C604"/>
    <mergeCell ref="C601:C602"/>
    <mergeCell ref="C596:C597"/>
    <mergeCell ref="C594:C595"/>
    <mergeCell ref="C592:C593"/>
    <mergeCell ref="C590:C591"/>
    <mergeCell ref="A516:A561"/>
    <mergeCell ref="C534:C535"/>
    <mergeCell ref="B534:B535"/>
    <mergeCell ref="F534:F535"/>
    <mergeCell ref="Q534:Q535"/>
    <mergeCell ref="R534:R535"/>
    <mergeCell ref="S534:S535"/>
    <mergeCell ref="T534:T535"/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AC534:AC535"/>
    <mergeCell ref="AD534:AD535"/>
    <mergeCell ref="AE534:AE535"/>
    <mergeCell ref="AE323:AE324"/>
    <mergeCell ref="AD323:AD324"/>
    <mergeCell ref="AC323:AC324"/>
    <mergeCell ref="AB323:AB324"/>
    <mergeCell ref="AA323:AA324"/>
    <mergeCell ref="Z323:Z324"/>
    <mergeCell ref="Y323:Y324"/>
    <mergeCell ref="X323:X324"/>
    <mergeCell ref="W323:W324"/>
    <mergeCell ref="V323:V324"/>
    <mergeCell ref="U323:U324"/>
    <mergeCell ref="T323:T324"/>
    <mergeCell ref="S323:S324"/>
    <mergeCell ref="R323:R324"/>
    <mergeCell ref="Q323:Q324"/>
    <mergeCell ref="F323:F324"/>
    <mergeCell ref="AE312:AE313"/>
    <mergeCell ref="AD312:AD313"/>
    <mergeCell ref="AC312:AC313"/>
    <mergeCell ref="AB312:AB313"/>
    <mergeCell ref="AA312:AA313"/>
    <mergeCell ref="Z312:Z313"/>
    <mergeCell ref="Y312:Y313"/>
    <mergeCell ref="X312:X313"/>
    <mergeCell ref="W312:W313"/>
    <mergeCell ref="V312:V313"/>
    <mergeCell ref="U312:U313"/>
    <mergeCell ref="T312:T313"/>
    <mergeCell ref="S312:S313"/>
    <mergeCell ref="R312:R313"/>
    <mergeCell ref="Q312:Q313"/>
    <mergeCell ref="F312:F313"/>
    <mergeCell ref="C323:C324"/>
    <mergeCell ref="B323:B324"/>
    <mergeCell ref="B321:B322"/>
    <mergeCell ref="B319:B320"/>
    <mergeCell ref="B317:B318"/>
    <mergeCell ref="B315:B316"/>
    <mergeCell ref="B312:B313"/>
    <mergeCell ref="B310:B311"/>
    <mergeCell ref="B308:B309"/>
    <mergeCell ref="B306:B307"/>
    <mergeCell ref="B304:B305"/>
    <mergeCell ref="C310:C311"/>
    <mergeCell ref="C308:C309"/>
    <mergeCell ref="C306:C307"/>
    <mergeCell ref="C304:C305"/>
    <mergeCell ref="B326:D326"/>
    <mergeCell ref="AE321:AE322"/>
    <mergeCell ref="AD321:AD322"/>
    <mergeCell ref="AC321:AC322"/>
    <mergeCell ref="AB321:AB322"/>
    <mergeCell ref="AA321:AA322"/>
    <mergeCell ref="Z321:Z322"/>
    <mergeCell ref="Y321:Y322"/>
    <mergeCell ref="X321:X322"/>
    <mergeCell ref="W321:W322"/>
    <mergeCell ref="V321:V322"/>
    <mergeCell ref="U321:U322"/>
    <mergeCell ref="T321:T322"/>
    <mergeCell ref="S321:S322"/>
    <mergeCell ref="R321:R322"/>
    <mergeCell ref="Q321:Q322"/>
    <mergeCell ref="F321:F322"/>
    <mergeCell ref="AE319:AE320"/>
    <mergeCell ref="AD319:AD320"/>
    <mergeCell ref="AC319:AC320"/>
    <mergeCell ref="AB319:AB320"/>
    <mergeCell ref="AA319:AA320"/>
    <mergeCell ref="Z319:Z320"/>
    <mergeCell ref="Y319:Y320"/>
    <mergeCell ref="X319:X320"/>
    <mergeCell ref="W319:W320"/>
    <mergeCell ref="V319:V320"/>
    <mergeCell ref="U319:U320"/>
    <mergeCell ref="T319:T320"/>
    <mergeCell ref="S319:S320"/>
    <mergeCell ref="R319:R320"/>
    <mergeCell ref="Q319:Q320"/>
    <mergeCell ref="F319:F320"/>
    <mergeCell ref="AE317:AE318"/>
    <mergeCell ref="AD317:AD318"/>
    <mergeCell ref="AC317:AC318"/>
    <mergeCell ref="AB317:AB318"/>
    <mergeCell ref="AA317:AA318"/>
    <mergeCell ref="Z317:Z318"/>
    <mergeCell ref="Y317:Y318"/>
    <mergeCell ref="X317:X318"/>
    <mergeCell ref="W317:W318"/>
    <mergeCell ref="V317:V318"/>
    <mergeCell ref="U317:U318"/>
    <mergeCell ref="T317:T318"/>
    <mergeCell ref="S317:S318"/>
    <mergeCell ref="R317:R318"/>
    <mergeCell ref="Q317:Q318"/>
    <mergeCell ref="F317:F318"/>
    <mergeCell ref="AE315:AE316"/>
    <mergeCell ref="AD315:AD316"/>
    <mergeCell ref="AC315:AC316"/>
    <mergeCell ref="AB315:AB316"/>
    <mergeCell ref="AA315:AA316"/>
    <mergeCell ref="Z315:Z316"/>
    <mergeCell ref="Y315:Y316"/>
    <mergeCell ref="X315:X316"/>
    <mergeCell ref="W315:W316"/>
    <mergeCell ref="V315:V316"/>
    <mergeCell ref="U315:U316"/>
    <mergeCell ref="T315:T316"/>
    <mergeCell ref="S315:S316"/>
    <mergeCell ref="R315:R316"/>
    <mergeCell ref="Q315:Q316"/>
    <mergeCell ref="F315:F316"/>
    <mergeCell ref="C321:C322"/>
    <mergeCell ref="C319:C320"/>
    <mergeCell ref="C317:C318"/>
    <mergeCell ref="C315:C316"/>
    <mergeCell ref="AE301:AE302"/>
    <mergeCell ref="AD301:AD302"/>
    <mergeCell ref="AC301:AC302"/>
    <mergeCell ref="AB301:AB302"/>
    <mergeCell ref="AA301:AA302"/>
    <mergeCell ref="Z301:Z302"/>
    <mergeCell ref="Y301:Y302"/>
    <mergeCell ref="X301:X302"/>
    <mergeCell ref="W301:W302"/>
    <mergeCell ref="V301:V302"/>
    <mergeCell ref="U301:U302"/>
    <mergeCell ref="T301:T302"/>
    <mergeCell ref="S301:S302"/>
    <mergeCell ref="R301:R302"/>
    <mergeCell ref="Q301:Q302"/>
    <mergeCell ref="F301:F302"/>
    <mergeCell ref="C301:C302"/>
    <mergeCell ref="B301:B302"/>
    <mergeCell ref="F304:F305"/>
    <mergeCell ref="Q304:Q305"/>
    <mergeCell ref="R304:R305"/>
    <mergeCell ref="S304:S305"/>
    <mergeCell ref="T304:T305"/>
    <mergeCell ref="U304:U305"/>
    <mergeCell ref="V304:V305"/>
    <mergeCell ref="W304:W305"/>
    <mergeCell ref="X304:X305"/>
    <mergeCell ref="Y304:Y305"/>
    <mergeCell ref="Z304:Z305"/>
    <mergeCell ref="AA304:AA305"/>
    <mergeCell ref="AB304:AB305"/>
    <mergeCell ref="AC304:AC305"/>
    <mergeCell ref="AD304:AD305"/>
    <mergeCell ref="AE304:AE305"/>
    <mergeCell ref="F306:F307"/>
    <mergeCell ref="Q306:Q307"/>
    <mergeCell ref="R306:R307"/>
    <mergeCell ref="S306:S307"/>
    <mergeCell ref="T306:T307"/>
    <mergeCell ref="U306:U307"/>
    <mergeCell ref="V306:V307"/>
    <mergeCell ref="W306:W307"/>
    <mergeCell ref="X306:X307"/>
    <mergeCell ref="Y306:Y307"/>
    <mergeCell ref="Z306:Z307"/>
    <mergeCell ref="AA306:AA307"/>
    <mergeCell ref="AB306:AB307"/>
    <mergeCell ref="AC306:AC307"/>
    <mergeCell ref="AD306:AD307"/>
    <mergeCell ref="AE306:AE307"/>
    <mergeCell ref="F308:F309"/>
    <mergeCell ref="Q308:Q309"/>
    <mergeCell ref="R308:R309"/>
    <mergeCell ref="S308:S309"/>
    <mergeCell ref="T308:T309"/>
    <mergeCell ref="U308:U309"/>
    <mergeCell ref="V308:V309"/>
    <mergeCell ref="W308:W309"/>
    <mergeCell ref="X308:X309"/>
    <mergeCell ref="Y308:Y309"/>
    <mergeCell ref="Z308:Z309"/>
    <mergeCell ref="AA308:AA309"/>
    <mergeCell ref="AB308:AB309"/>
    <mergeCell ref="AC308:AC309"/>
    <mergeCell ref="AD308:AD309"/>
    <mergeCell ref="AE308:AE309"/>
    <mergeCell ref="F310:F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B311"/>
    <mergeCell ref="AC310:AC311"/>
    <mergeCell ref="AD310:AD311"/>
    <mergeCell ref="AE310:AE311"/>
    <mergeCell ref="A2:A47"/>
    <mergeCell ref="C2:C3"/>
    <mergeCell ref="F2:F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B2:B3"/>
    <mergeCell ref="C4:C5"/>
    <mergeCell ref="B4:B5"/>
    <mergeCell ref="F4:F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C6:C7"/>
    <mergeCell ref="B6:B7"/>
    <mergeCell ref="F6:F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C8:C9"/>
    <mergeCell ref="B8:B9"/>
    <mergeCell ref="F8:F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B11:B12"/>
    <mergeCell ref="C11:C12"/>
    <mergeCell ref="F11:F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C13:C14"/>
    <mergeCell ref="B13:B14"/>
    <mergeCell ref="F13:F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C15:C16"/>
    <mergeCell ref="B15:B16"/>
    <mergeCell ref="F15:F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C17:C18"/>
    <mergeCell ref="B17:B18"/>
    <mergeCell ref="F17:F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B20:B21"/>
    <mergeCell ref="F20:F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B22:B23"/>
    <mergeCell ref="F22:F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B24:B25"/>
    <mergeCell ref="F24:F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B26:B27"/>
    <mergeCell ref="F26:F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B29:B30"/>
    <mergeCell ref="AE29:AE30"/>
    <mergeCell ref="AD29:AD30"/>
    <mergeCell ref="AC29:AC30"/>
    <mergeCell ref="AB29:AB30"/>
    <mergeCell ref="AA29:AA30"/>
    <mergeCell ref="Z29:Z30"/>
    <mergeCell ref="Y29:Y30"/>
    <mergeCell ref="X29:X30"/>
    <mergeCell ref="W29:W30"/>
    <mergeCell ref="V29:V30"/>
    <mergeCell ref="U29:U30"/>
    <mergeCell ref="T29:T30"/>
    <mergeCell ref="S29:S30"/>
    <mergeCell ref="R29:R30"/>
    <mergeCell ref="Q29:Q30"/>
    <mergeCell ref="F29:F30"/>
    <mergeCell ref="B31:B32"/>
    <mergeCell ref="AE31:AE32"/>
    <mergeCell ref="AD31:AD32"/>
    <mergeCell ref="AC31:AC32"/>
    <mergeCell ref="AB31:AB32"/>
    <mergeCell ref="AA31:AA32"/>
    <mergeCell ref="Z31:Z32"/>
    <mergeCell ref="Y31:Y32"/>
    <mergeCell ref="X31:X32"/>
    <mergeCell ref="W31:W32"/>
    <mergeCell ref="V31:V32"/>
    <mergeCell ref="U31:U32"/>
    <mergeCell ref="T31:T32"/>
    <mergeCell ref="S31:S32"/>
    <mergeCell ref="R31:R32"/>
    <mergeCell ref="Q31:Q32"/>
    <mergeCell ref="F31:F32"/>
    <mergeCell ref="B33:B34"/>
    <mergeCell ref="AE33:AE34"/>
    <mergeCell ref="AD33:AD34"/>
    <mergeCell ref="AC33:AC34"/>
    <mergeCell ref="AB33:AB34"/>
    <mergeCell ref="AA33:AA34"/>
    <mergeCell ref="Z33:Z34"/>
    <mergeCell ref="Y33:Y34"/>
    <mergeCell ref="X33:X34"/>
    <mergeCell ref="W33:W34"/>
    <mergeCell ref="V33:V34"/>
    <mergeCell ref="U33:U34"/>
    <mergeCell ref="T33:T34"/>
    <mergeCell ref="S33:S34"/>
    <mergeCell ref="R33:R34"/>
    <mergeCell ref="Q33:Q34"/>
    <mergeCell ref="F33:F34"/>
    <mergeCell ref="B35:B36"/>
    <mergeCell ref="AE35:AE36"/>
    <mergeCell ref="AD35:AD36"/>
    <mergeCell ref="AC35:AC36"/>
    <mergeCell ref="AB35:AB36"/>
    <mergeCell ref="AA35:AA36"/>
    <mergeCell ref="Z35:Z36"/>
    <mergeCell ref="Y35:Y36"/>
    <mergeCell ref="X35:X36"/>
    <mergeCell ref="W35:W36"/>
    <mergeCell ref="V35:V36"/>
    <mergeCell ref="U35:U36"/>
    <mergeCell ref="T35:T36"/>
    <mergeCell ref="S35:S36"/>
    <mergeCell ref="R35:R36"/>
    <mergeCell ref="Q35:Q36"/>
    <mergeCell ref="F35:F36"/>
    <mergeCell ref="AE38:AE39"/>
    <mergeCell ref="AD38:AD39"/>
    <mergeCell ref="AC38:AC39"/>
    <mergeCell ref="AB38:AB39"/>
    <mergeCell ref="AA38:AA39"/>
    <mergeCell ref="Z38:Z39"/>
    <mergeCell ref="Y38:Y39"/>
    <mergeCell ref="X38:X39"/>
    <mergeCell ref="W38:W39"/>
    <mergeCell ref="V38:V39"/>
    <mergeCell ref="U38:U39"/>
    <mergeCell ref="T38:T39"/>
    <mergeCell ref="S38:S39"/>
    <mergeCell ref="R38:R39"/>
    <mergeCell ref="Q38:Q39"/>
    <mergeCell ref="F38:F39"/>
    <mergeCell ref="B38:B39"/>
    <mergeCell ref="AE40:AE41"/>
    <mergeCell ref="AD40:AD41"/>
    <mergeCell ref="AC40:AC41"/>
    <mergeCell ref="AB40:AB41"/>
    <mergeCell ref="AA40:AA41"/>
    <mergeCell ref="Z40:Z41"/>
    <mergeCell ref="Y40:Y41"/>
    <mergeCell ref="X40:X41"/>
    <mergeCell ref="W40:W41"/>
    <mergeCell ref="V40:V41"/>
    <mergeCell ref="U40:U41"/>
    <mergeCell ref="T40:T41"/>
    <mergeCell ref="S40:S41"/>
    <mergeCell ref="R40:R41"/>
    <mergeCell ref="Q40:Q41"/>
    <mergeCell ref="F40:F41"/>
    <mergeCell ref="B40:B41"/>
    <mergeCell ref="AE42:AE43"/>
    <mergeCell ref="AD42:AD43"/>
    <mergeCell ref="AC42:AC43"/>
    <mergeCell ref="AB42:AB43"/>
    <mergeCell ref="AA42:AA43"/>
    <mergeCell ref="Z42:Z43"/>
    <mergeCell ref="Y42:Y43"/>
    <mergeCell ref="X42:X43"/>
    <mergeCell ref="W42:W43"/>
    <mergeCell ref="V42:V43"/>
    <mergeCell ref="U42:U43"/>
    <mergeCell ref="T42:T43"/>
    <mergeCell ref="S42:S43"/>
    <mergeCell ref="R42:R43"/>
    <mergeCell ref="Q42:Q43"/>
    <mergeCell ref="F42:F43"/>
    <mergeCell ref="B42:B43"/>
    <mergeCell ref="AE44:AE45"/>
    <mergeCell ref="AD44:AD45"/>
    <mergeCell ref="AC44:AC45"/>
    <mergeCell ref="AB44:AB45"/>
    <mergeCell ref="AA44:AA45"/>
    <mergeCell ref="Z44:Z45"/>
    <mergeCell ref="Y44:Y45"/>
    <mergeCell ref="X44:X45"/>
    <mergeCell ref="W44:W45"/>
    <mergeCell ref="V44:V45"/>
    <mergeCell ref="U44:U45"/>
    <mergeCell ref="T44:T45"/>
    <mergeCell ref="S44:S45"/>
    <mergeCell ref="R44:R45"/>
    <mergeCell ref="Q44:Q45"/>
    <mergeCell ref="F44:F45"/>
    <mergeCell ref="B44:B45"/>
    <mergeCell ref="B47:D47"/>
    <mergeCell ref="C20:C21"/>
    <mergeCell ref="C29:C30"/>
    <mergeCell ref="C38:C39"/>
    <mergeCell ref="C22:C23"/>
    <mergeCell ref="C24:C25"/>
    <mergeCell ref="C26:C27"/>
    <mergeCell ref="C31:C32"/>
    <mergeCell ref="C33:C34"/>
    <mergeCell ref="C35:C36"/>
    <mergeCell ref="C40:C41"/>
    <mergeCell ref="C42:C43"/>
    <mergeCell ref="C44:C45"/>
    <mergeCell ref="A49:A94"/>
    <mergeCell ref="B49:B50"/>
    <mergeCell ref="B51:B52"/>
    <mergeCell ref="B53:B54"/>
    <mergeCell ref="B55:B56"/>
    <mergeCell ref="B58:B59"/>
    <mergeCell ref="B60:B61"/>
    <mergeCell ref="B62:B63"/>
    <mergeCell ref="B64:B65"/>
    <mergeCell ref="B67:B68"/>
    <mergeCell ref="B69:B70"/>
    <mergeCell ref="B71:B72"/>
    <mergeCell ref="B73:B74"/>
    <mergeCell ref="B76:B77"/>
    <mergeCell ref="B78:B79"/>
    <mergeCell ref="B80:B81"/>
    <mergeCell ref="B82:B83"/>
    <mergeCell ref="B85:B86"/>
    <mergeCell ref="B87:B88"/>
    <mergeCell ref="B89:B90"/>
    <mergeCell ref="B91:B92"/>
    <mergeCell ref="B94:D94"/>
    <mergeCell ref="C49:C50"/>
    <mergeCell ref="C51:C52"/>
    <mergeCell ref="C53:C54"/>
    <mergeCell ref="C55:C56"/>
    <mergeCell ref="F49:F50"/>
    <mergeCell ref="F51:F52"/>
    <mergeCell ref="F53:F54"/>
    <mergeCell ref="F55:F56"/>
    <mergeCell ref="F58:F59"/>
    <mergeCell ref="F60:F61"/>
    <mergeCell ref="F62:F63"/>
    <mergeCell ref="F64:F65"/>
    <mergeCell ref="F67:F68"/>
    <mergeCell ref="F69:F70"/>
    <mergeCell ref="F71:F72"/>
    <mergeCell ref="F73:F74"/>
    <mergeCell ref="F76:F77"/>
    <mergeCell ref="F78:F79"/>
    <mergeCell ref="F80:F81"/>
    <mergeCell ref="F82:F83"/>
    <mergeCell ref="F85:F86"/>
    <mergeCell ref="F87:F88"/>
    <mergeCell ref="F89:F90"/>
    <mergeCell ref="F91:F92"/>
    <mergeCell ref="Q49:Q50"/>
    <mergeCell ref="Q51:Q52"/>
    <mergeCell ref="Q53:Q54"/>
    <mergeCell ref="Q55:Q56"/>
    <mergeCell ref="Q58:Q59"/>
    <mergeCell ref="Q60:Q61"/>
    <mergeCell ref="Q62:Q63"/>
    <mergeCell ref="Q64:Q65"/>
    <mergeCell ref="Q67:Q68"/>
    <mergeCell ref="Q69:Q70"/>
    <mergeCell ref="Q71:Q72"/>
    <mergeCell ref="Q73:Q74"/>
    <mergeCell ref="Q76:Q77"/>
    <mergeCell ref="Q78:Q79"/>
    <mergeCell ref="Q80:Q81"/>
    <mergeCell ref="Q82:Q83"/>
    <mergeCell ref="Q85:Q86"/>
    <mergeCell ref="Q87:Q88"/>
    <mergeCell ref="Q89:Q90"/>
    <mergeCell ref="Q91:Q92"/>
    <mergeCell ref="R49:R50"/>
    <mergeCell ref="R51:R52"/>
    <mergeCell ref="R53:R54"/>
    <mergeCell ref="R55:R56"/>
    <mergeCell ref="R58:R59"/>
    <mergeCell ref="R60:R61"/>
    <mergeCell ref="R62:R63"/>
    <mergeCell ref="R64:R65"/>
    <mergeCell ref="R67:R68"/>
    <mergeCell ref="R69:R70"/>
    <mergeCell ref="R71:R72"/>
    <mergeCell ref="R73:R74"/>
    <mergeCell ref="R76:R77"/>
    <mergeCell ref="R78:R79"/>
    <mergeCell ref="R80:R81"/>
    <mergeCell ref="R82:R83"/>
    <mergeCell ref="R85:R86"/>
    <mergeCell ref="R87:R88"/>
    <mergeCell ref="R89:R90"/>
    <mergeCell ref="R91:R92"/>
    <mergeCell ref="S49:S50"/>
    <mergeCell ref="S51:S52"/>
    <mergeCell ref="S53:S54"/>
    <mergeCell ref="S55:S56"/>
    <mergeCell ref="S58:S59"/>
    <mergeCell ref="S60:S61"/>
    <mergeCell ref="S62:S63"/>
    <mergeCell ref="S64:S65"/>
    <mergeCell ref="S67:S68"/>
    <mergeCell ref="S69:S70"/>
    <mergeCell ref="S71:S72"/>
    <mergeCell ref="S73:S74"/>
    <mergeCell ref="S76:S77"/>
    <mergeCell ref="S78:S79"/>
    <mergeCell ref="S80:S81"/>
    <mergeCell ref="S82:S83"/>
    <mergeCell ref="S85:S86"/>
    <mergeCell ref="S87:S88"/>
    <mergeCell ref="S89:S90"/>
    <mergeCell ref="S91:S92"/>
    <mergeCell ref="T49:T50"/>
    <mergeCell ref="T51:T52"/>
    <mergeCell ref="T53:T54"/>
    <mergeCell ref="T55:T56"/>
    <mergeCell ref="T58:T59"/>
    <mergeCell ref="T60:T61"/>
    <mergeCell ref="T62:T63"/>
    <mergeCell ref="T64:T65"/>
    <mergeCell ref="T67:T68"/>
    <mergeCell ref="T69:T70"/>
    <mergeCell ref="T71:T72"/>
    <mergeCell ref="T73:T74"/>
    <mergeCell ref="T76:T77"/>
    <mergeCell ref="T78:T79"/>
    <mergeCell ref="T80:T81"/>
    <mergeCell ref="T82:T83"/>
    <mergeCell ref="T85:T86"/>
    <mergeCell ref="T87:T88"/>
    <mergeCell ref="T89:T90"/>
    <mergeCell ref="T91:T92"/>
    <mergeCell ref="U49:U50"/>
    <mergeCell ref="U51:U52"/>
    <mergeCell ref="U53:U54"/>
    <mergeCell ref="U55:U56"/>
    <mergeCell ref="U58:U59"/>
    <mergeCell ref="U60:U61"/>
    <mergeCell ref="U62:U63"/>
    <mergeCell ref="U64:U65"/>
    <mergeCell ref="U67:U68"/>
    <mergeCell ref="U69:U70"/>
    <mergeCell ref="U71:U72"/>
    <mergeCell ref="U73:U74"/>
    <mergeCell ref="U76:U77"/>
    <mergeCell ref="U78:U79"/>
    <mergeCell ref="U80:U81"/>
    <mergeCell ref="U82:U83"/>
    <mergeCell ref="U85:U86"/>
    <mergeCell ref="U87:U88"/>
    <mergeCell ref="U89:U90"/>
    <mergeCell ref="U91:U92"/>
    <mergeCell ref="V49:V50"/>
    <mergeCell ref="V51:V52"/>
    <mergeCell ref="V53:V54"/>
    <mergeCell ref="V55:V56"/>
    <mergeCell ref="V58:V59"/>
    <mergeCell ref="V60:V61"/>
    <mergeCell ref="V62:V63"/>
    <mergeCell ref="V64:V65"/>
    <mergeCell ref="V67:V68"/>
    <mergeCell ref="V69:V70"/>
    <mergeCell ref="V71:V72"/>
    <mergeCell ref="V73:V74"/>
    <mergeCell ref="V76:V77"/>
    <mergeCell ref="V78:V79"/>
    <mergeCell ref="V80:V81"/>
    <mergeCell ref="V82:V83"/>
    <mergeCell ref="V85:V86"/>
    <mergeCell ref="V87:V88"/>
    <mergeCell ref="V89:V90"/>
    <mergeCell ref="V91:V92"/>
    <mergeCell ref="W49:W50"/>
    <mergeCell ref="W51:W52"/>
    <mergeCell ref="W53:W54"/>
    <mergeCell ref="W55:W56"/>
    <mergeCell ref="W58:W59"/>
    <mergeCell ref="W60:W61"/>
    <mergeCell ref="W62:W63"/>
    <mergeCell ref="W64:W65"/>
    <mergeCell ref="W67:W68"/>
    <mergeCell ref="W69:W70"/>
    <mergeCell ref="W71:W72"/>
    <mergeCell ref="W73:W74"/>
    <mergeCell ref="W76:W77"/>
    <mergeCell ref="W78:W79"/>
    <mergeCell ref="W80:W81"/>
    <mergeCell ref="W82:W83"/>
    <mergeCell ref="W85:W86"/>
    <mergeCell ref="W87:W88"/>
    <mergeCell ref="W89:W90"/>
    <mergeCell ref="W91:W92"/>
    <mergeCell ref="X49:X50"/>
    <mergeCell ref="X51:X52"/>
    <mergeCell ref="X53:X54"/>
    <mergeCell ref="X55:X56"/>
    <mergeCell ref="X58:X59"/>
    <mergeCell ref="X60:X61"/>
    <mergeCell ref="X62:X63"/>
    <mergeCell ref="X64:X65"/>
    <mergeCell ref="X67:X68"/>
    <mergeCell ref="X69:X70"/>
    <mergeCell ref="X71:X72"/>
    <mergeCell ref="X73:X74"/>
    <mergeCell ref="X76:X77"/>
    <mergeCell ref="X78:X79"/>
    <mergeCell ref="X80:X81"/>
    <mergeCell ref="X82:X83"/>
    <mergeCell ref="X85:X86"/>
    <mergeCell ref="X87:X88"/>
    <mergeCell ref="X89:X90"/>
    <mergeCell ref="X91:X92"/>
    <mergeCell ref="Y49:Y50"/>
    <mergeCell ref="Y51:Y52"/>
    <mergeCell ref="Y53:Y54"/>
    <mergeCell ref="Y55:Y56"/>
    <mergeCell ref="Y58:Y59"/>
    <mergeCell ref="Y60:Y61"/>
    <mergeCell ref="Y62:Y63"/>
    <mergeCell ref="Y64:Y65"/>
    <mergeCell ref="Y67:Y68"/>
    <mergeCell ref="Y69:Y70"/>
    <mergeCell ref="Y71:Y72"/>
    <mergeCell ref="Y73:Y74"/>
    <mergeCell ref="Y76:Y77"/>
    <mergeCell ref="Y78:Y79"/>
    <mergeCell ref="Y80:Y81"/>
    <mergeCell ref="Y82:Y83"/>
    <mergeCell ref="Y85:Y86"/>
    <mergeCell ref="Y87:Y88"/>
    <mergeCell ref="Y89:Y90"/>
    <mergeCell ref="Y91:Y92"/>
    <mergeCell ref="Z49:Z50"/>
    <mergeCell ref="Z51:Z52"/>
    <mergeCell ref="Z53:Z54"/>
    <mergeCell ref="Z55:Z56"/>
    <mergeCell ref="Z58:Z59"/>
    <mergeCell ref="Z60:Z61"/>
    <mergeCell ref="Z62:Z63"/>
    <mergeCell ref="Z64:Z65"/>
    <mergeCell ref="Z67:Z68"/>
    <mergeCell ref="Z69:Z70"/>
    <mergeCell ref="Z71:Z72"/>
    <mergeCell ref="Z73:Z74"/>
    <mergeCell ref="Z76:Z77"/>
    <mergeCell ref="Z78:Z79"/>
    <mergeCell ref="Z80:Z81"/>
    <mergeCell ref="Z82:Z83"/>
    <mergeCell ref="Z85:Z86"/>
    <mergeCell ref="Z87:Z88"/>
    <mergeCell ref="Z89:Z90"/>
    <mergeCell ref="Z91:Z92"/>
    <mergeCell ref="AA49:AA50"/>
    <mergeCell ref="AA51:AA52"/>
    <mergeCell ref="AA53:AA54"/>
    <mergeCell ref="AA55:AA56"/>
    <mergeCell ref="AA58:AA59"/>
    <mergeCell ref="AA60:AA61"/>
    <mergeCell ref="AA62:AA63"/>
    <mergeCell ref="AA64:AA65"/>
    <mergeCell ref="AA67:AA68"/>
    <mergeCell ref="AA69:AA70"/>
    <mergeCell ref="AA71:AA72"/>
    <mergeCell ref="AA73:AA74"/>
    <mergeCell ref="AA76:AA77"/>
    <mergeCell ref="AA78:AA79"/>
    <mergeCell ref="AA80:AA81"/>
    <mergeCell ref="AA82:AA83"/>
    <mergeCell ref="AA85:AA86"/>
    <mergeCell ref="AA87:AA88"/>
    <mergeCell ref="AA89:AA90"/>
    <mergeCell ref="AA91:AA92"/>
    <mergeCell ref="AB49:AB50"/>
    <mergeCell ref="AB51:AB52"/>
    <mergeCell ref="AB53:AB54"/>
    <mergeCell ref="AB55:AB56"/>
    <mergeCell ref="AB58:AB59"/>
    <mergeCell ref="AB60:AB61"/>
    <mergeCell ref="AB62:AB63"/>
    <mergeCell ref="AB64:AB65"/>
    <mergeCell ref="AB67:AB68"/>
    <mergeCell ref="AB69:AB70"/>
    <mergeCell ref="AB71:AB72"/>
    <mergeCell ref="AB73:AB74"/>
    <mergeCell ref="AB76:AB77"/>
    <mergeCell ref="AB78:AB79"/>
    <mergeCell ref="AB80:AB81"/>
    <mergeCell ref="AB82:AB83"/>
    <mergeCell ref="AB85:AB86"/>
    <mergeCell ref="AB87:AB88"/>
    <mergeCell ref="AB89:AB90"/>
    <mergeCell ref="AB91:AB92"/>
    <mergeCell ref="AC49:AC50"/>
    <mergeCell ref="AC51:AC52"/>
    <mergeCell ref="AC53:AC54"/>
    <mergeCell ref="AC55:AC56"/>
    <mergeCell ref="AC58:AC59"/>
    <mergeCell ref="AC60:AC61"/>
    <mergeCell ref="AC62:AC63"/>
    <mergeCell ref="AC64:AC65"/>
    <mergeCell ref="AC67:AC68"/>
    <mergeCell ref="AC69:AC70"/>
    <mergeCell ref="AC71:AC72"/>
    <mergeCell ref="AC73:AC74"/>
    <mergeCell ref="AC76:AC77"/>
    <mergeCell ref="AC78:AC79"/>
    <mergeCell ref="AC80:AC81"/>
    <mergeCell ref="AC82:AC83"/>
    <mergeCell ref="AC85:AC86"/>
    <mergeCell ref="AC87:AC88"/>
    <mergeCell ref="AC89:AC90"/>
    <mergeCell ref="AC91:AC92"/>
    <mergeCell ref="AD49:AD50"/>
    <mergeCell ref="AD51:AD52"/>
    <mergeCell ref="AD53:AD54"/>
    <mergeCell ref="AD55:AD56"/>
    <mergeCell ref="AD58:AD59"/>
    <mergeCell ref="AD60:AD61"/>
    <mergeCell ref="AD62:AD63"/>
    <mergeCell ref="AD64:AD65"/>
    <mergeCell ref="AD67:AD68"/>
    <mergeCell ref="AD69:AD70"/>
    <mergeCell ref="AD71:AD72"/>
    <mergeCell ref="AD73:AD74"/>
    <mergeCell ref="AD76:AD77"/>
    <mergeCell ref="AD78:AD79"/>
    <mergeCell ref="AD80:AD81"/>
    <mergeCell ref="AD82:AD83"/>
    <mergeCell ref="AD85:AD86"/>
    <mergeCell ref="AD87:AD88"/>
    <mergeCell ref="AD89:AD90"/>
    <mergeCell ref="AD91:AD92"/>
    <mergeCell ref="AE49:AE50"/>
    <mergeCell ref="AE51:AE52"/>
    <mergeCell ref="AE53:AE54"/>
    <mergeCell ref="AE55:AE56"/>
    <mergeCell ref="AE58:AE59"/>
    <mergeCell ref="AE60:AE61"/>
    <mergeCell ref="AE62:AE63"/>
    <mergeCell ref="AE64:AE65"/>
    <mergeCell ref="AE67:AE68"/>
    <mergeCell ref="AE69:AE70"/>
    <mergeCell ref="AE71:AE72"/>
    <mergeCell ref="AE73:AE74"/>
    <mergeCell ref="AE76:AE77"/>
    <mergeCell ref="AE78:AE79"/>
    <mergeCell ref="AE80:AE81"/>
    <mergeCell ref="AE82:AE83"/>
    <mergeCell ref="AE85:AE86"/>
    <mergeCell ref="AE87:AE88"/>
    <mergeCell ref="AE89:AE90"/>
    <mergeCell ref="AE91:AE92"/>
    <mergeCell ref="C58:C59"/>
    <mergeCell ref="C67:C68"/>
    <mergeCell ref="C76:C77"/>
    <mergeCell ref="C85:C86"/>
    <mergeCell ref="C60:C61"/>
    <mergeCell ref="C62:C63"/>
    <mergeCell ref="C64:C65"/>
    <mergeCell ref="C69:C70"/>
    <mergeCell ref="C71:C72"/>
    <mergeCell ref="C73:C74"/>
    <mergeCell ref="C78:C79"/>
    <mergeCell ref="C80:C81"/>
    <mergeCell ref="C82:C83"/>
    <mergeCell ref="C87:C88"/>
    <mergeCell ref="C89:C90"/>
    <mergeCell ref="C91:C92"/>
    <mergeCell ref="A96:A141"/>
    <mergeCell ref="B96:B97"/>
    <mergeCell ref="B98:B99"/>
    <mergeCell ref="B100:B101"/>
    <mergeCell ref="B102:B103"/>
    <mergeCell ref="B105:B106"/>
    <mergeCell ref="B107:B108"/>
    <mergeCell ref="B109:B110"/>
    <mergeCell ref="B111:B112"/>
    <mergeCell ref="B114:B115"/>
    <mergeCell ref="B116:B117"/>
    <mergeCell ref="B118:B119"/>
    <mergeCell ref="B120:B121"/>
    <mergeCell ref="B123:B124"/>
    <mergeCell ref="B125:B126"/>
    <mergeCell ref="B127:B128"/>
    <mergeCell ref="B129:B130"/>
    <mergeCell ref="B132:B133"/>
    <mergeCell ref="B134:B135"/>
    <mergeCell ref="B136:B137"/>
    <mergeCell ref="B138:B139"/>
    <mergeCell ref="B141:D141"/>
    <mergeCell ref="C96:C97"/>
    <mergeCell ref="C98:C99"/>
    <mergeCell ref="C100:C101"/>
    <mergeCell ref="C102:C103"/>
    <mergeCell ref="C105:C106"/>
    <mergeCell ref="C114:C115"/>
    <mergeCell ref="C123:C124"/>
    <mergeCell ref="C132:C133"/>
    <mergeCell ref="C107:C108"/>
    <mergeCell ref="C109:C110"/>
    <mergeCell ref="C111:C112"/>
    <mergeCell ref="C116:C117"/>
    <mergeCell ref="C118:C119"/>
    <mergeCell ref="C120:C121"/>
    <mergeCell ref="C125:C126"/>
    <mergeCell ref="C127:C128"/>
    <mergeCell ref="C129:C130"/>
    <mergeCell ref="C134:C135"/>
    <mergeCell ref="C136:C137"/>
    <mergeCell ref="C138:C139"/>
    <mergeCell ref="F96:F97"/>
    <mergeCell ref="F98:F99"/>
    <mergeCell ref="F100:F101"/>
    <mergeCell ref="F102:F103"/>
    <mergeCell ref="F105:F106"/>
    <mergeCell ref="F107:F108"/>
    <mergeCell ref="F109:F110"/>
    <mergeCell ref="F111:F112"/>
    <mergeCell ref="F114:F115"/>
    <mergeCell ref="F116:F117"/>
    <mergeCell ref="F118:F119"/>
    <mergeCell ref="F120:F121"/>
    <mergeCell ref="F123:F124"/>
    <mergeCell ref="F125:F126"/>
    <mergeCell ref="F127:F128"/>
    <mergeCell ref="F129:F130"/>
    <mergeCell ref="F132:F133"/>
    <mergeCell ref="F134:F135"/>
    <mergeCell ref="F136:F137"/>
    <mergeCell ref="F138:F139"/>
    <mergeCell ref="Q96:Q97"/>
    <mergeCell ref="Q98:Q99"/>
    <mergeCell ref="Q100:Q101"/>
    <mergeCell ref="Q102:Q103"/>
    <mergeCell ref="Q105:Q106"/>
    <mergeCell ref="Q107:Q108"/>
    <mergeCell ref="Q109:Q110"/>
    <mergeCell ref="Q111:Q112"/>
    <mergeCell ref="Q114:Q115"/>
    <mergeCell ref="Q116:Q117"/>
    <mergeCell ref="Q118:Q119"/>
    <mergeCell ref="Q120:Q121"/>
    <mergeCell ref="Q123:Q124"/>
    <mergeCell ref="Q125:Q126"/>
    <mergeCell ref="Q127:Q128"/>
    <mergeCell ref="Q129:Q130"/>
    <mergeCell ref="Q132:Q133"/>
    <mergeCell ref="Q134:Q135"/>
    <mergeCell ref="Q136:Q137"/>
    <mergeCell ref="Q138:Q139"/>
    <mergeCell ref="R96:R97"/>
    <mergeCell ref="R98:R99"/>
    <mergeCell ref="R100:R101"/>
    <mergeCell ref="R102:R103"/>
    <mergeCell ref="R105:R106"/>
    <mergeCell ref="R107:R108"/>
    <mergeCell ref="R109:R110"/>
    <mergeCell ref="R111:R112"/>
    <mergeCell ref="R114:R115"/>
    <mergeCell ref="R116:R117"/>
    <mergeCell ref="R118:R119"/>
    <mergeCell ref="R120:R121"/>
    <mergeCell ref="R123:R124"/>
    <mergeCell ref="R125:R126"/>
    <mergeCell ref="R127:R128"/>
    <mergeCell ref="R129:R130"/>
    <mergeCell ref="R132:R133"/>
    <mergeCell ref="R134:R135"/>
    <mergeCell ref="R136:R137"/>
    <mergeCell ref="R138:R139"/>
    <mergeCell ref="S96:S97"/>
    <mergeCell ref="S98:S99"/>
    <mergeCell ref="S100:S101"/>
    <mergeCell ref="S102:S103"/>
    <mergeCell ref="S105:S106"/>
    <mergeCell ref="S107:S108"/>
    <mergeCell ref="S109:S110"/>
    <mergeCell ref="S111:S112"/>
    <mergeCell ref="S114:S115"/>
    <mergeCell ref="S116:S117"/>
    <mergeCell ref="S118:S119"/>
    <mergeCell ref="S120:S121"/>
    <mergeCell ref="S123:S124"/>
    <mergeCell ref="S125:S126"/>
    <mergeCell ref="S129:S130"/>
    <mergeCell ref="S132:S133"/>
    <mergeCell ref="S134:S135"/>
    <mergeCell ref="S136:S137"/>
    <mergeCell ref="S138:S139"/>
    <mergeCell ref="T96:T97"/>
    <mergeCell ref="T98:T99"/>
    <mergeCell ref="T100:T101"/>
    <mergeCell ref="T102:T103"/>
    <mergeCell ref="T105:T106"/>
    <mergeCell ref="T107:T108"/>
    <mergeCell ref="T109:T110"/>
    <mergeCell ref="T111:T112"/>
    <mergeCell ref="T114:T115"/>
    <mergeCell ref="T116:T117"/>
    <mergeCell ref="T118:T119"/>
    <mergeCell ref="T120:T121"/>
    <mergeCell ref="T123:T124"/>
    <mergeCell ref="T125:T126"/>
    <mergeCell ref="T127:T128"/>
    <mergeCell ref="T129:T130"/>
    <mergeCell ref="T132:T133"/>
    <mergeCell ref="T134:T135"/>
    <mergeCell ref="T136:T137"/>
    <mergeCell ref="T138:T139"/>
    <mergeCell ref="U96:U97"/>
    <mergeCell ref="U98:U99"/>
    <mergeCell ref="U100:U101"/>
    <mergeCell ref="U102:U103"/>
    <mergeCell ref="U105:U106"/>
    <mergeCell ref="U107:U108"/>
    <mergeCell ref="U109:U110"/>
    <mergeCell ref="U111:U112"/>
    <mergeCell ref="U114:U115"/>
    <mergeCell ref="U116:U117"/>
    <mergeCell ref="U118:U119"/>
    <mergeCell ref="U120:U121"/>
    <mergeCell ref="U123:U124"/>
    <mergeCell ref="U125:U126"/>
    <mergeCell ref="U127:U128"/>
    <mergeCell ref="U129:U130"/>
    <mergeCell ref="U132:U133"/>
    <mergeCell ref="U134:U135"/>
    <mergeCell ref="U136:U137"/>
    <mergeCell ref="U138:U139"/>
    <mergeCell ref="V96:V97"/>
    <mergeCell ref="V98:V99"/>
    <mergeCell ref="V100:V101"/>
    <mergeCell ref="V102:V103"/>
    <mergeCell ref="V105:V106"/>
    <mergeCell ref="V107:V108"/>
    <mergeCell ref="V109:V110"/>
    <mergeCell ref="V111:V112"/>
    <mergeCell ref="V114:V115"/>
    <mergeCell ref="V116:V117"/>
    <mergeCell ref="V118:V119"/>
    <mergeCell ref="V120:V121"/>
    <mergeCell ref="V123:V124"/>
    <mergeCell ref="V125:V126"/>
    <mergeCell ref="V127:V128"/>
    <mergeCell ref="V129:V130"/>
    <mergeCell ref="V132:V133"/>
    <mergeCell ref="V134:V135"/>
    <mergeCell ref="V136:V137"/>
    <mergeCell ref="V138:V139"/>
    <mergeCell ref="W96:W97"/>
    <mergeCell ref="W98:W99"/>
    <mergeCell ref="W100:W101"/>
    <mergeCell ref="W102:W103"/>
    <mergeCell ref="W105:W106"/>
    <mergeCell ref="W107:W108"/>
    <mergeCell ref="W109:W110"/>
    <mergeCell ref="W111:W112"/>
    <mergeCell ref="W114:W115"/>
    <mergeCell ref="W116:W117"/>
    <mergeCell ref="W118:W119"/>
    <mergeCell ref="W120:W121"/>
    <mergeCell ref="W123:W124"/>
    <mergeCell ref="W125:W126"/>
    <mergeCell ref="W127:W128"/>
    <mergeCell ref="W129:W130"/>
    <mergeCell ref="W132:W133"/>
    <mergeCell ref="W134:W135"/>
    <mergeCell ref="W136:W137"/>
    <mergeCell ref="W138:W139"/>
    <mergeCell ref="X96:X97"/>
    <mergeCell ref="X98:X99"/>
    <mergeCell ref="X100:X101"/>
    <mergeCell ref="X102:X103"/>
    <mergeCell ref="X105:X106"/>
    <mergeCell ref="X107:X108"/>
    <mergeCell ref="X109:X110"/>
    <mergeCell ref="X111:X112"/>
    <mergeCell ref="X114:X115"/>
    <mergeCell ref="X116:X117"/>
    <mergeCell ref="X118:X119"/>
    <mergeCell ref="X120:X121"/>
    <mergeCell ref="X123:X124"/>
    <mergeCell ref="X125:X126"/>
    <mergeCell ref="X127:X128"/>
    <mergeCell ref="X129:X130"/>
    <mergeCell ref="X132:X133"/>
    <mergeCell ref="X134:X135"/>
    <mergeCell ref="X136:X137"/>
    <mergeCell ref="X138:X139"/>
    <mergeCell ref="Y96:Y97"/>
    <mergeCell ref="Y98:Y99"/>
    <mergeCell ref="Y100:Y101"/>
    <mergeCell ref="Y102:Y103"/>
    <mergeCell ref="Y105:Y106"/>
    <mergeCell ref="Y107:Y108"/>
    <mergeCell ref="Y109:Y110"/>
    <mergeCell ref="Y111:Y112"/>
    <mergeCell ref="Y114:Y115"/>
    <mergeCell ref="Y116:Y117"/>
    <mergeCell ref="Y118:Y119"/>
    <mergeCell ref="Y120:Y121"/>
    <mergeCell ref="Y123:Y124"/>
    <mergeCell ref="Y125:Y126"/>
    <mergeCell ref="Y127:Y128"/>
    <mergeCell ref="Y129:Y130"/>
    <mergeCell ref="Y132:Y133"/>
    <mergeCell ref="Y134:Y135"/>
    <mergeCell ref="Y136:Y137"/>
    <mergeCell ref="Y138:Y139"/>
    <mergeCell ref="Z96:Z97"/>
    <mergeCell ref="Z98:Z99"/>
    <mergeCell ref="Z100:Z101"/>
    <mergeCell ref="Z102:Z103"/>
    <mergeCell ref="Z105:Z106"/>
    <mergeCell ref="Z107:Z108"/>
    <mergeCell ref="Z109:Z110"/>
    <mergeCell ref="Z111:Z112"/>
    <mergeCell ref="Z114:Z115"/>
    <mergeCell ref="Z116:Z117"/>
    <mergeCell ref="Z118:Z119"/>
    <mergeCell ref="Z120:Z121"/>
    <mergeCell ref="Z123:Z124"/>
    <mergeCell ref="Z125:Z126"/>
    <mergeCell ref="Z127:Z128"/>
    <mergeCell ref="Z129:Z130"/>
    <mergeCell ref="Z132:Z133"/>
    <mergeCell ref="Z134:Z135"/>
    <mergeCell ref="Z136:Z137"/>
    <mergeCell ref="Z138:Z139"/>
    <mergeCell ref="AA96:AA97"/>
    <mergeCell ref="AA98:AA99"/>
    <mergeCell ref="AA100:AA101"/>
    <mergeCell ref="AA102:AA103"/>
    <mergeCell ref="AA105:AA106"/>
    <mergeCell ref="AA107:AA108"/>
    <mergeCell ref="AA109:AA110"/>
    <mergeCell ref="AA111:AA112"/>
    <mergeCell ref="AA114:AA115"/>
    <mergeCell ref="AA116:AA117"/>
    <mergeCell ref="AA118:AA119"/>
    <mergeCell ref="AA120:AA121"/>
    <mergeCell ref="AA123:AA124"/>
    <mergeCell ref="AA125:AA126"/>
    <mergeCell ref="AA127:AA128"/>
    <mergeCell ref="AA129:AA130"/>
    <mergeCell ref="AA132:AA133"/>
    <mergeCell ref="AA134:AA135"/>
    <mergeCell ref="AA136:AA137"/>
    <mergeCell ref="AA138:AA139"/>
    <mergeCell ref="AB96:AB97"/>
    <mergeCell ref="AB98:AB99"/>
    <mergeCell ref="AB100:AB101"/>
    <mergeCell ref="AB102:AB103"/>
    <mergeCell ref="AB105:AB106"/>
    <mergeCell ref="AB107:AB108"/>
    <mergeCell ref="AB109:AB110"/>
    <mergeCell ref="AB111:AB112"/>
    <mergeCell ref="AB114:AB115"/>
    <mergeCell ref="AB116:AB117"/>
    <mergeCell ref="AB118:AB119"/>
    <mergeCell ref="AB120:AB121"/>
    <mergeCell ref="AB123:AB124"/>
    <mergeCell ref="AB125:AB126"/>
    <mergeCell ref="AB127:AB128"/>
    <mergeCell ref="AB129:AB130"/>
    <mergeCell ref="AB132:AB133"/>
    <mergeCell ref="AB134:AB135"/>
    <mergeCell ref="AB136:AB137"/>
    <mergeCell ref="AB138:AB139"/>
    <mergeCell ref="AC96:AC97"/>
    <mergeCell ref="AC98:AC99"/>
    <mergeCell ref="AC100:AC101"/>
    <mergeCell ref="AC102:AC103"/>
    <mergeCell ref="AC105:AC106"/>
    <mergeCell ref="AC107:AC108"/>
    <mergeCell ref="AC109:AC110"/>
    <mergeCell ref="AC111:AC112"/>
    <mergeCell ref="AC114:AC115"/>
    <mergeCell ref="AC116:AC117"/>
    <mergeCell ref="AC118:AC119"/>
    <mergeCell ref="AC120:AC121"/>
    <mergeCell ref="AC123:AC124"/>
    <mergeCell ref="AC125:AC126"/>
    <mergeCell ref="AC127:AC128"/>
    <mergeCell ref="AC129:AC130"/>
    <mergeCell ref="AC132:AC133"/>
    <mergeCell ref="AC134:AC135"/>
    <mergeCell ref="AC136:AC137"/>
    <mergeCell ref="AC138:AC139"/>
    <mergeCell ref="AD96:AD97"/>
    <mergeCell ref="AD98:AD99"/>
    <mergeCell ref="AD100:AD101"/>
    <mergeCell ref="AD102:AD103"/>
    <mergeCell ref="AD105:AD106"/>
    <mergeCell ref="AD107:AD108"/>
    <mergeCell ref="AD109:AD110"/>
    <mergeCell ref="AD111:AD112"/>
    <mergeCell ref="AD114:AD115"/>
    <mergeCell ref="AD116:AD117"/>
    <mergeCell ref="AD118:AD119"/>
    <mergeCell ref="AD120:AD121"/>
    <mergeCell ref="AD123:AD124"/>
    <mergeCell ref="AD125:AD126"/>
    <mergeCell ref="AD127:AD128"/>
    <mergeCell ref="AD129:AD130"/>
    <mergeCell ref="AD132:AD133"/>
    <mergeCell ref="AD134:AD135"/>
    <mergeCell ref="AD136:AD137"/>
    <mergeCell ref="AD138:AD139"/>
    <mergeCell ref="AE96:AE97"/>
    <mergeCell ref="AE98:AE99"/>
    <mergeCell ref="AE100:AE101"/>
    <mergeCell ref="AE102:AE103"/>
    <mergeCell ref="AE105:AE106"/>
    <mergeCell ref="AE107:AE108"/>
    <mergeCell ref="AE109:AE110"/>
    <mergeCell ref="AE111:AE112"/>
    <mergeCell ref="AE114:AE115"/>
    <mergeCell ref="AE116:AE117"/>
    <mergeCell ref="AE118:AE119"/>
    <mergeCell ref="AE120:AE121"/>
    <mergeCell ref="AE123:AE124"/>
    <mergeCell ref="AE125:AE126"/>
    <mergeCell ref="AE127:AE128"/>
    <mergeCell ref="AE129:AE130"/>
    <mergeCell ref="AE132:AE133"/>
    <mergeCell ref="AE134:AE135"/>
    <mergeCell ref="AE136:AE137"/>
    <mergeCell ref="AE138:AE139"/>
    <mergeCell ref="S127:S128"/>
    <mergeCell ref="A143:A188"/>
    <mergeCell ref="B143:B144"/>
    <mergeCell ref="F143:F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B144"/>
    <mergeCell ref="AC143:AC144"/>
    <mergeCell ref="AD143:AD144"/>
    <mergeCell ref="AE143:AE144"/>
    <mergeCell ref="B145:B146"/>
    <mergeCell ref="F145:F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B147:B148"/>
    <mergeCell ref="F147:F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B149:B150"/>
    <mergeCell ref="F149:F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B152:B153"/>
    <mergeCell ref="B154:B155"/>
    <mergeCell ref="B156:B157"/>
    <mergeCell ref="B158:B159"/>
    <mergeCell ref="B161:B162"/>
    <mergeCell ref="C161:C162"/>
    <mergeCell ref="B163:B164"/>
    <mergeCell ref="B165:B166"/>
    <mergeCell ref="B167:B168"/>
    <mergeCell ref="B170:B171"/>
    <mergeCell ref="C170:C171"/>
    <mergeCell ref="B172:B173"/>
    <mergeCell ref="C172:C173"/>
    <mergeCell ref="B174:B175"/>
    <mergeCell ref="C174:C175"/>
    <mergeCell ref="B176:B177"/>
    <mergeCell ref="C176:C177"/>
    <mergeCell ref="B179:B180"/>
    <mergeCell ref="C179:C180"/>
    <mergeCell ref="B181:B182"/>
    <mergeCell ref="B183:B184"/>
    <mergeCell ref="B185:B186"/>
    <mergeCell ref="B188:D188"/>
    <mergeCell ref="F152:F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F154:F155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F156:F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F158:F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F161:F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B162"/>
    <mergeCell ref="AC161:AC162"/>
    <mergeCell ref="AD161:AD162"/>
    <mergeCell ref="AE161:AE162"/>
    <mergeCell ref="F163:F164"/>
    <mergeCell ref="Q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B164"/>
    <mergeCell ref="AC163:AC164"/>
    <mergeCell ref="AD163:AD164"/>
    <mergeCell ref="AE163:AE164"/>
    <mergeCell ref="F165:F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D165:AD166"/>
    <mergeCell ref="AE165:AE166"/>
    <mergeCell ref="F167:F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F170:F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F172:F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F174:F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F176:F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F179:F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F181:F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F183:F184"/>
    <mergeCell ref="Q183:Q184"/>
    <mergeCell ref="R183:R184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B184"/>
    <mergeCell ref="AC183:AC184"/>
    <mergeCell ref="AD183:AD184"/>
    <mergeCell ref="AE183:AE184"/>
    <mergeCell ref="F185:F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B186"/>
    <mergeCell ref="AC185:AC186"/>
    <mergeCell ref="AD185:AD186"/>
    <mergeCell ref="AE185:AE186"/>
    <mergeCell ref="C143:C144"/>
    <mergeCell ref="C145:C146"/>
    <mergeCell ref="C147:C148"/>
    <mergeCell ref="C149:C150"/>
    <mergeCell ref="C152:C153"/>
    <mergeCell ref="C154:C155"/>
    <mergeCell ref="C156:C157"/>
    <mergeCell ref="C158:C159"/>
    <mergeCell ref="C163:C164"/>
    <mergeCell ref="C165:C166"/>
    <mergeCell ref="C167:C168"/>
    <mergeCell ref="C181:C182"/>
    <mergeCell ref="C183:C184"/>
    <mergeCell ref="C185:C186"/>
    <mergeCell ref="AC165:AC166"/>
    <mergeCell ref="A190:A235"/>
    <mergeCell ref="B190:B191"/>
    <mergeCell ref="F190:F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Z190:Z191"/>
    <mergeCell ref="AA190:AA191"/>
    <mergeCell ref="AB190:AB191"/>
    <mergeCell ref="AC190:AC191"/>
    <mergeCell ref="AD190:AD191"/>
    <mergeCell ref="AE190:AE191"/>
    <mergeCell ref="C190:C191"/>
    <mergeCell ref="B192:B193"/>
    <mergeCell ref="F192:F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C192:C193"/>
    <mergeCell ref="B194:B195"/>
    <mergeCell ref="F194:F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C194:AC195"/>
    <mergeCell ref="AD194:AD195"/>
    <mergeCell ref="AE194:AE195"/>
    <mergeCell ref="C194:C195"/>
    <mergeCell ref="B196:B197"/>
    <mergeCell ref="F196:F197"/>
    <mergeCell ref="Q196:Q197"/>
    <mergeCell ref="R196:R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B197"/>
    <mergeCell ref="AC196:AC197"/>
    <mergeCell ref="AD196:AD197"/>
    <mergeCell ref="AE196:AE197"/>
    <mergeCell ref="C196:C197"/>
    <mergeCell ref="B199:B200"/>
    <mergeCell ref="C199:C200"/>
    <mergeCell ref="B201:B202"/>
    <mergeCell ref="C201:C202"/>
    <mergeCell ref="B203:B204"/>
    <mergeCell ref="C203:C204"/>
    <mergeCell ref="B205:B206"/>
    <mergeCell ref="C205:C206"/>
    <mergeCell ref="B208:B209"/>
    <mergeCell ref="B210:B211"/>
    <mergeCell ref="B212:B213"/>
    <mergeCell ref="B214:B215"/>
    <mergeCell ref="B217:B218"/>
    <mergeCell ref="B219:B220"/>
    <mergeCell ref="B221:B222"/>
    <mergeCell ref="B223:B224"/>
    <mergeCell ref="B226:B227"/>
    <mergeCell ref="C226:C227"/>
    <mergeCell ref="B228:B229"/>
    <mergeCell ref="C228:C229"/>
    <mergeCell ref="B230:B231"/>
    <mergeCell ref="C230:C231"/>
    <mergeCell ref="B232:B233"/>
    <mergeCell ref="C232:C233"/>
    <mergeCell ref="B235:D235"/>
    <mergeCell ref="F199:F200"/>
    <mergeCell ref="Q199:Q200"/>
    <mergeCell ref="R199:R200"/>
    <mergeCell ref="S199:S200"/>
    <mergeCell ref="T199:T200"/>
    <mergeCell ref="U199:U200"/>
    <mergeCell ref="V199:V200"/>
    <mergeCell ref="W199:W200"/>
    <mergeCell ref="X199:X200"/>
    <mergeCell ref="Y199:Y200"/>
    <mergeCell ref="Z199:Z200"/>
    <mergeCell ref="AA199:AA200"/>
    <mergeCell ref="AB199:AB200"/>
    <mergeCell ref="AC199:AC200"/>
    <mergeCell ref="AD199:AD200"/>
    <mergeCell ref="AE199:AE200"/>
    <mergeCell ref="F201:F202"/>
    <mergeCell ref="Q201:Q202"/>
    <mergeCell ref="R201:R202"/>
    <mergeCell ref="S201:S202"/>
    <mergeCell ref="T201:T202"/>
    <mergeCell ref="U201:U202"/>
    <mergeCell ref="V201:V202"/>
    <mergeCell ref="W201:W202"/>
    <mergeCell ref="X201:X202"/>
    <mergeCell ref="Y201:Y202"/>
    <mergeCell ref="Z201:Z202"/>
    <mergeCell ref="AA201:AA202"/>
    <mergeCell ref="AB201:AB202"/>
    <mergeCell ref="AC201:AC202"/>
    <mergeCell ref="AD201:AD202"/>
    <mergeCell ref="AE201:AE202"/>
    <mergeCell ref="F203:F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F205:F206"/>
    <mergeCell ref="Q205:Q206"/>
    <mergeCell ref="R205:R206"/>
    <mergeCell ref="S205:S206"/>
    <mergeCell ref="T205:T206"/>
    <mergeCell ref="U205:U206"/>
    <mergeCell ref="V205:V206"/>
    <mergeCell ref="W205:W206"/>
    <mergeCell ref="X205:X206"/>
    <mergeCell ref="Y205:Y206"/>
    <mergeCell ref="Z205:Z206"/>
    <mergeCell ref="AA205:AA206"/>
    <mergeCell ref="AB205:AB206"/>
    <mergeCell ref="AC205:AC206"/>
    <mergeCell ref="AD205:AD206"/>
    <mergeCell ref="AE205:AE206"/>
    <mergeCell ref="F208:F209"/>
    <mergeCell ref="Q208:Q209"/>
    <mergeCell ref="R208:R209"/>
    <mergeCell ref="S208:S209"/>
    <mergeCell ref="T208:T209"/>
    <mergeCell ref="U208:U209"/>
    <mergeCell ref="V208:V209"/>
    <mergeCell ref="W208:W209"/>
    <mergeCell ref="X208:X209"/>
    <mergeCell ref="Y208:Y209"/>
    <mergeCell ref="Z208:Z209"/>
    <mergeCell ref="AA208:AA209"/>
    <mergeCell ref="AB208:AB209"/>
    <mergeCell ref="AC208:AC209"/>
    <mergeCell ref="AD208:AD209"/>
    <mergeCell ref="AE208:AE209"/>
    <mergeCell ref="F210:F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F212:F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B213"/>
    <mergeCell ref="AC212:AC213"/>
    <mergeCell ref="AD212:AD213"/>
    <mergeCell ref="AE212:AE213"/>
    <mergeCell ref="F214:F215"/>
    <mergeCell ref="Q214:Q215"/>
    <mergeCell ref="R214:R215"/>
    <mergeCell ref="S214:S215"/>
    <mergeCell ref="T214:T215"/>
    <mergeCell ref="U214:U215"/>
    <mergeCell ref="V214:V215"/>
    <mergeCell ref="W214:W215"/>
    <mergeCell ref="X214:X215"/>
    <mergeCell ref="Y214:Y215"/>
    <mergeCell ref="Z214:Z215"/>
    <mergeCell ref="AA214:AA215"/>
    <mergeCell ref="AB214:AB215"/>
    <mergeCell ref="AC214:AC215"/>
    <mergeCell ref="AD214:AD215"/>
    <mergeCell ref="AE214:AE215"/>
    <mergeCell ref="F217:F218"/>
    <mergeCell ref="Q217:Q218"/>
    <mergeCell ref="R217:R218"/>
    <mergeCell ref="S217:S218"/>
    <mergeCell ref="T217:T218"/>
    <mergeCell ref="U217:U218"/>
    <mergeCell ref="V217:V218"/>
    <mergeCell ref="W217:W218"/>
    <mergeCell ref="X217:X218"/>
    <mergeCell ref="Y217:Y218"/>
    <mergeCell ref="Z217:Z218"/>
    <mergeCell ref="AA217:AA218"/>
    <mergeCell ref="AB217:AB218"/>
    <mergeCell ref="AC217:AC218"/>
    <mergeCell ref="AD217:AD218"/>
    <mergeCell ref="AE217:AE218"/>
    <mergeCell ref="F219:F220"/>
    <mergeCell ref="Q219:Q220"/>
    <mergeCell ref="R219:R220"/>
    <mergeCell ref="S219:S220"/>
    <mergeCell ref="T219:T220"/>
    <mergeCell ref="U219:U220"/>
    <mergeCell ref="V219:V220"/>
    <mergeCell ref="W219:W220"/>
    <mergeCell ref="X219:X220"/>
    <mergeCell ref="Y219:Y220"/>
    <mergeCell ref="Z219:Z220"/>
    <mergeCell ref="AA219:AA220"/>
    <mergeCell ref="AB219:AB220"/>
    <mergeCell ref="AC219:AC220"/>
    <mergeCell ref="AD219:AD220"/>
    <mergeCell ref="AE219:AE220"/>
    <mergeCell ref="F221:F222"/>
    <mergeCell ref="Q221:Q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AC221:AC222"/>
    <mergeCell ref="AD221:AD222"/>
    <mergeCell ref="AE221:AE222"/>
    <mergeCell ref="F223:F224"/>
    <mergeCell ref="Q223:Q224"/>
    <mergeCell ref="R223:R224"/>
    <mergeCell ref="S223:S224"/>
    <mergeCell ref="T223:T224"/>
    <mergeCell ref="U223:U224"/>
    <mergeCell ref="V223:V224"/>
    <mergeCell ref="W223:W224"/>
    <mergeCell ref="X223:X224"/>
    <mergeCell ref="Y223:Y224"/>
    <mergeCell ref="Z223:Z224"/>
    <mergeCell ref="AA223:AA224"/>
    <mergeCell ref="AB223:AB224"/>
    <mergeCell ref="AC223:AC224"/>
    <mergeCell ref="AD223:AD224"/>
    <mergeCell ref="AE223:AE224"/>
    <mergeCell ref="F226:F227"/>
    <mergeCell ref="Q226:Q227"/>
    <mergeCell ref="R226:R227"/>
    <mergeCell ref="S226:S227"/>
    <mergeCell ref="T226:T227"/>
    <mergeCell ref="U226:U227"/>
    <mergeCell ref="V226:V227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F228:F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F230:F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E230:AE231"/>
    <mergeCell ref="F232:F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C208:C209"/>
    <mergeCell ref="C210:C211"/>
    <mergeCell ref="C212:C213"/>
    <mergeCell ref="C214:C215"/>
    <mergeCell ref="C217:C218"/>
    <mergeCell ref="C219:C220"/>
    <mergeCell ref="C221:C222"/>
    <mergeCell ref="C223:C224"/>
    <mergeCell ref="A237:A282"/>
    <mergeCell ref="B237:B238"/>
    <mergeCell ref="F237:F238"/>
    <mergeCell ref="Q237:Q238"/>
    <mergeCell ref="R237:R238"/>
    <mergeCell ref="S237:S238"/>
    <mergeCell ref="T237:T238"/>
    <mergeCell ref="U237:U238"/>
    <mergeCell ref="V237:V238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B239:B240"/>
    <mergeCell ref="F239:F240"/>
    <mergeCell ref="Q239:Q240"/>
    <mergeCell ref="R239:R240"/>
    <mergeCell ref="S239:S240"/>
    <mergeCell ref="T239:T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B241:B242"/>
    <mergeCell ref="F241:F242"/>
    <mergeCell ref="Q241:Q242"/>
    <mergeCell ref="R241:R242"/>
    <mergeCell ref="S241:S242"/>
    <mergeCell ref="T241:T242"/>
    <mergeCell ref="U241:U242"/>
    <mergeCell ref="V241:V242"/>
    <mergeCell ref="W241:W242"/>
    <mergeCell ref="X241:X242"/>
    <mergeCell ref="Y241:Y242"/>
    <mergeCell ref="Z241:Z242"/>
    <mergeCell ref="AA241:AA242"/>
    <mergeCell ref="AB241:AB242"/>
    <mergeCell ref="AC241:AC242"/>
    <mergeCell ref="AD241:AD242"/>
    <mergeCell ref="AE241:AE242"/>
    <mergeCell ref="B243:B244"/>
    <mergeCell ref="F243:F244"/>
    <mergeCell ref="Q243:Q244"/>
    <mergeCell ref="R243:R244"/>
    <mergeCell ref="S243:S244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AC243:AC244"/>
    <mergeCell ref="AD243:AD244"/>
    <mergeCell ref="AE243:AE244"/>
    <mergeCell ref="B246:B247"/>
    <mergeCell ref="C246:C247"/>
    <mergeCell ref="F246:F247"/>
    <mergeCell ref="Q246:Q247"/>
    <mergeCell ref="R246:R247"/>
    <mergeCell ref="S246:S247"/>
    <mergeCell ref="T246:T247"/>
    <mergeCell ref="U246:U247"/>
    <mergeCell ref="V246:V247"/>
    <mergeCell ref="W246:W247"/>
    <mergeCell ref="X246:X247"/>
    <mergeCell ref="Y246:Y247"/>
    <mergeCell ref="Z246:Z247"/>
    <mergeCell ref="AA246:AA247"/>
    <mergeCell ref="AB246:AB247"/>
    <mergeCell ref="AC246:AC247"/>
    <mergeCell ref="AD246:AD247"/>
    <mergeCell ref="AE246:AE247"/>
    <mergeCell ref="B248:B249"/>
    <mergeCell ref="F248:F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B249"/>
    <mergeCell ref="AC248:AC249"/>
    <mergeCell ref="AD248:AD249"/>
    <mergeCell ref="AE248:AE249"/>
    <mergeCell ref="B250:B251"/>
    <mergeCell ref="F250:F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B252:B253"/>
    <mergeCell ref="F252:F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B255:B256"/>
    <mergeCell ref="F255:F256"/>
    <mergeCell ref="Q255:Q256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C255:C256"/>
    <mergeCell ref="B257:B258"/>
    <mergeCell ref="F257:F258"/>
    <mergeCell ref="Q257:Q258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Z257:Z258"/>
    <mergeCell ref="AA257:AA258"/>
    <mergeCell ref="AB257:AB258"/>
    <mergeCell ref="AC257:AC258"/>
    <mergeCell ref="AD257:AD258"/>
    <mergeCell ref="AE257:AE258"/>
    <mergeCell ref="C257:C258"/>
    <mergeCell ref="B259:B260"/>
    <mergeCell ref="F259:F260"/>
    <mergeCell ref="Q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Z259:Z260"/>
    <mergeCell ref="AA259:AA260"/>
    <mergeCell ref="AB259:AB260"/>
    <mergeCell ref="AC259:AC260"/>
    <mergeCell ref="AD259:AD260"/>
    <mergeCell ref="AE259:AE260"/>
    <mergeCell ref="C259:C260"/>
    <mergeCell ref="B261:B262"/>
    <mergeCell ref="F261:F262"/>
    <mergeCell ref="Q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C261:C262"/>
    <mergeCell ref="B264:B265"/>
    <mergeCell ref="F264:F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C264:C265"/>
    <mergeCell ref="B266:B267"/>
    <mergeCell ref="F266:F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C266:C267"/>
    <mergeCell ref="B268:B269"/>
    <mergeCell ref="F268:F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C268:C269"/>
    <mergeCell ref="B270:B271"/>
    <mergeCell ref="F270:F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C270:C271"/>
    <mergeCell ref="B273:B274"/>
    <mergeCell ref="C273:C274"/>
    <mergeCell ref="F273:F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A273:AA274"/>
    <mergeCell ref="AB273:AB274"/>
    <mergeCell ref="AC273:AC274"/>
    <mergeCell ref="AD273:AD274"/>
    <mergeCell ref="AE273:AE274"/>
    <mergeCell ref="B275:B276"/>
    <mergeCell ref="C275:C276"/>
    <mergeCell ref="F275:F276"/>
    <mergeCell ref="Q275:Q276"/>
    <mergeCell ref="R275:R276"/>
    <mergeCell ref="S275:S276"/>
    <mergeCell ref="T275:T276"/>
    <mergeCell ref="U275:U276"/>
    <mergeCell ref="V275:V276"/>
    <mergeCell ref="W275:W276"/>
    <mergeCell ref="X275:X276"/>
    <mergeCell ref="Y275:Y276"/>
    <mergeCell ref="Z275:Z276"/>
    <mergeCell ref="AA275:AA276"/>
    <mergeCell ref="AB275:AB276"/>
    <mergeCell ref="AC275:AC276"/>
    <mergeCell ref="AD275:AD276"/>
    <mergeCell ref="AE275:AE276"/>
    <mergeCell ref="B277:B278"/>
    <mergeCell ref="C277:C278"/>
    <mergeCell ref="F277:F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AE277:AE278"/>
    <mergeCell ref="B279:B280"/>
    <mergeCell ref="C279:C280"/>
    <mergeCell ref="F279:F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AE279:AE280"/>
    <mergeCell ref="B282:D282"/>
    <mergeCell ref="C237:C238"/>
    <mergeCell ref="C239:C240"/>
    <mergeCell ref="C241:C242"/>
    <mergeCell ref="C243:C244"/>
    <mergeCell ref="C248:C249"/>
    <mergeCell ref="C250:C251"/>
    <mergeCell ref="C252:C253"/>
    <mergeCell ref="B284:B285"/>
    <mergeCell ref="F284:F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  <mergeCell ref="C284:C285"/>
    <mergeCell ref="B286:B287"/>
    <mergeCell ref="F286:F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B287"/>
    <mergeCell ref="AC286:AC287"/>
    <mergeCell ref="AD286:AD287"/>
    <mergeCell ref="AE286:AE287"/>
    <mergeCell ref="C286:C287"/>
    <mergeCell ref="B288:B289"/>
    <mergeCell ref="F288:F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C288:C289"/>
    <mergeCell ref="B290:B291"/>
    <mergeCell ref="F290:F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AE290:AE291"/>
    <mergeCell ref="C290:C291"/>
    <mergeCell ref="AE299:AE300"/>
    <mergeCell ref="AD299:AD300"/>
    <mergeCell ref="AA299:AA300"/>
    <mergeCell ref="Z299:Z300"/>
    <mergeCell ref="Y299:Y300"/>
    <mergeCell ref="X299:X300"/>
    <mergeCell ref="W299:W300"/>
    <mergeCell ref="V299:V300"/>
    <mergeCell ref="U299:U300"/>
    <mergeCell ref="T299:T300"/>
    <mergeCell ref="S299:S300"/>
    <mergeCell ref="R299:R300"/>
    <mergeCell ref="Q299:Q300"/>
    <mergeCell ref="F299:F300"/>
    <mergeCell ref="AE297:AE298"/>
    <mergeCell ref="AD297:AD298"/>
    <mergeCell ref="AA297:AA298"/>
    <mergeCell ref="Z297:Z298"/>
    <mergeCell ref="Y297:Y298"/>
    <mergeCell ref="X297:X298"/>
    <mergeCell ref="W297:W298"/>
    <mergeCell ref="V297:V298"/>
    <mergeCell ref="U297:U298"/>
    <mergeCell ref="T297:T298"/>
    <mergeCell ref="S297:S298"/>
    <mergeCell ref="R297:R298"/>
    <mergeCell ref="Q297:Q298"/>
    <mergeCell ref="F297:F298"/>
    <mergeCell ref="AE295:AE296"/>
    <mergeCell ref="AD295:AD296"/>
    <mergeCell ref="AA295:AA296"/>
    <mergeCell ref="Z295:Z296"/>
    <mergeCell ref="Y295:Y296"/>
    <mergeCell ref="X295:X296"/>
    <mergeCell ref="W295:W296"/>
    <mergeCell ref="V295:V296"/>
    <mergeCell ref="U295:U296"/>
    <mergeCell ref="T295:T296"/>
    <mergeCell ref="S295:S296"/>
    <mergeCell ref="R295:R296"/>
    <mergeCell ref="Q295:Q296"/>
    <mergeCell ref="F295:F296"/>
    <mergeCell ref="AE293:AE294"/>
    <mergeCell ref="AD293:AD294"/>
    <mergeCell ref="AA293:AA294"/>
    <mergeCell ref="Z293:Z294"/>
    <mergeCell ref="Y293:Y294"/>
    <mergeCell ref="X293:X294"/>
    <mergeCell ref="W293:W294"/>
    <mergeCell ref="V293:V294"/>
    <mergeCell ref="U293:U294"/>
    <mergeCell ref="T293:T294"/>
    <mergeCell ref="S293:S294"/>
    <mergeCell ref="R293:R294"/>
    <mergeCell ref="Q293:Q294"/>
    <mergeCell ref="F293:F294"/>
    <mergeCell ref="C299:C300"/>
    <mergeCell ref="B299:B300"/>
    <mergeCell ref="C297:C298"/>
    <mergeCell ref="B297:B298"/>
    <mergeCell ref="C295:C296"/>
    <mergeCell ref="B295:B296"/>
    <mergeCell ref="C293:C294"/>
    <mergeCell ref="B293:B294"/>
    <mergeCell ref="C312:C313"/>
    <mergeCell ref="AC293:AC294"/>
    <mergeCell ref="AB293:AB294"/>
    <mergeCell ref="AC295:AC296"/>
    <mergeCell ref="AB295:AB296"/>
    <mergeCell ref="AC297:AC298"/>
    <mergeCell ref="AB297:AB298"/>
    <mergeCell ref="AC299:AC300"/>
    <mergeCell ref="AB299:AB300"/>
    <mergeCell ref="A328:A373"/>
    <mergeCell ref="B328:B329"/>
    <mergeCell ref="F328:F329"/>
    <mergeCell ref="Q328:Q329"/>
    <mergeCell ref="R328:R329"/>
    <mergeCell ref="S328:S329"/>
    <mergeCell ref="T328:T329"/>
    <mergeCell ref="U328:U329"/>
    <mergeCell ref="V328:V329"/>
    <mergeCell ref="W328:W329"/>
    <mergeCell ref="X328:X329"/>
    <mergeCell ref="Y328:Y329"/>
    <mergeCell ref="Z328:Z329"/>
    <mergeCell ref="AA328:AA329"/>
    <mergeCell ref="AB328:AB329"/>
    <mergeCell ref="AC328:AC329"/>
    <mergeCell ref="AD328:AD329"/>
    <mergeCell ref="AE328:AE329"/>
    <mergeCell ref="B330:B331"/>
    <mergeCell ref="F330:F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B331"/>
    <mergeCell ref="AC330:AC331"/>
    <mergeCell ref="AD330:AD331"/>
    <mergeCell ref="AE330:AE331"/>
    <mergeCell ref="B332:B333"/>
    <mergeCell ref="F332:F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B333"/>
    <mergeCell ref="AC332:AC333"/>
    <mergeCell ref="AD332:AD333"/>
    <mergeCell ref="AE332:AE333"/>
    <mergeCell ref="B334:B335"/>
    <mergeCell ref="F334:F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B334:AB335"/>
    <mergeCell ref="AC334:AC335"/>
    <mergeCell ref="AD334:AD335"/>
    <mergeCell ref="AE334:AE335"/>
    <mergeCell ref="B337:B338"/>
    <mergeCell ref="B339:B340"/>
    <mergeCell ref="B341:B342"/>
    <mergeCell ref="B343:B344"/>
    <mergeCell ref="B346:B347"/>
    <mergeCell ref="B348:B349"/>
    <mergeCell ref="B350:B351"/>
    <mergeCell ref="B352:B353"/>
    <mergeCell ref="B355:B356"/>
    <mergeCell ref="B357:B358"/>
    <mergeCell ref="B359:B360"/>
    <mergeCell ref="B361:B362"/>
    <mergeCell ref="B364:B365"/>
    <mergeCell ref="B366:B367"/>
    <mergeCell ref="B368:B369"/>
    <mergeCell ref="B370:B371"/>
    <mergeCell ref="B373:D373"/>
    <mergeCell ref="C328:C329"/>
    <mergeCell ref="C330:C331"/>
    <mergeCell ref="C332:C333"/>
    <mergeCell ref="C334:C335"/>
    <mergeCell ref="C337:C338"/>
    <mergeCell ref="C339:C340"/>
    <mergeCell ref="C341:C342"/>
    <mergeCell ref="C343:C344"/>
    <mergeCell ref="C346:C347"/>
    <mergeCell ref="C348:C349"/>
    <mergeCell ref="C350:C351"/>
    <mergeCell ref="C352:C353"/>
    <mergeCell ref="C355:C356"/>
    <mergeCell ref="C357:C358"/>
    <mergeCell ref="C359:C360"/>
    <mergeCell ref="C361:C362"/>
    <mergeCell ref="C364:C365"/>
    <mergeCell ref="C366:C367"/>
    <mergeCell ref="C368:C369"/>
    <mergeCell ref="C370:C371"/>
    <mergeCell ref="F337:F338"/>
    <mergeCell ref="Q337:Q338"/>
    <mergeCell ref="R337:R338"/>
    <mergeCell ref="S337:S338"/>
    <mergeCell ref="T337:T338"/>
    <mergeCell ref="U337:U338"/>
    <mergeCell ref="V337:V338"/>
    <mergeCell ref="W337:W338"/>
    <mergeCell ref="X337:X338"/>
    <mergeCell ref="Y337:Y338"/>
    <mergeCell ref="Z337:Z338"/>
    <mergeCell ref="AA337:AA338"/>
    <mergeCell ref="AB337:AB338"/>
    <mergeCell ref="AC337:AC338"/>
    <mergeCell ref="AD337:AD338"/>
    <mergeCell ref="AE337:AE338"/>
    <mergeCell ref="F339:F340"/>
    <mergeCell ref="Q339:Q340"/>
    <mergeCell ref="R339:R340"/>
    <mergeCell ref="S339:S340"/>
    <mergeCell ref="T339:T340"/>
    <mergeCell ref="U339:U340"/>
    <mergeCell ref="V339:V340"/>
    <mergeCell ref="W339:W340"/>
    <mergeCell ref="X339:X340"/>
    <mergeCell ref="Y339:Y340"/>
    <mergeCell ref="Z339:Z340"/>
    <mergeCell ref="AA339:AA340"/>
    <mergeCell ref="AB339:AB340"/>
    <mergeCell ref="AC339:AC340"/>
    <mergeCell ref="AD339:AD340"/>
    <mergeCell ref="AE339:AE340"/>
    <mergeCell ref="F341:F342"/>
    <mergeCell ref="Q341:Q342"/>
    <mergeCell ref="R341:R342"/>
    <mergeCell ref="S341:S342"/>
    <mergeCell ref="T341:T342"/>
    <mergeCell ref="U341:U342"/>
    <mergeCell ref="V341:V342"/>
    <mergeCell ref="W341:W342"/>
    <mergeCell ref="X341:X342"/>
    <mergeCell ref="Y341:Y342"/>
    <mergeCell ref="Z341:Z342"/>
    <mergeCell ref="AA341:AA342"/>
    <mergeCell ref="AB341:AB342"/>
    <mergeCell ref="AC341:AC342"/>
    <mergeCell ref="AD341:AD342"/>
    <mergeCell ref="AE341:AE342"/>
    <mergeCell ref="F343:F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C343:AC344"/>
    <mergeCell ref="AD343:AD344"/>
    <mergeCell ref="AE343:AE344"/>
    <mergeCell ref="F346:F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AC346:AC347"/>
    <mergeCell ref="AD346:AD347"/>
    <mergeCell ref="AE346:AE347"/>
    <mergeCell ref="F348:F349"/>
    <mergeCell ref="Q348:Q349"/>
    <mergeCell ref="R348:R349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B349"/>
    <mergeCell ref="AC348:AC349"/>
    <mergeCell ref="AD348:AD349"/>
    <mergeCell ref="AE348:AE349"/>
    <mergeCell ref="F350:F351"/>
    <mergeCell ref="Q350:Q351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Z350:Z351"/>
    <mergeCell ref="AA350:AA351"/>
    <mergeCell ref="AB350:AB351"/>
    <mergeCell ref="AC350:AC351"/>
    <mergeCell ref="AD350:AD351"/>
    <mergeCell ref="AE350:AE351"/>
    <mergeCell ref="F352:F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B353"/>
    <mergeCell ref="AC352:AC353"/>
    <mergeCell ref="AD352:AD353"/>
    <mergeCell ref="AE352:AE353"/>
    <mergeCell ref="F355:F356"/>
    <mergeCell ref="Q355:Q356"/>
    <mergeCell ref="R355:R356"/>
    <mergeCell ref="S355:S356"/>
    <mergeCell ref="T355:T356"/>
    <mergeCell ref="U355:U356"/>
    <mergeCell ref="V355:V356"/>
    <mergeCell ref="W355:W356"/>
    <mergeCell ref="X355:X356"/>
    <mergeCell ref="Y355:Y356"/>
    <mergeCell ref="Z355:Z356"/>
    <mergeCell ref="AA355:AA356"/>
    <mergeCell ref="AB355:AB356"/>
    <mergeCell ref="AC355:AC356"/>
    <mergeCell ref="AD355:AD356"/>
    <mergeCell ref="AE355:AE356"/>
    <mergeCell ref="F357:F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F359:F360"/>
    <mergeCell ref="Q359:Q360"/>
    <mergeCell ref="R359:R360"/>
    <mergeCell ref="S359:S360"/>
    <mergeCell ref="T359:T360"/>
    <mergeCell ref="U359:U360"/>
    <mergeCell ref="V359:V360"/>
    <mergeCell ref="W359:W360"/>
    <mergeCell ref="X359:X360"/>
    <mergeCell ref="Y359:Y360"/>
    <mergeCell ref="Z359:Z360"/>
    <mergeCell ref="AA359:AA360"/>
    <mergeCell ref="AB359:AB360"/>
    <mergeCell ref="AC359:AC360"/>
    <mergeCell ref="AD359:AD360"/>
    <mergeCell ref="AE359:AE360"/>
    <mergeCell ref="F361:F362"/>
    <mergeCell ref="Q361:Q362"/>
    <mergeCell ref="R361:R362"/>
    <mergeCell ref="S361:S362"/>
    <mergeCell ref="T361:T362"/>
    <mergeCell ref="U361:U362"/>
    <mergeCell ref="V361:V362"/>
    <mergeCell ref="W361:W362"/>
    <mergeCell ref="X361:X362"/>
    <mergeCell ref="Y361:Y362"/>
    <mergeCell ref="Z361:Z362"/>
    <mergeCell ref="AA361:AA362"/>
    <mergeCell ref="AB361:AB362"/>
    <mergeCell ref="AC361:AC362"/>
    <mergeCell ref="AD361:AD362"/>
    <mergeCell ref="AE361:AE362"/>
    <mergeCell ref="F364:F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B365"/>
    <mergeCell ref="AC364:AC365"/>
    <mergeCell ref="AD364:AD365"/>
    <mergeCell ref="AE364:AE365"/>
    <mergeCell ref="F366:F367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B367"/>
    <mergeCell ref="AC366:AC367"/>
    <mergeCell ref="AD366:AD367"/>
    <mergeCell ref="AE366:AE367"/>
    <mergeCell ref="F368:F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B369"/>
    <mergeCell ref="AC368:AC369"/>
    <mergeCell ref="AD368:AD369"/>
    <mergeCell ref="AE368:AE369"/>
    <mergeCell ref="F370:F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A375:A420"/>
    <mergeCell ref="B375:B376"/>
    <mergeCell ref="F375:F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AE375:AE376"/>
    <mergeCell ref="B377:B378"/>
    <mergeCell ref="F377:F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B377:AB378"/>
    <mergeCell ref="AC377:AC378"/>
    <mergeCell ref="AD377:AD378"/>
    <mergeCell ref="AE377:AE378"/>
    <mergeCell ref="B379:B380"/>
    <mergeCell ref="F379:F380"/>
    <mergeCell ref="Q379:Q380"/>
    <mergeCell ref="R379:R380"/>
    <mergeCell ref="S379:S380"/>
    <mergeCell ref="T379:T380"/>
    <mergeCell ref="U379:U380"/>
    <mergeCell ref="V379:V380"/>
    <mergeCell ref="W379:W380"/>
    <mergeCell ref="X379:X380"/>
    <mergeCell ref="Y379:Y380"/>
    <mergeCell ref="Z379:Z380"/>
    <mergeCell ref="AA379:AA380"/>
    <mergeCell ref="AB379:AB380"/>
    <mergeCell ref="AC379:AC380"/>
    <mergeCell ref="AD379:AD380"/>
    <mergeCell ref="AE379:AE380"/>
    <mergeCell ref="B381:B382"/>
    <mergeCell ref="F381:F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Z381:Z382"/>
    <mergeCell ref="AA381:AA382"/>
    <mergeCell ref="AB381:AB382"/>
    <mergeCell ref="AC381:AC382"/>
    <mergeCell ref="AD381:AD382"/>
    <mergeCell ref="AE381:AE382"/>
    <mergeCell ref="B384:B385"/>
    <mergeCell ref="F384:F385"/>
    <mergeCell ref="Q384:Q385"/>
    <mergeCell ref="R384:R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B385"/>
    <mergeCell ref="AC384:AC385"/>
    <mergeCell ref="AD384:AD385"/>
    <mergeCell ref="AE384:AE385"/>
    <mergeCell ref="B386:B387"/>
    <mergeCell ref="F386:F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D386:AD387"/>
    <mergeCell ref="AE386:AE387"/>
    <mergeCell ref="B388:B389"/>
    <mergeCell ref="F388:F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B389"/>
    <mergeCell ref="AC388:AC389"/>
    <mergeCell ref="AD388:AD389"/>
    <mergeCell ref="AE388:AE389"/>
    <mergeCell ref="B390:B391"/>
    <mergeCell ref="F390:F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B391"/>
    <mergeCell ref="AC390:AC391"/>
    <mergeCell ref="AD390:AD391"/>
    <mergeCell ref="AE390:AE391"/>
    <mergeCell ref="B393:B394"/>
    <mergeCell ref="C393:C394"/>
    <mergeCell ref="F393:F394"/>
    <mergeCell ref="Q393:Q394"/>
    <mergeCell ref="R393:R394"/>
    <mergeCell ref="S393:S394"/>
    <mergeCell ref="T393:T394"/>
    <mergeCell ref="U393:U394"/>
    <mergeCell ref="V393:V394"/>
    <mergeCell ref="W393:W394"/>
    <mergeCell ref="X393:X394"/>
    <mergeCell ref="Y393:Y394"/>
    <mergeCell ref="Z393:Z394"/>
    <mergeCell ref="AA393:AA394"/>
    <mergeCell ref="AB393:AB394"/>
    <mergeCell ref="AC393:AC394"/>
    <mergeCell ref="AD393:AD394"/>
    <mergeCell ref="AE393:AE394"/>
    <mergeCell ref="B395:B396"/>
    <mergeCell ref="C395:C396"/>
    <mergeCell ref="F395:F396"/>
    <mergeCell ref="Q395:Q396"/>
    <mergeCell ref="R395:R396"/>
    <mergeCell ref="S395:S396"/>
    <mergeCell ref="T395:T396"/>
    <mergeCell ref="U395:U396"/>
    <mergeCell ref="V395:V396"/>
    <mergeCell ref="W395:W396"/>
    <mergeCell ref="X395:X396"/>
    <mergeCell ref="Y395:Y396"/>
    <mergeCell ref="Z395:Z396"/>
    <mergeCell ref="AA395:AA396"/>
    <mergeCell ref="AB395:AB396"/>
    <mergeCell ref="AC395:AC396"/>
    <mergeCell ref="AD395:AD396"/>
    <mergeCell ref="AE395:AE396"/>
    <mergeCell ref="B397:B398"/>
    <mergeCell ref="C397:C398"/>
    <mergeCell ref="F397:F398"/>
    <mergeCell ref="Q397:Q398"/>
    <mergeCell ref="R397:R398"/>
    <mergeCell ref="S397:S398"/>
    <mergeCell ref="T397:T398"/>
    <mergeCell ref="U397:U398"/>
    <mergeCell ref="V397:V398"/>
    <mergeCell ref="W397:W398"/>
    <mergeCell ref="X397:X398"/>
    <mergeCell ref="Y397:Y398"/>
    <mergeCell ref="Z397:Z398"/>
    <mergeCell ref="AA397:AA398"/>
    <mergeCell ref="AB397:AB398"/>
    <mergeCell ref="AC397:AC398"/>
    <mergeCell ref="AD397:AD398"/>
    <mergeCell ref="AE397:AE398"/>
    <mergeCell ref="B399:B400"/>
    <mergeCell ref="C399:C400"/>
    <mergeCell ref="F399:F400"/>
    <mergeCell ref="Q399:Q400"/>
    <mergeCell ref="R399:R400"/>
    <mergeCell ref="S399:S400"/>
    <mergeCell ref="T399:T400"/>
    <mergeCell ref="U399:U400"/>
    <mergeCell ref="V399:V400"/>
    <mergeCell ref="W399:W400"/>
    <mergeCell ref="X399:X400"/>
    <mergeCell ref="Y399:Y400"/>
    <mergeCell ref="Z399:Z400"/>
    <mergeCell ref="AA399:AA400"/>
    <mergeCell ref="AB399:AB400"/>
    <mergeCell ref="AC399:AC400"/>
    <mergeCell ref="AD399:AD400"/>
    <mergeCell ref="AE399:AE400"/>
    <mergeCell ref="B402:B403"/>
    <mergeCell ref="C402:C403"/>
    <mergeCell ref="F402:F403"/>
    <mergeCell ref="Q402:Q403"/>
    <mergeCell ref="R402:R403"/>
    <mergeCell ref="S402:S403"/>
    <mergeCell ref="T402:T403"/>
    <mergeCell ref="U402:U403"/>
    <mergeCell ref="V402:V403"/>
    <mergeCell ref="W402:W403"/>
    <mergeCell ref="X402:X403"/>
    <mergeCell ref="Y402:Y403"/>
    <mergeCell ref="Z402:Z403"/>
    <mergeCell ref="AA402:AA403"/>
    <mergeCell ref="AB402:AB403"/>
    <mergeCell ref="AC402:AC403"/>
    <mergeCell ref="AD402:AD403"/>
    <mergeCell ref="AE402:AE403"/>
    <mergeCell ref="B404:B405"/>
    <mergeCell ref="C404:C405"/>
    <mergeCell ref="F404:F405"/>
    <mergeCell ref="Q404:Q405"/>
    <mergeCell ref="R404:R405"/>
    <mergeCell ref="S404:S405"/>
    <mergeCell ref="T404:T405"/>
    <mergeCell ref="U404:U405"/>
    <mergeCell ref="V404:V405"/>
    <mergeCell ref="W404:W405"/>
    <mergeCell ref="X404:X405"/>
    <mergeCell ref="Y404:Y405"/>
    <mergeCell ref="Z404:Z405"/>
    <mergeCell ref="AA404:AA405"/>
    <mergeCell ref="AB404:AB405"/>
    <mergeCell ref="AC404:AC405"/>
    <mergeCell ref="AD404:AD405"/>
    <mergeCell ref="AE404:AE405"/>
    <mergeCell ref="B406:B407"/>
    <mergeCell ref="C406:C407"/>
    <mergeCell ref="F406:F407"/>
    <mergeCell ref="Q406:Q407"/>
    <mergeCell ref="R406:R407"/>
    <mergeCell ref="S406:S407"/>
    <mergeCell ref="T406:T407"/>
    <mergeCell ref="U406:U407"/>
    <mergeCell ref="V406:V407"/>
    <mergeCell ref="W406:W407"/>
    <mergeCell ref="X406:X407"/>
    <mergeCell ref="Y406:Y407"/>
    <mergeCell ref="Z406:Z407"/>
    <mergeCell ref="AA406:AA407"/>
    <mergeCell ref="AB406:AB407"/>
    <mergeCell ref="AC406:AC407"/>
    <mergeCell ref="AD406:AD407"/>
    <mergeCell ref="AE406:AE407"/>
    <mergeCell ref="B408:B409"/>
    <mergeCell ref="C408:C409"/>
    <mergeCell ref="F408:F409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Y408:Y409"/>
    <mergeCell ref="Z408:Z409"/>
    <mergeCell ref="AA408:AA409"/>
    <mergeCell ref="AB408:AB409"/>
    <mergeCell ref="AC408:AC409"/>
    <mergeCell ref="AD408:AD409"/>
    <mergeCell ref="AE408:AE409"/>
    <mergeCell ref="B411:B412"/>
    <mergeCell ref="C411:C412"/>
    <mergeCell ref="F411:F412"/>
    <mergeCell ref="Q411:Q412"/>
    <mergeCell ref="R411:R412"/>
    <mergeCell ref="S411:S412"/>
    <mergeCell ref="T411:T412"/>
    <mergeCell ref="U411:U412"/>
    <mergeCell ref="V411:V412"/>
    <mergeCell ref="W411:W412"/>
    <mergeCell ref="X411:X412"/>
    <mergeCell ref="Y411:Y412"/>
    <mergeCell ref="Z411:Z412"/>
    <mergeCell ref="AA411:AA412"/>
    <mergeCell ref="AB411:AB412"/>
    <mergeCell ref="AC411:AC412"/>
    <mergeCell ref="AD411:AD412"/>
    <mergeCell ref="AE411:AE412"/>
    <mergeCell ref="B413:B414"/>
    <mergeCell ref="C413:C414"/>
    <mergeCell ref="F413:F414"/>
    <mergeCell ref="Q413:Q414"/>
    <mergeCell ref="R413:R414"/>
    <mergeCell ref="S413:S414"/>
    <mergeCell ref="T413:T414"/>
    <mergeCell ref="U413:U414"/>
    <mergeCell ref="V413:V414"/>
    <mergeCell ref="W413:W414"/>
    <mergeCell ref="X413:X414"/>
    <mergeCell ref="Y413:Y414"/>
    <mergeCell ref="Z413:Z414"/>
    <mergeCell ref="AA413:AA414"/>
    <mergeCell ref="AB413:AB414"/>
    <mergeCell ref="AC413:AC414"/>
    <mergeCell ref="AD413:AD414"/>
    <mergeCell ref="AE413:AE414"/>
    <mergeCell ref="B415:B416"/>
    <mergeCell ref="C415:C416"/>
    <mergeCell ref="F415:F416"/>
    <mergeCell ref="Q415:Q416"/>
    <mergeCell ref="R415:R416"/>
    <mergeCell ref="S415:S416"/>
    <mergeCell ref="T415:T416"/>
    <mergeCell ref="U415:U416"/>
    <mergeCell ref="V415:V416"/>
    <mergeCell ref="W415:W416"/>
    <mergeCell ref="X415:X416"/>
    <mergeCell ref="Y415:Y416"/>
    <mergeCell ref="Z415:Z416"/>
    <mergeCell ref="AA415:AA416"/>
    <mergeCell ref="AB415:AB416"/>
    <mergeCell ref="AC415:AC416"/>
    <mergeCell ref="AD415:AD416"/>
    <mergeCell ref="AE415:AE416"/>
    <mergeCell ref="B417:B418"/>
    <mergeCell ref="C417:C418"/>
    <mergeCell ref="F417:F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Y417:Y418"/>
    <mergeCell ref="Z417:Z418"/>
    <mergeCell ref="AA417:AA418"/>
    <mergeCell ref="AB417:AB418"/>
    <mergeCell ref="AC417:AC418"/>
    <mergeCell ref="AD417:AD418"/>
    <mergeCell ref="AE417:AE418"/>
    <mergeCell ref="B420:D420"/>
    <mergeCell ref="C375:C376"/>
    <mergeCell ref="C384:C385"/>
    <mergeCell ref="C377:C378"/>
    <mergeCell ref="C379:C380"/>
    <mergeCell ref="C381:C382"/>
    <mergeCell ref="C386:C387"/>
    <mergeCell ref="C388:C389"/>
    <mergeCell ref="C390:C391"/>
    <mergeCell ref="A422:A467"/>
    <mergeCell ref="B422:B423"/>
    <mergeCell ref="F422:F423"/>
    <mergeCell ref="Q422:Q423"/>
    <mergeCell ref="R422:R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B422:AB423"/>
    <mergeCell ref="AC422:AC423"/>
    <mergeCell ref="AD422:AD423"/>
    <mergeCell ref="AE422:AE423"/>
    <mergeCell ref="B424:B425"/>
    <mergeCell ref="F424:F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Z424:Z425"/>
    <mergeCell ref="AA424:AA425"/>
    <mergeCell ref="AB424:AB425"/>
    <mergeCell ref="AC424:AC425"/>
    <mergeCell ref="AD424:AD425"/>
    <mergeCell ref="AE424:AE425"/>
    <mergeCell ref="B426:B427"/>
    <mergeCell ref="F426:F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B427"/>
    <mergeCell ref="AC426:AC427"/>
    <mergeCell ref="AD426:AD427"/>
    <mergeCell ref="AE426:AE427"/>
    <mergeCell ref="B428:B429"/>
    <mergeCell ref="F428:F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B429"/>
    <mergeCell ref="AC428:AC429"/>
    <mergeCell ref="AD428:AD429"/>
    <mergeCell ref="AE428:AE429"/>
    <mergeCell ref="B431:B432"/>
    <mergeCell ref="C431:C432"/>
    <mergeCell ref="B433:B434"/>
    <mergeCell ref="C433:C434"/>
    <mergeCell ref="B435:B436"/>
    <mergeCell ref="C435:C436"/>
    <mergeCell ref="B437:B438"/>
    <mergeCell ref="C437:C438"/>
    <mergeCell ref="B440:B441"/>
    <mergeCell ref="B442:B443"/>
    <mergeCell ref="B444:B445"/>
    <mergeCell ref="B446:B447"/>
    <mergeCell ref="B449:B450"/>
    <mergeCell ref="B451:B452"/>
    <mergeCell ref="B453:B454"/>
    <mergeCell ref="B455:B456"/>
    <mergeCell ref="B458:B459"/>
    <mergeCell ref="B460:B461"/>
    <mergeCell ref="B462:B463"/>
    <mergeCell ref="B464:B465"/>
    <mergeCell ref="B467:D467"/>
    <mergeCell ref="F431:F432"/>
    <mergeCell ref="Q431:Q432"/>
    <mergeCell ref="R431:R432"/>
    <mergeCell ref="S431:S432"/>
    <mergeCell ref="T431:T432"/>
    <mergeCell ref="U431:U432"/>
    <mergeCell ref="V431:V432"/>
    <mergeCell ref="W431:W432"/>
    <mergeCell ref="X431:X432"/>
    <mergeCell ref="Y431:Y432"/>
    <mergeCell ref="Z431:Z432"/>
    <mergeCell ref="AA431:AA432"/>
    <mergeCell ref="AB431:AB432"/>
    <mergeCell ref="AC431:AC432"/>
    <mergeCell ref="AD431:AD432"/>
    <mergeCell ref="AE431:AE432"/>
    <mergeCell ref="F433:F434"/>
    <mergeCell ref="Q433:Q434"/>
    <mergeCell ref="R433:R434"/>
    <mergeCell ref="S433:S434"/>
    <mergeCell ref="T433:T434"/>
    <mergeCell ref="U433:U434"/>
    <mergeCell ref="V433:V434"/>
    <mergeCell ref="W433:W434"/>
    <mergeCell ref="X433:X434"/>
    <mergeCell ref="Y433:Y434"/>
    <mergeCell ref="Z433:Z434"/>
    <mergeCell ref="AA433:AA434"/>
    <mergeCell ref="AB433:AB434"/>
    <mergeCell ref="AC433:AC434"/>
    <mergeCell ref="AD433:AD434"/>
    <mergeCell ref="AE433:AE434"/>
    <mergeCell ref="F435:F436"/>
    <mergeCell ref="Q435:Q436"/>
    <mergeCell ref="R435:R436"/>
    <mergeCell ref="S435:S436"/>
    <mergeCell ref="T435:T436"/>
    <mergeCell ref="U435:U436"/>
    <mergeCell ref="V435:V436"/>
    <mergeCell ref="W435:W436"/>
    <mergeCell ref="X435:X436"/>
    <mergeCell ref="Y435:Y436"/>
    <mergeCell ref="Z435:Z436"/>
    <mergeCell ref="AA435:AA436"/>
    <mergeCell ref="AB435:AB436"/>
    <mergeCell ref="AC435:AC436"/>
    <mergeCell ref="AD435:AD436"/>
    <mergeCell ref="AE435:AE436"/>
    <mergeCell ref="F437:F438"/>
    <mergeCell ref="Q437:Q438"/>
    <mergeCell ref="R437:R438"/>
    <mergeCell ref="S437:S438"/>
    <mergeCell ref="T437:T438"/>
    <mergeCell ref="U437:U438"/>
    <mergeCell ref="V437:V438"/>
    <mergeCell ref="W437:W438"/>
    <mergeCell ref="X437:X438"/>
    <mergeCell ref="Y437:Y438"/>
    <mergeCell ref="Z437:Z438"/>
    <mergeCell ref="AA437:AA438"/>
    <mergeCell ref="AB437:AB438"/>
    <mergeCell ref="AC437:AC438"/>
    <mergeCell ref="AD437:AD438"/>
    <mergeCell ref="AE437:AE438"/>
    <mergeCell ref="F440:F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B441"/>
    <mergeCell ref="AC440:AC441"/>
    <mergeCell ref="AD440:AD441"/>
    <mergeCell ref="AE440:AE441"/>
    <mergeCell ref="F442:F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F444:F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AB444:AB445"/>
    <mergeCell ref="AC444:AC445"/>
    <mergeCell ref="AD444:AD445"/>
    <mergeCell ref="AE444:AE445"/>
    <mergeCell ref="F446:F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Z446:Z447"/>
    <mergeCell ref="AA446:AA447"/>
    <mergeCell ref="AB446:AB447"/>
    <mergeCell ref="AC446:AC447"/>
    <mergeCell ref="AD446:AD447"/>
    <mergeCell ref="AE446:AE447"/>
    <mergeCell ref="F449:F450"/>
    <mergeCell ref="Q449:Q450"/>
    <mergeCell ref="R449:R450"/>
    <mergeCell ref="S449:S450"/>
    <mergeCell ref="T449:T450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F451:F452"/>
    <mergeCell ref="Q451:Q452"/>
    <mergeCell ref="R451:R452"/>
    <mergeCell ref="S451:S452"/>
    <mergeCell ref="T451:T452"/>
    <mergeCell ref="U451:U452"/>
    <mergeCell ref="V451:V452"/>
    <mergeCell ref="W451:W452"/>
    <mergeCell ref="X451:X452"/>
    <mergeCell ref="Y451:Y452"/>
    <mergeCell ref="Z451:Z452"/>
    <mergeCell ref="AA451:AA452"/>
    <mergeCell ref="AB451:AB452"/>
    <mergeCell ref="AC451:AC452"/>
    <mergeCell ref="AD451:AD452"/>
    <mergeCell ref="AE451:AE452"/>
    <mergeCell ref="F453:F454"/>
    <mergeCell ref="Q453:Q454"/>
    <mergeCell ref="R453:R454"/>
    <mergeCell ref="S453:S454"/>
    <mergeCell ref="T453:T454"/>
    <mergeCell ref="U453:U454"/>
    <mergeCell ref="V453:V454"/>
    <mergeCell ref="W453:W454"/>
    <mergeCell ref="X453:X454"/>
    <mergeCell ref="Y453:Y454"/>
    <mergeCell ref="Z453:Z454"/>
    <mergeCell ref="AA453:AA454"/>
    <mergeCell ref="AB453:AB454"/>
    <mergeCell ref="AC453:AC454"/>
    <mergeCell ref="AD453:AD454"/>
    <mergeCell ref="AE453:AE454"/>
    <mergeCell ref="F455:F456"/>
    <mergeCell ref="Q455:Q456"/>
    <mergeCell ref="R455:R456"/>
    <mergeCell ref="S455:S456"/>
    <mergeCell ref="T455:T456"/>
    <mergeCell ref="U455:U456"/>
    <mergeCell ref="V455:V456"/>
    <mergeCell ref="W455:W456"/>
    <mergeCell ref="X455:X456"/>
    <mergeCell ref="Y455:Y456"/>
    <mergeCell ref="Z455:Z456"/>
    <mergeCell ref="AA455:AA456"/>
    <mergeCell ref="AB455:AB456"/>
    <mergeCell ref="AC455:AC456"/>
    <mergeCell ref="AD455:AD456"/>
    <mergeCell ref="AE455:AE456"/>
    <mergeCell ref="F458:F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B459"/>
    <mergeCell ref="AC458:AC459"/>
    <mergeCell ref="AD458:AD459"/>
    <mergeCell ref="AE458:AE459"/>
    <mergeCell ref="F460:F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B461"/>
    <mergeCell ref="AC460:AC461"/>
    <mergeCell ref="AD460:AD461"/>
    <mergeCell ref="AE460:AE461"/>
    <mergeCell ref="F462:F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B462:AB463"/>
    <mergeCell ref="AC462:AC463"/>
    <mergeCell ref="AD462:AD463"/>
    <mergeCell ref="AE462:AE463"/>
    <mergeCell ref="F464:F465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Y464:Y465"/>
    <mergeCell ref="Z464:Z465"/>
    <mergeCell ref="AA464:AA465"/>
    <mergeCell ref="AB464:AB465"/>
    <mergeCell ref="AC464:AC465"/>
    <mergeCell ref="AD464:AD465"/>
    <mergeCell ref="AE464:AE465"/>
    <mergeCell ref="C422:C423"/>
    <mergeCell ref="C424:C425"/>
    <mergeCell ref="C426:C427"/>
    <mergeCell ref="C428:C429"/>
    <mergeCell ref="C440:C441"/>
    <mergeCell ref="C442:C443"/>
    <mergeCell ref="C444:C445"/>
    <mergeCell ref="C446:C447"/>
    <mergeCell ref="C449:C450"/>
    <mergeCell ref="C451:C452"/>
    <mergeCell ref="C453:C454"/>
    <mergeCell ref="C455:C456"/>
    <mergeCell ref="C458:C459"/>
    <mergeCell ref="C460:C461"/>
    <mergeCell ref="C462:C463"/>
    <mergeCell ref="C464:C465"/>
    <mergeCell ref="C480:C481"/>
    <mergeCell ref="F480:F481"/>
    <mergeCell ref="Q480:Q481"/>
    <mergeCell ref="R480:R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B481"/>
    <mergeCell ref="AC480:AC481"/>
    <mergeCell ref="AD480:AD481"/>
    <mergeCell ref="AE480:AE481"/>
    <mergeCell ref="C482:C483"/>
    <mergeCell ref="F482:F483"/>
    <mergeCell ref="Q482:Q483"/>
    <mergeCell ref="R482:R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B483"/>
    <mergeCell ref="AC482:AC483"/>
    <mergeCell ref="AD482:AD483"/>
    <mergeCell ref="AE482:AE483"/>
    <mergeCell ref="C484:C485"/>
    <mergeCell ref="F484:F485"/>
    <mergeCell ref="Q484:Q485"/>
    <mergeCell ref="R484:R485"/>
    <mergeCell ref="S484:S485"/>
    <mergeCell ref="T484:T485"/>
    <mergeCell ref="U484:U485"/>
    <mergeCell ref="V484:V485"/>
    <mergeCell ref="W484:W485"/>
    <mergeCell ref="X484:X485"/>
    <mergeCell ref="Y484:Y485"/>
    <mergeCell ref="Z484:Z485"/>
    <mergeCell ref="AA484:AA485"/>
    <mergeCell ref="AB484:AB485"/>
    <mergeCell ref="AC484:AC485"/>
    <mergeCell ref="AD484:AD485"/>
    <mergeCell ref="AE484:AE485"/>
    <mergeCell ref="C486:C487"/>
    <mergeCell ref="F486:F487"/>
    <mergeCell ref="Q486:Q487"/>
    <mergeCell ref="R486:R487"/>
    <mergeCell ref="S486:S487"/>
    <mergeCell ref="T486:T487"/>
    <mergeCell ref="U486:U487"/>
    <mergeCell ref="V486:V487"/>
    <mergeCell ref="W486:W487"/>
    <mergeCell ref="X486:X487"/>
    <mergeCell ref="Y486:Y487"/>
    <mergeCell ref="Z486:Z487"/>
    <mergeCell ref="AA486:AA487"/>
    <mergeCell ref="AB486:AB487"/>
    <mergeCell ref="AC486:AC487"/>
    <mergeCell ref="AD486:AD487"/>
    <mergeCell ref="AE486:AE487"/>
    <mergeCell ref="B489:B490"/>
    <mergeCell ref="F489:F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Y489:Y490"/>
    <mergeCell ref="Z489:Z490"/>
    <mergeCell ref="AA489:AA490"/>
    <mergeCell ref="AB489:AB490"/>
    <mergeCell ref="AC489:AC490"/>
    <mergeCell ref="AD489:AD490"/>
    <mergeCell ref="AE489:AE490"/>
    <mergeCell ref="C489:C490"/>
    <mergeCell ref="B491:B492"/>
    <mergeCell ref="F491:F492"/>
    <mergeCell ref="Q491:Q492"/>
    <mergeCell ref="R491:R492"/>
    <mergeCell ref="S491:S492"/>
    <mergeCell ref="T491:T492"/>
    <mergeCell ref="U491:U492"/>
    <mergeCell ref="V491:V492"/>
    <mergeCell ref="W491:W492"/>
    <mergeCell ref="X491:X492"/>
    <mergeCell ref="Y491:Y492"/>
    <mergeCell ref="Z491:Z492"/>
    <mergeCell ref="AA491:AA492"/>
    <mergeCell ref="AB491:AB492"/>
    <mergeCell ref="AC491:AC492"/>
    <mergeCell ref="AD491:AD492"/>
    <mergeCell ref="AE491:AE492"/>
    <mergeCell ref="B480:B481"/>
    <mergeCell ref="B482:B483"/>
    <mergeCell ref="B484:B485"/>
    <mergeCell ref="B486:B487"/>
    <mergeCell ref="C502:C503"/>
    <mergeCell ref="C500:C501"/>
    <mergeCell ref="C498:C499"/>
    <mergeCell ref="C496:C497"/>
    <mergeCell ref="B514:D514"/>
    <mergeCell ref="AE511:AE512"/>
    <mergeCell ref="AD511:AD512"/>
    <mergeCell ref="AC511:AC512"/>
    <mergeCell ref="AB511:AB512"/>
    <mergeCell ref="AA511:AA512"/>
    <mergeCell ref="Z511:Z512"/>
    <mergeCell ref="Y511:Y512"/>
    <mergeCell ref="X511:X512"/>
    <mergeCell ref="W511:W512"/>
    <mergeCell ref="V511:V512"/>
    <mergeCell ref="U511:U512"/>
    <mergeCell ref="T511:T512"/>
    <mergeCell ref="S511:S512"/>
    <mergeCell ref="R511:R512"/>
    <mergeCell ref="Q511:Q512"/>
    <mergeCell ref="F511:F512"/>
    <mergeCell ref="B511:B512"/>
    <mergeCell ref="AE509:AE510"/>
    <mergeCell ref="AD509:AD510"/>
    <mergeCell ref="AC509:AC510"/>
    <mergeCell ref="AB509:AB510"/>
    <mergeCell ref="AA509:AA510"/>
    <mergeCell ref="Z509:Z510"/>
    <mergeCell ref="Y509:Y510"/>
    <mergeCell ref="X509:X510"/>
    <mergeCell ref="W509:W510"/>
    <mergeCell ref="V509:V510"/>
    <mergeCell ref="U509:U510"/>
    <mergeCell ref="T509:T510"/>
    <mergeCell ref="S509:S510"/>
    <mergeCell ref="R509:R510"/>
    <mergeCell ref="Q509:Q510"/>
    <mergeCell ref="F509:F510"/>
    <mergeCell ref="B509:B510"/>
    <mergeCell ref="AE507:AE508"/>
    <mergeCell ref="AD507:AD508"/>
    <mergeCell ref="AC507:AC508"/>
    <mergeCell ref="AB507:AB508"/>
    <mergeCell ref="AA507:AA508"/>
    <mergeCell ref="Z507:Z508"/>
    <mergeCell ref="Y507:Y508"/>
    <mergeCell ref="X507:X508"/>
    <mergeCell ref="W507:W508"/>
    <mergeCell ref="V507:V508"/>
    <mergeCell ref="U507:U508"/>
    <mergeCell ref="T507:T508"/>
    <mergeCell ref="S507:S508"/>
    <mergeCell ref="R507:R508"/>
    <mergeCell ref="Q507:Q508"/>
    <mergeCell ref="F507:F508"/>
    <mergeCell ref="B507:B508"/>
    <mergeCell ref="C505:C506"/>
    <mergeCell ref="AE505:AE506"/>
    <mergeCell ref="AD505:AD506"/>
    <mergeCell ref="AC505:AC506"/>
    <mergeCell ref="AB505:AB506"/>
    <mergeCell ref="AA505:AA506"/>
    <mergeCell ref="Z505:Z506"/>
    <mergeCell ref="Y505:Y506"/>
    <mergeCell ref="X505:X506"/>
    <mergeCell ref="W505:W506"/>
    <mergeCell ref="V505:V506"/>
    <mergeCell ref="U505:U506"/>
    <mergeCell ref="T505:T506"/>
    <mergeCell ref="S505:S506"/>
    <mergeCell ref="R505:R506"/>
    <mergeCell ref="Q505:Q506"/>
    <mergeCell ref="F505:F506"/>
    <mergeCell ref="B505:B506"/>
    <mergeCell ref="B502:B503"/>
    <mergeCell ref="B500:B501"/>
    <mergeCell ref="B498:B499"/>
    <mergeCell ref="B496:B497"/>
    <mergeCell ref="B494:B495"/>
    <mergeCell ref="C494:C495"/>
    <mergeCell ref="A284:A326"/>
    <mergeCell ref="C469:C470"/>
    <mergeCell ref="F469:F470"/>
    <mergeCell ref="Q469:Q470"/>
    <mergeCell ref="R469:R470"/>
    <mergeCell ref="S469:S470"/>
    <mergeCell ref="T469:T470"/>
    <mergeCell ref="U469:U470"/>
    <mergeCell ref="V469:V470"/>
    <mergeCell ref="W469:W470"/>
    <mergeCell ref="X469:X470"/>
    <mergeCell ref="Y469:Y470"/>
    <mergeCell ref="Z469:Z470"/>
    <mergeCell ref="AA469:AA470"/>
    <mergeCell ref="AB469:AB470"/>
    <mergeCell ref="AC469:AC470"/>
    <mergeCell ref="AD469:AD470"/>
    <mergeCell ref="AE469:AE470"/>
    <mergeCell ref="C471:C472"/>
    <mergeCell ref="F471:F472"/>
    <mergeCell ref="Q471:Q472"/>
    <mergeCell ref="R471:R472"/>
    <mergeCell ref="S471:S472"/>
    <mergeCell ref="T471:T472"/>
    <mergeCell ref="U471:U472"/>
    <mergeCell ref="V471:V472"/>
    <mergeCell ref="W471:W472"/>
    <mergeCell ref="X471:X472"/>
    <mergeCell ref="Y471:Y472"/>
    <mergeCell ref="Z471:Z472"/>
    <mergeCell ref="AA471:AA472"/>
    <mergeCell ref="AD471:AD472"/>
    <mergeCell ref="AE471:AE472"/>
    <mergeCell ref="C473:C474"/>
    <mergeCell ref="F473:F474"/>
    <mergeCell ref="Q473:Q474"/>
    <mergeCell ref="R473:R474"/>
    <mergeCell ref="S473:S474"/>
    <mergeCell ref="T473:T474"/>
    <mergeCell ref="U473:U474"/>
    <mergeCell ref="V473:V474"/>
    <mergeCell ref="W473:W474"/>
    <mergeCell ref="X473:X474"/>
    <mergeCell ref="Y473:Y474"/>
    <mergeCell ref="Z473:Z474"/>
    <mergeCell ref="AA473:AA474"/>
    <mergeCell ref="AB473:AB474"/>
    <mergeCell ref="AC473:AC474"/>
    <mergeCell ref="AD473:AD474"/>
    <mergeCell ref="AE473:AE474"/>
    <mergeCell ref="C475:C476"/>
    <mergeCell ref="F475:F476"/>
    <mergeCell ref="Q475:Q476"/>
    <mergeCell ref="R475:R476"/>
    <mergeCell ref="S475:S476"/>
    <mergeCell ref="T475:T476"/>
    <mergeCell ref="U475:U476"/>
    <mergeCell ref="V475:V476"/>
    <mergeCell ref="W475:W476"/>
    <mergeCell ref="X475:X476"/>
    <mergeCell ref="Y475:Y476"/>
    <mergeCell ref="Z475:Z476"/>
    <mergeCell ref="AA475:AA476"/>
    <mergeCell ref="AB475:AB476"/>
    <mergeCell ref="AC475:AC476"/>
    <mergeCell ref="AD475:AD476"/>
    <mergeCell ref="AE475:AE476"/>
    <mergeCell ref="C477:C478"/>
    <mergeCell ref="F477:F478"/>
    <mergeCell ref="Q477:Q478"/>
    <mergeCell ref="R477:R478"/>
    <mergeCell ref="S477:S478"/>
    <mergeCell ref="T477:T478"/>
    <mergeCell ref="U477:U478"/>
    <mergeCell ref="V477:V478"/>
    <mergeCell ref="W477:W478"/>
    <mergeCell ref="X477:X478"/>
    <mergeCell ref="Y477:Y478"/>
    <mergeCell ref="Z477:Z478"/>
    <mergeCell ref="AA477:AA478"/>
    <mergeCell ref="AB477:AB478"/>
    <mergeCell ref="AC477:AC478"/>
    <mergeCell ref="AD477:AD478"/>
    <mergeCell ref="AE477:AE478"/>
    <mergeCell ref="B469:B470"/>
    <mergeCell ref="B471:B472"/>
    <mergeCell ref="B473:B474"/>
    <mergeCell ref="B475:B476"/>
    <mergeCell ref="B477:B478"/>
    <mergeCell ref="F494:F495"/>
    <mergeCell ref="Q494:Q495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Z494:Z495"/>
    <mergeCell ref="AA494:AA495"/>
    <mergeCell ref="AB494:AB495"/>
    <mergeCell ref="AC494:AC495"/>
    <mergeCell ref="AD494:AD495"/>
    <mergeCell ref="AE494:AE495"/>
    <mergeCell ref="F496:F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B497"/>
    <mergeCell ref="AC496:AC497"/>
    <mergeCell ref="AD496:AD497"/>
    <mergeCell ref="AE496:AE497"/>
    <mergeCell ref="F498:F499"/>
    <mergeCell ref="Q498:Q499"/>
    <mergeCell ref="R498:R499"/>
    <mergeCell ref="S498:S499"/>
    <mergeCell ref="T498:T499"/>
    <mergeCell ref="U498:U499"/>
    <mergeCell ref="V498:V499"/>
    <mergeCell ref="W498:W499"/>
    <mergeCell ref="X498:X499"/>
    <mergeCell ref="Y498:Y499"/>
    <mergeCell ref="Z498:Z499"/>
    <mergeCell ref="AA498:AA499"/>
    <mergeCell ref="AB498:AB499"/>
    <mergeCell ref="AC498:AC499"/>
    <mergeCell ref="AD498:AD499"/>
    <mergeCell ref="AE498:AE499"/>
    <mergeCell ref="F500:F501"/>
    <mergeCell ref="Q500:Q501"/>
    <mergeCell ref="R500:R501"/>
    <mergeCell ref="S500:S501"/>
    <mergeCell ref="T500:T501"/>
    <mergeCell ref="U500:U501"/>
    <mergeCell ref="V500:V501"/>
    <mergeCell ref="W500:W501"/>
    <mergeCell ref="X500:X501"/>
    <mergeCell ref="Y500:Y501"/>
    <mergeCell ref="Z500:Z501"/>
    <mergeCell ref="AA500:AA501"/>
    <mergeCell ref="AB500:AB501"/>
    <mergeCell ref="AC500:AC501"/>
    <mergeCell ref="AD500:AD501"/>
    <mergeCell ref="AE500:AE501"/>
    <mergeCell ref="F502:F503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B503"/>
    <mergeCell ref="AC502:AC503"/>
    <mergeCell ref="AD502:AD503"/>
    <mergeCell ref="AE502:AE503"/>
    <mergeCell ref="C491:C492"/>
    <mergeCell ref="A469:A514"/>
    <mergeCell ref="AB471:AB472"/>
    <mergeCell ref="AC471:AC472"/>
    <mergeCell ref="C507:C508"/>
    <mergeCell ref="C509:C510"/>
    <mergeCell ref="C511:C512"/>
    <mergeCell ref="F516:F517"/>
    <mergeCell ref="Q516:Q517"/>
    <mergeCell ref="R516:R517"/>
    <mergeCell ref="S516:S517"/>
    <mergeCell ref="T516:T517"/>
    <mergeCell ref="U516:U517"/>
    <mergeCell ref="V516:V517"/>
    <mergeCell ref="W516:W517"/>
    <mergeCell ref="X516:X517"/>
    <mergeCell ref="Y516:Y517"/>
    <mergeCell ref="Z516:Z517"/>
    <mergeCell ref="AA516:AA517"/>
    <mergeCell ref="AB516:AB517"/>
    <mergeCell ref="AC516:AC517"/>
    <mergeCell ref="AD516:AD517"/>
    <mergeCell ref="AE516:AE517"/>
    <mergeCell ref="B516:B517"/>
    <mergeCell ref="F518:F519"/>
    <mergeCell ref="Q518:Q519"/>
    <mergeCell ref="R518:R519"/>
    <mergeCell ref="S518:S519"/>
    <mergeCell ref="T518:T519"/>
    <mergeCell ref="U518:U519"/>
    <mergeCell ref="V518:V519"/>
    <mergeCell ref="W518:W519"/>
    <mergeCell ref="X518:X519"/>
    <mergeCell ref="Y518:Y519"/>
    <mergeCell ref="Z518:Z519"/>
    <mergeCell ref="AA518:AA519"/>
    <mergeCell ref="AD518:AD519"/>
    <mergeCell ref="AE518:AE519"/>
    <mergeCell ref="B518:B519"/>
    <mergeCell ref="AB518:AB519"/>
    <mergeCell ref="AC518:AC519"/>
    <mergeCell ref="F520:F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B521"/>
    <mergeCell ref="AC520:AC521"/>
    <mergeCell ref="AD520:AD521"/>
    <mergeCell ref="AE520:AE521"/>
    <mergeCell ref="B520:B521"/>
    <mergeCell ref="F522:F523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B523"/>
    <mergeCell ref="AC522:AC523"/>
    <mergeCell ref="AD522:AD523"/>
    <mergeCell ref="AE522:AE523"/>
    <mergeCell ref="B522:B523"/>
    <mergeCell ref="F524:F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B525"/>
    <mergeCell ref="AC524:AC525"/>
    <mergeCell ref="AD524:AD525"/>
    <mergeCell ref="AE524:AE525"/>
    <mergeCell ref="B524:B525"/>
    <mergeCell ref="C527:C528"/>
    <mergeCell ref="B527:B528"/>
    <mergeCell ref="B529:B530"/>
    <mergeCell ref="B531:B532"/>
    <mergeCell ref="F527:F528"/>
    <mergeCell ref="Q527:Q528"/>
    <mergeCell ref="R527:R528"/>
    <mergeCell ref="S527:S528"/>
    <mergeCell ref="T527:T528"/>
    <mergeCell ref="U527:U528"/>
    <mergeCell ref="V527:V528"/>
    <mergeCell ref="W527:W528"/>
    <mergeCell ref="X527:X528"/>
    <mergeCell ref="Y527:Y528"/>
    <mergeCell ref="Z527:Z528"/>
    <mergeCell ref="AA527:AA528"/>
    <mergeCell ref="AD527:AD528"/>
    <mergeCell ref="AE527:AE528"/>
    <mergeCell ref="AB527:AB528"/>
    <mergeCell ref="AC527:AC528"/>
    <mergeCell ref="F529:F530"/>
    <mergeCell ref="Q529:Q530"/>
    <mergeCell ref="R529:R530"/>
    <mergeCell ref="S529:S530"/>
    <mergeCell ref="T529:T530"/>
    <mergeCell ref="U529:U530"/>
    <mergeCell ref="V529:V530"/>
    <mergeCell ref="W529:W530"/>
    <mergeCell ref="X529:X530"/>
    <mergeCell ref="Y529:Y530"/>
    <mergeCell ref="Z529:Z530"/>
    <mergeCell ref="AA529:AA530"/>
    <mergeCell ref="AB529:AB530"/>
    <mergeCell ref="AC529:AC530"/>
    <mergeCell ref="AD529:AD530"/>
    <mergeCell ref="AE529:AE530"/>
    <mergeCell ref="F531:F532"/>
    <mergeCell ref="Q531:Q532"/>
    <mergeCell ref="R531:R532"/>
    <mergeCell ref="S531:S532"/>
    <mergeCell ref="T531:T532"/>
    <mergeCell ref="U531:U532"/>
    <mergeCell ref="V531:V532"/>
    <mergeCell ref="W531:W532"/>
    <mergeCell ref="X531:X532"/>
    <mergeCell ref="Y531:Y532"/>
    <mergeCell ref="Z531:Z532"/>
    <mergeCell ref="AA531:AA532"/>
    <mergeCell ref="AB531:AB532"/>
    <mergeCell ref="AC531:AC532"/>
    <mergeCell ref="AD531:AD532"/>
    <mergeCell ref="AE531:AE532"/>
    <mergeCell ref="C516:C517"/>
    <mergeCell ref="C518:C519"/>
    <mergeCell ref="C520:C521"/>
    <mergeCell ref="C522:C523"/>
    <mergeCell ref="C524:C525"/>
    <mergeCell ref="C529:C530"/>
    <mergeCell ref="C531:C532"/>
    <mergeCell ref="AE538:AE539"/>
    <mergeCell ref="AD538:AD539"/>
    <mergeCell ref="AC538:AC539"/>
    <mergeCell ref="AB538:AB539"/>
    <mergeCell ref="AA538:AA539"/>
    <mergeCell ref="Z538:Z539"/>
    <mergeCell ref="Y538:Y539"/>
    <mergeCell ref="X538:X539"/>
    <mergeCell ref="W538:W539"/>
    <mergeCell ref="V538:V539"/>
    <mergeCell ref="U538:U539"/>
    <mergeCell ref="T538:T539"/>
    <mergeCell ref="S538:S539"/>
    <mergeCell ref="R538:R539"/>
    <mergeCell ref="Q538:Q539"/>
    <mergeCell ref="F538:F539"/>
    <mergeCell ref="AE536:AE537"/>
    <mergeCell ref="AD536:AD537"/>
    <mergeCell ref="AC536:AC537"/>
    <mergeCell ref="AB536:AB537"/>
    <mergeCell ref="AA536:AA537"/>
    <mergeCell ref="Z536:Z537"/>
    <mergeCell ref="Y536:Y537"/>
    <mergeCell ref="X536:X537"/>
    <mergeCell ref="W536:W537"/>
    <mergeCell ref="V536:V537"/>
    <mergeCell ref="U536:U537"/>
    <mergeCell ref="T536:T537"/>
    <mergeCell ref="S536:S537"/>
    <mergeCell ref="R536:R537"/>
    <mergeCell ref="Q536:Q537"/>
    <mergeCell ref="F536:F537"/>
    <mergeCell ref="C549:C550"/>
    <mergeCell ref="C547:C548"/>
    <mergeCell ref="C545:C546"/>
    <mergeCell ref="C543:C544"/>
    <mergeCell ref="AD558:AD559"/>
    <mergeCell ref="AC558:AC559"/>
    <mergeCell ref="AB558:AB559"/>
    <mergeCell ref="AA558:AA559"/>
    <mergeCell ref="Z558:Z559"/>
    <mergeCell ref="Y558:Y559"/>
    <mergeCell ref="X558:X559"/>
    <mergeCell ref="W558:W559"/>
    <mergeCell ref="V558:V559"/>
    <mergeCell ref="U558:U559"/>
    <mergeCell ref="T558:T559"/>
    <mergeCell ref="S558:S559"/>
    <mergeCell ref="R558:R559"/>
    <mergeCell ref="Q558:Q559"/>
    <mergeCell ref="F558:F559"/>
    <mergeCell ref="AD556:AD557"/>
    <mergeCell ref="AC556:AC557"/>
    <mergeCell ref="AB556:AB557"/>
    <mergeCell ref="AA556:AA557"/>
    <mergeCell ref="Z556:Z557"/>
    <mergeCell ref="Y556:Y557"/>
    <mergeCell ref="X556:X557"/>
    <mergeCell ref="W556:W557"/>
    <mergeCell ref="V556:V557"/>
    <mergeCell ref="U556:U557"/>
    <mergeCell ref="T556:T557"/>
    <mergeCell ref="S556:S557"/>
    <mergeCell ref="R556:R557"/>
    <mergeCell ref="Q556:Q557"/>
    <mergeCell ref="F556:F557"/>
    <mergeCell ref="AD554:AD555"/>
    <mergeCell ref="AC554:AC555"/>
    <mergeCell ref="AB554:AB555"/>
    <mergeCell ref="AA554:AA555"/>
    <mergeCell ref="Z554:Z555"/>
    <mergeCell ref="Y554:Y555"/>
    <mergeCell ref="X554:X555"/>
    <mergeCell ref="W554:W555"/>
    <mergeCell ref="V554:V555"/>
    <mergeCell ref="U554:U555"/>
    <mergeCell ref="T554:T555"/>
    <mergeCell ref="S554:S555"/>
    <mergeCell ref="R554:R555"/>
    <mergeCell ref="Q554:Q555"/>
    <mergeCell ref="F554:F555"/>
    <mergeCell ref="AC552:AC553"/>
    <mergeCell ref="AB552:AB553"/>
    <mergeCell ref="AD552:AD553"/>
    <mergeCell ref="AA552:AA553"/>
    <mergeCell ref="Z552:Z553"/>
    <mergeCell ref="Y552:Y553"/>
    <mergeCell ref="X552:X553"/>
    <mergeCell ref="W552:W553"/>
    <mergeCell ref="V552:V553"/>
    <mergeCell ref="U552:U553"/>
    <mergeCell ref="T552:T553"/>
    <mergeCell ref="S552:S553"/>
    <mergeCell ref="R552:R553"/>
    <mergeCell ref="Q552:Q553"/>
    <mergeCell ref="F552:F553"/>
    <mergeCell ref="AD549:AD550"/>
    <mergeCell ref="AC549:AC550"/>
    <mergeCell ref="AB549:AB550"/>
    <mergeCell ref="AA549:AA550"/>
    <mergeCell ref="Z549:Z550"/>
    <mergeCell ref="Y549:Y550"/>
    <mergeCell ref="X549:X550"/>
    <mergeCell ref="W549:W550"/>
    <mergeCell ref="V549:V550"/>
    <mergeCell ref="U549:U550"/>
    <mergeCell ref="T549:T550"/>
    <mergeCell ref="S549:S550"/>
    <mergeCell ref="R549:R550"/>
    <mergeCell ref="Q549:Q550"/>
    <mergeCell ref="F549:F550"/>
    <mergeCell ref="AD547:AD548"/>
    <mergeCell ref="AC547:AC548"/>
    <mergeCell ref="AB547:AB548"/>
    <mergeCell ref="AA547:AA548"/>
    <mergeCell ref="Z547:Z548"/>
    <mergeCell ref="Y547:Y548"/>
    <mergeCell ref="X547:X548"/>
    <mergeCell ref="W547:W548"/>
    <mergeCell ref="V547:V548"/>
    <mergeCell ref="U547:U548"/>
    <mergeCell ref="T547:T548"/>
    <mergeCell ref="S547:S548"/>
    <mergeCell ref="R547:R548"/>
    <mergeCell ref="Q547:Q548"/>
    <mergeCell ref="F547:F548"/>
    <mergeCell ref="AD545:AD546"/>
    <mergeCell ref="AC545:AC546"/>
    <mergeCell ref="AB545:AB546"/>
    <mergeCell ref="AA545:AA546"/>
    <mergeCell ref="Z545:Z546"/>
    <mergeCell ref="Y545:Y546"/>
    <mergeCell ref="X545:X546"/>
    <mergeCell ref="W545:W546"/>
    <mergeCell ref="V545:V546"/>
    <mergeCell ref="U545:U546"/>
    <mergeCell ref="T545:T546"/>
    <mergeCell ref="S545:S546"/>
    <mergeCell ref="R545:R546"/>
    <mergeCell ref="Q545:Q546"/>
    <mergeCell ref="F545:F546"/>
    <mergeCell ref="AC543:AC544"/>
    <mergeCell ref="AB543:AB544"/>
    <mergeCell ref="AD543:AD544"/>
    <mergeCell ref="AA543:AA544"/>
    <mergeCell ref="Z543:Z544"/>
    <mergeCell ref="Y543:Y544"/>
    <mergeCell ref="X543:X544"/>
    <mergeCell ref="W543:W544"/>
    <mergeCell ref="V543:V544"/>
    <mergeCell ref="U543:U544"/>
    <mergeCell ref="T543:T544"/>
    <mergeCell ref="S543:S544"/>
    <mergeCell ref="R543:R544"/>
    <mergeCell ref="Q543:Q544"/>
    <mergeCell ref="F543:F544"/>
    <mergeCell ref="AC541:AC542"/>
    <mergeCell ref="AB541:AB542"/>
    <mergeCell ref="AD541:AD542"/>
    <mergeCell ref="AA541:AA542"/>
    <mergeCell ref="Z541:Z542"/>
    <mergeCell ref="Y541:Y542"/>
    <mergeCell ref="X541:X542"/>
    <mergeCell ref="W541:W542"/>
    <mergeCell ref="V541:V542"/>
    <mergeCell ref="U541:U542"/>
    <mergeCell ref="T541:T542"/>
    <mergeCell ref="S541:S542"/>
    <mergeCell ref="R541:R542"/>
    <mergeCell ref="Q541:Q542"/>
    <mergeCell ref="F541:F542"/>
    <mergeCell ref="AE558:AE559"/>
    <mergeCell ref="AE556:AE557"/>
    <mergeCell ref="AE554:AE555"/>
    <mergeCell ref="AE552:AE553"/>
    <mergeCell ref="B561:D561"/>
    <mergeCell ref="C558:C559"/>
    <mergeCell ref="B558:B559"/>
    <mergeCell ref="C556:C557"/>
    <mergeCell ref="B556:B557"/>
    <mergeCell ref="C554:C555"/>
    <mergeCell ref="B554:B555"/>
    <mergeCell ref="B552:B553"/>
    <mergeCell ref="C552:C553"/>
    <mergeCell ref="AE549:AE550"/>
    <mergeCell ref="B549:B550"/>
    <mergeCell ref="AE547:AE548"/>
    <mergeCell ref="B547:B548"/>
    <mergeCell ref="AE545:AE546"/>
    <mergeCell ref="B545:B546"/>
    <mergeCell ref="AE543:AE544"/>
    <mergeCell ref="B543:B544"/>
    <mergeCell ref="AE541:AE542"/>
    <mergeCell ref="C541:C542"/>
    <mergeCell ref="B541:B542"/>
    <mergeCell ref="C538:C539"/>
    <mergeCell ref="B538:B539"/>
    <mergeCell ref="C536:C537"/>
    <mergeCell ref="B536:B537"/>
    <mergeCell ref="F563:F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AD563:AD564"/>
    <mergeCell ref="AE563:AE564"/>
    <mergeCell ref="B563:B564"/>
    <mergeCell ref="C563:C564"/>
    <mergeCell ref="F565:F566"/>
    <mergeCell ref="Q565:Q566"/>
    <mergeCell ref="R565:R566"/>
    <mergeCell ref="S565:S566"/>
    <mergeCell ref="T565:T566"/>
    <mergeCell ref="U565:U566"/>
    <mergeCell ref="V565:V566"/>
    <mergeCell ref="W565:W566"/>
    <mergeCell ref="X565:X566"/>
    <mergeCell ref="Y565:Y566"/>
    <mergeCell ref="Z565:Z566"/>
    <mergeCell ref="AA565:AA566"/>
    <mergeCell ref="AD565:AD566"/>
    <mergeCell ref="AE565:AE566"/>
    <mergeCell ref="B565:B566"/>
    <mergeCell ref="AB565:AB566"/>
    <mergeCell ref="AC565:AC566"/>
    <mergeCell ref="C565:C566"/>
    <mergeCell ref="F567:F568"/>
    <mergeCell ref="Q567:Q568"/>
    <mergeCell ref="R567:R568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AD567:AD568"/>
    <mergeCell ref="AE567:AE568"/>
    <mergeCell ref="B567:B568"/>
    <mergeCell ref="C567:C568"/>
    <mergeCell ref="F569:F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AD569:AD570"/>
    <mergeCell ref="AE569:AE570"/>
    <mergeCell ref="B569:B570"/>
    <mergeCell ref="C569:C570"/>
    <mergeCell ref="F571:F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AC571:AC572"/>
    <mergeCell ref="AD571:AD572"/>
    <mergeCell ref="AE571:AE572"/>
    <mergeCell ref="B571:B572"/>
    <mergeCell ref="C571:C572"/>
    <mergeCell ref="C574:C575"/>
    <mergeCell ref="B574:B575"/>
    <mergeCell ref="F574:F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D574:AD575"/>
    <mergeCell ref="AE574:AE575"/>
    <mergeCell ref="AB574:AB575"/>
    <mergeCell ref="AC574:AC575"/>
    <mergeCell ref="B576:B577"/>
    <mergeCell ref="F576:F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B577"/>
    <mergeCell ref="AC576:AC577"/>
    <mergeCell ref="AD576:AD577"/>
    <mergeCell ref="AE576:AE577"/>
    <mergeCell ref="C576:C577"/>
    <mergeCell ref="C580:C581"/>
    <mergeCell ref="B608:D608"/>
    <mergeCell ref="B605:B606"/>
    <mergeCell ref="AE605:AE606"/>
    <mergeCell ref="F605:F606"/>
    <mergeCell ref="Q605:Q606"/>
    <mergeCell ref="R605:R606"/>
    <mergeCell ref="S605:S606"/>
    <mergeCell ref="T605:T606"/>
    <mergeCell ref="U605:U606"/>
    <mergeCell ref="V605:V606"/>
    <mergeCell ref="W605:W606"/>
    <mergeCell ref="X605:X606"/>
    <mergeCell ref="Y605:Y606"/>
    <mergeCell ref="Z605:Z606"/>
    <mergeCell ref="AA605:AA606"/>
    <mergeCell ref="AB605:AB606"/>
    <mergeCell ref="AC605:AC606"/>
    <mergeCell ref="AD605:AD606"/>
    <mergeCell ref="B603:B604"/>
    <mergeCell ref="AE603:AE604"/>
    <mergeCell ref="F603:F604"/>
    <mergeCell ref="Q603:Q604"/>
    <mergeCell ref="R603:R604"/>
    <mergeCell ref="S603:S604"/>
    <mergeCell ref="T603:T604"/>
    <mergeCell ref="U603:U604"/>
    <mergeCell ref="V603:V604"/>
    <mergeCell ref="W603:W604"/>
    <mergeCell ref="X603:X604"/>
    <mergeCell ref="Y603:Y604"/>
    <mergeCell ref="Z603:Z604"/>
    <mergeCell ref="AA603:AA604"/>
    <mergeCell ref="AB603:AB604"/>
    <mergeCell ref="AC603:AC604"/>
    <mergeCell ref="AD603:AD604"/>
    <mergeCell ref="B601:B602"/>
    <mergeCell ref="AE601:AE602"/>
    <mergeCell ref="F601:F602"/>
    <mergeCell ref="Q601:Q602"/>
    <mergeCell ref="R601:R602"/>
    <mergeCell ref="S601:S602"/>
    <mergeCell ref="T601:T602"/>
    <mergeCell ref="U601:U602"/>
    <mergeCell ref="V601:V602"/>
    <mergeCell ref="W601:W602"/>
    <mergeCell ref="X601:X602"/>
    <mergeCell ref="Y601:Y602"/>
    <mergeCell ref="Z601:Z602"/>
    <mergeCell ref="AA601:AA602"/>
    <mergeCell ref="AB601:AB602"/>
    <mergeCell ref="AC601:AC602"/>
    <mergeCell ref="AD601:AD602"/>
    <mergeCell ref="C599:C600"/>
    <mergeCell ref="B599:B600"/>
    <mergeCell ref="AE599:AE600"/>
    <mergeCell ref="F599:F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D599:AD600"/>
    <mergeCell ref="AB599:AB600"/>
    <mergeCell ref="AC599:AC600"/>
    <mergeCell ref="B596:B597"/>
    <mergeCell ref="AE596:AE597"/>
    <mergeCell ref="F596:F597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B597"/>
    <mergeCell ref="AC596:AC597"/>
    <mergeCell ref="AD596:AD597"/>
    <mergeCell ref="B594:B595"/>
    <mergeCell ref="AE594:AE595"/>
    <mergeCell ref="F594:F595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Y594:Y595"/>
    <mergeCell ref="Z594:Z595"/>
    <mergeCell ref="AA594:AA595"/>
    <mergeCell ref="AB594:AB595"/>
    <mergeCell ref="AC594:AC595"/>
    <mergeCell ref="AD594:AD595"/>
    <mergeCell ref="B592:B593"/>
    <mergeCell ref="AE592:AE593"/>
    <mergeCell ref="F592:F59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Y592:Y593"/>
    <mergeCell ref="Z592:Z593"/>
    <mergeCell ref="AA592:AA593"/>
    <mergeCell ref="AB592:AB593"/>
    <mergeCell ref="AC592:AC593"/>
    <mergeCell ref="AD592:AD593"/>
    <mergeCell ref="B590:B591"/>
    <mergeCell ref="AE590:AE591"/>
    <mergeCell ref="F590:F591"/>
    <mergeCell ref="Q590:Q591"/>
    <mergeCell ref="R590:R591"/>
    <mergeCell ref="S590:S591"/>
    <mergeCell ref="T590:T591"/>
    <mergeCell ref="U590:U591"/>
    <mergeCell ref="V590:V591"/>
    <mergeCell ref="W590:W591"/>
    <mergeCell ref="X590:X591"/>
    <mergeCell ref="Y590:Y591"/>
    <mergeCell ref="Z590:Z591"/>
    <mergeCell ref="AA590:AA591"/>
    <mergeCell ref="AD590:AD591"/>
    <mergeCell ref="AB590:AB591"/>
    <mergeCell ref="AC590:AC591"/>
    <mergeCell ref="B588:B589"/>
    <mergeCell ref="C588:C589"/>
    <mergeCell ref="AE588:AE589"/>
    <mergeCell ref="F588:F589"/>
    <mergeCell ref="Q588:Q589"/>
    <mergeCell ref="R588:R589"/>
    <mergeCell ref="S588:S589"/>
    <mergeCell ref="T588:T589"/>
    <mergeCell ref="U588:U589"/>
    <mergeCell ref="V588:V589"/>
    <mergeCell ref="W588:W589"/>
    <mergeCell ref="X588:X589"/>
    <mergeCell ref="Y588:Y589"/>
    <mergeCell ref="Z588:Z589"/>
    <mergeCell ref="AA588:AA589"/>
    <mergeCell ref="AD588:AD589"/>
    <mergeCell ref="AB588:AB589"/>
    <mergeCell ref="AC588:AC589"/>
    <mergeCell ref="B585:B586"/>
    <mergeCell ref="C585:C586"/>
    <mergeCell ref="F585:F586"/>
    <mergeCell ref="Q585:Q586"/>
    <mergeCell ref="R585:R586"/>
    <mergeCell ref="S585:S586"/>
    <mergeCell ref="T585:T586"/>
    <mergeCell ref="U585:U586"/>
    <mergeCell ref="V585:V586"/>
    <mergeCell ref="W585:W586"/>
    <mergeCell ref="X585:X586"/>
    <mergeCell ref="Y585:Y586"/>
    <mergeCell ref="Z585:Z586"/>
    <mergeCell ref="AA585:AA586"/>
    <mergeCell ref="AB585:AB586"/>
    <mergeCell ref="AC585:AC586"/>
    <mergeCell ref="AD585:AD586"/>
    <mergeCell ref="AE585:AE586"/>
    <mergeCell ref="AE583:AE584"/>
    <mergeCell ref="AD583:AD584"/>
    <mergeCell ref="AC583:AC584"/>
    <mergeCell ref="AB583:AB584"/>
    <mergeCell ref="AA583:AA584"/>
    <mergeCell ref="Z583:Z584"/>
    <mergeCell ref="Y583:Y584"/>
    <mergeCell ref="X583:X584"/>
    <mergeCell ref="W583:W584"/>
    <mergeCell ref="V583:V584"/>
    <mergeCell ref="U583:U584"/>
    <mergeCell ref="T583:T584"/>
    <mergeCell ref="S583:S584"/>
    <mergeCell ref="R583:R584"/>
    <mergeCell ref="Q583:Q584"/>
    <mergeCell ref="F583:F584"/>
    <mergeCell ref="B583:B584"/>
    <mergeCell ref="C583:C584"/>
    <mergeCell ref="AE580:AE581"/>
    <mergeCell ref="AD580:AD581"/>
    <mergeCell ref="AC580:AC581"/>
    <mergeCell ref="AB580:AB581"/>
    <mergeCell ref="AA580:AA581"/>
    <mergeCell ref="Z580:Z581"/>
    <mergeCell ref="Y580:Y581"/>
    <mergeCell ref="X580:X581"/>
    <mergeCell ref="W580:W581"/>
    <mergeCell ref="V580:V581"/>
    <mergeCell ref="U580:U581"/>
    <mergeCell ref="T580:T581"/>
    <mergeCell ref="S580:S581"/>
    <mergeCell ref="R580:R581"/>
    <mergeCell ref="Q580:Q581"/>
    <mergeCell ref="F580:F581"/>
    <mergeCell ref="B580:B581"/>
    <mergeCell ref="A563:A608"/>
    <mergeCell ref="C578:C579"/>
    <mergeCell ref="AE578:AE579"/>
    <mergeCell ref="AD578:AD579"/>
    <mergeCell ref="AC578:AC579"/>
    <mergeCell ref="AB578:AB579"/>
    <mergeCell ref="AA578:AA579"/>
    <mergeCell ref="Z578:Z579"/>
    <mergeCell ref="Y578:Y579"/>
    <mergeCell ref="X578:X579"/>
    <mergeCell ref="W578:W579"/>
    <mergeCell ref="V578:V579"/>
    <mergeCell ref="U578:U579"/>
    <mergeCell ref="T578:T579"/>
    <mergeCell ref="S578:S579"/>
    <mergeCell ref="R578:R579"/>
    <mergeCell ref="Q578:Q579"/>
    <mergeCell ref="F578:F579"/>
    <mergeCell ref="B578:B579"/>
    <mergeCell ref="F906:F907"/>
    <mergeCell ref="Q906:Q907"/>
    <mergeCell ref="R906:R907"/>
    <mergeCell ref="S906:S907"/>
    <mergeCell ref="T906:T907"/>
    <mergeCell ref="U906:U907"/>
    <mergeCell ref="V906:V907"/>
    <mergeCell ref="W906:W907"/>
    <mergeCell ref="X906:X907"/>
    <mergeCell ref="Y906:Y907"/>
    <mergeCell ref="Z906:Z907"/>
    <mergeCell ref="AA906:AA907"/>
    <mergeCell ref="AD906:AD907"/>
    <mergeCell ref="AE906:AE907"/>
    <mergeCell ref="AB906:AB907"/>
    <mergeCell ref="AC906:AC907"/>
    <mergeCell ref="F917:F918"/>
    <mergeCell ref="Q917:Q918"/>
    <mergeCell ref="R917:R918"/>
    <mergeCell ref="S917:S918"/>
    <mergeCell ref="T917:T918"/>
    <mergeCell ref="U917:U918"/>
    <mergeCell ref="V917:V918"/>
    <mergeCell ref="W917:W918"/>
    <mergeCell ref="X917:X918"/>
    <mergeCell ref="Y917:Y918"/>
    <mergeCell ref="Z917:Z918"/>
    <mergeCell ref="AA917:AA918"/>
    <mergeCell ref="AD917:AD918"/>
    <mergeCell ref="AE917:AE918"/>
    <mergeCell ref="AB917:AB918"/>
    <mergeCell ref="AC917:AC918"/>
    <mergeCell ref="F919:F920"/>
    <mergeCell ref="Q919:Q920"/>
    <mergeCell ref="R919:R920"/>
    <mergeCell ref="S919:S920"/>
    <mergeCell ref="T919:T920"/>
    <mergeCell ref="U919:U920"/>
    <mergeCell ref="V919:V920"/>
    <mergeCell ref="W919:W920"/>
    <mergeCell ref="X919:X920"/>
    <mergeCell ref="Y919:Y920"/>
    <mergeCell ref="Z919:Z920"/>
    <mergeCell ref="AA919:AA920"/>
    <mergeCell ref="AB919:AB920"/>
    <mergeCell ref="AC919:AC920"/>
    <mergeCell ref="AD919:AD920"/>
    <mergeCell ref="AE919:AE920"/>
    <mergeCell ref="F921:F922"/>
    <mergeCell ref="Q921:Q922"/>
    <mergeCell ref="R921:R922"/>
    <mergeCell ref="S921:S922"/>
    <mergeCell ref="T921:T922"/>
    <mergeCell ref="U921:U922"/>
    <mergeCell ref="V921:V922"/>
    <mergeCell ref="W921:W922"/>
    <mergeCell ref="X921:X922"/>
    <mergeCell ref="Y921:Y922"/>
    <mergeCell ref="Z921:Z922"/>
    <mergeCell ref="AA921:AA922"/>
    <mergeCell ref="AB921:AB922"/>
    <mergeCell ref="AC921:AC922"/>
    <mergeCell ref="AD921:AD922"/>
    <mergeCell ref="AE921:AE922"/>
    <mergeCell ref="F923:F924"/>
    <mergeCell ref="Q923:Q924"/>
    <mergeCell ref="R923:R924"/>
    <mergeCell ref="S923:S924"/>
    <mergeCell ref="T923:T924"/>
    <mergeCell ref="U923:U924"/>
    <mergeCell ref="V923:V924"/>
    <mergeCell ref="W923:W924"/>
    <mergeCell ref="X923:X924"/>
    <mergeCell ref="Y923:Y924"/>
    <mergeCell ref="Z923:Z924"/>
    <mergeCell ref="AA923:AA924"/>
    <mergeCell ref="AB923:AB924"/>
    <mergeCell ref="AC923:AC924"/>
    <mergeCell ref="AD923:AD924"/>
    <mergeCell ref="AE923:AE924"/>
    <mergeCell ref="F908:F909"/>
    <mergeCell ref="Q908:Q909"/>
    <mergeCell ref="R908:R909"/>
    <mergeCell ref="S908:S909"/>
    <mergeCell ref="T908:T909"/>
    <mergeCell ref="U908:U909"/>
    <mergeCell ref="V908:V909"/>
    <mergeCell ref="W908:W909"/>
    <mergeCell ref="X908:X909"/>
    <mergeCell ref="Y908:Y909"/>
    <mergeCell ref="Z908:Z909"/>
    <mergeCell ref="AA908:AA909"/>
    <mergeCell ref="AD908:AD909"/>
    <mergeCell ref="AE908:AE909"/>
    <mergeCell ref="AB908:AB909"/>
    <mergeCell ref="AC908:AC909"/>
    <mergeCell ref="F910:F911"/>
    <mergeCell ref="Q910:Q911"/>
    <mergeCell ref="R910:R911"/>
    <mergeCell ref="S910:S911"/>
    <mergeCell ref="T910:T911"/>
    <mergeCell ref="U910:U911"/>
    <mergeCell ref="V910:V911"/>
    <mergeCell ref="W910:W911"/>
    <mergeCell ref="X910:X911"/>
    <mergeCell ref="Y910:Y911"/>
    <mergeCell ref="Z910:Z911"/>
    <mergeCell ref="AA910:AA911"/>
    <mergeCell ref="AB910:AB911"/>
    <mergeCell ref="AC910:AC911"/>
    <mergeCell ref="AD910:AD911"/>
    <mergeCell ref="AE910:AE911"/>
    <mergeCell ref="F912:F913"/>
    <mergeCell ref="Q912:Q913"/>
    <mergeCell ref="R912:R913"/>
    <mergeCell ref="S912:S913"/>
    <mergeCell ref="T912:T913"/>
    <mergeCell ref="U912:U913"/>
    <mergeCell ref="V912:V913"/>
    <mergeCell ref="W912:W913"/>
    <mergeCell ref="X912:X913"/>
    <mergeCell ref="Y912:Y913"/>
    <mergeCell ref="Z912:Z913"/>
    <mergeCell ref="AA912:AA913"/>
    <mergeCell ref="AB912:AB913"/>
    <mergeCell ref="AC912:AC913"/>
    <mergeCell ref="AD912:AD913"/>
    <mergeCell ref="AE912:AE913"/>
    <mergeCell ref="F914:F915"/>
    <mergeCell ref="Q914:Q915"/>
    <mergeCell ref="R914:R915"/>
    <mergeCell ref="S914:S915"/>
    <mergeCell ref="T914:T915"/>
    <mergeCell ref="U914:U915"/>
    <mergeCell ref="V914:V915"/>
    <mergeCell ref="W914:W915"/>
    <mergeCell ref="X914:X915"/>
    <mergeCell ref="Y914:Y915"/>
    <mergeCell ref="Z914:Z915"/>
    <mergeCell ref="AA914:AA915"/>
    <mergeCell ref="AB914:AB915"/>
    <mergeCell ref="AC914:AC915"/>
    <mergeCell ref="AD914:AD915"/>
    <mergeCell ref="AE914:AE915"/>
    <mergeCell ref="F901:F902"/>
    <mergeCell ref="Q901:Q902"/>
    <mergeCell ref="R901:R902"/>
    <mergeCell ref="S901:S902"/>
    <mergeCell ref="T901:T902"/>
    <mergeCell ref="U901:U902"/>
    <mergeCell ref="V901:V902"/>
    <mergeCell ref="W901:W902"/>
    <mergeCell ref="X901:X902"/>
    <mergeCell ref="Y901:Y902"/>
    <mergeCell ref="Z901:Z902"/>
    <mergeCell ref="AA901:AA902"/>
    <mergeCell ref="AB901:AB902"/>
    <mergeCell ref="AC901:AC902"/>
    <mergeCell ref="AD901:AD902"/>
    <mergeCell ref="AE901:AE902"/>
    <mergeCell ref="F903:F904"/>
    <mergeCell ref="Q903:Q904"/>
    <mergeCell ref="R903:R904"/>
    <mergeCell ref="S903:S904"/>
    <mergeCell ref="T903:T904"/>
    <mergeCell ref="U903:U904"/>
    <mergeCell ref="V903:V904"/>
    <mergeCell ref="W903:W904"/>
    <mergeCell ref="X903:X904"/>
    <mergeCell ref="Y903:Y904"/>
    <mergeCell ref="Z903:Z904"/>
    <mergeCell ref="AA903:AA904"/>
    <mergeCell ref="AB903:AB904"/>
    <mergeCell ref="AC903:AC904"/>
    <mergeCell ref="AD903:AD904"/>
    <mergeCell ref="AE903:AE904"/>
    <mergeCell ref="C894:C895"/>
    <mergeCell ref="C896:C897"/>
    <mergeCell ref="C898:C899"/>
    <mergeCell ref="A928:A973"/>
    <mergeCell ref="C928:C929"/>
    <mergeCell ref="F928:F929"/>
    <mergeCell ref="Q928:Q929"/>
    <mergeCell ref="R928:R929"/>
    <mergeCell ref="S928:S929"/>
    <mergeCell ref="T928:T929"/>
    <mergeCell ref="U928:U929"/>
    <mergeCell ref="V928:V929"/>
    <mergeCell ref="W928:W929"/>
    <mergeCell ref="X928:X929"/>
    <mergeCell ref="Y928:Y929"/>
    <mergeCell ref="Z928:Z929"/>
    <mergeCell ref="AA928:AA929"/>
    <mergeCell ref="AB928:AB929"/>
    <mergeCell ref="AC928:AC929"/>
    <mergeCell ref="AD928:AD929"/>
    <mergeCell ref="AE928:AE929"/>
    <mergeCell ref="B928:B929"/>
    <mergeCell ref="C930:C931"/>
    <mergeCell ref="F930:F931"/>
    <mergeCell ref="Q930:Q931"/>
    <mergeCell ref="R930:R931"/>
    <mergeCell ref="S930:S931"/>
    <mergeCell ref="T930:T931"/>
    <mergeCell ref="U930:U931"/>
    <mergeCell ref="V930:V931"/>
    <mergeCell ref="W930:W931"/>
    <mergeCell ref="X930:X931"/>
    <mergeCell ref="Y930:Y931"/>
    <mergeCell ref="Z930:Z931"/>
    <mergeCell ref="AA930:AA931"/>
    <mergeCell ref="AD930:AD931"/>
    <mergeCell ref="AE930:AE931"/>
    <mergeCell ref="B930:B931"/>
    <mergeCell ref="AB930:AB931"/>
    <mergeCell ref="AC930:AC931"/>
    <mergeCell ref="C932:C933"/>
    <mergeCell ref="F932:F933"/>
    <mergeCell ref="Q932:Q933"/>
    <mergeCell ref="R932:R933"/>
    <mergeCell ref="S932:S933"/>
    <mergeCell ref="T932:T933"/>
    <mergeCell ref="U932:U933"/>
    <mergeCell ref="V932:V933"/>
    <mergeCell ref="W932:W933"/>
    <mergeCell ref="X932:X933"/>
    <mergeCell ref="Y932:Y933"/>
    <mergeCell ref="Z932:Z933"/>
    <mergeCell ref="AA932:AA933"/>
    <mergeCell ref="AB932:AB933"/>
    <mergeCell ref="AC932:AC933"/>
    <mergeCell ref="AD932:AD933"/>
    <mergeCell ref="AE932:AE933"/>
    <mergeCell ref="B932:B933"/>
    <mergeCell ref="C934:C935"/>
    <mergeCell ref="F934:F935"/>
    <mergeCell ref="Q934:Q935"/>
    <mergeCell ref="R934:R935"/>
    <mergeCell ref="S934:S935"/>
    <mergeCell ref="T934:T935"/>
    <mergeCell ref="U934:U935"/>
    <mergeCell ref="V934:V935"/>
    <mergeCell ref="W934:W935"/>
    <mergeCell ref="Y934:Y935"/>
    <mergeCell ref="Z934:Z935"/>
    <mergeCell ref="AA934:AA935"/>
    <mergeCell ref="AB934:AB935"/>
    <mergeCell ref="AC934:AC935"/>
    <mergeCell ref="AD934:AD935"/>
    <mergeCell ref="AE934:AE935"/>
    <mergeCell ref="B934:B935"/>
    <mergeCell ref="C936:C937"/>
    <mergeCell ref="F936:F937"/>
    <mergeCell ref="Q936:Q937"/>
    <mergeCell ref="R936:R937"/>
    <mergeCell ref="S936:S937"/>
    <mergeCell ref="T936:T937"/>
    <mergeCell ref="U936:U937"/>
    <mergeCell ref="V936:V937"/>
    <mergeCell ref="W936:W937"/>
    <mergeCell ref="X936:X937"/>
    <mergeCell ref="Y936:Y937"/>
    <mergeCell ref="Z936:Z937"/>
    <mergeCell ref="AA936:AA937"/>
    <mergeCell ref="AB936:AB937"/>
    <mergeCell ref="AC936:AC937"/>
    <mergeCell ref="AD936:AD937"/>
    <mergeCell ref="AE936:AE937"/>
    <mergeCell ref="B936:B937"/>
    <mergeCell ref="B939:B940"/>
    <mergeCell ref="B941:B942"/>
    <mergeCell ref="B943:B944"/>
    <mergeCell ref="B945:B946"/>
    <mergeCell ref="B948:B949"/>
    <mergeCell ref="C948:C949"/>
    <mergeCell ref="B950:B951"/>
    <mergeCell ref="C950:C951"/>
    <mergeCell ref="B953:B954"/>
    <mergeCell ref="B955:B956"/>
    <mergeCell ref="B957:B958"/>
    <mergeCell ref="B959:B960"/>
    <mergeCell ref="B961:B962"/>
    <mergeCell ref="C964:C965"/>
    <mergeCell ref="B964:B965"/>
    <mergeCell ref="B966:B967"/>
    <mergeCell ref="B968:B969"/>
    <mergeCell ref="B970:B971"/>
    <mergeCell ref="B973:D973"/>
    <mergeCell ref="F939:F940"/>
    <mergeCell ref="Q939:Q940"/>
    <mergeCell ref="R939:R940"/>
    <mergeCell ref="S939:S940"/>
    <mergeCell ref="T939:T940"/>
    <mergeCell ref="U939:U940"/>
    <mergeCell ref="V939:V940"/>
    <mergeCell ref="W939:W940"/>
    <mergeCell ref="X939:X940"/>
    <mergeCell ref="Y939:Y940"/>
    <mergeCell ref="Z939:Z940"/>
    <mergeCell ref="AA939:AA940"/>
    <mergeCell ref="AD939:AD940"/>
    <mergeCell ref="AE939:AE940"/>
    <mergeCell ref="AB939:AB940"/>
    <mergeCell ref="AC939:AC940"/>
    <mergeCell ref="F941:F942"/>
    <mergeCell ref="Q941:Q942"/>
    <mergeCell ref="R941:R942"/>
    <mergeCell ref="S941:S942"/>
    <mergeCell ref="T941:T942"/>
    <mergeCell ref="U941:U942"/>
    <mergeCell ref="V941:V942"/>
    <mergeCell ref="W941:W942"/>
    <mergeCell ref="X941:X942"/>
    <mergeCell ref="Y941:Y942"/>
    <mergeCell ref="Z941:Z942"/>
    <mergeCell ref="AA941:AA942"/>
    <mergeCell ref="AB941:AB942"/>
    <mergeCell ref="AC941:AC942"/>
    <mergeCell ref="AD941:AD942"/>
    <mergeCell ref="AE941:AE942"/>
    <mergeCell ref="F943:F944"/>
    <mergeCell ref="Q943:Q944"/>
    <mergeCell ref="R943:R944"/>
    <mergeCell ref="S943:S944"/>
    <mergeCell ref="T943:T944"/>
    <mergeCell ref="U943:U944"/>
    <mergeCell ref="V943:V944"/>
    <mergeCell ref="W943:W944"/>
    <mergeCell ref="X943:X944"/>
    <mergeCell ref="Y943:Y944"/>
    <mergeCell ref="Z943:Z944"/>
    <mergeCell ref="AA943:AA944"/>
    <mergeCell ref="AB943:AB944"/>
    <mergeCell ref="AC943:AC944"/>
    <mergeCell ref="AD943:AD944"/>
    <mergeCell ref="AE943:AE944"/>
    <mergeCell ref="F945:F946"/>
    <mergeCell ref="Q945:Q946"/>
    <mergeCell ref="R945:R946"/>
    <mergeCell ref="S945:S946"/>
    <mergeCell ref="T945:T946"/>
    <mergeCell ref="U945:U946"/>
    <mergeCell ref="V945:V946"/>
    <mergeCell ref="W945:W946"/>
    <mergeCell ref="X945:X946"/>
    <mergeCell ref="Y945:Y946"/>
    <mergeCell ref="Z945:Z946"/>
    <mergeCell ref="AA945:AA946"/>
    <mergeCell ref="AB945:AB946"/>
    <mergeCell ref="AC945:AC946"/>
    <mergeCell ref="AD945:AD946"/>
    <mergeCell ref="AE945:AE946"/>
    <mergeCell ref="F953:F954"/>
    <mergeCell ref="Q953:Q954"/>
    <mergeCell ref="R953:R954"/>
    <mergeCell ref="S953:S954"/>
    <mergeCell ref="T953:T954"/>
    <mergeCell ref="U953:U954"/>
    <mergeCell ref="V953:V954"/>
    <mergeCell ref="W953:W954"/>
    <mergeCell ref="X953:X954"/>
    <mergeCell ref="Y953:Y954"/>
    <mergeCell ref="Z953:Z954"/>
    <mergeCell ref="AA953:AA954"/>
    <mergeCell ref="AD953:AD954"/>
    <mergeCell ref="AE953:AE954"/>
    <mergeCell ref="AB953:AB954"/>
    <mergeCell ref="AC953:AC954"/>
    <mergeCell ref="F955:F956"/>
    <mergeCell ref="Q955:Q956"/>
    <mergeCell ref="R955:R956"/>
    <mergeCell ref="S955:S956"/>
    <mergeCell ref="T955:T956"/>
    <mergeCell ref="U955:U956"/>
    <mergeCell ref="V955:V956"/>
    <mergeCell ref="W955:W956"/>
    <mergeCell ref="X955:X956"/>
    <mergeCell ref="Y955:Y956"/>
    <mergeCell ref="Z955:Z956"/>
    <mergeCell ref="AA955:AA956"/>
    <mergeCell ref="AD955:AD956"/>
    <mergeCell ref="AE955:AE956"/>
    <mergeCell ref="AB955:AB956"/>
    <mergeCell ref="AC955:AC956"/>
    <mergeCell ref="F957:F958"/>
    <mergeCell ref="Q957:Q958"/>
    <mergeCell ref="R957:R958"/>
    <mergeCell ref="S957:S958"/>
    <mergeCell ref="T957:T958"/>
    <mergeCell ref="U957:U958"/>
    <mergeCell ref="V957:V958"/>
    <mergeCell ref="W957:W958"/>
    <mergeCell ref="X957:X958"/>
    <mergeCell ref="Y957:Y958"/>
    <mergeCell ref="Z957:Z958"/>
    <mergeCell ref="AA957:AA958"/>
    <mergeCell ref="AB957:AB958"/>
    <mergeCell ref="AC957:AC958"/>
    <mergeCell ref="AD957:AD958"/>
    <mergeCell ref="AE957:AE958"/>
    <mergeCell ref="F959:F960"/>
    <mergeCell ref="Q959:Q960"/>
    <mergeCell ref="R959:R960"/>
    <mergeCell ref="S959:S960"/>
    <mergeCell ref="T959:T960"/>
    <mergeCell ref="U959:U960"/>
    <mergeCell ref="V959:V960"/>
    <mergeCell ref="W959:W960"/>
    <mergeCell ref="X959:X960"/>
    <mergeCell ref="Y959:Y960"/>
    <mergeCell ref="Z959:Z960"/>
    <mergeCell ref="AA959:AA960"/>
    <mergeCell ref="AB959:AB960"/>
    <mergeCell ref="AC959:AC960"/>
    <mergeCell ref="AD959:AD960"/>
    <mergeCell ref="AE959:AE960"/>
    <mergeCell ref="F961:F962"/>
    <mergeCell ref="Q961:Q962"/>
    <mergeCell ref="R961:R962"/>
    <mergeCell ref="S961:S962"/>
    <mergeCell ref="T961:T962"/>
    <mergeCell ref="U961:U962"/>
    <mergeCell ref="V961:V962"/>
    <mergeCell ref="W961:W962"/>
    <mergeCell ref="X961:X962"/>
    <mergeCell ref="Y961:Y962"/>
    <mergeCell ref="Z961:Z962"/>
    <mergeCell ref="AA961:AA962"/>
    <mergeCell ref="AB961:AB962"/>
    <mergeCell ref="AC961:AC962"/>
    <mergeCell ref="AD961:AD962"/>
    <mergeCell ref="AE961:AE962"/>
    <mergeCell ref="F964:F965"/>
    <mergeCell ref="Q964:Q965"/>
    <mergeCell ref="R964:R965"/>
    <mergeCell ref="S964:S965"/>
    <mergeCell ref="T964:T965"/>
    <mergeCell ref="U964:U965"/>
    <mergeCell ref="V964:V965"/>
    <mergeCell ref="W964:W965"/>
    <mergeCell ref="X964:X965"/>
    <mergeCell ref="Y964:Y965"/>
    <mergeCell ref="Z964:Z965"/>
    <mergeCell ref="AA964:AA965"/>
    <mergeCell ref="AD964:AD965"/>
    <mergeCell ref="AE964:AE965"/>
    <mergeCell ref="AB964:AB965"/>
    <mergeCell ref="AC964:AC965"/>
    <mergeCell ref="F966:F967"/>
    <mergeCell ref="Q966:Q967"/>
    <mergeCell ref="R966:R967"/>
    <mergeCell ref="S966:S967"/>
    <mergeCell ref="T966:T967"/>
    <mergeCell ref="U966:U967"/>
    <mergeCell ref="V966:V967"/>
    <mergeCell ref="W966:W967"/>
    <mergeCell ref="X966:X967"/>
    <mergeCell ref="Y966:Y967"/>
    <mergeCell ref="Z966:Z967"/>
    <mergeCell ref="AA966:AA967"/>
    <mergeCell ref="AB966:AB967"/>
    <mergeCell ref="AC966:AC967"/>
    <mergeCell ref="AD966:AD967"/>
    <mergeCell ref="AE966:AE967"/>
    <mergeCell ref="F968:F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B968:AB969"/>
    <mergeCell ref="AC968:AC969"/>
    <mergeCell ref="AD968:AD969"/>
    <mergeCell ref="AE968:AE969"/>
    <mergeCell ref="F970:F971"/>
    <mergeCell ref="Q970:Q971"/>
    <mergeCell ref="R970:R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B970:AB971"/>
    <mergeCell ref="AC970:AC971"/>
    <mergeCell ref="AD970:AD971"/>
    <mergeCell ref="AE970:AE971"/>
    <mergeCell ref="F948:F949"/>
    <mergeCell ref="Q948:Q949"/>
    <mergeCell ref="R948:R949"/>
    <mergeCell ref="S948:S949"/>
    <mergeCell ref="T948:T949"/>
    <mergeCell ref="U948:U949"/>
    <mergeCell ref="V948:V949"/>
    <mergeCell ref="W948:W949"/>
    <mergeCell ref="X948:X949"/>
    <mergeCell ref="Y948:Y949"/>
    <mergeCell ref="Z948:Z949"/>
    <mergeCell ref="AA948:AA949"/>
    <mergeCell ref="AB948:AB949"/>
    <mergeCell ref="AC948:AC949"/>
    <mergeCell ref="AD948:AD949"/>
    <mergeCell ref="AE948:AE949"/>
    <mergeCell ref="F950:F951"/>
    <mergeCell ref="Q950:Q951"/>
    <mergeCell ref="R950:R951"/>
    <mergeCell ref="S950:S951"/>
    <mergeCell ref="T950:T951"/>
    <mergeCell ref="U950:U951"/>
    <mergeCell ref="V950:V951"/>
    <mergeCell ref="W950:W951"/>
    <mergeCell ref="X950:X951"/>
    <mergeCell ref="Y950:Y951"/>
    <mergeCell ref="Z950:Z951"/>
    <mergeCell ref="AA950:AA951"/>
    <mergeCell ref="AB950:AB951"/>
    <mergeCell ref="AC950:AC951"/>
    <mergeCell ref="AD950:AD951"/>
    <mergeCell ref="AE950:AE951"/>
    <mergeCell ref="C939:C940"/>
    <mergeCell ref="C941:C942"/>
    <mergeCell ref="C943:C944"/>
    <mergeCell ref="C945:C946"/>
    <mergeCell ref="C953:C954"/>
    <mergeCell ref="C955:C956"/>
    <mergeCell ref="C957:C958"/>
    <mergeCell ref="C959:C960"/>
    <mergeCell ref="C961:C962"/>
    <mergeCell ref="C966:C967"/>
    <mergeCell ref="C968:C969"/>
    <mergeCell ref="C970:C971"/>
    <mergeCell ref="C975:C977"/>
    <mergeCell ref="F975:F977"/>
    <mergeCell ref="Q975:Q977"/>
    <mergeCell ref="R975:R977"/>
    <mergeCell ref="S975:S977"/>
    <mergeCell ref="T975:T977"/>
    <mergeCell ref="U975:U977"/>
    <mergeCell ref="V975:V977"/>
    <mergeCell ref="W975:W977"/>
    <mergeCell ref="X975:X977"/>
    <mergeCell ref="Y975:Y977"/>
    <mergeCell ref="Z975:Z977"/>
    <mergeCell ref="AA975:AA977"/>
    <mergeCell ref="AB975:AB977"/>
    <mergeCell ref="AC975:AC977"/>
    <mergeCell ref="AD975:AD977"/>
    <mergeCell ref="AE975:AE977"/>
    <mergeCell ref="B975:B977"/>
    <mergeCell ref="AC978:AC980"/>
    <mergeCell ref="AB978:AB980"/>
    <mergeCell ref="B978:B980"/>
    <mergeCell ref="AE978:AE980"/>
    <mergeCell ref="AD978:AD980"/>
    <mergeCell ref="AA978:AA980"/>
    <mergeCell ref="Z978:Z980"/>
    <mergeCell ref="Y978:Y980"/>
    <mergeCell ref="X978:X980"/>
    <mergeCell ref="W978:W980"/>
    <mergeCell ref="V978:V980"/>
    <mergeCell ref="U978:U980"/>
    <mergeCell ref="T978:T980"/>
    <mergeCell ref="S978:S980"/>
    <mergeCell ref="R978:R980"/>
    <mergeCell ref="Q978:Q980"/>
    <mergeCell ref="C978:C980"/>
    <mergeCell ref="C981:C983"/>
    <mergeCell ref="Q981:Q983"/>
    <mergeCell ref="R981:R983"/>
    <mergeCell ref="S981:S983"/>
    <mergeCell ref="T981:T983"/>
    <mergeCell ref="U981:U983"/>
    <mergeCell ref="V981:V983"/>
    <mergeCell ref="W981:W983"/>
    <mergeCell ref="X981:X983"/>
    <mergeCell ref="Y981:Y983"/>
    <mergeCell ref="Z981:Z983"/>
    <mergeCell ref="AA981:AA983"/>
    <mergeCell ref="AB981:AB983"/>
    <mergeCell ref="AC981:AC983"/>
    <mergeCell ref="AD981:AD983"/>
    <mergeCell ref="AE981:AE983"/>
    <mergeCell ref="B981:B983"/>
    <mergeCell ref="B984:B986"/>
    <mergeCell ref="AE984:AE986"/>
    <mergeCell ref="AD984:AD986"/>
    <mergeCell ref="AC984:AC986"/>
    <mergeCell ref="AB984:AB986"/>
    <mergeCell ref="AA984:AA986"/>
    <mergeCell ref="Z984:Z986"/>
    <mergeCell ref="Y984:Y986"/>
    <mergeCell ref="W984:W986"/>
    <mergeCell ref="V984:V986"/>
    <mergeCell ref="U984:U986"/>
    <mergeCell ref="T984:T986"/>
    <mergeCell ref="S984:S986"/>
    <mergeCell ref="R984:R986"/>
    <mergeCell ref="Q984:Q986"/>
    <mergeCell ref="X984:X986"/>
    <mergeCell ref="C984:C986"/>
    <mergeCell ref="C987:C989"/>
    <mergeCell ref="Q987:Q989"/>
    <mergeCell ref="R987:R989"/>
    <mergeCell ref="S987:S989"/>
    <mergeCell ref="T987:T989"/>
    <mergeCell ref="U987:U989"/>
    <mergeCell ref="V987:V989"/>
    <mergeCell ref="W987:W989"/>
    <mergeCell ref="X987:X989"/>
    <mergeCell ref="Y987:Y989"/>
    <mergeCell ref="Z987:Z989"/>
    <mergeCell ref="AA987:AA989"/>
    <mergeCell ref="AB987:AB989"/>
    <mergeCell ref="AC987:AC989"/>
    <mergeCell ref="AD987:AD989"/>
    <mergeCell ref="AE987:AE989"/>
    <mergeCell ref="B987:B989"/>
    <mergeCell ref="C991:C993"/>
    <mergeCell ref="AC991:AC993"/>
    <mergeCell ref="AB991:AB993"/>
    <mergeCell ref="AE991:AE993"/>
    <mergeCell ref="AD991:AD993"/>
    <mergeCell ref="AA991:AA993"/>
    <mergeCell ref="Z991:Z993"/>
    <mergeCell ref="Y991:Y993"/>
    <mergeCell ref="X991:X993"/>
    <mergeCell ref="W991:W993"/>
    <mergeCell ref="V991:V993"/>
    <mergeCell ref="U991:U993"/>
    <mergeCell ref="T991:T993"/>
    <mergeCell ref="S991:S993"/>
    <mergeCell ref="R991:R993"/>
    <mergeCell ref="Q991:Q993"/>
    <mergeCell ref="B991:B993"/>
    <mergeCell ref="B994:B996"/>
    <mergeCell ref="Q994:Q996"/>
    <mergeCell ref="R994:R996"/>
    <mergeCell ref="S994:S996"/>
    <mergeCell ref="T994:T996"/>
    <mergeCell ref="U994:U996"/>
    <mergeCell ref="V994:V996"/>
    <mergeCell ref="W994:W996"/>
    <mergeCell ref="X994:X996"/>
    <mergeCell ref="Y994:Y996"/>
    <mergeCell ref="Z994:Z996"/>
    <mergeCell ref="AA994:AA996"/>
    <mergeCell ref="AB994:AB996"/>
    <mergeCell ref="AC994:AC996"/>
    <mergeCell ref="AD994:AD996"/>
    <mergeCell ref="AE994:AE996"/>
    <mergeCell ref="AE997:AE999"/>
    <mergeCell ref="AD997:AD999"/>
    <mergeCell ref="AC997:AC999"/>
    <mergeCell ref="AB997:AB999"/>
    <mergeCell ref="AA997:AA999"/>
    <mergeCell ref="Z997:Z999"/>
    <mergeCell ref="Y997:Y999"/>
    <mergeCell ref="X997:X999"/>
    <mergeCell ref="W997:W999"/>
    <mergeCell ref="V997:V999"/>
    <mergeCell ref="U997:U999"/>
    <mergeCell ref="T997:T999"/>
    <mergeCell ref="S997:S999"/>
    <mergeCell ref="R997:R999"/>
    <mergeCell ref="Q997:Q999"/>
    <mergeCell ref="B997:B999"/>
    <mergeCell ref="F978:F980"/>
    <mergeCell ref="F981:F983"/>
    <mergeCell ref="F984:F986"/>
    <mergeCell ref="F987:F989"/>
    <mergeCell ref="F991:F993"/>
    <mergeCell ref="F994:F996"/>
    <mergeCell ref="F997:F999"/>
    <mergeCell ref="C994:C996"/>
    <mergeCell ref="C997:C999"/>
    <mergeCell ref="C1003:C1005"/>
    <mergeCell ref="F1007:F1009"/>
    <mergeCell ref="F1003:F1005"/>
    <mergeCell ref="B1007:B1009"/>
    <mergeCell ref="C1007:C1009"/>
    <mergeCell ref="Q1007:Q1009"/>
    <mergeCell ref="R1007:R1009"/>
    <mergeCell ref="S1007:S1009"/>
    <mergeCell ref="T1007:T1009"/>
    <mergeCell ref="U1007:U1009"/>
    <mergeCell ref="V1007:V1009"/>
    <mergeCell ref="W1007:W1009"/>
    <mergeCell ref="X1007:X1009"/>
    <mergeCell ref="Y1007:Y1009"/>
    <mergeCell ref="Z1007:Z1009"/>
    <mergeCell ref="AA1007:AA1009"/>
    <mergeCell ref="AB1007:AB1009"/>
    <mergeCell ref="AC1007:AC1009"/>
    <mergeCell ref="AD1007:AD1009"/>
    <mergeCell ref="AE1007:AE1009"/>
    <mergeCell ref="AE1003:AE1005"/>
    <mergeCell ref="AD1003:AD1005"/>
    <mergeCell ref="AC1003:AC1005"/>
    <mergeCell ref="AB1003:AB1005"/>
    <mergeCell ref="AA1003:AA1005"/>
    <mergeCell ref="Z1003:Z1005"/>
    <mergeCell ref="Y1003:Y1005"/>
    <mergeCell ref="X1003:X1005"/>
    <mergeCell ref="W1003:W1005"/>
    <mergeCell ref="V1003:V1005"/>
    <mergeCell ref="U1003:U1005"/>
    <mergeCell ref="T1003:T1005"/>
    <mergeCell ref="S1003:S1005"/>
    <mergeCell ref="R1003:R1005"/>
    <mergeCell ref="Q1003:Q1005"/>
    <mergeCell ref="B1003:B1005"/>
    <mergeCell ref="C1000:C1002"/>
    <mergeCell ref="F1000:F1002"/>
    <mergeCell ref="AE1000:AE1002"/>
    <mergeCell ref="AD1000:AD1002"/>
    <mergeCell ref="AC1000:AC1002"/>
    <mergeCell ref="AB1000:AB1002"/>
    <mergeCell ref="AA1000:AA1002"/>
    <mergeCell ref="Z1000:Z1002"/>
    <mergeCell ref="Y1000:Y1002"/>
    <mergeCell ref="X1000:X1002"/>
    <mergeCell ref="W1000:W1002"/>
    <mergeCell ref="V1000:V1002"/>
    <mergeCell ref="U1000:U1002"/>
    <mergeCell ref="T1000:T1002"/>
    <mergeCell ref="S1000:S1002"/>
    <mergeCell ref="R1000:R1002"/>
    <mergeCell ref="Q1000:Q1002"/>
    <mergeCell ref="B1000:B1002"/>
    <mergeCell ref="F1224:F1226"/>
    <mergeCell ref="Q1224:Q1226"/>
    <mergeCell ref="R1224:R1226"/>
    <mergeCell ref="S1224:S1226"/>
    <mergeCell ref="T1224:T1226"/>
    <mergeCell ref="U1224:U1226"/>
    <mergeCell ref="V1224:V1226"/>
    <mergeCell ref="W1224:W1226"/>
    <mergeCell ref="X1224:X1226"/>
    <mergeCell ref="Y1224:Y1226"/>
    <mergeCell ref="Z1224:Z1226"/>
    <mergeCell ref="AA1224:AA1226"/>
    <mergeCell ref="AD1224:AD1226"/>
    <mergeCell ref="AE1224:AE1226"/>
    <mergeCell ref="AB1224:AB1226"/>
    <mergeCell ref="AC1224:AC1226"/>
    <mergeCell ref="F1227:F1229"/>
    <mergeCell ref="Q1227:Q1229"/>
    <mergeCell ref="R1227:R1229"/>
    <mergeCell ref="S1227:S1229"/>
    <mergeCell ref="T1227:T1229"/>
    <mergeCell ref="U1227:U1229"/>
    <mergeCell ref="V1227:V1229"/>
    <mergeCell ref="W1227:W1229"/>
    <mergeCell ref="X1227:X1229"/>
    <mergeCell ref="Y1227:Y1229"/>
    <mergeCell ref="Z1227:Z1229"/>
    <mergeCell ref="AA1227:AA1229"/>
    <mergeCell ref="AD1227:AD1229"/>
    <mergeCell ref="AE1227:AE1229"/>
    <mergeCell ref="AB1227:AB1229"/>
    <mergeCell ref="AC1227:AC1229"/>
    <mergeCell ref="AE1230:AE1232"/>
    <mergeCell ref="AD1230:AD1232"/>
    <mergeCell ref="AA1230:AA1232"/>
    <mergeCell ref="Z1230:Z1232"/>
    <mergeCell ref="Y1230:Y1232"/>
    <mergeCell ref="X1230:X1232"/>
    <mergeCell ref="W1230:W1232"/>
    <mergeCell ref="V1230:V1232"/>
    <mergeCell ref="U1230:U1232"/>
    <mergeCell ref="T1230:T1232"/>
    <mergeCell ref="S1230:S1232"/>
    <mergeCell ref="R1230:R1232"/>
    <mergeCell ref="Q1230:Q1232"/>
    <mergeCell ref="F1230:F1232"/>
    <mergeCell ref="AB1230:AB1232"/>
    <mergeCell ref="AC1230:AC1232"/>
    <mergeCell ref="Q1233:Q1235"/>
    <mergeCell ref="R1233:R1235"/>
    <mergeCell ref="S1233:S1235"/>
    <mergeCell ref="T1233:T1235"/>
    <mergeCell ref="U1233:U1235"/>
    <mergeCell ref="V1233:V1235"/>
    <mergeCell ref="W1233:W1235"/>
    <mergeCell ref="X1233:X1235"/>
    <mergeCell ref="Y1233:Y1235"/>
    <mergeCell ref="Z1233:Z1235"/>
    <mergeCell ref="AA1233:AA1235"/>
    <mergeCell ref="AD1233:AD1235"/>
    <mergeCell ref="AE1233:AE1235"/>
    <mergeCell ref="F1233:F1235"/>
    <mergeCell ref="AB1233:AB1235"/>
    <mergeCell ref="AC1233:AC1235"/>
    <mergeCell ref="AE1236:AE1238"/>
    <mergeCell ref="AD1236:AD1238"/>
    <mergeCell ref="AA1236:AA1238"/>
    <mergeCell ref="Z1236:Z1238"/>
    <mergeCell ref="Y1236:Y1238"/>
    <mergeCell ref="X1236:X1238"/>
    <mergeCell ref="W1236:W1238"/>
    <mergeCell ref="V1236:V1238"/>
    <mergeCell ref="U1236:U1238"/>
    <mergeCell ref="T1236:T1238"/>
    <mergeCell ref="S1236:S1238"/>
    <mergeCell ref="R1236:R1238"/>
    <mergeCell ref="Q1236:Q1238"/>
    <mergeCell ref="F1236:F1238"/>
    <mergeCell ref="AB1236:AB1238"/>
    <mergeCell ref="AC1236:AC1238"/>
    <mergeCell ref="AC1242:AC1244"/>
    <mergeCell ref="AB1242:AB1244"/>
    <mergeCell ref="C1242:C1244"/>
    <mergeCell ref="A1242:A1307"/>
    <mergeCell ref="AE1242:AE1244"/>
    <mergeCell ref="AD1242:AD1244"/>
    <mergeCell ref="AA1242:AA1244"/>
    <mergeCell ref="Z1242:Z1244"/>
    <mergeCell ref="Y1242:Y1244"/>
    <mergeCell ref="X1242:X1244"/>
    <mergeCell ref="W1242:W1244"/>
    <mergeCell ref="V1242:V1244"/>
    <mergeCell ref="U1242:U1244"/>
    <mergeCell ref="T1242:T1244"/>
    <mergeCell ref="S1242:S1244"/>
    <mergeCell ref="R1242:R1244"/>
    <mergeCell ref="Q1242:Q1244"/>
    <mergeCell ref="F1242:F1244"/>
    <mergeCell ref="B1242:B1244"/>
    <mergeCell ref="AC1245:AC1247"/>
    <mergeCell ref="AB1245:AB1247"/>
    <mergeCell ref="C1245:C1247"/>
    <mergeCell ref="F1245:F1247"/>
    <mergeCell ref="B1245:B1247"/>
    <mergeCell ref="Q1245:Q1247"/>
    <mergeCell ref="R1245:R1247"/>
    <mergeCell ref="S1245:S1247"/>
    <mergeCell ref="T1245:T1247"/>
    <mergeCell ref="U1245:U1247"/>
    <mergeCell ref="V1245:V1247"/>
    <mergeCell ref="W1245:W1247"/>
    <mergeCell ref="X1245:X1247"/>
    <mergeCell ref="Y1245:Y1247"/>
    <mergeCell ref="Z1245:Z1247"/>
    <mergeCell ref="AA1245:AA1247"/>
    <mergeCell ref="AD1245:AD1247"/>
    <mergeCell ref="AE1245:AE1247"/>
    <mergeCell ref="AC1248:AC1250"/>
    <mergeCell ref="AB1248:AB1250"/>
    <mergeCell ref="C1248:C1250"/>
    <mergeCell ref="F1248:F1250"/>
    <mergeCell ref="AE1248:AE1250"/>
    <mergeCell ref="AD1248:AD1250"/>
    <mergeCell ref="AA1248:AA1250"/>
    <mergeCell ref="Z1248:Z1250"/>
    <mergeCell ref="Y1248:Y1250"/>
    <mergeCell ref="X1248:X1250"/>
    <mergeCell ref="W1248:W1250"/>
    <mergeCell ref="V1248:V1250"/>
    <mergeCell ref="U1248:U1250"/>
    <mergeCell ref="T1248:T1250"/>
    <mergeCell ref="S1248:S1250"/>
    <mergeCell ref="R1248:R1250"/>
    <mergeCell ref="Q1248:Q1250"/>
    <mergeCell ref="B1248:B1250"/>
    <mergeCell ref="AC1251:AC1253"/>
    <mergeCell ref="AB1251:AB1253"/>
    <mergeCell ref="C1251:C1253"/>
    <mergeCell ref="F1251:F1253"/>
    <mergeCell ref="B1251:B1253"/>
    <mergeCell ref="Q1251:Q1253"/>
    <mergeCell ref="R1251:R1253"/>
    <mergeCell ref="S1251:S1253"/>
    <mergeCell ref="T1251:T1253"/>
    <mergeCell ref="U1251:U1253"/>
    <mergeCell ref="V1251:V1253"/>
    <mergeCell ref="W1251:W1253"/>
    <mergeCell ref="X1251:X1253"/>
    <mergeCell ref="Y1251:Y1253"/>
    <mergeCell ref="Z1251:Z1253"/>
    <mergeCell ref="AA1251:AA1253"/>
    <mergeCell ref="AD1251:AD1253"/>
    <mergeCell ref="AE1251:AE1253"/>
    <mergeCell ref="B1255:B1257"/>
    <mergeCell ref="B1258:B1260"/>
    <mergeCell ref="B1261:B1263"/>
    <mergeCell ref="B1264:B1266"/>
    <mergeCell ref="C1268:C1270"/>
    <mergeCell ref="B1268:B1270"/>
    <mergeCell ref="B1271:B1273"/>
    <mergeCell ref="B1274:B1276"/>
    <mergeCell ref="B1277:B1279"/>
    <mergeCell ref="C1281:C1283"/>
    <mergeCell ref="B1281:B1283"/>
    <mergeCell ref="C1284:C1286"/>
    <mergeCell ref="B1284:B1286"/>
    <mergeCell ref="C1287:C1289"/>
    <mergeCell ref="B1287:B1289"/>
    <mergeCell ref="C1290:C1292"/>
    <mergeCell ref="B1290:B1292"/>
    <mergeCell ref="C1294:C1296"/>
    <mergeCell ref="B1294:B1296"/>
    <mergeCell ref="C1297:C1299"/>
    <mergeCell ref="B1297:B1299"/>
    <mergeCell ref="B1300:B1302"/>
    <mergeCell ref="C1300:C1302"/>
    <mergeCell ref="C1303:C1305"/>
    <mergeCell ref="B1303:B1305"/>
    <mergeCell ref="B1307:D1307"/>
    <mergeCell ref="AC1255:AC1257"/>
    <mergeCell ref="AB1255:AB1257"/>
    <mergeCell ref="AE1255:AE1257"/>
    <mergeCell ref="AD1255:AD1257"/>
    <mergeCell ref="AA1255:AA1257"/>
    <mergeCell ref="Z1255:Z1257"/>
    <mergeCell ref="Y1255:Y1257"/>
    <mergeCell ref="X1255:X1257"/>
    <mergeCell ref="W1255:W1257"/>
    <mergeCell ref="V1255:V1257"/>
    <mergeCell ref="U1255:U1257"/>
    <mergeCell ref="T1255:T1257"/>
    <mergeCell ref="S1255:S1257"/>
    <mergeCell ref="R1255:R1257"/>
    <mergeCell ref="Q1255:Q1257"/>
    <mergeCell ref="F1255:F1257"/>
    <mergeCell ref="AC1258:AC1260"/>
    <mergeCell ref="AB1258:AB1260"/>
    <mergeCell ref="F1258:F1260"/>
    <mergeCell ref="Q1258:Q1260"/>
    <mergeCell ref="R1258:R1260"/>
    <mergeCell ref="S1258:S1260"/>
    <mergeCell ref="T1258:T1260"/>
    <mergeCell ref="U1258:U1260"/>
    <mergeCell ref="V1258:V1260"/>
    <mergeCell ref="W1258:W1260"/>
    <mergeCell ref="X1258:X1260"/>
    <mergeCell ref="Y1258:Y1260"/>
    <mergeCell ref="Z1258:Z1260"/>
    <mergeCell ref="AA1258:AA1260"/>
    <mergeCell ref="AD1258:AD1260"/>
    <mergeCell ref="AE1258:AE1260"/>
    <mergeCell ref="AC1261:AC1263"/>
    <mergeCell ref="AB1261:AB1263"/>
    <mergeCell ref="F1261:F1263"/>
    <mergeCell ref="AE1261:AE1263"/>
    <mergeCell ref="AD1261:AD1263"/>
    <mergeCell ref="AA1261:AA1263"/>
    <mergeCell ref="Z1261:Z1263"/>
    <mergeCell ref="Y1261:Y1263"/>
    <mergeCell ref="X1261:X1263"/>
    <mergeCell ref="W1261:W1263"/>
    <mergeCell ref="V1261:V1263"/>
    <mergeCell ref="U1261:U1263"/>
    <mergeCell ref="T1261:T1263"/>
    <mergeCell ref="S1261:S1263"/>
    <mergeCell ref="R1261:R1263"/>
    <mergeCell ref="Q1261:Q1263"/>
    <mergeCell ref="AC1264:AC1266"/>
    <mergeCell ref="AB1264:AB1266"/>
    <mergeCell ref="F1264:F1266"/>
    <mergeCell ref="Q1264:Q1266"/>
    <mergeCell ref="R1264:R1266"/>
    <mergeCell ref="S1264:S1266"/>
    <mergeCell ref="T1264:T1266"/>
    <mergeCell ref="U1264:U1266"/>
    <mergeCell ref="V1264:V1266"/>
    <mergeCell ref="W1264:W1266"/>
    <mergeCell ref="X1264:X1266"/>
    <mergeCell ref="Y1264:Y1266"/>
    <mergeCell ref="Z1264:Z1266"/>
    <mergeCell ref="AA1264:AA1266"/>
    <mergeCell ref="AD1264:AD1266"/>
    <mergeCell ref="AE1264:AE1266"/>
    <mergeCell ref="AC1268:AC1270"/>
    <mergeCell ref="AB1268:AB1270"/>
    <mergeCell ref="AE1268:AE1270"/>
    <mergeCell ref="AD1268:AD1270"/>
    <mergeCell ref="AA1268:AA1270"/>
    <mergeCell ref="Z1268:Z1270"/>
    <mergeCell ref="Y1268:Y1270"/>
    <mergeCell ref="X1268:X1270"/>
    <mergeCell ref="W1268:W1270"/>
    <mergeCell ref="V1268:V1270"/>
    <mergeCell ref="U1268:U1270"/>
    <mergeCell ref="T1268:T1270"/>
    <mergeCell ref="S1268:S1270"/>
    <mergeCell ref="R1268:R1270"/>
    <mergeCell ref="Q1268:Q1270"/>
    <mergeCell ref="F1268:F1270"/>
    <mergeCell ref="AC1271:AC1273"/>
    <mergeCell ref="AB1271:AB1273"/>
    <mergeCell ref="F1271:F1273"/>
    <mergeCell ref="Q1271:Q1273"/>
    <mergeCell ref="R1271:R1273"/>
    <mergeCell ref="S1271:S1273"/>
    <mergeCell ref="T1271:T1273"/>
    <mergeCell ref="U1271:U1273"/>
    <mergeCell ref="V1271:V1273"/>
    <mergeCell ref="W1271:W1273"/>
    <mergeCell ref="X1271:X1273"/>
    <mergeCell ref="Y1271:Y1273"/>
    <mergeCell ref="Z1271:Z1273"/>
    <mergeCell ref="AA1271:AA1273"/>
    <mergeCell ref="AD1271:AD1273"/>
    <mergeCell ref="AE1271:AE1273"/>
    <mergeCell ref="AC1274:AC1276"/>
    <mergeCell ref="AB1274:AB1276"/>
    <mergeCell ref="F1274:F1276"/>
    <mergeCell ref="AE1274:AE1276"/>
    <mergeCell ref="AD1274:AD1276"/>
    <mergeCell ref="AA1274:AA1276"/>
    <mergeCell ref="Z1274:Z1276"/>
    <mergeCell ref="Y1274:Y1276"/>
    <mergeCell ref="X1274:X1276"/>
    <mergeCell ref="W1274:W1276"/>
    <mergeCell ref="V1274:V1276"/>
    <mergeCell ref="U1274:U1276"/>
    <mergeCell ref="T1274:T1276"/>
    <mergeCell ref="S1274:S1276"/>
    <mergeCell ref="R1274:R1276"/>
    <mergeCell ref="Q1274:Q1276"/>
    <mergeCell ref="AC1277:AC1279"/>
    <mergeCell ref="AB1277:AB1279"/>
    <mergeCell ref="F1277:F1279"/>
    <mergeCell ref="Q1277:Q1279"/>
    <mergeCell ref="R1277:R1279"/>
    <mergeCell ref="S1277:S1279"/>
    <mergeCell ref="T1277:T1279"/>
    <mergeCell ref="U1277:U1279"/>
    <mergeCell ref="V1277:V1279"/>
    <mergeCell ref="W1277:W1279"/>
    <mergeCell ref="X1277:X1279"/>
    <mergeCell ref="Y1277:Y1279"/>
    <mergeCell ref="Z1277:Z1279"/>
    <mergeCell ref="AA1277:AA1279"/>
    <mergeCell ref="AD1277:AD1279"/>
    <mergeCell ref="AE1277:AE1279"/>
    <mergeCell ref="AC1281:AC1283"/>
    <mergeCell ref="AB1281:AB1283"/>
    <mergeCell ref="AE1281:AE1283"/>
    <mergeCell ref="AD1281:AD1283"/>
    <mergeCell ref="AA1281:AA1283"/>
    <mergeCell ref="Z1281:Z1283"/>
    <mergeCell ref="Y1281:Y1283"/>
    <mergeCell ref="X1281:X1283"/>
    <mergeCell ref="W1281:W1283"/>
    <mergeCell ref="V1281:V1283"/>
    <mergeCell ref="U1281:U1283"/>
    <mergeCell ref="T1281:T1283"/>
    <mergeCell ref="S1281:S1283"/>
    <mergeCell ref="R1281:R1283"/>
    <mergeCell ref="Q1281:Q1283"/>
    <mergeCell ref="F1281:F1283"/>
    <mergeCell ref="AC1284:AC1286"/>
    <mergeCell ref="AB1284:AB1286"/>
    <mergeCell ref="F1284:F1286"/>
    <mergeCell ref="Q1284:Q1286"/>
    <mergeCell ref="R1284:R1286"/>
    <mergeCell ref="S1284:S1286"/>
    <mergeCell ref="T1284:T1286"/>
    <mergeCell ref="U1284:U1286"/>
    <mergeCell ref="V1284:V1286"/>
    <mergeCell ref="W1284:W1286"/>
    <mergeCell ref="X1284:X1286"/>
    <mergeCell ref="Y1284:Y1286"/>
    <mergeCell ref="Z1284:Z1286"/>
    <mergeCell ref="AA1284:AA1286"/>
    <mergeCell ref="AD1284:AD1286"/>
    <mergeCell ref="AE1284:AE1286"/>
    <mergeCell ref="AC1287:AC1289"/>
    <mergeCell ref="AB1287:AB1289"/>
    <mergeCell ref="F1287:F1289"/>
    <mergeCell ref="AE1287:AE1289"/>
    <mergeCell ref="AD1287:AD1289"/>
    <mergeCell ref="AA1287:AA1289"/>
    <mergeCell ref="Z1287:Z1289"/>
    <mergeCell ref="Y1287:Y1289"/>
    <mergeCell ref="X1287:X1289"/>
    <mergeCell ref="W1287:W1289"/>
    <mergeCell ref="V1287:V1289"/>
    <mergeCell ref="U1287:U1289"/>
    <mergeCell ref="T1287:T1289"/>
    <mergeCell ref="S1287:S1289"/>
    <mergeCell ref="R1287:R1289"/>
    <mergeCell ref="Q1287:Q1289"/>
    <mergeCell ref="AC1290:AC1292"/>
    <mergeCell ref="AB1290:AB1292"/>
    <mergeCell ref="F1290:F1292"/>
    <mergeCell ref="Q1290:Q1292"/>
    <mergeCell ref="R1290:R1292"/>
    <mergeCell ref="S1290:S1292"/>
    <mergeCell ref="T1290:T1292"/>
    <mergeCell ref="U1290:U1292"/>
    <mergeCell ref="V1290:V1292"/>
    <mergeCell ref="W1290:W1292"/>
    <mergeCell ref="X1290:X1292"/>
    <mergeCell ref="Y1290:Y1292"/>
    <mergeCell ref="Z1290:Z1292"/>
    <mergeCell ref="AA1290:AA1292"/>
    <mergeCell ref="AD1290:AD1292"/>
    <mergeCell ref="AE1290:AE1292"/>
    <mergeCell ref="AC1294:AC1296"/>
    <mergeCell ref="AB1294:AB1296"/>
    <mergeCell ref="AE1294:AE1296"/>
    <mergeCell ref="AD1294:AD1296"/>
    <mergeCell ref="AA1294:AA1296"/>
    <mergeCell ref="Z1294:Z1296"/>
    <mergeCell ref="Y1294:Y1296"/>
    <mergeCell ref="X1294:X1296"/>
    <mergeCell ref="W1294:W1296"/>
    <mergeCell ref="V1294:V1296"/>
    <mergeCell ref="U1294:U1296"/>
    <mergeCell ref="T1294:T1296"/>
    <mergeCell ref="S1294:S1296"/>
    <mergeCell ref="R1294:R1296"/>
    <mergeCell ref="Q1294:Q1296"/>
    <mergeCell ref="F1294:F1296"/>
    <mergeCell ref="AC1297:AC1299"/>
    <mergeCell ref="AB1297:AB1299"/>
    <mergeCell ref="F1297:F1299"/>
    <mergeCell ref="Q1297:Q1299"/>
    <mergeCell ref="R1297:R1299"/>
    <mergeCell ref="S1297:S1299"/>
    <mergeCell ref="T1297:T1299"/>
    <mergeCell ref="U1297:U1299"/>
    <mergeCell ref="V1297:V1299"/>
    <mergeCell ref="W1297:W1299"/>
    <mergeCell ref="X1297:X1299"/>
    <mergeCell ref="Y1297:Y1299"/>
    <mergeCell ref="Z1297:Z1299"/>
    <mergeCell ref="AA1297:AA1299"/>
    <mergeCell ref="AD1297:AD1299"/>
    <mergeCell ref="AE1297:AE1299"/>
    <mergeCell ref="AC1300:AC1302"/>
    <mergeCell ref="AB1300:AB1302"/>
    <mergeCell ref="F1300:F1302"/>
    <mergeCell ref="AE1300:AE1302"/>
    <mergeCell ref="AD1300:AD1302"/>
    <mergeCell ref="AA1300:AA1302"/>
    <mergeCell ref="Z1300:Z1302"/>
    <mergeCell ref="Y1300:Y1302"/>
    <mergeCell ref="X1300:X1302"/>
    <mergeCell ref="W1300:W1302"/>
    <mergeCell ref="V1300:V1302"/>
    <mergeCell ref="U1300:U1302"/>
    <mergeCell ref="T1300:T1302"/>
    <mergeCell ref="S1300:S1302"/>
    <mergeCell ref="R1300:R1302"/>
    <mergeCell ref="Q1300:Q1302"/>
    <mergeCell ref="AC1303:AC1305"/>
    <mergeCell ref="AB1303:AB1305"/>
    <mergeCell ref="F1303:F1305"/>
    <mergeCell ref="Q1303:Q1305"/>
    <mergeCell ref="R1303:R1305"/>
    <mergeCell ref="S1303:S1305"/>
    <mergeCell ref="T1303:T1305"/>
    <mergeCell ref="U1303:U1305"/>
    <mergeCell ref="V1303:V1305"/>
    <mergeCell ref="W1303:W1305"/>
    <mergeCell ref="X1303:X1305"/>
    <mergeCell ref="Y1303:Y1305"/>
    <mergeCell ref="Z1303:Z1305"/>
    <mergeCell ref="AA1303:AA1305"/>
    <mergeCell ref="AD1303:AD1305"/>
    <mergeCell ref="AE1303:AE1305"/>
    <mergeCell ref="C1255:C1257"/>
    <mergeCell ref="C1258:C1260"/>
    <mergeCell ref="C1261:C1263"/>
    <mergeCell ref="C1264:C1266"/>
    <mergeCell ref="C1271:C1273"/>
    <mergeCell ref="C1274:C1276"/>
    <mergeCell ref="C1277:C1279"/>
    <mergeCell ref="AC1309:AC1311"/>
    <mergeCell ref="AB1309:AB1311"/>
    <mergeCell ref="C1309:C1311"/>
    <mergeCell ref="A1309:A1374"/>
    <mergeCell ref="AE1309:AE1311"/>
    <mergeCell ref="AD1309:AD1311"/>
    <mergeCell ref="AA1309:AA1311"/>
    <mergeCell ref="Z1309:Z1311"/>
    <mergeCell ref="Y1309:Y1311"/>
    <mergeCell ref="X1309:X1311"/>
    <mergeCell ref="W1309:W1311"/>
    <mergeCell ref="V1309:V1311"/>
    <mergeCell ref="U1309:U1311"/>
    <mergeCell ref="T1309:T1311"/>
    <mergeCell ref="S1309:S1311"/>
    <mergeCell ref="R1309:R1311"/>
    <mergeCell ref="Q1309:Q1311"/>
    <mergeCell ref="F1309:F1311"/>
    <mergeCell ref="B1309:B1311"/>
    <mergeCell ref="AC1312:AC1314"/>
    <mergeCell ref="AB1312:AB1314"/>
    <mergeCell ref="C1312:C1314"/>
    <mergeCell ref="F1312:F1314"/>
    <mergeCell ref="B1312:B1314"/>
    <mergeCell ref="Q1312:Q1314"/>
    <mergeCell ref="R1312:R1314"/>
    <mergeCell ref="S1312:S1314"/>
    <mergeCell ref="T1312:T1314"/>
    <mergeCell ref="U1312:U1314"/>
    <mergeCell ref="V1312:V1314"/>
    <mergeCell ref="W1312:W1314"/>
    <mergeCell ref="X1312:X1314"/>
    <mergeCell ref="Y1312:Y1314"/>
    <mergeCell ref="Z1312:Z1314"/>
    <mergeCell ref="AA1312:AA1314"/>
    <mergeCell ref="AD1312:AD1314"/>
    <mergeCell ref="AE1312:AE1314"/>
    <mergeCell ref="AC1315:AC1317"/>
    <mergeCell ref="AB1315:AB1317"/>
    <mergeCell ref="C1315:C1317"/>
    <mergeCell ref="F1315:F1317"/>
    <mergeCell ref="AE1315:AE1317"/>
    <mergeCell ref="AD1315:AD1317"/>
    <mergeCell ref="AA1315:AA1317"/>
    <mergeCell ref="Z1315:Z1317"/>
    <mergeCell ref="Y1315:Y1317"/>
    <mergeCell ref="X1315:X1317"/>
    <mergeCell ref="W1315:W1317"/>
    <mergeCell ref="V1315:V1317"/>
    <mergeCell ref="U1315:U1317"/>
    <mergeCell ref="T1315:T1317"/>
    <mergeCell ref="S1315:S1317"/>
    <mergeCell ref="R1315:R1317"/>
    <mergeCell ref="Q1315:Q1317"/>
    <mergeCell ref="B1315:B1317"/>
    <mergeCell ref="AC1318:AC1320"/>
    <mergeCell ref="AB1318:AB1320"/>
    <mergeCell ref="C1318:C1320"/>
    <mergeCell ref="F1318:F1320"/>
    <mergeCell ref="B1318:B1320"/>
    <mergeCell ref="Q1318:Q1320"/>
    <mergeCell ref="R1318:R1320"/>
    <mergeCell ref="S1318:S1320"/>
    <mergeCell ref="T1318:T1320"/>
    <mergeCell ref="U1318:U1320"/>
    <mergeCell ref="V1318:V1320"/>
    <mergeCell ref="W1318:W1320"/>
    <mergeCell ref="X1318:X1320"/>
    <mergeCell ref="Y1318:Y1320"/>
    <mergeCell ref="Z1318:Z1320"/>
    <mergeCell ref="AA1318:AA1320"/>
    <mergeCell ref="AD1318:AD1320"/>
    <mergeCell ref="AE1318:AE1320"/>
    <mergeCell ref="B1322:B1324"/>
    <mergeCell ref="AC1322:AC1324"/>
    <mergeCell ref="AB1322:AB1324"/>
    <mergeCell ref="AE1322:AE1324"/>
    <mergeCell ref="AD1322:AD1324"/>
    <mergeCell ref="AA1322:AA1324"/>
    <mergeCell ref="Z1322:Z1324"/>
    <mergeCell ref="Y1322:Y1324"/>
    <mergeCell ref="X1322:X1324"/>
    <mergeCell ref="W1322:W1324"/>
    <mergeCell ref="V1322:V1324"/>
    <mergeCell ref="U1322:U1324"/>
    <mergeCell ref="T1322:T1324"/>
    <mergeCell ref="S1322:S1324"/>
    <mergeCell ref="R1322:R1324"/>
    <mergeCell ref="Q1322:Q1324"/>
    <mergeCell ref="F1322:F1324"/>
    <mergeCell ref="B1325:B1327"/>
    <mergeCell ref="AC1325:AC1327"/>
    <mergeCell ref="AB1325:AB1327"/>
    <mergeCell ref="F1325:F1327"/>
    <mergeCell ref="Q1325:Q1327"/>
    <mergeCell ref="R1325:R1327"/>
    <mergeCell ref="S1325:S1327"/>
    <mergeCell ref="T1325:T1327"/>
    <mergeCell ref="U1325:U1327"/>
    <mergeCell ref="V1325:V1327"/>
    <mergeCell ref="W1325:W1327"/>
    <mergeCell ref="X1325:X1327"/>
    <mergeCell ref="Y1325:Y1327"/>
    <mergeCell ref="Z1325:Z1327"/>
    <mergeCell ref="AA1325:AA1327"/>
    <mergeCell ref="AD1325:AD1327"/>
    <mergeCell ref="AE1325:AE1327"/>
    <mergeCell ref="B1328:B1330"/>
    <mergeCell ref="AC1328:AC1330"/>
    <mergeCell ref="AB1328:AB1330"/>
    <mergeCell ref="F1328:F1330"/>
    <mergeCell ref="AE1328:AE1330"/>
    <mergeCell ref="AD1328:AD1330"/>
    <mergeCell ref="AA1328:AA1330"/>
    <mergeCell ref="Z1328:Z1330"/>
    <mergeCell ref="Y1328:Y1330"/>
    <mergeCell ref="X1328:X1330"/>
    <mergeCell ref="W1328:W1330"/>
    <mergeCell ref="V1328:V1330"/>
    <mergeCell ref="U1328:U1330"/>
    <mergeCell ref="T1328:T1330"/>
    <mergeCell ref="S1328:S1330"/>
    <mergeCell ref="R1328:R1330"/>
    <mergeCell ref="Q1328:Q1330"/>
    <mergeCell ref="B1331:B1333"/>
    <mergeCell ref="AC1331:AC1333"/>
    <mergeCell ref="AB1331:AB1333"/>
    <mergeCell ref="F1331:F1333"/>
    <mergeCell ref="Q1331:Q1333"/>
    <mergeCell ref="R1331:R1333"/>
    <mergeCell ref="S1331:S1333"/>
    <mergeCell ref="T1331:T1333"/>
    <mergeCell ref="U1331:U1333"/>
    <mergeCell ref="V1331:V1333"/>
    <mergeCell ref="W1331:W1333"/>
    <mergeCell ref="X1331:X1333"/>
    <mergeCell ref="Y1331:Y1333"/>
    <mergeCell ref="Z1331:Z1333"/>
    <mergeCell ref="AA1331:AA1333"/>
    <mergeCell ref="AD1331:AD1333"/>
    <mergeCell ref="AE1331:AE1333"/>
    <mergeCell ref="B1335:B1337"/>
    <mergeCell ref="AC1335:AC1337"/>
    <mergeCell ref="AB1335:AB1337"/>
    <mergeCell ref="AE1335:AE1337"/>
    <mergeCell ref="AD1335:AD1337"/>
    <mergeCell ref="AA1335:AA1337"/>
    <mergeCell ref="Z1335:Z1337"/>
    <mergeCell ref="Y1335:Y1337"/>
    <mergeCell ref="X1335:X1337"/>
    <mergeCell ref="W1335:W1337"/>
    <mergeCell ref="V1335:V1337"/>
    <mergeCell ref="U1335:U1337"/>
    <mergeCell ref="T1335:T1337"/>
    <mergeCell ref="S1335:S1337"/>
    <mergeCell ref="R1335:R1337"/>
    <mergeCell ref="Q1335:Q1337"/>
    <mergeCell ref="F1335:F1337"/>
    <mergeCell ref="B1338:B1340"/>
    <mergeCell ref="AC1338:AC1340"/>
    <mergeCell ref="AB1338:AB1340"/>
    <mergeCell ref="F1338:F1340"/>
    <mergeCell ref="Q1338:Q1340"/>
    <mergeCell ref="R1338:R1340"/>
    <mergeCell ref="S1338:S1340"/>
    <mergeCell ref="T1338:T1340"/>
    <mergeCell ref="U1338:U1340"/>
    <mergeCell ref="V1338:V1340"/>
    <mergeCell ref="W1338:W1340"/>
    <mergeCell ref="X1338:X1340"/>
    <mergeCell ref="Y1338:Y1340"/>
    <mergeCell ref="Z1338:Z1340"/>
    <mergeCell ref="AA1338:AA1340"/>
    <mergeCell ref="AD1338:AD1340"/>
    <mergeCell ref="AE1338:AE1340"/>
    <mergeCell ref="B1341:B1343"/>
    <mergeCell ref="AC1341:AC1343"/>
    <mergeCell ref="AB1341:AB1343"/>
    <mergeCell ref="F1341:F1343"/>
    <mergeCell ref="AE1341:AE1343"/>
    <mergeCell ref="AD1341:AD1343"/>
    <mergeCell ref="AA1341:AA1343"/>
    <mergeCell ref="Z1341:Z1343"/>
    <mergeCell ref="Y1341:Y1343"/>
    <mergeCell ref="X1341:X1343"/>
    <mergeCell ref="W1341:W1343"/>
    <mergeCell ref="V1341:V1343"/>
    <mergeCell ref="U1341:U1343"/>
    <mergeCell ref="T1341:T1343"/>
    <mergeCell ref="S1341:S1343"/>
    <mergeCell ref="R1341:R1343"/>
    <mergeCell ref="Q1341:Q1343"/>
    <mergeCell ref="B1344:B1346"/>
    <mergeCell ref="AC1344:AC1346"/>
    <mergeCell ref="AB1344:AB1346"/>
    <mergeCell ref="F1344:F1346"/>
    <mergeCell ref="Q1344:Q1346"/>
    <mergeCell ref="R1344:R1346"/>
    <mergeCell ref="S1344:S1346"/>
    <mergeCell ref="T1344:T1346"/>
    <mergeCell ref="U1344:U1346"/>
    <mergeCell ref="V1344:V1346"/>
    <mergeCell ref="W1344:W1346"/>
    <mergeCell ref="X1344:X1346"/>
    <mergeCell ref="Y1344:Y1346"/>
    <mergeCell ref="Z1344:Z1346"/>
    <mergeCell ref="AA1344:AA1346"/>
    <mergeCell ref="AD1344:AD1346"/>
    <mergeCell ref="AE1344:AE1346"/>
    <mergeCell ref="C1348:C1350"/>
    <mergeCell ref="B1348:B1350"/>
    <mergeCell ref="AC1348:AC1350"/>
    <mergeCell ref="AB1348:AB1350"/>
    <mergeCell ref="AE1348:AE1350"/>
    <mergeCell ref="AD1348:AD1350"/>
    <mergeCell ref="AA1348:AA1350"/>
    <mergeCell ref="Z1348:Z1350"/>
    <mergeCell ref="Y1348:Y1350"/>
    <mergeCell ref="X1348:X1350"/>
    <mergeCell ref="W1348:W1350"/>
    <mergeCell ref="V1348:V1350"/>
    <mergeCell ref="U1348:U1350"/>
    <mergeCell ref="T1348:T1350"/>
    <mergeCell ref="S1348:S1350"/>
    <mergeCell ref="R1348:R1350"/>
    <mergeCell ref="Q1348:Q1350"/>
    <mergeCell ref="F1348:F1350"/>
    <mergeCell ref="B1351:B1353"/>
    <mergeCell ref="AC1351:AC1353"/>
    <mergeCell ref="AB1351:AB1353"/>
    <mergeCell ref="F1351:F1353"/>
    <mergeCell ref="Q1351:Q1353"/>
    <mergeCell ref="R1351:R1353"/>
    <mergeCell ref="S1351:S1353"/>
    <mergeCell ref="T1351:T1353"/>
    <mergeCell ref="U1351:U1353"/>
    <mergeCell ref="V1351:V1353"/>
    <mergeCell ref="W1351:W1353"/>
    <mergeCell ref="X1351:X1353"/>
    <mergeCell ref="Y1351:Y1353"/>
    <mergeCell ref="Z1351:Z1353"/>
    <mergeCell ref="AA1351:AA1353"/>
    <mergeCell ref="AD1351:AD1353"/>
    <mergeCell ref="AE1351:AE1353"/>
    <mergeCell ref="B1354:B1356"/>
    <mergeCell ref="AC1354:AC1356"/>
    <mergeCell ref="AB1354:AB1356"/>
    <mergeCell ref="F1354:F1356"/>
    <mergeCell ref="AE1354:AE1356"/>
    <mergeCell ref="AD1354:AD1356"/>
    <mergeCell ref="AA1354:AA1356"/>
    <mergeCell ref="Z1354:Z1356"/>
    <mergeCell ref="Y1354:Y1356"/>
    <mergeCell ref="X1354:X1356"/>
    <mergeCell ref="W1354:W1356"/>
    <mergeCell ref="V1354:V1356"/>
    <mergeCell ref="U1354:U1356"/>
    <mergeCell ref="T1354:T1356"/>
    <mergeCell ref="S1354:S1356"/>
    <mergeCell ref="R1354:R1356"/>
    <mergeCell ref="Q1354:Q1356"/>
    <mergeCell ref="B1357:B1359"/>
    <mergeCell ref="AC1357:AC1359"/>
    <mergeCell ref="AB1357:AB1359"/>
    <mergeCell ref="F1357:F1359"/>
    <mergeCell ref="Q1357:Q1359"/>
    <mergeCell ref="R1357:R1359"/>
    <mergeCell ref="S1357:S1359"/>
    <mergeCell ref="T1357:T1359"/>
    <mergeCell ref="U1357:U1359"/>
    <mergeCell ref="V1357:V1359"/>
    <mergeCell ref="W1357:W1359"/>
    <mergeCell ref="X1357:X1359"/>
    <mergeCell ref="Y1357:Y1359"/>
    <mergeCell ref="Z1357:Z1359"/>
    <mergeCell ref="AA1357:AA1359"/>
    <mergeCell ref="AD1357:AD1359"/>
    <mergeCell ref="AE1357:AE1359"/>
    <mergeCell ref="C1361:C1363"/>
    <mergeCell ref="B1361:B1363"/>
    <mergeCell ref="AC1361:AC1363"/>
    <mergeCell ref="AB1361:AB1363"/>
    <mergeCell ref="AE1361:AE1363"/>
    <mergeCell ref="AD1361:AD1363"/>
    <mergeCell ref="AA1361:AA1363"/>
    <mergeCell ref="Z1361:Z1363"/>
    <mergeCell ref="Y1361:Y1363"/>
    <mergeCell ref="X1361:X1363"/>
    <mergeCell ref="W1361:W1363"/>
    <mergeCell ref="V1361:V1363"/>
    <mergeCell ref="U1361:U1363"/>
    <mergeCell ref="T1361:T1363"/>
    <mergeCell ref="S1361:S1363"/>
    <mergeCell ref="R1361:R1363"/>
    <mergeCell ref="Q1361:Q1363"/>
    <mergeCell ref="F1361:F1363"/>
    <mergeCell ref="C1364:C1366"/>
    <mergeCell ref="B1364:B1366"/>
    <mergeCell ref="AC1364:AC1366"/>
    <mergeCell ref="AB1364:AB1366"/>
    <mergeCell ref="F1364:F1366"/>
    <mergeCell ref="Q1364:Q1366"/>
    <mergeCell ref="R1364:R1366"/>
    <mergeCell ref="S1364:S1366"/>
    <mergeCell ref="T1364:T1366"/>
    <mergeCell ref="U1364:U1366"/>
    <mergeCell ref="V1364:V1366"/>
    <mergeCell ref="W1364:W1366"/>
    <mergeCell ref="X1364:X1366"/>
    <mergeCell ref="Y1364:Y1366"/>
    <mergeCell ref="Z1364:Z1366"/>
    <mergeCell ref="AA1364:AA1366"/>
    <mergeCell ref="AD1364:AD1366"/>
    <mergeCell ref="AE1364:AE1366"/>
    <mergeCell ref="B1367:B1369"/>
    <mergeCell ref="C1367:C1369"/>
    <mergeCell ref="AC1367:AC1369"/>
    <mergeCell ref="AB1367:AB1369"/>
    <mergeCell ref="F1367:F1369"/>
    <mergeCell ref="AE1367:AE1369"/>
    <mergeCell ref="AD1367:AD1369"/>
    <mergeCell ref="AA1367:AA1369"/>
    <mergeCell ref="Z1367:Z1369"/>
    <mergeCell ref="Y1367:Y1369"/>
    <mergeCell ref="X1367:X1369"/>
    <mergeCell ref="W1367:W1369"/>
    <mergeCell ref="V1367:V1369"/>
    <mergeCell ref="U1367:U1369"/>
    <mergeCell ref="T1367:T1369"/>
    <mergeCell ref="S1367:S1369"/>
    <mergeCell ref="R1367:R1369"/>
    <mergeCell ref="Q1367:Q1369"/>
    <mergeCell ref="C1370:C1372"/>
    <mergeCell ref="B1370:B1372"/>
    <mergeCell ref="AC1370:AC1372"/>
    <mergeCell ref="AB1370:AB1372"/>
    <mergeCell ref="F1370:F1372"/>
    <mergeCell ref="Q1370:Q1372"/>
    <mergeCell ref="R1370:R1372"/>
    <mergeCell ref="S1370:S1372"/>
    <mergeCell ref="T1370:T1372"/>
    <mergeCell ref="U1370:U1372"/>
    <mergeCell ref="V1370:V1372"/>
    <mergeCell ref="W1370:W1372"/>
    <mergeCell ref="X1370:X1372"/>
    <mergeCell ref="Y1370:Y1372"/>
    <mergeCell ref="Z1370:Z1372"/>
    <mergeCell ref="AA1370:AA1372"/>
    <mergeCell ref="AD1370:AD1372"/>
    <mergeCell ref="AE1370:AE1372"/>
    <mergeCell ref="B1374:D1374"/>
    <mergeCell ref="C1322:C1324"/>
    <mergeCell ref="C1335:C1337"/>
    <mergeCell ref="C1351:C1353"/>
    <mergeCell ref="C1354:C1356"/>
    <mergeCell ref="C1357:C1359"/>
    <mergeCell ref="C1325:C1327"/>
    <mergeCell ref="C1328:C1330"/>
    <mergeCell ref="C1331:C1333"/>
    <mergeCell ref="C1338:C1340"/>
    <mergeCell ref="C1341:C1343"/>
    <mergeCell ref="C1344:C1346"/>
    <mergeCell ref="AC1029:AC103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6.81287726358149"/>
    <col collapsed="false" customWidth="true" hidden="false" max="3" min="3" style="0" width="11.211267605633802"/>
    <col collapsed="false" customWidth="true" hidden="false" max="1" min="1" style="0" width="13.915492957746476"/>
  </cols>
  <sheetData>
    <row r="1">
      <c r="A1" s="219" t="s">
        <v>214</v>
      </c>
      <c r="B1" s="220" t="s">
        <v>215</v>
      </c>
      <c r="C1" s="220" t="s">
        <v>216</v>
      </c>
      <c r="D1" s="220" t="s">
        <v>217</v>
      </c>
      <c r="E1" s="220" t="s">
        <v>218</v>
      </c>
      <c r="F1" s="220" t="s">
        <v>219</v>
      </c>
      <c r="G1" s="220" t="s">
        <v>220</v>
      </c>
      <c r="H1" s="220" t="s">
        <v>221</v>
      </c>
      <c r="I1" s="221" t="s">
        <v>222</v>
      </c>
      <c r="J1" s="222" t="s">
        <v>223</v>
      </c>
      <c r="K1" s="220" t="s">
        <v>224</v>
      </c>
      <c r="L1" s="222" t="s">
        <v>225</v>
      </c>
      <c r="M1" s="220" t="s">
        <v>226</v>
      </c>
      <c r="N1" s="223" t="s">
        <v>227</v>
      </c>
      <c r="O1" s="220" t="s">
        <v>228</v>
      </c>
      <c r="P1" s="223" t="s">
        <v>229</v>
      </c>
      <c r="Q1" s="221" t="s">
        <v>230</v>
      </c>
      <c r="R1" s="224" t="s">
        <v>231</v>
      </c>
      <c r="S1" s="225" t="s">
        <v>232</v>
      </c>
      <c r="T1" s="224" t="s">
        <v>233</v>
      </c>
      <c r="U1" s="226" t="s">
        <v>234</v>
      </c>
      <c r="V1" s="227" t="s">
        <v>235</v>
      </c>
      <c r="W1" s="226" t="s">
        <v>236</v>
      </c>
      <c r="X1" s="227" t="s">
        <v>237</v>
      </c>
      <c r="Y1" s="225" t="s">
        <v>238</v>
      </c>
      <c r="Z1" s="227" t="s">
        <v>239</v>
      </c>
      <c r="AA1" s="227" t="s">
        <v>240</v>
      </c>
      <c r="AB1" s="227" t="s">
        <v>241</v>
      </c>
      <c r="AC1" s="224" t="s">
        <v>242</v>
      </c>
      <c r="AD1" s="225" t="s">
        <v>243</v>
      </c>
      <c r="AE1" s="227" t="s">
        <v>244</v>
      </c>
      <c r="AF1" s="227" t="s">
        <v>245</v>
      </c>
    </row>
    <row r="2">
      <c r="A2" s="228" t="s">
        <v>246</v>
      </c>
      <c r="B2" s="229" t="s">
        <v>247</v>
      </c>
      <c r="C2" s="230" t="s">
        <v>248</v>
      </c>
      <c r="D2" s="231" t="s">
        <v>249</v>
      </c>
      <c r="E2" s="232">
        <v>16.51</v>
      </c>
      <c r="F2" s="233">
        <f>E2+E3</f>
      </c>
      <c r="G2" s="232">
        <v>209</v>
      </c>
      <c r="H2" s="232">
        <v>37</v>
      </c>
      <c r="I2" s="234">
        <f t="shared" ref="I2:I46" si="720">H2/G2</f>
      </c>
      <c r="J2" s="235">
        <f t="shared" ref="J2:J5" si="821">(E2/G2)*1000</f>
      </c>
      <c r="K2" s="232">
        <v>0</v>
      </c>
      <c r="L2" s="235">
        <f t="shared" ref="L2:L46" si="953">E2/K2</f>
      </c>
      <c r="M2" s="232">
        <v>0</v>
      </c>
      <c r="N2" s="236">
        <f t="shared" ref="N2:N46" si="1015">E2/M2</f>
      </c>
      <c r="O2" s="232">
        <v>0</v>
      </c>
      <c r="P2" s="236">
        <f t="shared" ref="P2:P46" si="1046">E2/O2</f>
      </c>
      <c r="Q2" s="237">
        <f>(M2+M3)/(O2+O3)</f>
      </c>
      <c r="R2" s="238">
        <v>4</v>
      </c>
      <c r="S2" s="237">
        <f>(O2+O3)/(K2+K3)</f>
      </c>
      <c r="T2" s="238">
        <v>2</v>
      </c>
      <c r="U2" s="239">
        <f>F2/T2</f>
      </c>
      <c r="V2" s="240">
        <f>(F2+500)/T2</f>
      </c>
      <c r="W2" s="241">
        <v>3780</v>
      </c>
      <c r="X2" s="240">
        <f>W2/T2</f>
      </c>
      <c r="Y2" s="237">
        <f>T2/R2</f>
      </c>
      <c r="Z2" s="240">
        <f>W2/F2</f>
      </c>
      <c r="AA2" s="240">
        <f>W2/(F2+500)</f>
      </c>
      <c r="AB2" s="238">
        <v>0</v>
      </c>
      <c r="AC2" s="238">
        <v>0</v>
      </c>
      <c r="AD2" s="237">
        <f>AB2/T2</f>
      </c>
      <c r="AE2" s="240">
        <f>(W2-AC2)/(F2+500)</f>
      </c>
      <c r="AF2" s="240" t="s">
        <v>250</v>
      </c>
    </row>
    <row r="3">
      <c r="A3" s="228"/>
      <c r="B3" s="229"/>
      <c r="C3" s="230"/>
      <c r="D3" s="231" t="s">
        <v>251</v>
      </c>
      <c r="E3" s="232">
        <v>991.75</v>
      </c>
      <c r="F3" s="233"/>
      <c r="G3" s="232">
        <v>10278</v>
      </c>
      <c r="H3" s="232">
        <v>153</v>
      </c>
      <c r="I3" s="234">
        <f t="shared" si="720"/>
      </c>
      <c r="J3" s="235">
        <f t="shared" si="821"/>
      </c>
      <c r="K3" s="232">
        <v>23</v>
      </c>
      <c r="L3" s="235">
        <f t="shared" si="953"/>
      </c>
      <c r="M3" s="232">
        <v>2</v>
      </c>
      <c r="N3" s="236">
        <f t="shared" si="1015"/>
      </c>
      <c r="O3" s="232">
        <v>0</v>
      </c>
      <c r="P3" s="236">
        <f t="shared" si="1046"/>
      </c>
      <c r="Q3" s="237"/>
      <c r="R3" s="238"/>
      <c r="S3" s="237"/>
      <c r="T3" s="238"/>
      <c r="U3" s="239"/>
      <c r="V3" s="240"/>
      <c r="W3" s="241"/>
      <c r="X3" s="240"/>
      <c r="Y3" s="237"/>
      <c r="Z3" s="240"/>
      <c r="AA3" s="240"/>
      <c r="AB3" s="238"/>
      <c r="AC3" s="238"/>
      <c r="AD3" s="237"/>
      <c r="AE3" s="240"/>
      <c r="AF3" s="242" t="s">
        <v>252</v>
      </c>
    </row>
    <row r="4">
      <c r="A4" s="228"/>
      <c r="B4" s="229" t="s">
        <v>253</v>
      </c>
      <c r="C4" s="230" t="s">
        <v>248</v>
      </c>
      <c r="D4" s="231" t="s">
        <v>249</v>
      </c>
      <c r="E4" s="243">
        <v>39.53</v>
      </c>
      <c r="F4" s="233">
        <f>E4+E5</f>
      </c>
      <c r="G4" s="232">
        <v>351</v>
      </c>
      <c r="H4" s="232">
        <v>33</v>
      </c>
      <c r="I4" s="234">
        <f t="shared" si="720"/>
      </c>
      <c r="J4" s="235">
        <f t="shared" si="821"/>
      </c>
      <c r="K4" s="232">
        <v>0</v>
      </c>
      <c r="L4" s="235">
        <f t="shared" si="953"/>
      </c>
      <c r="M4" s="232">
        <v>0</v>
      </c>
      <c r="N4" s="236">
        <f t="shared" si="1015"/>
      </c>
      <c r="O4" s="232">
        <v>0</v>
      </c>
      <c r="P4" s="236">
        <f t="shared" si="1046"/>
      </c>
      <c r="Q4" s="237">
        <f>(M4+M5)/(O4+O5)</f>
      </c>
      <c r="R4" s="238">
        <v>5</v>
      </c>
      <c r="S4" s="237">
        <f>(O4+O5)/(K4+K5)</f>
      </c>
      <c r="T4" s="238">
        <v>1</v>
      </c>
      <c r="U4" s="239">
        <f>F4/T4</f>
      </c>
      <c r="V4" s="240">
        <f>(F4+500)/T4</f>
      </c>
      <c r="W4" s="241">
        <v>679.1999999999998</v>
      </c>
      <c r="X4" s="240">
        <f>W4/T4</f>
      </c>
      <c r="Y4" s="237">
        <f>T4/R4</f>
      </c>
      <c r="Z4" s="240">
        <f>W4/F4</f>
      </c>
      <c r="AA4" s="240">
        <f>W4/(F4+500)</f>
      </c>
      <c r="AB4" s="238">
        <v>0</v>
      </c>
      <c r="AC4" s="238">
        <v>0</v>
      </c>
      <c r="AD4" s="237">
        <f>AB4/T4</f>
      </c>
      <c r="AE4" s="240">
        <f>(W4-AC4)/(F4+500)</f>
      </c>
      <c r="AF4" s="240" t="s">
        <v>250</v>
      </c>
    </row>
    <row r="5">
      <c r="A5" s="228"/>
      <c r="B5" s="229"/>
      <c r="C5" s="230"/>
      <c r="D5" s="231" t="s">
        <v>251</v>
      </c>
      <c r="E5" s="243">
        <v>1147.78</v>
      </c>
      <c r="F5" s="233"/>
      <c r="G5" s="232">
        <v>11834</v>
      </c>
      <c r="H5" s="232">
        <v>532</v>
      </c>
      <c r="I5" s="234">
        <f t="shared" si="720"/>
      </c>
      <c r="J5" s="235">
        <f t="shared" si="821"/>
      </c>
      <c r="K5" s="232">
        <v>25</v>
      </c>
      <c r="L5" s="235">
        <f t="shared" si="953"/>
      </c>
      <c r="M5" s="232">
        <v>0</v>
      </c>
      <c r="N5" s="236">
        <f t="shared" si="1015"/>
      </c>
      <c r="O5" s="232">
        <v>0</v>
      </c>
      <c r="P5" s="236">
        <f t="shared" si="1046"/>
      </c>
      <c r="Q5" s="237"/>
      <c r="R5" s="238"/>
      <c r="S5" s="237"/>
      <c r="T5" s="238"/>
      <c r="U5" s="239"/>
      <c r="V5" s="240"/>
      <c r="W5" s="241"/>
      <c r="X5" s="240"/>
      <c r="Y5" s="237"/>
      <c r="Z5" s="240"/>
      <c r="AA5" s="240"/>
      <c r="AB5" s="238"/>
      <c r="AC5" s="238"/>
      <c r="AD5" s="237"/>
      <c r="AE5" s="240"/>
      <c r="AF5" s="242" t="s">
        <v>252</v>
      </c>
    </row>
    <row r="6">
      <c r="A6" s="228"/>
      <c r="B6" s="229" t="s">
        <v>254</v>
      </c>
      <c r="C6" s="230" t="s">
        <v>248</v>
      </c>
      <c r="D6" s="231" t="s">
        <v>249</v>
      </c>
      <c r="E6" s="232">
        <v>37.37</v>
      </c>
      <c r="F6" s="233">
        <f>E6+E7</f>
      </c>
      <c r="G6" s="232">
        <v>368</v>
      </c>
      <c r="H6" s="232">
        <v>40</v>
      </c>
      <c r="I6" s="234">
        <f t="shared" si="720"/>
      </c>
      <c r="J6" s="234">
        <f t="shared" ref="J6:J9" si="751">I6/H6</f>
      </c>
      <c r="K6" s="232">
        <v>0</v>
      </c>
      <c r="L6" s="235">
        <f t="shared" si="953"/>
      </c>
      <c r="M6" s="232">
        <v>0</v>
      </c>
      <c r="N6" s="236">
        <f t="shared" si="1015"/>
      </c>
      <c r="O6" s="232">
        <v>0</v>
      </c>
      <c r="P6" s="236">
        <f t="shared" si="1046"/>
      </c>
      <c r="Q6" s="237">
        <f>(M6+M7)/(O6+O7)</f>
      </c>
      <c r="R6" s="238">
        <v>5</v>
      </c>
      <c r="S6" s="237">
        <f>(O6+O7)/(K6+K7)</f>
      </c>
      <c r="T6" s="238">
        <v>0</v>
      </c>
      <c r="U6" s="239">
        <f>F6/T6</f>
      </c>
      <c r="V6" s="240">
        <f>(F6+500)/T6</f>
      </c>
      <c r="W6" s="241">
        <v>0</v>
      </c>
      <c r="X6" s="240">
        <f>W6/T6</f>
      </c>
      <c r="Y6" s="237">
        <f>T6/R6</f>
      </c>
      <c r="Z6" s="240">
        <f>W6/F6</f>
      </c>
      <c r="AA6" s="240">
        <f>W6/(F6+500)</f>
      </c>
      <c r="AB6" s="238">
        <v>0</v>
      </c>
      <c r="AC6" s="238">
        <v>0</v>
      </c>
      <c r="AD6" s="237">
        <f>AB6/T6</f>
      </c>
      <c r="AE6" s="240">
        <f>(W6-AC6)/(F6+500)</f>
      </c>
      <c r="AF6" s="240" t="s">
        <v>250</v>
      </c>
    </row>
    <row r="7">
      <c r="A7" s="228"/>
      <c r="B7" s="229"/>
      <c r="C7" s="230"/>
      <c r="D7" s="231" t="s">
        <v>251</v>
      </c>
      <c r="E7" s="232">
        <v>538.62</v>
      </c>
      <c r="F7" s="233"/>
      <c r="G7" s="232">
        <v>5487</v>
      </c>
      <c r="H7" s="232">
        <v>203</v>
      </c>
      <c r="I7" s="234">
        <f t="shared" si="720"/>
      </c>
      <c r="J7" s="234">
        <f t="shared" si="751"/>
      </c>
      <c r="K7" s="232">
        <v>12</v>
      </c>
      <c r="L7" s="235">
        <f t="shared" si="953"/>
      </c>
      <c r="M7" s="232">
        <v>1</v>
      </c>
      <c r="N7" s="236">
        <f t="shared" si="1015"/>
      </c>
      <c r="O7" s="232">
        <v>0</v>
      </c>
      <c r="P7" s="236">
        <f t="shared" si="1046"/>
      </c>
      <c r="Q7" s="237"/>
      <c r="R7" s="238"/>
      <c r="S7" s="237"/>
      <c r="T7" s="238"/>
      <c r="U7" s="239"/>
      <c r="V7" s="240"/>
      <c r="W7" s="241"/>
      <c r="X7" s="240"/>
      <c r="Y7" s="237"/>
      <c r="Z7" s="240"/>
      <c r="AA7" s="240"/>
      <c r="AB7" s="238"/>
      <c r="AC7" s="238"/>
      <c r="AD7" s="237"/>
      <c r="AE7" s="240"/>
      <c r="AF7" s="242" t="s">
        <v>252</v>
      </c>
    </row>
    <row r="8">
      <c r="A8" s="228"/>
      <c r="B8" s="229" t="s">
        <v>255</v>
      </c>
      <c r="C8" s="230" t="s">
        <v>248</v>
      </c>
      <c r="D8" s="231" t="s">
        <v>249</v>
      </c>
      <c r="E8" s="232">
        <v>39.45</v>
      </c>
      <c r="F8" s="233">
        <f>E8+E9</f>
      </c>
      <c r="G8" s="232">
        <v>372</v>
      </c>
      <c r="H8" s="232">
        <v>24</v>
      </c>
      <c r="I8" s="234">
        <f t="shared" si="720"/>
      </c>
      <c r="J8" s="234">
        <f t="shared" si="751"/>
      </c>
      <c r="K8" s="232">
        <v>0</v>
      </c>
      <c r="L8" s="235">
        <f t="shared" si="953"/>
      </c>
      <c r="M8" s="232">
        <v>0</v>
      </c>
      <c r="N8" s="236">
        <f t="shared" si="1015"/>
      </c>
      <c r="O8" s="232">
        <v>0</v>
      </c>
      <c r="P8" s="236">
        <f t="shared" si="1046"/>
      </c>
      <c r="Q8" s="237">
        <f>(M8+M9)/(O8+O9)</f>
      </c>
      <c r="R8" s="238">
        <v>1</v>
      </c>
      <c r="S8" s="237">
        <f>(O8+O9)/(K8+K9)</f>
      </c>
      <c r="T8" s="238">
        <v>0</v>
      </c>
      <c r="U8" s="239">
        <f>F8/T8</f>
      </c>
      <c r="V8" s="240">
        <f>(F8+500)/T8</f>
      </c>
      <c r="W8" s="241">
        <v>0</v>
      </c>
      <c r="X8" s="240">
        <f>W8/T8</f>
      </c>
      <c r="Y8" s="237">
        <f>T8/R8</f>
      </c>
      <c r="Z8" s="240">
        <f>W8/F8</f>
      </c>
      <c r="AA8" s="240">
        <f>W8/(F8+500)</f>
      </c>
      <c r="AB8" s="238">
        <v>0</v>
      </c>
      <c r="AC8" s="238">
        <v>0</v>
      </c>
      <c r="AD8" s="237">
        <f>AB8/T8</f>
      </c>
      <c r="AE8" s="240">
        <f>(W8-AC8)/(F8+500)</f>
      </c>
      <c r="AF8" s="240" t="s">
        <v>250</v>
      </c>
    </row>
    <row r="9">
      <c r="A9" s="228"/>
      <c r="B9" s="229"/>
      <c r="C9" s="230"/>
      <c r="D9" s="231" t="s">
        <v>251</v>
      </c>
      <c r="E9" s="232">
        <v>560.63</v>
      </c>
      <c r="F9" s="233"/>
      <c r="G9" s="232">
        <v>3719</v>
      </c>
      <c r="H9" s="232">
        <v>171</v>
      </c>
      <c r="I9" s="234">
        <f t="shared" si="720"/>
      </c>
      <c r="J9" s="234">
        <f t="shared" si="751"/>
      </c>
      <c r="K9" s="232">
        <v>11</v>
      </c>
      <c r="L9" s="235">
        <f t="shared" si="953"/>
      </c>
      <c r="M9" s="232">
        <v>0</v>
      </c>
      <c r="N9" s="236">
        <f t="shared" si="1015"/>
      </c>
      <c r="O9" s="232">
        <v>0</v>
      </c>
      <c r="P9" s="236">
        <f t="shared" si="1046"/>
      </c>
      <c r="Q9" s="237"/>
      <c r="R9" s="238"/>
      <c r="S9" s="237"/>
      <c r="T9" s="238"/>
      <c r="U9" s="239"/>
      <c r="V9" s="240"/>
      <c r="W9" s="241"/>
      <c r="X9" s="240"/>
      <c r="Y9" s="237"/>
      <c r="Z9" s="240"/>
      <c r="AA9" s="240"/>
      <c r="AB9" s="238"/>
      <c r="AC9" s="238"/>
      <c r="AD9" s="237"/>
      <c r="AE9" s="240"/>
      <c r="AF9" s="242" t="s">
        <v>252</v>
      </c>
    </row>
    <row r="10">
      <c r="A10" s="228"/>
      <c r="B10" s="229" t="s">
        <v>256</v>
      </c>
      <c r="C10" s="230" t="s">
        <v>248</v>
      </c>
      <c r="D10" s="231" t="s">
        <v>249</v>
      </c>
      <c r="E10" s="243">
        <v>55.75</v>
      </c>
      <c r="F10" s="244">
        <f>E10+E11</f>
      </c>
      <c r="G10" s="232">
        <v>539</v>
      </c>
      <c r="H10" s="232">
        <v>17</v>
      </c>
      <c r="I10" s="234">
        <f t="shared" si="720"/>
      </c>
      <c r="J10" s="235">
        <f t="shared" ref="J10:J14" si="822">(E10/G10)*1000</f>
      </c>
      <c r="K10" s="232">
        <v>0</v>
      </c>
      <c r="L10" s="235">
        <f t="shared" si="953"/>
      </c>
      <c r="M10" s="232">
        <v>0</v>
      </c>
      <c r="N10" s="236">
        <f t="shared" si="1015"/>
      </c>
      <c r="O10" s="232">
        <v>0</v>
      </c>
      <c r="P10" s="236">
        <f t="shared" si="1046"/>
      </c>
      <c r="Q10" s="237">
        <f>(M10+M11)/(O10+O11)</f>
      </c>
      <c r="R10" s="238">
        <v>6</v>
      </c>
      <c r="S10" s="237">
        <f>(O10+O11)/(K10+K11)</f>
      </c>
      <c r="T10" s="238">
        <v>1</v>
      </c>
      <c r="U10" s="239">
        <f>F10/T10</f>
      </c>
      <c r="V10" s="240">
        <f>(F10+500)/T10</f>
      </c>
      <c r="W10" s="238">
        <v>2011.1999999999998</v>
      </c>
      <c r="X10" s="240">
        <f>W10/T10</f>
      </c>
      <c r="Y10" s="237">
        <f>T10/R10</f>
      </c>
      <c r="Z10" s="240">
        <f>W10/F10</f>
      </c>
      <c r="AA10" s="240">
        <f>W10/(F10+500)</f>
      </c>
      <c r="AB10" s="238">
        <v>0</v>
      </c>
      <c r="AC10" s="238">
        <v>0</v>
      </c>
      <c r="AD10" s="237">
        <f>AB10/T10</f>
      </c>
      <c r="AE10" s="240">
        <f>(W10-AC10)/(F10+500)</f>
      </c>
      <c r="AF10" s="240" t="s">
        <v>250</v>
      </c>
    </row>
    <row r="11">
      <c r="A11" s="228"/>
      <c r="B11" s="229"/>
      <c r="C11" s="230"/>
      <c r="D11" s="231" t="s">
        <v>251</v>
      </c>
      <c r="E11" s="243">
        <v>958.96</v>
      </c>
      <c r="F11" s="244"/>
      <c r="G11" s="232">
        <v>5874</v>
      </c>
      <c r="H11" s="245">
        <v>239</v>
      </c>
      <c r="I11" s="234">
        <f t="shared" si="720"/>
      </c>
      <c r="J11" s="235">
        <f t="shared" si="822"/>
      </c>
      <c r="K11" s="232">
        <v>18</v>
      </c>
      <c r="L11" s="235">
        <f t="shared" si="953"/>
      </c>
      <c r="M11" s="232">
        <v>1</v>
      </c>
      <c r="N11" s="236">
        <f t="shared" si="1015"/>
      </c>
      <c r="O11" s="232">
        <v>0</v>
      </c>
      <c r="P11" s="236">
        <f t="shared" si="1046"/>
      </c>
      <c r="Q11" s="237"/>
      <c r="R11" s="238"/>
      <c r="S11" s="237"/>
      <c r="T11" s="238"/>
      <c r="U11" s="239"/>
      <c r="V11" s="240"/>
      <c r="W11" s="238"/>
      <c r="X11" s="240"/>
      <c r="Y11" s="237"/>
      <c r="Z11" s="240"/>
      <c r="AA11" s="240"/>
      <c r="AB11" s="238"/>
      <c r="AC11" s="238"/>
      <c r="AD11" s="237"/>
      <c r="AE11" s="240"/>
      <c r="AF11" s="242" t="s">
        <v>252</v>
      </c>
    </row>
    <row r="12">
      <c r="A12" s="228"/>
      <c r="B12" s="246" t="s">
        <v>257</v>
      </c>
      <c r="C12" s="246"/>
      <c r="D12" s="246"/>
      <c r="E12" s="247">
        <f>SUM(E2:E11)</f>
      </c>
      <c r="F12" s="247">
        <f>SUM(F2:F11)</f>
      </c>
      <c r="G12" s="247">
        <f>SUM(G2:G11)</f>
      </c>
      <c r="H12" s="247">
        <f>SUM(H2:H11)</f>
      </c>
      <c r="I12" s="248">
        <f t="shared" si="720"/>
      </c>
      <c r="J12" s="249">
        <f t="shared" si="822"/>
      </c>
      <c r="K12" s="247">
        <f>SUM(K2:K11)</f>
      </c>
      <c r="L12" s="249">
        <f t="shared" si="953"/>
      </c>
      <c r="M12" s="247">
        <f>SUM(M2:M11)</f>
      </c>
      <c r="N12" s="250">
        <f t="shared" si="1015"/>
      </c>
      <c r="O12" s="247">
        <f>SUM(O2:O11)</f>
      </c>
      <c r="P12" s="250">
        <f t="shared" si="1046"/>
      </c>
      <c r="Q12" s="251">
        <f>M12/O12</f>
      </c>
      <c r="R12" s="247">
        <f>SUM(R2:R11)</f>
      </c>
      <c r="S12" s="251">
        <f>(O12+O12)/(K12+K12)</f>
      </c>
      <c r="T12" s="247">
        <f>SUM(T2:T11)</f>
      </c>
      <c r="U12" s="252">
        <f t="shared" ref="U12:U13" si="0">F12/T12</f>
      </c>
      <c r="V12" s="253">
        <f>(F12+5*500)/T12</f>
      </c>
      <c r="W12" s="249">
        <f>SUM(W2:W11)</f>
      </c>
      <c r="X12" s="254">
        <f t="shared" ref="X12:X13" si="168">W12/T12</f>
      </c>
      <c r="Y12" s="251">
        <f t="shared" ref="Y12:Y13" si="306">T12/R12</f>
      </c>
      <c r="Z12" s="253">
        <f t="shared" ref="Z12:Z13" si="444">W12/F12</f>
      </c>
      <c r="AA12" s="253">
        <f>W12/(F12+COUNT(W2:W11)*500)</f>
      </c>
      <c r="AB12" s="247">
        <f>SUM(AB2:AB11)</f>
      </c>
      <c r="AC12" s="247">
        <f>SUM(AC2:AC11)</f>
      </c>
      <c r="AD12" s="251">
        <f t="shared" ref="AD12:AD13" si="582">AB12/T12</f>
      </c>
      <c r="AE12" s="255">
        <f>(W12-AC12)/(F12+COUNT(W2:W11)*500)</f>
      </c>
      <c r="AF12" s="240"/>
    </row>
    <row r="13">
      <c r="A13" s="228"/>
      <c r="B13" s="229" t="s">
        <v>258</v>
      </c>
      <c r="C13" s="256" t="s">
        <v>259</v>
      </c>
      <c r="D13" s="231" t="s">
        <v>249</v>
      </c>
      <c r="E13" s="243">
        <v>99.21</v>
      </c>
      <c r="F13" s="244">
        <f>E13+E14</f>
      </c>
      <c r="G13" s="232">
        <v>835</v>
      </c>
      <c r="H13" s="232">
        <v>25</v>
      </c>
      <c r="I13" s="234">
        <f t="shared" si="720"/>
      </c>
      <c r="J13" s="235">
        <f t="shared" si="822"/>
      </c>
      <c r="K13" s="232">
        <v>1</v>
      </c>
      <c r="L13" s="235">
        <f t="shared" si="953"/>
      </c>
      <c r="M13" s="232">
        <v>1</v>
      </c>
      <c r="N13" s="236">
        <f t="shared" si="1015"/>
      </c>
      <c r="O13" s="232">
        <v>0</v>
      </c>
      <c r="P13" s="236">
        <f t="shared" si="1046"/>
      </c>
      <c r="Q13" s="237">
        <f>(M13+M14)/(O13+O14)</f>
      </c>
      <c r="R13" s="238">
        <v>2</v>
      </c>
      <c r="S13" s="237">
        <f>(O13+O14)/(K13+K14)</f>
      </c>
      <c r="T13" s="238">
        <v>2</v>
      </c>
      <c r="U13" s="239">
        <f t="shared" si="0"/>
      </c>
      <c r="V13" s="240">
        <f>(F13+500)/T13</f>
      </c>
      <c r="W13" s="241">
        <v>705.6000000000004</v>
      </c>
      <c r="X13" s="240">
        <f t="shared" si="168"/>
      </c>
      <c r="Y13" s="237">
        <f t="shared" si="306"/>
      </c>
      <c r="Z13" s="240">
        <f t="shared" si="444"/>
      </c>
      <c r="AA13" s="240">
        <f>W13/(F13+500)</f>
      </c>
      <c r="AB13" s="238">
        <v>0</v>
      </c>
      <c r="AC13" s="238">
        <v>0</v>
      </c>
      <c r="AD13" s="237">
        <f t="shared" si="582"/>
      </c>
      <c r="AE13" s="240">
        <f>(W13-AC13)/(F13+500)</f>
      </c>
      <c r="AF13" s="240" t="s">
        <v>250</v>
      </c>
    </row>
    <row r="14">
      <c r="A14" s="228"/>
      <c r="B14" s="229"/>
      <c r="C14" s="256"/>
      <c r="D14" s="231" t="s">
        <v>251</v>
      </c>
      <c r="E14" s="243">
        <v>775.89</v>
      </c>
      <c r="F14" s="244"/>
      <c r="G14" s="232">
        <v>6006</v>
      </c>
      <c r="H14" s="245">
        <v>224</v>
      </c>
      <c r="I14" s="234">
        <f t="shared" si="720"/>
      </c>
      <c r="J14" s="235">
        <f t="shared" si="822"/>
      </c>
      <c r="K14" s="232">
        <v>15</v>
      </c>
      <c r="L14" s="235">
        <f t="shared" si="953"/>
      </c>
      <c r="M14" s="232">
        <v>0</v>
      </c>
      <c r="N14" s="236">
        <f t="shared" si="1015"/>
      </c>
      <c r="O14" s="232">
        <v>0</v>
      </c>
      <c r="P14" s="236">
        <f t="shared" si="1046"/>
      </c>
      <c r="Q14" s="237"/>
      <c r="R14" s="238"/>
      <c r="S14" s="237"/>
      <c r="T14" s="238"/>
      <c r="U14" s="239"/>
      <c r="V14" s="240"/>
      <c r="W14" s="241"/>
      <c r="X14" s="240"/>
      <c r="Y14" s="237"/>
      <c r="Z14" s="240"/>
      <c r="AA14" s="240"/>
      <c r="AB14" s="238"/>
      <c r="AC14" s="238"/>
      <c r="AD14" s="237"/>
      <c r="AE14" s="240"/>
      <c r="AF14" s="242" t="s">
        <v>252</v>
      </c>
    </row>
    <row r="15">
      <c r="A15" s="228"/>
      <c r="B15" s="229" t="s">
        <v>260</v>
      </c>
      <c r="C15" s="256" t="s">
        <v>259</v>
      </c>
      <c r="D15" s="231" t="s">
        <v>249</v>
      </c>
      <c r="E15" s="232">
        <v>263.43</v>
      </c>
      <c r="F15" s="233">
        <f>E15+E16</f>
      </c>
      <c r="G15" s="232">
        <v>2206</v>
      </c>
      <c r="H15" s="232">
        <v>56</v>
      </c>
      <c r="I15" s="234">
        <f t="shared" si="720"/>
      </c>
      <c r="J15" s="234">
        <f t="shared" ref="J15:J16" si="752">I15/H15</f>
      </c>
      <c r="K15" s="232">
        <v>4</v>
      </c>
      <c r="L15" s="235">
        <f t="shared" si="953"/>
      </c>
      <c r="M15" s="232">
        <v>1</v>
      </c>
      <c r="N15" s="236">
        <f t="shared" si="1015"/>
      </c>
      <c r="O15" s="232">
        <v>0</v>
      </c>
      <c r="P15" s="236">
        <f t="shared" si="1046"/>
      </c>
      <c r="Q15" s="237">
        <f>(M15+M16)/(O15+O16)</f>
      </c>
      <c r="R15" s="238">
        <v>8</v>
      </c>
      <c r="S15" s="237">
        <f>(O15+O16)/(K15+K16)</f>
      </c>
      <c r="T15" s="238">
        <v>1</v>
      </c>
      <c r="U15" s="239">
        <f>F15/T15</f>
      </c>
      <c r="V15" s="240">
        <f>(F15+500)/T15</f>
      </c>
      <c r="W15" s="241">
        <v>1663.2000000000007</v>
      </c>
      <c r="X15" s="240">
        <f>W15/T15</f>
      </c>
      <c r="Y15" s="237">
        <f>T15/R15</f>
      </c>
      <c r="Z15" s="240">
        <f>W15/F15</f>
      </c>
      <c r="AA15" s="240">
        <f>W15/(F15+500)</f>
      </c>
      <c r="AB15" s="238">
        <v>0</v>
      </c>
      <c r="AC15" s="238">
        <v>0</v>
      </c>
      <c r="AD15" s="237">
        <f>AB15/T15</f>
      </c>
      <c r="AE15" s="240">
        <f>(W15-AC15)/(F15+500)</f>
      </c>
      <c r="AF15" s="240" t="s">
        <v>250</v>
      </c>
    </row>
    <row r="16">
      <c r="A16" s="228"/>
      <c r="B16" s="229"/>
      <c r="C16" s="256"/>
      <c r="D16" s="231" t="s">
        <v>251</v>
      </c>
      <c r="E16" s="232">
        <v>517.1</v>
      </c>
      <c r="F16" s="233"/>
      <c r="G16" s="232">
        <v>4534</v>
      </c>
      <c r="H16" s="232">
        <v>187</v>
      </c>
      <c r="I16" s="234">
        <f t="shared" si="720"/>
      </c>
      <c r="J16" s="234">
        <f t="shared" si="752"/>
      </c>
      <c r="K16" s="232">
        <v>13</v>
      </c>
      <c r="L16" s="235">
        <f t="shared" si="953"/>
      </c>
      <c r="M16" s="232">
        <v>0</v>
      </c>
      <c r="N16" s="236">
        <f t="shared" si="1015"/>
      </c>
      <c r="O16" s="232">
        <v>0</v>
      </c>
      <c r="P16" s="236">
        <f t="shared" si="1046"/>
      </c>
      <c r="Q16" s="237"/>
      <c r="R16" s="238"/>
      <c r="S16" s="237"/>
      <c r="T16" s="238"/>
      <c r="U16" s="239"/>
      <c r="V16" s="240"/>
      <c r="W16" s="241"/>
      <c r="X16" s="240"/>
      <c r="Y16" s="237"/>
      <c r="Z16" s="240"/>
      <c r="AA16" s="240"/>
      <c r="AB16" s="238"/>
      <c r="AC16" s="238"/>
      <c r="AD16" s="237"/>
      <c r="AE16" s="240"/>
      <c r="AF16" s="242" t="s">
        <v>252</v>
      </c>
    </row>
    <row r="17">
      <c r="A17" s="228"/>
      <c r="B17" s="229" t="s">
        <v>261</v>
      </c>
      <c r="C17" s="256" t="s">
        <v>259</v>
      </c>
      <c r="D17" s="231" t="s">
        <v>249</v>
      </c>
      <c r="E17" s="232">
        <v>202</v>
      </c>
      <c r="F17" s="233">
        <f>E17+E18</f>
      </c>
      <c r="G17" s="232">
        <v>2284</v>
      </c>
      <c r="H17" s="232">
        <v>47</v>
      </c>
      <c r="I17" s="234">
        <f t="shared" si="720"/>
      </c>
      <c r="J17" s="235">
        <f t="shared" ref="J17:J25" si="823">(E17/G17)*1000</f>
      </c>
      <c r="K17" s="232">
        <v>2</v>
      </c>
      <c r="L17" s="235">
        <f t="shared" si="953"/>
      </c>
      <c r="M17" s="232">
        <v>1</v>
      </c>
      <c r="N17" s="236">
        <f t="shared" si="1015"/>
      </c>
      <c r="O17" s="232">
        <v>0</v>
      </c>
      <c r="P17" s="236">
        <f t="shared" si="1046"/>
      </c>
      <c r="Q17" s="237">
        <f>(M17+M18)/(O17+O18)</f>
      </c>
      <c r="R17" s="238">
        <v>4</v>
      </c>
      <c r="S17" s="237">
        <f>(O17+O18)/(K17+K18)</f>
      </c>
      <c r="T17" s="238">
        <v>1</v>
      </c>
      <c r="U17" s="239">
        <f>F17/T17</f>
      </c>
      <c r="V17" s="240">
        <f>(F17+500)/T17</f>
      </c>
      <c r="W17" s="241">
        <v>763.1999999999989</v>
      </c>
      <c r="X17" s="240">
        <f>W17/T17</f>
      </c>
      <c r="Y17" s="237">
        <f>T17/R17</f>
      </c>
      <c r="Z17" s="240">
        <f>W17/F17</f>
      </c>
      <c r="AA17" s="240">
        <f>W17/(F17+500)</f>
      </c>
      <c r="AB17" s="238">
        <v>0</v>
      </c>
      <c r="AC17" s="238">
        <v>0</v>
      </c>
      <c r="AD17" s="237">
        <f>AB17/T17</f>
      </c>
      <c r="AE17" s="240">
        <f>(W17-AC17)/(F17+500)</f>
      </c>
      <c r="AF17" s="240" t="s">
        <v>250</v>
      </c>
    </row>
    <row r="18">
      <c r="A18" s="228"/>
      <c r="B18" s="229"/>
      <c r="C18" s="256"/>
      <c r="D18" s="231" t="s">
        <v>251</v>
      </c>
      <c r="E18" s="232">
        <v>471.31</v>
      </c>
      <c r="F18" s="233"/>
      <c r="G18" s="232">
        <v>4097</v>
      </c>
      <c r="H18" s="232">
        <v>174</v>
      </c>
      <c r="I18" s="234">
        <f t="shared" si="720"/>
      </c>
      <c r="J18" s="235">
        <f t="shared" si="823"/>
      </c>
      <c r="K18" s="232">
        <v>7</v>
      </c>
      <c r="L18" s="235">
        <f t="shared" si="953"/>
      </c>
      <c r="M18" s="232">
        <v>0</v>
      </c>
      <c r="N18" s="236">
        <f t="shared" si="1015"/>
      </c>
      <c r="O18" s="232">
        <v>0</v>
      </c>
      <c r="P18" s="236">
        <f t="shared" si="1046"/>
      </c>
      <c r="Q18" s="237"/>
      <c r="R18" s="238"/>
      <c r="S18" s="237"/>
      <c r="T18" s="238"/>
      <c r="U18" s="239"/>
      <c r="V18" s="240"/>
      <c r="W18" s="241"/>
      <c r="X18" s="240"/>
      <c r="Y18" s="237"/>
      <c r="Z18" s="240"/>
      <c r="AA18" s="240"/>
      <c r="AB18" s="238"/>
      <c r="AC18" s="238"/>
      <c r="AD18" s="237"/>
      <c r="AE18" s="240"/>
      <c r="AF18" s="242" t="s">
        <v>252</v>
      </c>
    </row>
    <row r="19">
      <c r="A19" s="228"/>
      <c r="B19" s="229" t="s">
        <v>262</v>
      </c>
      <c r="C19" s="256" t="s">
        <v>259</v>
      </c>
      <c r="D19" s="231" t="s">
        <v>249</v>
      </c>
      <c r="E19" s="232">
        <v>186.38</v>
      </c>
      <c r="F19" s="233">
        <f>E19+E20</f>
      </c>
      <c r="G19" s="232">
        <v>1509</v>
      </c>
      <c r="H19" s="232">
        <v>28</v>
      </c>
      <c r="I19" s="234">
        <f t="shared" si="720"/>
      </c>
      <c r="J19" s="235">
        <f t="shared" si="823"/>
      </c>
      <c r="K19" s="232">
        <v>3</v>
      </c>
      <c r="L19" s="235">
        <f t="shared" si="953"/>
      </c>
      <c r="M19" s="232">
        <v>0</v>
      </c>
      <c r="N19" s="236">
        <f t="shared" si="1015"/>
      </c>
      <c r="O19" s="232">
        <v>0</v>
      </c>
      <c r="P19" s="236">
        <f t="shared" si="1046"/>
      </c>
      <c r="Q19" s="237">
        <f>(M19+M20)/(O19+O20)</f>
      </c>
      <c r="R19" s="238">
        <v>4</v>
      </c>
      <c r="S19" s="237">
        <f>(O19+O20)/(K19+K20)</f>
      </c>
      <c r="T19" s="238">
        <v>1</v>
      </c>
      <c r="U19" s="239">
        <f>F19/T19</f>
      </c>
      <c r="V19" s="240">
        <f>(F19+500)/T19</f>
      </c>
      <c r="W19" s="241">
        <v>2088</v>
      </c>
      <c r="X19" s="240">
        <f>W19/T19</f>
      </c>
      <c r="Y19" s="237">
        <f>T19/R19</f>
      </c>
      <c r="Z19" s="240">
        <f>W19/F19</f>
      </c>
      <c r="AA19" s="240">
        <f>W19/(F19+500)</f>
      </c>
      <c r="AB19" s="238">
        <v>0</v>
      </c>
      <c r="AC19" s="238">
        <v>0</v>
      </c>
      <c r="AD19" s="237">
        <f>AB19/T19</f>
      </c>
      <c r="AE19" s="240">
        <f>(W19-AC19)/(F19+500)</f>
      </c>
      <c r="AF19" s="240" t="s">
        <v>250</v>
      </c>
    </row>
    <row r="20">
      <c r="A20" s="228"/>
      <c r="B20" s="229"/>
      <c r="C20" s="256"/>
      <c r="D20" s="231" t="s">
        <v>251</v>
      </c>
      <c r="E20" s="232">
        <v>695.03</v>
      </c>
      <c r="F20" s="233"/>
      <c r="G20" s="232">
        <v>6512</v>
      </c>
      <c r="H20" s="232">
        <v>220</v>
      </c>
      <c r="I20" s="234">
        <f t="shared" si="720"/>
      </c>
      <c r="J20" s="235">
        <f t="shared" si="823"/>
      </c>
      <c r="K20" s="232">
        <v>14</v>
      </c>
      <c r="L20" s="235">
        <f t="shared" si="953"/>
      </c>
      <c r="M20" s="232">
        <v>1</v>
      </c>
      <c r="N20" s="236">
        <f t="shared" si="1015"/>
      </c>
      <c r="O20" s="232">
        <v>0</v>
      </c>
      <c r="P20" s="236">
        <f t="shared" si="1046"/>
      </c>
      <c r="Q20" s="237"/>
      <c r="R20" s="238"/>
      <c r="S20" s="237"/>
      <c r="T20" s="238"/>
      <c r="U20" s="239"/>
      <c r="V20" s="240"/>
      <c r="W20" s="241"/>
      <c r="X20" s="240"/>
      <c r="Y20" s="237"/>
      <c r="Z20" s="240"/>
      <c r="AA20" s="240"/>
      <c r="AB20" s="238"/>
      <c r="AC20" s="238"/>
      <c r="AD20" s="237"/>
      <c r="AE20" s="240"/>
      <c r="AF20" s="242" t="s">
        <v>252</v>
      </c>
    </row>
    <row r="21">
      <c r="A21" s="228"/>
      <c r="B21" s="229" t="s">
        <v>263</v>
      </c>
      <c r="C21" s="256" t="s">
        <v>259</v>
      </c>
      <c r="D21" s="231" t="s">
        <v>249</v>
      </c>
      <c r="E21" s="232">
        <v>92.57</v>
      </c>
      <c r="F21" s="233">
        <f>E21+E22</f>
      </c>
      <c r="G21" s="232">
        <v>980</v>
      </c>
      <c r="H21" s="232">
        <v>35</v>
      </c>
      <c r="I21" s="234">
        <f t="shared" si="720"/>
      </c>
      <c r="J21" s="235">
        <f t="shared" si="823"/>
      </c>
      <c r="K21" s="232">
        <v>1</v>
      </c>
      <c r="L21" s="235">
        <f t="shared" si="953"/>
      </c>
      <c r="M21" s="232">
        <v>0</v>
      </c>
      <c r="N21" s="236">
        <f t="shared" si="1015"/>
      </c>
      <c r="O21" s="232">
        <v>0</v>
      </c>
      <c r="P21" s="236">
        <f t="shared" si="1046"/>
      </c>
      <c r="Q21" s="237">
        <f>(M21+M22)/(O21+O22)</f>
      </c>
      <c r="R21" s="238">
        <v>2</v>
      </c>
      <c r="S21" s="237">
        <f>(O21+O22)/(K21+K22)</f>
      </c>
      <c r="T21" s="238">
        <v>0</v>
      </c>
      <c r="U21" s="239">
        <f>F21/T21</f>
      </c>
      <c r="V21" s="240">
        <f>(F21+500)/T21</f>
      </c>
      <c r="W21" s="241">
        <v>0</v>
      </c>
      <c r="X21" s="240">
        <f>W21/T21</f>
      </c>
      <c r="Y21" s="237">
        <f>T21/R21</f>
      </c>
      <c r="Z21" s="240">
        <f>W21/F21</f>
      </c>
      <c r="AA21" s="240">
        <f>W21/(F21+500)</f>
      </c>
      <c r="AB21" s="238">
        <v>0</v>
      </c>
      <c r="AC21" s="238">
        <v>0</v>
      </c>
      <c r="AD21" s="237">
        <f>AB21/T21</f>
      </c>
      <c r="AE21" s="240">
        <f>(W21-AC21)/(F21+500)</f>
      </c>
      <c r="AF21" s="240" t="s">
        <v>250</v>
      </c>
    </row>
    <row r="22">
      <c r="A22" s="228"/>
      <c r="B22" s="229"/>
      <c r="C22" s="256"/>
      <c r="D22" s="231" t="s">
        <v>251</v>
      </c>
      <c r="E22" s="232">
        <v>814.72</v>
      </c>
      <c r="F22" s="233"/>
      <c r="G22" s="232">
        <v>9647</v>
      </c>
      <c r="H22" s="232">
        <v>241</v>
      </c>
      <c r="I22" s="234">
        <f t="shared" si="720"/>
      </c>
      <c r="J22" s="235">
        <f t="shared" si="823"/>
      </c>
      <c r="K22" s="232">
        <v>15</v>
      </c>
      <c r="L22" s="235">
        <f t="shared" si="953"/>
      </c>
      <c r="M22" s="232">
        <v>0</v>
      </c>
      <c r="N22" s="236">
        <f t="shared" si="1015"/>
      </c>
      <c r="O22" s="232">
        <v>0</v>
      </c>
      <c r="P22" s="236">
        <f t="shared" si="1046"/>
      </c>
      <c r="Q22" s="237"/>
      <c r="R22" s="238"/>
      <c r="S22" s="237"/>
      <c r="T22" s="238"/>
      <c r="U22" s="239"/>
      <c r="V22" s="240"/>
      <c r="W22" s="241"/>
      <c r="X22" s="240"/>
      <c r="Y22" s="237"/>
      <c r="Z22" s="240"/>
      <c r="AA22" s="240"/>
      <c r="AB22" s="238"/>
      <c r="AC22" s="238"/>
      <c r="AD22" s="237"/>
      <c r="AE22" s="240"/>
      <c r="AF22" s="242" t="s">
        <v>252</v>
      </c>
    </row>
    <row r="23">
      <c r="A23" s="228"/>
      <c r="B23" s="246" t="s">
        <v>257</v>
      </c>
      <c r="C23" s="246"/>
      <c r="D23" s="246"/>
      <c r="E23" s="247">
        <f>SUM(E13:E22)</f>
      </c>
      <c r="F23" s="247">
        <f>SUM(F13:F22)</f>
      </c>
      <c r="G23" s="247">
        <f>SUM(G13:G22)</f>
      </c>
      <c r="H23" s="247">
        <f>SUM(H13:H22)</f>
      </c>
      <c r="I23" s="248">
        <f t="shared" si="720"/>
      </c>
      <c r="J23" s="249">
        <f t="shared" si="823"/>
      </c>
      <c r="K23" s="247">
        <f>SUM(K13:K22)</f>
      </c>
      <c r="L23" s="249">
        <f t="shared" si="953"/>
      </c>
      <c r="M23" s="247">
        <f>SUM(M13:M22)</f>
      </c>
      <c r="N23" s="250">
        <f t="shared" si="1015"/>
      </c>
      <c r="O23" s="247">
        <f>SUM(O13:O22)</f>
      </c>
      <c r="P23" s="250">
        <f t="shared" si="1046"/>
      </c>
      <c r="Q23" s="251">
        <f>M23/O23</f>
      </c>
      <c r="R23" s="247">
        <f>SUM(R13:R22)</f>
      </c>
      <c r="S23" s="251">
        <f>(O23+O23)/(K23+K23)</f>
      </c>
      <c r="T23" s="247">
        <f>SUM(T13:T22)</f>
      </c>
      <c r="U23" s="252">
        <f t="shared" ref="U23:U24" si="1">F23/T23</f>
      </c>
      <c r="V23" s="253">
        <f>(F23+5*500)/T23</f>
      </c>
      <c r="W23" s="249">
        <f>SUM(W13:W22)</f>
      </c>
      <c r="X23" s="254">
        <f t="shared" ref="X23:X24" si="169">W23/T23</f>
      </c>
      <c r="Y23" s="251">
        <f t="shared" ref="Y23:Y24" si="307">T23/R23</f>
      </c>
      <c r="Z23" s="253">
        <f t="shared" ref="Z23:Z24" si="445">W23/F23</f>
      </c>
      <c r="AA23" s="253">
        <f>W23/(F23+COUNT(W13:W22)*500)</f>
      </c>
      <c r="AB23" s="247">
        <f>SUM(AB13:AB22)</f>
      </c>
      <c r="AC23" s="247">
        <f>SUM(AC13:AC22)</f>
      </c>
      <c r="AD23" s="251">
        <f t="shared" ref="AD23:AD24" si="583">AB23/T23</f>
      </c>
      <c r="AE23" s="255">
        <f>(W23-AC23)/(F23+COUNT(W13:W22))</f>
      </c>
      <c r="AF23" s="240"/>
    </row>
    <row r="24">
      <c r="A24" s="228"/>
      <c r="B24" s="229" t="s">
        <v>264</v>
      </c>
      <c r="C24" s="256" t="s">
        <v>265</v>
      </c>
      <c r="D24" s="231" t="s">
        <v>249</v>
      </c>
      <c r="E24" s="232">
        <v>193.3</v>
      </c>
      <c r="F24" s="233">
        <f>E24+E25</f>
      </c>
      <c r="G24" s="232">
        <v>1781</v>
      </c>
      <c r="H24" s="232">
        <v>49</v>
      </c>
      <c r="I24" s="234">
        <f t="shared" si="720"/>
      </c>
      <c r="J24" s="235">
        <f t="shared" si="823"/>
      </c>
      <c r="K24" s="232">
        <v>0</v>
      </c>
      <c r="L24" s="235">
        <f t="shared" si="953"/>
      </c>
      <c r="M24" s="232">
        <v>0</v>
      </c>
      <c r="N24" s="236">
        <f t="shared" si="1015"/>
      </c>
      <c r="O24" s="232">
        <v>0</v>
      </c>
      <c r="P24" s="236">
        <f t="shared" si="1046"/>
      </c>
      <c r="Q24" s="237">
        <f>(M24+M25)/(O24+O25)</f>
      </c>
      <c r="R24" s="238">
        <v>3</v>
      </c>
      <c r="S24" s="237">
        <f>(O24+O25)/(K24+K25)</f>
      </c>
      <c r="T24" s="238">
        <v>1</v>
      </c>
      <c r="U24" s="239">
        <f t="shared" si="1"/>
      </c>
      <c r="V24" s="240">
        <f>(F24+500)/T24</f>
      </c>
      <c r="W24" s="241">
        <v>775.2000000000007</v>
      </c>
      <c r="X24" s="240">
        <f t="shared" si="169"/>
      </c>
      <c r="Y24" s="237">
        <f t="shared" si="307"/>
      </c>
      <c r="Z24" s="240">
        <f t="shared" si="445"/>
      </c>
      <c r="AA24" s="240">
        <f>W24/(F24+500)</f>
      </c>
      <c r="AB24" s="238">
        <v>0</v>
      </c>
      <c r="AC24" s="238">
        <v>0</v>
      </c>
      <c r="AD24" s="237">
        <f t="shared" si="583"/>
      </c>
      <c r="AE24" s="240">
        <f>(W24-AC24)/(F24+500)</f>
      </c>
      <c r="AF24" s="242" t="s">
        <v>266</v>
      </c>
    </row>
    <row r="25">
      <c r="A25" s="228"/>
      <c r="B25" s="229"/>
      <c r="C25" s="256"/>
      <c r="D25" s="231" t="s">
        <v>251</v>
      </c>
      <c r="E25" s="232">
        <v>720.87</v>
      </c>
      <c r="F25" s="233"/>
      <c r="G25" s="232">
        <v>6975</v>
      </c>
      <c r="H25" s="232">
        <v>242</v>
      </c>
      <c r="I25" s="234">
        <f t="shared" si="720"/>
      </c>
      <c r="J25" s="235">
        <f t="shared" si="823"/>
      </c>
      <c r="K25" s="232">
        <v>15</v>
      </c>
      <c r="L25" s="235">
        <f t="shared" si="953"/>
      </c>
      <c r="M25" s="232">
        <v>1</v>
      </c>
      <c r="N25" s="236">
        <f t="shared" si="1015"/>
      </c>
      <c r="O25" s="232">
        <v>0</v>
      </c>
      <c r="P25" s="236">
        <f t="shared" si="1046"/>
      </c>
      <c r="Q25" s="237"/>
      <c r="R25" s="238"/>
      <c r="S25" s="237"/>
      <c r="T25" s="238"/>
      <c r="U25" s="239"/>
      <c r="V25" s="240"/>
      <c r="W25" s="241"/>
      <c r="X25" s="240"/>
      <c r="Y25" s="237"/>
      <c r="Z25" s="240"/>
      <c r="AA25" s="240"/>
      <c r="AB25" s="238"/>
      <c r="AC25" s="238"/>
      <c r="AD25" s="237"/>
      <c r="AE25" s="240"/>
      <c r="AF25" s="242" t="s">
        <v>267</v>
      </c>
    </row>
    <row r="26">
      <c r="A26" s="228"/>
      <c r="B26" s="229" t="s">
        <v>268</v>
      </c>
      <c r="C26" s="256" t="s">
        <v>265</v>
      </c>
      <c r="D26" s="231" t="s">
        <v>249</v>
      </c>
      <c r="E26" s="232">
        <v>122.54</v>
      </c>
      <c r="F26" s="233">
        <f>E26+E27</f>
      </c>
      <c r="G26" s="232">
        <v>1027</v>
      </c>
      <c r="H26" s="232">
        <v>34</v>
      </c>
      <c r="I26" s="234">
        <f t="shared" si="720"/>
      </c>
      <c r="J26" s="234">
        <f t="shared" ref="J26:J27" si="753">I26/H26</f>
      </c>
      <c r="K26" s="232">
        <v>2</v>
      </c>
      <c r="L26" s="235">
        <f t="shared" si="953"/>
      </c>
      <c r="M26" s="232">
        <v>0</v>
      </c>
      <c r="N26" s="236">
        <f t="shared" si="1015"/>
      </c>
      <c r="O26" s="232">
        <v>0</v>
      </c>
      <c r="P26" s="236">
        <f t="shared" si="1046"/>
      </c>
      <c r="Q26" s="237">
        <f>(M26+M27)/(O26+O27)</f>
      </c>
      <c r="R26" s="238">
        <v>5</v>
      </c>
      <c r="S26" s="237">
        <f>(O26+O27)/(K26+K27)</f>
      </c>
      <c r="T26" s="238">
        <v>1</v>
      </c>
      <c r="U26" s="239">
        <f>F26/T26</f>
      </c>
      <c r="V26" s="240">
        <f>(F26+500)/T26</f>
      </c>
      <c r="W26" s="241">
        <v>1092</v>
      </c>
      <c r="X26" s="240">
        <f>W26/T26</f>
      </c>
      <c r="Y26" s="237">
        <f>T26/R26</f>
      </c>
      <c r="Z26" s="240">
        <f>W26/F26</f>
      </c>
      <c r="AA26" s="240">
        <f>W26/(F26+500)</f>
      </c>
      <c r="AB26" s="238">
        <v>0</v>
      </c>
      <c r="AC26" s="257">
        <v>0</v>
      </c>
      <c r="AD26" s="237">
        <f>AB26/T26</f>
      </c>
      <c r="AE26" s="240">
        <f>(W26-AC26)/(F26+500)</f>
      </c>
      <c r="AF26" s="240" t="s">
        <v>266</v>
      </c>
    </row>
    <row r="27">
      <c r="A27" s="228"/>
      <c r="B27" s="229"/>
      <c r="C27" s="256"/>
      <c r="D27" s="231" t="s">
        <v>251</v>
      </c>
      <c r="E27" s="232">
        <v>862.77</v>
      </c>
      <c r="F27" s="233"/>
      <c r="G27" s="232">
        <v>7186</v>
      </c>
      <c r="H27" s="232">
        <v>321</v>
      </c>
      <c r="I27" s="234">
        <f t="shared" si="720"/>
      </c>
      <c r="J27" s="234">
        <f t="shared" si="753"/>
      </c>
      <c r="K27" s="232">
        <v>19</v>
      </c>
      <c r="L27" s="235">
        <f t="shared" si="953"/>
      </c>
      <c r="M27" s="232">
        <v>1</v>
      </c>
      <c r="N27" s="236">
        <f t="shared" si="1015"/>
      </c>
      <c r="O27" s="232">
        <v>0</v>
      </c>
      <c r="P27" s="236">
        <f t="shared" si="1046"/>
      </c>
      <c r="Q27" s="237"/>
      <c r="R27" s="238"/>
      <c r="S27" s="237"/>
      <c r="T27" s="238"/>
      <c r="U27" s="239"/>
      <c r="V27" s="240"/>
      <c r="W27" s="241"/>
      <c r="X27" s="240"/>
      <c r="Y27" s="237"/>
      <c r="Z27" s="240"/>
      <c r="AA27" s="240"/>
      <c r="AB27" s="238"/>
      <c r="AC27" s="257"/>
      <c r="AD27" s="237"/>
      <c r="AE27" s="240"/>
      <c r="AF27" s="242" t="s">
        <v>267</v>
      </c>
    </row>
    <row r="28">
      <c r="A28" s="228"/>
      <c r="B28" s="229" t="s">
        <v>269</v>
      </c>
      <c r="C28" s="256" t="s">
        <v>265</v>
      </c>
      <c r="D28" s="231" t="s">
        <v>249</v>
      </c>
      <c r="E28" s="232">
        <v>90.66</v>
      </c>
      <c r="F28" s="233">
        <f>E28+E29</f>
      </c>
      <c r="G28" s="232">
        <v>862</v>
      </c>
      <c r="H28" s="232">
        <v>34</v>
      </c>
      <c r="I28" s="234">
        <f t="shared" si="720"/>
      </c>
      <c r="J28" s="235">
        <f t="shared" ref="J28:J29" si="824">(E28/G28)*1000</f>
      </c>
      <c r="K28" s="232">
        <v>2</v>
      </c>
      <c r="L28" s="235">
        <f t="shared" si="953"/>
      </c>
      <c r="M28" s="232">
        <v>0</v>
      </c>
      <c r="N28" s="236">
        <f t="shared" si="1015"/>
      </c>
      <c r="O28" s="232">
        <v>0</v>
      </c>
      <c r="P28" s="236">
        <f t="shared" si="1046"/>
      </c>
      <c r="Q28" s="237">
        <f>(M28+M29)/(O28+O29)</f>
      </c>
      <c r="R28" s="238">
        <v>3</v>
      </c>
      <c r="S28" s="237">
        <f>(O28+O29)/(K28+K29)</f>
      </c>
      <c r="T28" s="238">
        <v>0</v>
      </c>
      <c r="U28" s="239">
        <f>F28/T28</f>
      </c>
      <c r="V28" s="240">
        <f>(F28+500)/T28</f>
      </c>
      <c r="W28" s="241">
        <v>0</v>
      </c>
      <c r="X28" s="240">
        <f>W28/T28</f>
      </c>
      <c r="Y28" s="237">
        <f>T28/R28</f>
      </c>
      <c r="Z28" s="240">
        <f>W28/F28</f>
      </c>
      <c r="AA28" s="240">
        <f>W28/(F28+500)</f>
      </c>
      <c r="AB28" s="238">
        <v>0</v>
      </c>
      <c r="AC28" s="238">
        <v>0</v>
      </c>
      <c r="AD28" s="237">
        <f>AB28/T28</f>
      </c>
      <c r="AE28" s="240">
        <f>(W28-AC28)/(F28+500)</f>
      </c>
      <c r="AF28" s="240" t="s">
        <v>266</v>
      </c>
    </row>
    <row r="29">
      <c r="A29" s="228"/>
      <c r="B29" s="229"/>
      <c r="C29" s="256"/>
      <c r="D29" s="231" t="s">
        <v>251</v>
      </c>
      <c r="E29" s="232">
        <v>623.89</v>
      </c>
      <c r="F29" s="233"/>
      <c r="G29" s="232">
        <v>6622</v>
      </c>
      <c r="H29" s="232">
        <v>183</v>
      </c>
      <c r="I29" s="234">
        <f t="shared" si="720"/>
      </c>
      <c r="J29" s="235">
        <f t="shared" si="824"/>
      </c>
      <c r="K29" s="232">
        <v>10</v>
      </c>
      <c r="L29" s="235">
        <f t="shared" si="953"/>
      </c>
      <c r="M29" s="232">
        <v>0</v>
      </c>
      <c r="N29" s="236">
        <f t="shared" si="1015"/>
      </c>
      <c r="O29" s="232">
        <v>0</v>
      </c>
      <c r="P29" s="236">
        <f t="shared" si="1046"/>
      </c>
      <c r="Q29" s="237"/>
      <c r="R29" s="238"/>
      <c r="S29" s="237"/>
      <c r="T29" s="238"/>
      <c r="U29" s="239"/>
      <c r="V29" s="240"/>
      <c r="W29" s="239"/>
      <c r="X29" s="240"/>
      <c r="Y29" s="237"/>
      <c r="Z29" s="240"/>
      <c r="AA29" s="240"/>
      <c r="AB29" s="238"/>
      <c r="AC29" s="238"/>
      <c r="AD29" s="237"/>
      <c r="AE29" s="240"/>
      <c r="AF29" s="242" t="s">
        <v>267</v>
      </c>
    </row>
    <row r="30">
      <c r="A30" s="228"/>
      <c r="B30" s="229" t="s">
        <v>270</v>
      </c>
      <c r="C30" s="256" t="s">
        <v>265</v>
      </c>
      <c r="D30" s="231" t="s">
        <v>249</v>
      </c>
      <c r="E30" s="232">
        <v>252.11</v>
      </c>
      <c r="F30" s="233">
        <f>E30+E31</f>
      </c>
      <c r="G30" s="232">
        <v>1701</v>
      </c>
      <c r="H30" s="232">
        <v>46</v>
      </c>
      <c r="I30" s="234">
        <f t="shared" si="720"/>
      </c>
      <c r="J30" s="234">
        <f t="shared" ref="J30:J31" si="754">I30/H30</f>
      </c>
      <c r="K30" s="232">
        <v>3</v>
      </c>
      <c r="L30" s="235">
        <f t="shared" si="953"/>
      </c>
      <c r="M30" s="232">
        <v>0</v>
      </c>
      <c r="N30" s="236">
        <f t="shared" si="1015"/>
      </c>
      <c r="O30" s="232">
        <v>0</v>
      </c>
      <c r="P30" s="236">
        <f t="shared" si="1046"/>
      </c>
      <c r="Q30" s="237">
        <f>(M30+M31)/(O30+O31)</f>
      </c>
      <c r="R30" s="238">
        <v>6</v>
      </c>
      <c r="S30" s="237">
        <f>(O30+O31)/(K30+K31)</f>
      </c>
      <c r="T30" s="238">
        <v>1</v>
      </c>
      <c r="U30" s="239">
        <f>F30/T30</f>
      </c>
      <c r="V30" s="240">
        <f>(F30+500)/T30</f>
      </c>
      <c r="W30" s="241">
        <v>2011.199999999999</v>
      </c>
      <c r="X30" s="240">
        <f>W30/T30</f>
      </c>
      <c r="Y30" s="237">
        <f>T30/R30</f>
      </c>
      <c r="Z30" s="240">
        <f>W30/F30</f>
      </c>
      <c r="AA30" s="240">
        <f>W30/(F30+500)</f>
      </c>
      <c r="AB30" s="238">
        <v>0</v>
      </c>
      <c r="AC30" s="238">
        <v>0</v>
      </c>
      <c r="AD30" s="237">
        <f>AB30/T30</f>
      </c>
      <c r="AE30" s="240">
        <f>(W30-AC30)/(F30+500)</f>
      </c>
      <c r="AF30" s="240" t="s">
        <v>266</v>
      </c>
    </row>
    <row r="31">
      <c r="A31" s="228"/>
      <c r="B31" s="229"/>
      <c r="C31" s="256"/>
      <c r="D31" s="231" t="s">
        <v>251</v>
      </c>
      <c r="E31" s="232">
        <v>512.84</v>
      </c>
      <c r="F31" s="233"/>
      <c r="G31" s="232">
        <v>5313</v>
      </c>
      <c r="H31" s="232">
        <v>203</v>
      </c>
      <c r="I31" s="234">
        <f t="shared" si="720"/>
      </c>
      <c r="J31" s="234">
        <f t="shared" si="754"/>
      </c>
      <c r="K31" s="232">
        <v>15</v>
      </c>
      <c r="L31" s="235">
        <f t="shared" si="953"/>
      </c>
      <c r="M31" s="232">
        <v>1</v>
      </c>
      <c r="N31" s="236">
        <f t="shared" si="1015"/>
      </c>
      <c r="O31" s="232">
        <v>0</v>
      </c>
      <c r="P31" s="236">
        <f t="shared" si="1046"/>
      </c>
      <c r="Q31" s="237"/>
      <c r="R31" s="238"/>
      <c r="S31" s="237"/>
      <c r="T31" s="238"/>
      <c r="U31" s="239"/>
      <c r="V31" s="240"/>
      <c r="W31" s="241"/>
      <c r="X31" s="240"/>
      <c r="Y31" s="237"/>
      <c r="Z31" s="240"/>
      <c r="AA31" s="240"/>
      <c r="AB31" s="238"/>
      <c r="AC31" s="238"/>
      <c r="AD31" s="237"/>
      <c r="AE31" s="240"/>
      <c r="AF31" s="242" t="s">
        <v>267</v>
      </c>
    </row>
    <row r="32">
      <c r="A32" s="228"/>
      <c r="B32" s="229" t="s">
        <v>271</v>
      </c>
      <c r="C32" s="256" t="s">
        <v>265</v>
      </c>
      <c r="D32" s="231" t="s">
        <v>249</v>
      </c>
      <c r="E32" s="232">
        <v>99.27</v>
      </c>
      <c r="F32" s="233">
        <f>E32+E33</f>
      </c>
      <c r="G32" s="232">
        <v>973</v>
      </c>
      <c r="H32" s="232">
        <v>37</v>
      </c>
      <c r="I32" s="234">
        <f t="shared" si="720"/>
      </c>
      <c r="J32" s="235">
        <f t="shared" ref="J32:J44" si="825">(E32/G32)*1000</f>
      </c>
      <c r="K32" s="232">
        <v>0</v>
      </c>
      <c r="L32" s="235">
        <f t="shared" si="953"/>
      </c>
      <c r="M32" s="232">
        <v>0</v>
      </c>
      <c r="N32" s="236">
        <f t="shared" si="1015"/>
      </c>
      <c r="O32" s="232">
        <v>0</v>
      </c>
      <c r="P32" s="236">
        <f t="shared" si="1046"/>
      </c>
      <c r="Q32" s="237">
        <f>(M32+M33)/(O32+O33)</f>
      </c>
      <c r="R32" s="238">
        <v>0</v>
      </c>
      <c r="S32" s="237">
        <f>(O32+O33)/(K32+K33)</f>
      </c>
      <c r="T32" s="238">
        <v>0</v>
      </c>
      <c r="U32" s="239">
        <f>F32/T32</f>
      </c>
      <c r="V32" s="240">
        <f>(F32+500)/T32</f>
      </c>
      <c r="W32" s="241">
        <v>0</v>
      </c>
      <c r="X32" s="240">
        <f>W32/T32</f>
      </c>
      <c r="Y32" s="237">
        <f>T32/R32</f>
      </c>
      <c r="Z32" s="240">
        <f>W32/F32</f>
      </c>
      <c r="AA32" s="240">
        <f>W32/(F32+500)</f>
      </c>
      <c r="AB32" s="238">
        <v>0</v>
      </c>
      <c r="AC32" s="238">
        <v>0</v>
      </c>
      <c r="AD32" s="237">
        <f>AB32/T32</f>
      </c>
      <c r="AE32" s="240">
        <f>(W32-AC32)/(F32+500)</f>
      </c>
      <c r="AF32" s="240" t="s">
        <v>266</v>
      </c>
    </row>
    <row r="33">
      <c r="A33" s="228"/>
      <c r="B33" s="229"/>
      <c r="C33" s="256"/>
      <c r="D33" s="231" t="s">
        <v>251</v>
      </c>
      <c r="E33" s="232">
        <v>705.31</v>
      </c>
      <c r="F33" s="233"/>
      <c r="G33" s="232">
        <v>6844</v>
      </c>
      <c r="H33" s="232">
        <v>204</v>
      </c>
      <c r="I33" s="234">
        <f t="shared" si="720"/>
      </c>
      <c r="J33" s="235">
        <f t="shared" si="825"/>
      </c>
      <c r="K33" s="232">
        <v>17</v>
      </c>
      <c r="L33" s="235">
        <f t="shared" si="953"/>
      </c>
      <c r="M33" s="232">
        <v>0</v>
      </c>
      <c r="N33" s="236">
        <f t="shared" si="1015"/>
      </c>
      <c r="O33" s="232">
        <v>0</v>
      </c>
      <c r="P33" s="236">
        <f t="shared" si="1046"/>
      </c>
      <c r="Q33" s="237"/>
      <c r="R33" s="238"/>
      <c r="S33" s="237"/>
      <c r="T33" s="238"/>
      <c r="U33" s="239"/>
      <c r="V33" s="240"/>
      <c r="W33" s="241"/>
      <c r="X33" s="240"/>
      <c r="Y33" s="237"/>
      <c r="Z33" s="240"/>
      <c r="AA33" s="240"/>
      <c r="AB33" s="238"/>
      <c r="AC33" s="238"/>
      <c r="AD33" s="237"/>
      <c r="AE33" s="240"/>
      <c r="AF33" s="242" t="s">
        <v>267</v>
      </c>
    </row>
    <row r="34">
      <c r="A34" s="228"/>
      <c r="B34" s="246" t="s">
        <v>257</v>
      </c>
      <c r="C34" s="246"/>
      <c r="D34" s="246"/>
      <c r="E34" s="247">
        <f>SUM(E24:E33)</f>
      </c>
      <c r="F34" s="247">
        <f>SUM(F24:F33)</f>
      </c>
      <c r="G34" s="247">
        <f>SUM(G24:G33)</f>
      </c>
      <c r="H34" s="247">
        <f>SUM(H24:H33)</f>
      </c>
      <c r="I34" s="248">
        <f t="shared" si="720"/>
      </c>
      <c r="J34" s="249">
        <f t="shared" si="825"/>
      </c>
      <c r="K34" s="247">
        <f>SUM(K24:K33)</f>
      </c>
      <c r="L34" s="249">
        <f t="shared" si="953"/>
      </c>
      <c r="M34" s="247">
        <f>SUM(M24:M33)</f>
      </c>
      <c r="N34" s="250">
        <f t="shared" si="1015"/>
      </c>
      <c r="O34" s="247">
        <f>SUM(O24:O33)</f>
      </c>
      <c r="P34" s="250">
        <f t="shared" si="1046"/>
      </c>
      <c r="Q34" s="251">
        <f>M34/O34</f>
      </c>
      <c r="R34" s="247">
        <f>SUM(R24:R33)</f>
      </c>
      <c r="S34" s="251">
        <f>(O34+O34)/(K34+K34)</f>
      </c>
      <c r="T34" s="247">
        <f>SUM(T24:T33)</f>
      </c>
      <c r="U34" s="252">
        <f t="shared" ref="U34:U35" si="2">F34/T34</f>
      </c>
      <c r="V34" s="253">
        <f>(F34+5*500)/T34</f>
      </c>
      <c r="W34" s="249">
        <f>SUM(W24:W33)</f>
      </c>
      <c r="X34" s="254">
        <f t="shared" ref="X34:X35" si="170">W34/T34</f>
      </c>
      <c r="Y34" s="251">
        <f t="shared" ref="Y34:Y35" si="308">T34/R34</f>
      </c>
      <c r="Z34" s="253">
        <f t="shared" ref="Z34:Z35" si="446">W34/F34</f>
      </c>
      <c r="AA34" s="253">
        <f>W34/(F34+COUNT(W24:W33)*500)</f>
      </c>
      <c r="AB34" s="247">
        <f>SUM(AB24:AB33)</f>
      </c>
      <c r="AC34" s="247">
        <f>SUM(AC24:AC33)</f>
      </c>
      <c r="AD34" s="251">
        <f t="shared" ref="AD34:AD35" si="584">AB34/T34</f>
      </c>
      <c r="AE34" s="255">
        <f>(W34-AC34)/(F34+COUNT(W24:W33)*500)</f>
      </c>
      <c r="AF34" s="240"/>
    </row>
    <row r="35">
      <c r="A35" s="228"/>
      <c r="B35" s="229" t="s">
        <v>272</v>
      </c>
      <c r="C35" s="256" t="s">
        <v>273</v>
      </c>
      <c r="D35" s="231" t="s">
        <v>249</v>
      </c>
      <c r="E35" s="232">
        <v>116.72</v>
      </c>
      <c r="F35" s="233">
        <f>E35+E36</f>
      </c>
      <c r="G35" s="232">
        <v>675</v>
      </c>
      <c r="H35" s="232">
        <v>37</v>
      </c>
      <c r="I35" s="234">
        <f t="shared" si="720"/>
      </c>
      <c r="J35" s="235">
        <f t="shared" si="825"/>
      </c>
      <c r="K35" s="232">
        <v>2</v>
      </c>
      <c r="L35" s="235">
        <f t="shared" si="953"/>
      </c>
      <c r="M35" s="232">
        <v>0</v>
      </c>
      <c r="N35" s="236">
        <f t="shared" si="1015"/>
      </c>
      <c r="O35" s="232">
        <v>0</v>
      </c>
      <c r="P35" s="236">
        <f t="shared" si="1046"/>
      </c>
      <c r="Q35" s="237">
        <f>(M35+M36)/(O35+O36)</f>
      </c>
      <c r="R35" s="238">
        <v>3</v>
      </c>
      <c r="S35" s="237">
        <f>(O35+O36)/(K35+K36)</f>
      </c>
      <c r="T35" s="238">
        <v>0</v>
      </c>
      <c r="U35" s="239">
        <f t="shared" si="2"/>
      </c>
      <c r="V35" s="240">
        <f>(F35+500)/T35</f>
      </c>
      <c r="W35" s="241">
        <v>0</v>
      </c>
      <c r="X35" s="240">
        <f t="shared" si="170"/>
      </c>
      <c r="Y35" s="237">
        <f t="shared" si="308"/>
      </c>
      <c r="Z35" s="240">
        <f t="shared" si="446"/>
      </c>
      <c r="AA35" s="240">
        <f>W35/(F35+500)</f>
      </c>
      <c r="AB35" s="238">
        <v>0</v>
      </c>
      <c r="AC35" s="238">
        <v>0</v>
      </c>
      <c r="AD35" s="237">
        <f t="shared" si="584"/>
      </c>
      <c r="AE35" s="240">
        <f>(W35-AC35)/(F35+500)</f>
      </c>
      <c r="AF35" s="240" t="s">
        <v>266</v>
      </c>
    </row>
    <row r="36">
      <c r="A36" s="228"/>
      <c r="B36" s="229"/>
      <c r="C36" s="256"/>
      <c r="D36" s="231" t="s">
        <v>251</v>
      </c>
      <c r="E36" s="232">
        <v>578.67</v>
      </c>
      <c r="F36" s="233"/>
      <c r="G36" s="232">
        <v>5446</v>
      </c>
      <c r="H36" s="232">
        <v>207</v>
      </c>
      <c r="I36" s="234">
        <f t="shared" si="720"/>
      </c>
      <c r="J36" s="235">
        <f t="shared" si="825"/>
      </c>
      <c r="K36" s="232">
        <v>10</v>
      </c>
      <c r="L36" s="235">
        <f t="shared" si="953"/>
      </c>
      <c r="M36" s="232">
        <v>0</v>
      </c>
      <c r="N36" s="236">
        <f t="shared" si="1015"/>
      </c>
      <c r="O36" s="232">
        <v>0</v>
      </c>
      <c r="P36" s="236">
        <f t="shared" si="1046"/>
      </c>
      <c r="Q36" s="237"/>
      <c r="R36" s="238"/>
      <c r="S36" s="237"/>
      <c r="T36" s="238"/>
      <c r="U36" s="239"/>
      <c r="V36" s="240"/>
      <c r="W36" s="241"/>
      <c r="X36" s="240"/>
      <c r="Y36" s="237"/>
      <c r="Z36" s="240"/>
      <c r="AA36" s="240"/>
      <c r="AB36" s="238"/>
      <c r="AC36" s="238"/>
      <c r="AD36" s="237"/>
      <c r="AE36" s="240"/>
      <c r="AF36" s="242" t="s">
        <v>267</v>
      </c>
    </row>
    <row r="37">
      <c r="A37" s="228"/>
      <c r="B37" s="229" t="s">
        <v>274</v>
      </c>
      <c r="C37" s="256" t="s">
        <v>273</v>
      </c>
      <c r="D37" s="231" t="s">
        <v>249</v>
      </c>
      <c r="E37" s="232">
        <v>118.01</v>
      </c>
      <c r="F37" s="233">
        <f>E37+E38</f>
      </c>
      <c r="G37" s="232">
        <v>900</v>
      </c>
      <c r="H37" s="232">
        <v>43</v>
      </c>
      <c r="I37" s="234">
        <f t="shared" si="720"/>
      </c>
      <c r="J37" s="235">
        <f t="shared" si="825"/>
      </c>
      <c r="K37" s="232">
        <v>3</v>
      </c>
      <c r="L37" s="235">
        <f t="shared" si="953"/>
      </c>
      <c r="M37" s="232">
        <v>0</v>
      </c>
      <c r="N37" s="236">
        <f t="shared" si="1015"/>
      </c>
      <c r="O37" s="232">
        <v>0</v>
      </c>
      <c r="P37" s="236">
        <f t="shared" si="1046"/>
      </c>
      <c r="Q37" s="237">
        <f>(M37+M38)/(O37+O38)</f>
      </c>
      <c r="R37" s="238">
        <v>5</v>
      </c>
      <c r="S37" s="237">
        <f>(O37+O38)/(K37+K38)</f>
      </c>
      <c r="T37" s="238">
        <v>0</v>
      </c>
      <c r="U37" s="239">
        <f>F37/T37</f>
      </c>
      <c r="V37" s="240">
        <f>(F37+500)/T37</f>
      </c>
      <c r="W37" s="241">
        <v>0</v>
      </c>
      <c r="X37" s="240">
        <f>W37/T37</f>
      </c>
      <c r="Y37" s="237">
        <f>T37/R37</f>
      </c>
      <c r="Z37" s="240">
        <f>W37/F37</f>
      </c>
      <c r="AA37" s="240">
        <f>W37/(F37+500)</f>
      </c>
      <c r="AB37" s="238">
        <v>0</v>
      </c>
      <c r="AC37" s="238">
        <v>0</v>
      </c>
      <c r="AD37" s="237">
        <f>AB37/T37</f>
      </c>
      <c r="AE37" s="240">
        <f>(W37-AC37)/(F37+500)</f>
      </c>
      <c r="AF37" s="240" t="s">
        <v>266</v>
      </c>
    </row>
    <row r="38">
      <c r="A38" s="228"/>
      <c r="B38" s="229"/>
      <c r="C38" s="256"/>
      <c r="D38" s="231" t="s">
        <v>251</v>
      </c>
      <c r="E38" s="232">
        <v>924.89</v>
      </c>
      <c r="F38" s="233"/>
      <c r="G38" s="232">
        <v>10892</v>
      </c>
      <c r="H38" s="232">
        <v>365</v>
      </c>
      <c r="I38" s="234">
        <f t="shared" si="720"/>
      </c>
      <c r="J38" s="235">
        <f t="shared" si="825"/>
      </c>
      <c r="K38" s="232">
        <v>21</v>
      </c>
      <c r="L38" s="235">
        <f t="shared" si="953"/>
      </c>
      <c r="M38" s="232">
        <v>0</v>
      </c>
      <c r="N38" s="236">
        <f t="shared" si="1015"/>
      </c>
      <c r="O38" s="232">
        <v>0</v>
      </c>
      <c r="P38" s="236">
        <f t="shared" si="1046"/>
      </c>
      <c r="Q38" s="237"/>
      <c r="R38" s="238"/>
      <c r="S38" s="237"/>
      <c r="T38" s="238"/>
      <c r="U38" s="239"/>
      <c r="V38" s="240"/>
      <c r="W38" s="241"/>
      <c r="X38" s="240"/>
      <c r="Y38" s="237"/>
      <c r="Z38" s="240"/>
      <c r="AA38" s="240"/>
      <c r="AB38" s="238"/>
      <c r="AC38" s="238"/>
      <c r="AD38" s="237"/>
      <c r="AE38" s="240"/>
      <c r="AF38" s="242" t="s">
        <v>267</v>
      </c>
    </row>
    <row r="39">
      <c r="A39" s="228"/>
      <c r="B39" s="229" t="s">
        <v>275</v>
      </c>
      <c r="C39" s="256" t="s">
        <v>273</v>
      </c>
      <c r="D39" s="231" t="s">
        <v>249</v>
      </c>
      <c r="E39" s="232">
        <v>131.29</v>
      </c>
      <c r="F39" s="233">
        <f>E39+E40</f>
      </c>
      <c r="G39" s="232">
        <v>1657</v>
      </c>
      <c r="H39" s="232">
        <v>70</v>
      </c>
      <c r="I39" s="234">
        <f t="shared" si="720"/>
      </c>
      <c r="J39" s="235">
        <f t="shared" si="825"/>
      </c>
      <c r="K39" s="232">
        <v>1</v>
      </c>
      <c r="L39" s="235">
        <f t="shared" si="953"/>
      </c>
      <c r="M39" s="232">
        <v>0</v>
      </c>
      <c r="N39" s="236">
        <f t="shared" si="1015"/>
      </c>
      <c r="O39" s="232">
        <v>0</v>
      </c>
      <c r="P39" s="236">
        <f t="shared" si="1046"/>
      </c>
      <c r="Q39" s="237">
        <f>(M39+M40)/(O39+O40)</f>
      </c>
      <c r="R39" s="238">
        <v>1</v>
      </c>
      <c r="S39" s="237">
        <f>(O39+O40)/(K39+K40)</f>
      </c>
      <c r="T39" s="238">
        <v>1</v>
      </c>
      <c r="U39" s="239">
        <f>F39/T39</f>
      </c>
      <c r="V39" s="240">
        <f>(F39+500)/T39</f>
      </c>
      <c r="W39" s="241">
        <v>795.6000000000004</v>
      </c>
      <c r="X39" s="240">
        <f>W39/T39</f>
      </c>
      <c r="Y39" s="237">
        <f>T39/R39</f>
      </c>
      <c r="Z39" s="240">
        <f>W39/F39</f>
      </c>
      <c r="AA39" s="240">
        <f>W39/(F39+500)</f>
      </c>
      <c r="AB39" s="238">
        <v>0</v>
      </c>
      <c r="AC39" s="238">
        <v>0</v>
      </c>
      <c r="AD39" s="237">
        <f>AB39/T39</f>
      </c>
      <c r="AE39" s="240">
        <f>(W39-AC39)/(F39+500)</f>
      </c>
      <c r="AF39" s="240" t="s">
        <v>266</v>
      </c>
    </row>
    <row r="40">
      <c r="A40" s="228"/>
      <c r="B40" s="229"/>
      <c r="C40" s="256"/>
      <c r="D40" s="231" t="s">
        <v>251</v>
      </c>
      <c r="E40" s="232">
        <v>849.58</v>
      </c>
      <c r="F40" s="233"/>
      <c r="G40" s="232">
        <v>9635</v>
      </c>
      <c r="H40" s="232">
        <v>365</v>
      </c>
      <c r="I40" s="234">
        <f t="shared" si="720"/>
      </c>
      <c r="J40" s="235">
        <f t="shared" si="825"/>
      </c>
      <c r="K40" s="232">
        <v>19</v>
      </c>
      <c r="L40" s="235">
        <f t="shared" si="953"/>
      </c>
      <c r="M40" s="232">
        <v>1</v>
      </c>
      <c r="N40" s="236">
        <f t="shared" si="1015"/>
      </c>
      <c r="O40" s="232">
        <v>0</v>
      </c>
      <c r="P40" s="236">
        <f t="shared" si="1046"/>
      </c>
      <c r="Q40" s="237"/>
      <c r="R40" s="238"/>
      <c r="S40" s="237"/>
      <c r="T40" s="238"/>
      <c r="U40" s="239"/>
      <c r="V40" s="240"/>
      <c r="W40" s="241"/>
      <c r="X40" s="240"/>
      <c r="Y40" s="237"/>
      <c r="Z40" s="240"/>
      <c r="AA40" s="240"/>
      <c r="AB40" s="238"/>
      <c r="AC40" s="238"/>
      <c r="AD40" s="237"/>
      <c r="AE40" s="240"/>
      <c r="AF40" s="242" t="s">
        <v>267</v>
      </c>
    </row>
    <row r="41">
      <c r="A41" s="228"/>
      <c r="B41" s="229" t="s">
        <v>276</v>
      </c>
      <c r="C41" s="256" t="s">
        <v>273</v>
      </c>
      <c r="D41" s="231" t="s">
        <v>249</v>
      </c>
      <c r="E41" s="232">
        <v>125.22</v>
      </c>
      <c r="F41" s="233">
        <f>E41+E42</f>
      </c>
      <c r="G41" s="232">
        <v>1110</v>
      </c>
      <c r="H41" s="232">
        <v>144</v>
      </c>
      <c r="I41" s="234">
        <f t="shared" si="720"/>
      </c>
      <c r="J41" s="235">
        <f t="shared" si="825"/>
      </c>
      <c r="K41" s="232">
        <v>2</v>
      </c>
      <c r="L41" s="235">
        <f t="shared" si="953"/>
      </c>
      <c r="M41" s="232">
        <v>0</v>
      </c>
      <c r="N41" s="236">
        <f t="shared" si="1015"/>
      </c>
      <c r="O41" s="232">
        <v>0</v>
      </c>
      <c r="P41" s="236">
        <f t="shared" si="1046"/>
      </c>
      <c r="Q41" s="237">
        <f>(M41+M42)/(O41+O42)</f>
      </c>
      <c r="R41" s="238">
        <v>8</v>
      </c>
      <c r="S41" s="237">
        <f>(O41+O42)/(K41+K42)</f>
      </c>
      <c r="T41" s="238">
        <v>1</v>
      </c>
      <c r="U41" s="239">
        <f>F41/T41</f>
      </c>
      <c r="V41" s="240">
        <f>(F41+500)/T41</f>
      </c>
      <c r="W41" s="241">
        <v>444.0000000000018</v>
      </c>
      <c r="X41" s="240">
        <f>W41/T41</f>
      </c>
      <c r="Y41" s="237">
        <f>T41/R41</f>
      </c>
      <c r="Z41" s="240">
        <f>W41/F41</f>
      </c>
      <c r="AA41" s="240">
        <f>W41/(F41+500)</f>
      </c>
      <c r="AB41" s="238">
        <v>0</v>
      </c>
      <c r="AC41" s="238">
        <v>0</v>
      </c>
      <c r="AD41" s="237">
        <f>AB41/T41</f>
      </c>
      <c r="AE41" s="240">
        <f>(W41-AC41)/(F41+500)</f>
      </c>
      <c r="AF41" s="240" t="s">
        <v>266</v>
      </c>
    </row>
    <row r="42">
      <c r="A42" s="228"/>
      <c r="B42" s="229"/>
      <c r="C42" s="256"/>
      <c r="D42" s="231" t="s">
        <v>251</v>
      </c>
      <c r="E42" s="232">
        <v>1332.48</v>
      </c>
      <c r="F42" s="233"/>
      <c r="G42" s="232">
        <v>16045</v>
      </c>
      <c r="H42" s="232">
        <v>805</v>
      </c>
      <c r="I42" s="234">
        <f t="shared" si="720"/>
      </c>
      <c r="J42" s="235">
        <f t="shared" si="825"/>
      </c>
      <c r="K42" s="232">
        <v>23</v>
      </c>
      <c r="L42" s="235">
        <f t="shared" si="953"/>
      </c>
      <c r="M42" s="232">
        <v>1</v>
      </c>
      <c r="N42" s="236">
        <f t="shared" si="1015"/>
      </c>
      <c r="O42" s="232">
        <v>0</v>
      </c>
      <c r="P42" s="236">
        <f t="shared" si="1046"/>
      </c>
      <c r="Q42" s="237"/>
      <c r="R42" s="238"/>
      <c r="S42" s="237"/>
      <c r="T42" s="238"/>
      <c r="U42" s="239"/>
      <c r="V42" s="240"/>
      <c r="W42" s="241"/>
      <c r="X42" s="240"/>
      <c r="Y42" s="237"/>
      <c r="Z42" s="240"/>
      <c r="AA42" s="240"/>
      <c r="AB42" s="238"/>
      <c r="AC42" s="238"/>
      <c r="AD42" s="237"/>
      <c r="AE42" s="240"/>
      <c r="AF42" s="242" t="s">
        <v>267</v>
      </c>
    </row>
    <row r="43">
      <c r="A43" s="228"/>
      <c r="B43" s="229" t="s">
        <v>277</v>
      </c>
      <c r="C43" s="256" t="s">
        <v>273</v>
      </c>
      <c r="D43" s="231" t="s">
        <v>249</v>
      </c>
      <c r="E43" s="232">
        <v>27.66</v>
      </c>
      <c r="F43" s="233">
        <f>E43+E44</f>
      </c>
      <c r="G43" s="232">
        <v>218</v>
      </c>
      <c r="H43" s="232">
        <v>15</v>
      </c>
      <c r="I43" s="234">
        <f t="shared" si="720"/>
      </c>
      <c r="J43" s="235">
        <f t="shared" si="825"/>
      </c>
      <c r="K43" s="232">
        <v>0</v>
      </c>
      <c r="L43" s="235">
        <f t="shared" si="953"/>
      </c>
      <c r="M43" s="232">
        <v>0</v>
      </c>
      <c r="N43" s="236">
        <f t="shared" si="1015"/>
      </c>
      <c r="O43" s="232">
        <v>0</v>
      </c>
      <c r="P43" s="236">
        <f t="shared" si="1046"/>
      </c>
      <c r="Q43" s="237">
        <f>(M43+M44)/(O43+O44)</f>
      </c>
      <c r="R43" s="238">
        <v>6</v>
      </c>
      <c r="S43" s="237">
        <f>(O43+O44)/(K43+K44)</f>
      </c>
      <c r="T43" s="238">
        <v>1</v>
      </c>
      <c r="U43" s="239">
        <f>F43/T43</f>
      </c>
      <c r="V43" s="240">
        <f>(F43+500)/T43</f>
      </c>
      <c r="W43" s="239">
        <v>360</v>
      </c>
      <c r="X43" s="240">
        <f>W43/T43</f>
      </c>
      <c r="Y43" s="237">
        <f>T43/R43</f>
      </c>
      <c r="Z43" s="240">
        <f>W43/F43</f>
      </c>
      <c r="AA43" s="240">
        <f>W43/(F43+500)</f>
      </c>
      <c r="AB43" s="238">
        <v>0</v>
      </c>
      <c r="AC43" s="238">
        <v>0</v>
      </c>
      <c r="AD43" s="237">
        <f>AB43/T43</f>
      </c>
      <c r="AE43" s="240">
        <f>(W43-AC43)/(F43+500)</f>
      </c>
      <c r="AF43" s="240" t="s">
        <v>266</v>
      </c>
    </row>
    <row r="44">
      <c r="A44" s="228"/>
      <c r="B44" s="229"/>
      <c r="C44" s="256"/>
      <c r="D44" s="231" t="s">
        <v>251</v>
      </c>
      <c r="E44" s="232">
        <v>914.69</v>
      </c>
      <c r="F44" s="233"/>
      <c r="G44" s="232">
        <v>9542</v>
      </c>
      <c r="H44" s="232">
        <v>688</v>
      </c>
      <c r="I44" s="234">
        <f t="shared" si="720"/>
      </c>
      <c r="J44" s="235">
        <f t="shared" si="825"/>
      </c>
      <c r="K44" s="232">
        <v>25</v>
      </c>
      <c r="L44" s="235">
        <f t="shared" si="953"/>
      </c>
      <c r="M44" s="232">
        <v>0</v>
      </c>
      <c r="N44" s="236">
        <f t="shared" si="1015"/>
      </c>
      <c r="O44" s="232">
        <v>0</v>
      </c>
      <c r="P44" s="236">
        <f t="shared" si="1046"/>
      </c>
      <c r="Q44" s="237"/>
      <c r="R44" s="238"/>
      <c r="S44" s="237"/>
      <c r="T44" s="238"/>
      <c r="U44" s="239"/>
      <c r="V44" s="240"/>
      <c r="W44" s="239"/>
      <c r="X44" s="240"/>
      <c r="Y44" s="237"/>
      <c r="Z44" s="240"/>
      <c r="AA44" s="240"/>
      <c r="AB44" s="238"/>
      <c r="AC44" s="238"/>
      <c r="AD44" s="237"/>
      <c r="AE44" s="240"/>
      <c r="AF44" s="242" t="s">
        <v>267</v>
      </c>
    </row>
    <row r="45">
      <c r="A45" s="228"/>
      <c r="B45" s="246" t="s">
        <v>257</v>
      </c>
      <c r="C45" s="246"/>
      <c r="D45" s="246"/>
      <c r="E45" s="247">
        <f>SUM(E35:E44)</f>
      </c>
      <c r="F45" s="247">
        <f>SUM(F35:F44)</f>
      </c>
      <c r="G45" s="247">
        <f>SUM(G35:G44)</f>
      </c>
      <c r="H45" s="247">
        <f>SUM(H35:H44)</f>
      </c>
      <c r="I45" s="248">
        <f t="shared" si="720"/>
      </c>
      <c r="J45" s="249">
        <f>SUM(J35:J44)</f>
      </c>
      <c r="K45" s="247">
        <f>SUM(K35:K44)</f>
      </c>
      <c r="L45" s="249">
        <f t="shared" si="953"/>
      </c>
      <c r="M45" s="247">
        <f>SUM(M35:M44)</f>
      </c>
      <c r="N45" s="250">
        <f t="shared" si="1015"/>
      </c>
      <c r="O45" s="247">
        <f>SUM(O35:O44)</f>
      </c>
      <c r="P45" s="250">
        <f t="shared" si="1046"/>
      </c>
      <c r="Q45" s="251">
        <f t="shared" ref="Q45:Q46" si="922">M45/O45</f>
      </c>
      <c r="R45" s="247">
        <f>SUM(R35:R44)</f>
      </c>
      <c r="S45" s="251">
        <f t="shared" ref="S45:S46" si="984">(O45+O45)/(K45+K45)</f>
      </c>
      <c r="T45" s="247">
        <f>SUM(T35:T44)</f>
      </c>
      <c r="U45" s="252">
        <f t="shared" ref="U45:U46" si="3">F45/T45</f>
      </c>
      <c r="V45" s="253">
        <f>(F45+5*500)/T45</f>
      </c>
      <c r="W45" s="249">
        <f>SUM(W35:W44)</f>
      </c>
      <c r="X45" s="254">
        <f t="shared" ref="X45:X46" si="171">W45/T45</f>
      </c>
      <c r="Y45" s="251">
        <f t="shared" ref="Y45:Y46" si="309">T45/R45</f>
      </c>
      <c r="Z45" s="253">
        <f t="shared" ref="Z45:Z46" si="447">W45/F45</f>
      </c>
      <c r="AA45" s="253">
        <f>W45/(F45+COUNT(W35:W44)*500)</f>
      </c>
      <c r="AB45" s="247">
        <f>SUM(AB35:AB44)</f>
      </c>
      <c r="AC45" s="247">
        <f>SUM(AC35:AC44)</f>
      </c>
      <c r="AD45" s="251">
        <f t="shared" ref="AD45:AD46" si="585">AB45/T45</f>
      </c>
      <c r="AE45" s="255">
        <f>(W45-AC45)/(F45+COUNT(W35:W44)*500)</f>
      </c>
      <c r="AF45" s="240"/>
    </row>
    <row r="46">
      <c r="A46" s="228"/>
      <c r="B46" s="258" t="s">
        <v>278</v>
      </c>
      <c r="C46" s="258"/>
      <c r="D46" s="258"/>
      <c r="E46" s="259">
        <f>SUM(E12)+E23+E34+E45</f>
      </c>
      <c r="F46" s="259">
        <f>SUM(F12)+F23+F34+F45</f>
      </c>
      <c r="G46" s="259">
        <f>SUM(G12)+G23+G34+G45</f>
      </c>
      <c r="H46" s="259">
        <f>SUM(H12)+H23+H34+H45</f>
      </c>
      <c r="I46" s="260">
        <f t="shared" si="720"/>
      </c>
      <c r="J46" s="261">
        <f>(E46/G46)*1000</f>
      </c>
      <c r="K46" s="262">
        <f>SUM(K12)+K23+K34+K45</f>
      </c>
      <c r="L46" s="261">
        <f t="shared" si="953"/>
      </c>
      <c r="M46" s="262">
        <f>SUM(M12)+M23+M34+M45</f>
      </c>
      <c r="N46" s="263">
        <f t="shared" si="1015"/>
      </c>
      <c r="O46" s="262">
        <f>SUM(O12)+O23+O34+O45</f>
      </c>
      <c r="P46" s="263">
        <f t="shared" si="1046"/>
      </c>
      <c r="Q46" s="264">
        <f t="shared" si="922"/>
      </c>
      <c r="R46" s="262">
        <f>SUM(R12)+R23+R34+R45</f>
      </c>
      <c r="S46" s="264">
        <f t="shared" si="984"/>
      </c>
      <c r="T46" s="262">
        <f>SUM(T12)+T23+T34+T45</f>
      </c>
      <c r="U46" s="265">
        <f t="shared" si="3"/>
      </c>
      <c r="V46" s="259">
        <f>(F46+4*500)/T46</f>
      </c>
      <c r="W46" s="265">
        <f>SUM(W12)+W23+W34+W45</f>
      </c>
      <c r="X46" s="259">
        <f t="shared" si="171"/>
      </c>
      <c r="Y46" s="264">
        <f t="shared" si="309"/>
      </c>
      <c r="Z46" s="259">
        <f t="shared" si="447"/>
      </c>
      <c r="AA46" s="259">
        <f>W46/(F46+COUNT(W2:W11,W13:W22,W24:W33,W35:W44)*500)</f>
      </c>
      <c r="AB46" s="262">
        <f>SUM(AB12)+AB23+AB34+AB45</f>
      </c>
      <c r="AC46" s="262">
        <f>SUM(AC12)+AC23+AC34+AC45</f>
      </c>
      <c r="AD46" s="264">
        <f t="shared" si="585"/>
      </c>
      <c r="AE46" s="259">
        <f>(W46-AC46)/(F46+COUNT(W2:W11,W13:W22,W24:W33,W35:W44)*500)</f>
      </c>
      <c r="AF46" s="240"/>
    </row>
    <row customHeight="true" ht="25.274725274725338" r="47">
      <c r="A47" s="220" t="s">
        <v>214</v>
      </c>
      <c r="B47" s="220" t="s">
        <v>215</v>
      </c>
      <c r="C47" s="220" t="s">
        <v>216</v>
      </c>
      <c r="D47" s="220" t="s">
        <v>217</v>
      </c>
      <c r="E47" s="220" t="s">
        <v>218</v>
      </c>
      <c r="F47" s="220" t="s">
        <v>219</v>
      </c>
      <c r="G47" s="220" t="s">
        <v>220</v>
      </c>
      <c r="H47" s="220" t="s">
        <v>221</v>
      </c>
      <c r="I47" s="221" t="s">
        <v>222</v>
      </c>
      <c r="J47" s="222" t="s">
        <v>223</v>
      </c>
      <c r="K47" s="220" t="s">
        <v>224</v>
      </c>
      <c r="L47" s="222" t="s">
        <v>225</v>
      </c>
      <c r="M47" s="220" t="s">
        <v>226</v>
      </c>
      <c r="N47" s="223" t="s">
        <v>227</v>
      </c>
      <c r="O47" s="220" t="s">
        <v>228</v>
      </c>
      <c r="P47" s="223" t="s">
        <v>229</v>
      </c>
      <c r="Q47" s="221" t="s">
        <v>230</v>
      </c>
      <c r="R47" s="224" t="s">
        <v>231</v>
      </c>
      <c r="S47" s="225" t="s">
        <v>232</v>
      </c>
      <c r="T47" s="224" t="s">
        <v>233</v>
      </c>
      <c r="U47" s="226" t="s">
        <v>234</v>
      </c>
      <c r="V47" s="227" t="s">
        <v>235</v>
      </c>
      <c r="W47" s="226" t="s">
        <v>236</v>
      </c>
      <c r="X47" s="227" t="s">
        <v>237</v>
      </c>
      <c r="Y47" s="225" t="s">
        <v>238</v>
      </c>
      <c r="Z47" s="227" t="s">
        <v>239</v>
      </c>
      <c r="AA47" s="227" t="s">
        <v>240</v>
      </c>
      <c r="AB47" s="227" t="s">
        <v>241</v>
      </c>
      <c r="AC47" s="224" t="s">
        <v>242</v>
      </c>
      <c r="AD47" s="225" t="s">
        <v>243</v>
      </c>
      <c r="AE47" s="227" t="s">
        <v>244</v>
      </c>
      <c r="AF47" s="227" t="s">
        <v>245</v>
      </c>
    </row>
    <row customHeight="true" ht="25" r="48">
      <c r="A48" s="228" t="s">
        <v>279</v>
      </c>
      <c r="B48" s="229" t="s">
        <v>247</v>
      </c>
      <c r="C48" s="230" t="s">
        <v>248</v>
      </c>
      <c r="D48" s="231" t="s">
        <v>249</v>
      </c>
      <c r="E48" s="232">
        <v>29.15</v>
      </c>
      <c r="F48" s="233">
        <f>E48+E49</f>
      </c>
      <c r="G48" s="232">
        <v>271</v>
      </c>
      <c r="H48" s="232">
        <v>42</v>
      </c>
      <c r="I48" s="234">
        <f t="shared" ref="I48:I92" si="721">H48/G48</f>
      </c>
      <c r="J48" s="235">
        <f t="shared" ref="J48:J51" si="826">(E48/G48)*1000</f>
      </c>
      <c r="K48" s="232">
        <v>0</v>
      </c>
      <c r="L48" s="235">
        <f t="shared" ref="L48:L92" si="954">E48/K48</f>
      </c>
      <c r="M48" s="232">
        <v>0</v>
      </c>
      <c r="N48" s="236">
        <f t="shared" ref="N48:N92" si="1016">E48/M48</f>
      </c>
      <c r="O48" s="232">
        <v>0</v>
      </c>
      <c r="P48" s="236">
        <f t="shared" ref="P48:P92" si="1047">E48/O48</f>
      </c>
      <c r="Q48" s="237">
        <f>(M48+M49)/(O48+O49)</f>
      </c>
      <c r="R48" s="238">
        <v>0</v>
      </c>
      <c r="S48" s="237">
        <f>(O48+O49)/(K48+K49)</f>
      </c>
      <c r="T48" s="238">
        <v>0</v>
      </c>
      <c r="U48" s="239">
        <f>F48/T48</f>
      </c>
      <c r="V48" s="240">
        <f>(F48+500)/T48</f>
      </c>
      <c r="W48" s="241">
        <v>0</v>
      </c>
      <c r="X48" s="240">
        <f>W48/T48</f>
      </c>
      <c r="Y48" s="237">
        <f>T48/R48</f>
      </c>
      <c r="Z48" s="240">
        <f>W48/F48</f>
      </c>
      <c r="AA48" s="240">
        <f>W48/(F48+500)</f>
      </c>
      <c r="AB48" s="238">
        <v>0</v>
      </c>
      <c r="AC48" s="238">
        <v>0</v>
      </c>
      <c r="AD48" s="237">
        <f>AB48/T48</f>
      </c>
      <c r="AE48" s="240">
        <f>(W48-AC48)/(F48+500)</f>
      </c>
      <c r="AF48" s="240" t="s">
        <v>250</v>
      </c>
    </row>
    <row r="49">
      <c r="A49" s="228"/>
      <c r="B49" s="229"/>
      <c r="C49" s="230"/>
      <c r="D49" s="231" t="s">
        <v>251</v>
      </c>
      <c r="E49" s="232">
        <v>868.41</v>
      </c>
      <c r="F49" s="233"/>
      <c r="G49" s="232">
        <v>8268</v>
      </c>
      <c r="H49" s="232">
        <v>940</v>
      </c>
      <c r="I49" s="234">
        <f t="shared" si="721"/>
      </c>
      <c r="J49" s="235">
        <f t="shared" si="826"/>
      </c>
      <c r="K49" s="232">
        <v>17</v>
      </c>
      <c r="L49" s="235">
        <f t="shared" si="954"/>
      </c>
      <c r="M49" s="232">
        <v>0</v>
      </c>
      <c r="N49" s="236">
        <f t="shared" si="1016"/>
      </c>
      <c r="O49" s="232">
        <v>0</v>
      </c>
      <c r="P49" s="236">
        <f t="shared" si="1047"/>
      </c>
      <c r="Q49" s="237"/>
      <c r="R49" s="238"/>
      <c r="S49" s="237"/>
      <c r="T49" s="238"/>
      <c r="U49" s="239"/>
      <c r="V49" s="240"/>
      <c r="W49" s="241"/>
      <c r="X49" s="240"/>
      <c r="Y49" s="237"/>
      <c r="Z49" s="240"/>
      <c r="AA49" s="240"/>
      <c r="AB49" s="238"/>
      <c r="AC49" s="238"/>
      <c r="AD49" s="237"/>
      <c r="AE49" s="240"/>
      <c r="AF49" s="242" t="s">
        <v>252</v>
      </c>
    </row>
    <row r="50">
      <c r="A50" s="228"/>
      <c r="B50" s="229" t="s">
        <v>253</v>
      </c>
      <c r="C50" s="230" t="s">
        <v>248</v>
      </c>
      <c r="D50" s="231" t="s">
        <v>249</v>
      </c>
      <c r="E50" s="243">
        <v>85.2</v>
      </c>
      <c r="F50" s="233">
        <f>E50+E51</f>
      </c>
      <c r="G50" s="232">
        <v>709</v>
      </c>
      <c r="H50" s="232">
        <v>113</v>
      </c>
      <c r="I50" s="234">
        <f t="shared" si="721"/>
      </c>
      <c r="J50" s="235">
        <f t="shared" si="826"/>
      </c>
      <c r="K50" s="232">
        <v>1</v>
      </c>
      <c r="L50" s="235">
        <f t="shared" si="954"/>
      </c>
      <c r="M50" s="232">
        <v>0</v>
      </c>
      <c r="N50" s="236">
        <f t="shared" si="1016"/>
      </c>
      <c r="O50" s="232">
        <v>0</v>
      </c>
      <c r="P50" s="236">
        <f t="shared" si="1047"/>
      </c>
      <c r="Q50" s="237">
        <f>(M50+M51)/(O50+O51)</f>
      </c>
      <c r="R50" s="238">
        <v>5</v>
      </c>
      <c r="S50" s="237">
        <f>(O50+O51)/(K50+K51)</f>
      </c>
      <c r="T50" s="238">
        <v>0</v>
      </c>
      <c r="U50" s="239">
        <f>F50/T50</f>
      </c>
      <c r="V50" s="240">
        <f>(F50+500)/T50</f>
      </c>
      <c r="W50" s="241">
        <v>0</v>
      </c>
      <c r="X50" s="240">
        <f>W50/T50</f>
      </c>
      <c r="Y50" s="237">
        <f>T50/R50</f>
      </c>
      <c r="Z50" s="240">
        <f>W50/F50</f>
      </c>
      <c r="AA50" s="240">
        <f>W50/(F50+500)</f>
      </c>
      <c r="AB50" s="238">
        <v>0</v>
      </c>
      <c r="AC50" s="238">
        <v>0</v>
      </c>
      <c r="AD50" s="237">
        <f>AB50/T50</f>
      </c>
      <c r="AE50" s="240">
        <f>(W50-AC50)/(F50+500)</f>
      </c>
      <c r="AF50" s="240" t="s">
        <v>250</v>
      </c>
    </row>
    <row r="51">
      <c r="A51" s="228"/>
      <c r="B51" s="229"/>
      <c r="C51" s="230"/>
      <c r="D51" s="231" t="s">
        <v>251</v>
      </c>
      <c r="E51" s="243">
        <v>1065.56</v>
      </c>
      <c r="F51" s="233"/>
      <c r="G51" s="232">
        <v>8121</v>
      </c>
      <c r="H51" s="232">
        <v>577</v>
      </c>
      <c r="I51" s="234">
        <f t="shared" si="721"/>
      </c>
      <c r="J51" s="235">
        <f t="shared" si="826"/>
      </c>
      <c r="K51" s="232">
        <v>14</v>
      </c>
      <c r="L51" s="235">
        <f t="shared" si="954"/>
      </c>
      <c r="M51" s="232">
        <v>0</v>
      </c>
      <c r="N51" s="236">
        <f t="shared" si="1016"/>
      </c>
      <c r="O51" s="232">
        <v>0</v>
      </c>
      <c r="P51" s="236">
        <f t="shared" si="1047"/>
      </c>
      <c r="Q51" s="237"/>
      <c r="R51" s="238"/>
      <c r="S51" s="237"/>
      <c r="T51" s="238"/>
      <c r="U51" s="239"/>
      <c r="V51" s="240"/>
      <c r="W51" s="241"/>
      <c r="X51" s="240"/>
      <c r="Y51" s="237"/>
      <c r="Z51" s="240"/>
      <c r="AA51" s="240"/>
      <c r="AB51" s="238"/>
      <c r="AC51" s="238"/>
      <c r="AD51" s="237"/>
      <c r="AE51" s="240"/>
      <c r="AF51" s="242" t="s">
        <v>252</v>
      </c>
    </row>
    <row r="52">
      <c r="A52" s="228"/>
      <c r="B52" s="229" t="s">
        <v>254</v>
      </c>
      <c r="C52" s="230" t="s">
        <v>248</v>
      </c>
      <c r="D52" s="231" t="s">
        <v>249</v>
      </c>
      <c r="E52" s="232">
        <v>174.56</v>
      </c>
      <c r="F52" s="233">
        <f>E52+E53</f>
      </c>
      <c r="G52" s="232">
        <v>1378</v>
      </c>
      <c r="H52" s="232">
        <v>149</v>
      </c>
      <c r="I52" s="234">
        <f t="shared" si="721"/>
      </c>
      <c r="J52" s="234">
        <f t="shared" ref="J52:J55" si="755">I52/H52</f>
      </c>
      <c r="K52" s="232">
        <v>1</v>
      </c>
      <c r="L52" s="235">
        <f t="shared" si="954"/>
      </c>
      <c r="M52" s="232">
        <v>0</v>
      </c>
      <c r="N52" s="236">
        <f t="shared" si="1016"/>
      </c>
      <c r="O52" s="232">
        <v>0</v>
      </c>
      <c r="P52" s="236">
        <f t="shared" si="1047"/>
      </c>
      <c r="Q52" s="237">
        <f>(M52+M53)/(O52+O53)</f>
      </c>
      <c r="R52" s="238">
        <v>5</v>
      </c>
      <c r="S52" s="237">
        <f>(O52+O53)/(K52+K53)</f>
      </c>
      <c r="T52" s="238">
        <v>1</v>
      </c>
      <c r="U52" s="239">
        <f>F52/T52</f>
      </c>
      <c r="V52" s="240">
        <f>(F52+500)/T52</f>
      </c>
      <c r="W52" s="241">
        <v>2011.2</v>
      </c>
      <c r="X52" s="240">
        <f>W52/T52</f>
      </c>
      <c r="Y52" s="237">
        <f>T52/R52</f>
      </c>
      <c r="Z52" s="240">
        <f>W52/F52</f>
      </c>
      <c r="AA52" s="240">
        <f>W52/(F52+500)</f>
      </c>
      <c r="AB52" s="238">
        <v>1</v>
      </c>
      <c r="AC52" s="238">
        <v>2011.2</v>
      </c>
      <c r="AD52" s="237">
        <f>AB52/T52</f>
      </c>
      <c r="AE52" s="240">
        <f>(W52-AC52)/(F52+500)</f>
      </c>
      <c r="AF52" s="240" t="s">
        <v>250</v>
      </c>
    </row>
    <row r="53">
      <c r="A53" s="228"/>
      <c r="B53" s="229"/>
      <c r="C53" s="230"/>
      <c r="D53" s="231" t="s">
        <v>251</v>
      </c>
      <c r="E53" s="232">
        <v>770.79</v>
      </c>
      <c r="F53" s="233"/>
      <c r="G53" s="232">
        <v>5350</v>
      </c>
      <c r="H53" s="232">
        <v>307</v>
      </c>
      <c r="I53" s="234">
        <f t="shared" si="721"/>
      </c>
      <c r="J53" s="234">
        <f t="shared" si="755"/>
      </c>
      <c r="K53" s="232">
        <v>16</v>
      </c>
      <c r="L53" s="235">
        <f t="shared" si="954"/>
      </c>
      <c r="M53" s="232">
        <v>0</v>
      </c>
      <c r="N53" s="236">
        <f t="shared" si="1016"/>
      </c>
      <c r="O53" s="232">
        <v>0</v>
      </c>
      <c r="P53" s="236">
        <f t="shared" si="1047"/>
      </c>
      <c r="Q53" s="237"/>
      <c r="R53" s="238"/>
      <c r="S53" s="237"/>
      <c r="T53" s="238"/>
      <c r="U53" s="239"/>
      <c r="V53" s="240"/>
      <c r="W53" s="241"/>
      <c r="X53" s="240"/>
      <c r="Y53" s="237"/>
      <c r="Z53" s="240"/>
      <c r="AA53" s="240"/>
      <c r="AB53" s="238"/>
      <c r="AC53" s="238"/>
      <c r="AD53" s="237"/>
      <c r="AE53" s="240"/>
      <c r="AF53" s="242" t="s">
        <v>252</v>
      </c>
    </row>
    <row r="54">
      <c r="A54" s="228"/>
      <c r="B54" s="229" t="s">
        <v>255</v>
      </c>
      <c r="C54" s="230" t="s">
        <v>248</v>
      </c>
      <c r="D54" s="231" t="s">
        <v>249</v>
      </c>
      <c r="E54" s="232">
        <v>295.84</v>
      </c>
      <c r="F54" s="233">
        <f>E54+E55</f>
      </c>
      <c r="G54" s="232">
        <v>1719</v>
      </c>
      <c r="H54" s="232">
        <v>93</v>
      </c>
      <c r="I54" s="234">
        <f t="shared" si="721"/>
      </c>
      <c r="J54" s="234">
        <f t="shared" si="755"/>
      </c>
      <c r="K54" s="232">
        <v>2</v>
      </c>
      <c r="L54" s="235">
        <f t="shared" si="954"/>
      </c>
      <c r="M54" s="232">
        <v>2</v>
      </c>
      <c r="N54" s="236">
        <f t="shared" si="1016"/>
      </c>
      <c r="O54" s="232">
        <v>0</v>
      </c>
      <c r="P54" s="236">
        <f t="shared" si="1047"/>
      </c>
      <c r="Q54" s="237">
        <f>(M54+M55)/(O54+O55)</f>
      </c>
      <c r="R54" s="238">
        <v>8</v>
      </c>
      <c r="S54" s="237">
        <f>(O54+O55)/(K54+K55)</f>
      </c>
      <c r="T54" s="238">
        <v>2</v>
      </c>
      <c r="U54" s="239">
        <f>F54/T54</f>
      </c>
      <c r="V54" s="240">
        <f>(F54+500)/T54</f>
      </c>
      <c r="W54" s="241">
        <v>2690.4000000000005</v>
      </c>
      <c r="X54" s="240">
        <f>W54/T54</f>
      </c>
      <c r="Y54" s="237">
        <f>T54/R54</f>
      </c>
      <c r="Z54" s="240">
        <f>W54/F54</f>
      </c>
      <c r="AA54" s="240">
        <f>W54/(F54+500)</f>
      </c>
      <c r="AB54" s="238">
        <v>1</v>
      </c>
      <c r="AC54" s="238">
        <v>679.2</v>
      </c>
      <c r="AD54" s="237">
        <f>AB54/T54</f>
      </c>
      <c r="AE54" s="240">
        <f>(W54-AC54)/(F54+500)</f>
      </c>
      <c r="AF54" s="240" t="s">
        <v>250</v>
      </c>
    </row>
    <row r="55">
      <c r="A55" s="228"/>
      <c r="B55" s="229"/>
      <c r="C55" s="230"/>
      <c r="D55" s="231" t="s">
        <v>251</v>
      </c>
      <c r="E55" s="232">
        <v>733.33</v>
      </c>
      <c r="F55" s="233"/>
      <c r="G55" s="232">
        <v>4583</v>
      </c>
      <c r="H55" s="232">
        <v>205</v>
      </c>
      <c r="I55" s="234">
        <f t="shared" si="721"/>
      </c>
      <c r="J55" s="234">
        <f t="shared" si="755"/>
      </c>
      <c r="K55" s="232">
        <v>12</v>
      </c>
      <c r="L55" s="235">
        <f t="shared" si="954"/>
      </c>
      <c r="M55" s="232">
        <v>0</v>
      </c>
      <c r="N55" s="236">
        <f t="shared" si="1016"/>
      </c>
      <c r="O55" s="232">
        <v>0</v>
      </c>
      <c r="P55" s="236">
        <f t="shared" si="1047"/>
      </c>
      <c r="Q55" s="237"/>
      <c r="R55" s="238"/>
      <c r="S55" s="237"/>
      <c r="T55" s="238"/>
      <c r="U55" s="239"/>
      <c r="V55" s="240"/>
      <c r="W55" s="241"/>
      <c r="X55" s="240"/>
      <c r="Y55" s="237"/>
      <c r="Z55" s="240"/>
      <c r="AA55" s="240"/>
      <c r="AB55" s="238"/>
      <c r="AC55" s="238"/>
      <c r="AD55" s="237"/>
      <c r="AE55" s="240"/>
      <c r="AF55" s="242" t="s">
        <v>252</v>
      </c>
    </row>
    <row r="56">
      <c r="A56" s="228"/>
      <c r="B56" s="229" t="s">
        <v>256</v>
      </c>
      <c r="C56" s="230" t="s">
        <v>248</v>
      </c>
      <c r="D56" s="231" t="s">
        <v>249</v>
      </c>
      <c r="E56" s="243">
        <v>210</v>
      </c>
      <c r="F56" s="244">
        <f>E56+E57</f>
      </c>
      <c r="G56" s="232">
        <v>1196</v>
      </c>
      <c r="H56" s="232">
        <v>85</v>
      </c>
      <c r="I56" s="234">
        <f t="shared" si="721"/>
      </c>
      <c r="J56" s="235">
        <f t="shared" ref="J56:J60" si="827">(E56/G56)*1000</f>
      </c>
      <c r="K56" s="232">
        <v>4</v>
      </c>
      <c r="L56" s="235">
        <f t="shared" si="954"/>
      </c>
      <c r="M56" s="232">
        <v>0</v>
      </c>
      <c r="N56" s="236">
        <f t="shared" si="1016"/>
      </c>
      <c r="O56" s="232">
        <v>0</v>
      </c>
      <c r="P56" s="236">
        <f t="shared" si="1047"/>
      </c>
      <c r="Q56" s="237">
        <f>(M56+M57)/(O56+O57)</f>
      </c>
      <c r="R56" s="238">
        <v>10</v>
      </c>
      <c r="S56" s="237">
        <f>(O56+O57)/(K56+K57)</f>
      </c>
      <c r="T56" s="238">
        <v>5</v>
      </c>
      <c r="U56" s="239">
        <f>F56/T56</f>
      </c>
      <c r="V56" s="240">
        <f>(F56+500)/T56</f>
      </c>
      <c r="W56" s="238">
        <v>5572.799999999999</v>
      </c>
      <c r="X56" s="240">
        <f>W56/T56</f>
      </c>
      <c r="Y56" s="237">
        <f>T56/R56</f>
      </c>
      <c r="Z56" s="240">
        <f>W56/F56</f>
      </c>
      <c r="AA56" s="240">
        <f>W56/(F56+500)</f>
      </c>
      <c r="AB56" s="238">
        <v>5</v>
      </c>
      <c r="AC56" s="238">
        <v>5572.8</v>
      </c>
      <c r="AD56" s="237">
        <f>AB56/T56</f>
      </c>
      <c r="AE56" s="240">
        <f>(W56-AC56)/(F56+500)</f>
      </c>
      <c r="AF56" s="240" t="s">
        <v>250</v>
      </c>
    </row>
    <row r="57">
      <c r="A57" s="228"/>
      <c r="B57" s="229"/>
      <c r="C57" s="230"/>
      <c r="D57" s="231" t="s">
        <v>251</v>
      </c>
      <c r="E57" s="243">
        <v>878.35</v>
      </c>
      <c r="F57" s="244"/>
      <c r="G57" s="232">
        <v>4696</v>
      </c>
      <c r="H57" s="245">
        <v>189</v>
      </c>
      <c r="I57" s="234">
        <f t="shared" si="721"/>
      </c>
      <c r="J57" s="235">
        <f t="shared" si="827"/>
      </c>
      <c r="K57" s="232">
        <v>16</v>
      </c>
      <c r="L57" s="235">
        <f t="shared" si="954"/>
      </c>
      <c r="M57" s="232">
        <v>1</v>
      </c>
      <c r="N57" s="236">
        <f t="shared" si="1016"/>
      </c>
      <c r="O57" s="232">
        <v>0</v>
      </c>
      <c r="P57" s="236">
        <f t="shared" si="1047"/>
      </c>
      <c r="Q57" s="237"/>
      <c r="R57" s="238"/>
      <c r="S57" s="237"/>
      <c r="T57" s="238"/>
      <c r="U57" s="239"/>
      <c r="V57" s="240"/>
      <c r="W57" s="238"/>
      <c r="X57" s="240"/>
      <c r="Y57" s="237"/>
      <c r="Z57" s="240"/>
      <c r="AA57" s="240"/>
      <c r="AB57" s="238"/>
      <c r="AC57" s="238"/>
      <c r="AD57" s="237"/>
      <c r="AE57" s="240"/>
      <c r="AF57" s="242" t="s">
        <v>252</v>
      </c>
    </row>
    <row r="58">
      <c r="A58" s="228"/>
      <c r="B58" s="246" t="s">
        <v>257</v>
      </c>
      <c r="C58" s="246"/>
      <c r="D58" s="246"/>
      <c r="E58" s="247">
        <f>SUM(E48:E57)</f>
      </c>
      <c r="F58" s="247">
        <f>SUM(F48:F57)</f>
      </c>
      <c r="G58" s="247">
        <f>SUM(G48:G57)</f>
      </c>
      <c r="H58" s="247">
        <f>SUM(H48:H57)</f>
      </c>
      <c r="I58" s="248">
        <f t="shared" si="721"/>
      </c>
      <c r="J58" s="249">
        <f t="shared" si="827"/>
      </c>
      <c r="K58" s="247">
        <f>SUM(K48:K57)</f>
      </c>
      <c r="L58" s="249">
        <f t="shared" si="954"/>
      </c>
      <c r="M58" s="247">
        <f>SUM(M48:M57)</f>
      </c>
      <c r="N58" s="250">
        <f t="shared" si="1016"/>
      </c>
      <c r="O58" s="247">
        <f>SUM(O48:O57)</f>
      </c>
      <c r="P58" s="250">
        <f t="shared" si="1047"/>
      </c>
      <c r="Q58" s="251">
        <f>M58/O58</f>
      </c>
      <c r="R58" s="247">
        <f>SUM(R48:R57)</f>
      </c>
      <c r="S58" s="251">
        <f>(O58+O58)/(K58+K58)</f>
      </c>
      <c r="T58" s="247">
        <f>SUM(T48:T57)</f>
      </c>
      <c r="U58" s="252">
        <f t="shared" ref="U58:U59" si="4">F58/T58</f>
      </c>
      <c r="V58" s="253">
        <f>(F58+5*500)/T58</f>
      </c>
      <c r="W58" s="249">
        <f>SUM(W48:W57)</f>
      </c>
      <c r="X58" s="254">
        <f t="shared" ref="X58:X59" si="172">W58/T58</f>
      </c>
      <c r="Y58" s="251">
        <f t="shared" ref="Y58:Y59" si="310">T58/R58</f>
      </c>
      <c r="Z58" s="253">
        <f t="shared" ref="Z58:Z59" si="448">W58/F58</f>
      </c>
      <c r="AA58" s="253">
        <f>W58/(F58+COUNT(W48:W57)*500)</f>
      </c>
      <c r="AB58" s="247">
        <f>SUM(AB48:AB57)</f>
      </c>
      <c r="AC58" s="247">
        <f>SUM(AC48:AC57)</f>
      </c>
      <c r="AD58" s="251">
        <f t="shared" ref="AD58:AD59" si="586">AB58/T58</f>
      </c>
      <c r="AE58" s="255">
        <f>(W58-AC58)/(F58+COUNT(W48:W57)*500)</f>
      </c>
      <c r="AF58" s="240"/>
    </row>
    <row r="59">
      <c r="A59" s="228"/>
      <c r="B59" s="229" t="s">
        <v>258</v>
      </c>
      <c r="C59" s="256" t="s">
        <v>259</v>
      </c>
      <c r="D59" s="231" t="s">
        <v>249</v>
      </c>
      <c r="E59" s="243">
        <v>88.28</v>
      </c>
      <c r="F59" s="244">
        <f>E59+E60</f>
      </c>
      <c r="G59" s="232">
        <v>807</v>
      </c>
      <c r="H59" s="232">
        <v>54</v>
      </c>
      <c r="I59" s="234">
        <f t="shared" si="721"/>
      </c>
      <c r="J59" s="235">
        <f t="shared" si="827"/>
      </c>
      <c r="K59" s="232">
        <v>1</v>
      </c>
      <c r="L59" s="235">
        <f t="shared" si="954"/>
      </c>
      <c r="M59" s="232">
        <v>1</v>
      </c>
      <c r="N59" s="236">
        <f t="shared" si="1016"/>
      </c>
      <c r="O59" s="232">
        <v>0</v>
      </c>
      <c r="P59" s="236">
        <f t="shared" si="1047"/>
      </c>
      <c r="Q59" s="237">
        <f>(M59+M60)/(O59+O60)</f>
      </c>
      <c r="R59" s="238">
        <v>1</v>
      </c>
      <c r="S59" s="237">
        <f>(O59+O60)/(K59+K60)</f>
      </c>
      <c r="T59" s="238">
        <v>0</v>
      </c>
      <c r="U59" s="239">
        <f t="shared" si="4"/>
      </c>
      <c r="V59" s="240">
        <f>(F59+500)/T59</f>
      </c>
      <c r="W59" s="241">
        <v>0</v>
      </c>
      <c r="X59" s="240">
        <f t="shared" si="172"/>
      </c>
      <c r="Y59" s="237">
        <f t="shared" si="310"/>
      </c>
      <c r="Z59" s="240">
        <f t="shared" si="448"/>
      </c>
      <c r="AA59" s="240">
        <f>W59/(F59+500)</f>
      </c>
      <c r="AB59" s="238">
        <v>0</v>
      </c>
      <c r="AC59" s="238">
        <v>0</v>
      </c>
      <c r="AD59" s="237">
        <f t="shared" si="586"/>
      </c>
      <c r="AE59" s="240">
        <f>(W59-AC59)/(F59+500)</f>
      </c>
      <c r="AF59" s="240" t="s">
        <v>250</v>
      </c>
    </row>
    <row r="60">
      <c r="A60" s="228"/>
      <c r="B60" s="229"/>
      <c r="C60" s="256"/>
      <c r="D60" s="231" t="s">
        <v>251</v>
      </c>
      <c r="E60" s="243">
        <v>739.11</v>
      </c>
      <c r="F60" s="244"/>
      <c r="G60" s="232">
        <v>5529</v>
      </c>
      <c r="H60" s="245">
        <v>213</v>
      </c>
      <c r="I60" s="234">
        <f t="shared" si="721"/>
      </c>
      <c r="J60" s="235">
        <f t="shared" si="827"/>
      </c>
      <c r="K60" s="232">
        <v>14</v>
      </c>
      <c r="L60" s="235">
        <f t="shared" si="954"/>
      </c>
      <c r="M60" s="232">
        <v>0</v>
      </c>
      <c r="N60" s="236">
        <f t="shared" si="1016"/>
      </c>
      <c r="O60" s="232">
        <v>0</v>
      </c>
      <c r="P60" s="236">
        <f t="shared" si="1047"/>
      </c>
      <c r="Q60" s="237"/>
      <c r="R60" s="238"/>
      <c r="S60" s="237"/>
      <c r="T60" s="238"/>
      <c r="U60" s="239"/>
      <c r="V60" s="240"/>
      <c r="W60" s="241"/>
      <c r="X60" s="240"/>
      <c r="Y60" s="237"/>
      <c r="Z60" s="240"/>
      <c r="AA60" s="240"/>
      <c r="AB60" s="238"/>
      <c r="AC60" s="238"/>
      <c r="AD60" s="237"/>
      <c r="AE60" s="240"/>
      <c r="AF60" s="242" t="s">
        <v>252</v>
      </c>
    </row>
    <row r="61">
      <c r="A61" s="228"/>
      <c r="B61" s="229" t="s">
        <v>260</v>
      </c>
      <c r="C61" s="256" t="s">
        <v>259</v>
      </c>
      <c r="D61" s="231" t="s">
        <v>249</v>
      </c>
      <c r="E61" s="232">
        <v>45.97</v>
      </c>
      <c r="F61" s="233">
        <f>E61+E62</f>
      </c>
      <c r="G61" s="232">
        <v>630</v>
      </c>
      <c r="H61" s="232">
        <v>25</v>
      </c>
      <c r="I61" s="234">
        <f t="shared" si="721"/>
      </c>
      <c r="J61" s="234">
        <f t="shared" ref="J61:J62" si="756">I61/H61</f>
      </c>
      <c r="K61" s="232">
        <v>0</v>
      </c>
      <c r="L61" s="235">
        <f t="shared" si="954"/>
      </c>
      <c r="M61" s="232">
        <v>0</v>
      </c>
      <c r="N61" s="236">
        <f t="shared" si="1016"/>
      </c>
      <c r="O61" s="232">
        <v>0</v>
      </c>
      <c r="P61" s="236">
        <f t="shared" si="1047"/>
      </c>
      <c r="Q61" s="237">
        <f>(M61+M62)/(O61+O62)</f>
      </c>
      <c r="R61" s="238">
        <v>7</v>
      </c>
      <c r="S61" s="237">
        <f>(O61+O62)/(K61+K62)</f>
      </c>
      <c r="T61" s="238">
        <v>4</v>
      </c>
      <c r="U61" s="239">
        <f>F61/T61</f>
      </c>
      <c r="V61" s="240">
        <f>(F61+500)/T61</f>
      </c>
      <c r="W61" s="241">
        <v>2252.3999999999996</v>
      </c>
      <c r="X61" s="240">
        <f>W61/T61</f>
      </c>
      <c r="Y61" s="237">
        <f>T61/R61</f>
      </c>
      <c r="Z61" s="240">
        <f>W61/F61</f>
      </c>
      <c r="AA61" s="240">
        <f>W61/(F61+500)</f>
      </c>
      <c r="AB61" s="238">
        <v>0</v>
      </c>
      <c r="AC61" s="238">
        <v>0</v>
      </c>
      <c r="AD61" s="237">
        <f>AB61/T61</f>
      </c>
      <c r="AE61" s="240">
        <f>(W61-AC61)/(F61+500)</f>
      </c>
      <c r="AF61" s="240" t="s">
        <v>250</v>
      </c>
    </row>
    <row r="62">
      <c r="A62" s="228"/>
      <c r="B62" s="229"/>
      <c r="C62" s="256"/>
      <c r="D62" s="231" t="s">
        <v>251</v>
      </c>
      <c r="E62" s="232">
        <v>728.31</v>
      </c>
      <c r="F62" s="233"/>
      <c r="G62" s="232">
        <v>4682</v>
      </c>
      <c r="H62" s="232">
        <v>253</v>
      </c>
      <c r="I62" s="234">
        <f t="shared" si="721"/>
      </c>
      <c r="J62" s="234">
        <f t="shared" si="756"/>
      </c>
      <c r="K62" s="232">
        <v>15</v>
      </c>
      <c r="L62" s="235">
        <f t="shared" si="954"/>
      </c>
      <c r="M62" s="232">
        <v>1</v>
      </c>
      <c r="N62" s="236">
        <f t="shared" si="1016"/>
      </c>
      <c r="O62" s="232">
        <v>0</v>
      </c>
      <c r="P62" s="236">
        <f t="shared" si="1047"/>
      </c>
      <c r="Q62" s="237"/>
      <c r="R62" s="238"/>
      <c r="S62" s="237"/>
      <c r="T62" s="238"/>
      <c r="U62" s="239"/>
      <c r="V62" s="240"/>
      <c r="W62" s="241"/>
      <c r="X62" s="240"/>
      <c r="Y62" s="237"/>
      <c r="Z62" s="240"/>
      <c r="AA62" s="240"/>
      <c r="AB62" s="238"/>
      <c r="AC62" s="238"/>
      <c r="AD62" s="237"/>
      <c r="AE62" s="240"/>
      <c r="AF62" s="242" t="s">
        <v>252</v>
      </c>
    </row>
    <row r="63">
      <c r="A63" s="228"/>
      <c r="B63" s="229" t="s">
        <v>261</v>
      </c>
      <c r="C63" s="256" t="s">
        <v>259</v>
      </c>
      <c r="D63" s="231" t="s">
        <v>249</v>
      </c>
      <c r="E63" s="232">
        <v>109.26</v>
      </c>
      <c r="F63" s="233">
        <f>E63+E64</f>
      </c>
      <c r="G63" s="232">
        <v>1054</v>
      </c>
      <c r="H63" s="232">
        <v>46</v>
      </c>
      <c r="I63" s="234">
        <f t="shared" si="721"/>
      </c>
      <c r="J63" s="235">
        <f t="shared" ref="J63:J71" si="828">(E63/G63)*1000</f>
      </c>
      <c r="K63" s="232">
        <v>3</v>
      </c>
      <c r="L63" s="235">
        <f t="shared" si="954"/>
      </c>
      <c r="M63" s="232">
        <v>0</v>
      </c>
      <c r="N63" s="236">
        <f t="shared" si="1016"/>
      </c>
      <c r="O63" s="232">
        <v>0</v>
      </c>
      <c r="P63" s="236">
        <f t="shared" si="1047"/>
      </c>
      <c r="Q63" s="237">
        <f>(M63+M64)/(O63+O64)</f>
      </c>
      <c r="R63" s="238">
        <v>7</v>
      </c>
      <c r="S63" s="237">
        <f>(O63+O64)/(K63+K64)</f>
      </c>
      <c r="T63" s="238">
        <v>2</v>
      </c>
      <c r="U63" s="239">
        <f>F63/T63</f>
      </c>
      <c r="V63" s="240">
        <f>(F63+500)/T63</f>
      </c>
      <c r="W63" s="241">
        <v>3674.4000000000015</v>
      </c>
      <c r="X63" s="240">
        <f>W63/T63</f>
      </c>
      <c r="Y63" s="237">
        <f>T63/R63</f>
      </c>
      <c r="Z63" s="240">
        <f>W63/F63</f>
      </c>
      <c r="AA63" s="240">
        <f>W63/(F63+500)</f>
      </c>
      <c r="AB63" s="238">
        <v>1</v>
      </c>
      <c r="AC63" s="238">
        <v>1663.2</v>
      </c>
      <c r="AD63" s="237">
        <f>AB63/T63</f>
      </c>
      <c r="AE63" s="240">
        <f>(W63-AC63)/(F63+500)</f>
      </c>
      <c r="AF63" s="240" t="s">
        <v>250</v>
      </c>
    </row>
    <row r="64">
      <c r="A64" s="228"/>
      <c r="B64" s="229"/>
      <c r="C64" s="256"/>
      <c r="D64" s="231" t="s">
        <v>251</v>
      </c>
      <c r="E64" s="232">
        <v>776.78</v>
      </c>
      <c r="F64" s="233"/>
      <c r="G64" s="232">
        <v>5597</v>
      </c>
      <c r="H64" s="232">
        <v>241</v>
      </c>
      <c r="I64" s="234">
        <f t="shared" si="721"/>
      </c>
      <c r="J64" s="235">
        <f t="shared" si="828"/>
      </c>
      <c r="K64" s="232">
        <v>18</v>
      </c>
      <c r="L64" s="235">
        <f t="shared" si="954"/>
      </c>
      <c r="M64" s="232">
        <v>1</v>
      </c>
      <c r="N64" s="236">
        <f t="shared" si="1016"/>
      </c>
      <c r="O64" s="232">
        <v>0</v>
      </c>
      <c r="P64" s="236">
        <f t="shared" si="1047"/>
      </c>
      <c r="Q64" s="237"/>
      <c r="R64" s="238"/>
      <c r="S64" s="237"/>
      <c r="T64" s="238"/>
      <c r="U64" s="239"/>
      <c r="V64" s="240"/>
      <c r="W64" s="241"/>
      <c r="X64" s="240"/>
      <c r="Y64" s="237"/>
      <c r="Z64" s="240"/>
      <c r="AA64" s="240"/>
      <c r="AB64" s="238"/>
      <c r="AC64" s="238"/>
      <c r="AD64" s="237"/>
      <c r="AE64" s="240"/>
      <c r="AF64" s="242" t="s">
        <v>252</v>
      </c>
    </row>
    <row r="65">
      <c r="A65" s="228"/>
      <c r="B65" s="229" t="s">
        <v>262</v>
      </c>
      <c r="C65" s="256" t="s">
        <v>259</v>
      </c>
      <c r="D65" s="231" t="s">
        <v>249</v>
      </c>
      <c r="E65" s="232">
        <v>156.46</v>
      </c>
      <c r="F65" s="233">
        <f>E65+E66</f>
      </c>
      <c r="G65" s="232">
        <v>854</v>
      </c>
      <c r="H65" s="232">
        <v>38</v>
      </c>
      <c r="I65" s="234">
        <f t="shared" si="721"/>
      </c>
      <c r="J65" s="235">
        <f t="shared" si="828"/>
      </c>
      <c r="K65" s="232">
        <v>5</v>
      </c>
      <c r="L65" s="235">
        <f t="shared" si="954"/>
      </c>
      <c r="M65" s="232">
        <v>0</v>
      </c>
      <c r="N65" s="236">
        <f t="shared" si="1016"/>
      </c>
      <c r="O65" s="232">
        <v>0</v>
      </c>
      <c r="P65" s="236">
        <f t="shared" si="1047"/>
      </c>
      <c r="Q65" s="237">
        <f>(M65+M66)/(O65+O66)</f>
      </c>
      <c r="R65" s="238">
        <v>8</v>
      </c>
      <c r="S65" s="237">
        <f>(O65+O66)/(K65+K66)</f>
      </c>
      <c r="T65" s="238">
        <v>0</v>
      </c>
      <c r="U65" s="239">
        <f>F65/T65</f>
      </c>
      <c r="V65" s="240">
        <f>(F65+500)/T65</f>
      </c>
      <c r="W65" s="241">
        <v>0</v>
      </c>
      <c r="X65" s="240">
        <f>W65/T65</f>
      </c>
      <c r="Y65" s="237">
        <f>T65/R65</f>
      </c>
      <c r="Z65" s="240">
        <f>W65/F65</f>
      </c>
      <c r="AA65" s="240">
        <f>W65/(F65+500)</f>
      </c>
      <c r="AB65" s="238">
        <v>0</v>
      </c>
      <c r="AC65" s="238">
        <v>0</v>
      </c>
      <c r="AD65" s="237">
        <f>AB65/T65</f>
      </c>
      <c r="AE65" s="240">
        <f>(W65-AC65)/(F65+500)</f>
      </c>
      <c r="AF65" s="240" t="s">
        <v>250</v>
      </c>
    </row>
    <row r="66">
      <c r="A66" s="228"/>
      <c r="B66" s="229"/>
      <c r="C66" s="256"/>
      <c r="D66" s="231" t="s">
        <v>251</v>
      </c>
      <c r="E66" s="232">
        <v>769.98</v>
      </c>
      <c r="F66" s="233"/>
      <c r="G66" s="232">
        <v>5851</v>
      </c>
      <c r="H66" s="232">
        <v>242</v>
      </c>
      <c r="I66" s="234">
        <f t="shared" si="721"/>
      </c>
      <c r="J66" s="235">
        <f t="shared" si="828"/>
      </c>
      <c r="K66" s="232">
        <v>28</v>
      </c>
      <c r="L66" s="235">
        <f t="shared" si="954"/>
      </c>
      <c r="M66" s="232">
        <v>0</v>
      </c>
      <c r="N66" s="236">
        <f t="shared" si="1016"/>
      </c>
      <c r="O66" s="232">
        <v>0</v>
      </c>
      <c r="P66" s="236">
        <f t="shared" si="1047"/>
      </c>
      <c r="Q66" s="237"/>
      <c r="R66" s="238"/>
      <c r="S66" s="237"/>
      <c r="T66" s="238"/>
      <c r="U66" s="239"/>
      <c r="V66" s="240"/>
      <c r="W66" s="241"/>
      <c r="X66" s="240"/>
      <c r="Y66" s="237"/>
      <c r="Z66" s="240"/>
      <c r="AA66" s="240"/>
      <c r="AB66" s="238"/>
      <c r="AC66" s="238"/>
      <c r="AD66" s="237"/>
      <c r="AE66" s="240"/>
      <c r="AF66" s="242" t="s">
        <v>252</v>
      </c>
    </row>
    <row r="67">
      <c r="A67" s="228"/>
      <c r="B67" s="229" t="s">
        <v>263</v>
      </c>
      <c r="C67" s="256" t="s">
        <v>259</v>
      </c>
      <c r="D67" s="231" t="s">
        <v>249</v>
      </c>
      <c r="E67" s="232">
        <v>87.99</v>
      </c>
      <c r="F67" s="233">
        <f>E67+E68</f>
      </c>
      <c r="G67" s="232">
        <v>650</v>
      </c>
      <c r="H67" s="232">
        <v>25</v>
      </c>
      <c r="I67" s="234">
        <f t="shared" si="721"/>
      </c>
      <c r="J67" s="235">
        <f t="shared" si="828"/>
      </c>
      <c r="K67" s="232">
        <v>0</v>
      </c>
      <c r="L67" s="235">
        <f t="shared" si="954"/>
      </c>
      <c r="M67" s="232">
        <v>0</v>
      </c>
      <c r="N67" s="236">
        <f t="shared" si="1016"/>
      </c>
      <c r="O67" s="232">
        <v>0</v>
      </c>
      <c r="P67" s="236">
        <f t="shared" si="1047"/>
      </c>
      <c r="Q67" s="237">
        <f>(M67+M68)/(O67+O68)</f>
      </c>
      <c r="R67" s="238">
        <v>11</v>
      </c>
      <c r="S67" s="237">
        <f>(O67+O68)/(K67+K68)</f>
      </c>
      <c r="T67" s="238">
        <v>2</v>
      </c>
      <c r="U67" s="239">
        <f>F67/T67</f>
      </c>
      <c r="V67" s="240">
        <f>(F67+500)/T67</f>
      </c>
      <c r="W67" s="241">
        <v>4418.399999999998</v>
      </c>
      <c r="X67" s="240">
        <f>W67/T67</f>
      </c>
      <c r="Y67" s="237">
        <f>T67/R67</f>
      </c>
      <c r="Z67" s="240">
        <f>W67/F67</f>
      </c>
      <c r="AA67" s="240">
        <f>W67/(F67+500)</f>
      </c>
      <c r="AB67" s="238">
        <v>1</v>
      </c>
      <c r="AC67" s="238">
        <v>2407.2</v>
      </c>
      <c r="AD67" s="237">
        <f>AB67/T67</f>
      </c>
      <c r="AE67" s="240">
        <f>(W67-AC67)/(F67+500)</f>
      </c>
      <c r="AF67" s="240" t="s">
        <v>250</v>
      </c>
    </row>
    <row r="68">
      <c r="A68" s="228"/>
      <c r="B68" s="229"/>
      <c r="C68" s="256"/>
      <c r="D68" s="231" t="s">
        <v>251</v>
      </c>
      <c r="E68" s="232">
        <v>674.78</v>
      </c>
      <c r="F68" s="233"/>
      <c r="G68" s="232">
        <v>4820</v>
      </c>
      <c r="H68" s="232">
        <v>183</v>
      </c>
      <c r="I68" s="234">
        <f t="shared" si="721"/>
      </c>
      <c r="J68" s="235">
        <f t="shared" si="828"/>
      </c>
      <c r="K68" s="232">
        <v>9</v>
      </c>
      <c r="L68" s="235">
        <f t="shared" si="954"/>
      </c>
      <c r="M68" s="232">
        <v>1</v>
      </c>
      <c r="N68" s="236">
        <f t="shared" si="1016"/>
      </c>
      <c r="O68" s="232">
        <v>0</v>
      </c>
      <c r="P68" s="236">
        <f t="shared" si="1047"/>
      </c>
      <c r="Q68" s="237"/>
      <c r="R68" s="238"/>
      <c r="S68" s="237"/>
      <c r="T68" s="238"/>
      <c r="U68" s="239"/>
      <c r="V68" s="240"/>
      <c r="W68" s="241"/>
      <c r="X68" s="240"/>
      <c r="Y68" s="237"/>
      <c r="Z68" s="240"/>
      <c r="AA68" s="240"/>
      <c r="AB68" s="238"/>
      <c r="AC68" s="238"/>
      <c r="AD68" s="237"/>
      <c r="AE68" s="240"/>
      <c r="AF68" s="242" t="s">
        <v>252</v>
      </c>
    </row>
    <row r="69">
      <c r="A69" s="228"/>
      <c r="B69" s="246" t="s">
        <v>257</v>
      </c>
      <c r="C69" s="246"/>
      <c r="D69" s="246"/>
      <c r="E69" s="247">
        <f>SUM(E59:E68)</f>
      </c>
      <c r="F69" s="247">
        <f>SUM(F59:F68)</f>
      </c>
      <c r="G69" s="247">
        <f>SUM(G59:G68)</f>
      </c>
      <c r="H69" s="247">
        <f>SUM(H59:H68)</f>
      </c>
      <c r="I69" s="248">
        <f t="shared" si="721"/>
      </c>
      <c r="J69" s="249">
        <f t="shared" si="828"/>
      </c>
      <c r="K69" s="247">
        <f>SUM(K59:K68)</f>
      </c>
      <c r="L69" s="249">
        <f t="shared" si="954"/>
      </c>
      <c r="M69" s="247">
        <f>SUM(M59:M68)</f>
      </c>
      <c r="N69" s="250">
        <f t="shared" si="1016"/>
      </c>
      <c r="O69" s="247">
        <f>SUM(O59:O68)</f>
      </c>
      <c r="P69" s="250">
        <f t="shared" si="1047"/>
      </c>
      <c r="Q69" s="251">
        <f>M69/O69</f>
      </c>
      <c r="R69" s="247">
        <f>SUM(R59:R68)</f>
      </c>
      <c r="S69" s="251">
        <f>(O69+O69)/(K69+K69)</f>
      </c>
      <c r="T69" s="247">
        <f>SUM(T59:T68)</f>
      </c>
      <c r="U69" s="252">
        <f t="shared" ref="U69:U70" si="5">F69/T69</f>
      </c>
      <c r="V69" s="253">
        <f>(F69+5*500)/T69</f>
      </c>
      <c r="W69" s="249">
        <f>SUM(W59:W68)</f>
      </c>
      <c r="X69" s="254">
        <f t="shared" ref="X69:X70" si="173">W69/T69</f>
      </c>
      <c r="Y69" s="251">
        <f t="shared" ref="Y69:Y70" si="311">T69/R69</f>
      </c>
      <c r="Z69" s="253">
        <f t="shared" ref="Z69:Z70" si="449">W69/F69</f>
      </c>
      <c r="AA69" s="253">
        <f>W69/(F69+COUNT(W59:W68)*500)</f>
      </c>
      <c r="AB69" s="247">
        <f>SUM(AB59:AB68)</f>
      </c>
      <c r="AC69" s="247">
        <f>SUM(AC59:AC68)</f>
      </c>
      <c r="AD69" s="251">
        <f t="shared" ref="AD69:AD70" si="587">AB69/T69</f>
      </c>
      <c r="AE69" s="255">
        <f>(W69-AC69)/(F69+COUNT(W59:W68))</f>
      </c>
      <c r="AF69" s="240"/>
    </row>
    <row r="70">
      <c r="A70" s="228"/>
      <c r="B70" s="229" t="s">
        <v>264</v>
      </c>
      <c r="C70" s="256" t="s">
        <v>265</v>
      </c>
      <c r="D70" s="231" t="s">
        <v>249</v>
      </c>
      <c r="E70" s="232">
        <v>58.83</v>
      </c>
      <c r="F70" s="233">
        <f>E70+E71</f>
      </c>
      <c r="G70" s="232">
        <v>639</v>
      </c>
      <c r="H70" s="232">
        <v>27</v>
      </c>
      <c r="I70" s="234">
        <f t="shared" si="721"/>
      </c>
      <c r="J70" s="235">
        <f t="shared" si="828"/>
      </c>
      <c r="K70" s="232">
        <v>2</v>
      </c>
      <c r="L70" s="235">
        <f t="shared" si="954"/>
      </c>
      <c r="M70" s="232">
        <v>0</v>
      </c>
      <c r="N70" s="236">
        <f t="shared" si="1016"/>
      </c>
      <c r="O70" s="232">
        <v>0</v>
      </c>
      <c r="P70" s="236">
        <f t="shared" si="1047"/>
      </c>
      <c r="Q70" s="237">
        <f>(M70+M71)/(O70+O71)</f>
      </c>
      <c r="R70" s="238">
        <v>0</v>
      </c>
      <c r="S70" s="237">
        <f>(O70+O71)/(K70+K71)</f>
      </c>
      <c r="T70" s="238">
        <v>0</v>
      </c>
      <c r="U70" s="239">
        <f t="shared" si="5"/>
      </c>
      <c r="V70" s="240">
        <f>(F70+500)/T70</f>
      </c>
      <c r="W70" s="241">
        <v>0</v>
      </c>
      <c r="X70" s="240">
        <f t="shared" si="173"/>
      </c>
      <c r="Y70" s="237">
        <f t="shared" si="311"/>
      </c>
      <c r="Z70" s="240">
        <f t="shared" si="449"/>
      </c>
      <c r="AA70" s="240">
        <f>W70/(F70+500)</f>
      </c>
      <c r="AB70" s="238">
        <v>0</v>
      </c>
      <c r="AC70" s="238">
        <v>0</v>
      </c>
      <c r="AD70" s="237">
        <f t="shared" si="587"/>
      </c>
      <c r="AE70" s="240">
        <f>(W70-AC70)/(F70+500)</f>
      </c>
      <c r="AF70" s="240" t="s">
        <v>266</v>
      </c>
    </row>
    <row r="71">
      <c r="A71" s="228"/>
      <c r="B71" s="229"/>
      <c r="C71" s="256"/>
      <c r="D71" s="231" t="s">
        <v>251</v>
      </c>
      <c r="E71" s="232">
        <v>407.45</v>
      </c>
      <c r="F71" s="233"/>
      <c r="G71" s="232">
        <v>3353</v>
      </c>
      <c r="H71" s="232">
        <v>150</v>
      </c>
      <c r="I71" s="234">
        <f t="shared" si="721"/>
      </c>
      <c r="J71" s="235">
        <f t="shared" si="828"/>
      </c>
      <c r="K71" s="232">
        <v>4</v>
      </c>
      <c r="L71" s="235">
        <f t="shared" si="954"/>
      </c>
      <c r="M71" s="232">
        <v>0</v>
      </c>
      <c r="N71" s="236">
        <f t="shared" si="1016"/>
      </c>
      <c r="O71" s="232">
        <v>0</v>
      </c>
      <c r="P71" s="236">
        <f t="shared" si="1047"/>
      </c>
      <c r="Q71" s="237"/>
      <c r="R71" s="238"/>
      <c r="S71" s="237"/>
      <c r="T71" s="238"/>
      <c r="U71" s="239"/>
      <c r="V71" s="240"/>
      <c r="W71" s="241"/>
      <c r="X71" s="240"/>
      <c r="Y71" s="237"/>
      <c r="Z71" s="240"/>
      <c r="AA71" s="240"/>
      <c r="AB71" s="238"/>
      <c r="AC71" s="238"/>
      <c r="AD71" s="237"/>
      <c r="AE71" s="240"/>
      <c r="AF71" s="242" t="s">
        <v>267</v>
      </c>
    </row>
    <row r="72">
      <c r="A72" s="228"/>
      <c r="B72" s="229" t="s">
        <v>268</v>
      </c>
      <c r="C72" s="256" t="s">
        <v>265</v>
      </c>
      <c r="D72" s="231" t="s">
        <v>249</v>
      </c>
      <c r="E72" s="232">
        <v>62.25</v>
      </c>
      <c r="F72" s="233">
        <f>E72+E73</f>
      </c>
      <c r="G72" s="232">
        <v>479</v>
      </c>
      <c r="H72" s="232">
        <v>29</v>
      </c>
      <c r="I72" s="234">
        <f t="shared" si="721"/>
      </c>
      <c r="J72" s="234">
        <f t="shared" ref="J72:J73" si="757">I72/H72</f>
      </c>
      <c r="K72" s="232">
        <v>0</v>
      </c>
      <c r="L72" s="235">
        <f t="shared" si="954"/>
      </c>
      <c r="M72" s="232">
        <v>0</v>
      </c>
      <c r="N72" s="236">
        <f t="shared" si="1016"/>
      </c>
      <c r="O72" s="232">
        <v>0</v>
      </c>
      <c r="P72" s="236">
        <f t="shared" si="1047"/>
      </c>
      <c r="Q72" s="237">
        <f>(M72+M73)/(O72+O73)</f>
      </c>
      <c r="R72" s="238">
        <v>3</v>
      </c>
      <c r="S72" s="237">
        <f>(O72+O73)/(K72+K73)</f>
      </c>
      <c r="T72" s="238">
        <v>1</v>
      </c>
      <c r="U72" s="239">
        <f>F72/T72</f>
      </c>
      <c r="V72" s="240">
        <f>(F72+500)/T72</f>
      </c>
      <c r="W72" s="241">
        <v>763.2000000000007</v>
      </c>
      <c r="X72" s="240">
        <f>W72/T72</f>
      </c>
      <c r="Y72" s="237">
        <f>T72/R72</f>
      </c>
      <c r="Z72" s="240">
        <f>W72/F72</f>
      </c>
      <c r="AA72" s="240">
        <f>W72/(F72+500)</f>
      </c>
      <c r="AB72" s="238">
        <v>0</v>
      </c>
      <c r="AC72" s="257">
        <v>0</v>
      </c>
      <c r="AD72" s="237">
        <f>AB72/T72</f>
      </c>
      <c r="AE72" s="240">
        <f>(W72-AC72)/(F72+500)</f>
      </c>
      <c r="AF72" s="240" t="s">
        <v>266</v>
      </c>
    </row>
    <row r="73">
      <c r="A73" s="228"/>
      <c r="B73" s="229"/>
      <c r="C73" s="256"/>
      <c r="D73" s="231" t="s">
        <v>251</v>
      </c>
      <c r="E73" s="232">
        <v>680.24</v>
      </c>
      <c r="F73" s="233"/>
      <c r="G73" s="232">
        <v>5249</v>
      </c>
      <c r="H73" s="232">
        <v>176</v>
      </c>
      <c r="I73" s="234">
        <f t="shared" si="721"/>
      </c>
      <c r="J73" s="234">
        <f t="shared" si="757"/>
      </c>
      <c r="K73" s="232">
        <v>17</v>
      </c>
      <c r="L73" s="235">
        <f t="shared" si="954"/>
      </c>
      <c r="M73" s="232">
        <v>1</v>
      </c>
      <c r="N73" s="236">
        <f t="shared" si="1016"/>
      </c>
      <c r="O73" s="232">
        <v>0</v>
      </c>
      <c r="P73" s="236">
        <f t="shared" si="1047"/>
      </c>
      <c r="Q73" s="237"/>
      <c r="R73" s="238"/>
      <c r="S73" s="237"/>
      <c r="T73" s="238"/>
      <c r="U73" s="239"/>
      <c r="V73" s="240"/>
      <c r="W73" s="241"/>
      <c r="X73" s="240"/>
      <c r="Y73" s="237"/>
      <c r="Z73" s="240"/>
      <c r="AA73" s="240"/>
      <c r="AB73" s="238"/>
      <c r="AC73" s="257"/>
      <c r="AD73" s="237"/>
      <c r="AE73" s="240"/>
      <c r="AF73" s="242" t="s">
        <v>267</v>
      </c>
    </row>
    <row r="74">
      <c r="A74" s="228"/>
      <c r="B74" s="229" t="s">
        <v>269</v>
      </c>
      <c r="C74" s="256" t="s">
        <v>265</v>
      </c>
      <c r="D74" s="231" t="s">
        <v>249</v>
      </c>
      <c r="E74" s="232">
        <v>85.13</v>
      </c>
      <c r="F74" s="233">
        <f>E74+E75</f>
      </c>
      <c r="G74" s="232">
        <v>417</v>
      </c>
      <c r="H74" s="232">
        <v>20</v>
      </c>
      <c r="I74" s="234">
        <f t="shared" si="721"/>
      </c>
      <c r="J74" s="235">
        <f t="shared" ref="J74:J75" si="829">(E74/G74)*1000</f>
      </c>
      <c r="K74" s="232">
        <v>3</v>
      </c>
      <c r="L74" s="235">
        <f t="shared" si="954"/>
      </c>
      <c r="M74" s="232">
        <v>0</v>
      </c>
      <c r="N74" s="236">
        <f t="shared" si="1016"/>
      </c>
      <c r="O74" s="232">
        <v>0</v>
      </c>
      <c r="P74" s="236">
        <f t="shared" si="1047"/>
      </c>
      <c r="Q74" s="237">
        <f>(M74+M75)/(O74+O75)</f>
      </c>
      <c r="R74" s="238">
        <v>2</v>
      </c>
      <c r="S74" s="237">
        <f>(O74+O75)/(K74+K75)</f>
      </c>
      <c r="T74" s="238">
        <v>0</v>
      </c>
      <c r="U74" s="239">
        <f>F74/T74</f>
      </c>
      <c r="V74" s="240">
        <f>(F74+500)/T74</f>
      </c>
      <c r="W74" s="241">
        <v>0</v>
      </c>
      <c r="X74" s="240">
        <f>W74/T74</f>
      </c>
      <c r="Y74" s="237">
        <f>T74/R74</f>
      </c>
      <c r="Z74" s="240">
        <f>W74/F74</f>
      </c>
      <c r="AA74" s="240">
        <f>W74/(F74+500)</f>
      </c>
      <c r="AB74" s="238">
        <v>0</v>
      </c>
      <c r="AC74" s="238">
        <v>0</v>
      </c>
      <c r="AD74" s="237">
        <f>AB74/T74</f>
      </c>
      <c r="AE74" s="240">
        <f>(W74-AC74)/(F74+500)</f>
      </c>
      <c r="AF74" s="240" t="s">
        <v>266</v>
      </c>
    </row>
    <row r="75">
      <c r="A75" s="228"/>
      <c r="B75" s="229"/>
      <c r="C75" s="256"/>
      <c r="D75" s="231" t="s">
        <v>251</v>
      </c>
      <c r="E75" s="232">
        <v>589.06</v>
      </c>
      <c r="F75" s="233"/>
      <c r="G75" s="232">
        <v>4244</v>
      </c>
      <c r="H75" s="232">
        <v>148</v>
      </c>
      <c r="I75" s="234">
        <f t="shared" si="721"/>
      </c>
      <c r="J75" s="235">
        <f t="shared" si="829"/>
      </c>
      <c r="K75" s="232">
        <v>12</v>
      </c>
      <c r="L75" s="235">
        <f t="shared" si="954"/>
      </c>
      <c r="M75" s="232">
        <v>0</v>
      </c>
      <c r="N75" s="236">
        <f t="shared" si="1016"/>
      </c>
      <c r="O75" s="232">
        <v>0</v>
      </c>
      <c r="P75" s="236">
        <f t="shared" si="1047"/>
      </c>
      <c r="Q75" s="237"/>
      <c r="R75" s="238"/>
      <c r="S75" s="237"/>
      <c r="T75" s="238"/>
      <c r="U75" s="239"/>
      <c r="V75" s="240"/>
      <c r="W75" s="239"/>
      <c r="X75" s="240"/>
      <c r="Y75" s="237"/>
      <c r="Z75" s="240"/>
      <c r="AA75" s="240"/>
      <c r="AB75" s="238"/>
      <c r="AC75" s="238"/>
      <c r="AD75" s="237"/>
      <c r="AE75" s="240"/>
      <c r="AF75" s="242" t="s">
        <v>267</v>
      </c>
    </row>
    <row r="76">
      <c r="A76" s="228"/>
      <c r="B76" s="229" t="s">
        <v>270</v>
      </c>
      <c r="C76" s="256" t="s">
        <v>265</v>
      </c>
      <c r="D76" s="231" t="s">
        <v>249</v>
      </c>
      <c r="E76" s="232">
        <v>79.43</v>
      </c>
      <c r="F76" s="233">
        <f>E76+E77</f>
      </c>
      <c r="G76" s="232">
        <v>470</v>
      </c>
      <c r="H76" s="232">
        <v>33</v>
      </c>
      <c r="I76" s="234">
        <f t="shared" si="721"/>
      </c>
      <c r="J76" s="234">
        <f t="shared" ref="J76:J77" si="758">I76/H76</f>
      </c>
      <c r="K76" s="232">
        <v>1</v>
      </c>
      <c r="L76" s="235">
        <f t="shared" si="954"/>
      </c>
      <c r="M76" s="232">
        <v>0</v>
      </c>
      <c r="N76" s="236">
        <f t="shared" si="1016"/>
      </c>
      <c r="O76" s="232">
        <v>0</v>
      </c>
      <c r="P76" s="236">
        <f t="shared" si="1047"/>
      </c>
      <c r="Q76" s="237">
        <f>(M76+M77)/(O76+O77)</f>
      </c>
      <c r="R76" s="238">
        <v>2</v>
      </c>
      <c r="S76" s="237">
        <f>(O76+O77)/(K76+K77)</f>
      </c>
      <c r="T76" s="238">
        <v>0</v>
      </c>
      <c r="U76" s="239">
        <f>F76/T76</f>
      </c>
      <c r="V76" s="240">
        <f>(F76+500)/T76</f>
      </c>
      <c r="W76" s="241">
        <v>0</v>
      </c>
      <c r="X76" s="240">
        <f>W76/T76</f>
      </c>
      <c r="Y76" s="237">
        <f>T76/R76</f>
      </c>
      <c r="Z76" s="240">
        <f>W76/F76</f>
      </c>
      <c r="AA76" s="240">
        <f>W76/(F76+500)</f>
      </c>
      <c r="AB76" s="238">
        <v>0</v>
      </c>
      <c r="AC76" s="238">
        <v>0</v>
      </c>
      <c r="AD76" s="237">
        <f>AB76/T76</f>
      </c>
      <c r="AE76" s="240">
        <f>(W76-AC76)/(F76+500)</f>
      </c>
      <c r="AF76" s="240" t="s">
        <v>266</v>
      </c>
    </row>
    <row r="77">
      <c r="A77" s="228"/>
      <c r="B77" s="229"/>
      <c r="C77" s="256"/>
      <c r="D77" s="231" t="s">
        <v>251</v>
      </c>
      <c r="E77" s="232">
        <v>346.15</v>
      </c>
      <c r="F77" s="233"/>
      <c r="G77" s="232">
        <v>3267</v>
      </c>
      <c r="H77" s="232">
        <v>149</v>
      </c>
      <c r="I77" s="234">
        <f t="shared" si="721"/>
      </c>
      <c r="J77" s="234">
        <f t="shared" si="758"/>
      </c>
      <c r="K77" s="232">
        <v>9</v>
      </c>
      <c r="L77" s="235">
        <f t="shared" si="954"/>
      </c>
      <c r="M77" s="232">
        <v>0</v>
      </c>
      <c r="N77" s="236">
        <f t="shared" si="1016"/>
      </c>
      <c r="O77" s="232">
        <v>0</v>
      </c>
      <c r="P77" s="236">
        <f t="shared" si="1047"/>
      </c>
      <c r="Q77" s="237"/>
      <c r="R77" s="238"/>
      <c r="S77" s="237"/>
      <c r="T77" s="238"/>
      <c r="U77" s="239"/>
      <c r="V77" s="240"/>
      <c r="W77" s="241"/>
      <c r="X77" s="240"/>
      <c r="Y77" s="237"/>
      <c r="Z77" s="240"/>
      <c r="AA77" s="240"/>
      <c r="AB77" s="238"/>
      <c r="AC77" s="238"/>
      <c r="AD77" s="237"/>
      <c r="AE77" s="240"/>
      <c r="AF77" s="242" t="s">
        <v>267</v>
      </c>
    </row>
    <row r="78">
      <c r="A78" s="228"/>
      <c r="B78" s="229" t="s">
        <v>271</v>
      </c>
      <c r="C78" s="256" t="s">
        <v>265</v>
      </c>
      <c r="D78" s="231" t="s">
        <v>249</v>
      </c>
      <c r="E78" s="232">
        <v>153.3</v>
      </c>
      <c r="F78" s="233">
        <f>E78+E79</f>
      </c>
      <c r="G78" s="232">
        <v>643</v>
      </c>
      <c r="H78" s="232">
        <v>32</v>
      </c>
      <c r="I78" s="234">
        <f t="shared" si="721"/>
      </c>
      <c r="J78" s="235">
        <f t="shared" ref="J78:J90" si="830">(E78/G78)*1000</f>
      </c>
      <c r="K78" s="232">
        <v>1</v>
      </c>
      <c r="L78" s="235">
        <f t="shared" si="954"/>
      </c>
      <c r="M78" s="232">
        <v>0</v>
      </c>
      <c r="N78" s="236">
        <f t="shared" si="1016"/>
      </c>
      <c r="O78" s="232">
        <v>0</v>
      </c>
      <c r="P78" s="236">
        <f t="shared" si="1047"/>
      </c>
      <c r="Q78" s="237">
        <f>(M78+M79)/(O78+O79)</f>
      </c>
      <c r="R78" s="238">
        <v>2</v>
      </c>
      <c r="S78" s="237">
        <f>(O78+O79)/(K78+K79)</f>
      </c>
      <c r="T78" s="238">
        <v>0</v>
      </c>
      <c r="U78" s="239">
        <f>F78/T78</f>
      </c>
      <c r="V78" s="240">
        <f>(F78+500)/T78</f>
      </c>
      <c r="W78" s="241">
        <v>0</v>
      </c>
      <c r="X78" s="240">
        <f>W78/T78</f>
      </c>
      <c r="Y78" s="237">
        <f>T78/R78</f>
      </c>
      <c r="Z78" s="240">
        <f>W78/F78</f>
      </c>
      <c r="AA78" s="240">
        <f>W78/(F78+500)</f>
      </c>
      <c r="AB78" s="238">
        <v>0</v>
      </c>
      <c r="AC78" s="238">
        <v>0</v>
      </c>
      <c r="AD78" s="237">
        <f>AB78/T78</f>
      </c>
      <c r="AE78" s="240">
        <f>(W78-AC78)/(F78+500)</f>
      </c>
      <c r="AF78" s="240" t="s">
        <v>266</v>
      </c>
    </row>
    <row r="79">
      <c r="A79" s="228"/>
      <c r="B79" s="229"/>
      <c r="C79" s="256"/>
      <c r="D79" s="231" t="s">
        <v>251</v>
      </c>
      <c r="E79" s="232">
        <v>494.91</v>
      </c>
      <c r="F79" s="233"/>
      <c r="G79" s="232">
        <v>3353</v>
      </c>
      <c r="H79" s="232">
        <v>150</v>
      </c>
      <c r="I79" s="234">
        <f t="shared" si="721"/>
      </c>
      <c r="J79" s="235">
        <f t="shared" si="830"/>
      </c>
      <c r="K79" s="232">
        <v>9</v>
      </c>
      <c r="L79" s="235">
        <f t="shared" si="954"/>
      </c>
      <c r="M79" s="232">
        <v>1</v>
      </c>
      <c r="N79" s="236">
        <f t="shared" si="1016"/>
      </c>
      <c r="O79" s="232">
        <v>0</v>
      </c>
      <c r="P79" s="236">
        <f t="shared" si="1047"/>
      </c>
      <c r="Q79" s="237"/>
      <c r="R79" s="238"/>
      <c r="S79" s="237"/>
      <c r="T79" s="238"/>
      <c r="U79" s="239"/>
      <c r="V79" s="240"/>
      <c r="W79" s="241"/>
      <c r="X79" s="240"/>
      <c r="Y79" s="237"/>
      <c r="Z79" s="240"/>
      <c r="AA79" s="240"/>
      <c r="AB79" s="238"/>
      <c r="AC79" s="238"/>
      <c r="AD79" s="237"/>
      <c r="AE79" s="240"/>
      <c r="AF79" s="242" t="s">
        <v>267</v>
      </c>
    </row>
    <row r="80">
      <c r="A80" s="228"/>
      <c r="B80" s="246" t="s">
        <v>257</v>
      </c>
      <c r="C80" s="246"/>
      <c r="D80" s="246"/>
      <c r="E80" s="247">
        <f>SUM(E70:E79)</f>
      </c>
      <c r="F80" s="247">
        <f>SUM(F70:F79)</f>
      </c>
      <c r="G80" s="247">
        <f>SUM(G70:G79)</f>
      </c>
      <c r="H80" s="247">
        <f>SUM(H70:H79)</f>
      </c>
      <c r="I80" s="248">
        <f t="shared" si="721"/>
      </c>
      <c r="J80" s="249">
        <f t="shared" si="830"/>
      </c>
      <c r="K80" s="247">
        <f>SUM(K70:K79)</f>
      </c>
      <c r="L80" s="249">
        <f t="shared" si="954"/>
      </c>
      <c r="M80" s="247">
        <f>SUM(M70:M79)</f>
      </c>
      <c r="N80" s="250">
        <f t="shared" si="1016"/>
      </c>
      <c r="O80" s="247">
        <f>SUM(O70:O79)</f>
      </c>
      <c r="P80" s="250">
        <f t="shared" si="1047"/>
      </c>
      <c r="Q80" s="251">
        <f>M80/O80</f>
      </c>
      <c r="R80" s="247">
        <f>SUM(R70:R79)</f>
      </c>
      <c r="S80" s="251">
        <f>(O80+O80)/(K80+K80)</f>
      </c>
      <c r="T80" s="247">
        <f>SUM(T70:T79)</f>
      </c>
      <c r="U80" s="252">
        <f t="shared" ref="U80:U81" si="6">F80/T80</f>
      </c>
      <c r="V80" s="253">
        <f>(F80+5*500)/T80</f>
      </c>
      <c r="W80" s="249">
        <f>SUM(W70:W79)</f>
      </c>
      <c r="X80" s="254">
        <f t="shared" ref="X80:X81" si="174">W80/T80</f>
      </c>
      <c r="Y80" s="251">
        <f t="shared" ref="Y80:Y81" si="312">T80/R80</f>
      </c>
      <c r="Z80" s="253">
        <f t="shared" ref="Z80:Z81" si="450">W80/F80</f>
      </c>
      <c r="AA80" s="253">
        <f>W80/(F80+COUNT(W70:W79)*500)</f>
      </c>
      <c r="AB80" s="247">
        <f>SUM(AB70:AB79)</f>
      </c>
      <c r="AC80" s="247">
        <f>SUM(AC70:AC79)</f>
      </c>
      <c r="AD80" s="251">
        <f t="shared" ref="AD80:AD81" si="588">AB80/T80</f>
      </c>
      <c r="AE80" s="255">
        <f>(W80-AC80)/(F80+COUNT(W70:W79)*500)</f>
      </c>
      <c r="AF80" s="240"/>
    </row>
    <row r="81">
      <c r="A81" s="228"/>
      <c r="B81" s="229" t="s">
        <v>272</v>
      </c>
      <c r="C81" s="256" t="s">
        <v>273</v>
      </c>
      <c r="D81" s="231" t="s">
        <v>249</v>
      </c>
      <c r="E81" s="232">
        <v>85.05</v>
      </c>
      <c r="F81" s="233">
        <f>E81+E82</f>
      </c>
      <c r="G81" s="232">
        <v>562</v>
      </c>
      <c r="H81" s="232">
        <v>38</v>
      </c>
      <c r="I81" s="234">
        <f t="shared" si="721"/>
      </c>
      <c r="J81" s="235">
        <f t="shared" si="830"/>
      </c>
      <c r="K81" s="232">
        <v>3</v>
      </c>
      <c r="L81" s="235">
        <f t="shared" si="954"/>
      </c>
      <c r="M81" s="232">
        <v>0</v>
      </c>
      <c r="N81" s="236">
        <f t="shared" si="1016"/>
      </c>
      <c r="O81" s="232">
        <v>0</v>
      </c>
      <c r="P81" s="236">
        <f t="shared" si="1047"/>
      </c>
      <c r="Q81" s="237">
        <f>(M81+M82)/(O81+O82)</f>
      </c>
      <c r="R81" s="238">
        <v>2</v>
      </c>
      <c r="S81" s="237">
        <f>(O81+O82)/(K81+K82)</f>
      </c>
      <c r="T81" s="238">
        <v>2</v>
      </c>
      <c r="U81" s="239">
        <f t="shared" si="6"/>
      </c>
      <c r="V81" s="240">
        <f>(F81+500)/T81</f>
      </c>
      <c r="W81" s="241">
        <v>1135.2000000000007</v>
      </c>
      <c r="X81" s="240">
        <f t="shared" si="174"/>
      </c>
      <c r="Y81" s="237">
        <f t="shared" si="312"/>
      </c>
      <c r="Z81" s="240">
        <f t="shared" si="450"/>
      </c>
      <c r="AA81" s="240">
        <f>W81/(F81+500)</f>
      </c>
      <c r="AB81" s="238">
        <v>0</v>
      </c>
      <c r="AC81" s="238">
        <v>0</v>
      </c>
      <c r="AD81" s="237">
        <f t="shared" si="588"/>
      </c>
      <c r="AE81" s="240">
        <f>(W81-AC81)/(F81+500)</f>
      </c>
      <c r="AF81" s="240" t="s">
        <v>266</v>
      </c>
    </row>
    <row r="82">
      <c r="A82" s="228"/>
      <c r="B82" s="229"/>
      <c r="C82" s="256"/>
      <c r="D82" s="231" t="s">
        <v>251</v>
      </c>
      <c r="E82" s="232">
        <v>482.22</v>
      </c>
      <c r="F82" s="233"/>
      <c r="G82" s="232">
        <v>3513</v>
      </c>
      <c r="H82" s="232">
        <v>145</v>
      </c>
      <c r="I82" s="234">
        <f t="shared" si="721"/>
      </c>
      <c r="J82" s="235">
        <f t="shared" si="830"/>
      </c>
      <c r="K82" s="232">
        <v>9</v>
      </c>
      <c r="L82" s="235">
        <f t="shared" si="954"/>
      </c>
      <c r="M82" s="232">
        <v>1</v>
      </c>
      <c r="N82" s="236">
        <f t="shared" si="1016"/>
      </c>
      <c r="O82" s="232">
        <v>0</v>
      </c>
      <c r="P82" s="236">
        <f t="shared" si="1047"/>
      </c>
      <c r="Q82" s="237"/>
      <c r="R82" s="238"/>
      <c r="S82" s="237"/>
      <c r="T82" s="238"/>
      <c r="U82" s="239"/>
      <c r="V82" s="240"/>
      <c r="W82" s="241"/>
      <c r="X82" s="240"/>
      <c r="Y82" s="237"/>
      <c r="Z82" s="240"/>
      <c r="AA82" s="240"/>
      <c r="AB82" s="238"/>
      <c r="AC82" s="238"/>
      <c r="AD82" s="237"/>
      <c r="AE82" s="240"/>
      <c r="AF82" s="242" t="s">
        <v>267</v>
      </c>
    </row>
    <row r="83">
      <c r="A83" s="228"/>
      <c r="B83" s="229" t="s">
        <v>274</v>
      </c>
      <c r="C83" s="256" t="s">
        <v>273</v>
      </c>
      <c r="D83" s="231" t="s">
        <v>249</v>
      </c>
      <c r="E83" s="232">
        <v>56.85</v>
      </c>
      <c r="F83" s="233">
        <f>E83+E84</f>
      </c>
      <c r="G83" s="232">
        <v>435</v>
      </c>
      <c r="H83" s="232">
        <v>14</v>
      </c>
      <c r="I83" s="234">
        <f t="shared" si="721"/>
      </c>
      <c r="J83" s="235">
        <f t="shared" si="830"/>
      </c>
      <c r="K83" s="232">
        <v>0</v>
      </c>
      <c r="L83" s="235">
        <f t="shared" si="954"/>
      </c>
      <c r="M83" s="232">
        <v>0</v>
      </c>
      <c r="N83" s="236">
        <f t="shared" si="1016"/>
      </c>
      <c r="O83" s="232">
        <v>0</v>
      </c>
      <c r="P83" s="236">
        <f t="shared" si="1047"/>
      </c>
      <c r="Q83" s="237">
        <f>(M83+M84)/(O83+O84)</f>
      </c>
      <c r="R83" s="238">
        <v>1</v>
      </c>
      <c r="S83" s="237">
        <f>(O83+O84)/(K83+K84)</f>
      </c>
      <c r="T83" s="238">
        <v>0</v>
      </c>
      <c r="U83" s="239">
        <f>F83/T83</f>
      </c>
      <c r="V83" s="240">
        <f>(F83+500)/T83</f>
      </c>
      <c r="W83" s="241">
        <v>0</v>
      </c>
      <c r="X83" s="240">
        <f>W83/T83</f>
      </c>
      <c r="Y83" s="237">
        <f>T83/R83</f>
      </c>
      <c r="Z83" s="240">
        <f>W83/F83</f>
      </c>
      <c r="AA83" s="240">
        <f>W83/(F83+500)</f>
      </c>
      <c r="AB83" s="238">
        <v>0</v>
      </c>
      <c r="AC83" s="238">
        <v>0</v>
      </c>
      <c r="AD83" s="237">
        <f>AB83/T83</f>
      </c>
      <c r="AE83" s="240">
        <f>(W83-AC83)/(F83+500)</f>
      </c>
      <c r="AF83" s="240" t="s">
        <v>266</v>
      </c>
    </row>
    <row r="84">
      <c r="A84" s="228"/>
      <c r="B84" s="229"/>
      <c r="C84" s="256"/>
      <c r="D84" s="231" t="s">
        <v>251</v>
      </c>
      <c r="E84" s="232">
        <v>833.39</v>
      </c>
      <c r="F84" s="233"/>
      <c r="G84" s="232">
        <v>5793</v>
      </c>
      <c r="H84" s="232">
        <v>250</v>
      </c>
      <c r="I84" s="234">
        <f t="shared" si="721"/>
      </c>
      <c r="J84" s="235">
        <f t="shared" si="830"/>
      </c>
      <c r="K84" s="232">
        <v>9</v>
      </c>
      <c r="L84" s="235">
        <f t="shared" si="954"/>
      </c>
      <c r="M84" s="232">
        <v>0</v>
      </c>
      <c r="N84" s="236">
        <f t="shared" si="1016"/>
      </c>
      <c r="O84" s="232">
        <v>0</v>
      </c>
      <c r="P84" s="236">
        <f t="shared" si="1047"/>
      </c>
      <c r="Q84" s="237"/>
      <c r="R84" s="238"/>
      <c r="S84" s="237"/>
      <c r="T84" s="238"/>
      <c r="U84" s="239"/>
      <c r="V84" s="240"/>
      <c r="W84" s="241"/>
      <c r="X84" s="240"/>
      <c r="Y84" s="237"/>
      <c r="Z84" s="240"/>
      <c r="AA84" s="240"/>
      <c r="AB84" s="238"/>
      <c r="AC84" s="238"/>
      <c r="AD84" s="237"/>
      <c r="AE84" s="240"/>
      <c r="AF84" s="242" t="s">
        <v>267</v>
      </c>
    </row>
    <row r="85">
      <c r="A85" s="228"/>
      <c r="B85" s="229" t="s">
        <v>275</v>
      </c>
      <c r="C85" s="256" t="s">
        <v>273</v>
      </c>
      <c r="D85" s="231" t="s">
        <v>249</v>
      </c>
      <c r="E85" s="232">
        <v>67.05</v>
      </c>
      <c r="F85" s="233">
        <f>E85+E86</f>
      </c>
      <c r="G85" s="232">
        <v>703</v>
      </c>
      <c r="H85" s="232">
        <v>35</v>
      </c>
      <c r="I85" s="234">
        <f t="shared" si="721"/>
      </c>
      <c r="J85" s="235">
        <f t="shared" si="830"/>
      </c>
      <c r="K85" s="232">
        <v>2</v>
      </c>
      <c r="L85" s="235">
        <f t="shared" si="954"/>
      </c>
      <c r="M85" s="232">
        <v>0</v>
      </c>
      <c r="N85" s="236">
        <f t="shared" si="1016"/>
      </c>
      <c r="O85" s="232">
        <v>0</v>
      </c>
      <c r="P85" s="236">
        <f t="shared" si="1047"/>
      </c>
      <c r="Q85" s="237">
        <f>(M85+M86)/(O85+O86)</f>
      </c>
      <c r="R85" s="238">
        <v>4</v>
      </c>
      <c r="S85" s="237">
        <f>(O85+O86)/(K85+K86)</f>
      </c>
      <c r="T85" s="238">
        <v>2</v>
      </c>
      <c r="U85" s="239">
        <f>F85/T85</f>
      </c>
      <c r="V85" s="240">
        <f>(F85+500)/T85</f>
      </c>
      <c r="W85" s="241">
        <v>3518.4000000000015</v>
      </c>
      <c r="X85" s="240">
        <f>W85/T85</f>
      </c>
      <c r="Y85" s="237">
        <f>T85/R85</f>
      </c>
      <c r="Z85" s="240">
        <f>W85/F85</f>
      </c>
      <c r="AA85" s="240">
        <f>W85/(F85+500)</f>
      </c>
      <c r="AB85" s="238">
        <v>0</v>
      </c>
      <c r="AC85" s="238">
        <v>0</v>
      </c>
      <c r="AD85" s="237">
        <f>AB85/T85</f>
      </c>
      <c r="AE85" s="240">
        <f>(W85-AC85)/(F85+500)</f>
      </c>
      <c r="AF85" s="240" t="s">
        <v>266</v>
      </c>
    </row>
    <row r="86">
      <c r="A86" s="228"/>
      <c r="B86" s="229"/>
      <c r="C86" s="256"/>
      <c r="D86" s="231" t="s">
        <v>251</v>
      </c>
      <c r="E86" s="232">
        <v>1168.96</v>
      </c>
      <c r="F86" s="233"/>
      <c r="G86" s="232">
        <v>8161</v>
      </c>
      <c r="H86" s="232">
        <v>362</v>
      </c>
      <c r="I86" s="234">
        <f t="shared" si="721"/>
      </c>
      <c r="J86" s="235">
        <f t="shared" si="830"/>
      </c>
      <c r="K86" s="232">
        <v>22</v>
      </c>
      <c r="L86" s="235">
        <f t="shared" si="954"/>
      </c>
      <c r="M86" s="232">
        <v>4</v>
      </c>
      <c r="N86" s="236">
        <f t="shared" si="1016"/>
      </c>
      <c r="O86" s="232">
        <v>0</v>
      </c>
      <c r="P86" s="236">
        <f t="shared" si="1047"/>
      </c>
      <c r="Q86" s="237"/>
      <c r="R86" s="238"/>
      <c r="S86" s="237"/>
      <c r="T86" s="238"/>
      <c r="U86" s="239"/>
      <c r="V86" s="240"/>
      <c r="W86" s="241"/>
      <c r="X86" s="240"/>
      <c r="Y86" s="237"/>
      <c r="Z86" s="240"/>
      <c r="AA86" s="240"/>
      <c r="AB86" s="238"/>
      <c r="AC86" s="238"/>
      <c r="AD86" s="237"/>
      <c r="AE86" s="240"/>
      <c r="AF86" s="242" t="s">
        <v>267</v>
      </c>
    </row>
    <row r="87">
      <c r="A87" s="228"/>
      <c r="B87" s="229" t="s">
        <v>276</v>
      </c>
      <c r="C87" s="256" t="s">
        <v>273</v>
      </c>
      <c r="D87" s="231" t="s">
        <v>249</v>
      </c>
      <c r="E87" s="232">
        <v>105.11</v>
      </c>
      <c r="F87" s="233">
        <f>E87+E88</f>
      </c>
      <c r="G87" s="232">
        <v>746</v>
      </c>
      <c r="H87" s="232">
        <v>46</v>
      </c>
      <c r="I87" s="234">
        <f t="shared" si="721"/>
      </c>
      <c r="J87" s="235">
        <f t="shared" si="830"/>
      </c>
      <c r="K87" s="232">
        <v>1</v>
      </c>
      <c r="L87" s="235">
        <f t="shared" si="954"/>
      </c>
      <c r="M87" s="232">
        <v>0</v>
      </c>
      <c r="N87" s="236">
        <f t="shared" si="1016"/>
      </c>
      <c r="O87" s="232">
        <v>0</v>
      </c>
      <c r="P87" s="236">
        <f t="shared" si="1047"/>
      </c>
      <c r="Q87" s="237">
        <f>(M87+M88)/(O87+O88)</f>
      </c>
      <c r="R87" s="238">
        <v>5</v>
      </c>
      <c r="S87" s="237">
        <f>(O87+O88)/(K87+K88)</f>
      </c>
      <c r="T87" s="238">
        <v>1</v>
      </c>
      <c r="U87" s="239">
        <f>F87/T87</f>
      </c>
      <c r="V87" s="240">
        <f>(F87+500)/T87</f>
      </c>
      <c r="W87" s="241">
        <v>2011.199999999997</v>
      </c>
      <c r="X87" s="240">
        <f>W87/T87</f>
      </c>
      <c r="Y87" s="237">
        <f>T87/R87</f>
      </c>
      <c r="Z87" s="240">
        <f>W87/F87</f>
      </c>
      <c r="AA87" s="240">
        <f>W87/(F87+500)</f>
      </c>
      <c r="AB87" s="238">
        <v>0</v>
      </c>
      <c r="AC87" s="238">
        <v>0</v>
      </c>
      <c r="AD87" s="237">
        <f>AB87/T87</f>
      </c>
      <c r="AE87" s="240">
        <f>(W87-AC87)/(F87+500)</f>
      </c>
      <c r="AF87" s="240" t="s">
        <v>266</v>
      </c>
    </row>
    <row r="88">
      <c r="A88" s="228"/>
      <c r="B88" s="229"/>
      <c r="C88" s="256"/>
      <c r="D88" s="231" t="s">
        <v>251</v>
      </c>
      <c r="E88" s="232">
        <v>1629.38</v>
      </c>
      <c r="F88" s="233"/>
      <c r="G88" s="232">
        <v>11058</v>
      </c>
      <c r="H88" s="232">
        <v>732</v>
      </c>
      <c r="I88" s="234">
        <f t="shared" si="721"/>
      </c>
      <c r="J88" s="235">
        <f t="shared" si="830"/>
      </c>
      <c r="K88" s="232">
        <v>37</v>
      </c>
      <c r="L88" s="235">
        <f t="shared" si="954"/>
      </c>
      <c r="M88" s="232">
        <v>1</v>
      </c>
      <c r="N88" s="236">
        <f t="shared" si="1016"/>
      </c>
      <c r="O88" s="232">
        <v>0</v>
      </c>
      <c r="P88" s="236">
        <f t="shared" si="1047"/>
      </c>
      <c r="Q88" s="237"/>
      <c r="R88" s="238"/>
      <c r="S88" s="237"/>
      <c r="T88" s="238"/>
      <c r="U88" s="239"/>
      <c r="V88" s="240"/>
      <c r="W88" s="241"/>
      <c r="X88" s="240"/>
      <c r="Y88" s="237"/>
      <c r="Z88" s="240"/>
      <c r="AA88" s="240"/>
      <c r="AB88" s="238"/>
      <c r="AC88" s="238"/>
      <c r="AD88" s="237"/>
      <c r="AE88" s="240"/>
      <c r="AF88" s="242" t="s">
        <v>267</v>
      </c>
    </row>
    <row r="89">
      <c r="A89" s="228"/>
      <c r="B89" s="229" t="s">
        <v>277</v>
      </c>
      <c r="C89" s="256" t="s">
        <v>273</v>
      </c>
      <c r="D89" s="231" t="s">
        <v>249</v>
      </c>
      <c r="E89" s="232">
        <v>27.78</v>
      </c>
      <c r="F89" s="233">
        <f>E89+E90</f>
      </c>
      <c r="G89" s="232">
        <v>218</v>
      </c>
      <c r="H89" s="232">
        <v>19</v>
      </c>
      <c r="I89" s="234">
        <f t="shared" si="721"/>
      </c>
      <c r="J89" s="235">
        <f t="shared" si="830"/>
      </c>
      <c r="K89" s="232">
        <v>1</v>
      </c>
      <c r="L89" s="235">
        <f t="shared" si="954"/>
      </c>
      <c r="M89" s="232">
        <v>0</v>
      </c>
      <c r="N89" s="236">
        <f t="shared" si="1016"/>
      </c>
      <c r="O89" s="232">
        <v>0</v>
      </c>
      <c r="P89" s="236">
        <f t="shared" si="1047"/>
      </c>
      <c r="Q89" s="237">
        <f>(M89+M90)/(O89+O90)</f>
      </c>
      <c r="R89" s="238">
        <v>3</v>
      </c>
      <c r="S89" s="237">
        <f>(O89+O90)/(K89+K90)</f>
      </c>
      <c r="T89" s="238">
        <v>0</v>
      </c>
      <c r="U89" s="239">
        <f>F89/T89</f>
      </c>
      <c r="V89" s="240">
        <f>(F89+500)/T89</f>
      </c>
      <c r="W89" s="241">
        <v>0</v>
      </c>
      <c r="X89" s="240">
        <f>W89/T89</f>
      </c>
      <c r="Y89" s="237">
        <f>T89/R89</f>
      </c>
      <c r="Z89" s="240">
        <f>W89/F89</f>
      </c>
      <c r="AA89" s="240">
        <f>W89/(F89+500)</f>
      </c>
      <c r="AB89" s="238">
        <v>0</v>
      </c>
      <c r="AC89" s="238">
        <v>0</v>
      </c>
      <c r="AD89" s="237">
        <f>AB89/T89</f>
      </c>
      <c r="AE89" s="240">
        <f>(W89-AC89)/(F89+500)</f>
      </c>
      <c r="AF89" s="240" t="s">
        <v>266</v>
      </c>
    </row>
    <row r="90">
      <c r="A90" s="228"/>
      <c r="B90" s="229"/>
      <c r="C90" s="256"/>
      <c r="D90" s="231" t="s">
        <v>251</v>
      </c>
      <c r="E90" s="232">
        <v>969.39</v>
      </c>
      <c r="F90" s="233"/>
      <c r="G90" s="232">
        <v>8244</v>
      </c>
      <c r="H90" s="232">
        <v>715</v>
      </c>
      <c r="I90" s="234">
        <f t="shared" si="721"/>
      </c>
      <c r="J90" s="235">
        <f t="shared" si="830"/>
      </c>
      <c r="K90" s="232">
        <v>25</v>
      </c>
      <c r="L90" s="235">
        <f t="shared" si="954"/>
      </c>
      <c r="M90" s="232">
        <v>0</v>
      </c>
      <c r="N90" s="236">
        <f t="shared" si="1016"/>
      </c>
      <c r="O90" s="232">
        <v>0</v>
      </c>
      <c r="P90" s="236">
        <f t="shared" si="1047"/>
      </c>
      <c r="Q90" s="237"/>
      <c r="R90" s="238"/>
      <c r="S90" s="237"/>
      <c r="T90" s="238"/>
      <c r="U90" s="239"/>
      <c r="V90" s="240"/>
      <c r="W90" s="239"/>
      <c r="X90" s="240"/>
      <c r="Y90" s="237"/>
      <c r="Z90" s="240"/>
      <c r="AA90" s="240"/>
      <c r="AB90" s="238"/>
      <c r="AC90" s="238"/>
      <c r="AD90" s="237"/>
      <c r="AE90" s="240"/>
      <c r="AF90" s="242" t="s">
        <v>267</v>
      </c>
    </row>
    <row r="91">
      <c r="A91" s="228"/>
      <c r="B91" s="246" t="s">
        <v>257</v>
      </c>
      <c r="C91" s="246"/>
      <c r="D91" s="246"/>
      <c r="E91" s="247">
        <f>SUM(E81:E90)</f>
      </c>
      <c r="F91" s="247">
        <f>SUM(F81:F90)</f>
      </c>
      <c r="G91" s="247">
        <f>SUM(G81:G90)</f>
      </c>
      <c r="H91" s="247">
        <f>SUM(H81:H90)</f>
      </c>
      <c r="I91" s="248">
        <f t="shared" si="721"/>
      </c>
      <c r="J91" s="249">
        <f>SUM(J81:J90)</f>
      </c>
      <c r="K91" s="247">
        <f>SUM(K81:K90)</f>
      </c>
      <c r="L91" s="249">
        <f t="shared" si="954"/>
      </c>
      <c r="M91" s="247">
        <f>SUM(M81:M90)</f>
      </c>
      <c r="N91" s="250">
        <f t="shared" si="1016"/>
      </c>
      <c r="O91" s="247">
        <f>SUM(O81:O90)</f>
      </c>
      <c r="P91" s="250">
        <f t="shared" si="1047"/>
      </c>
      <c r="Q91" s="251">
        <f t="shared" ref="Q91:Q92" si="923">M91/O91</f>
      </c>
      <c r="R91" s="247">
        <f>SUM(R81:R90)</f>
      </c>
      <c r="S91" s="251">
        <f t="shared" ref="S91:S92" si="985">(O91+O91)/(K91+K91)</f>
      </c>
      <c r="T91" s="247">
        <f>SUM(T81:T90)</f>
      </c>
      <c r="U91" s="252">
        <f t="shared" ref="U91:U92" si="7">F91/T91</f>
      </c>
      <c r="V91" s="253">
        <f>(F91+5*500)/T91</f>
      </c>
      <c r="W91" s="249">
        <f>SUM(W81:W90)</f>
      </c>
      <c r="X91" s="254">
        <f t="shared" ref="X91:X92" si="175">W91/T91</f>
      </c>
      <c r="Y91" s="251">
        <f t="shared" ref="Y91:Y92" si="313">T91/R91</f>
      </c>
      <c r="Z91" s="253">
        <f t="shared" ref="Z91:Z92" si="451">W91/F91</f>
      </c>
      <c r="AA91" s="253">
        <f>W91/(F91+COUNT(W81:W90)*500)</f>
      </c>
      <c r="AB91" s="247">
        <f>SUM(AB81:AB90)</f>
      </c>
      <c r="AC91" s="247">
        <f>SUM(AC81:AC90)</f>
      </c>
      <c r="AD91" s="251">
        <f t="shared" ref="AD91:AD92" si="589">AB91/T91</f>
      </c>
      <c r="AE91" s="255">
        <f>(W91-AC91)/(F91+COUNT(W81:W90)*500)</f>
      </c>
      <c r="AF91" s="240"/>
    </row>
    <row r="92">
      <c r="A92" s="228"/>
      <c r="B92" s="258" t="s">
        <v>278</v>
      </c>
      <c r="C92" s="258"/>
      <c r="D92" s="258"/>
      <c r="E92" s="259">
        <f>SUM(E58)+E69+E80+E91</f>
      </c>
      <c r="F92" s="259">
        <f>SUM(F58)+F69+F80+F91</f>
      </c>
      <c r="G92" s="259">
        <f>SUM(G58)+G69+G80+G91</f>
      </c>
      <c r="H92" s="259">
        <f>SUM(H58)+H69+H80+H91</f>
      </c>
      <c r="I92" s="260">
        <f t="shared" si="721"/>
      </c>
      <c r="J92" s="261">
        <f>(E92/G92)*1000</f>
      </c>
      <c r="K92" s="262">
        <f>SUM(K58)+K69+K80+K91</f>
      </c>
      <c r="L92" s="261">
        <f t="shared" si="954"/>
      </c>
      <c r="M92" s="262">
        <f>SUM(M58)+M69+M80+M91</f>
      </c>
      <c r="N92" s="263">
        <f t="shared" si="1016"/>
      </c>
      <c r="O92" s="262">
        <f>SUM(O58)+O69+O80+O91</f>
      </c>
      <c r="P92" s="263">
        <f t="shared" si="1047"/>
      </c>
      <c r="Q92" s="264">
        <f t="shared" si="923"/>
      </c>
      <c r="R92" s="262">
        <f>SUM(R58)+R69+R80+R91</f>
      </c>
      <c r="S92" s="264">
        <f t="shared" si="985"/>
      </c>
      <c r="T92" s="262">
        <f>SUM(T58)+T69+T80+T91</f>
      </c>
      <c r="U92" s="265">
        <f t="shared" si="7"/>
      </c>
      <c r="V92" s="259">
        <f>(F92+4*500)/T92</f>
      </c>
      <c r="W92" s="265">
        <f>SUM(W58)+W69+W80+W91</f>
      </c>
      <c r="X92" s="259">
        <f t="shared" si="175"/>
      </c>
      <c r="Y92" s="264">
        <f t="shared" si="313"/>
      </c>
      <c r="Z92" s="259">
        <f t="shared" si="451"/>
      </c>
      <c r="AA92" s="259">
        <f>W92/(F92+COUNT(W48:W57,W59:W68,W70:W79,W81:W90)*500)</f>
      </c>
      <c r="AB92" s="262">
        <f>SUM(AB58)+AB69+AB80+AB91</f>
      </c>
      <c r="AC92" s="262">
        <f>SUM(AC58)+AC69+AC80+AC91</f>
      </c>
      <c r="AD92" s="264">
        <f t="shared" si="589"/>
      </c>
      <c r="AE92" s="259">
        <f>(W92-AC92)/(F92+COUNT(W48:W57,W59:W68,W70:W79,W81:W90)*500)</f>
      </c>
      <c r="AF92" s="240"/>
    </row>
    <row r="93">
      <c r="A93" s="220" t="s">
        <v>214</v>
      </c>
      <c r="B93" s="220" t="s">
        <v>215</v>
      </c>
      <c r="C93" s="220" t="s">
        <v>216</v>
      </c>
      <c r="D93" s="220" t="s">
        <v>217</v>
      </c>
      <c r="E93" s="220" t="s">
        <v>218</v>
      </c>
      <c r="F93" s="220" t="s">
        <v>219</v>
      </c>
      <c r="G93" s="220" t="s">
        <v>220</v>
      </c>
      <c r="H93" s="220" t="s">
        <v>221</v>
      </c>
      <c r="I93" s="221" t="s">
        <v>222</v>
      </c>
      <c r="J93" s="222" t="s">
        <v>223</v>
      </c>
      <c r="K93" s="220" t="s">
        <v>224</v>
      </c>
      <c r="L93" s="222" t="s">
        <v>225</v>
      </c>
      <c r="M93" s="220" t="s">
        <v>226</v>
      </c>
      <c r="N93" s="223" t="s">
        <v>227</v>
      </c>
      <c r="O93" s="220" t="s">
        <v>228</v>
      </c>
      <c r="P93" s="223" t="s">
        <v>229</v>
      </c>
      <c r="Q93" s="221" t="s">
        <v>230</v>
      </c>
      <c r="R93" s="224" t="s">
        <v>231</v>
      </c>
      <c r="S93" s="225" t="s">
        <v>232</v>
      </c>
      <c r="T93" s="224" t="s">
        <v>233</v>
      </c>
      <c r="U93" s="226" t="s">
        <v>234</v>
      </c>
      <c r="V93" s="227" t="s">
        <v>235</v>
      </c>
      <c r="W93" s="226" t="s">
        <v>236</v>
      </c>
      <c r="X93" s="227" t="s">
        <v>237</v>
      </c>
      <c r="Y93" s="225" t="s">
        <v>238</v>
      </c>
      <c r="Z93" s="227" t="s">
        <v>239</v>
      </c>
      <c r="AA93" s="227" t="s">
        <v>240</v>
      </c>
      <c r="AB93" s="227" t="s">
        <v>241</v>
      </c>
      <c r="AC93" s="224" t="s">
        <v>242</v>
      </c>
      <c r="AD93" s="225" t="s">
        <v>243</v>
      </c>
      <c r="AE93" s="227" t="s">
        <v>244</v>
      </c>
      <c r="AF93" s="227" t="s">
        <v>245</v>
      </c>
    </row>
    <row r="94">
      <c r="A94" s="228" t="s">
        <v>280</v>
      </c>
      <c r="B94" s="229" t="s">
        <v>247</v>
      </c>
      <c r="C94" s="230" t="s">
        <v>248</v>
      </c>
      <c r="D94" s="231" t="s">
        <v>249</v>
      </c>
      <c r="E94" s="232">
        <v>41.51</v>
      </c>
      <c r="F94" s="233">
        <f>E94+E95</f>
      </c>
      <c r="G94" s="232">
        <v>289</v>
      </c>
      <c r="H94" s="232">
        <v>35</v>
      </c>
      <c r="I94" s="234">
        <f t="shared" ref="I94:I138" si="722">H94/G94</f>
      </c>
      <c r="J94" s="235">
        <f t="shared" ref="J94:J97" si="831">(E94/G94)*1000</f>
      </c>
      <c r="K94" s="232">
        <v>0</v>
      </c>
      <c r="L94" s="235">
        <f t="shared" ref="L94:L138" si="955">E94/K94</f>
      </c>
      <c r="M94" s="232">
        <v>0</v>
      </c>
      <c r="N94" s="236">
        <f t="shared" ref="N94:N138" si="1017">E94/M94</f>
      </c>
      <c r="O94" s="232">
        <v>0</v>
      </c>
      <c r="P94" s="236">
        <f t="shared" ref="P94:P138" si="1048">E94/O94</f>
      </c>
      <c r="Q94" s="237">
        <f>(M94+M95)/(O94+O95)</f>
      </c>
      <c r="R94" s="238">
        <v>4</v>
      </c>
      <c r="S94" s="237">
        <f>(O94+O95)/(K94+K95)</f>
      </c>
      <c r="T94" s="238">
        <v>0</v>
      </c>
      <c r="U94" s="239">
        <f>F94/T94</f>
      </c>
      <c r="V94" s="240">
        <f>(F94+500)/T94</f>
      </c>
      <c r="W94" s="241">
        <v>0</v>
      </c>
      <c r="X94" s="240">
        <f>W94/T94</f>
      </c>
      <c r="Y94" s="237">
        <f>T94/R94</f>
      </c>
      <c r="Z94" s="240">
        <f>W94/F94</f>
      </c>
      <c r="AA94" s="240">
        <f>W94/(F94+500)</f>
      </c>
      <c r="AB94" s="238">
        <v>0</v>
      </c>
      <c r="AC94" s="238">
        <v>0</v>
      </c>
      <c r="AD94" s="237">
        <f>AB94/T94</f>
      </c>
      <c r="AE94" s="240">
        <f>(W94-AC94)/(F94+500)</f>
      </c>
      <c r="AF94" s="240" t="s">
        <v>250</v>
      </c>
    </row>
    <row r="95">
      <c r="A95" s="228"/>
      <c r="B95" s="229"/>
      <c r="C95" s="230"/>
      <c r="D95" s="231" t="s">
        <v>251</v>
      </c>
      <c r="E95" s="232">
        <v>777.39</v>
      </c>
      <c r="F95" s="233"/>
      <c r="G95" s="232">
        <v>6176</v>
      </c>
      <c r="H95" s="232">
        <v>498</v>
      </c>
      <c r="I95" s="234">
        <f t="shared" si="722"/>
      </c>
      <c r="J95" s="235">
        <f t="shared" si="831"/>
      </c>
      <c r="K95" s="232">
        <v>16</v>
      </c>
      <c r="L95" s="235">
        <f t="shared" si="955"/>
      </c>
      <c r="M95" s="232">
        <v>0</v>
      </c>
      <c r="N95" s="236">
        <f t="shared" si="1017"/>
      </c>
      <c r="O95" s="232">
        <v>0</v>
      </c>
      <c r="P95" s="236">
        <f t="shared" si="1048"/>
      </c>
      <c r="Q95" s="237"/>
      <c r="R95" s="238"/>
      <c r="S95" s="237"/>
      <c r="T95" s="238"/>
      <c r="U95" s="239"/>
      <c r="V95" s="240"/>
      <c r="W95" s="241"/>
      <c r="X95" s="240"/>
      <c r="Y95" s="237"/>
      <c r="Z95" s="240"/>
      <c r="AA95" s="240"/>
      <c r="AB95" s="238"/>
      <c r="AC95" s="238"/>
      <c r="AD95" s="237"/>
      <c r="AE95" s="240"/>
      <c r="AF95" s="242" t="s">
        <v>252</v>
      </c>
    </row>
    <row r="96">
      <c r="A96" s="228"/>
      <c r="B96" s="229" t="s">
        <v>253</v>
      </c>
      <c r="C96" s="230" t="s">
        <v>248</v>
      </c>
      <c r="D96" s="231" t="s">
        <v>249</v>
      </c>
      <c r="E96" s="243">
        <v>39.97</v>
      </c>
      <c r="F96" s="233">
        <f>E96+E97</f>
      </c>
      <c r="G96" s="232">
        <v>386</v>
      </c>
      <c r="H96" s="232">
        <v>27</v>
      </c>
      <c r="I96" s="234">
        <f t="shared" si="722"/>
      </c>
      <c r="J96" s="235">
        <f t="shared" si="831"/>
      </c>
      <c r="K96" s="232">
        <v>0</v>
      </c>
      <c r="L96" s="235">
        <f t="shared" si="955"/>
      </c>
      <c r="M96" s="232">
        <v>0</v>
      </c>
      <c r="N96" s="236">
        <f t="shared" si="1017"/>
      </c>
      <c r="O96" s="232">
        <v>0</v>
      </c>
      <c r="P96" s="236">
        <f t="shared" si="1048"/>
      </c>
      <c r="Q96" s="237">
        <f>(M96+M97)/(O96+O97)</f>
      </c>
      <c r="R96" s="238">
        <v>7</v>
      </c>
      <c r="S96" s="237">
        <f>(O96+O97)/(K96+K97)</f>
      </c>
      <c r="T96" s="238">
        <v>1</v>
      </c>
      <c r="U96" s="239">
        <f>F96/T96</f>
      </c>
      <c r="V96" s="240">
        <f>(F96+500)/T96</f>
      </c>
      <c r="W96" s="241">
        <v>2407.2</v>
      </c>
      <c r="X96" s="240">
        <f>W96/T96</f>
      </c>
      <c r="Y96" s="237">
        <f>T96/R96</f>
      </c>
      <c r="Z96" s="240">
        <f>W96/F96</f>
      </c>
      <c r="AA96" s="240">
        <f>W96/(F96+500)</f>
      </c>
      <c r="AB96" s="238">
        <v>1</v>
      </c>
      <c r="AC96" s="238">
        <v>2407.2</v>
      </c>
      <c r="AD96" s="237">
        <f>AB96/T96</f>
      </c>
      <c r="AE96" s="240">
        <f>(W96-AC96)/(F96+500)</f>
      </c>
      <c r="AF96" s="240" t="s">
        <v>250</v>
      </c>
    </row>
    <row r="97">
      <c r="A97" s="228"/>
      <c r="B97" s="229"/>
      <c r="C97" s="230"/>
      <c r="D97" s="231" t="s">
        <v>251</v>
      </c>
      <c r="E97" s="243">
        <v>1007.08</v>
      </c>
      <c r="F97" s="233"/>
      <c r="G97" s="232">
        <v>8690</v>
      </c>
      <c r="H97" s="232">
        <v>543</v>
      </c>
      <c r="I97" s="234">
        <f t="shared" si="722"/>
      </c>
      <c r="J97" s="235">
        <f t="shared" si="831"/>
      </c>
      <c r="K97" s="232">
        <v>29</v>
      </c>
      <c r="L97" s="235">
        <f t="shared" si="955"/>
      </c>
      <c r="M97" s="232">
        <v>1</v>
      </c>
      <c r="N97" s="236">
        <f t="shared" si="1017"/>
      </c>
      <c r="O97" s="232">
        <v>0</v>
      </c>
      <c r="P97" s="236">
        <f t="shared" si="1048"/>
      </c>
      <c r="Q97" s="237"/>
      <c r="R97" s="238"/>
      <c r="S97" s="237"/>
      <c r="T97" s="238"/>
      <c r="U97" s="239"/>
      <c r="V97" s="240"/>
      <c r="W97" s="241"/>
      <c r="X97" s="240"/>
      <c r="Y97" s="237"/>
      <c r="Z97" s="240"/>
      <c r="AA97" s="240"/>
      <c r="AB97" s="238"/>
      <c r="AC97" s="238"/>
      <c r="AD97" s="237"/>
      <c r="AE97" s="240"/>
      <c r="AF97" s="242" t="s">
        <v>252</v>
      </c>
    </row>
    <row r="98">
      <c r="A98" s="228"/>
      <c r="B98" s="229" t="s">
        <v>254</v>
      </c>
      <c r="C98" s="230" t="s">
        <v>248</v>
      </c>
      <c r="D98" s="231" t="s">
        <v>249</v>
      </c>
      <c r="E98" s="232">
        <v>26.43</v>
      </c>
      <c r="F98" s="233">
        <f>E98+E99</f>
      </c>
      <c r="G98" s="232">
        <v>315</v>
      </c>
      <c r="H98" s="232">
        <v>19</v>
      </c>
      <c r="I98" s="234">
        <f t="shared" si="722"/>
      </c>
      <c r="J98" s="234">
        <f t="shared" ref="J98:J101" si="759">I98/H98</f>
      </c>
      <c r="K98" s="232">
        <v>0</v>
      </c>
      <c r="L98" s="235">
        <f t="shared" si="955"/>
      </c>
      <c r="M98" s="232">
        <v>0</v>
      </c>
      <c r="N98" s="236">
        <f t="shared" si="1017"/>
      </c>
      <c r="O98" s="232">
        <v>0</v>
      </c>
      <c r="P98" s="236">
        <f t="shared" si="1048"/>
      </c>
      <c r="Q98" s="237">
        <f>(M98+M99)/(O98+O99)</f>
      </c>
      <c r="R98" s="238">
        <v>8</v>
      </c>
      <c r="S98" s="237">
        <f>(O98+O99)/(K98+K99)</f>
      </c>
      <c r="T98" s="238">
        <v>3</v>
      </c>
      <c r="U98" s="239">
        <f>F98/T98</f>
      </c>
      <c r="V98" s="240">
        <f>(F98+500)/T98</f>
      </c>
      <c r="W98" s="241">
        <v>2006.4000000000005</v>
      </c>
      <c r="X98" s="240">
        <f>W98/T98</f>
      </c>
      <c r="Y98" s="237">
        <f>T98/R98</f>
      </c>
      <c r="Z98" s="240">
        <f>W98/F98</f>
      </c>
      <c r="AA98" s="240">
        <f>W98/(F98+500)</f>
      </c>
      <c r="AB98" s="238">
        <v>1</v>
      </c>
      <c r="AC98" s="238">
        <v>396</v>
      </c>
      <c r="AD98" s="237">
        <f>AB98/T98</f>
      </c>
      <c r="AE98" s="240">
        <f>(W98-AC98)/(F98+500)</f>
      </c>
      <c r="AF98" s="240" t="s">
        <v>250</v>
      </c>
    </row>
    <row r="99">
      <c r="A99" s="228"/>
      <c r="B99" s="229"/>
      <c r="C99" s="230"/>
      <c r="D99" s="231" t="s">
        <v>251</v>
      </c>
      <c r="E99" s="232">
        <v>1052.31</v>
      </c>
      <c r="F99" s="233"/>
      <c r="G99" s="232">
        <v>8436</v>
      </c>
      <c r="H99" s="232">
        <v>371</v>
      </c>
      <c r="I99" s="234">
        <f t="shared" si="722"/>
      </c>
      <c r="J99" s="234">
        <f t="shared" si="759"/>
      </c>
      <c r="K99" s="232">
        <v>22</v>
      </c>
      <c r="L99" s="235">
        <f t="shared" si="955"/>
      </c>
      <c r="M99" s="232">
        <v>3</v>
      </c>
      <c r="N99" s="236">
        <f t="shared" si="1017"/>
      </c>
      <c r="O99" s="232">
        <v>0</v>
      </c>
      <c r="P99" s="236">
        <f t="shared" si="1048"/>
      </c>
      <c r="Q99" s="237"/>
      <c r="R99" s="238"/>
      <c r="S99" s="237"/>
      <c r="T99" s="238"/>
      <c r="U99" s="239"/>
      <c r="V99" s="240"/>
      <c r="W99" s="241"/>
      <c r="X99" s="240"/>
      <c r="Y99" s="237"/>
      <c r="Z99" s="240"/>
      <c r="AA99" s="240"/>
      <c r="AB99" s="238"/>
      <c r="AC99" s="238"/>
      <c r="AD99" s="237"/>
      <c r="AE99" s="240"/>
      <c r="AF99" s="242" t="s">
        <v>252</v>
      </c>
    </row>
    <row r="100">
      <c r="A100" s="228"/>
      <c r="B100" s="229" t="s">
        <v>255</v>
      </c>
      <c r="C100" s="230" t="s">
        <v>248</v>
      </c>
      <c r="D100" s="231" t="s">
        <v>249</v>
      </c>
      <c r="E100" s="232">
        <v>32.84</v>
      </c>
      <c r="F100" s="233">
        <f>E100+E101</f>
      </c>
      <c r="G100" s="232">
        <v>351</v>
      </c>
      <c r="H100" s="232">
        <v>19</v>
      </c>
      <c r="I100" s="234">
        <f t="shared" si="722"/>
      </c>
      <c r="J100" s="234">
        <f t="shared" si="759"/>
      </c>
      <c r="K100" s="232">
        <v>1</v>
      </c>
      <c r="L100" s="235">
        <f t="shared" si="955"/>
      </c>
      <c r="M100" s="232">
        <v>0</v>
      </c>
      <c r="N100" s="236">
        <f t="shared" si="1017"/>
      </c>
      <c r="O100" s="232">
        <v>0</v>
      </c>
      <c r="P100" s="236">
        <f t="shared" si="1048"/>
      </c>
      <c r="Q100" s="237">
        <f>(M100+M101)/(O100+O101)</f>
      </c>
      <c r="R100" s="238">
        <v>6</v>
      </c>
      <c r="S100" s="237">
        <f>(O100+O101)/(K100+K101)</f>
      </c>
      <c r="T100" s="238">
        <v>1</v>
      </c>
      <c r="U100" s="239">
        <f>F100/T100</f>
      </c>
      <c r="V100" s="240">
        <f>(F100+500)/T100</f>
      </c>
      <c r="W100" s="241">
        <v>1344</v>
      </c>
      <c r="X100" s="240">
        <f>W100/T100</f>
      </c>
      <c r="Y100" s="237">
        <f>T100/R100</f>
      </c>
      <c r="Z100" s="240">
        <f>W100/F100</f>
      </c>
      <c r="AA100" s="240">
        <f>W100/(F100+500)</f>
      </c>
      <c r="AB100" s="238">
        <v>0</v>
      </c>
      <c r="AC100" s="238">
        <v>0</v>
      </c>
      <c r="AD100" s="237">
        <f>AB100/T100</f>
      </c>
      <c r="AE100" s="240">
        <f>(W100-AC100)/(F100+500)</f>
      </c>
      <c r="AF100" s="240" t="s">
        <v>250</v>
      </c>
    </row>
    <row r="101">
      <c r="A101" s="228"/>
      <c r="B101" s="229"/>
      <c r="C101" s="230"/>
      <c r="D101" s="231" t="s">
        <v>251</v>
      </c>
      <c r="E101" s="232">
        <v>1521.44</v>
      </c>
      <c r="F101" s="233"/>
      <c r="G101" s="232">
        <v>9235</v>
      </c>
      <c r="H101" s="232">
        <v>412</v>
      </c>
      <c r="I101" s="234">
        <f t="shared" si="722"/>
      </c>
      <c r="J101" s="234">
        <f t="shared" si="759"/>
      </c>
      <c r="K101" s="232">
        <v>28</v>
      </c>
      <c r="L101" s="235">
        <f t="shared" si="955"/>
      </c>
      <c r="M101" s="232">
        <v>1</v>
      </c>
      <c r="N101" s="236">
        <f t="shared" si="1017"/>
      </c>
      <c r="O101" s="232">
        <v>0</v>
      </c>
      <c r="P101" s="236">
        <f t="shared" si="1048"/>
      </c>
      <c r="Q101" s="237"/>
      <c r="R101" s="238"/>
      <c r="S101" s="237"/>
      <c r="T101" s="238"/>
      <c r="U101" s="239"/>
      <c r="V101" s="240"/>
      <c r="W101" s="241"/>
      <c r="X101" s="240"/>
      <c r="Y101" s="237"/>
      <c r="Z101" s="240"/>
      <c r="AA101" s="240"/>
      <c r="AB101" s="238"/>
      <c r="AC101" s="238"/>
      <c r="AD101" s="237"/>
      <c r="AE101" s="240"/>
      <c r="AF101" s="242" t="s">
        <v>252</v>
      </c>
    </row>
    <row r="102">
      <c r="A102" s="228"/>
      <c r="B102" s="229" t="s">
        <v>256</v>
      </c>
      <c r="C102" s="230" t="s">
        <v>248</v>
      </c>
      <c r="D102" s="231" t="s">
        <v>249</v>
      </c>
      <c r="E102" s="243">
        <v>23.73</v>
      </c>
      <c r="F102" s="244">
        <f>E102+E103</f>
      </c>
      <c r="G102" s="232">
        <v>282</v>
      </c>
      <c r="H102" s="232">
        <v>15</v>
      </c>
      <c r="I102" s="234">
        <f t="shared" si="722"/>
      </c>
      <c r="J102" s="235">
        <f t="shared" ref="J102:J106" si="832">(E102/G102)*1000</f>
      </c>
      <c r="K102" s="232">
        <v>0</v>
      </c>
      <c r="L102" s="235">
        <f t="shared" si="955"/>
      </c>
      <c r="M102" s="232">
        <v>0</v>
      </c>
      <c r="N102" s="236">
        <f t="shared" si="1017"/>
      </c>
      <c r="O102" s="232">
        <v>0</v>
      </c>
      <c r="P102" s="236">
        <f t="shared" si="1048"/>
      </c>
      <c r="Q102" s="237">
        <f>(M102+M103)/(O102+O103)</f>
      </c>
      <c r="R102" s="238">
        <v>3</v>
      </c>
      <c r="S102" s="237">
        <f>(O102+O103)/(K102+K103)</f>
      </c>
      <c r="T102" s="238">
        <v>1</v>
      </c>
      <c r="U102" s="239">
        <f>F102/T102</f>
      </c>
      <c r="V102" s="240">
        <f>(F102+500)/T102</f>
      </c>
      <c r="W102" s="238">
        <v>1663.2</v>
      </c>
      <c r="X102" s="240">
        <f>W102/T102</f>
      </c>
      <c r="Y102" s="237">
        <f>T102/R102</f>
      </c>
      <c r="Z102" s="240">
        <f>W102/F102</f>
      </c>
      <c r="AA102" s="240">
        <f>W102/(F102+500)</f>
      </c>
      <c r="AB102" s="238">
        <v>0</v>
      </c>
      <c r="AC102" s="238">
        <v>0</v>
      </c>
      <c r="AD102" s="237">
        <f>AB102/T102</f>
      </c>
      <c r="AE102" s="240">
        <f>(W102-AC102)/(F102+500)</f>
      </c>
      <c r="AF102" s="240" t="s">
        <v>250</v>
      </c>
    </row>
    <row r="103">
      <c r="A103" s="228"/>
      <c r="B103" s="229"/>
      <c r="C103" s="230"/>
      <c r="D103" s="231" t="s">
        <v>251</v>
      </c>
      <c r="E103" s="243">
        <v>1581.33</v>
      </c>
      <c r="F103" s="244"/>
      <c r="G103" s="232">
        <v>10410</v>
      </c>
      <c r="H103" s="245">
        <v>489</v>
      </c>
      <c r="I103" s="234">
        <f t="shared" si="722"/>
      </c>
      <c r="J103" s="235">
        <f t="shared" si="832"/>
      </c>
      <c r="K103" s="232">
        <v>31</v>
      </c>
      <c r="L103" s="235">
        <f t="shared" si="955"/>
      </c>
      <c r="M103" s="232">
        <v>1</v>
      </c>
      <c r="N103" s="236">
        <f t="shared" si="1017"/>
      </c>
      <c r="O103" s="232">
        <v>0</v>
      </c>
      <c r="P103" s="236">
        <f t="shared" si="1048"/>
      </c>
      <c r="Q103" s="237"/>
      <c r="R103" s="238"/>
      <c r="S103" s="237"/>
      <c r="T103" s="238"/>
      <c r="U103" s="239"/>
      <c r="V103" s="240"/>
      <c r="W103" s="238"/>
      <c r="X103" s="240"/>
      <c r="Y103" s="237"/>
      <c r="Z103" s="240"/>
      <c r="AA103" s="240"/>
      <c r="AB103" s="238"/>
      <c r="AC103" s="238"/>
      <c r="AD103" s="237"/>
      <c r="AE103" s="240"/>
      <c r="AF103" s="242" t="s">
        <v>252</v>
      </c>
    </row>
    <row r="104">
      <c r="A104" s="228"/>
      <c r="B104" s="246" t="s">
        <v>257</v>
      </c>
      <c r="C104" s="246"/>
      <c r="D104" s="246"/>
      <c r="E104" s="247">
        <f>SUM(E94:E103)</f>
      </c>
      <c r="F104" s="247">
        <f>SUM(F94:F103)</f>
      </c>
      <c r="G104" s="247">
        <f>SUM(G94:G103)</f>
      </c>
      <c r="H104" s="247">
        <f>SUM(H94:H103)</f>
      </c>
      <c r="I104" s="248">
        <f t="shared" si="722"/>
      </c>
      <c r="J104" s="249">
        <f t="shared" si="832"/>
      </c>
      <c r="K104" s="247">
        <f>SUM(K94:K103)</f>
      </c>
      <c r="L104" s="249">
        <f t="shared" si="955"/>
      </c>
      <c r="M104" s="247">
        <f>SUM(M94:M103)</f>
      </c>
      <c r="N104" s="250">
        <f t="shared" si="1017"/>
      </c>
      <c r="O104" s="247">
        <f>SUM(O94:O103)</f>
      </c>
      <c r="P104" s="250">
        <f t="shared" si="1048"/>
      </c>
      <c r="Q104" s="251">
        <f>M104/O104</f>
      </c>
      <c r="R104" s="247">
        <f>SUM(R94:R103)</f>
      </c>
      <c r="S104" s="251">
        <f>(O104+O104)/(K104+K104)</f>
      </c>
      <c r="T104" s="247">
        <f>SUM(T94:T103)</f>
      </c>
      <c r="U104" s="252">
        <f t="shared" ref="U104:U105" si="8">F104/T104</f>
      </c>
      <c r="V104" s="253">
        <f>(F104+5*500)/T104</f>
      </c>
      <c r="W104" s="249">
        <f>SUM(W94:W103)</f>
      </c>
      <c r="X104" s="254">
        <f t="shared" ref="X104:X105" si="176">W104/T104</f>
      </c>
      <c r="Y104" s="251">
        <f t="shared" ref="Y104:Y105" si="314">T104/R104</f>
      </c>
      <c r="Z104" s="253">
        <f t="shared" ref="Z104:Z105" si="452">W104/F104</f>
      </c>
      <c r="AA104" s="253">
        <f>W104/(F104+COUNT(W94:W103)*500)</f>
      </c>
      <c r="AB104" s="247">
        <f>SUM(AB94:AB103)</f>
      </c>
      <c r="AC104" s="247">
        <f>SUM(AC94:AC103)</f>
      </c>
      <c r="AD104" s="251">
        <f t="shared" ref="AD104:AD105" si="590">AB104/T104</f>
      </c>
      <c r="AE104" s="255">
        <f>(W104-AC104)/(F104+COUNT(W94:W103)*500)</f>
      </c>
      <c r="AF104" s="240"/>
    </row>
    <row r="105">
      <c r="A105" s="228"/>
      <c r="B105" s="229" t="s">
        <v>258</v>
      </c>
      <c r="C105" s="256" t="s">
        <v>265</v>
      </c>
      <c r="D105" s="231" t="s">
        <v>249</v>
      </c>
      <c r="E105" s="243">
        <v>37.99</v>
      </c>
      <c r="F105" s="244">
        <f>E105+E106</f>
      </c>
      <c r="G105" s="232">
        <v>418</v>
      </c>
      <c r="H105" s="232">
        <v>21</v>
      </c>
      <c r="I105" s="234">
        <f t="shared" si="722"/>
      </c>
      <c r="J105" s="235">
        <f t="shared" si="832"/>
      </c>
      <c r="K105" s="232">
        <v>1</v>
      </c>
      <c r="L105" s="235">
        <f t="shared" si="955"/>
      </c>
      <c r="M105" s="232">
        <v>0</v>
      </c>
      <c r="N105" s="236">
        <f t="shared" si="1017"/>
      </c>
      <c r="O105" s="232">
        <v>0</v>
      </c>
      <c r="P105" s="236">
        <f t="shared" si="1048"/>
      </c>
      <c r="Q105" s="237">
        <f>(M105+M106)/(O105+O106)</f>
      </c>
      <c r="R105" s="238">
        <v>3</v>
      </c>
      <c r="S105" s="237">
        <f>(O105+O106)/(K105+K106)</f>
      </c>
      <c r="T105" s="238">
        <v>2</v>
      </c>
      <c r="U105" s="239">
        <f t="shared" si="8"/>
      </c>
      <c r="V105" s="240">
        <f>(F105+500)/T105</f>
      </c>
      <c r="W105" s="241">
        <v>2090.4</v>
      </c>
      <c r="X105" s="240">
        <f t="shared" si="176"/>
      </c>
      <c r="Y105" s="237">
        <f t="shared" si="314"/>
      </c>
      <c r="Z105" s="240">
        <f t="shared" si="452"/>
      </c>
      <c r="AA105" s="240">
        <f>W105/(F105+500)</f>
      </c>
      <c r="AB105" s="238">
        <v>0</v>
      </c>
      <c r="AC105" s="238">
        <v>0</v>
      </c>
      <c r="AD105" s="237">
        <f t="shared" si="590"/>
      </c>
      <c r="AE105" s="240">
        <f>(W105-AC105)/(F105+500)</f>
      </c>
      <c r="AF105" s="240" t="s">
        <v>250</v>
      </c>
    </row>
    <row r="106">
      <c r="A106" s="228"/>
      <c r="B106" s="229"/>
      <c r="C106" s="256"/>
      <c r="D106" s="231" t="s">
        <v>251</v>
      </c>
      <c r="E106" s="243">
        <v>938.94</v>
      </c>
      <c r="F106" s="244"/>
      <c r="G106" s="232">
        <v>9214</v>
      </c>
      <c r="H106" s="245">
        <v>253</v>
      </c>
      <c r="I106" s="234">
        <f t="shared" si="722"/>
      </c>
      <c r="J106" s="235">
        <f t="shared" si="832"/>
      </c>
      <c r="K106" s="232">
        <v>10</v>
      </c>
      <c r="L106" s="235">
        <f t="shared" si="955"/>
      </c>
      <c r="M106" s="232">
        <v>1</v>
      </c>
      <c r="N106" s="236">
        <f t="shared" si="1017"/>
      </c>
      <c r="O106" s="232">
        <v>0</v>
      </c>
      <c r="P106" s="236">
        <f t="shared" si="1048"/>
      </c>
      <c r="Q106" s="237"/>
      <c r="R106" s="238"/>
      <c r="S106" s="237"/>
      <c r="T106" s="238"/>
      <c r="U106" s="239"/>
      <c r="V106" s="240"/>
      <c r="W106" s="241"/>
      <c r="X106" s="240"/>
      <c r="Y106" s="237"/>
      <c r="Z106" s="240"/>
      <c r="AA106" s="240"/>
      <c r="AB106" s="238"/>
      <c r="AC106" s="238"/>
      <c r="AD106" s="237"/>
      <c r="AE106" s="240"/>
      <c r="AF106" s="242" t="s">
        <v>252</v>
      </c>
    </row>
    <row r="107">
      <c r="A107" s="228"/>
      <c r="B107" s="229" t="s">
        <v>260</v>
      </c>
      <c r="C107" s="256" t="s">
        <v>265</v>
      </c>
      <c r="D107" s="231" t="s">
        <v>249</v>
      </c>
      <c r="E107" s="232">
        <v>82.87</v>
      </c>
      <c r="F107" s="233">
        <f>E107+E108</f>
      </c>
      <c r="G107" s="232">
        <v>508</v>
      </c>
      <c r="H107" s="232">
        <v>13</v>
      </c>
      <c r="I107" s="234">
        <f t="shared" si="722"/>
      </c>
      <c r="J107" s="234">
        <f t="shared" ref="J107:J108" si="760">I107/H107</f>
      </c>
      <c r="K107" s="232">
        <v>2</v>
      </c>
      <c r="L107" s="235">
        <f t="shared" si="955"/>
      </c>
      <c r="M107" s="232">
        <v>0</v>
      </c>
      <c r="N107" s="236">
        <f t="shared" si="1017"/>
      </c>
      <c r="O107" s="232">
        <v>0</v>
      </c>
      <c r="P107" s="236">
        <f t="shared" si="1048"/>
      </c>
      <c r="Q107" s="237">
        <f>(M107+M108)/(O107+O108)</f>
      </c>
      <c r="R107" s="238">
        <v>8</v>
      </c>
      <c r="S107" s="237">
        <f>(O107+O108)/(K107+K108)</f>
      </c>
      <c r="T107" s="238">
        <v>3</v>
      </c>
      <c r="U107" s="239">
        <f>F107/T107</f>
      </c>
      <c r="V107" s="240">
        <f>(F107+500)/T107</f>
      </c>
      <c r="W107" s="241">
        <v>1647.6</v>
      </c>
      <c r="X107" s="240">
        <f>W107/T107</f>
      </c>
      <c r="Y107" s="237">
        <f>T107/R107</f>
      </c>
      <c r="Z107" s="240">
        <f>W107/F107</f>
      </c>
      <c r="AA107" s="240">
        <f>W107/(F107+500)</f>
      </c>
      <c r="AB107" s="238">
        <v>0</v>
      </c>
      <c r="AC107" s="238">
        <v>0</v>
      </c>
      <c r="AD107" s="237">
        <f>AB107/T107</f>
      </c>
      <c r="AE107" s="240">
        <f>(W107-AC107)/(F107+500)</f>
      </c>
      <c r="AF107" s="240" t="s">
        <v>250</v>
      </c>
    </row>
    <row r="108">
      <c r="A108" s="228"/>
      <c r="B108" s="229"/>
      <c r="C108" s="256"/>
      <c r="D108" s="231" t="s">
        <v>251</v>
      </c>
      <c r="E108" s="232">
        <v>1301.98</v>
      </c>
      <c r="F108" s="233"/>
      <c r="G108" s="232">
        <v>13065</v>
      </c>
      <c r="H108" s="232">
        <v>503</v>
      </c>
      <c r="I108" s="234">
        <f t="shared" si="722"/>
      </c>
      <c r="J108" s="234">
        <f t="shared" si="760"/>
      </c>
      <c r="K108" s="232">
        <v>27</v>
      </c>
      <c r="L108" s="235">
        <f t="shared" si="955"/>
      </c>
      <c r="M108" s="232">
        <v>2</v>
      </c>
      <c r="N108" s="236">
        <f t="shared" si="1017"/>
      </c>
      <c r="O108" s="232">
        <v>0</v>
      </c>
      <c r="P108" s="236">
        <f t="shared" si="1048"/>
      </c>
      <c r="Q108" s="237"/>
      <c r="R108" s="238"/>
      <c r="S108" s="237"/>
      <c r="T108" s="238"/>
      <c r="U108" s="239"/>
      <c r="V108" s="240"/>
      <c r="W108" s="241"/>
      <c r="X108" s="240"/>
      <c r="Y108" s="237"/>
      <c r="Z108" s="240"/>
      <c r="AA108" s="240"/>
      <c r="AB108" s="238"/>
      <c r="AC108" s="238"/>
      <c r="AD108" s="237"/>
      <c r="AE108" s="240"/>
      <c r="AF108" s="242" t="s">
        <v>252</v>
      </c>
    </row>
    <row r="109">
      <c r="A109" s="228"/>
      <c r="B109" s="229" t="s">
        <v>261</v>
      </c>
      <c r="C109" s="256" t="s">
        <v>265</v>
      </c>
      <c r="D109" s="231" t="s">
        <v>249</v>
      </c>
      <c r="E109" s="232">
        <v>43.88</v>
      </c>
      <c r="F109" s="233">
        <f>E109+E110</f>
      </c>
      <c r="G109" s="232">
        <v>462</v>
      </c>
      <c r="H109" s="232">
        <v>19</v>
      </c>
      <c r="I109" s="234">
        <f t="shared" si="722"/>
      </c>
      <c r="J109" s="235">
        <f t="shared" ref="J109:J117" si="833">(E109/G109)*1000</f>
      </c>
      <c r="K109" s="232">
        <v>1</v>
      </c>
      <c r="L109" s="235">
        <f t="shared" si="955"/>
      </c>
      <c r="M109" s="232">
        <v>0</v>
      </c>
      <c r="N109" s="236">
        <f t="shared" si="1017"/>
      </c>
      <c r="O109" s="232">
        <v>0</v>
      </c>
      <c r="P109" s="236">
        <f t="shared" si="1048"/>
      </c>
      <c r="Q109" s="237">
        <f>(M109+M110)/(O109+O110)</f>
      </c>
      <c r="R109" s="238">
        <v>10</v>
      </c>
      <c r="S109" s="237">
        <f>(O109+O110)/(K109+K110)</f>
      </c>
      <c r="T109" s="238">
        <v>1</v>
      </c>
      <c r="U109" s="239">
        <f>F109/T109</f>
      </c>
      <c r="V109" s="240">
        <f>(F109+500)/T109</f>
      </c>
      <c r="W109" s="241">
        <v>2088</v>
      </c>
      <c r="X109" s="240">
        <f>W109/T109</f>
      </c>
      <c r="Y109" s="237">
        <f>T109/R109</f>
      </c>
      <c r="Z109" s="240">
        <f>W109/F109</f>
      </c>
      <c r="AA109" s="240">
        <f>W109/(F109+500)</f>
      </c>
      <c r="AB109" s="238">
        <v>0</v>
      </c>
      <c r="AC109" s="238">
        <v>0</v>
      </c>
      <c r="AD109" s="237">
        <f>AB109/T109</f>
      </c>
      <c r="AE109" s="240">
        <f>(W109-AC109)/(F109+500)</f>
      </c>
      <c r="AF109" s="240" t="s">
        <v>250</v>
      </c>
    </row>
    <row r="110">
      <c r="A110" s="228"/>
      <c r="B110" s="229"/>
      <c r="C110" s="256"/>
      <c r="D110" s="231" t="s">
        <v>251</v>
      </c>
      <c r="E110" s="232">
        <v>1385.97</v>
      </c>
      <c r="F110" s="233"/>
      <c r="G110" s="232">
        <v>11135</v>
      </c>
      <c r="H110" s="232">
        <v>502</v>
      </c>
      <c r="I110" s="234">
        <f t="shared" si="722"/>
      </c>
      <c r="J110" s="235">
        <f t="shared" si="833"/>
      </c>
      <c r="K110" s="232">
        <v>30</v>
      </c>
      <c r="L110" s="235">
        <f t="shared" si="955"/>
      </c>
      <c r="M110" s="232">
        <v>1</v>
      </c>
      <c r="N110" s="236">
        <f t="shared" si="1017"/>
      </c>
      <c r="O110" s="232">
        <v>0</v>
      </c>
      <c r="P110" s="236">
        <f t="shared" si="1048"/>
      </c>
      <c r="Q110" s="237"/>
      <c r="R110" s="238"/>
      <c r="S110" s="237"/>
      <c r="T110" s="238"/>
      <c r="U110" s="239"/>
      <c r="V110" s="240"/>
      <c r="W110" s="241"/>
      <c r="X110" s="240"/>
      <c r="Y110" s="237"/>
      <c r="Z110" s="240"/>
      <c r="AA110" s="240"/>
      <c r="AB110" s="238"/>
      <c r="AC110" s="238"/>
      <c r="AD110" s="237"/>
      <c r="AE110" s="240"/>
      <c r="AF110" s="242" t="s">
        <v>252</v>
      </c>
    </row>
    <row r="111">
      <c r="A111" s="228"/>
      <c r="B111" s="229" t="s">
        <v>262</v>
      </c>
      <c r="C111" s="256" t="s">
        <v>265</v>
      </c>
      <c r="D111" s="231" t="s">
        <v>249</v>
      </c>
      <c r="E111" s="232">
        <v>18.59</v>
      </c>
      <c r="F111" s="233">
        <f>E111+E112</f>
      </c>
      <c r="G111" s="232">
        <v>310</v>
      </c>
      <c r="H111" s="232">
        <v>12</v>
      </c>
      <c r="I111" s="234">
        <f t="shared" si="722"/>
      </c>
      <c r="J111" s="235">
        <f t="shared" si="833"/>
      </c>
      <c r="K111" s="232">
        <v>0</v>
      </c>
      <c r="L111" s="235">
        <f t="shared" si="955"/>
      </c>
      <c r="M111" s="232">
        <v>0</v>
      </c>
      <c r="N111" s="236">
        <f t="shared" si="1017"/>
      </c>
      <c r="O111" s="232">
        <v>0</v>
      </c>
      <c r="P111" s="236">
        <f t="shared" si="1048"/>
      </c>
      <c r="Q111" s="237">
        <f>(M111+M112)/(O111+O112)</f>
      </c>
      <c r="R111" s="238">
        <v>7</v>
      </c>
      <c r="S111" s="237">
        <f>(O111+O112)/(K111+K112)</f>
      </c>
      <c r="T111" s="238">
        <v>1</v>
      </c>
      <c r="U111" s="239">
        <f>F111/T111</f>
      </c>
      <c r="V111" s="240">
        <f>(F111+500)/T111</f>
      </c>
      <c r="W111" s="241">
        <v>598.7999999999993</v>
      </c>
      <c r="X111" s="240">
        <f>W111/T111</f>
      </c>
      <c r="Y111" s="237">
        <f>T111/R111</f>
      </c>
      <c r="Z111" s="240">
        <f>W111/F111</f>
      </c>
      <c r="AA111" s="240">
        <f>W111/(F111+500)</f>
      </c>
      <c r="AB111" s="238">
        <v>1</v>
      </c>
      <c r="AC111" s="238">
        <v>598.8</v>
      </c>
      <c r="AD111" s="237">
        <f>AB111/T111</f>
      </c>
      <c r="AE111" s="240">
        <f>(W111-AC111)/(F111+500)</f>
      </c>
      <c r="AF111" s="240" t="s">
        <v>250</v>
      </c>
    </row>
    <row r="112">
      <c r="A112" s="228"/>
      <c r="B112" s="229"/>
      <c r="C112" s="256"/>
      <c r="D112" s="231" t="s">
        <v>251</v>
      </c>
      <c r="E112" s="232">
        <v>922.45</v>
      </c>
      <c r="F112" s="233"/>
      <c r="G112" s="232">
        <v>8379</v>
      </c>
      <c r="H112" s="232">
        <v>341</v>
      </c>
      <c r="I112" s="234">
        <f t="shared" si="722"/>
      </c>
      <c r="J112" s="235">
        <f t="shared" si="833"/>
      </c>
      <c r="K112" s="232">
        <v>20</v>
      </c>
      <c r="L112" s="235">
        <f t="shared" si="955"/>
      </c>
      <c r="M112" s="232">
        <v>0</v>
      </c>
      <c r="N112" s="236">
        <f t="shared" si="1017"/>
      </c>
      <c r="O112" s="232">
        <v>0</v>
      </c>
      <c r="P112" s="236">
        <f t="shared" si="1048"/>
      </c>
      <c r="Q112" s="237"/>
      <c r="R112" s="238"/>
      <c r="S112" s="237"/>
      <c r="T112" s="238"/>
      <c r="U112" s="239"/>
      <c r="V112" s="240"/>
      <c r="W112" s="241"/>
      <c r="X112" s="240"/>
      <c r="Y112" s="237"/>
      <c r="Z112" s="240"/>
      <c r="AA112" s="240"/>
      <c r="AB112" s="238"/>
      <c r="AC112" s="238"/>
      <c r="AD112" s="237"/>
      <c r="AE112" s="240"/>
      <c r="AF112" s="242" t="s">
        <v>252</v>
      </c>
    </row>
    <row r="113">
      <c r="A113" s="228"/>
      <c r="B113" s="229" t="s">
        <v>263</v>
      </c>
      <c r="C113" s="256" t="s">
        <v>265</v>
      </c>
      <c r="D113" s="231" t="s">
        <v>249</v>
      </c>
      <c r="E113" s="232">
        <v>27.69</v>
      </c>
      <c r="F113" s="233">
        <f>E113+E114</f>
      </c>
      <c r="G113" s="232">
        <v>219</v>
      </c>
      <c r="H113" s="232">
        <v>14</v>
      </c>
      <c r="I113" s="234">
        <f t="shared" si="722"/>
      </c>
      <c r="J113" s="235">
        <f t="shared" si="833"/>
      </c>
      <c r="K113" s="232">
        <v>0</v>
      </c>
      <c r="L113" s="235">
        <f t="shared" si="955"/>
      </c>
      <c r="M113" s="232">
        <v>0</v>
      </c>
      <c r="N113" s="236">
        <f t="shared" si="1017"/>
      </c>
      <c r="O113" s="232">
        <v>0</v>
      </c>
      <c r="P113" s="236">
        <f t="shared" si="1048"/>
      </c>
      <c r="Q113" s="237">
        <f>(M113+M114)/(O113+O114)</f>
      </c>
      <c r="R113" s="238">
        <v>6</v>
      </c>
      <c r="S113" s="237">
        <f>(O113+O114)/(K113+K114)</f>
      </c>
      <c r="T113" s="238">
        <v>2</v>
      </c>
      <c r="U113" s="239">
        <f>F113/T113</f>
      </c>
      <c r="V113" s="240">
        <f>(F113+500)/T113</f>
      </c>
      <c r="W113" s="241">
        <v>2544</v>
      </c>
      <c r="X113" s="240">
        <f>W113/T113</f>
      </c>
      <c r="Y113" s="237">
        <f>T113/R113</f>
      </c>
      <c r="Z113" s="240">
        <f>W113/F113</f>
      </c>
      <c r="AA113" s="240">
        <f>W113/(F113+500)</f>
      </c>
      <c r="AB113" s="238">
        <v>1</v>
      </c>
      <c r="AC113" s="238">
        <v>2088</v>
      </c>
      <c r="AD113" s="237">
        <f>AB113/T113</f>
      </c>
      <c r="AE113" s="240">
        <f>(W113-AC113)/(F113+500)</f>
      </c>
      <c r="AF113" s="240" t="s">
        <v>250</v>
      </c>
    </row>
    <row r="114">
      <c r="A114" s="228"/>
      <c r="B114" s="229"/>
      <c r="C114" s="256"/>
      <c r="D114" s="231" t="s">
        <v>251</v>
      </c>
      <c r="E114" s="232">
        <v>546.93</v>
      </c>
      <c r="F114" s="233"/>
      <c r="G114" s="232">
        <v>4841</v>
      </c>
      <c r="H114" s="232">
        <v>158</v>
      </c>
      <c r="I114" s="234">
        <f t="shared" si="722"/>
      </c>
      <c r="J114" s="235">
        <f t="shared" si="833"/>
      </c>
      <c r="K114" s="232">
        <v>12</v>
      </c>
      <c r="L114" s="235">
        <f t="shared" si="955"/>
      </c>
      <c r="M114" s="232">
        <v>2</v>
      </c>
      <c r="N114" s="236">
        <f t="shared" si="1017"/>
      </c>
      <c r="O114" s="232">
        <v>0</v>
      </c>
      <c r="P114" s="236">
        <f t="shared" si="1048"/>
      </c>
      <c r="Q114" s="237"/>
      <c r="R114" s="238"/>
      <c r="S114" s="237"/>
      <c r="T114" s="238"/>
      <c r="U114" s="239"/>
      <c r="V114" s="240"/>
      <c r="W114" s="241"/>
      <c r="X114" s="240"/>
      <c r="Y114" s="237"/>
      <c r="Z114" s="240"/>
      <c r="AA114" s="240"/>
      <c r="AB114" s="238"/>
      <c r="AC114" s="238"/>
      <c r="AD114" s="237"/>
      <c r="AE114" s="240"/>
      <c r="AF114" s="242" t="s">
        <v>252</v>
      </c>
    </row>
    <row r="115">
      <c r="A115" s="228"/>
      <c r="B115" s="246" t="s">
        <v>257</v>
      </c>
      <c r="C115" s="246"/>
      <c r="D115" s="246"/>
      <c r="E115" s="247">
        <f>SUM(E105:E114)</f>
      </c>
      <c r="F115" s="247">
        <f>SUM(F105:F114)</f>
      </c>
      <c r="G115" s="247">
        <f>SUM(G105:G114)</f>
      </c>
      <c r="H115" s="247">
        <f>SUM(H105:H114)</f>
      </c>
      <c r="I115" s="248">
        <f t="shared" si="722"/>
      </c>
      <c r="J115" s="249">
        <f t="shared" si="833"/>
      </c>
      <c r="K115" s="247">
        <f>SUM(K105:K114)</f>
      </c>
      <c r="L115" s="249">
        <f t="shared" si="955"/>
      </c>
      <c r="M115" s="247">
        <f>SUM(M105:M114)</f>
      </c>
      <c r="N115" s="250">
        <f t="shared" si="1017"/>
      </c>
      <c r="O115" s="247">
        <f>SUM(O105:O114)</f>
      </c>
      <c r="P115" s="250">
        <f t="shared" si="1048"/>
      </c>
      <c r="Q115" s="251">
        <f>M115/O115</f>
      </c>
      <c r="R115" s="247">
        <f>SUM(R105:R114)</f>
      </c>
      <c r="S115" s="251">
        <f>(O115+O115)/(K115+K115)</f>
      </c>
      <c r="T115" s="247">
        <f>SUM(T105:T114)</f>
      </c>
      <c r="U115" s="252">
        <f t="shared" ref="U115:U116" si="9">F115/T115</f>
      </c>
      <c r="V115" s="253">
        <f>(F115+5*500)/T115</f>
      </c>
      <c r="W115" s="249">
        <f>SUM(W105:W114)</f>
      </c>
      <c r="X115" s="254">
        <f t="shared" ref="X115:X116" si="177">W115/T115</f>
      </c>
      <c r="Y115" s="251">
        <f t="shared" ref="Y115:Y116" si="315">T115/R115</f>
      </c>
      <c r="Z115" s="253">
        <f t="shared" ref="Z115:Z116" si="453">W115/F115</f>
      </c>
      <c r="AA115" s="253">
        <f>W115/(F115+COUNT(W105:W114)*500)</f>
      </c>
      <c r="AB115" s="247">
        <f>SUM(AB105:AB114)</f>
      </c>
      <c r="AC115" s="247">
        <f>SUM(AC105:AC114)</f>
      </c>
      <c r="AD115" s="251">
        <f t="shared" ref="AD115:AD116" si="591">AB115/T115</f>
      </c>
      <c r="AE115" s="255">
        <f>(W115-AC115)/(F115+COUNT(W105:W114))</f>
      </c>
      <c r="AF115" s="240"/>
    </row>
    <row r="116">
      <c r="A116" s="228"/>
      <c r="B116" s="229" t="s">
        <v>264</v>
      </c>
      <c r="C116" s="256" t="s">
        <v>273</v>
      </c>
      <c r="D116" s="231" t="s">
        <v>249</v>
      </c>
      <c r="E116" s="232">
        <v>7.43</v>
      </c>
      <c r="F116" s="233">
        <f>E116+E117</f>
      </c>
      <c r="G116" s="232">
        <v>144</v>
      </c>
      <c r="H116" s="232">
        <v>9</v>
      </c>
      <c r="I116" s="234">
        <f t="shared" si="722"/>
      </c>
      <c r="J116" s="235">
        <f t="shared" si="833"/>
      </c>
      <c r="K116" s="232">
        <v>0</v>
      </c>
      <c r="L116" s="235">
        <f t="shared" si="955"/>
      </c>
      <c r="M116" s="232">
        <v>0</v>
      </c>
      <c r="N116" s="236">
        <f t="shared" si="1017"/>
      </c>
      <c r="O116" s="232">
        <v>0</v>
      </c>
      <c r="P116" s="236">
        <f t="shared" si="1048"/>
      </c>
      <c r="Q116" s="237">
        <f>(M116+M117)/(O116+O117)</f>
      </c>
      <c r="R116" s="238">
        <v>6</v>
      </c>
      <c r="S116" s="237">
        <f>(O116+O117)/(K116+K117)</f>
      </c>
      <c r="T116" s="238">
        <v>2</v>
      </c>
      <c r="U116" s="239">
        <f t="shared" si="9"/>
      </c>
      <c r="V116" s="240">
        <f>(F116+500)/T116</f>
      </c>
      <c r="W116" s="241">
        <v>2697.600000000002</v>
      </c>
      <c r="X116" s="240">
        <f t="shared" si="177"/>
      </c>
      <c r="Y116" s="237">
        <f t="shared" si="315"/>
      </c>
      <c r="Z116" s="240">
        <f t="shared" si="453"/>
      </c>
      <c r="AA116" s="240">
        <f>W116/(F116+500)</f>
      </c>
      <c r="AB116" s="238">
        <v>1</v>
      </c>
      <c r="AC116" s="238">
        <v>1663.2</v>
      </c>
      <c r="AD116" s="237">
        <f t="shared" si="591"/>
      </c>
      <c r="AE116" s="240">
        <f>(W116-AC116)/(F116+500)</f>
      </c>
      <c r="AF116" s="240" t="s">
        <v>266</v>
      </c>
    </row>
    <row r="117">
      <c r="A117" s="228"/>
      <c r="B117" s="229"/>
      <c r="C117" s="256"/>
      <c r="D117" s="231" t="s">
        <v>251</v>
      </c>
      <c r="E117" s="232">
        <v>854.34</v>
      </c>
      <c r="F117" s="233"/>
      <c r="G117" s="232">
        <v>9559</v>
      </c>
      <c r="H117" s="232">
        <v>212</v>
      </c>
      <c r="I117" s="234">
        <f t="shared" si="722"/>
      </c>
      <c r="J117" s="235">
        <f t="shared" si="833"/>
      </c>
      <c r="K117" s="232">
        <v>21</v>
      </c>
      <c r="L117" s="235">
        <f t="shared" si="955"/>
      </c>
      <c r="M117" s="232">
        <v>1</v>
      </c>
      <c r="N117" s="236">
        <f t="shared" si="1017"/>
      </c>
      <c r="O117" s="232">
        <v>0</v>
      </c>
      <c r="P117" s="236">
        <f t="shared" si="1048"/>
      </c>
      <c r="Q117" s="237"/>
      <c r="R117" s="238"/>
      <c r="S117" s="237"/>
      <c r="T117" s="238"/>
      <c r="U117" s="239"/>
      <c r="V117" s="240"/>
      <c r="W117" s="241"/>
      <c r="X117" s="240"/>
      <c r="Y117" s="237"/>
      <c r="Z117" s="240"/>
      <c r="AA117" s="240"/>
      <c r="AB117" s="238"/>
      <c r="AC117" s="238"/>
      <c r="AD117" s="237"/>
      <c r="AE117" s="240"/>
      <c r="AF117" s="242" t="s">
        <v>267</v>
      </c>
    </row>
    <row r="118">
      <c r="A118" s="228"/>
      <c r="B118" s="229" t="s">
        <v>268</v>
      </c>
      <c r="C118" s="256" t="s">
        <v>273</v>
      </c>
      <c r="D118" s="231" t="s">
        <v>249</v>
      </c>
      <c r="E118" s="232">
        <v>6.25</v>
      </c>
      <c r="F118" s="233">
        <f>E118+E119</f>
      </c>
      <c r="G118" s="232">
        <v>127</v>
      </c>
      <c r="H118" s="232">
        <v>5</v>
      </c>
      <c r="I118" s="234">
        <f t="shared" si="722"/>
      </c>
      <c r="J118" s="234">
        <f t="shared" ref="J118:J119" si="761">I118/H118</f>
      </c>
      <c r="K118" s="232">
        <v>0</v>
      </c>
      <c r="L118" s="235">
        <f t="shared" si="955"/>
      </c>
      <c r="M118" s="232">
        <v>0</v>
      </c>
      <c r="N118" s="236">
        <f t="shared" si="1017"/>
      </c>
      <c r="O118" s="232">
        <v>0</v>
      </c>
      <c r="P118" s="236">
        <f t="shared" si="1048"/>
      </c>
      <c r="Q118" s="237">
        <f>(M118+M119)/(O118+O119)</f>
      </c>
      <c r="R118" s="238">
        <v>3</v>
      </c>
      <c r="S118" s="237">
        <f>(O118+O119)/(K118+K119)</f>
      </c>
      <c r="T118" s="238">
        <v>0</v>
      </c>
      <c r="U118" s="239">
        <f>F118/T118</f>
      </c>
      <c r="V118" s="240">
        <f>(F118+500)/T118</f>
      </c>
      <c r="W118" s="241">
        <v>0</v>
      </c>
      <c r="X118" s="240">
        <f>W118/T118</f>
      </c>
      <c r="Y118" s="237">
        <f>T118/R118</f>
      </c>
      <c r="Z118" s="240">
        <f>W118/F118</f>
      </c>
      <c r="AA118" s="240">
        <f>W118/(F118+500)</f>
      </c>
      <c r="AB118" s="238">
        <v>0</v>
      </c>
      <c r="AC118" s="257">
        <v>0</v>
      </c>
      <c r="AD118" s="237">
        <f>AB118/T118</f>
      </c>
      <c r="AE118" s="240">
        <f>(W118-AC118)/(F118+500)</f>
      </c>
      <c r="AF118" s="240" t="s">
        <v>266</v>
      </c>
    </row>
    <row r="119">
      <c r="A119" s="228"/>
      <c r="B119" s="229"/>
      <c r="C119" s="256"/>
      <c r="D119" s="231" t="s">
        <v>251</v>
      </c>
      <c r="E119" s="232">
        <v>638.23</v>
      </c>
      <c r="F119" s="233"/>
      <c r="G119" s="232">
        <v>8525</v>
      </c>
      <c r="H119" s="232">
        <v>177</v>
      </c>
      <c r="I119" s="234">
        <f t="shared" si="722"/>
      </c>
      <c r="J119" s="234">
        <f t="shared" si="761"/>
      </c>
      <c r="K119" s="232">
        <v>12</v>
      </c>
      <c r="L119" s="235">
        <f t="shared" si="955"/>
      </c>
      <c r="M119" s="232">
        <v>0</v>
      </c>
      <c r="N119" s="236">
        <f t="shared" si="1017"/>
      </c>
      <c r="O119" s="232">
        <v>0</v>
      </c>
      <c r="P119" s="236">
        <f t="shared" si="1048"/>
      </c>
      <c r="Q119" s="237"/>
      <c r="R119" s="238"/>
      <c r="S119" s="237"/>
      <c r="T119" s="238"/>
      <c r="U119" s="239"/>
      <c r="V119" s="240"/>
      <c r="W119" s="241"/>
      <c r="X119" s="240"/>
      <c r="Y119" s="237"/>
      <c r="Z119" s="240"/>
      <c r="AA119" s="240"/>
      <c r="AB119" s="238"/>
      <c r="AC119" s="257"/>
      <c r="AD119" s="237"/>
      <c r="AE119" s="240"/>
      <c r="AF119" s="242" t="s">
        <v>267</v>
      </c>
    </row>
    <row r="120">
      <c r="A120" s="228"/>
      <c r="B120" s="229" t="s">
        <v>269</v>
      </c>
      <c r="C120" s="256" t="s">
        <v>273</v>
      </c>
      <c r="D120" s="231" t="s">
        <v>249</v>
      </c>
      <c r="E120" s="232">
        <v>18.05</v>
      </c>
      <c r="F120" s="233">
        <f>E120+E121</f>
      </c>
      <c r="G120" s="232">
        <v>151</v>
      </c>
      <c r="H120" s="232">
        <v>12</v>
      </c>
      <c r="I120" s="234">
        <f t="shared" si="722"/>
      </c>
      <c r="J120" s="235">
        <f t="shared" ref="J120:J121" si="834">(E120/G120)*1000</f>
      </c>
      <c r="K120" s="232">
        <v>0</v>
      </c>
      <c r="L120" s="235">
        <f t="shared" si="955"/>
      </c>
      <c r="M120" s="232">
        <v>0</v>
      </c>
      <c r="N120" s="236">
        <f t="shared" si="1017"/>
      </c>
      <c r="O120" s="232">
        <v>0</v>
      </c>
      <c r="P120" s="236">
        <f t="shared" si="1048"/>
      </c>
      <c r="Q120" s="237">
        <f>(M120+M121)/(O120+O121)</f>
      </c>
      <c r="R120" s="238">
        <v>2</v>
      </c>
      <c r="S120" s="237">
        <f>(O120+O121)/(K120+K121)</f>
      </c>
      <c r="T120" s="238">
        <v>2</v>
      </c>
      <c r="U120" s="239">
        <f>F120/T120</f>
      </c>
      <c r="V120" s="240">
        <f>(F120+500)/T120</f>
      </c>
      <c r="W120" s="241">
        <v>3780</v>
      </c>
      <c r="X120" s="240">
        <f>W120/T120</f>
      </c>
      <c r="Y120" s="237">
        <f>T120/R120</f>
      </c>
      <c r="Z120" s="240">
        <f>W120/F120</f>
      </c>
      <c r="AA120" s="240">
        <f>W120/(F120+500)</f>
      </c>
      <c r="AB120" s="238">
        <v>1</v>
      </c>
      <c r="AC120" s="238">
        <v>1692</v>
      </c>
      <c r="AD120" s="237">
        <f>AB120/T120</f>
      </c>
      <c r="AE120" s="240">
        <f>(W120-AC120)/(F120+500)</f>
      </c>
      <c r="AF120" s="240" t="s">
        <v>266</v>
      </c>
    </row>
    <row r="121">
      <c r="A121" s="228"/>
      <c r="B121" s="229"/>
      <c r="C121" s="256"/>
      <c r="D121" s="231" t="s">
        <v>251</v>
      </c>
      <c r="E121" s="232">
        <v>674.41</v>
      </c>
      <c r="F121" s="233"/>
      <c r="G121" s="232">
        <v>8295</v>
      </c>
      <c r="H121" s="232">
        <v>201</v>
      </c>
      <c r="I121" s="234">
        <f t="shared" si="722"/>
      </c>
      <c r="J121" s="235">
        <f t="shared" si="834"/>
      </c>
      <c r="K121" s="232">
        <v>15</v>
      </c>
      <c r="L121" s="235">
        <f t="shared" si="955"/>
      </c>
      <c r="M121" s="232">
        <v>2</v>
      </c>
      <c r="N121" s="236">
        <f t="shared" si="1017"/>
      </c>
      <c r="O121" s="232">
        <v>0</v>
      </c>
      <c r="P121" s="236">
        <f t="shared" si="1048"/>
      </c>
      <c r="Q121" s="237"/>
      <c r="R121" s="238"/>
      <c r="S121" s="237"/>
      <c r="T121" s="238"/>
      <c r="U121" s="239"/>
      <c r="V121" s="240"/>
      <c r="W121" s="241"/>
      <c r="X121" s="240"/>
      <c r="Y121" s="237"/>
      <c r="Z121" s="240"/>
      <c r="AA121" s="240"/>
      <c r="AB121" s="238"/>
      <c r="AC121" s="238"/>
      <c r="AD121" s="237"/>
      <c r="AE121" s="240"/>
      <c r="AF121" s="242" t="s">
        <v>267</v>
      </c>
    </row>
    <row r="122">
      <c r="A122" s="228"/>
      <c r="B122" s="229" t="s">
        <v>270</v>
      </c>
      <c r="C122" s="256" t="s">
        <v>273</v>
      </c>
      <c r="D122" s="231" t="s">
        <v>249</v>
      </c>
      <c r="E122" s="232">
        <v>24.12</v>
      </c>
      <c r="F122" s="233">
        <f>E122+E123</f>
      </c>
      <c r="G122" s="232">
        <v>236</v>
      </c>
      <c r="H122" s="232">
        <v>24</v>
      </c>
      <c r="I122" s="234">
        <f t="shared" si="722"/>
      </c>
      <c r="J122" s="234">
        <f t="shared" ref="J122:J123" si="762">I122/H122</f>
      </c>
      <c r="K122" s="232">
        <v>0</v>
      </c>
      <c r="L122" s="235">
        <f t="shared" si="955"/>
      </c>
      <c r="M122" s="232">
        <v>0</v>
      </c>
      <c r="N122" s="236">
        <f t="shared" si="1017"/>
      </c>
      <c r="O122" s="232">
        <v>0</v>
      </c>
      <c r="P122" s="236">
        <f t="shared" si="1048"/>
      </c>
      <c r="Q122" s="237">
        <f>(M122+M123)/(O122+O123)</f>
      </c>
      <c r="R122" s="238">
        <v>2</v>
      </c>
      <c r="S122" s="237">
        <f>(O122+O123)/(K122+K123)</f>
      </c>
      <c r="T122" s="238">
        <v>2</v>
      </c>
      <c r="U122" s="239">
        <f>F122/T122</f>
      </c>
      <c r="V122" s="240">
        <f>(F122+500)/T122</f>
      </c>
      <c r="W122" s="241">
        <v>3355.199999999997</v>
      </c>
      <c r="X122" s="240">
        <f>W122/T122</f>
      </c>
      <c r="Y122" s="237">
        <f>T122/R122</f>
      </c>
      <c r="Z122" s="240">
        <f>W122/F122</f>
      </c>
      <c r="AA122" s="240">
        <f>W122/(F122+500)</f>
      </c>
      <c r="AB122" s="238">
        <v>1</v>
      </c>
      <c r="AC122" s="238">
        <v>1663.2</v>
      </c>
      <c r="AD122" s="237">
        <f>AB122/T122</f>
      </c>
      <c r="AE122" s="240">
        <f>(W122-AC122)/(F122+500)</f>
      </c>
      <c r="AF122" s="240" t="s">
        <v>266</v>
      </c>
    </row>
    <row r="123">
      <c r="A123" s="228"/>
      <c r="B123" s="229"/>
      <c r="C123" s="256"/>
      <c r="D123" s="231" t="s">
        <v>251</v>
      </c>
      <c r="E123" s="232">
        <v>844.08</v>
      </c>
      <c r="F123" s="233"/>
      <c r="G123" s="232">
        <v>10758</v>
      </c>
      <c r="H123" s="232">
        <v>252</v>
      </c>
      <c r="I123" s="234">
        <f t="shared" si="722"/>
      </c>
      <c r="J123" s="234">
        <f t="shared" si="762"/>
      </c>
      <c r="K123" s="232">
        <v>15</v>
      </c>
      <c r="L123" s="235">
        <f t="shared" si="955"/>
      </c>
      <c r="M123" s="232">
        <v>2</v>
      </c>
      <c r="N123" s="236">
        <f t="shared" si="1017"/>
      </c>
      <c r="O123" s="232">
        <v>0</v>
      </c>
      <c r="P123" s="236">
        <f t="shared" si="1048"/>
      </c>
      <c r="Q123" s="237"/>
      <c r="R123" s="238"/>
      <c r="S123" s="237"/>
      <c r="T123" s="238"/>
      <c r="U123" s="239"/>
      <c r="V123" s="240"/>
      <c r="W123" s="241"/>
      <c r="X123" s="240"/>
      <c r="Y123" s="237"/>
      <c r="Z123" s="240"/>
      <c r="AA123" s="240"/>
      <c r="AB123" s="238"/>
      <c r="AC123" s="238"/>
      <c r="AD123" s="237"/>
      <c r="AE123" s="240"/>
      <c r="AF123" s="242" t="s">
        <v>267</v>
      </c>
    </row>
    <row r="124">
      <c r="A124" s="228"/>
      <c r="B124" s="229" t="s">
        <v>271</v>
      </c>
      <c r="C124" s="256" t="s">
        <v>273</v>
      </c>
      <c r="D124" s="231" t="s">
        <v>249</v>
      </c>
      <c r="E124" s="232">
        <v>18.72</v>
      </c>
      <c r="F124" s="233">
        <f>E124+E125</f>
      </c>
      <c r="G124" s="232">
        <v>220</v>
      </c>
      <c r="H124" s="232">
        <v>19</v>
      </c>
      <c r="I124" s="234">
        <f t="shared" si="722"/>
      </c>
      <c r="J124" s="235">
        <f t="shared" ref="J124:J136" si="835">(E124/G124)*1000</f>
      </c>
      <c r="K124" s="232">
        <v>0</v>
      </c>
      <c r="L124" s="235">
        <f t="shared" si="955"/>
      </c>
      <c r="M124" s="232">
        <v>0</v>
      </c>
      <c r="N124" s="236">
        <f t="shared" si="1017"/>
      </c>
      <c r="O124" s="232">
        <v>0</v>
      </c>
      <c r="P124" s="236">
        <f t="shared" si="1048"/>
      </c>
      <c r="Q124" s="237">
        <f>(M124+M125)/(O124+O125)</f>
      </c>
      <c r="R124" s="238">
        <v>2</v>
      </c>
      <c r="S124" s="237">
        <f>(O124+O125)/(K124+K125)</f>
      </c>
      <c r="T124" s="238">
        <v>0</v>
      </c>
      <c r="U124" s="239">
        <f>F124/T124</f>
      </c>
      <c r="V124" s="240">
        <f>(F124+500)/T124</f>
      </c>
      <c r="W124" s="241">
        <v>0</v>
      </c>
      <c r="X124" s="240">
        <f>W124/T124</f>
      </c>
      <c r="Y124" s="237">
        <f>T124/R124</f>
      </c>
      <c r="Z124" s="240">
        <f>W124/F124</f>
      </c>
      <c r="AA124" s="240">
        <f>W124/(F124+500)</f>
      </c>
      <c r="AB124" s="238">
        <v>0</v>
      </c>
      <c r="AC124" s="238">
        <v>0</v>
      </c>
      <c r="AD124" s="237">
        <f>AB124/T124</f>
      </c>
      <c r="AE124" s="240">
        <f>(W124-AC124)/(F124+500)</f>
      </c>
      <c r="AF124" s="240" t="s">
        <v>266</v>
      </c>
    </row>
    <row r="125">
      <c r="A125" s="228"/>
      <c r="B125" s="229"/>
      <c r="C125" s="256"/>
      <c r="D125" s="231" t="s">
        <v>251</v>
      </c>
      <c r="E125" s="232">
        <v>1133.05</v>
      </c>
      <c r="F125" s="233"/>
      <c r="G125" s="232">
        <v>10552</v>
      </c>
      <c r="H125" s="232">
        <v>366</v>
      </c>
      <c r="I125" s="234">
        <f t="shared" si="722"/>
      </c>
      <c r="J125" s="235">
        <f t="shared" si="835"/>
      </c>
      <c r="K125" s="232">
        <v>19</v>
      </c>
      <c r="L125" s="235">
        <f t="shared" si="955"/>
      </c>
      <c r="M125" s="232">
        <v>0</v>
      </c>
      <c r="N125" s="236">
        <f t="shared" si="1017"/>
      </c>
      <c r="O125" s="232">
        <v>0</v>
      </c>
      <c r="P125" s="236">
        <f t="shared" si="1048"/>
      </c>
      <c r="Q125" s="237"/>
      <c r="R125" s="238"/>
      <c r="S125" s="237"/>
      <c r="T125" s="238"/>
      <c r="U125" s="239"/>
      <c r="V125" s="240"/>
      <c r="W125" s="241"/>
      <c r="X125" s="240"/>
      <c r="Y125" s="237"/>
      <c r="Z125" s="240"/>
      <c r="AA125" s="240"/>
      <c r="AB125" s="238"/>
      <c r="AC125" s="238"/>
      <c r="AD125" s="237"/>
      <c r="AE125" s="240"/>
      <c r="AF125" s="242" t="s">
        <v>267</v>
      </c>
    </row>
    <row r="126">
      <c r="A126" s="228"/>
      <c r="B126" s="246" t="s">
        <v>257</v>
      </c>
      <c r="C126" s="246"/>
      <c r="D126" s="246"/>
      <c r="E126" s="247">
        <f>SUM(E116:E125)</f>
      </c>
      <c r="F126" s="247">
        <f>SUM(F116:F125)</f>
      </c>
      <c r="G126" s="247">
        <f>SUM(G116:G125)</f>
      </c>
      <c r="H126" s="247">
        <f>SUM(H116:H125)</f>
      </c>
      <c r="I126" s="248">
        <f t="shared" si="722"/>
      </c>
      <c r="J126" s="249">
        <f t="shared" si="835"/>
      </c>
      <c r="K126" s="247">
        <f>SUM(K116:K125)</f>
      </c>
      <c r="L126" s="249">
        <f t="shared" si="955"/>
      </c>
      <c r="M126" s="247">
        <f>SUM(M116:M125)</f>
      </c>
      <c r="N126" s="250">
        <f t="shared" si="1017"/>
      </c>
      <c r="O126" s="247">
        <f>SUM(O116:O125)</f>
      </c>
      <c r="P126" s="250">
        <f t="shared" si="1048"/>
      </c>
      <c r="Q126" s="251">
        <f>M126/O126</f>
      </c>
      <c r="R126" s="247">
        <f>SUM(R116:R125)</f>
      </c>
      <c r="S126" s="251">
        <f>(O126+O126)/(K126+K126)</f>
      </c>
      <c r="T126" s="247">
        <f>SUM(T116:T125)</f>
      </c>
      <c r="U126" s="252">
        <f t="shared" ref="U126:U127" si="10">F126/T126</f>
      </c>
      <c r="V126" s="253">
        <f>(F126+5*500)/T126</f>
      </c>
      <c r="W126" s="249">
        <f>SUM(W116:W125)</f>
      </c>
      <c r="X126" s="254">
        <f t="shared" ref="X126:X127" si="178">W126/T126</f>
      </c>
      <c r="Y126" s="251">
        <f t="shared" ref="Y126:Y127" si="316">T126/R126</f>
      </c>
      <c r="Z126" s="253">
        <f t="shared" ref="Z126:Z127" si="454">W126/F126</f>
      </c>
      <c r="AA126" s="253">
        <f>W126/(F126+COUNT(W116:W125)*500)</f>
      </c>
      <c r="AB126" s="247">
        <f>SUM(AB116:AB125)</f>
      </c>
      <c r="AC126" s="247">
        <f>SUM(AC116:AC125)</f>
      </c>
      <c r="AD126" s="251">
        <f t="shared" ref="AD126:AD127" si="592">AB126/T126</f>
      </c>
      <c r="AE126" s="255">
        <f>(W126-AC126)/(F126+COUNT(W116:W125)*500)</f>
      </c>
      <c r="AF126" s="240"/>
    </row>
    <row r="127">
      <c r="A127" s="228"/>
      <c r="B127" s="229" t="s">
        <v>272</v>
      </c>
      <c r="C127" s="256" t="s">
        <v>259</v>
      </c>
      <c r="D127" s="231" t="s">
        <v>249</v>
      </c>
      <c r="E127" s="232">
        <v>20.37</v>
      </c>
      <c r="F127" s="233">
        <f>E127+E128</f>
      </c>
      <c r="G127" s="232">
        <v>237</v>
      </c>
      <c r="H127" s="232">
        <v>15</v>
      </c>
      <c r="I127" s="234">
        <f t="shared" si="722"/>
      </c>
      <c r="J127" s="235">
        <f t="shared" si="835"/>
      </c>
      <c r="K127" s="232">
        <v>1</v>
      </c>
      <c r="L127" s="235">
        <f t="shared" si="955"/>
      </c>
      <c r="M127" s="232">
        <v>0</v>
      </c>
      <c r="N127" s="236">
        <f t="shared" si="1017"/>
      </c>
      <c r="O127" s="232">
        <v>0</v>
      </c>
      <c r="P127" s="236">
        <f t="shared" si="1048"/>
      </c>
      <c r="Q127" s="237">
        <f>(M127+M128)/(O127+O128)</f>
      </c>
      <c r="R127" s="238">
        <v>3</v>
      </c>
      <c r="S127" s="237">
        <f>(O127+O128)/(K127+K128)</f>
      </c>
      <c r="T127" s="238">
        <v>2</v>
      </c>
      <c r="U127" s="239">
        <f t="shared" si="10"/>
      </c>
      <c r="V127" s="240">
        <f>(F127+500)/T127</f>
      </c>
      <c r="W127" s="241">
        <v>4814.4000000000015</v>
      </c>
      <c r="X127" s="240">
        <f t="shared" si="178"/>
      </c>
      <c r="Y127" s="237">
        <f t="shared" si="316"/>
      </c>
      <c r="Z127" s="240">
        <f t="shared" si="454"/>
      </c>
      <c r="AA127" s="240">
        <f>W127/(F127+500)</f>
      </c>
      <c r="AB127" s="238">
        <v>1</v>
      </c>
      <c r="AC127" s="238">
        <v>2407.2</v>
      </c>
      <c r="AD127" s="237">
        <f t="shared" si="592"/>
      </c>
      <c r="AE127" s="240">
        <f>(W127-AC127)/(F127+500)</f>
      </c>
      <c r="AF127" s="240" t="s">
        <v>266</v>
      </c>
    </row>
    <row r="128">
      <c r="A128" s="228"/>
      <c r="B128" s="229"/>
      <c r="C128" s="256"/>
      <c r="D128" s="231" t="s">
        <v>251</v>
      </c>
      <c r="E128" s="232">
        <v>1258.91</v>
      </c>
      <c r="F128" s="233"/>
      <c r="G128" s="232">
        <v>10938</v>
      </c>
      <c r="H128" s="232">
        <v>312</v>
      </c>
      <c r="I128" s="234">
        <f t="shared" si="722"/>
      </c>
      <c r="J128" s="235">
        <f t="shared" si="835"/>
      </c>
      <c r="K128" s="232">
        <v>22</v>
      </c>
      <c r="L128" s="235">
        <f t="shared" si="955"/>
      </c>
      <c r="M128" s="232">
        <v>2</v>
      </c>
      <c r="N128" s="236">
        <f t="shared" si="1017"/>
      </c>
      <c r="O128" s="232">
        <v>0</v>
      </c>
      <c r="P128" s="236">
        <f t="shared" si="1048"/>
      </c>
      <c r="Q128" s="237"/>
      <c r="R128" s="238"/>
      <c r="S128" s="237"/>
      <c r="T128" s="238"/>
      <c r="U128" s="239"/>
      <c r="V128" s="240"/>
      <c r="W128" s="241"/>
      <c r="X128" s="240"/>
      <c r="Y128" s="237"/>
      <c r="Z128" s="240"/>
      <c r="AA128" s="240"/>
      <c r="AB128" s="238"/>
      <c r="AC128" s="238"/>
      <c r="AD128" s="237"/>
      <c r="AE128" s="240"/>
      <c r="AF128" s="242" t="s">
        <v>267</v>
      </c>
    </row>
    <row r="129">
      <c r="A129" s="228"/>
      <c r="B129" s="229" t="s">
        <v>274</v>
      </c>
      <c r="C129" s="256" t="s">
        <v>259</v>
      </c>
      <c r="D129" s="231" t="s">
        <v>249</v>
      </c>
      <c r="E129" s="232">
        <v>28.26</v>
      </c>
      <c r="F129" s="233">
        <f>E129+E130</f>
      </c>
      <c r="G129" s="232">
        <v>198</v>
      </c>
      <c r="H129" s="232">
        <v>15</v>
      </c>
      <c r="I129" s="234">
        <f t="shared" si="722"/>
      </c>
      <c r="J129" s="235">
        <f t="shared" si="835"/>
      </c>
      <c r="K129" s="232">
        <v>1</v>
      </c>
      <c r="L129" s="235">
        <f t="shared" si="955"/>
      </c>
      <c r="M129" s="232">
        <v>0</v>
      </c>
      <c r="N129" s="236">
        <f t="shared" si="1017"/>
      </c>
      <c r="O129" s="232">
        <v>0</v>
      </c>
      <c r="P129" s="236">
        <f t="shared" si="1048"/>
      </c>
      <c r="Q129" s="237">
        <f>(M129+M130)/(O129+O130)</f>
      </c>
      <c r="R129" s="238">
        <v>3</v>
      </c>
      <c r="S129" s="237">
        <f>(O129+O130)/(K129+K130)</f>
      </c>
      <c r="T129" s="238">
        <v>0</v>
      </c>
      <c r="U129" s="239">
        <f>F129/T129</f>
      </c>
      <c r="V129" s="240">
        <f>(F129+500)/T129</f>
      </c>
      <c r="W129" s="241">
        <v>0</v>
      </c>
      <c r="X129" s="240">
        <f>W129/T129</f>
      </c>
      <c r="Y129" s="237">
        <f>T129/R129</f>
      </c>
      <c r="Z129" s="240">
        <f>W129/F129</f>
      </c>
      <c r="AA129" s="240">
        <f>W129/(F129+500)</f>
      </c>
      <c r="AB129" s="238">
        <v>0</v>
      </c>
      <c r="AC129" s="238">
        <v>0</v>
      </c>
      <c r="AD129" s="237">
        <f>AB129/T129</f>
      </c>
      <c r="AE129" s="240">
        <f>(W129-AC129)/(F129+500)</f>
      </c>
      <c r="AF129" s="240" t="s">
        <v>266</v>
      </c>
    </row>
    <row r="130">
      <c r="A130" s="228"/>
      <c r="B130" s="229"/>
      <c r="C130" s="256"/>
      <c r="D130" s="231" t="s">
        <v>251</v>
      </c>
      <c r="E130" s="232">
        <v>2074.38</v>
      </c>
      <c r="F130" s="233"/>
      <c r="G130" s="232">
        <v>17825</v>
      </c>
      <c r="H130" s="232">
        <v>692</v>
      </c>
      <c r="I130" s="234">
        <f t="shared" si="722"/>
      </c>
      <c r="J130" s="235">
        <f t="shared" si="835"/>
      </c>
      <c r="K130" s="232">
        <v>35</v>
      </c>
      <c r="L130" s="235">
        <f t="shared" si="955"/>
      </c>
      <c r="M130" s="232">
        <v>1</v>
      </c>
      <c r="N130" s="236">
        <f t="shared" si="1017"/>
      </c>
      <c r="O130" s="232">
        <v>0</v>
      </c>
      <c r="P130" s="236">
        <f t="shared" si="1048"/>
      </c>
      <c r="Q130" s="237"/>
      <c r="R130" s="238"/>
      <c r="S130" s="237"/>
      <c r="T130" s="238"/>
      <c r="U130" s="239"/>
      <c r="V130" s="240"/>
      <c r="W130" s="241"/>
      <c r="X130" s="240"/>
      <c r="Y130" s="237"/>
      <c r="Z130" s="240"/>
      <c r="AA130" s="240"/>
      <c r="AB130" s="238"/>
      <c r="AC130" s="238"/>
      <c r="AD130" s="237"/>
      <c r="AE130" s="240"/>
      <c r="AF130" s="242" t="s">
        <v>267</v>
      </c>
    </row>
    <row r="131">
      <c r="A131" s="228"/>
      <c r="B131" s="229" t="s">
        <v>275</v>
      </c>
      <c r="C131" s="256" t="s">
        <v>259</v>
      </c>
      <c r="D131" s="231" t="s">
        <v>249</v>
      </c>
      <c r="E131" s="232">
        <v>27.08</v>
      </c>
      <c r="F131" s="233">
        <f>E131+E132</f>
      </c>
      <c r="G131" s="232">
        <v>267</v>
      </c>
      <c r="H131" s="232">
        <v>16</v>
      </c>
      <c r="I131" s="234">
        <f t="shared" si="722"/>
      </c>
      <c r="J131" s="235">
        <f t="shared" si="835"/>
      </c>
      <c r="K131" s="232">
        <v>0</v>
      </c>
      <c r="L131" s="235">
        <f t="shared" si="955"/>
      </c>
      <c r="M131" s="232">
        <v>0</v>
      </c>
      <c r="N131" s="236">
        <f t="shared" si="1017"/>
      </c>
      <c r="O131" s="232">
        <v>0</v>
      </c>
      <c r="P131" s="236">
        <f t="shared" si="1048"/>
      </c>
      <c r="Q131" s="237">
        <f>(M131+M132)/(O131+O132)</f>
      </c>
      <c r="R131" s="238">
        <v>7</v>
      </c>
      <c r="S131" s="237">
        <f>(O131+O132)/(K131+K132)</f>
      </c>
      <c r="T131" s="238">
        <v>2</v>
      </c>
      <c r="U131" s="239">
        <f>F131/T131</f>
      </c>
      <c r="V131" s="240">
        <f>(F131+500)/T131</f>
      </c>
      <c r="W131" s="241">
        <v>1645.2000000000007</v>
      </c>
      <c r="X131" s="240">
        <f>W131/T131</f>
      </c>
      <c r="Y131" s="237">
        <f>T131/R131</f>
      </c>
      <c r="Z131" s="240">
        <f>W131/F131</f>
      </c>
      <c r="AA131" s="240">
        <f>W131/(F131+500)</f>
      </c>
      <c r="AB131" s="238">
        <v>0</v>
      </c>
      <c r="AC131" s="238">
        <v>0</v>
      </c>
      <c r="AD131" s="237">
        <f>AB131/T131</f>
      </c>
      <c r="AE131" s="240">
        <f>(W131-AC131)/(F131+500)</f>
      </c>
      <c r="AF131" s="240" t="s">
        <v>266</v>
      </c>
    </row>
    <row r="132">
      <c r="A132" s="228"/>
      <c r="B132" s="229"/>
      <c r="C132" s="256"/>
      <c r="D132" s="231" t="s">
        <v>251</v>
      </c>
      <c r="E132" s="232">
        <v>1268.74</v>
      </c>
      <c r="F132" s="233"/>
      <c r="G132" s="232">
        <v>11095</v>
      </c>
      <c r="H132" s="232">
        <v>492</v>
      </c>
      <c r="I132" s="234">
        <f t="shared" si="722"/>
      </c>
      <c r="J132" s="235">
        <f t="shared" si="835"/>
      </c>
      <c r="K132" s="232">
        <v>27</v>
      </c>
      <c r="L132" s="235">
        <f t="shared" si="955"/>
      </c>
      <c r="M132" s="232">
        <v>0</v>
      </c>
      <c r="N132" s="236">
        <f t="shared" si="1017"/>
      </c>
      <c r="O132" s="232">
        <v>0</v>
      </c>
      <c r="P132" s="236">
        <f t="shared" si="1048"/>
      </c>
      <c r="Q132" s="237"/>
      <c r="R132" s="238"/>
      <c r="S132" s="237"/>
      <c r="T132" s="238"/>
      <c r="U132" s="239"/>
      <c r="V132" s="240"/>
      <c r="W132" s="241"/>
      <c r="X132" s="240"/>
      <c r="Y132" s="237"/>
      <c r="Z132" s="240"/>
      <c r="AA132" s="240"/>
      <c r="AB132" s="238"/>
      <c r="AC132" s="238"/>
      <c r="AD132" s="237"/>
      <c r="AE132" s="240"/>
      <c r="AF132" s="242" t="s">
        <v>267</v>
      </c>
    </row>
    <row r="133">
      <c r="A133" s="228"/>
      <c r="B133" s="229" t="s">
        <v>276</v>
      </c>
      <c r="C133" s="256" t="s">
        <v>259</v>
      </c>
      <c r="D133" s="231" t="s">
        <v>249</v>
      </c>
      <c r="E133" s="232">
        <v>99.51</v>
      </c>
      <c r="F133" s="233">
        <f>E133+E134</f>
      </c>
      <c r="G133" s="232">
        <v>290</v>
      </c>
      <c r="H133" s="232">
        <v>21</v>
      </c>
      <c r="I133" s="234">
        <f t="shared" si="722"/>
      </c>
      <c r="J133" s="235">
        <f t="shared" si="835"/>
      </c>
      <c r="K133" s="232">
        <v>0</v>
      </c>
      <c r="L133" s="235">
        <f t="shared" si="955"/>
      </c>
      <c r="M133" s="232">
        <v>0</v>
      </c>
      <c r="N133" s="236">
        <f t="shared" si="1017"/>
      </c>
      <c r="O133" s="232">
        <v>0</v>
      </c>
      <c r="P133" s="236">
        <f t="shared" si="1048"/>
      </c>
      <c r="Q133" s="237">
        <f>(M133+M134)/(O133+O134)</f>
      </c>
      <c r="R133" s="238">
        <v>5</v>
      </c>
      <c r="S133" s="237">
        <f>(O133+O134)/(K133+K134)</f>
      </c>
      <c r="T133" s="238">
        <v>1</v>
      </c>
      <c r="U133" s="239">
        <f>F133/T133</f>
      </c>
      <c r="V133" s="240">
        <f>(F133+500)/T133</f>
      </c>
      <c r="W133" s="241">
        <v>463.1999999999971</v>
      </c>
      <c r="X133" s="240">
        <f>W133/T133</f>
      </c>
      <c r="Y133" s="237">
        <f>T133/R133</f>
      </c>
      <c r="Z133" s="240">
        <f>W133/F133</f>
      </c>
      <c r="AA133" s="240">
        <f>W133/(F133+500)</f>
      </c>
      <c r="AB133" s="238">
        <v>1</v>
      </c>
      <c r="AC133" s="238">
        <v>463.2</v>
      </c>
      <c r="AD133" s="237">
        <f>AB133/T133</f>
      </c>
      <c r="AE133" s="240">
        <f>(W133-AC133)/(F133+500)</f>
      </c>
      <c r="AF133" s="240" t="s">
        <v>266</v>
      </c>
    </row>
    <row r="134">
      <c r="A134" s="228"/>
      <c r="B134" s="229"/>
      <c r="C134" s="256"/>
      <c r="D134" s="231" t="s">
        <v>251</v>
      </c>
      <c r="E134" s="232">
        <v>1326.68</v>
      </c>
      <c r="F134" s="233"/>
      <c r="G134" s="232">
        <v>10894</v>
      </c>
      <c r="H134" s="232">
        <v>561</v>
      </c>
      <c r="I134" s="234">
        <f t="shared" si="722"/>
      </c>
      <c r="J134" s="235">
        <f t="shared" si="835"/>
      </c>
      <c r="K134" s="232">
        <v>30</v>
      </c>
      <c r="L134" s="235">
        <f t="shared" si="955"/>
      </c>
      <c r="M134" s="232">
        <v>1</v>
      </c>
      <c r="N134" s="236">
        <f t="shared" si="1017"/>
      </c>
      <c r="O134" s="232">
        <v>0</v>
      </c>
      <c r="P134" s="236">
        <f t="shared" si="1048"/>
      </c>
      <c r="Q134" s="237"/>
      <c r="R134" s="238"/>
      <c r="S134" s="237"/>
      <c r="T134" s="238"/>
      <c r="U134" s="239"/>
      <c r="V134" s="240"/>
      <c r="W134" s="241"/>
      <c r="X134" s="240"/>
      <c r="Y134" s="237"/>
      <c r="Z134" s="240"/>
      <c r="AA134" s="240"/>
      <c r="AB134" s="238"/>
      <c r="AC134" s="238"/>
      <c r="AD134" s="237"/>
      <c r="AE134" s="240"/>
      <c r="AF134" s="242" t="s">
        <v>267</v>
      </c>
    </row>
    <row r="135">
      <c r="A135" s="228"/>
      <c r="B135" s="229" t="s">
        <v>277</v>
      </c>
      <c r="C135" s="256" t="s">
        <v>259</v>
      </c>
      <c r="D135" s="231" t="s">
        <v>249</v>
      </c>
      <c r="E135" s="232">
        <v>12.65</v>
      </c>
      <c r="F135" s="233">
        <f>E135+E136</f>
      </c>
      <c r="G135" s="232">
        <v>132</v>
      </c>
      <c r="H135" s="232">
        <v>9</v>
      </c>
      <c r="I135" s="234">
        <f t="shared" si="722"/>
      </c>
      <c r="J135" s="235">
        <f t="shared" si="835"/>
      </c>
      <c r="K135" s="232">
        <v>1</v>
      </c>
      <c r="L135" s="235">
        <f t="shared" si="955"/>
      </c>
      <c r="M135" s="232">
        <v>0</v>
      </c>
      <c r="N135" s="236">
        <f t="shared" si="1017"/>
      </c>
      <c r="O135" s="232">
        <v>0</v>
      </c>
      <c r="P135" s="236">
        <f t="shared" si="1048"/>
      </c>
      <c r="Q135" s="237">
        <f>(M135+M136)/(O135+O136)</f>
      </c>
      <c r="R135" s="238">
        <v>4</v>
      </c>
      <c r="S135" s="237">
        <f>(O135+O136)/(K135+K136)</f>
      </c>
      <c r="T135" s="238">
        <v>2</v>
      </c>
      <c r="U135" s="239">
        <f>F135/T135</f>
      </c>
      <c r="V135" s="240">
        <f>(F135+500)/T135</f>
      </c>
      <c r="W135" s="241">
        <v>3595.2000000000044</v>
      </c>
      <c r="X135" s="240">
        <f>W135/T135</f>
      </c>
      <c r="Y135" s="237">
        <f>T135/R135</f>
      </c>
      <c r="Z135" s="240">
        <f>W135/F135</f>
      </c>
      <c r="AA135" s="240">
        <f>W135/(F135+500)</f>
      </c>
      <c r="AB135" s="238">
        <v>0</v>
      </c>
      <c r="AC135" s="238">
        <v>0</v>
      </c>
      <c r="AD135" s="237">
        <f>AB135/T135</f>
      </c>
      <c r="AE135" s="240">
        <f>(W135-AC135)/(F135+500)</f>
      </c>
      <c r="AF135" s="240" t="s">
        <v>266</v>
      </c>
    </row>
    <row r="136">
      <c r="A136" s="228"/>
      <c r="B136" s="229"/>
      <c r="C136" s="256"/>
      <c r="D136" s="231" t="s">
        <v>251</v>
      </c>
      <c r="E136" s="232">
        <v>762.16</v>
      </c>
      <c r="F136" s="233"/>
      <c r="G136" s="232">
        <v>6202</v>
      </c>
      <c r="H136" s="232">
        <v>531</v>
      </c>
      <c r="I136" s="234">
        <f t="shared" si="722"/>
      </c>
      <c r="J136" s="235">
        <f t="shared" si="835"/>
      </c>
      <c r="K136" s="232">
        <v>25</v>
      </c>
      <c r="L136" s="235">
        <f t="shared" si="955"/>
      </c>
      <c r="M136" s="232">
        <v>2</v>
      </c>
      <c r="N136" s="236">
        <f t="shared" si="1017"/>
      </c>
      <c r="O136" s="232">
        <v>0</v>
      </c>
      <c r="P136" s="236">
        <f t="shared" si="1048"/>
      </c>
      <c r="Q136" s="237"/>
      <c r="R136" s="238"/>
      <c r="S136" s="237"/>
      <c r="T136" s="238"/>
      <c r="U136" s="239"/>
      <c r="V136" s="240"/>
      <c r="W136" s="241"/>
      <c r="X136" s="240"/>
      <c r="Y136" s="237"/>
      <c r="Z136" s="240"/>
      <c r="AA136" s="240"/>
      <c r="AB136" s="238"/>
      <c r="AC136" s="238"/>
      <c r="AD136" s="237"/>
      <c r="AE136" s="240"/>
      <c r="AF136" s="242" t="s">
        <v>267</v>
      </c>
    </row>
    <row r="137">
      <c r="A137" s="228"/>
      <c r="B137" s="246" t="s">
        <v>257</v>
      </c>
      <c r="C137" s="246"/>
      <c r="D137" s="246"/>
      <c r="E137" s="247">
        <f>SUM(E127:E136)</f>
      </c>
      <c r="F137" s="247">
        <f>SUM(F127:F136)</f>
      </c>
      <c r="G137" s="247">
        <f>SUM(G127:G136)</f>
      </c>
      <c r="H137" s="247">
        <f>SUM(H127:H136)</f>
      </c>
      <c r="I137" s="248">
        <f t="shared" si="722"/>
      </c>
      <c r="J137" s="249">
        <f>SUM(J127:J136)</f>
      </c>
      <c r="K137" s="247">
        <f>SUM(K127:K136)</f>
      </c>
      <c r="L137" s="249">
        <f t="shared" si="955"/>
      </c>
      <c r="M137" s="247">
        <f>SUM(M127:M136)</f>
      </c>
      <c r="N137" s="250">
        <f t="shared" si="1017"/>
      </c>
      <c r="O137" s="247">
        <f>SUM(O127:O136)</f>
      </c>
      <c r="P137" s="250">
        <f t="shared" si="1048"/>
      </c>
      <c r="Q137" s="251">
        <f t="shared" ref="Q137:Q138" si="924">M137/O137</f>
      </c>
      <c r="R137" s="247">
        <f>SUM(R127:R136)</f>
      </c>
      <c r="S137" s="251">
        <f t="shared" ref="S137:S138" si="986">(O137+O137)/(K137+K137)</f>
      </c>
      <c r="T137" s="247">
        <f>SUM(T127:T136)</f>
      </c>
      <c r="U137" s="252">
        <f t="shared" ref="U137:U138" si="11">F137/T137</f>
      </c>
      <c r="V137" s="253">
        <f>(F137+5*500)/T137</f>
      </c>
      <c r="W137" s="249">
        <f>SUM(W127:W136)</f>
      </c>
      <c r="X137" s="254">
        <f t="shared" ref="X137:X138" si="179">W137/T137</f>
      </c>
      <c r="Y137" s="251">
        <f t="shared" ref="Y137:Y138" si="317">T137/R137</f>
      </c>
      <c r="Z137" s="253">
        <f t="shared" ref="Z137:Z138" si="455">W137/F137</f>
      </c>
      <c r="AA137" s="253">
        <f>W137/(F137+COUNT(W127:W136)*500)</f>
      </c>
      <c r="AB137" s="247">
        <f>SUM(AB127:AB136)</f>
      </c>
      <c r="AC137" s="247">
        <f>SUM(AC127:AC136)</f>
      </c>
      <c r="AD137" s="251">
        <f t="shared" ref="AD137:AD138" si="593">AB137/T137</f>
      </c>
      <c r="AE137" s="255">
        <f>(W137-AC137)/(F137+COUNT(W127:W136)*500)</f>
      </c>
      <c r="AF137" s="240"/>
    </row>
    <row r="138">
      <c r="A138" s="228"/>
      <c r="B138" s="258" t="s">
        <v>278</v>
      </c>
      <c r="C138" s="258"/>
      <c r="D138" s="258"/>
      <c r="E138" s="259">
        <f>SUM(E104)+E115+E126+E137</f>
      </c>
      <c r="F138" s="259">
        <f>SUM(F104)+F115+F126+F137</f>
      </c>
      <c r="G138" s="259">
        <f>SUM(G104)+G115+G126+G137</f>
      </c>
      <c r="H138" s="259">
        <f>SUM(H104)+H115+H126+H137</f>
      </c>
      <c r="I138" s="260">
        <f t="shared" si="722"/>
      </c>
      <c r="J138" s="261">
        <f>(E138/G138)*1000</f>
      </c>
      <c r="K138" s="262">
        <f>SUM(K104)+K115+K126+K137</f>
      </c>
      <c r="L138" s="261">
        <f t="shared" si="955"/>
      </c>
      <c r="M138" s="262">
        <f>SUM(M104)+M115+M126+M137</f>
      </c>
      <c r="N138" s="263">
        <f t="shared" si="1017"/>
      </c>
      <c r="O138" s="262">
        <f>SUM(O104)+O115+O126+O137</f>
      </c>
      <c r="P138" s="263">
        <f t="shared" si="1048"/>
      </c>
      <c r="Q138" s="264">
        <f t="shared" si="924"/>
      </c>
      <c r="R138" s="262">
        <f>SUM(R104)+R115+R126+R137</f>
      </c>
      <c r="S138" s="264">
        <f t="shared" si="986"/>
      </c>
      <c r="T138" s="262">
        <f>SUM(T104)+T115+T126+T137</f>
      </c>
      <c r="U138" s="265">
        <f t="shared" si="11"/>
      </c>
      <c r="V138" s="259">
        <f>(F138+4*500)/T138</f>
      </c>
      <c r="W138" s="265">
        <f>SUM(W104)+W115+W126+W137</f>
      </c>
      <c r="X138" s="259">
        <f t="shared" si="179"/>
      </c>
      <c r="Y138" s="264">
        <f t="shared" si="317"/>
      </c>
      <c r="Z138" s="259">
        <f t="shared" si="455"/>
      </c>
      <c r="AA138" s="259">
        <f>W138/(F138+COUNT(W94:W103,W105:W114,W116:W125,W127:W136)*500)</f>
      </c>
      <c r="AB138" s="262">
        <f>SUM(AB104)+AB115+AB126+AB137</f>
      </c>
      <c r="AC138" s="262">
        <f>SUM(AC104)+AC115+AC126+AC137</f>
      </c>
      <c r="AD138" s="264">
        <f t="shared" si="593"/>
      </c>
      <c r="AE138" s="259">
        <f>(W138-AC138)/(F138+COUNT(W94:W103,W105:W114,W116:W125,W127:W136)*500)</f>
      </c>
      <c r="AF138" s="240"/>
    </row>
    <row customHeight="true" ht="25" r="139">
      <c r="A139" s="266" t="s">
        <v>214</v>
      </c>
      <c r="B139" s="267" t="s">
        <v>215</v>
      </c>
      <c r="C139" s="267" t="s">
        <v>216</v>
      </c>
      <c r="D139" s="267" t="s">
        <v>217</v>
      </c>
      <c r="E139" s="268" t="s">
        <v>218</v>
      </c>
      <c r="F139" s="269" t="s">
        <v>219</v>
      </c>
      <c r="G139" s="269" t="s">
        <v>220</v>
      </c>
      <c r="H139" s="269" t="s">
        <v>221</v>
      </c>
      <c r="I139" s="270" t="s">
        <v>222</v>
      </c>
      <c r="J139" s="271" t="s">
        <v>223</v>
      </c>
      <c r="K139" s="269" t="s">
        <v>224</v>
      </c>
      <c r="L139" s="271" t="s">
        <v>225</v>
      </c>
      <c r="M139" s="272" t="s">
        <v>226</v>
      </c>
      <c r="N139" s="273" t="s">
        <v>227</v>
      </c>
      <c r="O139" s="269" t="s">
        <v>228</v>
      </c>
      <c r="P139" s="273" t="s">
        <v>229</v>
      </c>
      <c r="Q139" s="270" t="s">
        <v>230</v>
      </c>
      <c r="R139" s="274" t="s">
        <v>231</v>
      </c>
      <c r="S139" s="275" t="s">
        <v>232</v>
      </c>
      <c r="T139" s="274" t="s">
        <v>233</v>
      </c>
      <c r="U139" s="276" t="s">
        <v>234</v>
      </c>
      <c r="V139" s="277" t="s">
        <v>235</v>
      </c>
      <c r="W139" s="277" t="s">
        <v>236</v>
      </c>
      <c r="X139" s="277" t="s">
        <v>237</v>
      </c>
      <c r="Y139" s="275" t="s">
        <v>238</v>
      </c>
      <c r="Z139" s="277" t="s">
        <v>239</v>
      </c>
      <c r="AA139" s="277" t="s">
        <v>240</v>
      </c>
      <c r="AB139" s="277" t="s">
        <v>241</v>
      </c>
      <c r="AC139" s="274" t="s">
        <v>242</v>
      </c>
      <c r="AD139" s="275" t="s">
        <v>243</v>
      </c>
      <c r="AE139" s="277" t="s">
        <v>244</v>
      </c>
      <c r="AF139" s="277" t="s">
        <v>245</v>
      </c>
    </row>
    <row customHeight="true" ht="27.636054421768787" r="140">
      <c r="A140" s="278" t="s">
        <v>281</v>
      </c>
      <c r="B140" s="279" t="s">
        <v>282</v>
      </c>
      <c r="C140" s="280" t="s">
        <v>248</v>
      </c>
      <c r="D140" s="281" t="s">
        <v>249</v>
      </c>
      <c r="E140" s="282">
        <v>14.36</v>
      </c>
      <c r="F140" s="283">
        <f>E140+E141</f>
      </c>
      <c r="G140" s="282">
        <v>123</v>
      </c>
      <c r="H140" s="282">
        <v>13</v>
      </c>
      <c r="I140" s="284">
        <f t="shared" ref="I140:I185" si="723">H140/G140</f>
      </c>
      <c r="J140" s="285">
        <f t="shared" ref="J140:J185" si="836">(E140/G140)*1000</f>
      </c>
      <c r="K140" s="282">
        <v>0</v>
      </c>
      <c r="L140" s="285">
        <v>0</v>
      </c>
      <c r="M140" s="282">
        <v>0</v>
      </c>
      <c r="N140" s="286">
        <f t="shared" ref="N140:N185" si="1018">E140/M140</f>
      </c>
      <c r="O140" s="282">
        <v>0</v>
      </c>
      <c r="P140" s="286">
        <f t="shared" ref="P140:P185" si="1049">E140/O140</f>
      </c>
      <c r="Q140" s="287">
        <f>(M140+M141)/(O140+O141)</f>
      </c>
      <c r="R140" s="282">
        <v>4</v>
      </c>
      <c r="S140" s="287">
        <f>(O140+O141)/(K140+K141)</f>
      </c>
      <c r="T140" s="282">
        <v>1</v>
      </c>
      <c r="U140" s="288">
        <f>F140/T140</f>
      </c>
      <c r="V140" s="289">
        <f>(F140+4*500)/T140</f>
      </c>
      <c r="W140" s="282">
        <v>372</v>
      </c>
      <c r="X140" s="289">
        <f>W140/T140</f>
      </c>
      <c r="Y140" s="287">
        <f>T140/R140</f>
      </c>
      <c r="Z140" s="289">
        <f>W140/F140</f>
      </c>
      <c r="AA140" s="289">
        <f>W140/(F140+500)</f>
      </c>
      <c r="AB140" s="282">
        <v>0</v>
      </c>
      <c r="AC140" s="282">
        <v>0</v>
      </c>
      <c r="AD140" s="287">
        <f>AB140/T140</f>
      </c>
      <c r="AE140" s="289">
        <f>(W148-AC140)/(F140+500)</f>
      </c>
      <c r="AF140" s="290" t="s">
        <v>250</v>
      </c>
    </row>
    <row r="141">
      <c r="A141" s="278"/>
      <c r="B141" s="279"/>
      <c r="C141" s="280"/>
      <c r="D141" s="281" t="s">
        <v>251</v>
      </c>
      <c r="E141" s="282">
        <v>996.44</v>
      </c>
      <c r="F141" s="283"/>
      <c r="G141" s="282">
        <v>7498</v>
      </c>
      <c r="H141" s="282">
        <v>577</v>
      </c>
      <c r="I141" s="284">
        <f t="shared" si="723"/>
      </c>
      <c r="J141" s="285">
        <f t="shared" si="836"/>
      </c>
      <c r="K141" s="282">
        <v>17</v>
      </c>
      <c r="L141" s="285">
        <v>1</v>
      </c>
      <c r="M141" s="282">
        <v>1</v>
      </c>
      <c r="N141" s="286">
        <f t="shared" si="1018"/>
      </c>
      <c r="O141" s="282">
        <v>0</v>
      </c>
      <c r="P141" s="286">
        <f t="shared" si="1049"/>
      </c>
      <c r="Q141" s="287"/>
      <c r="R141" s="282"/>
      <c r="S141" s="287"/>
      <c r="T141" s="282"/>
      <c r="U141" s="288"/>
      <c r="V141" s="289"/>
      <c r="W141" s="282"/>
      <c r="X141" s="289"/>
      <c r="Y141" s="287"/>
      <c r="Z141" s="289"/>
      <c r="AA141" s="289"/>
      <c r="AB141" s="282"/>
      <c r="AC141" s="282"/>
      <c r="AD141" s="287"/>
      <c r="AE141" s="289"/>
      <c r="AF141" s="290" t="s">
        <v>252</v>
      </c>
    </row>
    <row r="142">
      <c r="A142" s="278"/>
      <c r="B142" s="279" t="s">
        <v>283</v>
      </c>
      <c r="C142" s="280" t="s">
        <v>248</v>
      </c>
      <c r="D142" s="281" t="s">
        <v>249</v>
      </c>
      <c r="E142" s="282">
        <v>78.98</v>
      </c>
      <c r="F142" s="283">
        <f>E142+E143</f>
      </c>
      <c r="G142" s="282">
        <v>333</v>
      </c>
      <c r="H142" s="282">
        <v>58</v>
      </c>
      <c r="I142" s="284">
        <f t="shared" si="723"/>
      </c>
      <c r="J142" s="285">
        <f t="shared" si="836"/>
      </c>
      <c r="K142" s="282">
        <v>0</v>
      </c>
      <c r="L142" s="285">
        <f t="shared" ref="L142:L185" si="956">E142/K142</f>
      </c>
      <c r="M142" s="282">
        <v>0</v>
      </c>
      <c r="N142" s="286">
        <f t="shared" si="1018"/>
      </c>
      <c r="O142" s="282">
        <v>0</v>
      </c>
      <c r="P142" s="286">
        <f t="shared" si="1049"/>
      </c>
      <c r="Q142" s="287">
        <f>(M142+M143)/(O142+O143)</f>
      </c>
      <c r="R142" s="282">
        <v>6</v>
      </c>
      <c r="S142" s="287">
        <f>(O142+O143)/(K142+K143)</f>
      </c>
      <c r="T142" s="282">
        <v>3</v>
      </c>
      <c r="U142" s="288">
        <f>F142/T142</f>
      </c>
      <c r="V142" s="289">
        <f>(F142+4*500)/T142</f>
      </c>
      <c r="W142" s="282">
        <v>4414.8</v>
      </c>
      <c r="X142" s="289">
        <f>W142/T142</f>
      </c>
      <c r="Y142" s="287">
        <f>T142/R142</f>
      </c>
      <c r="Z142" s="289">
        <f>W142/F142</f>
      </c>
      <c r="AA142" s="289">
        <f>W142/(F142+500)</f>
      </c>
      <c r="AB142" s="282">
        <v>1</v>
      </c>
      <c r="AC142" s="282">
        <v>2088</v>
      </c>
      <c r="AD142" s="287">
        <f>AB142/T142</f>
      </c>
      <c r="AE142" s="289">
        <f>(W142-AC142)/(F142+500)</f>
      </c>
      <c r="AF142" s="290" t="s">
        <v>250</v>
      </c>
    </row>
    <row r="143">
      <c r="A143" s="278"/>
      <c r="B143" s="279"/>
      <c r="C143" s="280"/>
      <c r="D143" s="281" t="s">
        <v>251</v>
      </c>
      <c r="E143" s="282">
        <v>1235.35</v>
      </c>
      <c r="F143" s="283"/>
      <c r="G143" s="282">
        <v>7680</v>
      </c>
      <c r="H143" s="282">
        <v>398</v>
      </c>
      <c r="I143" s="284">
        <f t="shared" si="723"/>
      </c>
      <c r="J143" s="285">
        <f t="shared" si="836"/>
      </c>
      <c r="K143" s="282">
        <v>26</v>
      </c>
      <c r="L143" s="285">
        <f t="shared" si="956"/>
      </c>
      <c r="M143" s="282">
        <v>3</v>
      </c>
      <c r="N143" s="286">
        <f t="shared" si="1018"/>
      </c>
      <c r="O143" s="282">
        <v>0</v>
      </c>
      <c r="P143" s="286">
        <f t="shared" si="1049"/>
      </c>
      <c r="Q143" s="287"/>
      <c r="R143" s="282"/>
      <c r="S143" s="287"/>
      <c r="T143" s="282"/>
      <c r="U143" s="288"/>
      <c r="V143" s="289"/>
      <c r="W143" s="282"/>
      <c r="X143" s="289"/>
      <c r="Y143" s="287"/>
      <c r="Z143" s="289"/>
      <c r="AA143" s="289"/>
      <c r="AB143" s="282"/>
      <c r="AC143" s="282"/>
      <c r="AD143" s="287"/>
      <c r="AE143" s="289"/>
      <c r="AF143" s="290" t="s">
        <v>252</v>
      </c>
    </row>
    <row r="144">
      <c r="A144" s="278"/>
      <c r="B144" s="279" t="s">
        <v>254</v>
      </c>
      <c r="C144" s="280" t="s">
        <v>248</v>
      </c>
      <c r="D144" s="281" t="s">
        <v>249</v>
      </c>
      <c r="E144" s="282">
        <v>386.71</v>
      </c>
      <c r="F144" s="283">
        <f>E144+E145</f>
      </c>
      <c r="G144" s="282">
        <v>2045</v>
      </c>
      <c r="H144" s="282">
        <v>291</v>
      </c>
      <c r="I144" s="284">
        <f t="shared" si="723"/>
      </c>
      <c r="J144" s="285">
        <f t="shared" si="836"/>
      </c>
      <c r="K144" s="282">
        <v>5</v>
      </c>
      <c r="L144" s="285">
        <f t="shared" si="956"/>
      </c>
      <c r="M144" s="282">
        <v>0</v>
      </c>
      <c r="N144" s="286">
        <f t="shared" si="1018"/>
      </c>
      <c r="O144" s="282">
        <v>0</v>
      </c>
      <c r="P144" s="286">
        <f t="shared" si="1049"/>
      </c>
      <c r="Q144" s="287">
        <f>(M144+M145)/(O144+O145)</f>
      </c>
      <c r="R144" s="282">
        <v>4</v>
      </c>
      <c r="S144" s="287">
        <f>(O144+O145)/(K144+K145)</f>
      </c>
      <c r="T144" s="282">
        <v>2</v>
      </c>
      <c r="U144" s="288">
        <f>F144/T144</f>
      </c>
      <c r="V144" s="289">
        <f>(F144+4*500)/T144</f>
      </c>
      <c r="W144" s="282">
        <v>4099.2</v>
      </c>
      <c r="X144" s="289">
        <f>W144/T144</f>
      </c>
      <c r="Y144" s="287">
        <f>T144/R144</f>
      </c>
      <c r="Z144" s="289">
        <f>W144/F144</f>
      </c>
      <c r="AA144" s="289">
        <f>W144/(F144+500)</f>
      </c>
      <c r="AB144" s="282">
        <v>1</v>
      </c>
      <c r="AC144" s="282">
        <v>2407.2</v>
      </c>
      <c r="AD144" s="287">
        <f>AB144/T144</f>
      </c>
      <c r="AE144" s="289">
        <f>(W144-AC144)/(F144+500)</f>
      </c>
      <c r="AF144" s="290" t="s">
        <v>250</v>
      </c>
    </row>
    <row r="145">
      <c r="A145" s="278"/>
      <c r="B145" s="279"/>
      <c r="C145" s="280"/>
      <c r="D145" s="281" t="s">
        <v>251</v>
      </c>
      <c r="E145" s="282">
        <v>1393.89</v>
      </c>
      <c r="F145" s="283"/>
      <c r="G145" s="282">
        <v>8667</v>
      </c>
      <c r="H145" s="282">
        <v>400</v>
      </c>
      <c r="I145" s="284">
        <f t="shared" si="723"/>
      </c>
      <c r="J145" s="285">
        <f t="shared" si="836"/>
      </c>
      <c r="K145" s="282">
        <v>31</v>
      </c>
      <c r="L145" s="285">
        <f t="shared" si="956"/>
      </c>
      <c r="M145" s="282">
        <v>3</v>
      </c>
      <c r="N145" s="286">
        <f t="shared" si="1018"/>
      </c>
      <c r="O145" s="282">
        <v>0</v>
      </c>
      <c r="P145" s="286">
        <f t="shared" si="1049"/>
      </c>
      <c r="Q145" s="287"/>
      <c r="R145" s="282"/>
      <c r="S145" s="287"/>
      <c r="T145" s="282"/>
      <c r="U145" s="288"/>
      <c r="V145" s="289"/>
      <c r="W145" s="282"/>
      <c r="X145" s="289"/>
      <c r="Y145" s="287"/>
      <c r="Z145" s="289"/>
      <c r="AA145" s="289"/>
      <c r="AB145" s="282"/>
      <c r="AC145" s="282"/>
      <c r="AD145" s="287"/>
      <c r="AE145" s="289"/>
      <c r="AF145" s="290" t="s">
        <v>252</v>
      </c>
    </row>
    <row r="146">
      <c r="A146" s="278"/>
      <c r="B146" s="279" t="s">
        <v>255</v>
      </c>
      <c r="C146" s="280" t="s">
        <v>248</v>
      </c>
      <c r="D146" s="281" t="s">
        <v>249</v>
      </c>
      <c r="E146" s="282">
        <v>149.8</v>
      </c>
      <c r="F146" s="283">
        <f>E146+E147</f>
      </c>
      <c r="G146" s="282">
        <v>1170</v>
      </c>
      <c r="H146" s="282">
        <v>81</v>
      </c>
      <c r="I146" s="284">
        <f t="shared" si="723"/>
      </c>
      <c r="J146" s="285">
        <f t="shared" si="836"/>
      </c>
      <c r="K146" s="282">
        <v>2</v>
      </c>
      <c r="L146" s="285">
        <f t="shared" si="956"/>
      </c>
      <c r="M146" s="282">
        <v>1</v>
      </c>
      <c r="N146" s="286">
        <f t="shared" si="1018"/>
      </c>
      <c r="O146" s="282">
        <v>0</v>
      </c>
      <c r="P146" s="286">
        <f t="shared" si="1049"/>
      </c>
      <c r="Q146" s="287">
        <f>(M146+M147)/(O146+O147)</f>
      </c>
      <c r="R146" s="282">
        <v>13</v>
      </c>
      <c r="S146" s="287">
        <f>(O146+O147)/(K146+K147)</f>
      </c>
      <c r="T146" s="282">
        <v>7</v>
      </c>
      <c r="U146" s="288">
        <f>F146/T146</f>
      </c>
      <c r="V146" s="289">
        <f>(F146+4*500)/T146</f>
      </c>
      <c r="W146" s="282">
        <v>7190.4</v>
      </c>
      <c r="X146" s="289">
        <f>W146/T146</f>
      </c>
      <c r="Y146" s="287">
        <f>T146/R146</f>
      </c>
      <c r="Z146" s="289">
        <f>W146/F146</f>
      </c>
      <c r="AA146" s="289">
        <f>W146/(F146+500)</f>
      </c>
      <c r="AB146" s="282">
        <v>5</v>
      </c>
      <c r="AC146" s="282">
        <v>4614</v>
      </c>
      <c r="AD146" s="287">
        <f>AB146/T146</f>
      </c>
      <c r="AE146" s="289">
        <f>(W146-AC146)/(F146+500)</f>
      </c>
      <c r="AF146" s="290" t="s">
        <v>250</v>
      </c>
    </row>
    <row r="147">
      <c r="A147" s="278"/>
      <c r="B147" s="279"/>
      <c r="C147" s="280"/>
      <c r="D147" s="281" t="s">
        <v>251</v>
      </c>
      <c r="E147" s="282">
        <v>1899.61</v>
      </c>
      <c r="F147" s="283"/>
      <c r="G147" s="282">
        <v>9674</v>
      </c>
      <c r="H147" s="282">
        <v>462</v>
      </c>
      <c r="I147" s="284">
        <f t="shared" si="723"/>
      </c>
      <c r="J147" s="285">
        <f t="shared" si="836"/>
      </c>
      <c r="K147" s="282">
        <v>39</v>
      </c>
      <c r="L147" s="285">
        <f t="shared" si="956"/>
      </c>
      <c r="M147" s="282">
        <v>4</v>
      </c>
      <c r="N147" s="286">
        <f t="shared" si="1018"/>
      </c>
      <c r="O147" s="282">
        <v>0</v>
      </c>
      <c r="P147" s="286">
        <f t="shared" si="1049"/>
      </c>
      <c r="Q147" s="287"/>
      <c r="R147" s="282"/>
      <c r="S147" s="287"/>
      <c r="T147" s="282"/>
      <c r="U147" s="288"/>
      <c r="V147" s="289"/>
      <c r="W147" s="282"/>
      <c r="X147" s="289"/>
      <c r="Y147" s="287"/>
      <c r="Z147" s="289"/>
      <c r="AA147" s="289"/>
      <c r="AB147" s="282"/>
      <c r="AC147" s="282"/>
      <c r="AD147" s="287"/>
      <c r="AE147" s="289"/>
      <c r="AF147" s="290" t="s">
        <v>252</v>
      </c>
    </row>
    <row r="148">
      <c r="A148" s="278"/>
      <c r="B148" s="279" t="s">
        <v>256</v>
      </c>
      <c r="C148" s="280" t="s">
        <v>248</v>
      </c>
      <c r="D148" s="281" t="s">
        <v>249</v>
      </c>
      <c r="E148" s="282">
        <v>243.03</v>
      </c>
      <c r="F148" s="291">
        <f>E148+E149</f>
      </c>
      <c r="G148" s="282">
        <v>1583</v>
      </c>
      <c r="H148" s="282">
        <v>85</v>
      </c>
      <c r="I148" s="284">
        <f t="shared" si="723"/>
      </c>
      <c r="J148" s="285">
        <f t="shared" si="836"/>
      </c>
      <c r="K148" s="282">
        <v>3</v>
      </c>
      <c r="L148" s="285">
        <f t="shared" si="956"/>
      </c>
      <c r="M148" s="282">
        <v>0</v>
      </c>
      <c r="N148" s="286">
        <f t="shared" si="1018"/>
      </c>
      <c r="O148" s="282">
        <v>0</v>
      </c>
      <c r="P148" s="286">
        <f t="shared" si="1049"/>
      </c>
      <c r="Q148" s="287">
        <f>(M148+M149)/(O148+O149)</f>
      </c>
      <c r="R148" s="282">
        <v>8</v>
      </c>
      <c r="S148" s="287">
        <f>(O148+O149)/(K148+K149)</f>
      </c>
      <c r="T148" s="282">
        <v>2</v>
      </c>
      <c r="U148" s="288">
        <f>F148/T148</f>
      </c>
      <c r="V148" s="289">
        <f>(F148+4*500)/T148</f>
      </c>
      <c r="W148" s="282">
        <v>690.0000000000018</v>
      </c>
      <c r="X148" s="289">
        <f>W148/T148</f>
      </c>
      <c r="Y148" s="287">
        <f>T148/R148</f>
      </c>
      <c r="Z148" s="289">
        <f>W148/F148</f>
      </c>
      <c r="AA148" s="289">
        <f>W148/(F148+500)</f>
      </c>
      <c r="AB148" s="282">
        <v>0</v>
      </c>
      <c r="AC148" s="282">
        <v>0</v>
      </c>
      <c r="AD148" s="287">
        <f>AB148/T148</f>
      </c>
      <c r="AE148" s="289">
        <f>(W148-AC148)/(F148+500)</f>
      </c>
      <c r="AF148" s="290" t="s">
        <v>250</v>
      </c>
    </row>
    <row r="149">
      <c r="A149" s="278"/>
      <c r="B149" s="279"/>
      <c r="C149" s="280"/>
      <c r="D149" s="281" t="s">
        <v>251</v>
      </c>
      <c r="E149" s="282">
        <v>2251.54</v>
      </c>
      <c r="F149" s="291"/>
      <c r="G149" s="282">
        <v>13522</v>
      </c>
      <c r="H149" s="292">
        <v>590</v>
      </c>
      <c r="I149" s="284">
        <f t="shared" si="723"/>
      </c>
      <c r="J149" s="285">
        <f t="shared" si="836"/>
      </c>
      <c r="K149" s="282">
        <v>44</v>
      </c>
      <c r="L149" s="285">
        <f t="shared" si="956"/>
      </c>
      <c r="M149" s="282">
        <v>1</v>
      </c>
      <c r="N149" s="286">
        <f t="shared" si="1018"/>
      </c>
      <c r="O149" s="282">
        <v>0</v>
      </c>
      <c r="P149" s="286">
        <f t="shared" si="1049"/>
      </c>
      <c r="Q149" s="287"/>
      <c r="R149" s="282"/>
      <c r="S149" s="287"/>
      <c r="T149" s="282"/>
      <c r="U149" s="288"/>
      <c r="V149" s="289"/>
      <c r="W149" s="282"/>
      <c r="X149" s="289"/>
      <c r="Y149" s="287"/>
      <c r="Z149" s="289"/>
      <c r="AA149" s="289"/>
      <c r="AB149" s="282"/>
      <c r="AC149" s="282"/>
      <c r="AD149" s="287"/>
      <c r="AE149" s="289"/>
      <c r="AF149" s="290" t="s">
        <v>252</v>
      </c>
    </row>
    <row r="150">
      <c r="A150" s="278"/>
      <c r="B150" s="293" t="s">
        <v>257</v>
      </c>
      <c r="C150" s="293"/>
      <c r="D150" s="293"/>
      <c r="E150" s="294">
        <f>SUM(E140:E149)</f>
      </c>
      <c r="F150" s="294">
        <f>SUM(F140:F149)</f>
      </c>
      <c r="G150" s="294">
        <f>SUM(G140:G149)</f>
      </c>
      <c r="H150" s="294">
        <f>SUM(H140:H149)</f>
      </c>
      <c r="I150" s="295">
        <f t="shared" si="723"/>
      </c>
      <c r="J150" s="296">
        <f t="shared" si="836"/>
      </c>
      <c r="K150" s="294">
        <f>SUM(K140:K149)</f>
      </c>
      <c r="L150" s="296">
        <f t="shared" si="956"/>
      </c>
      <c r="M150" s="294">
        <f>SUM(M140:M149)</f>
      </c>
      <c r="N150" s="297">
        <f t="shared" si="1018"/>
      </c>
      <c r="O150" s="294">
        <f>SUM(O140:O149)</f>
      </c>
      <c r="P150" s="297">
        <f t="shared" si="1049"/>
      </c>
      <c r="Q150" s="298">
        <f>M150/O150</f>
      </c>
      <c r="R150" s="294">
        <f>SUM(R140:R149)</f>
      </c>
      <c r="S150" s="298">
        <f>(O150+O150)/(K150+K150)</f>
      </c>
      <c r="T150" s="294">
        <f>SUM(T140:T149)</f>
      </c>
      <c r="U150" s="299">
        <f t="shared" ref="U150:U151" si="12">F150/T150</f>
      </c>
      <c r="V150" s="300">
        <f t="shared" ref="V150:V151" si="138">(F150+4*500)/T150</f>
      </c>
      <c r="W150" s="294">
        <f>SUM(W140:W149)</f>
      </c>
      <c r="X150" s="301">
        <f t="shared" ref="X150:X151" si="180">W150/T150</f>
      </c>
      <c r="Y150" s="298">
        <f t="shared" ref="Y150:Y151" si="318">T150/R150</f>
      </c>
      <c r="Z150" s="300">
        <f t="shared" ref="Z150:Z151" si="456">W150/F150</f>
      </c>
      <c r="AA150" s="300">
        <f>W150/(F150+COUNT(W140:W149)*500)</f>
      </c>
      <c r="AB150" s="294">
        <f>SUM(AB140:AB149)</f>
      </c>
      <c r="AC150" s="294">
        <f>SUM(AC140:AC149)</f>
      </c>
      <c r="AD150" s="298">
        <f t="shared" ref="AD150:AD151" si="594">AB150/T150</f>
      </c>
      <c r="AE150" s="302">
        <f>(W150-AC150)/(F150+COUNT(W140:W149)*500)</f>
      </c>
      <c r="AF150" s="289"/>
    </row>
    <row r="151">
      <c r="A151" s="278"/>
      <c r="B151" s="279" t="s">
        <v>258</v>
      </c>
      <c r="C151" s="280" t="s">
        <v>265</v>
      </c>
      <c r="D151" s="281" t="s">
        <v>249</v>
      </c>
      <c r="E151" s="282">
        <v>270.62</v>
      </c>
      <c r="F151" s="283">
        <f>E151+E152</f>
      </c>
      <c r="G151" s="282">
        <v>2084</v>
      </c>
      <c r="H151" s="282">
        <v>120</v>
      </c>
      <c r="I151" s="284">
        <f t="shared" si="723"/>
      </c>
      <c r="J151" s="285">
        <f t="shared" si="836"/>
      </c>
      <c r="K151" s="282">
        <v>3</v>
      </c>
      <c r="L151" s="285">
        <f t="shared" si="956"/>
      </c>
      <c r="M151" s="282">
        <v>0</v>
      </c>
      <c r="N151" s="286">
        <f t="shared" si="1018"/>
      </c>
      <c r="O151" s="282">
        <v>0</v>
      </c>
      <c r="P151" s="286">
        <f t="shared" si="1049"/>
      </c>
      <c r="Q151" s="287">
        <f>(M151+M152)/(O151+O152)</f>
      </c>
      <c r="R151" s="282">
        <v>9</v>
      </c>
      <c r="S151" s="287">
        <f>(O151+O152)/(K151+K152)</f>
      </c>
      <c r="T151" s="282">
        <v>1</v>
      </c>
      <c r="U151" s="288">
        <f t="shared" si="12"/>
      </c>
      <c r="V151" s="289">
        <f t="shared" si="138"/>
      </c>
      <c r="W151" s="282">
        <v>2011.199999999997</v>
      </c>
      <c r="X151" s="289">
        <f t="shared" si="180"/>
      </c>
      <c r="Y151" s="287">
        <f t="shared" si="318"/>
      </c>
      <c r="Z151" s="289">
        <f t="shared" si="456"/>
      </c>
      <c r="AA151" s="289">
        <f>W151/(F151+500)</f>
      </c>
      <c r="AB151" s="282">
        <v>1</v>
      </c>
      <c r="AC151" s="282">
        <v>2011.2</v>
      </c>
      <c r="AD151" s="287">
        <f t="shared" si="594"/>
      </c>
      <c r="AE151" s="289">
        <f>(W151-AC151)/(F151+500)</f>
      </c>
      <c r="AF151" s="290" t="s">
        <v>250</v>
      </c>
    </row>
    <row r="152">
      <c r="A152" s="278"/>
      <c r="B152" s="279"/>
      <c r="C152" s="280"/>
      <c r="D152" s="281" t="s">
        <v>251</v>
      </c>
      <c r="E152" s="282">
        <v>1935.71</v>
      </c>
      <c r="F152" s="283"/>
      <c r="G152" s="282">
        <v>1935.71</v>
      </c>
      <c r="H152" s="282">
        <v>401</v>
      </c>
      <c r="I152" s="284">
        <f t="shared" si="723"/>
      </c>
      <c r="J152" s="285">
        <f t="shared" si="836"/>
      </c>
      <c r="K152" s="282">
        <v>35</v>
      </c>
      <c r="L152" s="285">
        <f t="shared" si="956"/>
      </c>
      <c r="M152" s="282">
        <v>1</v>
      </c>
      <c r="N152" s="286">
        <f t="shared" si="1018"/>
      </c>
      <c r="O152" s="282">
        <v>0</v>
      </c>
      <c r="P152" s="286">
        <f t="shared" si="1049"/>
      </c>
      <c r="Q152" s="287"/>
      <c r="R152" s="282"/>
      <c r="S152" s="287"/>
      <c r="T152" s="282"/>
      <c r="U152" s="288"/>
      <c r="V152" s="289"/>
      <c r="W152" s="282"/>
      <c r="X152" s="289"/>
      <c r="Y152" s="287"/>
      <c r="Z152" s="289"/>
      <c r="AA152" s="289"/>
      <c r="AB152" s="282"/>
      <c r="AC152" s="282"/>
      <c r="AD152" s="287"/>
      <c r="AE152" s="289"/>
      <c r="AF152" s="290" t="s">
        <v>252</v>
      </c>
    </row>
    <row r="153">
      <c r="A153" s="278"/>
      <c r="B153" s="279" t="s">
        <v>260</v>
      </c>
      <c r="C153" s="280" t="s">
        <v>265</v>
      </c>
      <c r="D153" s="281" t="s">
        <v>249</v>
      </c>
      <c r="E153" s="282">
        <v>137.78</v>
      </c>
      <c r="F153" s="283">
        <f>E153+E154</f>
      </c>
      <c r="G153" s="282">
        <v>1165</v>
      </c>
      <c r="H153" s="282">
        <v>85</v>
      </c>
      <c r="I153" s="284">
        <f t="shared" si="723"/>
      </c>
      <c r="J153" s="285">
        <f t="shared" si="836"/>
      </c>
      <c r="K153" s="282">
        <v>6</v>
      </c>
      <c r="L153" s="285">
        <f t="shared" si="956"/>
      </c>
      <c r="M153" s="282">
        <v>0</v>
      </c>
      <c r="N153" s="286">
        <f t="shared" si="1018"/>
      </c>
      <c r="O153" s="282">
        <v>0</v>
      </c>
      <c r="P153" s="286">
        <f t="shared" si="1049"/>
      </c>
      <c r="Q153" s="287">
        <f>(M153+M154)/(O153+O154)</f>
      </c>
      <c r="R153" s="282">
        <v>2</v>
      </c>
      <c r="S153" s="287">
        <f>(O153+O154)/(K153+K154)</f>
      </c>
      <c r="T153" s="282">
        <v>0</v>
      </c>
      <c r="U153" s="288">
        <f>F153/T153</f>
      </c>
      <c r="V153" s="289">
        <f>(F153+4*500)/T153</f>
      </c>
      <c r="W153" s="282">
        <v>0</v>
      </c>
      <c r="X153" s="289">
        <f>W153/T153</f>
      </c>
      <c r="Y153" s="287">
        <f>T153/R153</f>
      </c>
      <c r="Z153" s="289">
        <f>W153/F153</f>
      </c>
      <c r="AA153" s="289">
        <f>W153/(F153+500)</f>
      </c>
      <c r="AB153" s="282">
        <v>0</v>
      </c>
      <c r="AC153" s="282">
        <v>0</v>
      </c>
      <c r="AD153" s="287">
        <f>AB153/T153</f>
      </c>
      <c r="AE153" s="289">
        <f>(W153-AC153)/(F153+500)</f>
      </c>
      <c r="AF153" s="290" t="s">
        <v>250</v>
      </c>
    </row>
    <row r="154">
      <c r="A154" s="278"/>
      <c r="B154" s="279"/>
      <c r="C154" s="280"/>
      <c r="D154" s="281" t="s">
        <v>251</v>
      </c>
      <c r="E154" s="282">
        <v>1460.88</v>
      </c>
      <c r="F154" s="283"/>
      <c r="G154" s="282">
        <v>12161</v>
      </c>
      <c r="H154" s="292">
        <v>312</v>
      </c>
      <c r="I154" s="284">
        <f t="shared" si="723"/>
      </c>
      <c r="J154" s="285">
        <f t="shared" si="836"/>
      </c>
      <c r="K154" s="282">
        <v>23</v>
      </c>
      <c r="L154" s="285">
        <f t="shared" si="956"/>
      </c>
      <c r="M154" s="282">
        <v>0</v>
      </c>
      <c r="N154" s="286">
        <f t="shared" si="1018"/>
      </c>
      <c r="O154" s="282">
        <v>0</v>
      </c>
      <c r="P154" s="286">
        <f t="shared" si="1049"/>
      </c>
      <c r="Q154" s="287"/>
      <c r="R154" s="282"/>
      <c r="S154" s="287"/>
      <c r="T154" s="282"/>
      <c r="U154" s="288"/>
      <c r="V154" s="289"/>
      <c r="W154" s="282"/>
      <c r="X154" s="289"/>
      <c r="Y154" s="287"/>
      <c r="Z154" s="289"/>
      <c r="AA154" s="289"/>
      <c r="AB154" s="282"/>
      <c r="AC154" s="282"/>
      <c r="AD154" s="287"/>
      <c r="AE154" s="289"/>
      <c r="AF154" s="290" t="s">
        <v>252</v>
      </c>
    </row>
    <row customHeight="true" ht="20.238095238095237" r="155">
      <c r="A155" s="278"/>
      <c r="B155" s="279" t="s">
        <v>261</v>
      </c>
      <c r="C155" s="280" t="s">
        <v>265</v>
      </c>
      <c r="D155" s="281" t="s">
        <v>249</v>
      </c>
      <c r="E155" s="282">
        <v>135.58</v>
      </c>
      <c r="F155" s="283">
        <f>E155+E156</f>
      </c>
      <c r="G155" s="282">
        <v>1018</v>
      </c>
      <c r="H155" s="282">
        <v>109</v>
      </c>
      <c r="I155" s="284">
        <f t="shared" si="723"/>
      </c>
      <c r="J155" s="285">
        <f t="shared" si="836"/>
      </c>
      <c r="K155" s="282">
        <v>1</v>
      </c>
      <c r="L155" s="235">
        <f t="shared" si="956"/>
      </c>
      <c r="M155" s="282">
        <v>1</v>
      </c>
      <c r="N155" s="286">
        <f t="shared" si="1018"/>
      </c>
      <c r="O155" s="282">
        <v>0</v>
      </c>
      <c r="P155" s="286">
        <f t="shared" si="1049"/>
      </c>
      <c r="Q155" s="287">
        <f>(M155+M156)/(O155+O156)</f>
      </c>
      <c r="R155" s="282">
        <v>3</v>
      </c>
      <c r="S155" s="287">
        <f>(O155+O156)/(K155+K156)</f>
      </c>
      <c r="T155" s="282">
        <v>1</v>
      </c>
      <c r="U155" s="288">
        <f>F155/T155</f>
      </c>
      <c r="V155" s="289">
        <f>(F155+4*500)/T155</f>
      </c>
      <c r="W155" s="282">
        <v>1663.2000000000007</v>
      </c>
      <c r="X155" s="289">
        <f>W155/T155</f>
      </c>
      <c r="Y155" s="287">
        <f>T155/R155</f>
      </c>
      <c r="Z155" s="289">
        <f>W155/F155</f>
      </c>
      <c r="AA155" s="289">
        <f>W155/(F155+500)</f>
      </c>
      <c r="AB155" s="282">
        <v>0</v>
      </c>
      <c r="AC155" s="282">
        <v>0</v>
      </c>
      <c r="AD155" s="287">
        <f>AB155/T155</f>
      </c>
      <c r="AE155" s="289">
        <f>(W155-AC155)/(F155+500)</f>
      </c>
      <c r="AF155" s="290" t="s">
        <v>250</v>
      </c>
    </row>
    <row customHeight="true" ht="20.238095238095237" r="156">
      <c r="A156" s="278"/>
      <c r="B156" s="279"/>
      <c r="C156" s="280"/>
      <c r="D156" s="281" t="s">
        <v>251</v>
      </c>
      <c r="E156" s="282">
        <v>1346.67</v>
      </c>
      <c r="F156" s="283"/>
      <c r="G156" s="282">
        <v>10262</v>
      </c>
      <c r="H156" s="282">
        <v>362</v>
      </c>
      <c r="I156" s="284">
        <f t="shared" si="723"/>
      </c>
      <c r="J156" s="285">
        <f t="shared" si="836"/>
      </c>
      <c r="K156" s="282">
        <v>17</v>
      </c>
      <c r="L156" s="285">
        <f t="shared" si="956"/>
      </c>
      <c r="M156" s="282">
        <v>0</v>
      </c>
      <c r="N156" s="286">
        <f t="shared" si="1018"/>
      </c>
      <c r="O156" s="282">
        <v>0</v>
      </c>
      <c r="P156" s="286">
        <f t="shared" si="1049"/>
      </c>
      <c r="Q156" s="287"/>
      <c r="R156" s="282"/>
      <c r="S156" s="287"/>
      <c r="T156" s="282"/>
      <c r="U156" s="288"/>
      <c r="V156" s="289"/>
      <c r="W156" s="282"/>
      <c r="X156" s="289"/>
      <c r="Y156" s="287"/>
      <c r="Z156" s="289"/>
      <c r="AA156" s="289"/>
      <c r="AB156" s="282"/>
      <c r="AC156" s="282"/>
      <c r="AD156" s="287"/>
      <c r="AE156" s="289"/>
      <c r="AF156" s="290" t="s">
        <v>252</v>
      </c>
    </row>
    <row customHeight="true" ht="20.238095238095237" r="157">
      <c r="A157" s="278"/>
      <c r="B157" s="279" t="s">
        <v>262</v>
      </c>
      <c r="C157" s="280" t="s">
        <v>265</v>
      </c>
      <c r="D157" s="281" t="s">
        <v>249</v>
      </c>
      <c r="E157" s="282">
        <v>37.98</v>
      </c>
      <c r="F157" s="283">
        <f>E157+E158</f>
      </c>
      <c r="G157" s="282">
        <v>399</v>
      </c>
      <c r="H157" s="282">
        <v>33</v>
      </c>
      <c r="I157" s="284">
        <f t="shared" si="723"/>
      </c>
      <c r="J157" s="285">
        <f t="shared" si="836"/>
      </c>
      <c r="K157" s="282">
        <v>0</v>
      </c>
      <c r="L157" s="285">
        <f t="shared" si="956"/>
      </c>
      <c r="M157" s="282">
        <v>0</v>
      </c>
      <c r="N157" s="286">
        <f t="shared" si="1018"/>
      </c>
      <c r="O157" s="282">
        <v>0</v>
      </c>
      <c r="P157" s="286">
        <f t="shared" si="1049"/>
      </c>
      <c r="Q157" s="287">
        <f>(M157+M158)/(O157+O158)</f>
      </c>
      <c r="R157" s="282">
        <v>12</v>
      </c>
      <c r="S157" s="287">
        <f>(O157+O158)/(K157+K158)</f>
      </c>
      <c r="T157" s="282">
        <v>2</v>
      </c>
      <c r="U157" s="288">
        <f>F157/T157</f>
      </c>
      <c r="V157" s="289">
        <f>(F157+4*500)/T157</f>
      </c>
      <c r="W157" s="282">
        <v>1159.2000000000007</v>
      </c>
      <c r="X157" s="289">
        <f>W157/T157</f>
      </c>
      <c r="Y157" s="287">
        <f>T157/R157</f>
      </c>
      <c r="Z157" s="289">
        <f>W157/F157</f>
      </c>
      <c r="AA157" s="289">
        <f>W157/(F157+500)</f>
      </c>
      <c r="AB157" s="282">
        <v>0</v>
      </c>
      <c r="AC157" s="282">
        <v>0</v>
      </c>
      <c r="AD157" s="287">
        <f>AB157/T157</f>
      </c>
      <c r="AE157" s="289">
        <f>(W157-AC157)/(F157+500)</f>
      </c>
      <c r="AF157" s="290" t="s">
        <v>250</v>
      </c>
    </row>
    <row customHeight="true" ht="20.238095238095237" r="158">
      <c r="A158" s="278"/>
      <c r="B158" s="279"/>
      <c r="C158" s="280"/>
      <c r="D158" s="281" t="s">
        <v>251</v>
      </c>
      <c r="E158" s="282">
        <v>1158.38</v>
      </c>
      <c r="F158" s="283"/>
      <c r="G158" s="282">
        <v>8962</v>
      </c>
      <c r="H158" s="292">
        <v>345</v>
      </c>
      <c r="I158" s="284">
        <f t="shared" si="723"/>
      </c>
      <c r="J158" s="285">
        <f t="shared" si="836"/>
      </c>
      <c r="K158" s="282">
        <v>23</v>
      </c>
      <c r="L158" s="285">
        <f t="shared" si="956"/>
      </c>
      <c r="M158" s="282">
        <v>3</v>
      </c>
      <c r="N158" s="286">
        <f t="shared" si="1018"/>
      </c>
      <c r="O158" s="282">
        <v>0</v>
      </c>
      <c r="P158" s="286">
        <f t="shared" si="1049"/>
      </c>
      <c r="Q158" s="287"/>
      <c r="R158" s="282"/>
      <c r="S158" s="287"/>
      <c r="T158" s="282"/>
      <c r="U158" s="288"/>
      <c r="V158" s="289"/>
      <c r="W158" s="282"/>
      <c r="X158" s="289"/>
      <c r="Y158" s="287"/>
      <c r="Z158" s="289"/>
      <c r="AA158" s="289"/>
      <c r="AB158" s="282"/>
      <c r="AC158" s="282"/>
      <c r="AD158" s="287"/>
      <c r="AE158" s="289"/>
      <c r="AF158" s="290" t="s">
        <v>252</v>
      </c>
    </row>
    <row customHeight="true" ht="20.238095238095237" r="159">
      <c r="A159" s="278"/>
      <c r="B159" s="279" t="s">
        <v>263</v>
      </c>
      <c r="C159" s="280" t="s">
        <v>265</v>
      </c>
      <c r="D159" s="281" t="s">
        <v>249</v>
      </c>
      <c r="E159" s="282">
        <v>75.75</v>
      </c>
      <c r="F159" s="283">
        <f>E159+E160</f>
      </c>
      <c r="G159" s="282">
        <v>279</v>
      </c>
      <c r="H159" s="282">
        <v>28</v>
      </c>
      <c r="I159" s="284">
        <f t="shared" si="723"/>
      </c>
      <c r="J159" s="285">
        <f t="shared" si="836"/>
      </c>
      <c r="K159" s="282">
        <v>2</v>
      </c>
      <c r="L159" s="285">
        <f t="shared" si="956"/>
      </c>
      <c r="M159" s="282">
        <v>0</v>
      </c>
      <c r="N159" s="286">
        <f t="shared" si="1018"/>
      </c>
      <c r="O159" s="282">
        <v>0</v>
      </c>
      <c r="P159" s="286">
        <f t="shared" si="1049"/>
      </c>
      <c r="Q159" s="287">
        <f>(M159+M160)/(O159+O160)</f>
      </c>
      <c r="R159" s="282">
        <v>5</v>
      </c>
      <c r="S159" s="287">
        <f>(O159+O160)/(K159+K160)</f>
      </c>
      <c r="T159" s="282">
        <v>4</v>
      </c>
      <c r="U159" s="288">
        <f>F159/T159</f>
      </c>
      <c r="V159" s="289">
        <f>(F159+4*500)/T159</f>
      </c>
      <c r="W159" s="282">
        <v>3272.4000000000015</v>
      </c>
      <c r="X159" s="289">
        <f>W159/T159</f>
      </c>
      <c r="Y159" s="287">
        <f>T159/R159</f>
      </c>
      <c r="Z159" s="289">
        <f>W159/F159</f>
      </c>
      <c r="AA159" s="289">
        <f>W159/(F159+500)</f>
      </c>
      <c r="AB159" s="282">
        <v>3</v>
      </c>
      <c r="AC159" s="282">
        <v>2876.4</v>
      </c>
      <c r="AD159" s="287">
        <f>AB159/T159</f>
      </c>
      <c r="AE159" s="289">
        <f>(W159-AC159)/(F159+500)</f>
      </c>
      <c r="AF159" s="290" t="s">
        <v>250</v>
      </c>
    </row>
    <row customHeight="true" ht="20.238095238095237" r="160">
      <c r="A160" s="278"/>
      <c r="B160" s="279"/>
      <c r="C160" s="280"/>
      <c r="D160" s="281" t="s">
        <v>251</v>
      </c>
      <c r="E160" s="282">
        <v>1094.71</v>
      </c>
      <c r="F160" s="283"/>
      <c r="G160" s="282">
        <v>8369</v>
      </c>
      <c r="H160" s="292">
        <v>290</v>
      </c>
      <c r="I160" s="284">
        <f t="shared" si="723"/>
      </c>
      <c r="J160" s="285">
        <f t="shared" si="836"/>
      </c>
      <c r="K160" s="282">
        <v>16</v>
      </c>
      <c r="L160" s="285">
        <f t="shared" si="956"/>
      </c>
      <c r="M160" s="282">
        <v>1</v>
      </c>
      <c r="N160" s="286">
        <f t="shared" si="1018"/>
      </c>
      <c r="O160" s="282">
        <v>0</v>
      </c>
      <c r="P160" s="286">
        <f t="shared" si="1049"/>
      </c>
      <c r="Q160" s="287"/>
      <c r="R160" s="282"/>
      <c r="S160" s="287"/>
      <c r="T160" s="282"/>
      <c r="U160" s="288"/>
      <c r="V160" s="289"/>
      <c r="W160" s="282"/>
      <c r="X160" s="289"/>
      <c r="Y160" s="287"/>
      <c r="Z160" s="289"/>
      <c r="AA160" s="289"/>
      <c r="AB160" s="282"/>
      <c r="AC160" s="282"/>
      <c r="AD160" s="287"/>
      <c r="AE160" s="289"/>
      <c r="AF160" s="290" t="s">
        <v>252</v>
      </c>
    </row>
    <row r="161">
      <c r="A161" s="278"/>
      <c r="B161" s="293" t="s">
        <v>257</v>
      </c>
      <c r="C161" s="293"/>
      <c r="D161" s="293"/>
      <c r="E161" s="247">
        <f>SUM(E151:E160)</f>
      </c>
      <c r="F161" s="247">
        <f>SUM(F151:F160)</f>
      </c>
      <c r="G161" s="247">
        <f>SUM(G151:G160)</f>
      </c>
      <c r="H161" s="247">
        <f>SUM(H151:H160)</f>
      </c>
      <c r="I161" s="295">
        <f t="shared" si="723"/>
      </c>
      <c r="J161" s="296">
        <f t="shared" si="836"/>
      </c>
      <c r="K161" s="247">
        <f>SUM(K151:K160)</f>
      </c>
      <c r="L161" s="296">
        <f t="shared" si="956"/>
      </c>
      <c r="M161" s="247">
        <f>SUM(M151:M160)</f>
      </c>
      <c r="N161" s="297">
        <f t="shared" si="1018"/>
      </c>
      <c r="O161" s="247">
        <f>SUM(O151:O160)</f>
      </c>
      <c r="P161" s="297">
        <f t="shared" si="1049"/>
      </c>
      <c r="Q161" s="298">
        <f>M161/O161</f>
      </c>
      <c r="R161" s="247">
        <f>SUM(R151:R160)</f>
      </c>
      <c r="S161" s="298">
        <f>(O161+O161)/(K161+K161)</f>
      </c>
      <c r="T161" s="247">
        <f>SUM(T151:T160)</f>
      </c>
      <c r="U161" s="299">
        <f t="shared" ref="U161:U162" si="13">F161/T161</f>
      </c>
      <c r="V161" s="300">
        <f t="shared" ref="V161:V162" si="139">(F161+4*500)/T161</f>
      </c>
      <c r="W161" s="247">
        <f>SUM(W151:W160)</f>
      </c>
      <c r="X161" s="301">
        <f t="shared" ref="X161:X162" si="181">W161/T161</f>
      </c>
      <c r="Y161" s="298">
        <f t="shared" ref="Y161:Y162" si="319">T161/R161</f>
      </c>
      <c r="Z161" s="300">
        <f t="shared" ref="Z161:Z162" si="457">W161/F161</f>
      </c>
      <c r="AA161" s="300">
        <f>W161/(F161+COUNT(W151:W160)*500)</f>
      </c>
      <c r="AB161" s="247">
        <f>SUM(AB151:AB160)</f>
      </c>
      <c r="AC161" s="247">
        <f>SUM(AC151:AC160)</f>
      </c>
      <c r="AD161" s="298">
        <f t="shared" ref="AD161:AD162" si="595">AB161/T161</f>
      </c>
      <c r="AE161" s="302">
        <f>(W161-AC161)/(F161+COUNT(W151:W160)*500)</f>
      </c>
      <c r="AF161" s="289"/>
    </row>
    <row r="162">
      <c r="A162" s="278"/>
      <c r="B162" s="279" t="s">
        <v>264</v>
      </c>
      <c r="C162" s="256" t="s">
        <v>284</v>
      </c>
      <c r="D162" s="281" t="s">
        <v>249</v>
      </c>
      <c r="E162" s="282">
        <v>12.81</v>
      </c>
      <c r="F162" s="283">
        <f>E162+E163</f>
      </c>
      <c r="G162" s="282">
        <v>168</v>
      </c>
      <c r="H162" s="282">
        <v>13</v>
      </c>
      <c r="I162" s="284">
        <f t="shared" si="723"/>
      </c>
      <c r="J162" s="285">
        <f t="shared" si="836"/>
      </c>
      <c r="K162" s="282">
        <v>0</v>
      </c>
      <c r="L162" s="285">
        <f t="shared" si="956"/>
      </c>
      <c r="M162" s="282">
        <v>0</v>
      </c>
      <c r="N162" s="286">
        <f t="shared" si="1018"/>
      </c>
      <c r="O162" s="282">
        <v>0</v>
      </c>
      <c r="P162" s="286">
        <f t="shared" si="1049"/>
      </c>
      <c r="Q162" s="287">
        <f>(M162+M163)/(O162+O163)</f>
      </c>
      <c r="R162" s="282">
        <v>7</v>
      </c>
      <c r="S162" s="287">
        <f>(O162+O163)/(K162+K163)</f>
      </c>
      <c r="T162" s="282">
        <v>1</v>
      </c>
      <c r="U162" s="288">
        <f t="shared" si="13"/>
      </c>
      <c r="V162" s="289">
        <f t="shared" si="139"/>
      </c>
      <c r="W162" s="282">
        <v>2011.199999999997</v>
      </c>
      <c r="X162" s="289">
        <f t="shared" si="181"/>
      </c>
      <c r="Y162" s="287">
        <f t="shared" si="319"/>
      </c>
      <c r="Z162" s="289">
        <f t="shared" si="457"/>
      </c>
      <c r="AA162" s="289">
        <f>W162/(F162+500)</f>
      </c>
      <c r="AB162" s="282">
        <v>0</v>
      </c>
      <c r="AC162" s="282">
        <v>0</v>
      </c>
      <c r="AD162" s="287">
        <f t="shared" si="595"/>
      </c>
      <c r="AE162" s="289">
        <f>(W162-AC162)/(F162+500)</f>
      </c>
      <c r="AF162" s="290" t="s">
        <v>266</v>
      </c>
    </row>
    <row r="163">
      <c r="A163" s="278"/>
      <c r="B163" s="279"/>
      <c r="C163" s="256"/>
      <c r="D163" s="281" t="s">
        <v>251</v>
      </c>
      <c r="E163" s="282">
        <v>1393.7</v>
      </c>
      <c r="F163" s="283"/>
      <c r="G163" s="282">
        <v>9267</v>
      </c>
      <c r="H163" s="292">
        <v>336</v>
      </c>
      <c r="I163" s="284">
        <f t="shared" si="723"/>
      </c>
      <c r="J163" s="285">
        <f t="shared" si="836"/>
      </c>
      <c r="K163" s="282">
        <v>27</v>
      </c>
      <c r="L163" s="285">
        <f t="shared" si="956"/>
      </c>
      <c r="M163" s="282">
        <v>1</v>
      </c>
      <c r="N163" s="286">
        <f t="shared" si="1018"/>
      </c>
      <c r="O163" s="282">
        <v>0</v>
      </c>
      <c r="P163" s="286">
        <f t="shared" si="1049"/>
      </c>
      <c r="Q163" s="287"/>
      <c r="R163" s="282"/>
      <c r="S163" s="287"/>
      <c r="T163" s="282"/>
      <c r="U163" s="288"/>
      <c r="V163" s="289"/>
      <c r="W163" s="282"/>
      <c r="X163" s="289"/>
      <c r="Y163" s="287"/>
      <c r="Z163" s="289"/>
      <c r="AA163" s="289"/>
      <c r="AB163" s="282"/>
      <c r="AC163" s="282"/>
      <c r="AD163" s="287"/>
      <c r="AE163" s="289"/>
      <c r="AF163" s="290" t="s">
        <v>267</v>
      </c>
    </row>
    <row customHeight="true" ht="20.238095238095237" r="164">
      <c r="A164" s="278"/>
      <c r="B164" s="229" t="s">
        <v>268</v>
      </c>
      <c r="C164" s="256" t="s">
        <v>284</v>
      </c>
      <c r="D164" s="231" t="s">
        <v>249</v>
      </c>
      <c r="E164" s="232">
        <v>16.09</v>
      </c>
      <c r="F164" s="233">
        <f>E164+E165</f>
      </c>
      <c r="G164" s="232">
        <v>191</v>
      </c>
      <c r="H164" s="232">
        <v>18</v>
      </c>
      <c r="I164" s="234">
        <f t="shared" si="723"/>
      </c>
      <c r="J164" s="235">
        <f t="shared" si="836"/>
      </c>
      <c r="K164" s="232">
        <v>0</v>
      </c>
      <c r="L164" s="235">
        <f t="shared" si="956"/>
      </c>
      <c r="M164" s="232">
        <v>0</v>
      </c>
      <c r="N164" s="236">
        <f t="shared" si="1018"/>
      </c>
      <c r="O164" s="232">
        <v>0</v>
      </c>
      <c r="P164" s="236">
        <f t="shared" si="1049"/>
      </c>
      <c r="Q164" s="237">
        <f>(M164+M165)/(O164+O165)</f>
      </c>
      <c r="R164" s="232">
        <v>6</v>
      </c>
      <c r="S164" s="237">
        <f>(O164+O165)/(K164+K165)</f>
      </c>
      <c r="T164" s="232">
        <v>4</v>
      </c>
      <c r="U164" s="239">
        <f>F164/T164</f>
      </c>
      <c r="V164" s="240">
        <f>(F164+4*500)/T164</f>
      </c>
      <c r="W164" s="303">
        <v>8517.599999999999</v>
      </c>
      <c r="X164" s="240">
        <f>W164/T164</f>
      </c>
      <c r="Y164" s="237">
        <f>T164/R164</f>
      </c>
      <c r="Z164" s="240">
        <f>W164/F164</f>
      </c>
      <c r="AA164" s="240">
        <f>W164/(F164+500)</f>
      </c>
      <c r="AB164" s="232">
        <v>0</v>
      </c>
      <c r="AC164" s="232">
        <v>0</v>
      </c>
      <c r="AD164" s="237">
        <f>AB164/T164</f>
      </c>
      <c r="AE164" s="240">
        <f>(W164-AC164)/(F164+500)</f>
      </c>
      <c r="AF164" s="240" t="s">
        <v>266</v>
      </c>
    </row>
    <row customHeight="true" ht="20.238095238095237" r="165">
      <c r="A165" s="278"/>
      <c r="B165" s="229"/>
      <c r="C165" s="230"/>
      <c r="D165" s="231" t="s">
        <v>251</v>
      </c>
      <c r="E165" s="232">
        <v>1241.46</v>
      </c>
      <c r="F165" s="233"/>
      <c r="G165" s="232">
        <v>8402</v>
      </c>
      <c r="H165" s="232">
        <v>284</v>
      </c>
      <c r="I165" s="234">
        <f t="shared" si="723"/>
      </c>
      <c r="J165" s="235">
        <f t="shared" si="836"/>
      </c>
      <c r="K165" s="232">
        <v>17</v>
      </c>
      <c r="L165" s="235">
        <f t="shared" si="956"/>
      </c>
      <c r="M165" s="232">
        <v>3</v>
      </c>
      <c r="N165" s="236">
        <f t="shared" si="1018"/>
      </c>
      <c r="O165" s="232">
        <v>0</v>
      </c>
      <c r="P165" s="236">
        <f t="shared" si="1049"/>
      </c>
      <c r="Q165" s="237"/>
      <c r="R165" s="303"/>
      <c r="S165" s="237"/>
      <c r="T165" s="303"/>
      <c r="U165" s="239"/>
      <c r="V165" s="240"/>
      <c r="W165" s="303"/>
      <c r="X165" s="240"/>
      <c r="Y165" s="237"/>
      <c r="Z165" s="240"/>
      <c r="AA165" s="240"/>
      <c r="AB165" s="303"/>
      <c r="AC165" s="303"/>
      <c r="AD165" s="237"/>
      <c r="AE165" s="240"/>
      <c r="AF165" s="240" t="s">
        <v>267</v>
      </c>
    </row>
    <row r="166">
      <c r="A166" s="278"/>
      <c r="B166" s="293" t="s">
        <v>257</v>
      </c>
      <c r="C166" s="293"/>
      <c r="D166" s="293"/>
      <c r="E166" s="294">
        <f>SUM(E162:E165)</f>
      </c>
      <c r="F166" s="294">
        <f>SUM(F162:F165)</f>
      </c>
      <c r="G166" s="294">
        <f>SUM(G162:G165)</f>
      </c>
      <c r="H166" s="294">
        <f>SUM(H162:H165)</f>
      </c>
      <c r="I166" s="295">
        <f t="shared" si="723"/>
      </c>
      <c r="J166" s="296">
        <f t="shared" si="836"/>
      </c>
      <c r="K166" s="294">
        <f>SUM(K162:K165)</f>
      </c>
      <c r="L166" s="296">
        <f t="shared" si="956"/>
      </c>
      <c r="M166" s="294">
        <f>SUM(M162:M165)</f>
      </c>
      <c r="N166" s="297">
        <f t="shared" si="1018"/>
      </c>
      <c r="O166" s="294">
        <f>SUM(O162:O165)</f>
      </c>
      <c r="P166" s="297">
        <f t="shared" si="1049"/>
      </c>
      <c r="Q166" s="298">
        <f>M166/O166</f>
      </c>
      <c r="R166" s="294">
        <f>SUM(R162:R165)</f>
      </c>
      <c r="S166" s="298">
        <f>(O166+O166)/(K166+K166)</f>
      </c>
      <c r="T166" s="294">
        <f>SUM(T162:T165)</f>
      </c>
      <c r="U166" s="299">
        <f t="shared" ref="U166:U167" si="14">F166/T166</f>
      </c>
      <c r="V166" s="300">
        <f t="shared" ref="V166:V167" si="140">(F166+4*500)/T166</f>
      </c>
      <c r="W166" s="294">
        <f>SUM(W162:W165)</f>
      </c>
      <c r="X166" s="301">
        <f t="shared" ref="X166:X167" si="182">W166/T166</f>
      </c>
      <c r="Y166" s="298">
        <f t="shared" ref="Y166:Y167" si="320">T166/R166</f>
      </c>
      <c r="Z166" s="300">
        <f t="shared" ref="Z166:Z167" si="458">W166/F166</f>
      </c>
      <c r="AA166" s="300">
        <f>W166/(F166+COUNT(W162:W165)*500)</f>
      </c>
      <c r="AB166" s="294">
        <f>SUM(AB162:AB165)</f>
      </c>
      <c r="AC166" s="294">
        <f>SUM(AC162:AC165)</f>
      </c>
      <c r="AD166" s="298">
        <f t="shared" ref="AD166:AD167" si="596">AB166/T166</f>
      </c>
      <c r="AE166" s="302">
        <f>(W166-AC166)/(F166+COUNT(W162:W163)*500)</f>
      </c>
      <c r="AF166" s="289"/>
    </row>
    <row r="167">
      <c r="A167" s="278"/>
      <c r="B167" s="304" t="s">
        <v>269</v>
      </c>
      <c r="C167" s="280" t="s">
        <v>273</v>
      </c>
      <c r="D167" s="281" t="s">
        <v>249</v>
      </c>
      <c r="E167" s="282">
        <v>31.03</v>
      </c>
      <c r="F167" s="283">
        <f>E167+E168</f>
      </c>
      <c r="G167" s="282">
        <v>263</v>
      </c>
      <c r="H167" s="282">
        <v>19</v>
      </c>
      <c r="I167" s="284">
        <f t="shared" si="723"/>
      </c>
      <c r="J167" s="285">
        <f t="shared" si="836"/>
      </c>
      <c r="K167" s="282">
        <v>0</v>
      </c>
      <c r="L167" s="285">
        <f t="shared" si="956"/>
      </c>
      <c r="M167" s="282">
        <v>0</v>
      </c>
      <c r="N167" s="286">
        <f t="shared" si="1018"/>
      </c>
      <c r="O167" s="282">
        <v>0</v>
      </c>
      <c r="P167" s="286">
        <f t="shared" si="1049"/>
      </c>
      <c r="Q167" s="287">
        <f>(M167+M168)/(O167+O168)</f>
      </c>
      <c r="R167" s="282">
        <v>1</v>
      </c>
      <c r="S167" s="287">
        <f>(O167+O168)/(K167+K168)</f>
      </c>
      <c r="T167" s="282">
        <v>1</v>
      </c>
      <c r="U167" s="288">
        <f t="shared" si="14"/>
      </c>
      <c r="V167" s="289">
        <f t="shared" si="140"/>
      </c>
      <c r="W167" s="282">
        <v>1663.2000000000044</v>
      </c>
      <c r="X167" s="289">
        <f t="shared" si="182"/>
      </c>
      <c r="Y167" s="287">
        <f t="shared" si="320"/>
      </c>
      <c r="Z167" s="289">
        <f t="shared" si="458"/>
      </c>
      <c r="AA167" s="289">
        <f>W167/(F167+500)</f>
      </c>
      <c r="AB167" s="282">
        <v>0</v>
      </c>
      <c r="AC167" s="282">
        <v>0</v>
      </c>
      <c r="AD167" s="287">
        <f t="shared" si="596"/>
      </c>
      <c r="AE167" s="289">
        <f>(W167-AC167)/(F167+500)</f>
      </c>
      <c r="AF167" s="290" t="s">
        <v>266</v>
      </c>
    </row>
    <row r="168">
      <c r="A168" s="278"/>
      <c r="B168" s="304"/>
      <c r="C168" s="280"/>
      <c r="D168" s="281" t="s">
        <v>251</v>
      </c>
      <c r="E168" s="282">
        <v>914.39</v>
      </c>
      <c r="F168" s="283"/>
      <c r="G168" s="282">
        <v>7612</v>
      </c>
      <c r="H168" s="282">
        <v>253</v>
      </c>
      <c r="I168" s="284">
        <f t="shared" si="723"/>
      </c>
      <c r="J168" s="285">
        <f t="shared" si="836"/>
      </c>
      <c r="K168" s="282">
        <v>19</v>
      </c>
      <c r="L168" s="285">
        <f t="shared" si="956"/>
      </c>
      <c r="M168" s="282">
        <v>1</v>
      </c>
      <c r="N168" s="286">
        <f t="shared" si="1018"/>
      </c>
      <c r="O168" s="282">
        <v>0</v>
      </c>
      <c r="P168" s="286">
        <f t="shared" si="1049"/>
      </c>
      <c r="Q168" s="287"/>
      <c r="R168" s="282"/>
      <c r="S168" s="287"/>
      <c r="T168" s="282"/>
      <c r="U168" s="288"/>
      <c r="V168" s="289"/>
      <c r="W168" s="282"/>
      <c r="X168" s="289"/>
      <c r="Y168" s="287"/>
      <c r="Z168" s="289"/>
      <c r="AA168" s="289"/>
      <c r="AB168" s="282"/>
      <c r="AC168" s="282"/>
      <c r="AD168" s="287"/>
      <c r="AE168" s="289"/>
      <c r="AF168" s="290" t="s">
        <v>267</v>
      </c>
    </row>
    <row r="169">
      <c r="A169" s="278"/>
      <c r="B169" s="304" t="s">
        <v>270</v>
      </c>
      <c r="C169" s="280" t="s">
        <v>273</v>
      </c>
      <c r="D169" s="281" t="s">
        <v>249</v>
      </c>
      <c r="E169" s="282">
        <v>35.48</v>
      </c>
      <c r="F169" s="283">
        <f>E169+E170</f>
      </c>
      <c r="G169" s="282">
        <v>291</v>
      </c>
      <c r="H169" s="282">
        <v>21</v>
      </c>
      <c r="I169" s="284">
        <f t="shared" si="723"/>
      </c>
      <c r="J169" s="285">
        <f t="shared" si="836"/>
      </c>
      <c r="K169" s="282">
        <v>0</v>
      </c>
      <c r="L169" s="285">
        <f t="shared" si="956"/>
      </c>
      <c r="M169" s="282">
        <v>0</v>
      </c>
      <c r="N169" s="286">
        <f t="shared" si="1018"/>
      </c>
      <c r="O169" s="282">
        <v>0</v>
      </c>
      <c r="P169" s="286">
        <f t="shared" si="1049"/>
      </c>
      <c r="Q169" s="287">
        <f>(M169+M170)/(O169+O170)</f>
      </c>
      <c r="R169" s="282">
        <v>1</v>
      </c>
      <c r="S169" s="287">
        <f>(O169+O170)/(K169+K170)</f>
      </c>
      <c r="T169" s="282">
        <v>1</v>
      </c>
      <c r="U169" s="288">
        <f>F169/T169</f>
      </c>
      <c r="V169" s="289">
        <f>(F169+4*500)/T169</f>
      </c>
      <c r="W169" s="282">
        <v>1663.199999999997</v>
      </c>
      <c r="X169" s="289">
        <f>W169/T169</f>
      </c>
      <c r="Y169" s="287">
        <f>T169/R169</f>
      </c>
      <c r="Z169" s="289">
        <f>W169/F169</f>
      </c>
      <c r="AA169" s="289">
        <f>W169/(F169+500)</f>
      </c>
      <c r="AB169" s="282">
        <v>0</v>
      </c>
      <c r="AC169" s="282">
        <v>0</v>
      </c>
      <c r="AD169" s="287">
        <f>AB169/T169</f>
      </c>
      <c r="AE169" s="289">
        <f>(W169-AC169)/(F169+500)</f>
      </c>
      <c r="AF169" s="290" t="s">
        <v>266</v>
      </c>
    </row>
    <row r="170">
      <c r="A170" s="278"/>
      <c r="B170" s="304"/>
      <c r="C170" s="280"/>
      <c r="D170" s="281" t="s">
        <v>251</v>
      </c>
      <c r="E170" s="282">
        <v>946.37</v>
      </c>
      <c r="F170" s="283"/>
      <c r="G170" s="282">
        <v>6960</v>
      </c>
      <c r="H170" s="282">
        <v>238</v>
      </c>
      <c r="I170" s="284">
        <f t="shared" si="723"/>
      </c>
      <c r="J170" s="285">
        <f t="shared" si="836"/>
      </c>
      <c r="K170" s="282">
        <v>15</v>
      </c>
      <c r="L170" s="285">
        <f t="shared" si="956"/>
      </c>
      <c r="M170" s="282">
        <v>1</v>
      </c>
      <c r="N170" s="286">
        <f t="shared" si="1018"/>
      </c>
      <c r="O170" s="282">
        <v>0</v>
      </c>
      <c r="P170" s="286">
        <f t="shared" si="1049"/>
      </c>
      <c r="Q170" s="287"/>
      <c r="R170" s="282"/>
      <c r="S170" s="287"/>
      <c r="T170" s="282"/>
      <c r="U170" s="288"/>
      <c r="V170" s="289"/>
      <c r="W170" s="282"/>
      <c r="X170" s="289"/>
      <c r="Y170" s="287"/>
      <c r="Z170" s="289"/>
      <c r="AA170" s="289"/>
      <c r="AB170" s="282"/>
      <c r="AC170" s="282"/>
      <c r="AD170" s="287"/>
      <c r="AE170" s="289"/>
      <c r="AF170" s="290" t="s">
        <v>267</v>
      </c>
    </row>
    <row r="171">
      <c r="A171" s="278"/>
      <c r="B171" s="304" t="s">
        <v>271</v>
      </c>
      <c r="C171" s="280" t="s">
        <v>273</v>
      </c>
      <c r="D171" s="281" t="s">
        <v>249</v>
      </c>
      <c r="E171" s="282">
        <v>20.36</v>
      </c>
      <c r="F171" s="283">
        <f>E171+E172</f>
      </c>
      <c r="G171" s="282">
        <v>342</v>
      </c>
      <c r="H171" s="282">
        <v>15</v>
      </c>
      <c r="I171" s="284">
        <f t="shared" si="723"/>
      </c>
      <c r="J171" s="285">
        <f t="shared" si="836"/>
      </c>
      <c r="K171" s="282">
        <v>0</v>
      </c>
      <c r="L171" s="285">
        <f t="shared" si="956"/>
      </c>
      <c r="M171" s="282">
        <v>0</v>
      </c>
      <c r="N171" s="286">
        <f t="shared" si="1018"/>
      </c>
      <c r="O171" s="282">
        <v>0</v>
      </c>
      <c r="P171" s="286">
        <f t="shared" si="1049"/>
      </c>
      <c r="Q171" s="287">
        <f>(M171+M172)/(O171+O172)</f>
      </c>
      <c r="R171" s="282">
        <v>1</v>
      </c>
      <c r="S171" s="287">
        <f>(O171+O172)/(K171+K172)</f>
      </c>
      <c r="T171" s="282">
        <v>1</v>
      </c>
      <c r="U171" s="288">
        <f>F171/T171</f>
      </c>
      <c r="V171" s="289">
        <f>(F171+4*500)/T171</f>
      </c>
      <c r="W171" s="282">
        <v>363.59999999999854</v>
      </c>
      <c r="X171" s="289">
        <f>W171/T171</f>
      </c>
      <c r="Y171" s="287">
        <f>T171/R171</f>
      </c>
      <c r="Z171" s="289">
        <f>W171/F171</f>
      </c>
      <c r="AA171" s="289">
        <f>W171/(F171+500)</f>
      </c>
      <c r="AB171" s="282">
        <v>0</v>
      </c>
      <c r="AC171" s="282">
        <v>0</v>
      </c>
      <c r="AD171" s="287">
        <f>AB171/T171</f>
      </c>
      <c r="AE171" s="289">
        <f>(W171-AC171)/(F171+500)</f>
      </c>
      <c r="AF171" s="290" t="s">
        <v>266</v>
      </c>
    </row>
    <row r="172">
      <c r="A172" s="278"/>
      <c r="B172" s="304"/>
      <c r="C172" s="280"/>
      <c r="D172" s="281" t="s">
        <v>251</v>
      </c>
      <c r="E172" s="282">
        <v>982.41</v>
      </c>
      <c r="F172" s="283"/>
      <c r="G172" s="282">
        <v>6866</v>
      </c>
      <c r="H172" s="282">
        <v>229</v>
      </c>
      <c r="I172" s="284">
        <f t="shared" si="723"/>
      </c>
      <c r="J172" s="285">
        <f t="shared" si="836"/>
      </c>
      <c r="K172" s="282">
        <v>10</v>
      </c>
      <c r="L172" s="285">
        <f t="shared" si="956"/>
      </c>
      <c r="M172" s="282">
        <v>1</v>
      </c>
      <c r="N172" s="286">
        <f t="shared" si="1018"/>
      </c>
      <c r="O172" s="282">
        <v>0</v>
      </c>
      <c r="P172" s="286">
        <f t="shared" si="1049"/>
      </c>
      <c r="Q172" s="287"/>
      <c r="R172" s="282"/>
      <c r="S172" s="287"/>
      <c r="T172" s="282"/>
      <c r="U172" s="288"/>
      <c r="V172" s="289"/>
      <c r="W172" s="282"/>
      <c r="X172" s="289"/>
      <c r="Y172" s="287"/>
      <c r="Z172" s="289"/>
      <c r="AA172" s="289"/>
      <c r="AB172" s="282"/>
      <c r="AC172" s="282"/>
      <c r="AD172" s="287"/>
      <c r="AE172" s="289"/>
      <c r="AF172" s="290" t="s">
        <v>267</v>
      </c>
    </row>
    <row r="173">
      <c r="A173" s="278"/>
      <c r="B173" s="279" t="s">
        <v>272</v>
      </c>
      <c r="C173" s="280" t="s">
        <v>273</v>
      </c>
      <c r="D173" s="281" t="s">
        <v>249</v>
      </c>
      <c r="E173" s="282">
        <v>51.96</v>
      </c>
      <c r="F173" s="283">
        <f>E173+E174</f>
      </c>
      <c r="G173" s="282">
        <v>348</v>
      </c>
      <c r="H173" s="282">
        <v>20</v>
      </c>
      <c r="I173" s="284">
        <f t="shared" si="723"/>
      </c>
      <c r="J173" s="285">
        <f t="shared" si="836"/>
      </c>
      <c r="K173" s="282">
        <v>0</v>
      </c>
      <c r="L173" s="285">
        <f t="shared" si="956"/>
      </c>
      <c r="M173" s="282">
        <v>0</v>
      </c>
      <c r="N173" s="286">
        <f t="shared" si="1018"/>
      </c>
      <c r="O173" s="282">
        <v>0</v>
      </c>
      <c r="P173" s="286">
        <f t="shared" si="1049"/>
      </c>
      <c r="Q173" s="287">
        <f>(M173+M174)/(O173+O174)</f>
      </c>
      <c r="R173" s="282">
        <v>5</v>
      </c>
      <c r="S173" s="287">
        <f>(O173+O174)/(K173+K174)</f>
      </c>
      <c r="T173" s="282">
        <v>0</v>
      </c>
      <c r="U173" s="288">
        <f>F173/T173</f>
      </c>
      <c r="V173" s="289">
        <f>(F173+4*500)/T173</f>
      </c>
      <c r="W173" s="282">
        <v>0</v>
      </c>
      <c r="X173" s="289">
        <f>W173/T173</f>
      </c>
      <c r="Y173" s="287">
        <f>T173/R173</f>
      </c>
      <c r="Z173" s="289">
        <f>W173/F173</f>
      </c>
      <c r="AA173" s="289">
        <f>W173/(F173+500)</f>
      </c>
      <c r="AB173" s="282">
        <v>0</v>
      </c>
      <c r="AC173" s="282">
        <v>0</v>
      </c>
      <c r="AD173" s="287">
        <f>AB173/T173</f>
      </c>
      <c r="AE173" s="289">
        <f>(W173-AC173)/(F173+500)</f>
      </c>
      <c r="AF173" s="290" t="s">
        <v>266</v>
      </c>
    </row>
    <row r="174">
      <c r="A174" s="278"/>
      <c r="B174" s="279"/>
      <c r="C174" s="280"/>
      <c r="D174" s="281" t="s">
        <v>251</v>
      </c>
      <c r="E174" s="282">
        <v>1443.17</v>
      </c>
      <c r="F174" s="283"/>
      <c r="G174" s="282">
        <v>8844</v>
      </c>
      <c r="H174" s="282">
        <v>254</v>
      </c>
      <c r="I174" s="284">
        <f t="shared" si="723"/>
      </c>
      <c r="J174" s="285">
        <f t="shared" si="836"/>
      </c>
      <c r="K174" s="282">
        <v>24</v>
      </c>
      <c r="L174" s="285">
        <f t="shared" si="956"/>
      </c>
      <c r="M174" s="282">
        <v>0</v>
      </c>
      <c r="N174" s="286">
        <f t="shared" si="1018"/>
      </c>
      <c r="O174" s="282">
        <v>0</v>
      </c>
      <c r="P174" s="286">
        <f t="shared" si="1049"/>
      </c>
      <c r="Q174" s="287"/>
      <c r="R174" s="282"/>
      <c r="S174" s="287"/>
      <c r="T174" s="282"/>
      <c r="U174" s="288"/>
      <c r="V174" s="289"/>
      <c r="W174" s="282"/>
      <c r="X174" s="289"/>
      <c r="Y174" s="287"/>
      <c r="Z174" s="289"/>
      <c r="AA174" s="289"/>
      <c r="AB174" s="282"/>
      <c r="AC174" s="282"/>
      <c r="AD174" s="287"/>
      <c r="AE174" s="289"/>
      <c r="AF174" s="290" t="s">
        <v>267</v>
      </c>
    </row>
    <row r="175">
      <c r="A175" s="278"/>
      <c r="B175" s="246" t="s">
        <v>257</v>
      </c>
      <c r="C175" s="246"/>
      <c r="D175" s="246"/>
      <c r="E175" s="247">
        <f>SUM(E167:E174)</f>
      </c>
      <c r="F175" s="247">
        <f>SUM(F167:F174)</f>
      </c>
      <c r="G175" s="247">
        <f>SUM(G167:G174)</f>
      </c>
      <c r="H175" s="247">
        <f>SUM(H167:H174)</f>
      </c>
      <c r="I175" s="248">
        <f t="shared" si="723"/>
      </c>
      <c r="J175" s="249">
        <f t="shared" si="836"/>
      </c>
      <c r="K175" s="247">
        <f>SUM(K167:K174)</f>
      </c>
      <c r="L175" s="249">
        <f t="shared" si="956"/>
      </c>
      <c r="M175" s="247">
        <f>SUM(M167:M174)</f>
      </c>
      <c r="N175" s="250">
        <f t="shared" si="1018"/>
      </c>
      <c r="O175" s="247">
        <f>SUM(O167:O174)</f>
      </c>
      <c r="P175" s="250">
        <f t="shared" si="1049"/>
      </c>
      <c r="Q175" s="251">
        <f>M175/O175</f>
      </c>
      <c r="R175" s="247">
        <f>SUM(R167:R174)</f>
      </c>
      <c r="S175" s="251">
        <f>(O175+O175)/(K175+K175)</f>
      </c>
      <c r="T175" s="247">
        <f>SUM(T167:T174)</f>
      </c>
      <c r="U175" s="252">
        <f t="shared" ref="U175:U176" si="15">F175/T175</f>
      </c>
      <c r="V175" s="253">
        <f t="shared" ref="V175:V176" si="141">(F175+4*500)/T175</f>
      </c>
      <c r="W175" s="247">
        <f>SUM(W167:W174)</f>
      </c>
      <c r="X175" s="254">
        <f t="shared" ref="X175:X176" si="183">W175/T175</f>
      </c>
      <c r="Y175" s="251">
        <f t="shared" ref="Y175:Y176" si="321">T175/R175</f>
      </c>
      <c r="Z175" s="253">
        <f t="shared" ref="Z175:Z176" si="459">W175/F175</f>
      </c>
      <c r="AA175" s="253">
        <f>W175/(F175+COUNT(W167:W174)*500)</f>
      </c>
      <c r="AB175" s="247">
        <f>SUM(AB167:AB174)</f>
      </c>
      <c r="AC175" s="247">
        <f>SUM(AC167:AC174)</f>
      </c>
      <c r="AD175" s="251">
        <f t="shared" ref="AD175:AD176" si="597">AB175/T175</f>
      </c>
      <c r="AE175" s="255">
        <f>(W175-AC175)/(F175+COUNT(W167:W174)*500)</f>
      </c>
      <c r="AF175" s="240"/>
    </row>
    <row r="176">
      <c r="A176" s="278"/>
      <c r="B176" s="279" t="s">
        <v>274</v>
      </c>
      <c r="C176" s="280" t="s">
        <v>259</v>
      </c>
      <c r="D176" s="231" t="s">
        <v>249</v>
      </c>
      <c r="E176" s="232">
        <v>34.09</v>
      </c>
      <c r="F176" s="233">
        <f>E176+E177</f>
      </c>
      <c r="G176" s="232">
        <v>340</v>
      </c>
      <c r="H176" s="232">
        <v>18</v>
      </c>
      <c r="I176" s="234">
        <f t="shared" si="723"/>
      </c>
      <c r="J176" s="235">
        <f t="shared" si="836"/>
      </c>
      <c r="K176" s="232">
        <v>1</v>
      </c>
      <c r="L176" s="285">
        <f t="shared" si="956"/>
      </c>
      <c r="M176" s="232">
        <v>0</v>
      </c>
      <c r="N176" s="236">
        <f t="shared" si="1018"/>
      </c>
      <c r="O176" s="232">
        <v>0</v>
      </c>
      <c r="P176" s="236">
        <f t="shared" si="1049"/>
      </c>
      <c r="Q176" s="237">
        <f>(M176+M177)/(O176+O177)</f>
      </c>
      <c r="R176" s="232">
        <v>11</v>
      </c>
      <c r="S176" s="237">
        <f>(O176+O177)/(K176+K177)</f>
      </c>
      <c r="T176" s="232">
        <v>1</v>
      </c>
      <c r="U176" s="239">
        <f t="shared" si="15"/>
      </c>
      <c r="V176" s="240">
        <f t="shared" si="141"/>
      </c>
      <c r="W176" s="303">
        <v>1344</v>
      </c>
      <c r="X176" s="240">
        <f t="shared" si="183"/>
      </c>
      <c r="Y176" s="237">
        <f t="shared" si="321"/>
      </c>
      <c r="Z176" s="240">
        <f t="shared" si="459"/>
      </c>
      <c r="AA176" s="240">
        <f>W176/(F176+500)</f>
      </c>
      <c r="AB176" s="232">
        <v>0</v>
      </c>
      <c r="AC176" s="232">
        <v>0</v>
      </c>
      <c r="AD176" s="237">
        <f t="shared" si="597"/>
      </c>
      <c r="AE176" s="240">
        <f>(W176-AC176)/(F176+500)</f>
      </c>
      <c r="AF176" s="240" t="s">
        <v>266</v>
      </c>
    </row>
    <row r="177">
      <c r="A177" s="278"/>
      <c r="B177" s="279"/>
      <c r="C177" s="280"/>
      <c r="D177" s="231" t="s">
        <v>251</v>
      </c>
      <c r="E177" s="232">
        <v>2004.64</v>
      </c>
      <c r="F177" s="233"/>
      <c r="G177" s="232">
        <v>15284</v>
      </c>
      <c r="H177" s="232">
        <v>388</v>
      </c>
      <c r="I177" s="234">
        <f t="shared" si="723"/>
      </c>
      <c r="J177" s="235">
        <f t="shared" si="836"/>
      </c>
      <c r="K177" s="232">
        <v>32</v>
      </c>
      <c r="L177" s="285">
        <f t="shared" si="956"/>
      </c>
      <c r="M177" s="232">
        <v>1</v>
      </c>
      <c r="N177" s="236">
        <f t="shared" si="1018"/>
      </c>
      <c r="O177" s="232">
        <v>0</v>
      </c>
      <c r="P177" s="236">
        <f t="shared" si="1049"/>
      </c>
      <c r="Q177" s="237"/>
      <c r="R177" s="232"/>
      <c r="S177" s="237"/>
      <c r="T177" s="232"/>
      <c r="U177" s="239"/>
      <c r="V177" s="240"/>
      <c r="W177" s="303"/>
      <c r="X177" s="240"/>
      <c r="Y177" s="237"/>
      <c r="Z177" s="240"/>
      <c r="AA177" s="240"/>
      <c r="AB177" s="232"/>
      <c r="AC177" s="232"/>
      <c r="AD177" s="237"/>
      <c r="AE177" s="240"/>
      <c r="AF177" s="240" t="s">
        <v>267</v>
      </c>
    </row>
    <row r="178">
      <c r="A178" s="278"/>
      <c r="B178" s="279" t="s">
        <v>275</v>
      </c>
      <c r="C178" s="280" t="s">
        <v>259</v>
      </c>
      <c r="D178" s="231" t="s">
        <v>249</v>
      </c>
      <c r="E178" s="232">
        <v>83.56</v>
      </c>
      <c r="F178" s="233">
        <f>E178+E179</f>
      </c>
      <c r="G178" s="232">
        <v>354</v>
      </c>
      <c r="H178" s="232">
        <v>31</v>
      </c>
      <c r="I178" s="234">
        <f t="shared" si="723"/>
      </c>
      <c r="J178" s="235">
        <f t="shared" si="836"/>
      </c>
      <c r="K178" s="232">
        <v>0</v>
      </c>
      <c r="L178" s="285">
        <f t="shared" si="956"/>
      </c>
      <c r="M178" s="232">
        <v>0</v>
      </c>
      <c r="N178" s="236">
        <f t="shared" si="1018"/>
      </c>
      <c r="O178" s="232">
        <v>0</v>
      </c>
      <c r="P178" s="236">
        <f t="shared" si="1049"/>
      </c>
      <c r="Q178" s="237">
        <f>(M178+M179)/(O178+O179)</f>
      </c>
      <c r="R178" s="232">
        <v>11</v>
      </c>
      <c r="S178" s="237">
        <f>(O178+O179)/(K178+K179)</f>
      </c>
      <c r="T178" s="232">
        <v>4</v>
      </c>
      <c r="U178" s="239">
        <f>F178/T178</f>
      </c>
      <c r="V178" s="240">
        <f>(F178+4*500)/T178</f>
      </c>
      <c r="W178" s="303">
        <v>5247.600000000006</v>
      </c>
      <c r="X178" s="240">
        <f>W178/T178</f>
      </c>
      <c r="Y178" s="237">
        <f>T178/R178</f>
      </c>
      <c r="Z178" s="240">
        <f>W178/F178</f>
      </c>
      <c r="AA178" s="240">
        <f>W178/(F178+500)</f>
      </c>
      <c r="AB178" s="232">
        <v>0</v>
      </c>
      <c r="AC178" s="232">
        <v>0</v>
      </c>
      <c r="AD178" s="237">
        <f>AB178/T178</f>
      </c>
      <c r="AE178" s="240">
        <f>(W178-AC178)/(F178+500)</f>
      </c>
      <c r="AF178" s="240" t="s">
        <v>266</v>
      </c>
    </row>
    <row r="179">
      <c r="A179" s="278"/>
      <c r="B179" s="279"/>
      <c r="C179" s="280"/>
      <c r="D179" s="231" t="s">
        <v>251</v>
      </c>
      <c r="E179" s="232">
        <v>2097.46</v>
      </c>
      <c r="F179" s="233"/>
      <c r="G179" s="232">
        <v>21045</v>
      </c>
      <c r="H179" s="232">
        <v>570</v>
      </c>
      <c r="I179" s="234">
        <f t="shared" si="723"/>
      </c>
      <c r="J179" s="235">
        <f t="shared" si="836"/>
      </c>
      <c r="K179" s="232">
        <v>46</v>
      </c>
      <c r="L179" s="285">
        <f t="shared" si="956"/>
      </c>
      <c r="M179" s="232">
        <v>4</v>
      </c>
      <c r="N179" s="236">
        <f t="shared" si="1018"/>
      </c>
      <c r="O179" s="232">
        <v>0</v>
      </c>
      <c r="P179" s="236">
        <f t="shared" si="1049"/>
      </c>
      <c r="Q179" s="237"/>
      <c r="R179" s="232"/>
      <c r="S179" s="237"/>
      <c r="T179" s="232"/>
      <c r="U179" s="239"/>
      <c r="V179" s="240"/>
      <c r="W179" s="303"/>
      <c r="X179" s="240"/>
      <c r="Y179" s="237"/>
      <c r="Z179" s="240"/>
      <c r="AA179" s="240"/>
      <c r="AB179" s="232"/>
      <c r="AC179" s="232"/>
      <c r="AD179" s="237"/>
      <c r="AE179" s="240"/>
      <c r="AF179" s="240" t="s">
        <v>267</v>
      </c>
    </row>
    <row r="180">
      <c r="A180" s="278"/>
      <c r="B180" s="279" t="s">
        <v>276</v>
      </c>
      <c r="C180" s="280" t="s">
        <v>259</v>
      </c>
      <c r="D180" s="231" t="s">
        <v>249</v>
      </c>
      <c r="E180" s="232">
        <v>96.97</v>
      </c>
      <c r="F180" s="233">
        <f>E180+E181</f>
      </c>
      <c r="G180" s="232">
        <v>367</v>
      </c>
      <c r="H180" s="232">
        <v>32</v>
      </c>
      <c r="I180" s="234">
        <f t="shared" si="723"/>
      </c>
      <c r="J180" s="235">
        <f t="shared" si="836"/>
      </c>
      <c r="K180" s="232">
        <v>0</v>
      </c>
      <c r="L180" s="285">
        <f t="shared" si="956"/>
      </c>
      <c r="M180" s="232">
        <v>0</v>
      </c>
      <c r="N180" s="236">
        <f t="shared" si="1018"/>
      </c>
      <c r="O180" s="232">
        <v>0</v>
      </c>
      <c r="P180" s="236">
        <f t="shared" si="1049"/>
      </c>
      <c r="Q180" s="237">
        <f>(M180+M181)/(O180+O181)</f>
      </c>
      <c r="R180" s="232">
        <v>4</v>
      </c>
      <c r="S180" s="237">
        <f>(O180+O181)/(K180+K181)</f>
      </c>
      <c r="T180" s="232">
        <v>2</v>
      </c>
      <c r="U180" s="239">
        <f>F180/T180</f>
      </c>
      <c r="V180" s="240">
        <f>(F180+4*500)/T180</f>
      </c>
      <c r="W180" s="303">
        <v>3674.399999999994</v>
      </c>
      <c r="X180" s="240">
        <f>W180/T180</f>
      </c>
      <c r="Y180" s="237">
        <f>T180/R180</f>
      </c>
      <c r="Z180" s="240">
        <f>W180/F180</f>
      </c>
      <c r="AA180" s="240">
        <f>W180/(F180+500)</f>
      </c>
      <c r="AB180" s="232">
        <v>1</v>
      </c>
      <c r="AC180" s="232">
        <v>1663.2</v>
      </c>
      <c r="AD180" s="237">
        <f>AB180/T180</f>
      </c>
      <c r="AE180" s="240">
        <f>(W180-AC180)/(F180+500)</f>
      </c>
      <c r="AF180" s="240" t="s">
        <v>266</v>
      </c>
    </row>
    <row r="181">
      <c r="A181" s="278"/>
      <c r="B181" s="279"/>
      <c r="C181" s="280"/>
      <c r="D181" s="231" t="s">
        <v>251</v>
      </c>
      <c r="E181" s="232">
        <v>1398.64</v>
      </c>
      <c r="F181" s="233"/>
      <c r="G181" s="232">
        <v>11672</v>
      </c>
      <c r="H181" s="232">
        <v>720</v>
      </c>
      <c r="I181" s="234">
        <f t="shared" si="723"/>
      </c>
      <c r="J181" s="235">
        <f t="shared" si="836"/>
      </c>
      <c r="K181" s="232">
        <v>38</v>
      </c>
      <c r="L181" s="285">
        <f t="shared" si="956"/>
      </c>
      <c r="M181" s="232">
        <v>2</v>
      </c>
      <c r="N181" s="236">
        <f t="shared" si="1018"/>
      </c>
      <c r="O181" s="232">
        <v>0</v>
      </c>
      <c r="P181" s="236">
        <f t="shared" si="1049"/>
      </c>
      <c r="Q181" s="237"/>
      <c r="R181" s="232"/>
      <c r="S181" s="237"/>
      <c r="T181" s="232"/>
      <c r="U181" s="239"/>
      <c r="V181" s="240"/>
      <c r="W181" s="303"/>
      <c r="X181" s="240"/>
      <c r="Y181" s="237"/>
      <c r="Z181" s="240"/>
      <c r="AA181" s="240"/>
      <c r="AB181" s="232"/>
      <c r="AC181" s="232"/>
      <c r="AD181" s="237"/>
      <c r="AE181" s="240"/>
      <c r="AF181" s="240" t="s">
        <v>267</v>
      </c>
    </row>
    <row r="182">
      <c r="A182" s="278"/>
      <c r="B182" s="279" t="s">
        <v>277</v>
      </c>
      <c r="C182" s="280" t="s">
        <v>259</v>
      </c>
      <c r="D182" s="231" t="s">
        <v>249</v>
      </c>
      <c r="E182" s="232">
        <v>30.76</v>
      </c>
      <c r="F182" s="233">
        <f>E182+E183</f>
      </c>
      <c r="G182" s="232">
        <v>161</v>
      </c>
      <c r="H182" s="232">
        <v>12</v>
      </c>
      <c r="I182" s="234">
        <f t="shared" si="723"/>
      </c>
      <c r="J182" s="235">
        <f t="shared" si="836"/>
      </c>
      <c r="K182" s="232">
        <v>1</v>
      </c>
      <c r="L182" s="285">
        <f t="shared" si="956"/>
      </c>
      <c r="M182" s="232">
        <v>0</v>
      </c>
      <c r="N182" s="236">
        <f t="shared" si="1018"/>
      </c>
      <c r="O182" s="232">
        <v>0</v>
      </c>
      <c r="P182" s="236">
        <f t="shared" si="1049"/>
      </c>
      <c r="Q182" s="237">
        <f>(M182+M183)/(O182+O183)</f>
      </c>
      <c r="R182" s="232">
        <v>4</v>
      </c>
      <c r="S182" s="237">
        <f>(O182+O183)/(K182+K183)</f>
      </c>
      <c r="T182" s="232">
        <v>6</v>
      </c>
      <c r="U182" s="239">
        <f>F182/T182</f>
      </c>
      <c r="V182" s="240">
        <f>(F182+4*500)/T182</f>
      </c>
      <c r="W182" s="232">
        <v>7408.800000000003</v>
      </c>
      <c r="X182" s="240">
        <f>W182/T182</f>
      </c>
      <c r="Y182" s="237">
        <f>T182/R182</f>
      </c>
      <c r="Z182" s="240">
        <f>W182/F182</f>
      </c>
      <c r="AA182" s="240">
        <f>W182/(F182+500)</f>
      </c>
      <c r="AB182" s="232">
        <v>0</v>
      </c>
      <c r="AC182" s="232">
        <v>0</v>
      </c>
      <c r="AD182" s="237">
        <f>AB182/T182</f>
      </c>
      <c r="AE182" s="240">
        <f>(W182-AC182)/(F182+500)</f>
      </c>
      <c r="AF182" s="240" t="s">
        <v>266</v>
      </c>
    </row>
    <row r="183">
      <c r="A183" s="278"/>
      <c r="B183" s="279"/>
      <c r="C183" s="280"/>
      <c r="D183" s="231" t="s">
        <v>251</v>
      </c>
      <c r="E183" s="232">
        <v>1236.38</v>
      </c>
      <c r="F183" s="233"/>
      <c r="G183" s="232">
        <v>9367</v>
      </c>
      <c r="H183" s="232">
        <v>809</v>
      </c>
      <c r="I183" s="234">
        <f t="shared" si="723"/>
      </c>
      <c r="J183" s="235">
        <f t="shared" si="836"/>
      </c>
      <c r="K183" s="232">
        <v>19</v>
      </c>
      <c r="L183" s="285">
        <f t="shared" si="956"/>
      </c>
      <c r="M183" s="232">
        <v>3</v>
      </c>
      <c r="N183" s="236">
        <f t="shared" si="1018"/>
      </c>
      <c r="O183" s="232">
        <v>0</v>
      </c>
      <c r="P183" s="236">
        <f t="shared" si="1049"/>
      </c>
      <c r="Q183" s="237"/>
      <c r="R183" s="232"/>
      <c r="S183" s="237"/>
      <c r="T183" s="232"/>
      <c r="U183" s="239"/>
      <c r="V183" s="240"/>
      <c r="W183" s="232"/>
      <c r="X183" s="240"/>
      <c r="Y183" s="237"/>
      <c r="Z183" s="240"/>
      <c r="AA183" s="240"/>
      <c r="AB183" s="232"/>
      <c r="AC183" s="232"/>
      <c r="AD183" s="237"/>
      <c r="AE183" s="240"/>
      <c r="AF183" s="240" t="s">
        <v>267</v>
      </c>
    </row>
    <row r="184">
      <c r="A184" s="278"/>
      <c r="B184" s="293" t="s">
        <v>257</v>
      </c>
      <c r="C184" s="293"/>
      <c r="D184" s="293"/>
      <c r="E184" s="294">
        <f>SUM(E176:E183)</f>
      </c>
      <c r="F184" s="294">
        <f>SUM(F176:F183)</f>
      </c>
      <c r="G184" s="294">
        <f>SUM(G176:G183)</f>
      </c>
      <c r="H184" s="294">
        <f>SUM(H176:H183)</f>
      </c>
      <c r="I184" s="295">
        <f t="shared" si="723"/>
      </c>
      <c r="J184" s="296">
        <f t="shared" si="836"/>
      </c>
      <c r="K184" s="294">
        <f>SUM(K176:K183)</f>
      </c>
      <c r="L184" s="296">
        <f t="shared" si="956"/>
      </c>
      <c r="M184" s="294">
        <f>SUM(M176:M183)</f>
      </c>
      <c r="N184" s="297">
        <f t="shared" si="1018"/>
      </c>
      <c r="O184" s="294">
        <f>SUM(O176:O183)</f>
      </c>
      <c r="P184" s="297">
        <f t="shared" si="1049"/>
      </c>
      <c r="Q184" s="298">
        <f t="shared" ref="Q184:Q185" si="925">M184/O184</f>
      </c>
      <c r="R184" s="294">
        <f>SUM(R176:R183)</f>
      </c>
      <c r="S184" s="298">
        <f t="shared" ref="S184:S185" si="987">(O184+O184)/(K184+K184)</f>
      </c>
      <c r="T184" s="294">
        <f>SUM(T176:T183)</f>
      </c>
      <c r="U184" s="299">
        <f t="shared" ref="U184:U185" si="16">F184/T184</f>
      </c>
      <c r="V184" s="300">
        <f t="shared" ref="V184:V185" si="142">(F184+4*500)/T184</f>
      </c>
      <c r="W184" s="294">
        <f>SUM(W176:W183)</f>
      </c>
      <c r="X184" s="301">
        <f t="shared" ref="X184:X185" si="184">W184/T184</f>
      </c>
      <c r="Y184" s="298">
        <f t="shared" ref="Y184:Y185" si="322">T184/R184</f>
      </c>
      <c r="Z184" s="300">
        <f t="shared" ref="Z184:Z185" si="460">W184/F184</f>
      </c>
      <c r="AA184" s="300">
        <f>W184/(F184+COUNT(W176:W183)*500)</f>
      </c>
      <c r="AB184" s="294">
        <f>SUM(AB176:AB183)</f>
      </c>
      <c r="AC184" s="294">
        <f>SUM(AC176:AC183)</f>
      </c>
      <c r="AD184" s="298">
        <f t="shared" ref="AD184:AD185" si="598">AB184/T184</f>
      </c>
      <c r="AE184" s="302">
        <f>(W184-AC184)/(F184+COUNT(W176:W183)*500)</f>
      </c>
      <c r="AF184" s="290"/>
    </row>
    <row r="185">
      <c r="A185" s="278"/>
      <c r="B185" s="305" t="s">
        <v>278</v>
      </c>
      <c r="C185" s="305"/>
      <c r="D185" s="305"/>
      <c r="E185" s="306">
        <f>E150+E161+E166+E184+E175</f>
      </c>
      <c r="F185" s="306">
        <f>F150+F161+F166+F184+F175</f>
      </c>
      <c r="G185" s="306">
        <f>G150+G161+G166+G184+G175</f>
      </c>
      <c r="H185" s="306">
        <f>H150+H161+H166+H184+H175</f>
      </c>
      <c r="I185" s="307">
        <f t="shared" si="723"/>
      </c>
      <c r="J185" s="308">
        <f t="shared" si="836"/>
      </c>
      <c r="K185" s="306">
        <f>K150+K161+K166+K184+K175</f>
      </c>
      <c r="L185" s="308">
        <f t="shared" si="956"/>
      </c>
      <c r="M185" s="306">
        <f>M150+M161+M166+M184+M175</f>
      </c>
      <c r="N185" s="309">
        <f t="shared" si="1018"/>
      </c>
      <c r="O185" s="306">
        <f>O150+O161+O166+O184+O175</f>
      </c>
      <c r="P185" s="309">
        <f t="shared" si="1049"/>
      </c>
      <c r="Q185" s="310">
        <f t="shared" si="925"/>
      </c>
      <c r="R185" s="306">
        <f>R150+R161+R166+R184+R175</f>
      </c>
      <c r="S185" s="310">
        <f t="shared" si="987"/>
      </c>
      <c r="T185" s="306">
        <f>T150+T161+T166+T184+T175</f>
      </c>
      <c r="U185" s="311">
        <f t="shared" si="16"/>
      </c>
      <c r="V185" s="312">
        <f t="shared" si="142"/>
      </c>
      <c r="W185" s="312">
        <f>W150+W161+W166+W184+W175</f>
      </c>
      <c r="X185" s="312">
        <f t="shared" si="184"/>
      </c>
      <c r="Y185" s="310">
        <f t="shared" si="322"/>
      </c>
      <c r="Z185" s="312">
        <f t="shared" si="460"/>
      </c>
      <c r="AA185" s="312">
        <f>W185/(F185+COUNT(W140:W149,W151:W160,W162:W165,W167:W174,W176:W183)*500)</f>
      </c>
      <c r="AB185" s="306">
        <f>AB150+AB161+AB166+AB184+AB175</f>
      </c>
      <c r="AC185" s="312">
        <f>AC150+AC161+AC166+AC184+AC175</f>
      </c>
      <c r="AD185" s="310">
        <f t="shared" si="598"/>
      </c>
      <c r="AE185" s="312">
        <f>(W185-AC185)/(F185+COUNT(W140:W149,W151:W160,W162:W165,W167:W174,W176:W183)*500)</f>
      </c>
      <c r="AF185" s="289"/>
    </row>
    <row customHeight="true" ht="24.00793650793633" r="186">
      <c r="A186" s="266" t="s">
        <v>214</v>
      </c>
      <c r="B186" s="267" t="s">
        <v>215</v>
      </c>
      <c r="C186" s="267" t="s">
        <v>216</v>
      </c>
      <c r="D186" s="267" t="s">
        <v>217</v>
      </c>
      <c r="E186" s="268" t="s">
        <v>218</v>
      </c>
      <c r="F186" s="269" t="s">
        <v>219</v>
      </c>
      <c r="G186" s="269" t="s">
        <v>220</v>
      </c>
      <c r="H186" s="269" t="s">
        <v>221</v>
      </c>
      <c r="I186" s="270" t="s">
        <v>222</v>
      </c>
      <c r="J186" s="271" t="s">
        <v>223</v>
      </c>
      <c r="K186" s="269" t="s">
        <v>224</v>
      </c>
      <c r="L186" s="271" t="s">
        <v>225</v>
      </c>
      <c r="M186" s="272" t="s">
        <v>226</v>
      </c>
      <c r="N186" s="273" t="s">
        <v>227</v>
      </c>
      <c r="O186" s="269" t="s">
        <v>228</v>
      </c>
      <c r="P186" s="273" t="s">
        <v>229</v>
      </c>
      <c r="Q186" s="270" t="s">
        <v>230</v>
      </c>
      <c r="R186" s="274" t="s">
        <v>231</v>
      </c>
      <c r="S186" s="275" t="s">
        <v>232</v>
      </c>
      <c r="T186" s="274" t="s">
        <v>233</v>
      </c>
      <c r="U186" s="276" t="s">
        <v>234</v>
      </c>
      <c r="V186" s="277" t="s">
        <v>235</v>
      </c>
      <c r="W186" s="277" t="s">
        <v>236</v>
      </c>
      <c r="X186" s="277" t="s">
        <v>237</v>
      </c>
      <c r="Y186" s="275" t="s">
        <v>238</v>
      </c>
      <c r="Z186" s="277" t="s">
        <v>239</v>
      </c>
      <c r="AA186" s="277" t="s">
        <v>240</v>
      </c>
      <c r="AB186" s="277" t="s">
        <v>241</v>
      </c>
      <c r="AC186" s="274" t="s">
        <v>242</v>
      </c>
      <c r="AD186" s="275" t="s">
        <v>243</v>
      </c>
      <c r="AE186" s="277" t="s">
        <v>244</v>
      </c>
      <c r="AF186" s="277" t="s">
        <v>245</v>
      </c>
    </row>
    <row customHeight="true" ht="27.976190476190478" r="187">
      <c r="A187" s="278" t="s">
        <v>285</v>
      </c>
      <c r="B187" s="279" t="s">
        <v>282</v>
      </c>
      <c r="C187" s="280" t="s">
        <v>248</v>
      </c>
      <c r="D187" s="281" t="s">
        <v>249</v>
      </c>
      <c r="E187" s="282">
        <v>16.48</v>
      </c>
      <c r="F187" s="283">
        <f>E187+E188</f>
      </c>
      <c r="G187" s="282">
        <v>134</v>
      </c>
      <c r="H187" s="282">
        <v>19</v>
      </c>
      <c r="I187" s="284">
        <f t="shared" ref="I187:I232" si="724">H187/G187</f>
      </c>
      <c r="J187" s="285">
        <f t="shared" ref="J187:J232" si="837">(E187/G187)*1000</f>
      </c>
      <c r="K187" s="282">
        <v>0</v>
      </c>
      <c r="L187" s="285">
        <v>0</v>
      </c>
      <c r="M187" s="282">
        <v>0</v>
      </c>
      <c r="N187" s="286">
        <f t="shared" ref="N187:N232" si="1019">E187/M187</f>
      </c>
      <c r="O187" s="282">
        <v>0</v>
      </c>
      <c r="P187" s="286">
        <f t="shared" ref="P187:P232" si="1050">E187/O187</f>
      </c>
      <c r="Q187" s="287">
        <f>(M187+M188)/(O187+O188)</f>
      </c>
      <c r="R187" s="282">
        <v>1</v>
      </c>
      <c r="S187" s="287">
        <f>(O187+O188)/(K187+K188)</f>
      </c>
      <c r="T187" s="282">
        <v>0</v>
      </c>
      <c r="U187" s="288">
        <f>F187/T187</f>
      </c>
      <c r="V187" s="289">
        <f>(F187+4*500)/T187</f>
      </c>
      <c r="W187" s="282">
        <v>0</v>
      </c>
      <c r="X187" s="289">
        <f>W187/T187</f>
      </c>
      <c r="Y187" s="287">
        <f>T187/R187</f>
      </c>
      <c r="Z187" s="289">
        <f>W187/F187</f>
      </c>
      <c r="AA187" s="289">
        <f>W187/(F187+500)</f>
      </c>
      <c r="AB187" s="282">
        <v>0</v>
      </c>
      <c r="AC187" s="282">
        <v>0</v>
      </c>
      <c r="AD187" s="287">
        <f>AB187/T187</f>
      </c>
      <c r="AE187" s="289">
        <f>(W195-AC187)/(F187+500)</f>
      </c>
      <c r="AF187" s="290" t="s">
        <v>250</v>
      </c>
    </row>
    <row r="188">
      <c r="A188" s="278"/>
      <c r="B188" s="279"/>
      <c r="C188" s="280"/>
      <c r="D188" s="281" t="s">
        <v>251</v>
      </c>
      <c r="E188" s="282">
        <v>952.45</v>
      </c>
      <c r="F188" s="283"/>
      <c r="G188" s="282">
        <v>6452</v>
      </c>
      <c r="H188" s="282">
        <v>636</v>
      </c>
      <c r="I188" s="284">
        <f t="shared" si="724"/>
      </c>
      <c r="J188" s="285">
        <f t="shared" si="837"/>
      </c>
      <c r="K188" s="282">
        <v>19</v>
      </c>
      <c r="L188" s="285">
        <v>1</v>
      </c>
      <c r="M188" s="282">
        <v>0</v>
      </c>
      <c r="N188" s="286">
        <f t="shared" si="1019"/>
      </c>
      <c r="O188" s="282">
        <v>0</v>
      </c>
      <c r="P188" s="286">
        <f t="shared" si="1050"/>
      </c>
      <c r="Q188" s="287"/>
      <c r="R188" s="282"/>
      <c r="S188" s="287"/>
      <c r="T188" s="282"/>
      <c r="U188" s="288"/>
      <c r="V188" s="289"/>
      <c r="W188" s="282"/>
      <c r="X188" s="289"/>
      <c r="Y188" s="287"/>
      <c r="Z188" s="289"/>
      <c r="AA188" s="289"/>
      <c r="AB188" s="282"/>
      <c r="AC188" s="282"/>
      <c r="AD188" s="287"/>
      <c r="AE188" s="289"/>
      <c r="AF188" s="290" t="s">
        <v>252</v>
      </c>
    </row>
    <row r="189">
      <c r="A189" s="278"/>
      <c r="B189" s="279" t="s">
        <v>283</v>
      </c>
      <c r="C189" s="280" t="s">
        <v>248</v>
      </c>
      <c r="D189" s="281" t="s">
        <v>249</v>
      </c>
      <c r="E189" s="282">
        <v>16.32</v>
      </c>
      <c r="F189" s="283">
        <f>E189+E190</f>
      </c>
      <c r="G189" s="282">
        <v>235</v>
      </c>
      <c r="H189" s="282">
        <v>13</v>
      </c>
      <c r="I189" s="284">
        <f t="shared" si="724"/>
      </c>
      <c r="J189" s="285">
        <f t="shared" si="837"/>
      </c>
      <c r="K189" s="282">
        <v>0</v>
      </c>
      <c r="L189" s="285">
        <f t="shared" ref="L189:L232" si="957">E189/K189</f>
      </c>
      <c r="M189" s="282">
        <v>0</v>
      </c>
      <c r="N189" s="286">
        <f t="shared" si="1019"/>
      </c>
      <c r="O189" s="282">
        <v>0</v>
      </c>
      <c r="P189" s="286">
        <f t="shared" si="1050"/>
      </c>
      <c r="Q189" s="287">
        <f>(M189+M190)/(O189+O190)</f>
      </c>
      <c r="R189" s="282">
        <v>6</v>
      </c>
      <c r="S189" s="287">
        <f>(O189+O190)/(K189+K190)</f>
      </c>
      <c r="T189" s="282">
        <v>1</v>
      </c>
      <c r="U189" s="288">
        <f>F189/T189</f>
      </c>
      <c r="V189" s="289">
        <f>(F189+4*500)/T189</f>
      </c>
      <c r="W189" s="282">
        <v>775.2</v>
      </c>
      <c r="X189" s="289">
        <f>W189/T189</f>
      </c>
      <c r="Y189" s="287">
        <f>T189/R189</f>
      </c>
      <c r="Z189" s="289">
        <f>W189/F189</f>
      </c>
      <c r="AA189" s="289">
        <f>W189/(F189+500)</f>
      </c>
      <c r="AB189" s="282">
        <v>0</v>
      </c>
      <c r="AC189" s="282">
        <v>0</v>
      </c>
      <c r="AD189" s="287">
        <f>AB189/T189</f>
      </c>
      <c r="AE189" s="289">
        <f>(W189-AC189)/(F189+500)</f>
      </c>
      <c r="AF189" s="290" t="s">
        <v>250</v>
      </c>
    </row>
    <row r="190">
      <c r="A190" s="278"/>
      <c r="B190" s="279"/>
      <c r="C190" s="280"/>
      <c r="D190" s="281" t="s">
        <v>251</v>
      </c>
      <c r="E190" s="282">
        <v>1466.81</v>
      </c>
      <c r="F190" s="283"/>
      <c r="G190" s="282">
        <v>9985</v>
      </c>
      <c r="H190" s="282">
        <v>581</v>
      </c>
      <c r="I190" s="284">
        <f t="shared" si="724"/>
      </c>
      <c r="J190" s="285">
        <f t="shared" si="837"/>
      </c>
      <c r="K190" s="282">
        <v>31</v>
      </c>
      <c r="L190" s="285">
        <f t="shared" si="957"/>
      </c>
      <c r="M190" s="282">
        <v>1</v>
      </c>
      <c r="N190" s="286">
        <f t="shared" si="1019"/>
      </c>
      <c r="O190" s="282">
        <v>0</v>
      </c>
      <c r="P190" s="286">
        <f t="shared" si="1050"/>
      </c>
      <c r="Q190" s="287"/>
      <c r="R190" s="282"/>
      <c r="S190" s="287"/>
      <c r="T190" s="282"/>
      <c r="U190" s="288"/>
      <c r="V190" s="289"/>
      <c r="W190" s="282"/>
      <c r="X190" s="289"/>
      <c r="Y190" s="287"/>
      <c r="Z190" s="289"/>
      <c r="AA190" s="289"/>
      <c r="AB190" s="282"/>
      <c r="AC190" s="282"/>
      <c r="AD190" s="287"/>
      <c r="AE190" s="289"/>
      <c r="AF190" s="290" t="s">
        <v>252</v>
      </c>
    </row>
    <row r="191">
      <c r="A191" s="278"/>
      <c r="B191" s="279" t="s">
        <v>254</v>
      </c>
      <c r="C191" s="280" t="s">
        <v>248</v>
      </c>
      <c r="D191" s="281" t="s">
        <v>249</v>
      </c>
      <c r="E191" s="282">
        <v>30.15</v>
      </c>
      <c r="F191" s="283">
        <f>E191+E192</f>
      </c>
      <c r="G191" s="282">
        <v>269</v>
      </c>
      <c r="H191" s="282">
        <v>26</v>
      </c>
      <c r="I191" s="284">
        <f t="shared" si="724"/>
      </c>
      <c r="J191" s="285">
        <f t="shared" si="837"/>
      </c>
      <c r="K191" s="282">
        <v>1</v>
      </c>
      <c r="L191" s="285">
        <f t="shared" si="957"/>
      </c>
      <c r="M191" s="282">
        <v>0</v>
      </c>
      <c r="N191" s="286">
        <f t="shared" si="1019"/>
      </c>
      <c r="O191" s="282">
        <v>0</v>
      </c>
      <c r="P191" s="286">
        <f t="shared" si="1050"/>
      </c>
      <c r="Q191" s="287">
        <f>(M191+M192)/(O191+O192)</f>
      </c>
      <c r="R191" s="282">
        <v>5</v>
      </c>
      <c r="S191" s="287">
        <f>(O191+O192)/(K191+K192)</f>
      </c>
      <c r="T191" s="282">
        <v>1</v>
      </c>
      <c r="U191" s="288">
        <f>F191/T191</f>
      </c>
      <c r="V191" s="289">
        <f>(F191+4*500)/T191</f>
      </c>
      <c r="W191" s="282">
        <v>2911.2</v>
      </c>
      <c r="X191" s="289">
        <f>W191/T191</f>
      </c>
      <c r="Y191" s="287">
        <f>T191/R191</f>
      </c>
      <c r="Z191" s="289">
        <f>W191/F191</f>
      </c>
      <c r="AA191" s="289">
        <f>W191/(F191+500)</f>
      </c>
      <c r="AB191" s="282">
        <v>0</v>
      </c>
      <c r="AC191" s="282">
        <v>0</v>
      </c>
      <c r="AD191" s="287">
        <f>AB191/T191</f>
      </c>
      <c r="AE191" s="289">
        <f>(W191-AC191)/(F191+500)</f>
      </c>
      <c r="AF191" s="290" t="s">
        <v>250</v>
      </c>
    </row>
    <row r="192">
      <c r="A192" s="278"/>
      <c r="B192" s="279"/>
      <c r="C192" s="280"/>
      <c r="D192" s="281" t="s">
        <v>251</v>
      </c>
      <c r="E192" s="282">
        <v>1134.19</v>
      </c>
      <c r="F192" s="283"/>
      <c r="G192" s="282">
        <v>8255</v>
      </c>
      <c r="H192" s="282">
        <v>360</v>
      </c>
      <c r="I192" s="284">
        <f t="shared" si="724"/>
      </c>
      <c r="J192" s="285">
        <f t="shared" si="837"/>
      </c>
      <c r="K192" s="282">
        <v>18</v>
      </c>
      <c r="L192" s="285">
        <f t="shared" si="957"/>
      </c>
      <c r="M192" s="282">
        <v>0</v>
      </c>
      <c r="N192" s="286">
        <f t="shared" si="1019"/>
      </c>
      <c r="O192" s="282">
        <v>0</v>
      </c>
      <c r="P192" s="286">
        <f t="shared" si="1050"/>
      </c>
      <c r="Q192" s="287"/>
      <c r="R192" s="282"/>
      <c r="S192" s="287"/>
      <c r="T192" s="282"/>
      <c r="U192" s="288"/>
      <c r="V192" s="289"/>
      <c r="W192" s="282"/>
      <c r="X192" s="289"/>
      <c r="Y192" s="287"/>
      <c r="Z192" s="289"/>
      <c r="AA192" s="289"/>
      <c r="AB192" s="282"/>
      <c r="AC192" s="282"/>
      <c r="AD192" s="287"/>
      <c r="AE192" s="289"/>
      <c r="AF192" s="290" t="s">
        <v>252</v>
      </c>
    </row>
    <row r="193">
      <c r="A193" s="278"/>
      <c r="B193" s="279" t="s">
        <v>255</v>
      </c>
      <c r="C193" s="280" t="s">
        <v>248</v>
      </c>
      <c r="D193" s="281" t="s">
        <v>249</v>
      </c>
      <c r="E193" s="282">
        <v>39.73</v>
      </c>
      <c r="F193" s="283">
        <f>E193+E194</f>
      </c>
      <c r="G193" s="282">
        <v>496</v>
      </c>
      <c r="H193" s="282">
        <v>18</v>
      </c>
      <c r="I193" s="284">
        <f t="shared" si="724"/>
      </c>
      <c r="J193" s="285">
        <f t="shared" si="837"/>
      </c>
      <c r="K193" s="282">
        <v>0</v>
      </c>
      <c r="L193" s="285">
        <f t="shared" si="957"/>
      </c>
      <c r="M193" s="282">
        <v>0</v>
      </c>
      <c r="N193" s="286">
        <f t="shared" si="1019"/>
      </c>
      <c r="O193" s="282">
        <v>0</v>
      </c>
      <c r="P193" s="286">
        <f t="shared" si="1050"/>
      </c>
      <c r="Q193" s="287">
        <f>(M193+M194)/(O193+O194)</f>
      </c>
      <c r="R193" s="282">
        <v>8</v>
      </c>
      <c r="S193" s="287">
        <f>(O193+O194)/(K193+K194)</f>
      </c>
      <c r="T193" s="282">
        <v>2</v>
      </c>
      <c r="U193" s="288">
        <f>F193/T193</f>
      </c>
      <c r="V193" s="289">
        <f>(F193+4*500)/T193</f>
      </c>
      <c r="W193" s="282">
        <v>3355.2000000000007</v>
      </c>
      <c r="X193" s="289">
        <f>W193/T193</f>
      </c>
      <c r="Y193" s="287">
        <f>T193/R193</f>
      </c>
      <c r="Z193" s="289">
        <f>W193/F193</f>
      </c>
      <c r="AA193" s="289">
        <f>W193/(F193+500)</f>
      </c>
      <c r="AB193" s="282">
        <v>0</v>
      </c>
      <c r="AC193" s="282">
        <v>0</v>
      </c>
      <c r="AD193" s="287">
        <f>AB193/T193</f>
      </c>
      <c r="AE193" s="289">
        <f>(W193-AC193)/(F193+500)</f>
      </c>
      <c r="AF193" s="290" t="s">
        <v>250</v>
      </c>
    </row>
    <row r="194">
      <c r="A194" s="278"/>
      <c r="B194" s="279"/>
      <c r="C194" s="280"/>
      <c r="D194" s="281" t="s">
        <v>251</v>
      </c>
      <c r="E194" s="282">
        <v>1145.71</v>
      </c>
      <c r="F194" s="283"/>
      <c r="G194" s="282">
        <v>6936</v>
      </c>
      <c r="H194" s="282">
        <v>315</v>
      </c>
      <c r="I194" s="284">
        <f t="shared" si="724"/>
      </c>
      <c r="J194" s="285">
        <f t="shared" si="837"/>
      </c>
      <c r="K194" s="282">
        <v>18</v>
      </c>
      <c r="L194" s="285">
        <f t="shared" si="957"/>
      </c>
      <c r="M194" s="282">
        <v>2</v>
      </c>
      <c r="N194" s="286">
        <f t="shared" si="1019"/>
      </c>
      <c r="O194" s="282">
        <v>0</v>
      </c>
      <c r="P194" s="286">
        <f t="shared" si="1050"/>
      </c>
      <c r="Q194" s="287"/>
      <c r="R194" s="282"/>
      <c r="S194" s="287"/>
      <c r="T194" s="282"/>
      <c r="U194" s="288"/>
      <c r="V194" s="289"/>
      <c r="W194" s="282"/>
      <c r="X194" s="289"/>
      <c r="Y194" s="287"/>
      <c r="Z194" s="289"/>
      <c r="AA194" s="289"/>
      <c r="AB194" s="282"/>
      <c r="AC194" s="282"/>
      <c r="AD194" s="287"/>
      <c r="AE194" s="289"/>
      <c r="AF194" s="290" t="s">
        <v>252</v>
      </c>
    </row>
    <row r="195">
      <c r="A195" s="278"/>
      <c r="B195" s="279" t="s">
        <v>256</v>
      </c>
      <c r="C195" s="280" t="s">
        <v>248</v>
      </c>
      <c r="D195" s="281" t="s">
        <v>249</v>
      </c>
      <c r="E195" s="282">
        <v>75.05</v>
      </c>
      <c r="F195" s="291">
        <f>E195+E196</f>
      </c>
      <c r="G195" s="282">
        <v>547</v>
      </c>
      <c r="H195" s="282">
        <v>15</v>
      </c>
      <c r="I195" s="284">
        <f t="shared" si="724"/>
      </c>
      <c r="J195" s="285">
        <f t="shared" si="837"/>
      </c>
      <c r="K195" s="282">
        <v>0</v>
      </c>
      <c r="L195" s="285">
        <f t="shared" si="957"/>
      </c>
      <c r="M195" s="282">
        <v>0</v>
      </c>
      <c r="N195" s="286">
        <f t="shared" si="1019"/>
      </c>
      <c r="O195" s="282">
        <v>0</v>
      </c>
      <c r="P195" s="286">
        <f t="shared" si="1050"/>
      </c>
      <c r="Q195" s="287">
        <f>(M195+M196)/(O195+O196)</f>
      </c>
      <c r="R195" s="282">
        <v>5</v>
      </c>
      <c r="S195" s="287">
        <f>(O195+O196)/(K195+K196)</f>
      </c>
      <c r="T195" s="282">
        <v>2</v>
      </c>
      <c r="U195" s="288">
        <f>F195/T195</f>
      </c>
      <c r="V195" s="289">
        <f>(F195+4*500)/T195</f>
      </c>
      <c r="W195" s="282">
        <v>716.3999999999996</v>
      </c>
      <c r="X195" s="289">
        <f>W195/T195</f>
      </c>
      <c r="Y195" s="287">
        <f>T195/R195</f>
      </c>
      <c r="Z195" s="289">
        <f>W195/F195</f>
      </c>
      <c r="AA195" s="289">
        <f>W195/(F195+500)</f>
      </c>
      <c r="AB195" s="282">
        <v>2</v>
      </c>
      <c r="AC195" s="282">
        <v>716.4</v>
      </c>
      <c r="AD195" s="287">
        <f>AB195/T195</f>
      </c>
      <c r="AE195" s="289">
        <f>(W195-AC195)/(F195+500)</f>
      </c>
      <c r="AF195" s="290" t="s">
        <v>250</v>
      </c>
    </row>
    <row r="196">
      <c r="A196" s="278"/>
      <c r="B196" s="279"/>
      <c r="C196" s="280"/>
      <c r="D196" s="281" t="s">
        <v>251</v>
      </c>
      <c r="E196" s="282">
        <v>1184.79</v>
      </c>
      <c r="F196" s="291"/>
      <c r="G196" s="282">
        <v>7476</v>
      </c>
      <c r="H196" s="292">
        <v>274</v>
      </c>
      <c r="I196" s="284">
        <f t="shared" si="724"/>
      </c>
      <c r="J196" s="285">
        <f t="shared" si="837"/>
      </c>
      <c r="K196" s="282">
        <v>16</v>
      </c>
      <c r="L196" s="285">
        <f t="shared" si="957"/>
      </c>
      <c r="M196" s="282">
        <v>2</v>
      </c>
      <c r="N196" s="286">
        <f t="shared" si="1019"/>
      </c>
      <c r="O196" s="282">
        <v>0</v>
      </c>
      <c r="P196" s="286">
        <f t="shared" si="1050"/>
      </c>
      <c r="Q196" s="287"/>
      <c r="R196" s="282"/>
      <c r="S196" s="287"/>
      <c r="T196" s="282"/>
      <c r="U196" s="288"/>
      <c r="V196" s="289"/>
      <c r="W196" s="282"/>
      <c r="X196" s="289"/>
      <c r="Y196" s="287"/>
      <c r="Z196" s="289"/>
      <c r="AA196" s="289"/>
      <c r="AB196" s="282"/>
      <c r="AC196" s="282"/>
      <c r="AD196" s="287"/>
      <c r="AE196" s="289"/>
      <c r="AF196" s="290" t="s">
        <v>252</v>
      </c>
    </row>
    <row r="197">
      <c r="A197" s="278"/>
      <c r="B197" s="293" t="s">
        <v>257</v>
      </c>
      <c r="C197" s="293"/>
      <c r="D197" s="293"/>
      <c r="E197" s="294">
        <f>SUM(E187:E196)</f>
      </c>
      <c r="F197" s="294">
        <f>SUM(F187:F196)</f>
      </c>
      <c r="G197" s="294">
        <f>SUM(G187:G196)</f>
      </c>
      <c r="H197" s="294">
        <f>SUM(H187:H196)</f>
      </c>
      <c r="I197" s="295">
        <f t="shared" si="724"/>
      </c>
      <c r="J197" s="296">
        <f t="shared" si="837"/>
      </c>
      <c r="K197" s="294">
        <f>SUM(K187:K196)</f>
      </c>
      <c r="L197" s="296">
        <f t="shared" si="957"/>
      </c>
      <c r="M197" s="294">
        <f>SUM(M187:M196)</f>
      </c>
      <c r="N197" s="297">
        <f t="shared" si="1019"/>
      </c>
      <c r="O197" s="294">
        <f>SUM(O187:O196)</f>
      </c>
      <c r="P197" s="297">
        <f t="shared" si="1050"/>
      </c>
      <c r="Q197" s="298">
        <f>M197/O197</f>
      </c>
      <c r="R197" s="294">
        <f>SUM(R187:R196)</f>
      </c>
      <c r="S197" s="298">
        <f>(O197+O197)/(K197+K197)</f>
      </c>
      <c r="T197" s="294">
        <f>SUM(T187:T196)</f>
      </c>
      <c r="U197" s="299">
        <f t="shared" ref="U197:U198" si="17">F197/T197</f>
      </c>
      <c r="V197" s="300">
        <f t="shared" ref="V197:V198" si="143">(F197+4*500)/T197</f>
      </c>
      <c r="W197" s="294">
        <f>SUM(W187:W196)</f>
      </c>
      <c r="X197" s="301">
        <f t="shared" ref="X197:X198" si="185">W197/T197</f>
      </c>
      <c r="Y197" s="298">
        <f t="shared" ref="Y197:Y198" si="323">T197/R197</f>
      </c>
      <c r="Z197" s="300">
        <f t="shared" ref="Z197:Z198" si="461">W197/F197</f>
      </c>
      <c r="AA197" s="300">
        <f>W197/(F197+COUNT(W187:W196)*500)</f>
      </c>
      <c r="AB197" s="294">
        <f>SUM(AB187:AB196)</f>
      </c>
      <c r="AC197" s="294">
        <f>SUM(AC187:AC196)</f>
      </c>
      <c r="AD197" s="298">
        <f t="shared" ref="AD197:AD198" si="599">AB197/T197</f>
      </c>
      <c r="AE197" s="302">
        <f>(W197-AC197)/(F197+COUNT(W187:W196)*500)</f>
      </c>
      <c r="AF197" s="289"/>
    </row>
    <row r="198">
      <c r="A198" s="278"/>
      <c r="B198" s="279" t="s">
        <v>258</v>
      </c>
      <c r="C198" s="280" t="s">
        <v>273</v>
      </c>
      <c r="D198" s="281" t="s">
        <v>249</v>
      </c>
      <c r="E198" s="282">
        <v>44.83</v>
      </c>
      <c r="F198" s="283">
        <f>E198+E199</f>
      </c>
      <c r="G198" s="282">
        <v>477</v>
      </c>
      <c r="H198" s="282">
        <v>11</v>
      </c>
      <c r="I198" s="284">
        <f t="shared" si="724"/>
      </c>
      <c r="J198" s="285">
        <f t="shared" si="837"/>
      </c>
      <c r="K198" s="282">
        <v>0</v>
      </c>
      <c r="L198" s="285">
        <f t="shared" si="957"/>
      </c>
      <c r="M198" s="282">
        <v>0</v>
      </c>
      <c r="N198" s="286">
        <f t="shared" si="1019"/>
      </c>
      <c r="O198" s="282">
        <v>0</v>
      </c>
      <c r="P198" s="286">
        <f t="shared" si="1050"/>
      </c>
      <c r="Q198" s="287">
        <f>(M198+M199)/(O198+O199)</f>
      </c>
      <c r="R198" s="282">
        <v>3</v>
      </c>
      <c r="S198" s="287">
        <f>(O198+O199)/(K198+K199)</f>
      </c>
      <c r="T198" s="282">
        <v>2</v>
      </c>
      <c r="U198" s="288">
        <f t="shared" si="17"/>
      </c>
      <c r="V198" s="289">
        <f t="shared" si="143"/>
      </c>
      <c r="W198" s="282">
        <v>1526.3999999999996</v>
      </c>
      <c r="X198" s="289">
        <f t="shared" si="185"/>
      </c>
      <c r="Y198" s="287">
        <f t="shared" si="323"/>
      </c>
      <c r="Z198" s="289">
        <f t="shared" si="461"/>
      </c>
      <c r="AA198" s="289">
        <f>W198/(F198+500)</f>
      </c>
      <c r="AB198" s="282">
        <v>0</v>
      </c>
      <c r="AC198" s="282">
        <v>0</v>
      </c>
      <c r="AD198" s="287">
        <f t="shared" si="599"/>
      </c>
      <c r="AE198" s="289">
        <f>(W198-AC198)/(F198+500)</f>
      </c>
      <c r="AF198" s="290" t="s">
        <v>250</v>
      </c>
    </row>
    <row r="199">
      <c r="A199" s="278"/>
      <c r="B199" s="279"/>
      <c r="C199" s="280"/>
      <c r="D199" s="281" t="s">
        <v>251</v>
      </c>
      <c r="E199" s="282">
        <v>1396.33</v>
      </c>
      <c r="F199" s="283"/>
      <c r="G199" s="282">
        <v>8261</v>
      </c>
      <c r="H199" s="282">
        <v>255</v>
      </c>
      <c r="I199" s="284">
        <f t="shared" si="724"/>
      </c>
      <c r="J199" s="285">
        <f t="shared" si="837"/>
      </c>
      <c r="K199" s="282">
        <v>15</v>
      </c>
      <c r="L199" s="285">
        <f t="shared" si="957"/>
      </c>
      <c r="M199" s="282">
        <v>2</v>
      </c>
      <c r="N199" s="286">
        <f t="shared" si="1019"/>
      </c>
      <c r="O199" s="282">
        <v>0</v>
      </c>
      <c r="P199" s="286">
        <f t="shared" si="1050"/>
      </c>
      <c r="Q199" s="287"/>
      <c r="R199" s="282"/>
      <c r="S199" s="287"/>
      <c r="T199" s="282"/>
      <c r="U199" s="288"/>
      <c r="V199" s="289"/>
      <c r="W199" s="282"/>
      <c r="X199" s="289"/>
      <c r="Y199" s="287"/>
      <c r="Z199" s="289"/>
      <c r="AA199" s="289"/>
      <c r="AB199" s="282"/>
      <c r="AC199" s="282"/>
      <c r="AD199" s="287"/>
      <c r="AE199" s="289"/>
      <c r="AF199" s="290" t="s">
        <v>252</v>
      </c>
    </row>
    <row r="200">
      <c r="A200" s="278"/>
      <c r="B200" s="279" t="s">
        <v>260</v>
      </c>
      <c r="C200" s="280" t="s">
        <v>273</v>
      </c>
      <c r="D200" s="281" t="s">
        <v>249</v>
      </c>
      <c r="E200" s="282">
        <v>81.65</v>
      </c>
      <c r="F200" s="283">
        <f>E200+E201</f>
      </c>
      <c r="G200" s="282">
        <v>391</v>
      </c>
      <c r="H200" s="282">
        <v>19</v>
      </c>
      <c r="I200" s="284">
        <f t="shared" si="724"/>
      </c>
      <c r="J200" s="285">
        <f t="shared" si="837"/>
      </c>
      <c r="K200" s="282">
        <v>1</v>
      </c>
      <c r="L200" s="285">
        <f t="shared" si="957"/>
      </c>
      <c r="M200" s="282">
        <v>0</v>
      </c>
      <c r="N200" s="286">
        <f t="shared" si="1019"/>
      </c>
      <c r="O200" s="282">
        <v>0</v>
      </c>
      <c r="P200" s="286">
        <f t="shared" si="1050"/>
      </c>
      <c r="Q200" s="287">
        <f>(M200+M201)/(O200+O201)</f>
      </c>
      <c r="R200" s="282">
        <v>1</v>
      </c>
      <c r="S200" s="287">
        <f>(O200+O201)/(K200+K201)</f>
      </c>
      <c r="T200" s="282">
        <v>0</v>
      </c>
      <c r="U200" s="288">
        <f>F200/T200</f>
      </c>
      <c r="V200" s="289">
        <f>(F200+4*500)/T200</f>
      </c>
      <c r="W200" s="282">
        <v>0</v>
      </c>
      <c r="X200" s="289">
        <f>W200/T200</f>
      </c>
      <c r="Y200" s="287">
        <f>T200/R200</f>
      </c>
      <c r="Z200" s="289">
        <f>W200/F200</f>
      </c>
      <c r="AA200" s="289">
        <f>W200/(F200+500)</f>
      </c>
      <c r="AB200" s="282">
        <v>0</v>
      </c>
      <c r="AC200" s="282">
        <v>0</v>
      </c>
      <c r="AD200" s="287">
        <f>AB200/T200</f>
      </c>
      <c r="AE200" s="289">
        <f>(W200-AC200)/(F200+500)</f>
      </c>
      <c r="AF200" s="290" t="s">
        <v>250</v>
      </c>
    </row>
    <row r="201">
      <c r="A201" s="278"/>
      <c r="B201" s="279"/>
      <c r="C201" s="280"/>
      <c r="D201" s="281" t="s">
        <v>251</v>
      </c>
      <c r="E201" s="282">
        <v>1478.96</v>
      </c>
      <c r="F201" s="283"/>
      <c r="G201" s="282">
        <v>10372</v>
      </c>
      <c r="H201" s="292">
        <v>381</v>
      </c>
      <c r="I201" s="284">
        <f t="shared" si="724"/>
      </c>
      <c r="J201" s="285">
        <f t="shared" si="837"/>
      </c>
      <c r="K201" s="282">
        <v>21</v>
      </c>
      <c r="L201" s="285">
        <f t="shared" si="957"/>
      </c>
      <c r="M201" s="282">
        <v>0</v>
      </c>
      <c r="N201" s="286">
        <f t="shared" si="1019"/>
      </c>
      <c r="O201" s="282">
        <v>0</v>
      </c>
      <c r="P201" s="286">
        <f t="shared" si="1050"/>
      </c>
      <c r="Q201" s="287"/>
      <c r="R201" s="282"/>
      <c r="S201" s="287"/>
      <c r="T201" s="282"/>
      <c r="U201" s="288"/>
      <c r="V201" s="289"/>
      <c r="W201" s="282"/>
      <c r="X201" s="289"/>
      <c r="Y201" s="287"/>
      <c r="Z201" s="289"/>
      <c r="AA201" s="289"/>
      <c r="AB201" s="282"/>
      <c r="AC201" s="282"/>
      <c r="AD201" s="287"/>
      <c r="AE201" s="289"/>
      <c r="AF201" s="290" t="s">
        <v>252</v>
      </c>
    </row>
    <row r="202">
      <c r="A202" s="278"/>
      <c r="B202" s="279" t="s">
        <v>261</v>
      </c>
      <c r="C202" s="280" t="s">
        <v>273</v>
      </c>
      <c r="D202" s="281" t="s">
        <v>249</v>
      </c>
      <c r="E202" s="282">
        <v>8.7</v>
      </c>
      <c r="F202" s="283">
        <f>E202+E203</f>
      </c>
      <c r="G202" s="282">
        <v>173</v>
      </c>
      <c r="H202" s="282">
        <v>9</v>
      </c>
      <c r="I202" s="284">
        <f t="shared" si="724"/>
      </c>
      <c r="J202" s="285">
        <f t="shared" si="837"/>
      </c>
      <c r="K202" s="282">
        <v>0</v>
      </c>
      <c r="L202" s="235">
        <f t="shared" si="957"/>
      </c>
      <c r="M202" s="282">
        <v>0</v>
      </c>
      <c r="N202" s="286">
        <f t="shared" si="1019"/>
      </c>
      <c r="O202" s="282">
        <v>0</v>
      </c>
      <c r="P202" s="286">
        <f t="shared" si="1050"/>
      </c>
      <c r="Q202" s="287">
        <f>(M202+M203)/(O202+O203)</f>
      </c>
      <c r="R202" s="282">
        <v>1</v>
      </c>
      <c r="S202" s="287">
        <f>(O202+O203)/(K202+K203)</f>
      </c>
      <c r="T202" s="282">
        <v>0</v>
      </c>
      <c r="U202" s="288">
        <f>F202/T202</f>
      </c>
      <c r="V202" s="289">
        <f>(F202+4*500)/T202</f>
      </c>
      <c r="W202" s="282">
        <v>0</v>
      </c>
      <c r="X202" s="289">
        <f>W202/T202</f>
      </c>
      <c r="Y202" s="287">
        <f>T202/R202</f>
      </c>
      <c r="Z202" s="289">
        <f>W202/F202</f>
      </c>
      <c r="AA202" s="289">
        <f>W202/(F202+500)</f>
      </c>
      <c r="AB202" s="282">
        <v>0</v>
      </c>
      <c r="AC202" s="282">
        <v>0</v>
      </c>
      <c r="AD202" s="287">
        <f>AB202/T202</f>
      </c>
      <c r="AE202" s="289">
        <f>(W202-AC202)/(F202+500)</f>
      </c>
      <c r="AF202" s="290" t="s">
        <v>250</v>
      </c>
    </row>
    <row r="203">
      <c r="A203" s="278"/>
      <c r="B203" s="279"/>
      <c r="C203" s="280"/>
      <c r="D203" s="281" t="s">
        <v>251</v>
      </c>
      <c r="E203" s="282">
        <v>984.91</v>
      </c>
      <c r="F203" s="283"/>
      <c r="G203" s="282">
        <v>7219</v>
      </c>
      <c r="H203" s="282">
        <v>275</v>
      </c>
      <c r="I203" s="284">
        <f t="shared" si="724"/>
      </c>
      <c r="J203" s="285">
        <f t="shared" si="837"/>
      </c>
      <c r="K203" s="282">
        <v>21</v>
      </c>
      <c r="L203" s="285">
        <f t="shared" si="957"/>
      </c>
      <c r="M203" s="282">
        <v>0</v>
      </c>
      <c r="N203" s="286">
        <f t="shared" si="1019"/>
      </c>
      <c r="O203" s="282">
        <v>0</v>
      </c>
      <c r="P203" s="286">
        <f t="shared" si="1050"/>
      </c>
      <c r="Q203" s="287"/>
      <c r="R203" s="282"/>
      <c r="S203" s="287"/>
      <c r="T203" s="282"/>
      <c r="U203" s="288"/>
      <c r="V203" s="289"/>
      <c r="W203" s="282"/>
      <c r="X203" s="289"/>
      <c r="Y203" s="287"/>
      <c r="Z203" s="289"/>
      <c r="AA203" s="289"/>
      <c r="AB203" s="282"/>
      <c r="AC203" s="282"/>
      <c r="AD203" s="287"/>
      <c r="AE203" s="289"/>
      <c r="AF203" s="290" t="s">
        <v>252</v>
      </c>
    </row>
    <row r="204">
      <c r="A204" s="278"/>
      <c r="B204" s="279" t="s">
        <v>262</v>
      </c>
      <c r="C204" s="280" t="s">
        <v>273</v>
      </c>
      <c r="D204" s="281" t="s">
        <v>249</v>
      </c>
      <c r="E204" s="282">
        <v>6.26</v>
      </c>
      <c r="F204" s="283">
        <f>E204+E205</f>
      </c>
      <c r="G204" s="282">
        <v>117</v>
      </c>
      <c r="H204" s="282">
        <v>10</v>
      </c>
      <c r="I204" s="284">
        <f t="shared" si="724"/>
      </c>
      <c r="J204" s="285">
        <f t="shared" si="837"/>
      </c>
      <c r="K204" s="282">
        <v>0</v>
      </c>
      <c r="L204" s="285">
        <f t="shared" si="957"/>
      </c>
      <c r="M204" s="282">
        <v>0</v>
      </c>
      <c r="N204" s="286">
        <f t="shared" si="1019"/>
      </c>
      <c r="O204" s="282">
        <v>0</v>
      </c>
      <c r="P204" s="286">
        <f t="shared" si="1050"/>
      </c>
      <c r="Q204" s="287">
        <f>(M204+M205)/(O204+O205)</f>
      </c>
      <c r="R204" s="282">
        <v>1</v>
      </c>
      <c r="S204" s="287">
        <f>(O204+O205)/(K204+K205)</f>
      </c>
      <c r="T204" s="282">
        <v>0</v>
      </c>
      <c r="U204" s="288">
        <f>F204/T204</f>
      </c>
      <c r="V204" s="289">
        <f>(F204+4*500)/T204</f>
      </c>
      <c r="W204" s="282">
        <v>0</v>
      </c>
      <c r="X204" s="289">
        <f>W204/T204</f>
      </c>
      <c r="Y204" s="287">
        <f>T204/R204</f>
      </c>
      <c r="Z204" s="289">
        <f>W204/F204</f>
      </c>
      <c r="AA204" s="289">
        <f>W204/(F204+500)</f>
      </c>
      <c r="AB204" s="282">
        <v>0</v>
      </c>
      <c r="AC204" s="282">
        <v>0</v>
      </c>
      <c r="AD204" s="287">
        <f>AB204/T204</f>
      </c>
      <c r="AE204" s="289">
        <f>(W204-AC204)/(F204+500)</f>
      </c>
      <c r="AF204" s="290" t="s">
        <v>250</v>
      </c>
    </row>
    <row r="205">
      <c r="A205" s="278"/>
      <c r="B205" s="279"/>
      <c r="C205" s="280"/>
      <c r="D205" s="281" t="s">
        <v>251</v>
      </c>
      <c r="E205" s="282">
        <v>448.28</v>
      </c>
      <c r="F205" s="283"/>
      <c r="G205" s="282">
        <v>10844</v>
      </c>
      <c r="H205" s="292">
        <v>401</v>
      </c>
      <c r="I205" s="284">
        <f t="shared" si="724"/>
      </c>
      <c r="J205" s="285">
        <f t="shared" si="837"/>
      </c>
      <c r="K205" s="282">
        <v>0</v>
      </c>
      <c r="L205" s="285">
        <f t="shared" si="957"/>
      </c>
      <c r="M205" s="282">
        <v>0</v>
      </c>
      <c r="N205" s="286">
        <f t="shared" si="1019"/>
      </c>
      <c r="O205" s="282">
        <v>0</v>
      </c>
      <c r="P205" s="286">
        <f t="shared" si="1050"/>
      </c>
      <c r="Q205" s="287"/>
      <c r="R205" s="282"/>
      <c r="S205" s="287"/>
      <c r="T205" s="282"/>
      <c r="U205" s="288"/>
      <c r="V205" s="289"/>
      <c r="W205" s="282"/>
      <c r="X205" s="289"/>
      <c r="Y205" s="287"/>
      <c r="Z205" s="289"/>
      <c r="AA205" s="289"/>
      <c r="AB205" s="282"/>
      <c r="AC205" s="282"/>
      <c r="AD205" s="287"/>
      <c r="AE205" s="289"/>
      <c r="AF205" s="290" t="s">
        <v>252</v>
      </c>
    </row>
    <row r="206">
      <c r="A206" s="278"/>
      <c r="B206" s="279" t="s">
        <v>263</v>
      </c>
      <c r="C206" s="280" t="s">
        <v>273</v>
      </c>
      <c r="D206" s="281" t="s">
        <v>249</v>
      </c>
      <c r="E206" s="282">
        <v>29.56</v>
      </c>
      <c r="F206" s="283">
        <f>E206+E207</f>
      </c>
      <c r="G206" s="282">
        <v>184</v>
      </c>
      <c r="H206" s="282">
        <v>18</v>
      </c>
      <c r="I206" s="284">
        <f t="shared" si="724"/>
      </c>
      <c r="J206" s="285">
        <f t="shared" si="837"/>
      </c>
      <c r="K206" s="282">
        <v>1</v>
      </c>
      <c r="L206" s="285">
        <f t="shared" si="957"/>
      </c>
      <c r="M206" s="282">
        <v>0</v>
      </c>
      <c r="N206" s="286">
        <f t="shared" si="1019"/>
      </c>
      <c r="O206" s="282">
        <v>0</v>
      </c>
      <c r="P206" s="286">
        <f t="shared" si="1050"/>
      </c>
      <c r="Q206" s="287">
        <f>(M206+M207)/(O206+O207)</f>
      </c>
      <c r="R206" s="282">
        <v>2</v>
      </c>
      <c r="S206" s="287">
        <f>(O206+O207)/(K206+K207)</f>
      </c>
      <c r="T206" s="282">
        <v>2</v>
      </c>
      <c r="U206" s="288">
        <f>F206/T206</f>
      </c>
      <c r="V206" s="289">
        <f>(F206+4*500)/T206</f>
      </c>
      <c r="W206" s="282">
        <v>2407.2000000000007</v>
      </c>
      <c r="X206" s="289">
        <f>W206/T206</f>
      </c>
      <c r="Y206" s="287">
        <f>T206/R206</f>
      </c>
      <c r="Z206" s="289">
        <f>W206/F206</f>
      </c>
      <c r="AA206" s="289">
        <f>W206/(F206+500)</f>
      </c>
      <c r="AB206" s="282">
        <v>0</v>
      </c>
      <c r="AC206" s="282">
        <v>0</v>
      </c>
      <c r="AD206" s="287">
        <f>AB206/T206</f>
      </c>
      <c r="AE206" s="289">
        <f>(W206-AC206)/(F206+500)</f>
      </c>
      <c r="AF206" s="290" t="s">
        <v>250</v>
      </c>
    </row>
    <row r="207">
      <c r="A207" s="278"/>
      <c r="B207" s="279"/>
      <c r="C207" s="280"/>
      <c r="D207" s="281" t="s">
        <v>251</v>
      </c>
      <c r="E207" s="282">
        <v>1233.37</v>
      </c>
      <c r="F207" s="283"/>
      <c r="G207" s="282">
        <v>11135</v>
      </c>
      <c r="H207" s="292">
        <v>445</v>
      </c>
      <c r="I207" s="284">
        <f t="shared" si="724"/>
      </c>
      <c r="J207" s="285">
        <f t="shared" si="837"/>
      </c>
      <c r="K207" s="282">
        <v>18</v>
      </c>
      <c r="L207" s="285">
        <f t="shared" si="957"/>
      </c>
      <c r="M207" s="282">
        <v>2</v>
      </c>
      <c r="N207" s="286">
        <f t="shared" si="1019"/>
      </c>
      <c r="O207" s="282">
        <v>0</v>
      </c>
      <c r="P207" s="286">
        <f t="shared" si="1050"/>
      </c>
      <c r="Q207" s="287"/>
      <c r="R207" s="282"/>
      <c r="S207" s="287"/>
      <c r="T207" s="282"/>
      <c r="U207" s="288"/>
      <c r="V207" s="289"/>
      <c r="W207" s="282"/>
      <c r="X207" s="289"/>
      <c r="Y207" s="287"/>
      <c r="Z207" s="289"/>
      <c r="AA207" s="289"/>
      <c r="AB207" s="282"/>
      <c r="AC207" s="282"/>
      <c r="AD207" s="287"/>
      <c r="AE207" s="289"/>
      <c r="AF207" s="290" t="s">
        <v>252</v>
      </c>
    </row>
    <row r="208">
      <c r="A208" s="278"/>
      <c r="B208" s="293" t="s">
        <v>257</v>
      </c>
      <c r="C208" s="293"/>
      <c r="D208" s="293"/>
      <c r="E208" s="247">
        <f>SUM(E198:E207)</f>
      </c>
      <c r="F208" s="247">
        <f>SUM(F198:F207)</f>
      </c>
      <c r="G208" s="247">
        <f>SUM(G198:G207)</f>
      </c>
      <c r="H208" s="247">
        <f>SUM(H198:H207)</f>
      </c>
      <c r="I208" s="295">
        <f t="shared" si="724"/>
      </c>
      <c r="J208" s="296">
        <f t="shared" si="837"/>
      </c>
      <c r="K208" s="247">
        <f>SUM(K198:K207)</f>
      </c>
      <c r="L208" s="296">
        <f t="shared" si="957"/>
      </c>
      <c r="M208" s="247">
        <f>SUM(M198:M207)</f>
      </c>
      <c r="N208" s="297">
        <f t="shared" si="1019"/>
      </c>
      <c r="O208" s="247">
        <f>SUM(O198:O207)</f>
      </c>
      <c r="P208" s="297">
        <f t="shared" si="1050"/>
      </c>
      <c r="Q208" s="298">
        <f>M208/O208</f>
      </c>
      <c r="R208" s="247">
        <f>SUM(R198:R207)</f>
      </c>
      <c r="S208" s="298">
        <f>(O208+O208)/(K208+K208)</f>
      </c>
      <c r="T208" s="247">
        <f>SUM(T198:T207)</f>
      </c>
      <c r="U208" s="299">
        <f t="shared" ref="U208:U209" si="18">F208/T208</f>
      </c>
      <c r="V208" s="300">
        <f t="shared" ref="V208:V209" si="144">(F208+4*500)/T208</f>
      </c>
      <c r="W208" s="247">
        <f>SUM(W198:W207)</f>
      </c>
      <c r="X208" s="301">
        <f t="shared" ref="X208:X209" si="186">W208/T208</f>
      </c>
      <c r="Y208" s="298">
        <f t="shared" ref="Y208:Y209" si="324">T208/R208</f>
      </c>
      <c r="Z208" s="300">
        <f t="shared" ref="Z208:Z209" si="462">W208/F208</f>
      </c>
      <c r="AA208" s="300">
        <f>W208/(F208+COUNT(W198:W207*500))</f>
      </c>
      <c r="AB208" s="247">
        <f>SUM(AB198:AB207)</f>
      </c>
      <c r="AC208" s="247">
        <f>SUM(AC198:AC207)</f>
      </c>
      <c r="AD208" s="298">
        <f t="shared" ref="AD208:AD209" si="600">AB208/T208</f>
      </c>
      <c r="AE208" s="302">
        <f>(W208-AC208)/(F208+COUNT(W198:W207)*500)</f>
      </c>
      <c r="AF208" s="289"/>
    </row>
    <row r="209">
      <c r="A209" s="278"/>
      <c r="B209" s="279" t="s">
        <v>264</v>
      </c>
      <c r="C209" s="256" t="s">
        <v>284</v>
      </c>
      <c r="D209" s="281" t="s">
        <v>249</v>
      </c>
      <c r="E209" s="282">
        <v>17.63</v>
      </c>
      <c r="F209" s="283">
        <f>E209+E210</f>
      </c>
      <c r="G209" s="282">
        <v>207</v>
      </c>
      <c r="H209" s="282">
        <v>16</v>
      </c>
      <c r="I209" s="284">
        <f t="shared" si="724"/>
      </c>
      <c r="J209" s="285">
        <f t="shared" si="837"/>
      </c>
      <c r="K209" s="282">
        <v>0</v>
      </c>
      <c r="L209" s="285">
        <f t="shared" si="957"/>
      </c>
      <c r="M209" s="282">
        <v>0</v>
      </c>
      <c r="N209" s="286">
        <f t="shared" si="1019"/>
      </c>
      <c r="O209" s="282">
        <v>0</v>
      </c>
      <c r="P209" s="286">
        <f t="shared" si="1050"/>
      </c>
      <c r="Q209" s="287">
        <f>(M209+M210)/(O209+O210)</f>
      </c>
      <c r="R209" s="282">
        <v>3</v>
      </c>
      <c r="S209" s="287">
        <f>(O209+O210)/(K209+K210)</f>
      </c>
      <c r="T209" s="282">
        <v>0</v>
      </c>
      <c r="U209" s="288">
        <f t="shared" si="18"/>
      </c>
      <c r="V209" s="289">
        <f t="shared" si="144"/>
      </c>
      <c r="W209" s="282">
        <v>0</v>
      </c>
      <c r="X209" s="289">
        <f t="shared" si="186"/>
      </c>
      <c r="Y209" s="287">
        <f t="shared" si="324"/>
      </c>
      <c r="Z209" s="289">
        <f t="shared" si="462"/>
      </c>
      <c r="AA209" s="289">
        <f>W209/(F209+500)</f>
      </c>
      <c r="AB209" s="282">
        <v>0</v>
      </c>
      <c r="AC209" s="282">
        <v>0</v>
      </c>
      <c r="AD209" s="287">
        <f t="shared" si="600"/>
      </c>
      <c r="AE209" s="289">
        <f>(W209-AC209)/(F209+500)</f>
      </c>
      <c r="AF209" s="290" t="s">
        <v>266</v>
      </c>
    </row>
    <row r="210">
      <c r="A210" s="278"/>
      <c r="B210" s="279"/>
      <c r="C210" s="256"/>
      <c r="D210" s="281" t="s">
        <v>251</v>
      </c>
      <c r="E210" s="282">
        <v>1097.3</v>
      </c>
      <c r="F210" s="283"/>
      <c r="G210" s="282">
        <v>8455</v>
      </c>
      <c r="H210" s="292">
        <v>336</v>
      </c>
      <c r="I210" s="284">
        <f t="shared" si="724"/>
      </c>
      <c r="J210" s="285">
        <f t="shared" si="837"/>
      </c>
      <c r="K210" s="282">
        <v>11</v>
      </c>
      <c r="L210" s="285">
        <f t="shared" si="957"/>
      </c>
      <c r="M210" s="282">
        <v>0</v>
      </c>
      <c r="N210" s="286">
        <f t="shared" si="1019"/>
      </c>
      <c r="O210" s="282">
        <v>0</v>
      </c>
      <c r="P210" s="286">
        <f t="shared" si="1050"/>
      </c>
      <c r="Q210" s="287"/>
      <c r="R210" s="282"/>
      <c r="S210" s="287"/>
      <c r="T210" s="282"/>
      <c r="U210" s="288"/>
      <c r="V210" s="289"/>
      <c r="W210" s="282"/>
      <c r="X210" s="289"/>
      <c r="Y210" s="287"/>
      <c r="Z210" s="289"/>
      <c r="AA210" s="289"/>
      <c r="AB210" s="282"/>
      <c r="AC210" s="282"/>
      <c r="AD210" s="287"/>
      <c r="AE210" s="289"/>
      <c r="AF210" s="290" t="s">
        <v>267</v>
      </c>
    </row>
    <row r="211">
      <c r="A211" s="278"/>
      <c r="B211" s="229" t="s">
        <v>268</v>
      </c>
      <c r="C211" s="256" t="s">
        <v>284</v>
      </c>
      <c r="D211" s="231" t="s">
        <v>249</v>
      </c>
      <c r="E211" s="232">
        <v>36.38</v>
      </c>
      <c r="F211" s="233">
        <f>E211+E212</f>
      </c>
      <c r="G211" s="232">
        <v>240</v>
      </c>
      <c r="H211" s="232">
        <v>17</v>
      </c>
      <c r="I211" s="234">
        <f t="shared" si="724"/>
      </c>
      <c r="J211" s="235">
        <f t="shared" si="837"/>
      </c>
      <c r="K211" s="232">
        <v>0</v>
      </c>
      <c r="L211" s="235">
        <f t="shared" si="957"/>
      </c>
      <c r="M211" s="232">
        <v>0</v>
      </c>
      <c r="N211" s="236">
        <f t="shared" si="1019"/>
      </c>
      <c r="O211" s="232">
        <v>0</v>
      </c>
      <c r="P211" s="236">
        <f t="shared" si="1050"/>
      </c>
      <c r="Q211" s="237">
        <f>(M211+M212)/(O211+O212)</f>
      </c>
      <c r="R211" s="232">
        <v>4</v>
      </c>
      <c r="S211" s="237">
        <f>(O211+O212)/(K211+K212)</f>
      </c>
      <c r="T211" s="232">
        <v>1</v>
      </c>
      <c r="U211" s="239">
        <f>F211/T211</f>
      </c>
      <c r="V211" s="240">
        <f>(F211+4*500)/T211</f>
      </c>
      <c r="W211" s="303">
        <v>2011.199999999999</v>
      </c>
      <c r="X211" s="240">
        <f>W211/T211</f>
      </c>
      <c r="Y211" s="237">
        <f>T211/R211</f>
      </c>
      <c r="Z211" s="240">
        <f>W211/F211</f>
      </c>
      <c r="AA211" s="240">
        <f>W211/(F211+500)</f>
      </c>
      <c r="AB211" s="232">
        <v>1</v>
      </c>
      <c r="AC211" s="232">
        <v>2011.2</v>
      </c>
      <c r="AD211" s="237">
        <f>AB211/T211</f>
      </c>
      <c r="AE211" s="240">
        <f>(W211-AC211)/(F211+500)</f>
      </c>
      <c r="AF211" s="240" t="s">
        <v>266</v>
      </c>
    </row>
    <row r="212">
      <c r="A212" s="278"/>
      <c r="B212" s="229"/>
      <c r="C212" s="256"/>
      <c r="D212" s="231" t="s">
        <v>251</v>
      </c>
      <c r="E212" s="232">
        <v>847.35</v>
      </c>
      <c r="F212" s="233"/>
      <c r="G212" s="232">
        <v>7108</v>
      </c>
      <c r="H212" s="232">
        <v>274</v>
      </c>
      <c r="I212" s="234">
        <f t="shared" si="724"/>
      </c>
      <c r="J212" s="235">
        <f t="shared" si="837"/>
      </c>
      <c r="K212" s="232">
        <v>10</v>
      </c>
      <c r="L212" s="235">
        <f t="shared" si="957"/>
      </c>
      <c r="M212" s="232">
        <v>1</v>
      </c>
      <c r="N212" s="236">
        <f t="shared" si="1019"/>
      </c>
      <c r="O212" s="232">
        <v>0</v>
      </c>
      <c r="P212" s="236">
        <f t="shared" si="1050"/>
      </c>
      <c r="Q212" s="237"/>
      <c r="R212" s="232"/>
      <c r="S212" s="237"/>
      <c r="T212" s="232"/>
      <c r="U212" s="239"/>
      <c r="V212" s="240"/>
      <c r="W212" s="303"/>
      <c r="X212" s="240"/>
      <c r="Y212" s="237"/>
      <c r="Z212" s="240"/>
      <c r="AA212" s="240"/>
      <c r="AB212" s="232"/>
      <c r="AC212" s="232"/>
      <c r="AD212" s="237"/>
      <c r="AE212" s="240"/>
      <c r="AF212" s="240" t="s">
        <v>267</v>
      </c>
    </row>
    <row r="213">
      <c r="A213" s="278"/>
      <c r="B213" s="293" t="s">
        <v>257</v>
      </c>
      <c r="C213" s="293"/>
      <c r="D213" s="293"/>
      <c r="E213" s="294">
        <f>SUM(E209:E212)</f>
      </c>
      <c r="F213" s="294">
        <f>SUM(F209:F212)</f>
      </c>
      <c r="G213" s="294">
        <f>SUM(G209:G212)</f>
      </c>
      <c r="H213" s="294">
        <f>SUM(H209:H212)</f>
      </c>
      <c r="I213" s="295">
        <f t="shared" si="724"/>
      </c>
      <c r="J213" s="296">
        <f t="shared" si="837"/>
      </c>
      <c r="K213" s="294">
        <f>SUM(K209:K212)</f>
      </c>
      <c r="L213" s="296">
        <f t="shared" si="957"/>
      </c>
      <c r="M213" s="294">
        <f>SUM(M209:M212)</f>
      </c>
      <c r="N213" s="297">
        <f t="shared" si="1019"/>
      </c>
      <c r="O213" s="294">
        <f>SUM(O209:O212)</f>
      </c>
      <c r="P213" s="297">
        <f t="shared" si="1050"/>
      </c>
      <c r="Q213" s="298">
        <f>M213/O213</f>
      </c>
      <c r="R213" s="294">
        <f>SUM(R209:R212)</f>
      </c>
      <c r="S213" s="298">
        <f>(O213+O213)/(K213+K213)</f>
      </c>
      <c r="T213" s="294">
        <f>SUM(T209:T212)</f>
      </c>
      <c r="U213" s="299">
        <f t="shared" ref="U213:U214" si="19">F213/T213</f>
      </c>
      <c r="V213" s="300">
        <f t="shared" ref="V213:V214" si="145">(F213+4*500)/T213</f>
      </c>
      <c r="W213" s="294">
        <f>SUM(W209:W212)</f>
      </c>
      <c r="X213" s="301">
        <f t="shared" ref="X213:X214" si="187">W213/T213</f>
      </c>
      <c r="Y213" s="298">
        <f t="shared" ref="Y213:Y214" si="325">T213/R213</f>
      </c>
      <c r="Z213" s="300">
        <f t="shared" ref="Z213:Z214" si="463">W213/F213</f>
      </c>
      <c r="AA213" s="300">
        <f>W213/(F213+COUNT(W209:W212*500))</f>
      </c>
      <c r="AB213" s="294">
        <f>SUM(AB209:AB212)</f>
      </c>
      <c r="AC213" s="294">
        <f>SUM(AC209:AC212)</f>
      </c>
      <c r="AD213" s="298">
        <f t="shared" ref="AD213:AD214" si="601">AB213/T213</f>
      </c>
      <c r="AE213" s="302">
        <f>(W213-AC213)/(F213+COUNT(W209:W212)*500)</f>
      </c>
      <c r="AF213" s="289"/>
    </row>
    <row r="214">
      <c r="A214" s="278"/>
      <c r="B214" s="304" t="s">
        <v>269</v>
      </c>
      <c r="C214" s="280" t="s">
        <v>259</v>
      </c>
      <c r="D214" s="281" t="s">
        <v>249</v>
      </c>
      <c r="E214" s="282">
        <v>27.59</v>
      </c>
      <c r="F214" s="283">
        <f>E214+E215</f>
      </c>
      <c r="G214" s="282">
        <v>151</v>
      </c>
      <c r="H214" s="282">
        <v>16</v>
      </c>
      <c r="I214" s="284">
        <f t="shared" si="724"/>
      </c>
      <c r="J214" s="285">
        <f t="shared" si="837"/>
      </c>
      <c r="K214" s="282">
        <v>0</v>
      </c>
      <c r="L214" s="285">
        <f t="shared" si="957"/>
      </c>
      <c r="M214" s="282">
        <v>0</v>
      </c>
      <c r="N214" s="286">
        <f t="shared" si="1019"/>
      </c>
      <c r="O214" s="282">
        <v>0</v>
      </c>
      <c r="P214" s="286">
        <f t="shared" si="1050"/>
      </c>
      <c r="Q214" s="287">
        <f>(M214+M215)/(O214+O215)</f>
      </c>
      <c r="R214" s="282">
        <v>2</v>
      </c>
      <c r="S214" s="287">
        <f>(O214+O215)/(K214+K215)</f>
      </c>
      <c r="T214" s="282">
        <v>1</v>
      </c>
      <c r="U214" s="288">
        <f t="shared" si="19"/>
      </c>
      <c r="V214" s="289">
        <f t="shared" si="145"/>
      </c>
      <c r="W214" s="282">
        <v>264</v>
      </c>
      <c r="X214" s="289">
        <f t="shared" si="187"/>
      </c>
      <c r="Y214" s="287">
        <f t="shared" si="325"/>
      </c>
      <c r="Z214" s="289">
        <f t="shared" si="463"/>
      </c>
      <c r="AA214" s="289">
        <f>W214/(F214+500)</f>
      </c>
      <c r="AB214" s="282">
        <v>0</v>
      </c>
      <c r="AC214" s="282">
        <v>0</v>
      </c>
      <c r="AD214" s="287">
        <f t="shared" si="601"/>
      </c>
      <c r="AE214" s="289">
        <f>(W214-AC214)/(F214+500)</f>
      </c>
      <c r="AF214" s="290" t="s">
        <v>266</v>
      </c>
    </row>
    <row r="215">
      <c r="A215" s="278"/>
      <c r="B215" s="304"/>
      <c r="C215" s="280"/>
      <c r="D215" s="281" t="s">
        <v>251</v>
      </c>
      <c r="E215" s="282">
        <v>786.08</v>
      </c>
      <c r="F215" s="283"/>
      <c r="G215" s="282">
        <v>7449</v>
      </c>
      <c r="H215" s="282">
        <v>246</v>
      </c>
      <c r="I215" s="284">
        <f t="shared" si="724"/>
      </c>
      <c r="J215" s="285">
        <f t="shared" si="837"/>
      </c>
      <c r="K215" s="282">
        <v>9</v>
      </c>
      <c r="L215" s="285">
        <f t="shared" si="957"/>
      </c>
      <c r="M215" s="282">
        <v>1</v>
      </c>
      <c r="N215" s="286">
        <f t="shared" si="1019"/>
      </c>
      <c r="O215" s="282">
        <v>0</v>
      </c>
      <c r="P215" s="286">
        <f t="shared" si="1050"/>
      </c>
      <c r="Q215" s="287"/>
      <c r="R215" s="282"/>
      <c r="S215" s="287"/>
      <c r="T215" s="282"/>
      <c r="U215" s="288"/>
      <c r="V215" s="289"/>
      <c r="W215" s="282"/>
      <c r="X215" s="289"/>
      <c r="Y215" s="287"/>
      <c r="Z215" s="289"/>
      <c r="AA215" s="289"/>
      <c r="AB215" s="282"/>
      <c r="AC215" s="282"/>
      <c r="AD215" s="287"/>
      <c r="AE215" s="289"/>
      <c r="AF215" s="290" t="s">
        <v>267</v>
      </c>
    </row>
    <row r="216">
      <c r="A216" s="278"/>
      <c r="B216" s="304" t="s">
        <v>270</v>
      </c>
      <c r="C216" s="280" t="s">
        <v>259</v>
      </c>
      <c r="D216" s="281" t="s">
        <v>249</v>
      </c>
      <c r="E216" s="282">
        <v>31.66</v>
      </c>
      <c r="F216" s="283">
        <f>E216+E217</f>
      </c>
      <c r="G216" s="282">
        <v>157</v>
      </c>
      <c r="H216" s="282">
        <v>15</v>
      </c>
      <c r="I216" s="284">
        <f t="shared" si="724"/>
      </c>
      <c r="J216" s="285">
        <f t="shared" si="837"/>
      </c>
      <c r="K216" s="282">
        <v>0</v>
      </c>
      <c r="L216" s="285">
        <f t="shared" si="957"/>
      </c>
      <c r="M216" s="282">
        <v>0</v>
      </c>
      <c r="N216" s="286">
        <f t="shared" si="1019"/>
      </c>
      <c r="O216" s="282">
        <v>0</v>
      </c>
      <c r="P216" s="286">
        <f t="shared" si="1050"/>
      </c>
      <c r="Q216" s="287">
        <f>(M216+M217)/(O216+O217)</f>
      </c>
      <c r="R216" s="282">
        <v>0</v>
      </c>
      <c r="S216" s="287">
        <f>(O216+O217)/(K216+K217)</f>
      </c>
      <c r="T216" s="282">
        <v>0</v>
      </c>
      <c r="U216" s="288">
        <f>F216/T216</f>
      </c>
      <c r="V216" s="289">
        <f>(F216+4*500)/T216</f>
      </c>
      <c r="W216" s="282">
        <v>0</v>
      </c>
      <c r="X216" s="289">
        <f>W216/T216</f>
      </c>
      <c r="Y216" s="287">
        <f>T216/R216</f>
      </c>
      <c r="Z216" s="289">
        <f>W216/F216</f>
      </c>
      <c r="AA216" s="289">
        <f>W216/(F216+500)</f>
      </c>
      <c r="AB216" s="282">
        <v>0</v>
      </c>
      <c r="AC216" s="282">
        <v>0</v>
      </c>
      <c r="AD216" s="287">
        <f>AB216/T216</f>
      </c>
      <c r="AE216" s="289">
        <f>(W216-AC216)/(F216+500)</f>
      </c>
      <c r="AF216" s="290" t="s">
        <v>266</v>
      </c>
    </row>
    <row r="217">
      <c r="A217" s="278"/>
      <c r="B217" s="304"/>
      <c r="C217" s="280"/>
      <c r="D217" s="281" t="s">
        <v>251</v>
      </c>
      <c r="E217" s="282">
        <v>791.46</v>
      </c>
      <c r="F217" s="283"/>
      <c r="G217" s="282">
        <v>8219</v>
      </c>
      <c r="H217" s="282">
        <v>282</v>
      </c>
      <c r="I217" s="284">
        <f t="shared" si="724"/>
      </c>
      <c r="J217" s="285">
        <f t="shared" si="837"/>
      </c>
      <c r="K217" s="282">
        <v>16</v>
      </c>
      <c r="L217" s="285">
        <f t="shared" si="957"/>
      </c>
      <c r="M217" s="282">
        <v>0</v>
      </c>
      <c r="N217" s="286">
        <f t="shared" si="1019"/>
      </c>
      <c r="O217" s="282">
        <v>0</v>
      </c>
      <c r="P217" s="286">
        <f t="shared" si="1050"/>
      </c>
      <c r="Q217" s="287"/>
      <c r="R217" s="282"/>
      <c r="S217" s="287"/>
      <c r="T217" s="282"/>
      <c r="U217" s="288"/>
      <c r="V217" s="289"/>
      <c r="W217" s="282"/>
      <c r="X217" s="289"/>
      <c r="Y217" s="287"/>
      <c r="Z217" s="289"/>
      <c r="AA217" s="289"/>
      <c r="AB217" s="282"/>
      <c r="AC217" s="282"/>
      <c r="AD217" s="287"/>
      <c r="AE217" s="289"/>
      <c r="AF217" s="290" t="s">
        <v>267</v>
      </c>
    </row>
    <row r="218">
      <c r="A218" s="278"/>
      <c r="B218" s="304" t="s">
        <v>271</v>
      </c>
      <c r="C218" s="280" t="s">
        <v>259</v>
      </c>
      <c r="D218" s="281" t="s">
        <v>249</v>
      </c>
      <c r="E218" s="282">
        <v>15.87</v>
      </c>
      <c r="F218" s="283">
        <f>E218+E219</f>
      </c>
      <c r="G218" s="282">
        <v>237</v>
      </c>
      <c r="H218" s="282">
        <v>19</v>
      </c>
      <c r="I218" s="284">
        <f t="shared" si="724"/>
      </c>
      <c r="J218" s="285">
        <f t="shared" si="837"/>
      </c>
      <c r="K218" s="282">
        <v>0</v>
      </c>
      <c r="L218" s="285">
        <f t="shared" si="957"/>
      </c>
      <c r="M218" s="282">
        <v>0</v>
      </c>
      <c r="N218" s="286">
        <f t="shared" si="1019"/>
      </c>
      <c r="O218" s="282">
        <v>0</v>
      </c>
      <c r="P218" s="286">
        <f t="shared" si="1050"/>
      </c>
      <c r="Q218" s="287">
        <f>(M218+M219)/(O218+O219)</f>
      </c>
      <c r="R218" s="282">
        <v>3</v>
      </c>
      <c r="S218" s="287">
        <f>(O218+O219)/(K218+K219)</f>
      </c>
      <c r="T218" s="282">
        <v>1</v>
      </c>
      <c r="U218" s="288">
        <f>F218/T218</f>
      </c>
      <c r="V218" s="289">
        <f>(F218+4*500)/T218</f>
      </c>
      <c r="W218" s="282">
        <v>1692</v>
      </c>
      <c r="X218" s="289">
        <f>W218/T218</f>
      </c>
      <c r="Y218" s="287">
        <f>T218/R218</f>
      </c>
      <c r="Z218" s="289">
        <f>W218/F218</f>
      </c>
      <c r="AA218" s="289">
        <f>W218/(F218+500)</f>
      </c>
      <c r="AB218" s="282">
        <v>0</v>
      </c>
      <c r="AC218" s="282">
        <v>0</v>
      </c>
      <c r="AD218" s="287">
        <f>AB218/T218</f>
      </c>
      <c r="AE218" s="289">
        <f>(W218-AC218)/(F218+500)</f>
      </c>
      <c r="AF218" s="290" t="s">
        <v>266</v>
      </c>
    </row>
    <row r="219">
      <c r="A219" s="278"/>
      <c r="B219" s="304"/>
      <c r="C219" s="280"/>
      <c r="D219" s="281" t="s">
        <v>251</v>
      </c>
      <c r="E219" s="282">
        <v>1017.93</v>
      </c>
      <c r="F219" s="283"/>
      <c r="G219" s="282">
        <v>10069</v>
      </c>
      <c r="H219" s="282">
        <v>282</v>
      </c>
      <c r="I219" s="284">
        <f t="shared" si="724"/>
      </c>
      <c r="J219" s="285">
        <f t="shared" si="837"/>
      </c>
      <c r="K219" s="282">
        <v>22</v>
      </c>
      <c r="L219" s="285">
        <f t="shared" si="957"/>
      </c>
      <c r="M219" s="282">
        <v>1</v>
      </c>
      <c r="N219" s="286">
        <f t="shared" si="1019"/>
      </c>
      <c r="O219" s="282">
        <v>0</v>
      </c>
      <c r="P219" s="286">
        <f t="shared" si="1050"/>
      </c>
      <c r="Q219" s="287"/>
      <c r="R219" s="282"/>
      <c r="S219" s="287"/>
      <c r="T219" s="282"/>
      <c r="U219" s="288"/>
      <c r="V219" s="289"/>
      <c r="W219" s="282"/>
      <c r="X219" s="289"/>
      <c r="Y219" s="287"/>
      <c r="Z219" s="289"/>
      <c r="AA219" s="289"/>
      <c r="AB219" s="282"/>
      <c r="AC219" s="282"/>
      <c r="AD219" s="287"/>
      <c r="AE219" s="289"/>
      <c r="AF219" s="290" t="s">
        <v>267</v>
      </c>
    </row>
    <row r="220">
      <c r="A220" s="278"/>
      <c r="B220" s="279" t="s">
        <v>272</v>
      </c>
      <c r="C220" s="280" t="s">
        <v>259</v>
      </c>
      <c r="D220" s="281" t="s">
        <v>249</v>
      </c>
      <c r="E220" s="282">
        <v>57.05</v>
      </c>
      <c r="F220" s="283">
        <f>E220+E221</f>
      </c>
      <c r="G220" s="282">
        <v>355</v>
      </c>
      <c r="H220" s="282">
        <v>13</v>
      </c>
      <c r="I220" s="284">
        <f t="shared" si="724"/>
      </c>
      <c r="J220" s="285">
        <f t="shared" si="837"/>
      </c>
      <c r="K220" s="282">
        <v>0</v>
      </c>
      <c r="L220" s="285">
        <f t="shared" si="957"/>
      </c>
      <c r="M220" s="282">
        <v>0</v>
      </c>
      <c r="N220" s="286">
        <f t="shared" si="1019"/>
      </c>
      <c r="O220" s="282">
        <v>0</v>
      </c>
      <c r="P220" s="286">
        <f t="shared" si="1050"/>
      </c>
      <c r="Q220" s="287">
        <f>(M220+M221)/(O220+O221)</f>
      </c>
      <c r="R220" s="282">
        <v>4</v>
      </c>
      <c r="S220" s="287">
        <f>(O220+O221)/(K220+K221)</f>
      </c>
      <c r="T220" s="282">
        <v>1</v>
      </c>
      <c r="U220" s="288">
        <f>F220/T220</f>
      </c>
      <c r="V220" s="289">
        <f>(F220+4*500)/T220</f>
      </c>
      <c r="W220" s="282">
        <v>403.2000000000007</v>
      </c>
      <c r="X220" s="289">
        <f>W220/T220</f>
      </c>
      <c r="Y220" s="287">
        <f>T220/R220</f>
      </c>
      <c r="Z220" s="289">
        <f>W220/F220</f>
      </c>
      <c r="AA220" s="289">
        <f>W220/(F220+500)</f>
      </c>
      <c r="AB220" s="282">
        <v>0</v>
      </c>
      <c r="AC220" s="282">
        <v>0</v>
      </c>
      <c r="AD220" s="287">
        <f>AB220/T220</f>
      </c>
      <c r="AE220" s="289">
        <f>(W220-AC220)/(F220+500)</f>
      </c>
      <c r="AF220" s="290" t="s">
        <v>266</v>
      </c>
    </row>
    <row r="221">
      <c r="A221" s="278"/>
      <c r="B221" s="279"/>
      <c r="C221" s="280"/>
      <c r="D221" s="281" t="s">
        <v>251</v>
      </c>
      <c r="E221" s="282">
        <v>1231.22</v>
      </c>
      <c r="F221" s="283"/>
      <c r="G221" s="282">
        <v>11283</v>
      </c>
      <c r="H221" s="282">
        <v>341</v>
      </c>
      <c r="I221" s="284">
        <f t="shared" si="724"/>
      </c>
      <c r="J221" s="285">
        <f t="shared" si="837"/>
      </c>
      <c r="K221" s="282">
        <v>14</v>
      </c>
      <c r="L221" s="285">
        <f t="shared" si="957"/>
      </c>
      <c r="M221" s="282">
        <v>1</v>
      </c>
      <c r="N221" s="286">
        <f t="shared" si="1019"/>
      </c>
      <c r="O221" s="282">
        <v>0</v>
      </c>
      <c r="P221" s="286">
        <f t="shared" si="1050"/>
      </c>
      <c r="Q221" s="287"/>
      <c r="R221" s="282"/>
      <c r="S221" s="287"/>
      <c r="T221" s="282"/>
      <c r="U221" s="288"/>
      <c r="V221" s="289"/>
      <c r="W221" s="282"/>
      <c r="X221" s="289"/>
      <c r="Y221" s="287"/>
      <c r="Z221" s="289"/>
      <c r="AA221" s="289"/>
      <c r="AB221" s="282"/>
      <c r="AC221" s="282"/>
      <c r="AD221" s="287"/>
      <c r="AE221" s="289"/>
      <c r="AF221" s="290" t="s">
        <v>267</v>
      </c>
    </row>
    <row r="222">
      <c r="A222" s="278"/>
      <c r="B222" s="246" t="s">
        <v>257</v>
      </c>
      <c r="C222" s="246"/>
      <c r="D222" s="246"/>
      <c r="E222" s="247">
        <f>SUM(E214:E221)</f>
      </c>
      <c r="F222" s="247">
        <f>SUM(F214:F221)</f>
      </c>
      <c r="G222" s="247">
        <f>SUM(G214:G221)</f>
      </c>
      <c r="H222" s="247">
        <f>SUM(H214:H221)</f>
      </c>
      <c r="I222" s="248">
        <f t="shared" si="724"/>
      </c>
      <c r="J222" s="249">
        <f t="shared" si="837"/>
      </c>
      <c r="K222" s="247">
        <f>SUM(K214:K221)</f>
      </c>
      <c r="L222" s="249">
        <f t="shared" si="957"/>
      </c>
      <c r="M222" s="247">
        <f>SUM(M214:M221)</f>
      </c>
      <c r="N222" s="250">
        <f t="shared" si="1019"/>
      </c>
      <c r="O222" s="247">
        <f>SUM(O214:O221)</f>
      </c>
      <c r="P222" s="250">
        <f t="shared" si="1050"/>
      </c>
      <c r="Q222" s="251">
        <f>M222/O222</f>
      </c>
      <c r="R222" s="247">
        <f>SUM(R214:R221)</f>
      </c>
      <c r="S222" s="251">
        <f>(O222+O222)/(K222+K222)</f>
      </c>
      <c r="T222" s="247">
        <f>SUM(T214:T221)</f>
      </c>
      <c r="U222" s="252">
        <f t="shared" ref="U222:U223" si="20">F222/T222</f>
      </c>
      <c r="V222" s="253">
        <f t="shared" ref="V222:V223" si="146">(F222+4*500)/T222</f>
      </c>
      <c r="W222" s="247">
        <f>SUM(W214:W221)</f>
      </c>
      <c r="X222" s="254">
        <f t="shared" ref="X222:X223" si="188">W222/T222</f>
      </c>
      <c r="Y222" s="251">
        <f t="shared" ref="Y222:Y223" si="326">T222/R222</f>
      </c>
      <c r="Z222" s="253">
        <f t="shared" ref="Z222:Z223" si="464">W222/F222</f>
      </c>
      <c r="AA222" s="253">
        <f>W222/(F222+COUNT(W214:W221)*500)</f>
      </c>
      <c r="AB222" s="247">
        <f>SUM(AB214:AB221)</f>
      </c>
      <c r="AC222" s="247">
        <f>SUM(AC214:AC221)</f>
      </c>
      <c r="AD222" s="251">
        <f t="shared" ref="AD222:AD223" si="602">AB222/T222</f>
      </c>
      <c r="AE222" s="255">
        <f>(W222-AC222)/(F222+COUNT(W214:W221)*500)</f>
      </c>
      <c r="AF222" s="240"/>
    </row>
    <row r="223">
      <c r="A223" s="278"/>
      <c r="B223" s="279" t="s">
        <v>274</v>
      </c>
      <c r="C223" s="280" t="s">
        <v>286</v>
      </c>
      <c r="D223" s="231" t="s">
        <v>249</v>
      </c>
      <c r="E223" s="232">
        <v>15.01</v>
      </c>
      <c r="F223" s="233">
        <f>E223+E224</f>
      </c>
      <c r="G223" s="232">
        <v>291</v>
      </c>
      <c r="H223" s="232">
        <v>23</v>
      </c>
      <c r="I223" s="234">
        <f t="shared" si="724"/>
      </c>
      <c r="J223" s="235">
        <f t="shared" si="837"/>
      </c>
      <c r="K223" s="232">
        <v>0</v>
      </c>
      <c r="L223" s="285">
        <f t="shared" si="957"/>
      </c>
      <c r="M223" s="232">
        <v>0</v>
      </c>
      <c r="N223" s="236">
        <f t="shared" si="1019"/>
      </c>
      <c r="O223" s="232">
        <v>0</v>
      </c>
      <c r="P223" s="236">
        <f t="shared" si="1050"/>
      </c>
      <c r="Q223" s="237">
        <f>(M223+M224)/(O223+O224)</f>
      </c>
      <c r="R223" s="232">
        <v>12</v>
      </c>
      <c r="S223" s="237">
        <f>(O223+O224)/(K223+K224)</f>
      </c>
      <c r="T223" s="232">
        <v>4</v>
      </c>
      <c r="U223" s="239">
        <f t="shared" si="20"/>
      </c>
      <c r="V223" s="240">
        <f t="shared" si="146"/>
      </c>
      <c r="W223" s="303">
        <v>7773.5999999999985</v>
      </c>
      <c r="X223" s="240">
        <f t="shared" si="188"/>
      </c>
      <c r="Y223" s="237">
        <f t="shared" si="326"/>
      </c>
      <c r="Z223" s="240">
        <f t="shared" si="464"/>
      </c>
      <c r="AA223" s="240">
        <f>W223/(F223+500)</f>
      </c>
      <c r="AB223" s="232">
        <v>0</v>
      </c>
      <c r="AC223" s="232">
        <v>0</v>
      </c>
      <c r="AD223" s="237">
        <f t="shared" si="602"/>
      </c>
      <c r="AE223" s="240">
        <f>(W223-AC223)/(F223+500)</f>
      </c>
      <c r="AF223" s="240" t="s">
        <v>266</v>
      </c>
    </row>
    <row r="224">
      <c r="A224" s="278"/>
      <c r="B224" s="279"/>
      <c r="C224" s="280"/>
      <c r="D224" s="231" t="s">
        <v>251</v>
      </c>
      <c r="E224" s="232">
        <v>1515.5</v>
      </c>
      <c r="F224" s="233"/>
      <c r="G224" s="232">
        <v>14519</v>
      </c>
      <c r="H224" s="232">
        <v>408</v>
      </c>
      <c r="I224" s="234">
        <f t="shared" si="724"/>
      </c>
      <c r="J224" s="235">
        <f t="shared" si="837"/>
      </c>
      <c r="K224" s="232">
        <v>25</v>
      </c>
      <c r="L224" s="285">
        <f t="shared" si="957"/>
      </c>
      <c r="M224" s="232">
        <v>4</v>
      </c>
      <c r="N224" s="236">
        <f t="shared" si="1019"/>
      </c>
      <c r="O224" s="232">
        <v>0</v>
      </c>
      <c r="P224" s="236">
        <f t="shared" si="1050"/>
      </c>
      <c r="Q224" s="237"/>
      <c r="R224" s="232"/>
      <c r="S224" s="237"/>
      <c r="T224" s="232"/>
      <c r="U224" s="239"/>
      <c r="V224" s="240"/>
      <c r="W224" s="303"/>
      <c r="X224" s="240"/>
      <c r="Y224" s="237"/>
      <c r="Z224" s="240"/>
      <c r="AA224" s="240"/>
      <c r="AB224" s="232"/>
      <c r="AC224" s="232"/>
      <c r="AD224" s="237"/>
      <c r="AE224" s="240"/>
      <c r="AF224" s="240" t="s">
        <v>267</v>
      </c>
    </row>
    <row r="225">
      <c r="A225" s="278"/>
      <c r="B225" s="279" t="s">
        <v>275</v>
      </c>
      <c r="C225" s="280" t="s">
        <v>286</v>
      </c>
      <c r="D225" s="231" t="s">
        <v>249</v>
      </c>
      <c r="E225" s="232">
        <v>37.31</v>
      </c>
      <c r="F225" s="233">
        <f>E225+E226</f>
      </c>
      <c r="G225" s="232">
        <v>258</v>
      </c>
      <c r="H225" s="232">
        <v>18</v>
      </c>
      <c r="I225" s="234">
        <f t="shared" si="724"/>
      </c>
      <c r="J225" s="235">
        <f t="shared" si="837"/>
      </c>
      <c r="K225" s="232">
        <v>1</v>
      </c>
      <c r="L225" s="285">
        <f t="shared" si="957"/>
      </c>
      <c r="M225" s="232">
        <v>0</v>
      </c>
      <c r="N225" s="236">
        <f t="shared" si="1019"/>
      </c>
      <c r="O225" s="232">
        <v>0</v>
      </c>
      <c r="P225" s="236">
        <f t="shared" si="1050"/>
      </c>
      <c r="Q225" s="237">
        <f>(M225+M226)/(O225+O226)</f>
      </c>
      <c r="R225" s="232">
        <v>3</v>
      </c>
      <c r="S225" s="237">
        <f>(O225+O226)/(K225+K226)</f>
      </c>
      <c r="T225" s="232">
        <v>1</v>
      </c>
      <c r="U225" s="239">
        <f>F225/T225</f>
      </c>
      <c r="V225" s="240">
        <f>(F225+4*500)/T225</f>
      </c>
      <c r="W225" s="303">
        <v>2911.2000000000007</v>
      </c>
      <c r="X225" s="240">
        <f>W225/T225</f>
      </c>
      <c r="Y225" s="237">
        <f>T225/R225</f>
      </c>
      <c r="Z225" s="240">
        <f>W225/F225</f>
      </c>
      <c r="AA225" s="240">
        <f>W225/(F225+500)</f>
      </c>
      <c r="AB225" s="232">
        <v>0</v>
      </c>
      <c r="AC225" s="232">
        <v>0</v>
      </c>
      <c r="AD225" s="237">
        <f>AB225/T225</f>
      </c>
      <c r="AE225" s="240">
        <f>(W225-AC225)/(F225+500)</f>
      </c>
      <c r="AF225" s="240" t="s">
        <v>266</v>
      </c>
    </row>
    <row r="226">
      <c r="A226" s="278"/>
      <c r="B226" s="279"/>
      <c r="C226" s="280"/>
      <c r="D226" s="231" t="s">
        <v>251</v>
      </c>
      <c r="E226" s="232">
        <v>1961.07</v>
      </c>
      <c r="F226" s="233"/>
      <c r="G226" s="232">
        <v>21839</v>
      </c>
      <c r="H226" s="232">
        <v>644</v>
      </c>
      <c r="I226" s="234">
        <f t="shared" si="724"/>
      </c>
      <c r="J226" s="235">
        <f t="shared" si="837"/>
      </c>
      <c r="K226" s="232">
        <v>35</v>
      </c>
      <c r="L226" s="285">
        <f t="shared" si="957"/>
      </c>
      <c r="M226" s="232">
        <v>1</v>
      </c>
      <c r="N226" s="236">
        <f t="shared" si="1019"/>
      </c>
      <c r="O226" s="232">
        <v>0</v>
      </c>
      <c r="P226" s="236">
        <f t="shared" si="1050"/>
      </c>
      <c r="Q226" s="237"/>
      <c r="R226" s="232"/>
      <c r="S226" s="237"/>
      <c r="T226" s="232"/>
      <c r="U226" s="239"/>
      <c r="V226" s="240"/>
      <c r="W226" s="303"/>
      <c r="X226" s="240"/>
      <c r="Y226" s="237"/>
      <c r="Z226" s="240"/>
      <c r="AA226" s="240"/>
      <c r="AB226" s="232"/>
      <c r="AC226" s="232"/>
      <c r="AD226" s="237"/>
      <c r="AE226" s="240"/>
      <c r="AF226" s="240" t="s">
        <v>267</v>
      </c>
    </row>
    <row r="227">
      <c r="A227" s="278"/>
      <c r="B227" s="279" t="s">
        <v>276</v>
      </c>
      <c r="C227" s="280" t="s">
        <v>286</v>
      </c>
      <c r="D227" s="231" t="s">
        <v>249</v>
      </c>
      <c r="E227" s="232">
        <v>49.57</v>
      </c>
      <c r="F227" s="233">
        <f>E227+E228</f>
      </c>
      <c r="G227" s="232">
        <v>471</v>
      </c>
      <c r="H227" s="232">
        <v>23</v>
      </c>
      <c r="I227" s="234">
        <f t="shared" si="724"/>
      </c>
      <c r="J227" s="235">
        <f t="shared" si="837"/>
      </c>
      <c r="K227" s="232">
        <v>0</v>
      </c>
      <c r="L227" s="285">
        <f t="shared" si="957"/>
      </c>
      <c r="M227" s="232">
        <v>0</v>
      </c>
      <c r="N227" s="236">
        <f t="shared" si="1019"/>
      </c>
      <c r="O227" s="232">
        <v>0</v>
      </c>
      <c r="P227" s="236">
        <f t="shared" si="1050"/>
      </c>
      <c r="Q227" s="237">
        <f>(M227+M228)/(O227+O228)</f>
      </c>
      <c r="R227" s="232">
        <v>5</v>
      </c>
      <c r="S227" s="237">
        <f>(O227+O228)/(K227+K228)</f>
      </c>
      <c r="T227" s="232">
        <v>0</v>
      </c>
      <c r="U227" s="239">
        <f>F227/T227</f>
      </c>
      <c r="V227" s="240">
        <f>(F227+4*500)/T227</f>
      </c>
      <c r="W227" s="232">
        <v>0</v>
      </c>
      <c r="X227" s="240">
        <f>W227/T227</f>
      </c>
      <c r="Y227" s="237">
        <f>T227/R227</f>
      </c>
      <c r="Z227" s="240">
        <f>W227/F227</f>
      </c>
      <c r="AA227" s="240">
        <f>W227/(F227+500)</f>
      </c>
      <c r="AB227" s="232">
        <v>0</v>
      </c>
      <c r="AC227" s="232">
        <v>0</v>
      </c>
      <c r="AD227" s="237">
        <f>AB227/T227</f>
      </c>
      <c r="AE227" s="240">
        <f>(W227-AC227)/(F227+500)</f>
      </c>
      <c r="AF227" s="240" t="s">
        <v>266</v>
      </c>
    </row>
    <row r="228">
      <c r="A228" s="278"/>
      <c r="B228" s="279"/>
      <c r="C228" s="280"/>
      <c r="D228" s="231" t="s">
        <v>251</v>
      </c>
      <c r="E228" s="232">
        <v>1308.14</v>
      </c>
      <c r="F228" s="233"/>
      <c r="G228" s="232">
        <v>13073</v>
      </c>
      <c r="H228" s="232">
        <v>753</v>
      </c>
      <c r="I228" s="234">
        <f t="shared" si="724"/>
      </c>
      <c r="J228" s="235">
        <f t="shared" si="837"/>
      </c>
      <c r="K228" s="232">
        <v>36</v>
      </c>
      <c r="L228" s="285">
        <f t="shared" si="957"/>
      </c>
      <c r="M228" s="232">
        <v>0</v>
      </c>
      <c r="N228" s="236">
        <f t="shared" si="1019"/>
      </c>
      <c r="O228" s="232">
        <v>0</v>
      </c>
      <c r="P228" s="236">
        <f t="shared" si="1050"/>
      </c>
      <c r="Q228" s="237"/>
      <c r="R228" s="232"/>
      <c r="S228" s="237"/>
      <c r="T228" s="232"/>
      <c r="U228" s="239"/>
      <c r="V228" s="240"/>
      <c r="W228" s="303"/>
      <c r="X228" s="240"/>
      <c r="Y228" s="237"/>
      <c r="Z228" s="240"/>
      <c r="AA228" s="240"/>
      <c r="AB228" s="232"/>
      <c r="AC228" s="232"/>
      <c r="AD228" s="237"/>
      <c r="AE228" s="240"/>
      <c r="AF228" s="240" t="s">
        <v>267</v>
      </c>
    </row>
    <row r="229">
      <c r="A229" s="278"/>
      <c r="B229" s="279" t="s">
        <v>277</v>
      </c>
      <c r="C229" s="280" t="s">
        <v>286</v>
      </c>
      <c r="D229" s="231" t="s">
        <v>249</v>
      </c>
      <c r="E229" s="232">
        <v>29.4</v>
      </c>
      <c r="F229" s="233">
        <f>E229+E230</f>
      </c>
      <c r="G229" s="232">
        <v>416</v>
      </c>
      <c r="H229" s="232">
        <v>15</v>
      </c>
      <c r="I229" s="234">
        <f t="shared" si="724"/>
      </c>
      <c r="J229" s="235">
        <f t="shared" si="837"/>
      </c>
      <c r="K229" s="232">
        <v>0</v>
      </c>
      <c r="L229" s="285">
        <f t="shared" si="957"/>
      </c>
      <c r="M229" s="232">
        <v>0</v>
      </c>
      <c r="N229" s="236">
        <f t="shared" si="1019"/>
      </c>
      <c r="O229" s="232">
        <v>0</v>
      </c>
      <c r="P229" s="236">
        <f t="shared" si="1050"/>
      </c>
      <c r="Q229" s="237">
        <f>(M229+M230)/(O229+O230)</f>
      </c>
      <c r="R229" s="232">
        <v>3</v>
      </c>
      <c r="S229" s="237">
        <f>(O229+O230)/(K229+K230)</f>
      </c>
      <c r="T229" s="232">
        <v>0</v>
      </c>
      <c r="U229" s="239">
        <f>F229/T229</f>
      </c>
      <c r="V229" s="240">
        <f>(F229+4*500)/T229</f>
      </c>
      <c r="W229" s="232">
        <v>0</v>
      </c>
      <c r="X229" s="240">
        <f>W229/T229</f>
      </c>
      <c r="Y229" s="237">
        <f>T229/R229</f>
      </c>
      <c r="Z229" s="240">
        <f>W229/F229</f>
      </c>
      <c r="AA229" s="240">
        <f>W229/(F229+500)</f>
      </c>
      <c r="AB229" s="232">
        <v>0</v>
      </c>
      <c r="AC229" s="232">
        <v>0</v>
      </c>
      <c r="AD229" s="237">
        <f>AB229/T229</f>
      </c>
      <c r="AE229" s="240">
        <f>(W229-AC229)/(F229+500)</f>
      </c>
      <c r="AF229" s="240" t="s">
        <v>266</v>
      </c>
    </row>
    <row r="230">
      <c r="A230" s="278"/>
      <c r="B230" s="279"/>
      <c r="C230" s="280"/>
      <c r="D230" s="231" t="s">
        <v>251</v>
      </c>
      <c r="E230" s="232">
        <v>908.71</v>
      </c>
      <c r="F230" s="233"/>
      <c r="G230" s="232">
        <v>8098</v>
      </c>
      <c r="H230" s="232">
        <v>680</v>
      </c>
      <c r="I230" s="234">
        <f t="shared" si="724"/>
      </c>
      <c r="J230" s="235">
        <f t="shared" si="837"/>
      </c>
      <c r="K230" s="232">
        <v>21</v>
      </c>
      <c r="L230" s="285">
        <f t="shared" si="957"/>
      </c>
      <c r="M230" s="232">
        <v>1</v>
      </c>
      <c r="N230" s="236">
        <f t="shared" si="1019"/>
      </c>
      <c r="O230" s="232">
        <v>0</v>
      </c>
      <c r="P230" s="236">
        <f t="shared" si="1050"/>
      </c>
      <c r="Q230" s="237"/>
      <c r="R230" s="232"/>
      <c r="S230" s="237"/>
      <c r="T230" s="232"/>
      <c r="U230" s="239"/>
      <c r="V230" s="240"/>
      <c r="W230" s="232"/>
      <c r="X230" s="240"/>
      <c r="Y230" s="237"/>
      <c r="Z230" s="240"/>
      <c r="AA230" s="240"/>
      <c r="AB230" s="232"/>
      <c r="AC230" s="232"/>
      <c r="AD230" s="237"/>
      <c r="AE230" s="240"/>
      <c r="AF230" s="240" t="s">
        <v>267</v>
      </c>
    </row>
    <row r="231">
      <c r="A231" s="278"/>
      <c r="B231" s="293" t="s">
        <v>257</v>
      </c>
      <c r="C231" s="293"/>
      <c r="D231" s="293"/>
      <c r="E231" s="294">
        <f>SUM(E223:E230)</f>
      </c>
      <c r="F231" s="294">
        <f>SUM(F223:F230)</f>
      </c>
      <c r="G231" s="294">
        <f>SUM(G223:G230)</f>
      </c>
      <c r="H231" s="294">
        <f>SUM(H223:H230)</f>
      </c>
      <c r="I231" s="295">
        <f t="shared" si="724"/>
      </c>
      <c r="J231" s="296">
        <f t="shared" si="837"/>
      </c>
      <c r="K231" s="294">
        <f>SUM(K223:K230)</f>
      </c>
      <c r="L231" s="296">
        <f t="shared" si="957"/>
      </c>
      <c r="M231" s="294">
        <f>SUM(M223:M230)</f>
      </c>
      <c r="N231" s="297">
        <f t="shared" si="1019"/>
      </c>
      <c r="O231" s="294">
        <f>SUM(O223:O230)</f>
      </c>
      <c r="P231" s="297">
        <f t="shared" si="1050"/>
      </c>
      <c r="Q231" s="298">
        <f t="shared" ref="Q231:Q232" si="926">M231/O231</f>
      </c>
      <c r="R231" s="294">
        <f>SUM(R223:R230)</f>
      </c>
      <c r="S231" s="298">
        <f t="shared" ref="S231:S232" si="988">(O231+O231)/(K231+K231)</f>
      </c>
      <c r="T231" s="294">
        <f>SUM(T223:T230)</f>
      </c>
      <c r="U231" s="299">
        <f t="shared" ref="U231:U232" si="21">F231/T231</f>
      </c>
      <c r="V231" s="300">
        <f t="shared" ref="V231:V232" si="147">(F231+4*500)/T231</f>
      </c>
      <c r="W231" s="294">
        <f>SUM(W223:W230)</f>
      </c>
      <c r="X231" s="301">
        <f t="shared" ref="X231:X232" si="189">W231/T231</f>
      </c>
      <c r="Y231" s="298">
        <f t="shared" ref="Y231:Y232" si="327">T231/R231</f>
      </c>
      <c r="Z231" s="300">
        <f t="shared" ref="Z231:Z232" si="465">W231/F231</f>
      </c>
      <c r="AA231" s="300">
        <f>W231/(F231+COUNT(W223:W230)*500)</f>
      </c>
      <c r="AB231" s="294">
        <f>SUM(AB223:AB230)</f>
      </c>
      <c r="AC231" s="294">
        <f>SUM(AC223:AC230)</f>
      </c>
      <c r="AD231" s="298">
        <f t="shared" ref="AD231:AD232" si="603">AB231/T231</f>
      </c>
      <c r="AE231" s="302">
        <f>(W231-AC231)/(F231+COUNT(W223:W230)*500)</f>
      </c>
      <c r="AF231" s="290"/>
    </row>
    <row r="232">
      <c r="A232" s="278"/>
      <c r="B232" s="305" t="s">
        <v>278</v>
      </c>
      <c r="C232" s="305"/>
      <c r="D232" s="305"/>
      <c r="E232" s="306">
        <f>E197+E208+E213+E231+E222</f>
      </c>
      <c r="F232" s="306">
        <f>F197+F208+F213+F231+F222</f>
      </c>
      <c r="G232" s="306">
        <f>G197+G208+G213+G231+G222</f>
      </c>
      <c r="H232" s="306">
        <f>H197+H208+H213+H231+H222</f>
      </c>
      <c r="I232" s="307">
        <f t="shared" si="724"/>
      </c>
      <c r="J232" s="308">
        <f t="shared" si="837"/>
      </c>
      <c r="K232" s="306">
        <f>K197+K208+K213+K231+K222</f>
      </c>
      <c r="L232" s="308">
        <f t="shared" si="957"/>
      </c>
      <c r="M232" s="306">
        <f>M197+M208+M213+M231+M222</f>
      </c>
      <c r="N232" s="309">
        <f t="shared" si="1019"/>
      </c>
      <c r="O232" s="306">
        <f>O197+O208+O213+O231+O222</f>
      </c>
      <c r="P232" s="309">
        <f t="shared" si="1050"/>
      </c>
      <c r="Q232" s="310">
        <f t="shared" si="926"/>
      </c>
      <c r="R232" s="306">
        <f>R197+R208+R213+R231+R222</f>
      </c>
      <c r="S232" s="310">
        <f t="shared" si="988"/>
      </c>
      <c r="T232" s="306">
        <f>T197+T208+T213+T231+T222</f>
      </c>
      <c r="U232" s="311">
        <f t="shared" si="21"/>
      </c>
      <c r="V232" s="312">
        <f t="shared" si="147"/>
      </c>
      <c r="W232" s="312">
        <f>W197+W208+W213+W231+W222</f>
      </c>
      <c r="X232" s="312">
        <f t="shared" si="189"/>
      </c>
      <c r="Y232" s="310">
        <f t="shared" si="327"/>
      </c>
      <c r="Z232" s="312">
        <f t="shared" si="465"/>
      </c>
      <c r="AA232" s="312">
        <f>W232/(F232+COUNT(W187:W196,W198:W207,W209:W212,W214:W221,W223:W230)*500)</f>
      </c>
      <c r="AB232" s="306">
        <f>AB197+AB208+AB213+AB231+AB222</f>
      </c>
      <c r="AC232" s="312">
        <f>AC197+AC208+AC213+AC231+AC222</f>
      </c>
      <c r="AD232" s="310">
        <f t="shared" si="603"/>
      </c>
      <c r="AE232" s="312">
        <f>(W232-AC232)/(F232+COUNT(W187:W196,W198:W207,W209:W212,W214:W221,W223:W230)*500)</f>
      </c>
      <c r="AF232" s="289"/>
    </row>
    <row r="233">
      <c r="A233" s="266" t="s">
        <v>214</v>
      </c>
      <c r="B233" s="267" t="s">
        <v>215</v>
      </c>
      <c r="C233" s="267" t="s">
        <v>216</v>
      </c>
      <c r="D233" s="267" t="s">
        <v>217</v>
      </c>
      <c r="E233" s="268" t="s">
        <v>218</v>
      </c>
      <c r="F233" s="269" t="s">
        <v>219</v>
      </c>
      <c r="G233" s="269" t="s">
        <v>220</v>
      </c>
      <c r="H233" s="269" t="s">
        <v>221</v>
      </c>
      <c r="I233" s="270" t="s">
        <v>222</v>
      </c>
      <c r="J233" s="271" t="s">
        <v>223</v>
      </c>
      <c r="K233" s="269" t="s">
        <v>224</v>
      </c>
      <c r="L233" s="271" t="s">
        <v>225</v>
      </c>
      <c r="M233" s="272" t="s">
        <v>226</v>
      </c>
      <c r="N233" s="273" t="s">
        <v>227</v>
      </c>
      <c r="O233" s="269" t="s">
        <v>228</v>
      </c>
      <c r="P233" s="273" t="s">
        <v>229</v>
      </c>
      <c r="Q233" s="270" t="s">
        <v>230</v>
      </c>
      <c r="R233" s="274" t="s">
        <v>231</v>
      </c>
      <c r="S233" s="275" t="s">
        <v>232</v>
      </c>
      <c r="T233" s="274" t="s">
        <v>233</v>
      </c>
      <c r="U233" s="276" t="s">
        <v>234</v>
      </c>
      <c r="V233" s="277" t="s">
        <v>235</v>
      </c>
      <c r="W233" s="277" t="s">
        <v>236</v>
      </c>
      <c r="X233" s="277" t="s">
        <v>237</v>
      </c>
      <c r="Y233" s="275" t="s">
        <v>238</v>
      </c>
      <c r="Z233" s="277" t="s">
        <v>239</v>
      </c>
      <c r="AA233" s="277" t="s">
        <v>240</v>
      </c>
      <c r="AB233" s="277" t="s">
        <v>241</v>
      </c>
      <c r="AC233" s="274" t="s">
        <v>242</v>
      </c>
      <c r="AD233" s="275" t="s">
        <v>243</v>
      </c>
      <c r="AE233" s="277" t="s">
        <v>244</v>
      </c>
      <c r="AF233" s="277" t="s">
        <v>245</v>
      </c>
    </row>
    <row r="234">
      <c r="A234" s="278" t="s">
        <v>287</v>
      </c>
      <c r="B234" s="279" t="s">
        <v>282</v>
      </c>
      <c r="C234" s="280" t="s">
        <v>248</v>
      </c>
      <c r="D234" s="281" t="s">
        <v>249</v>
      </c>
      <c r="E234" s="282">
        <v>17.27</v>
      </c>
      <c r="F234" s="283">
        <f>E234+E235</f>
      </c>
      <c r="G234" s="282">
        <v>191</v>
      </c>
      <c r="H234" s="282">
        <v>8</v>
      </c>
      <c r="I234" s="284">
        <f t="shared" ref="I234:I279" si="725">H234/G234</f>
      </c>
      <c r="J234" s="285">
        <f t="shared" ref="J234:J279" si="838">(E234/G234)*1000</f>
      </c>
      <c r="K234" s="282">
        <v>0</v>
      </c>
      <c r="L234" s="285">
        <f t="shared" ref="L234:L279" si="958">E234/K234</f>
      </c>
      <c r="M234" s="282">
        <v>0</v>
      </c>
      <c r="N234" s="286">
        <f t="shared" ref="N234:N279" si="1020">E234/M234</f>
      </c>
      <c r="O234" s="282">
        <v>0</v>
      </c>
      <c r="P234" s="286">
        <f t="shared" ref="P234:P279" si="1051">E234/O234</f>
      </c>
      <c r="Q234" s="287">
        <f>(M234+M235)/(O234+O235)</f>
      </c>
      <c r="R234" s="282">
        <v>1</v>
      </c>
      <c r="S234" s="287">
        <f>(O234+O235)/(K234+K235)</f>
      </c>
      <c r="T234" s="282">
        <v>0</v>
      </c>
      <c r="U234" s="288">
        <f>F234/T234</f>
      </c>
      <c r="V234" s="289">
        <f>(F234+4*500)/T234</f>
      </c>
      <c r="W234" s="282">
        <v>0</v>
      </c>
      <c r="X234" s="289">
        <f>W234/T234</f>
      </c>
      <c r="Y234" s="287">
        <f>T234/R234</f>
      </c>
      <c r="Z234" s="289">
        <f>W234/F234</f>
      </c>
      <c r="AA234" s="289">
        <f>W234/(F234+500)</f>
      </c>
      <c r="AB234" s="282">
        <v>0</v>
      </c>
      <c r="AC234" s="282">
        <v>0</v>
      </c>
      <c r="AD234" s="287">
        <f>AB234/T234</f>
      </c>
      <c r="AE234" s="289">
        <f>(W242-AC234)/(F234+500)</f>
      </c>
      <c r="AF234" s="290" t="s">
        <v>250</v>
      </c>
    </row>
    <row r="235">
      <c r="A235" s="278"/>
      <c r="B235" s="279"/>
      <c r="C235" s="280"/>
      <c r="D235" s="281" t="s">
        <v>251</v>
      </c>
      <c r="E235" s="282">
        <v>806.12</v>
      </c>
      <c r="F235" s="283"/>
      <c r="G235" s="282">
        <v>6712</v>
      </c>
      <c r="H235" s="282">
        <v>583</v>
      </c>
      <c r="I235" s="284">
        <f t="shared" si="725"/>
      </c>
      <c r="J235" s="285">
        <f t="shared" si="838"/>
      </c>
      <c r="K235" s="282">
        <v>24</v>
      </c>
      <c r="L235" s="285">
        <f t="shared" si="958"/>
      </c>
      <c r="M235" s="282">
        <v>0</v>
      </c>
      <c r="N235" s="286">
        <f t="shared" si="1020"/>
      </c>
      <c r="O235" s="282">
        <v>0</v>
      </c>
      <c r="P235" s="286">
        <f t="shared" si="1051"/>
      </c>
      <c r="Q235" s="287"/>
      <c r="R235" s="282"/>
      <c r="S235" s="287"/>
      <c r="T235" s="282"/>
      <c r="U235" s="288"/>
      <c r="V235" s="289"/>
      <c r="W235" s="282"/>
      <c r="X235" s="289"/>
      <c r="Y235" s="287"/>
      <c r="Z235" s="289"/>
      <c r="AA235" s="289"/>
      <c r="AB235" s="282"/>
      <c r="AC235" s="282"/>
      <c r="AD235" s="287"/>
      <c r="AE235" s="289"/>
      <c r="AF235" s="290" t="s">
        <v>252</v>
      </c>
    </row>
    <row r="236">
      <c r="A236" s="278"/>
      <c r="B236" s="279" t="s">
        <v>283</v>
      </c>
      <c r="C236" s="280" t="s">
        <v>248</v>
      </c>
      <c r="D236" s="281" t="s">
        <v>249</v>
      </c>
      <c r="E236" s="282">
        <v>20.7</v>
      </c>
      <c r="F236" s="283">
        <f>E236+E237</f>
      </c>
      <c r="G236" s="282">
        <v>396</v>
      </c>
      <c r="H236" s="282">
        <v>23</v>
      </c>
      <c r="I236" s="284">
        <f t="shared" si="725"/>
      </c>
      <c r="J236" s="285">
        <f t="shared" si="838"/>
      </c>
      <c r="K236" s="282">
        <v>1</v>
      </c>
      <c r="L236" s="285">
        <f t="shared" si="958"/>
      </c>
      <c r="M236" s="282">
        <v>0</v>
      </c>
      <c r="N236" s="286">
        <f t="shared" si="1020"/>
      </c>
      <c r="O236" s="282">
        <v>0</v>
      </c>
      <c r="P236" s="286">
        <f t="shared" si="1051"/>
      </c>
      <c r="Q236" s="287">
        <f>(M236+M237)/(O236+O237)</f>
      </c>
      <c r="R236" s="282">
        <v>4</v>
      </c>
      <c r="S236" s="287">
        <f>(O236+O237)/(K236+K237)</f>
      </c>
      <c r="T236" s="282">
        <v>1</v>
      </c>
      <c r="U236" s="288">
        <f>F236/T236</f>
      </c>
      <c r="V236" s="289">
        <f>(F236+4*500)/T236</f>
      </c>
      <c r="W236" s="282">
        <v>637.2</v>
      </c>
      <c r="X236" s="289">
        <f>W236/T236</f>
      </c>
      <c r="Y236" s="287">
        <f>T236/R236</f>
      </c>
      <c r="Z236" s="289">
        <f>W236/F236</f>
      </c>
      <c r="AA236" s="289">
        <f>W236/(F236+500)</f>
      </c>
      <c r="AB236" s="282">
        <v>1</v>
      </c>
      <c r="AC236" s="282">
        <v>637.2</v>
      </c>
      <c r="AD236" s="287">
        <f>AB236/T236</f>
      </c>
      <c r="AE236" s="289">
        <f>(W236-AC236)/(F236+500)</f>
      </c>
      <c r="AF236" s="290" t="s">
        <v>250</v>
      </c>
    </row>
    <row r="237">
      <c r="A237" s="278"/>
      <c r="B237" s="279"/>
      <c r="C237" s="280"/>
      <c r="D237" s="281" t="s">
        <v>251</v>
      </c>
      <c r="E237" s="282">
        <v>807.8</v>
      </c>
      <c r="F237" s="283"/>
      <c r="G237" s="282">
        <v>6279</v>
      </c>
      <c r="H237" s="282">
        <v>338</v>
      </c>
      <c r="I237" s="284">
        <f t="shared" si="725"/>
      </c>
      <c r="J237" s="285">
        <f t="shared" si="838"/>
      </c>
      <c r="K237" s="282">
        <v>21</v>
      </c>
      <c r="L237" s="285">
        <f t="shared" si="958"/>
      </c>
      <c r="M237" s="282">
        <v>1</v>
      </c>
      <c r="N237" s="286">
        <f t="shared" si="1020"/>
      </c>
      <c r="O237" s="282">
        <v>0</v>
      </c>
      <c r="P237" s="286">
        <f t="shared" si="1051"/>
      </c>
      <c r="Q237" s="287"/>
      <c r="R237" s="282"/>
      <c r="S237" s="287"/>
      <c r="T237" s="282"/>
      <c r="U237" s="288"/>
      <c r="V237" s="289"/>
      <c r="W237" s="282"/>
      <c r="X237" s="289"/>
      <c r="Y237" s="287"/>
      <c r="Z237" s="289"/>
      <c r="AA237" s="289"/>
      <c r="AB237" s="282"/>
      <c r="AC237" s="282"/>
      <c r="AD237" s="287"/>
      <c r="AE237" s="289"/>
      <c r="AF237" s="290" t="s">
        <v>252</v>
      </c>
    </row>
    <row r="238">
      <c r="A238" s="278"/>
      <c r="B238" s="279" t="s">
        <v>254</v>
      </c>
      <c r="C238" s="280" t="s">
        <v>248</v>
      </c>
      <c r="D238" s="281" t="s">
        <v>249</v>
      </c>
      <c r="E238" s="282">
        <v>18.14</v>
      </c>
      <c r="F238" s="283">
        <f>E238+E239</f>
      </c>
      <c r="G238" s="282">
        <v>379</v>
      </c>
      <c r="H238" s="282">
        <v>16</v>
      </c>
      <c r="I238" s="284">
        <f t="shared" si="725"/>
      </c>
      <c r="J238" s="285">
        <f t="shared" si="838"/>
      </c>
      <c r="K238" s="282">
        <v>1</v>
      </c>
      <c r="L238" s="285">
        <f t="shared" si="958"/>
      </c>
      <c r="M238" s="282">
        <v>0</v>
      </c>
      <c r="N238" s="286">
        <f t="shared" si="1020"/>
      </c>
      <c r="O238" s="282">
        <v>0</v>
      </c>
      <c r="P238" s="286">
        <f t="shared" si="1051"/>
      </c>
      <c r="Q238" s="287">
        <f>(M238+M239)/(O238+O239)</f>
      </c>
      <c r="R238" s="282">
        <v>11</v>
      </c>
      <c r="S238" s="287">
        <f>(O238+O239)/(K238+K239)</f>
      </c>
      <c r="T238" s="282">
        <v>2</v>
      </c>
      <c r="U238" s="288">
        <f>F238/T238</f>
      </c>
      <c r="V238" s="289">
        <f>(F238+4*500)/T238</f>
      </c>
      <c r="W238" s="282">
        <v>1715.9999999999998</v>
      </c>
      <c r="X238" s="289">
        <f>W238/T238</f>
      </c>
      <c r="Y238" s="287">
        <f>T238/R238</f>
      </c>
      <c r="Z238" s="289">
        <f>W238/F238</f>
      </c>
      <c r="AA238" s="289">
        <f>W238/(F238+500)</f>
      </c>
      <c r="AB238" s="282">
        <v>1</v>
      </c>
      <c r="AC238" s="282">
        <v>1344</v>
      </c>
      <c r="AD238" s="287">
        <f>AB238/T238</f>
      </c>
      <c r="AE238" s="289">
        <f>(W238-AC238)/(F238+500)</f>
      </c>
      <c r="AF238" s="290" t="s">
        <v>250</v>
      </c>
    </row>
    <row r="239">
      <c r="A239" s="278"/>
      <c r="B239" s="279"/>
      <c r="C239" s="280"/>
      <c r="D239" s="281" t="s">
        <v>251</v>
      </c>
      <c r="E239" s="282">
        <v>678.44</v>
      </c>
      <c r="F239" s="283"/>
      <c r="G239" s="282">
        <v>4986</v>
      </c>
      <c r="H239" s="282">
        <v>280</v>
      </c>
      <c r="I239" s="284">
        <f t="shared" si="725"/>
      </c>
      <c r="J239" s="285">
        <f t="shared" si="838"/>
      </c>
      <c r="K239" s="282">
        <v>13</v>
      </c>
      <c r="L239" s="285">
        <f t="shared" si="958"/>
      </c>
      <c r="M239" s="282">
        <v>2</v>
      </c>
      <c r="N239" s="286">
        <f t="shared" si="1020"/>
      </c>
      <c r="O239" s="282">
        <v>0</v>
      </c>
      <c r="P239" s="286">
        <f t="shared" si="1051"/>
      </c>
      <c r="Q239" s="287"/>
      <c r="R239" s="282"/>
      <c r="S239" s="287"/>
      <c r="T239" s="282"/>
      <c r="U239" s="288"/>
      <c r="V239" s="289"/>
      <c r="W239" s="282"/>
      <c r="X239" s="289"/>
      <c r="Y239" s="287"/>
      <c r="Z239" s="289"/>
      <c r="AA239" s="289"/>
      <c r="AB239" s="282"/>
      <c r="AC239" s="282"/>
      <c r="AD239" s="287"/>
      <c r="AE239" s="289"/>
      <c r="AF239" s="290" t="s">
        <v>252</v>
      </c>
    </row>
    <row r="240">
      <c r="A240" s="278"/>
      <c r="B240" s="279" t="s">
        <v>255</v>
      </c>
      <c r="C240" s="280" t="s">
        <v>248</v>
      </c>
      <c r="D240" s="281" t="s">
        <v>249</v>
      </c>
      <c r="E240" s="282">
        <v>166.37</v>
      </c>
      <c r="F240" s="283">
        <f>E240+E241</f>
      </c>
      <c r="G240" s="282">
        <v>345</v>
      </c>
      <c r="H240" s="282">
        <v>18</v>
      </c>
      <c r="I240" s="284">
        <f t="shared" si="725"/>
      </c>
      <c r="J240" s="285">
        <f t="shared" si="838"/>
      </c>
      <c r="K240" s="282">
        <v>0</v>
      </c>
      <c r="L240" s="285">
        <f t="shared" si="958"/>
      </c>
      <c r="M240" s="282">
        <v>0</v>
      </c>
      <c r="N240" s="286">
        <f t="shared" si="1020"/>
      </c>
      <c r="O240" s="282">
        <v>0</v>
      </c>
      <c r="P240" s="286">
        <f t="shared" si="1051"/>
      </c>
      <c r="Q240" s="287">
        <f>(M240+M241)/(O240+O241)</f>
      </c>
      <c r="R240" s="282">
        <v>7</v>
      </c>
      <c r="S240" s="287">
        <f>(O240+O241)/(K240+K241)</f>
      </c>
      <c r="T240" s="282">
        <v>5</v>
      </c>
      <c r="U240" s="288">
        <f>F240/T240</f>
      </c>
      <c r="V240" s="289">
        <f>(F240+4*500)/T240</f>
      </c>
      <c r="W240" s="282">
        <v>7372.8</v>
      </c>
      <c r="X240" s="289">
        <f>W240/T240</f>
      </c>
      <c r="Y240" s="287">
        <f>T240/R240</f>
      </c>
      <c r="Z240" s="289">
        <f>W240/F240</f>
      </c>
      <c r="AA240" s="289">
        <f>W240/(F240+500)</f>
      </c>
      <c r="AB240" s="282">
        <v>2</v>
      </c>
      <c r="AC240" s="282">
        <v>2239.2</v>
      </c>
      <c r="AD240" s="287">
        <f>AB240/T240</f>
      </c>
      <c r="AE240" s="289">
        <f>(W240-AC240)/(F240+500)</f>
      </c>
      <c r="AF240" s="290" t="s">
        <v>250</v>
      </c>
    </row>
    <row r="241">
      <c r="A241" s="278"/>
      <c r="B241" s="279"/>
      <c r="C241" s="280"/>
      <c r="D241" s="281" t="s">
        <v>251</v>
      </c>
      <c r="E241" s="282">
        <v>2187.44</v>
      </c>
      <c r="F241" s="283"/>
      <c r="G241" s="282">
        <v>14125</v>
      </c>
      <c r="H241" s="282">
        <v>865</v>
      </c>
      <c r="I241" s="284">
        <f t="shared" si="725"/>
      </c>
      <c r="J241" s="285">
        <f t="shared" si="838"/>
      </c>
      <c r="K241" s="282">
        <v>45</v>
      </c>
      <c r="L241" s="285">
        <f t="shared" si="958"/>
      </c>
      <c r="M241" s="282">
        <v>4</v>
      </c>
      <c r="N241" s="286">
        <f t="shared" si="1020"/>
      </c>
      <c r="O241" s="282">
        <v>0</v>
      </c>
      <c r="P241" s="286">
        <f t="shared" si="1051"/>
      </c>
      <c r="Q241" s="287"/>
      <c r="R241" s="282"/>
      <c r="S241" s="287"/>
      <c r="T241" s="282"/>
      <c r="U241" s="288"/>
      <c r="V241" s="289"/>
      <c r="W241" s="282"/>
      <c r="X241" s="289"/>
      <c r="Y241" s="287"/>
      <c r="Z241" s="289"/>
      <c r="AA241" s="289"/>
      <c r="AB241" s="282"/>
      <c r="AC241" s="282"/>
      <c r="AD241" s="287"/>
      <c r="AE241" s="289"/>
      <c r="AF241" s="290" t="s">
        <v>252</v>
      </c>
    </row>
    <row r="242">
      <c r="A242" s="278"/>
      <c r="B242" s="279" t="s">
        <v>256</v>
      </c>
      <c r="C242" s="280" t="s">
        <v>248</v>
      </c>
      <c r="D242" s="281" t="s">
        <v>249</v>
      </c>
      <c r="E242" s="282">
        <v>49.31</v>
      </c>
      <c r="F242" s="291">
        <f>E242+E243</f>
      </c>
      <c r="G242" s="282">
        <v>463</v>
      </c>
      <c r="H242" s="282">
        <v>18</v>
      </c>
      <c r="I242" s="284">
        <f t="shared" si="725"/>
      </c>
      <c r="J242" s="285">
        <f t="shared" si="838"/>
      </c>
      <c r="K242" s="282">
        <v>1</v>
      </c>
      <c r="L242" s="285">
        <f t="shared" si="958"/>
      </c>
      <c r="M242" s="282">
        <v>0</v>
      </c>
      <c r="N242" s="286">
        <f t="shared" si="1020"/>
      </c>
      <c r="O242" s="282">
        <v>0</v>
      </c>
      <c r="P242" s="286">
        <f t="shared" si="1051"/>
      </c>
      <c r="Q242" s="287">
        <f>(M242+M243)/(O242+O243)</f>
      </c>
      <c r="R242" s="282">
        <v>6</v>
      </c>
      <c r="S242" s="287">
        <f>(O242+O243)/(K242+K243)</f>
      </c>
      <c r="T242" s="282">
        <v>2</v>
      </c>
      <c r="U242" s="288">
        <f>F242/T242</f>
      </c>
      <c r="V242" s="289">
        <f>(F242+4*500)/T242</f>
      </c>
      <c r="W242" s="282">
        <v>3334.7999999999993</v>
      </c>
      <c r="X242" s="289">
        <f>W242/T242</f>
      </c>
      <c r="Y242" s="287">
        <f>T242/R242</f>
      </c>
      <c r="Z242" s="289">
        <f>W242/F242</f>
      </c>
      <c r="AA242" s="289">
        <f>W242/(F242+500)</f>
      </c>
      <c r="AB242" s="282">
        <v>1</v>
      </c>
      <c r="AC242" s="282">
        <v>1642.8</v>
      </c>
      <c r="AD242" s="287">
        <f>AB242/T242</f>
      </c>
      <c r="AE242" s="289">
        <f>(W242-AC242)/(F242+500)</f>
      </c>
      <c r="AF242" s="290" t="s">
        <v>250</v>
      </c>
    </row>
    <row r="243">
      <c r="A243" s="278"/>
      <c r="B243" s="279"/>
      <c r="C243" s="280"/>
      <c r="D243" s="281" t="s">
        <v>251</v>
      </c>
      <c r="E243" s="282">
        <v>2533.32</v>
      </c>
      <c r="F243" s="291"/>
      <c r="G243" s="282">
        <v>15909</v>
      </c>
      <c r="H243" s="292">
        <v>861</v>
      </c>
      <c r="I243" s="284">
        <f t="shared" si="725"/>
      </c>
      <c r="J243" s="285">
        <f t="shared" si="838"/>
      </c>
      <c r="K243" s="282">
        <v>49</v>
      </c>
      <c r="L243" s="285">
        <f t="shared" si="958"/>
      </c>
      <c r="M243" s="282">
        <v>1</v>
      </c>
      <c r="N243" s="286">
        <f t="shared" si="1020"/>
      </c>
      <c r="O243" s="282">
        <v>0</v>
      </c>
      <c r="P243" s="286">
        <f t="shared" si="1051"/>
      </c>
      <c r="Q243" s="287"/>
      <c r="R243" s="282"/>
      <c r="S243" s="287"/>
      <c r="T243" s="282"/>
      <c r="U243" s="288"/>
      <c r="V243" s="289"/>
      <c r="W243" s="282"/>
      <c r="X243" s="289"/>
      <c r="Y243" s="287"/>
      <c r="Z243" s="289"/>
      <c r="AA243" s="289"/>
      <c r="AB243" s="282"/>
      <c r="AC243" s="282"/>
      <c r="AD243" s="287"/>
      <c r="AE243" s="289"/>
      <c r="AF243" s="290" t="s">
        <v>252</v>
      </c>
    </row>
    <row r="244">
      <c r="A244" s="278"/>
      <c r="B244" s="293" t="s">
        <v>257</v>
      </c>
      <c r="C244" s="293"/>
      <c r="D244" s="293"/>
      <c r="E244" s="294">
        <f>SUM(E234:E243)</f>
      </c>
      <c r="F244" s="294">
        <f>SUM(F234:F243)</f>
      </c>
      <c r="G244" s="294">
        <f>SUM(G234:G243)</f>
      </c>
      <c r="H244" s="294">
        <f>SUM(H234:H243)</f>
      </c>
      <c r="I244" s="295">
        <f t="shared" si="725"/>
      </c>
      <c r="J244" s="296">
        <f t="shared" si="838"/>
      </c>
      <c r="K244" s="294">
        <f>SUM(K234:K243)</f>
      </c>
      <c r="L244" s="296">
        <f t="shared" si="958"/>
      </c>
      <c r="M244" s="294">
        <f>SUM(M234:M243)</f>
      </c>
      <c r="N244" s="297">
        <f t="shared" si="1020"/>
      </c>
      <c r="O244" s="294">
        <f>SUM(O234:O243)</f>
      </c>
      <c r="P244" s="297">
        <f t="shared" si="1051"/>
      </c>
      <c r="Q244" s="298">
        <f>M244/O244</f>
      </c>
      <c r="R244" s="294">
        <f>SUM(R234:R243)</f>
      </c>
      <c r="S244" s="298">
        <f>(O244+O244)/(K244+K244)</f>
      </c>
      <c r="T244" s="294">
        <f>SUM(T234:T243)</f>
      </c>
      <c r="U244" s="299">
        <f t="shared" ref="U244:U245" si="22">F244/T244</f>
      </c>
      <c r="V244" s="300">
        <f t="shared" ref="V244:V245" si="148">(F244+4*500)/T244</f>
      </c>
      <c r="W244" s="294">
        <f>SUM(W234:W243)</f>
      </c>
      <c r="X244" s="301">
        <f t="shared" ref="X244:X245" si="190">W244/T244</f>
      </c>
      <c r="Y244" s="298">
        <f t="shared" ref="Y244:Y245" si="328">T244/R244</f>
      </c>
      <c r="Z244" s="300">
        <f t="shared" ref="Z244:Z245" si="466">W244/F244</f>
      </c>
      <c r="AA244" s="300">
        <f>W244/(F244+COUNT(W234:W243)*500)</f>
      </c>
      <c r="AB244" s="294">
        <f>SUM(AB234:AB243)</f>
      </c>
      <c r="AC244" s="294">
        <f>SUM(AC234:AC243)</f>
      </c>
      <c r="AD244" s="298">
        <f t="shared" ref="AD244:AD245" si="604">AB244/T244</f>
      </c>
      <c r="AE244" s="302">
        <f>(W244-AC244)/(F244+COUNT(W234:W243)*500)</f>
      </c>
      <c r="AF244" s="289"/>
    </row>
    <row r="245">
      <c r="A245" s="278"/>
      <c r="B245" s="279" t="s">
        <v>258</v>
      </c>
      <c r="C245" s="280" t="s">
        <v>273</v>
      </c>
      <c r="D245" s="281" t="s">
        <v>249</v>
      </c>
      <c r="E245" s="282">
        <v>37.72</v>
      </c>
      <c r="F245" s="283">
        <f>E245+E246</f>
      </c>
      <c r="G245" s="282">
        <v>375</v>
      </c>
      <c r="H245" s="282">
        <v>11</v>
      </c>
      <c r="I245" s="284">
        <f t="shared" si="725"/>
      </c>
      <c r="J245" s="285">
        <f t="shared" si="838"/>
      </c>
      <c r="K245" s="282">
        <v>0</v>
      </c>
      <c r="L245" s="285">
        <f t="shared" si="958"/>
      </c>
      <c r="M245" s="282">
        <v>0</v>
      </c>
      <c r="N245" s="286">
        <f t="shared" si="1020"/>
      </c>
      <c r="O245" s="282">
        <v>0</v>
      </c>
      <c r="P245" s="286">
        <f t="shared" si="1051"/>
      </c>
      <c r="Q245" s="287">
        <f>(M245+M246)/(O245+O246)</f>
      </c>
      <c r="R245" s="282">
        <v>2</v>
      </c>
      <c r="S245" s="287">
        <f>(O245+O246)/(K245+K246)</f>
      </c>
      <c r="T245" s="282">
        <v>0</v>
      </c>
      <c r="U245" s="288">
        <f t="shared" si="22"/>
      </c>
      <c r="V245" s="289">
        <f t="shared" si="148"/>
      </c>
      <c r="W245" s="282">
        <v>0</v>
      </c>
      <c r="X245" s="289">
        <f t="shared" si="190"/>
      </c>
      <c r="Y245" s="287">
        <f t="shared" si="328"/>
      </c>
      <c r="Z245" s="289">
        <f t="shared" si="466"/>
      </c>
      <c r="AA245" s="289">
        <f>W245/(F245+500)</f>
      </c>
      <c r="AB245" s="282">
        <v>0</v>
      </c>
      <c r="AC245" s="282">
        <v>0</v>
      </c>
      <c r="AD245" s="287">
        <f t="shared" si="604"/>
      </c>
      <c r="AE245" s="289">
        <f>(W245-AC245)/(F245+500)</f>
      </c>
      <c r="AF245" s="290" t="s">
        <v>250</v>
      </c>
    </row>
    <row r="246">
      <c r="A246" s="278"/>
      <c r="B246" s="279"/>
      <c r="C246" s="280"/>
      <c r="D246" s="281" t="s">
        <v>251</v>
      </c>
      <c r="E246" s="282">
        <v>1255.57</v>
      </c>
      <c r="F246" s="283"/>
      <c r="G246" s="282">
        <v>7468</v>
      </c>
      <c r="H246" s="282">
        <v>379</v>
      </c>
      <c r="I246" s="284">
        <f t="shared" si="725"/>
      </c>
      <c r="J246" s="285">
        <f t="shared" si="838"/>
      </c>
      <c r="K246" s="282">
        <v>29</v>
      </c>
      <c r="L246" s="285">
        <f t="shared" si="958"/>
      </c>
      <c r="M246" s="282">
        <v>0</v>
      </c>
      <c r="N246" s="286">
        <f t="shared" si="1020"/>
      </c>
      <c r="O246" s="282">
        <v>0</v>
      </c>
      <c r="P246" s="286">
        <f t="shared" si="1051"/>
      </c>
      <c r="Q246" s="287"/>
      <c r="R246" s="282"/>
      <c r="S246" s="287"/>
      <c r="T246" s="282"/>
      <c r="U246" s="288"/>
      <c r="V246" s="289"/>
      <c r="W246" s="282"/>
      <c r="X246" s="289"/>
      <c r="Y246" s="287"/>
      <c r="Z246" s="289"/>
      <c r="AA246" s="289"/>
      <c r="AB246" s="282"/>
      <c r="AC246" s="282"/>
      <c r="AD246" s="287"/>
      <c r="AE246" s="289"/>
      <c r="AF246" s="290" t="s">
        <v>252</v>
      </c>
    </row>
    <row r="247">
      <c r="A247" s="278"/>
      <c r="B247" s="279" t="s">
        <v>260</v>
      </c>
      <c r="C247" s="280" t="s">
        <v>273</v>
      </c>
      <c r="D247" s="281" t="s">
        <v>249</v>
      </c>
      <c r="E247" s="282">
        <v>34.59</v>
      </c>
      <c r="F247" s="283">
        <f>E247+E248</f>
      </c>
      <c r="G247" s="282">
        <v>471</v>
      </c>
      <c r="H247" s="282">
        <v>21</v>
      </c>
      <c r="I247" s="284">
        <f t="shared" si="725"/>
      </c>
      <c r="J247" s="285">
        <f t="shared" si="838"/>
      </c>
      <c r="K247" s="282">
        <v>1</v>
      </c>
      <c r="L247" s="285">
        <f t="shared" si="958"/>
      </c>
      <c r="M247" s="282">
        <v>0</v>
      </c>
      <c r="N247" s="286">
        <f t="shared" si="1020"/>
      </c>
      <c r="O247" s="282">
        <v>0</v>
      </c>
      <c r="P247" s="286">
        <f t="shared" si="1051"/>
      </c>
      <c r="Q247" s="287">
        <f>(M247+M248)/(O247+O248)</f>
      </c>
      <c r="R247" s="282">
        <v>4</v>
      </c>
      <c r="S247" s="287">
        <f>(O247+O248)/(K247+K248)</f>
      </c>
      <c r="T247" s="282">
        <v>2</v>
      </c>
      <c r="U247" s="288">
        <f>F247/T247</f>
      </c>
      <c r="V247" s="289">
        <f>(F247+4*500)/T247</f>
      </c>
      <c r="W247" s="282">
        <v>4292.4000000000015</v>
      </c>
      <c r="X247" s="289">
        <f>W247/T247</f>
      </c>
      <c r="Y247" s="287">
        <f>T247/R247</f>
      </c>
      <c r="Z247" s="289">
        <f>W247/F247</f>
      </c>
      <c r="AA247" s="289">
        <f>W247/(F247+500)</f>
      </c>
      <c r="AB247" s="282">
        <v>0</v>
      </c>
      <c r="AC247" s="282">
        <v>0</v>
      </c>
      <c r="AD247" s="287">
        <f>AB247/T247</f>
      </c>
      <c r="AE247" s="289">
        <f>(W247-AC247)/(F247+500)</f>
      </c>
      <c r="AF247" s="290" t="s">
        <v>250</v>
      </c>
    </row>
    <row r="248">
      <c r="A248" s="278"/>
      <c r="B248" s="279"/>
      <c r="C248" s="280"/>
      <c r="D248" s="281" t="s">
        <v>251</v>
      </c>
      <c r="E248" s="282">
        <v>1335.16</v>
      </c>
      <c r="F248" s="283"/>
      <c r="G248" s="282">
        <v>10469</v>
      </c>
      <c r="H248" s="292">
        <v>522</v>
      </c>
      <c r="I248" s="284">
        <f t="shared" si="725"/>
      </c>
      <c r="J248" s="285">
        <f t="shared" si="838"/>
      </c>
      <c r="K248" s="282">
        <v>26</v>
      </c>
      <c r="L248" s="285">
        <f t="shared" si="958"/>
      </c>
      <c r="M248" s="282">
        <v>2</v>
      </c>
      <c r="N248" s="286">
        <f t="shared" si="1020"/>
      </c>
      <c r="O248" s="282">
        <v>0</v>
      </c>
      <c r="P248" s="286">
        <f t="shared" si="1051"/>
      </c>
      <c r="Q248" s="287"/>
      <c r="R248" s="282"/>
      <c r="S248" s="287"/>
      <c r="T248" s="282"/>
      <c r="U248" s="288"/>
      <c r="V248" s="289"/>
      <c r="W248" s="282"/>
      <c r="X248" s="289"/>
      <c r="Y248" s="287"/>
      <c r="Z248" s="289"/>
      <c r="AA248" s="289"/>
      <c r="AB248" s="282"/>
      <c r="AC248" s="282"/>
      <c r="AD248" s="287"/>
      <c r="AE248" s="289"/>
      <c r="AF248" s="290" t="s">
        <v>252</v>
      </c>
    </row>
    <row r="249">
      <c r="A249" s="278"/>
      <c r="B249" s="279" t="s">
        <v>261</v>
      </c>
      <c r="C249" s="280" t="s">
        <v>273</v>
      </c>
      <c r="D249" s="281" t="s">
        <v>249</v>
      </c>
      <c r="E249" s="282">
        <v>46.65</v>
      </c>
      <c r="F249" s="283">
        <f>E249+E250</f>
      </c>
      <c r="G249" s="282">
        <v>810</v>
      </c>
      <c r="H249" s="282">
        <v>1</v>
      </c>
      <c r="I249" s="284">
        <f t="shared" si="725"/>
      </c>
      <c r="J249" s="285">
        <f t="shared" si="838"/>
      </c>
      <c r="K249" s="282">
        <v>0</v>
      </c>
      <c r="L249" s="235">
        <f t="shared" si="958"/>
      </c>
      <c r="M249" s="282">
        <v>0</v>
      </c>
      <c r="N249" s="286">
        <f t="shared" si="1020"/>
      </c>
      <c r="O249" s="282">
        <v>0</v>
      </c>
      <c r="P249" s="286">
        <f t="shared" si="1051"/>
      </c>
      <c r="Q249" s="287">
        <f>(M249+M250)/(O249+O250)</f>
      </c>
      <c r="R249" s="282">
        <v>5</v>
      </c>
      <c r="S249" s="287">
        <f>(O249+O250)/(K249+K250)</f>
      </c>
      <c r="T249" s="282">
        <v>3</v>
      </c>
      <c r="U249" s="288">
        <f>F249/T249</f>
      </c>
      <c r="V249" s="289">
        <f>(F249+4*500)/T249</f>
      </c>
      <c r="W249" s="282">
        <v>2030.3999999999978</v>
      </c>
      <c r="X249" s="289">
        <f>W249/T249</f>
      </c>
      <c r="Y249" s="287">
        <f>T249/R249</f>
      </c>
      <c r="Z249" s="289">
        <f>W249/F249</f>
      </c>
      <c r="AA249" s="289">
        <f>W249/(F249+500)</f>
      </c>
      <c r="AB249" s="282">
        <v>0</v>
      </c>
      <c r="AC249" s="282">
        <v>0</v>
      </c>
      <c r="AD249" s="287">
        <f>AB249/T249</f>
      </c>
      <c r="AE249" s="289">
        <f>(W249-AC249)/(F249+500)</f>
      </c>
      <c r="AF249" s="290" t="s">
        <v>250</v>
      </c>
    </row>
    <row r="250">
      <c r="A250" s="278"/>
      <c r="B250" s="279"/>
      <c r="C250" s="280"/>
      <c r="D250" s="281" t="s">
        <v>251</v>
      </c>
      <c r="E250" s="282">
        <v>1785.29</v>
      </c>
      <c r="F250" s="283"/>
      <c r="G250" s="282">
        <v>13777</v>
      </c>
      <c r="H250" s="282">
        <v>769</v>
      </c>
      <c r="I250" s="284">
        <f t="shared" si="725"/>
      </c>
      <c r="J250" s="285">
        <f t="shared" si="838"/>
      </c>
      <c r="K250" s="282">
        <v>39</v>
      </c>
      <c r="L250" s="285">
        <f t="shared" si="958"/>
      </c>
      <c r="M250" s="282">
        <v>4</v>
      </c>
      <c r="N250" s="286">
        <f t="shared" si="1020"/>
      </c>
      <c r="O250" s="282">
        <v>0</v>
      </c>
      <c r="P250" s="286">
        <f t="shared" si="1051"/>
      </c>
      <c r="Q250" s="287"/>
      <c r="R250" s="282"/>
      <c r="S250" s="287"/>
      <c r="T250" s="282"/>
      <c r="U250" s="288"/>
      <c r="V250" s="289"/>
      <c r="W250" s="282"/>
      <c r="X250" s="289"/>
      <c r="Y250" s="287"/>
      <c r="Z250" s="289"/>
      <c r="AA250" s="289"/>
      <c r="AB250" s="282"/>
      <c r="AC250" s="282"/>
      <c r="AD250" s="287"/>
      <c r="AE250" s="289"/>
      <c r="AF250" s="290" t="s">
        <v>252</v>
      </c>
    </row>
    <row r="251">
      <c r="A251" s="278"/>
      <c r="B251" s="279" t="s">
        <v>262</v>
      </c>
      <c r="C251" s="280" t="s">
        <v>273</v>
      </c>
      <c r="D251" s="281" t="s">
        <v>249</v>
      </c>
      <c r="E251" s="282">
        <v>44.71</v>
      </c>
      <c r="F251" s="283">
        <f>E251+E252</f>
      </c>
      <c r="G251" s="282">
        <v>478</v>
      </c>
      <c r="H251" s="282">
        <v>30</v>
      </c>
      <c r="I251" s="284">
        <f t="shared" si="725"/>
      </c>
      <c r="J251" s="285">
        <f t="shared" si="838"/>
      </c>
      <c r="K251" s="282">
        <v>0</v>
      </c>
      <c r="L251" s="285">
        <f t="shared" si="958"/>
      </c>
      <c r="M251" s="282">
        <v>0</v>
      </c>
      <c r="N251" s="286">
        <f t="shared" si="1020"/>
      </c>
      <c r="O251" s="282">
        <v>0</v>
      </c>
      <c r="P251" s="286">
        <f t="shared" si="1051"/>
      </c>
      <c r="Q251" s="287">
        <f>(M251+M252)/(O251+O252)</f>
      </c>
      <c r="R251" s="282">
        <v>10</v>
      </c>
      <c r="S251" s="287">
        <f>(O251+O252)/(K251+K252)</f>
      </c>
      <c r="T251" s="282">
        <v>2</v>
      </c>
      <c r="U251" s="288">
        <f>F251/T251</f>
      </c>
      <c r="V251" s="289">
        <f>(F251+4*500)/T251</f>
      </c>
      <c r="W251" s="282">
        <v>4099.200000000001</v>
      </c>
      <c r="X251" s="289">
        <f>W251/T251</f>
      </c>
      <c r="Y251" s="287">
        <f>T251/R251</f>
      </c>
      <c r="Z251" s="289">
        <f>W251/F251</f>
      </c>
      <c r="AA251" s="289">
        <f>W251/(F251+500)</f>
      </c>
      <c r="AB251" s="282">
        <v>0</v>
      </c>
      <c r="AC251" s="282">
        <v>0</v>
      </c>
      <c r="AD251" s="287">
        <f>AB251/T251</f>
      </c>
      <c r="AE251" s="289">
        <f>(W251-AC251)/(F251+500)</f>
      </c>
      <c r="AF251" s="290" t="s">
        <v>250</v>
      </c>
    </row>
    <row r="252">
      <c r="A252" s="278"/>
      <c r="B252" s="279"/>
      <c r="C252" s="280"/>
      <c r="D252" s="281" t="s">
        <v>251</v>
      </c>
      <c r="E252" s="282">
        <v>1882.79</v>
      </c>
      <c r="F252" s="283"/>
      <c r="G252" s="282">
        <v>13623</v>
      </c>
      <c r="H252" s="292">
        <v>731</v>
      </c>
      <c r="I252" s="284">
        <f t="shared" si="725"/>
      </c>
      <c r="J252" s="285">
        <f t="shared" si="838"/>
      </c>
      <c r="K252" s="282">
        <v>46</v>
      </c>
      <c r="L252" s="285">
        <f t="shared" si="958"/>
      </c>
      <c r="M252" s="282">
        <v>1</v>
      </c>
      <c r="N252" s="286">
        <f t="shared" si="1020"/>
      </c>
      <c r="O252" s="282">
        <v>0</v>
      </c>
      <c r="P252" s="286">
        <f t="shared" si="1051"/>
      </c>
      <c r="Q252" s="287"/>
      <c r="R252" s="282"/>
      <c r="S252" s="287"/>
      <c r="T252" s="282"/>
      <c r="U252" s="288"/>
      <c r="V252" s="289"/>
      <c r="W252" s="282"/>
      <c r="X252" s="289"/>
      <c r="Y252" s="287"/>
      <c r="Z252" s="289"/>
      <c r="AA252" s="289"/>
      <c r="AB252" s="282"/>
      <c r="AC252" s="282"/>
      <c r="AD252" s="287"/>
      <c r="AE252" s="289"/>
      <c r="AF252" s="290" t="s">
        <v>252</v>
      </c>
    </row>
    <row r="253">
      <c r="A253" s="278"/>
      <c r="B253" s="293" t="s">
        <v>257</v>
      </c>
      <c r="C253" s="293"/>
      <c r="D253" s="293"/>
      <c r="E253" s="247">
        <f>SUM(E245:E252)</f>
      </c>
      <c r="F253" s="247">
        <f>SUM(F245:F252)</f>
      </c>
      <c r="G253" s="247">
        <f>SUM(G245:G252)</f>
      </c>
      <c r="H253" s="247">
        <f>SUM(H245:H252)</f>
      </c>
      <c r="I253" s="295">
        <f t="shared" si="725"/>
      </c>
      <c r="J253" s="296">
        <f t="shared" si="838"/>
      </c>
      <c r="K253" s="247">
        <f>SUM(K245:K252)</f>
      </c>
      <c r="L253" s="296">
        <f t="shared" si="958"/>
      </c>
      <c r="M253" s="247">
        <f>SUM(M245:M252)</f>
      </c>
      <c r="N253" s="297">
        <f t="shared" si="1020"/>
      </c>
      <c r="O253" s="247">
        <f>SUM(O245:O252)</f>
      </c>
      <c r="P253" s="297">
        <f t="shared" si="1051"/>
      </c>
      <c r="Q253" s="298">
        <f>M253/O253</f>
      </c>
      <c r="R253" s="247">
        <f>SUM(R245:R252)</f>
      </c>
      <c r="S253" s="298">
        <f>(O253+O253)/(K253+K253)</f>
      </c>
      <c r="T253" s="247">
        <f>SUM(T245:T252)</f>
      </c>
      <c r="U253" s="299">
        <f t="shared" ref="U253:U254" si="23">F253/T253</f>
      </c>
      <c r="V253" s="300">
        <f t="shared" ref="V253:V254" si="149">(F253+4*500)/T253</f>
      </c>
      <c r="W253" s="247">
        <f>SUM(W245:W252)</f>
      </c>
      <c r="X253" s="301">
        <f t="shared" ref="X253:X254" si="191">W253/T253</f>
      </c>
      <c r="Y253" s="298">
        <f t="shared" ref="Y253:Y254" si="329">T253/R253</f>
      </c>
      <c r="Z253" s="300">
        <f t="shared" ref="Z253:Z254" si="467">W253/F253</f>
      </c>
      <c r="AA253" s="300">
        <f>W253/(F253+COUNT(W245:W252*500))</f>
      </c>
      <c r="AB253" s="247">
        <f>SUM(AB245:AB252)</f>
      </c>
      <c r="AC253" s="247">
        <f>SUM(AC245:AC252)</f>
      </c>
      <c r="AD253" s="298">
        <f t="shared" ref="AD253:AD254" si="605">AB253/T253</f>
      </c>
      <c r="AE253" s="302">
        <f>(W253-AC253)/(F253+COUNT(W245:W252)*500)</f>
      </c>
      <c r="AF253" s="289"/>
    </row>
    <row customHeight="true" ht="20.238095238095237" r="254">
      <c r="A254" s="278"/>
      <c r="B254" s="229" t="s">
        <v>263</v>
      </c>
      <c r="C254" s="256" t="s">
        <v>284</v>
      </c>
      <c r="D254" s="231" t="s">
        <v>249</v>
      </c>
      <c r="E254" s="303">
        <v>29.12</v>
      </c>
      <c r="F254" s="233">
        <f>E254+E255</f>
      </c>
      <c r="G254" s="232">
        <v>353</v>
      </c>
      <c r="H254" s="232">
        <v>26</v>
      </c>
      <c r="I254" s="234">
        <f t="shared" si="725"/>
      </c>
      <c r="J254" s="235">
        <f t="shared" si="838"/>
      </c>
      <c r="K254" s="232">
        <v>1</v>
      </c>
      <c r="L254" s="235">
        <f t="shared" si="958"/>
      </c>
      <c r="M254" s="232">
        <v>0</v>
      </c>
      <c r="N254" s="236">
        <f t="shared" si="1020"/>
      </c>
      <c r="O254" s="232">
        <v>0</v>
      </c>
      <c r="P254" s="236">
        <f t="shared" si="1051"/>
      </c>
      <c r="Q254" s="237">
        <f>(M254+M255)/(O254+O255)</f>
      </c>
      <c r="R254" s="232">
        <v>3</v>
      </c>
      <c r="S254" s="237">
        <f>(O254+O255)/(K254+K255)</f>
      </c>
      <c r="T254" s="232">
        <v>0</v>
      </c>
      <c r="U254" s="239">
        <f t="shared" si="23"/>
      </c>
      <c r="V254" s="240">
        <f t="shared" si="149"/>
      </c>
      <c r="W254" s="232">
        <v>0</v>
      </c>
      <c r="X254" s="240">
        <f t="shared" si="191"/>
      </c>
      <c r="Y254" s="237">
        <f t="shared" si="329"/>
      </c>
      <c r="Z254" s="240">
        <f t="shared" si="467"/>
      </c>
      <c r="AA254" s="240">
        <f>W254/(F254+500)</f>
      </c>
      <c r="AB254" s="232">
        <v>0</v>
      </c>
      <c r="AC254" s="232">
        <v>0</v>
      </c>
      <c r="AD254" s="237">
        <f t="shared" si="605"/>
      </c>
      <c r="AE254" s="240">
        <f>(W254-AC254)/(F254+500)</f>
      </c>
      <c r="AF254" s="240" t="s">
        <v>250</v>
      </c>
    </row>
    <row customHeight="true" ht="20.238095238095237" r="255">
      <c r="A255" s="278"/>
      <c r="B255" s="229"/>
      <c r="C255" s="256"/>
      <c r="D255" s="231" t="s">
        <v>251</v>
      </c>
      <c r="E255" s="232">
        <v>1565.04</v>
      </c>
      <c r="F255" s="233"/>
      <c r="G255" s="232">
        <v>13024</v>
      </c>
      <c r="H255" s="245">
        <v>663</v>
      </c>
      <c r="I255" s="234">
        <f t="shared" si="725"/>
      </c>
      <c r="J255" s="235">
        <f t="shared" si="838"/>
      </c>
      <c r="K255" s="232">
        <v>29</v>
      </c>
      <c r="L255" s="235">
        <f t="shared" si="958"/>
      </c>
      <c r="M255" s="232">
        <v>0</v>
      </c>
      <c r="N255" s="236">
        <f t="shared" si="1020"/>
      </c>
      <c r="O255" s="232">
        <v>0</v>
      </c>
      <c r="P255" s="236">
        <f t="shared" si="1051"/>
      </c>
      <c r="Q255" s="237"/>
      <c r="R255" s="303"/>
      <c r="S255" s="237"/>
      <c r="T255" s="303"/>
      <c r="U255" s="239"/>
      <c r="V255" s="240"/>
      <c r="W255" s="303"/>
      <c r="X255" s="240"/>
      <c r="Y255" s="237"/>
      <c r="Z255" s="240"/>
      <c r="AA255" s="240"/>
      <c r="AB255" s="303"/>
      <c r="AC255" s="303"/>
      <c r="AD255" s="237"/>
      <c r="AE255" s="240"/>
      <c r="AF255" s="240" t="s">
        <v>252</v>
      </c>
    </row>
    <row r="256">
      <c r="A256" s="278"/>
      <c r="B256" s="279" t="s">
        <v>264</v>
      </c>
      <c r="C256" s="256" t="s">
        <v>284</v>
      </c>
      <c r="D256" s="281" t="s">
        <v>249</v>
      </c>
      <c r="E256" s="282">
        <v>13.85</v>
      </c>
      <c r="F256" s="283">
        <f>E256+E257</f>
      </c>
      <c r="G256" s="282">
        <v>274</v>
      </c>
      <c r="H256" s="282">
        <v>16</v>
      </c>
      <c r="I256" s="284">
        <f t="shared" si="725"/>
      </c>
      <c r="J256" s="285">
        <f t="shared" si="838"/>
      </c>
      <c r="K256" s="282">
        <v>0</v>
      </c>
      <c r="L256" s="285">
        <f t="shared" si="958"/>
      </c>
      <c r="M256" s="282">
        <v>0</v>
      </c>
      <c r="N256" s="286">
        <f t="shared" si="1020"/>
      </c>
      <c r="O256" s="282">
        <v>0</v>
      </c>
      <c r="P256" s="286">
        <f t="shared" si="1051"/>
      </c>
      <c r="Q256" s="287">
        <f>(M256+M257)/(O256+O257)</f>
      </c>
      <c r="R256" s="282">
        <v>13</v>
      </c>
      <c r="S256" s="287">
        <f>(O256+O257)/(K256+K257)</f>
      </c>
      <c r="T256" s="282">
        <v>4</v>
      </c>
      <c r="U256" s="288">
        <f>F256/T256</f>
      </c>
      <c r="V256" s="289">
        <f>(F256+4*500)/T256</f>
      </c>
      <c r="W256" s="282">
        <v>6088.799999999999</v>
      </c>
      <c r="X256" s="289">
        <f>W256/T256</f>
      </c>
      <c r="Y256" s="287">
        <f>T256/R256</f>
      </c>
      <c r="Z256" s="289">
        <f>W256/F256</f>
      </c>
      <c r="AA256" s="289">
        <f>W256/(F256+500)</f>
      </c>
      <c r="AB256" s="282">
        <v>2</v>
      </c>
      <c r="AC256" s="282">
        <v>1989.6</v>
      </c>
      <c r="AD256" s="287">
        <f>AB256/T256</f>
      </c>
      <c r="AE256" s="289">
        <f>(W256-AC256)/(F256+500)</f>
      </c>
      <c r="AF256" s="290" t="s">
        <v>266</v>
      </c>
    </row>
    <row r="257">
      <c r="A257" s="278"/>
      <c r="B257" s="279"/>
      <c r="C257" s="256"/>
      <c r="D257" s="281" t="s">
        <v>251</v>
      </c>
      <c r="E257" s="282">
        <v>1622.23</v>
      </c>
      <c r="F257" s="283"/>
      <c r="G257" s="282">
        <v>13263</v>
      </c>
      <c r="H257" s="292">
        <v>555</v>
      </c>
      <c r="I257" s="284">
        <f t="shared" si="725"/>
      </c>
      <c r="J257" s="285">
        <f t="shared" si="838"/>
      </c>
      <c r="K257" s="282">
        <v>31</v>
      </c>
      <c r="L257" s="285">
        <f t="shared" si="958"/>
      </c>
      <c r="M257" s="282">
        <v>1</v>
      </c>
      <c r="N257" s="286">
        <f t="shared" si="1020"/>
      </c>
      <c r="O257" s="282">
        <v>0</v>
      </c>
      <c r="P257" s="286">
        <f t="shared" si="1051"/>
      </c>
      <c r="Q257" s="287"/>
      <c r="R257" s="282"/>
      <c r="S257" s="287"/>
      <c r="T257" s="282"/>
      <c r="U257" s="288"/>
      <c r="V257" s="289"/>
      <c r="W257" s="282"/>
      <c r="X257" s="289"/>
      <c r="Y257" s="287"/>
      <c r="Z257" s="289"/>
      <c r="AA257" s="289"/>
      <c r="AB257" s="282"/>
      <c r="AC257" s="282"/>
      <c r="AD257" s="287"/>
      <c r="AE257" s="289"/>
      <c r="AF257" s="290" t="s">
        <v>267</v>
      </c>
    </row>
    <row r="258">
      <c r="A258" s="278"/>
      <c r="B258" s="229" t="s">
        <v>268</v>
      </c>
      <c r="C258" s="256" t="s">
        <v>284</v>
      </c>
      <c r="D258" s="231" t="s">
        <v>249</v>
      </c>
      <c r="E258" s="232">
        <v>12.39</v>
      </c>
      <c r="F258" s="233">
        <f>E258+E259</f>
      </c>
      <c r="G258" s="232">
        <v>237</v>
      </c>
      <c r="H258" s="232">
        <v>7</v>
      </c>
      <c r="I258" s="234">
        <f t="shared" si="725"/>
      </c>
      <c r="J258" s="235">
        <f t="shared" si="838"/>
      </c>
      <c r="K258" s="232">
        <v>0</v>
      </c>
      <c r="L258" s="235">
        <f t="shared" si="958"/>
      </c>
      <c r="M258" s="232">
        <v>0</v>
      </c>
      <c r="N258" s="236">
        <f t="shared" si="1020"/>
      </c>
      <c r="O258" s="232">
        <v>0</v>
      </c>
      <c r="P258" s="236">
        <f t="shared" si="1051"/>
      </c>
      <c r="Q258" s="237">
        <f>(M258+M259)/(O258+O259)</f>
      </c>
      <c r="R258" s="232">
        <v>3</v>
      </c>
      <c r="S258" s="237">
        <f>(O258+O259)/(K258+K259)</f>
      </c>
      <c r="T258" s="232">
        <v>3</v>
      </c>
      <c r="U258" s="239">
        <f>F258/T258</f>
      </c>
      <c r="V258" s="240">
        <f>(F258+4*500)/T258</f>
      </c>
      <c r="W258" s="303">
        <v>4737.5999999999985</v>
      </c>
      <c r="X258" s="240">
        <f>W258/T258</f>
      </c>
      <c r="Y258" s="237">
        <f>T258/R258</f>
      </c>
      <c r="Z258" s="240">
        <f>W258/F258</f>
      </c>
      <c r="AA258" s="240">
        <f>W258/(F258+500)</f>
      </c>
      <c r="AB258" s="232">
        <v>1</v>
      </c>
      <c r="AC258" s="232">
        <v>715.2</v>
      </c>
      <c r="AD258" s="237">
        <f>AB258/T258</f>
      </c>
      <c r="AE258" s="240">
        <f>(W258-AC258)/(F258+500)</f>
      </c>
      <c r="AF258" s="240" t="s">
        <v>266</v>
      </c>
    </row>
    <row r="259">
      <c r="A259" s="278"/>
      <c r="B259" s="229"/>
      <c r="C259" s="256"/>
      <c r="D259" s="231" t="s">
        <v>251</v>
      </c>
      <c r="E259" s="232">
        <v>1244.16</v>
      </c>
      <c r="F259" s="233"/>
      <c r="G259" s="232">
        <v>8935</v>
      </c>
      <c r="H259" s="232">
        <v>393</v>
      </c>
      <c r="I259" s="234">
        <f t="shared" si="725"/>
      </c>
      <c r="J259" s="235">
        <f t="shared" si="838"/>
      </c>
      <c r="K259" s="232">
        <v>19</v>
      </c>
      <c r="L259" s="235">
        <f t="shared" si="958"/>
      </c>
      <c r="M259" s="232">
        <v>1</v>
      </c>
      <c r="N259" s="236">
        <f t="shared" si="1020"/>
      </c>
      <c r="O259" s="232">
        <v>0</v>
      </c>
      <c r="P259" s="236">
        <f t="shared" si="1051"/>
      </c>
      <c r="Q259" s="237"/>
      <c r="R259" s="232"/>
      <c r="S259" s="237"/>
      <c r="T259" s="232"/>
      <c r="U259" s="239"/>
      <c r="V259" s="240"/>
      <c r="W259" s="303"/>
      <c r="X259" s="240"/>
      <c r="Y259" s="237"/>
      <c r="Z259" s="240"/>
      <c r="AA259" s="240"/>
      <c r="AB259" s="232"/>
      <c r="AC259" s="232"/>
      <c r="AD259" s="237"/>
      <c r="AE259" s="240"/>
      <c r="AF259" s="240" t="s">
        <v>267</v>
      </c>
    </row>
    <row r="260">
      <c r="A260" s="278"/>
      <c r="B260" s="293" t="s">
        <v>257</v>
      </c>
      <c r="C260" s="293"/>
      <c r="D260" s="293"/>
      <c r="E260" s="294">
        <f>SUM(E254:E259)</f>
      </c>
      <c r="F260" s="294">
        <f>SUM(F254:F259)</f>
      </c>
      <c r="G260" s="294">
        <f>SUM(G254:G259)</f>
      </c>
      <c r="H260" s="294">
        <f>SUM(H254:H259)</f>
      </c>
      <c r="I260" s="295">
        <f t="shared" si="725"/>
      </c>
      <c r="J260" s="296">
        <f t="shared" si="838"/>
      </c>
      <c r="K260" s="294">
        <f>SUM(K254:K259)</f>
      </c>
      <c r="L260" s="296">
        <f t="shared" si="958"/>
      </c>
      <c r="M260" s="294">
        <f>SUM(M254:M259)</f>
      </c>
      <c r="N260" s="297">
        <f t="shared" si="1020"/>
      </c>
      <c r="O260" s="294">
        <f>SUM(O254:O259)</f>
      </c>
      <c r="P260" s="297">
        <f t="shared" si="1051"/>
      </c>
      <c r="Q260" s="298">
        <f>M260/O260</f>
      </c>
      <c r="R260" s="294">
        <f>SUM(R254:R259)</f>
      </c>
      <c r="S260" s="298">
        <f>(O260+O260)/(K260+K260)</f>
      </c>
      <c r="T260" s="294">
        <f>SUM(T254:T259)</f>
      </c>
      <c r="U260" s="299">
        <f t="shared" ref="U260:U261" si="24">F260/T260</f>
      </c>
      <c r="V260" s="300">
        <f t="shared" ref="V260:V261" si="150">(F260+4*500)/T260</f>
      </c>
      <c r="W260" s="294">
        <f>SUM(W254:W259)</f>
      </c>
      <c r="X260" s="301">
        <f t="shared" ref="X260:X261" si="192">W260/T260</f>
      </c>
      <c r="Y260" s="298">
        <f t="shared" ref="Y260:Y261" si="330">T260/R260</f>
      </c>
      <c r="Z260" s="300">
        <f t="shared" ref="Z260:Z261" si="468">W260/F260</f>
      </c>
      <c r="AA260" s="300">
        <f>W260/(F260+COUNT(W254:W259*500))</f>
      </c>
      <c r="AB260" s="294">
        <f>SUM(AB254:AB259)</f>
      </c>
      <c r="AC260" s="294">
        <f>SUM(AC254:AC259)</f>
      </c>
      <c r="AD260" s="298">
        <f t="shared" ref="AD260:AD261" si="606">AB260/T260</f>
      </c>
      <c r="AE260" s="302">
        <f>(W260-AC260)/(F260+COUNT(W254:W259)*500)</f>
      </c>
      <c r="AF260" s="289"/>
    </row>
    <row r="261">
      <c r="A261" s="278"/>
      <c r="B261" s="304" t="s">
        <v>269</v>
      </c>
      <c r="C261" s="280" t="s">
        <v>259</v>
      </c>
      <c r="D261" s="281" t="s">
        <v>249</v>
      </c>
      <c r="E261" s="282">
        <v>13.85</v>
      </c>
      <c r="F261" s="283">
        <f>E261+E262</f>
      </c>
      <c r="G261" s="282">
        <v>212</v>
      </c>
      <c r="H261" s="282">
        <v>10</v>
      </c>
      <c r="I261" s="284">
        <f t="shared" si="725"/>
      </c>
      <c r="J261" s="285">
        <f t="shared" si="838"/>
      </c>
      <c r="K261" s="282">
        <v>0</v>
      </c>
      <c r="L261" s="285">
        <f t="shared" si="958"/>
      </c>
      <c r="M261" s="282">
        <v>0</v>
      </c>
      <c r="N261" s="286">
        <f t="shared" si="1020"/>
      </c>
      <c r="O261" s="282">
        <v>0</v>
      </c>
      <c r="P261" s="286">
        <f t="shared" si="1051"/>
      </c>
      <c r="Q261" s="287">
        <f>(M261+M262)/(O261+O262)</f>
      </c>
      <c r="R261" s="282">
        <v>2</v>
      </c>
      <c r="S261" s="287">
        <f>(O261+O262)/(K261+K262)</f>
      </c>
      <c r="T261" s="282">
        <v>0</v>
      </c>
      <c r="U261" s="288">
        <f t="shared" si="24"/>
      </c>
      <c r="V261" s="289">
        <f t="shared" si="150"/>
      </c>
      <c r="W261" s="282">
        <v>0</v>
      </c>
      <c r="X261" s="289">
        <f t="shared" si="192"/>
      </c>
      <c r="Y261" s="287">
        <f t="shared" si="330"/>
      </c>
      <c r="Z261" s="289">
        <f t="shared" si="468"/>
      </c>
      <c r="AA261" s="289">
        <f>W261/(F261+500)</f>
      </c>
      <c r="AB261" s="282">
        <v>0</v>
      </c>
      <c r="AC261" s="282">
        <v>0</v>
      </c>
      <c r="AD261" s="287">
        <f t="shared" si="606"/>
      </c>
      <c r="AE261" s="289">
        <f>(W261-AC261)/(F261+500)</f>
      </c>
      <c r="AF261" s="290" t="s">
        <v>266</v>
      </c>
    </row>
    <row r="262">
      <c r="A262" s="278"/>
      <c r="B262" s="304"/>
      <c r="C262" s="280"/>
      <c r="D262" s="281" t="s">
        <v>251</v>
      </c>
      <c r="E262" s="282">
        <v>809.52</v>
      </c>
      <c r="F262" s="283"/>
      <c r="G262" s="282">
        <v>6115</v>
      </c>
      <c r="H262" s="282">
        <v>299</v>
      </c>
      <c r="I262" s="284">
        <f t="shared" si="725"/>
      </c>
      <c r="J262" s="285">
        <f t="shared" si="838"/>
      </c>
      <c r="K262" s="282">
        <v>16</v>
      </c>
      <c r="L262" s="285">
        <f t="shared" si="958"/>
      </c>
      <c r="M262" s="282">
        <v>0</v>
      </c>
      <c r="N262" s="286">
        <f t="shared" si="1020"/>
      </c>
      <c r="O262" s="282">
        <v>0</v>
      </c>
      <c r="P262" s="286">
        <f t="shared" si="1051"/>
      </c>
      <c r="Q262" s="287"/>
      <c r="R262" s="282"/>
      <c r="S262" s="287"/>
      <c r="T262" s="282"/>
      <c r="U262" s="288"/>
      <c r="V262" s="289"/>
      <c r="W262" s="282"/>
      <c r="X262" s="289"/>
      <c r="Y262" s="287"/>
      <c r="Z262" s="289"/>
      <c r="AA262" s="289"/>
      <c r="AB262" s="282"/>
      <c r="AC262" s="282"/>
      <c r="AD262" s="287"/>
      <c r="AE262" s="289"/>
      <c r="AF262" s="290" t="s">
        <v>267</v>
      </c>
    </row>
    <row r="263">
      <c r="A263" s="278"/>
      <c r="B263" s="304" t="s">
        <v>270</v>
      </c>
      <c r="C263" s="280" t="s">
        <v>259</v>
      </c>
      <c r="D263" s="281" t="s">
        <v>249</v>
      </c>
      <c r="E263" s="282">
        <v>19.52</v>
      </c>
      <c r="F263" s="283">
        <f>E263+E264</f>
      </c>
      <c r="G263" s="282">
        <v>215</v>
      </c>
      <c r="H263" s="282">
        <v>11</v>
      </c>
      <c r="I263" s="284">
        <f t="shared" si="725"/>
      </c>
      <c r="J263" s="285">
        <f t="shared" si="838"/>
      </c>
      <c r="K263" s="282">
        <v>0</v>
      </c>
      <c r="L263" s="285">
        <f t="shared" si="958"/>
      </c>
      <c r="M263" s="282">
        <v>0</v>
      </c>
      <c r="N263" s="286">
        <f t="shared" si="1020"/>
      </c>
      <c r="O263" s="282">
        <v>0</v>
      </c>
      <c r="P263" s="286">
        <f t="shared" si="1051"/>
      </c>
      <c r="Q263" s="287">
        <f>(M263+M264)/(O263+O264)</f>
      </c>
      <c r="R263" s="282">
        <v>1</v>
      </c>
      <c r="S263" s="287">
        <f>(O263+O264)/(K263+K264)</f>
      </c>
      <c r="T263" s="282">
        <v>0</v>
      </c>
      <c r="U263" s="288">
        <f>F263/T263</f>
      </c>
      <c r="V263" s="289">
        <f>(F263+4*500)/T263</f>
      </c>
      <c r="W263" s="282">
        <v>0</v>
      </c>
      <c r="X263" s="289">
        <f>W263/T263</f>
      </c>
      <c r="Y263" s="287">
        <f>T263/R263</f>
      </c>
      <c r="Z263" s="289">
        <f>W263/F263</f>
      </c>
      <c r="AA263" s="289">
        <f>W263/(F263+500)</f>
      </c>
      <c r="AB263" s="282">
        <v>0</v>
      </c>
      <c r="AC263" s="282">
        <v>0</v>
      </c>
      <c r="AD263" s="287">
        <f>AB263/T263</f>
      </c>
      <c r="AE263" s="289">
        <f>(W263-AC263)/(F263+500)</f>
      </c>
      <c r="AF263" s="290" t="s">
        <v>266</v>
      </c>
    </row>
    <row r="264">
      <c r="A264" s="278"/>
      <c r="B264" s="304"/>
      <c r="C264" s="280"/>
      <c r="D264" s="281" t="s">
        <v>251</v>
      </c>
      <c r="E264" s="282">
        <v>535.78</v>
      </c>
      <c r="F264" s="283"/>
      <c r="G264" s="282">
        <v>3947</v>
      </c>
      <c r="H264" s="282">
        <v>181</v>
      </c>
      <c r="I264" s="284">
        <f t="shared" si="725"/>
      </c>
      <c r="J264" s="285">
        <f t="shared" si="838"/>
      </c>
      <c r="K264" s="282">
        <v>5</v>
      </c>
      <c r="L264" s="285">
        <f t="shared" si="958"/>
      </c>
      <c r="M264" s="282">
        <v>0</v>
      </c>
      <c r="N264" s="286">
        <f t="shared" si="1020"/>
      </c>
      <c r="O264" s="282">
        <v>0</v>
      </c>
      <c r="P264" s="286">
        <f t="shared" si="1051"/>
      </c>
      <c r="Q264" s="287"/>
      <c r="R264" s="282"/>
      <c r="S264" s="287"/>
      <c r="T264" s="282"/>
      <c r="U264" s="288"/>
      <c r="V264" s="289"/>
      <c r="W264" s="282"/>
      <c r="X264" s="289"/>
      <c r="Y264" s="287"/>
      <c r="Z264" s="289"/>
      <c r="AA264" s="289"/>
      <c r="AB264" s="282"/>
      <c r="AC264" s="282"/>
      <c r="AD264" s="287"/>
      <c r="AE264" s="289"/>
      <c r="AF264" s="290" t="s">
        <v>267</v>
      </c>
    </row>
    <row r="265">
      <c r="A265" s="278"/>
      <c r="B265" s="304" t="s">
        <v>271</v>
      </c>
      <c r="C265" s="280" t="s">
        <v>259</v>
      </c>
      <c r="D265" s="281" t="s">
        <v>249</v>
      </c>
      <c r="E265" s="282">
        <v>64.42</v>
      </c>
      <c r="F265" s="283">
        <f>E265+E266</f>
      </c>
      <c r="G265" s="282">
        <v>212</v>
      </c>
      <c r="H265" s="282">
        <v>21</v>
      </c>
      <c r="I265" s="284">
        <f t="shared" si="725"/>
      </c>
      <c r="J265" s="285">
        <f t="shared" si="838"/>
      </c>
      <c r="K265" s="282">
        <v>1</v>
      </c>
      <c r="L265" s="285">
        <f t="shared" si="958"/>
      </c>
      <c r="M265" s="282">
        <v>0</v>
      </c>
      <c r="N265" s="286">
        <f t="shared" si="1020"/>
      </c>
      <c r="O265" s="282">
        <v>0</v>
      </c>
      <c r="P265" s="286">
        <f t="shared" si="1051"/>
      </c>
      <c r="Q265" s="287">
        <f>(M265+M266)/(O265+O266)</f>
      </c>
      <c r="R265" s="282">
        <v>1</v>
      </c>
      <c r="S265" s="287">
        <f>(O265+O266)/(K265+K266)</f>
      </c>
      <c r="T265" s="282">
        <v>0</v>
      </c>
      <c r="U265" s="288">
        <f>F265/T265</f>
      </c>
      <c r="V265" s="289">
        <f>(F265+4*500)/T265</f>
      </c>
      <c r="W265" s="282">
        <v>0</v>
      </c>
      <c r="X265" s="289">
        <f>W265/T265</f>
      </c>
      <c r="Y265" s="287">
        <f>T265/R265</f>
      </c>
      <c r="Z265" s="289">
        <f>W265/F265</f>
      </c>
      <c r="AA265" s="289">
        <f>W265/(F265+500)</f>
      </c>
      <c r="AB265" s="282">
        <v>0</v>
      </c>
      <c r="AC265" s="282">
        <v>0</v>
      </c>
      <c r="AD265" s="287">
        <f>AB265/T265</f>
      </c>
      <c r="AE265" s="289">
        <f>(W265-AC265)/(F265+500)</f>
      </c>
      <c r="AF265" s="290" t="s">
        <v>266</v>
      </c>
    </row>
    <row r="266">
      <c r="A266" s="278"/>
      <c r="B266" s="304"/>
      <c r="C266" s="280"/>
      <c r="D266" s="281" t="s">
        <v>251</v>
      </c>
      <c r="E266" s="282">
        <v>399.71</v>
      </c>
      <c r="F266" s="283"/>
      <c r="G266" s="282">
        <v>2794</v>
      </c>
      <c r="H266" s="282">
        <v>121</v>
      </c>
      <c r="I266" s="284">
        <f t="shared" si="725"/>
      </c>
      <c r="J266" s="285">
        <f t="shared" si="838"/>
      </c>
      <c r="K266" s="282">
        <v>8</v>
      </c>
      <c r="L266" s="285">
        <f t="shared" si="958"/>
      </c>
      <c r="M266" s="282">
        <v>1</v>
      </c>
      <c r="N266" s="286">
        <f t="shared" si="1020"/>
      </c>
      <c r="O266" s="282">
        <v>0</v>
      </c>
      <c r="P266" s="286">
        <f t="shared" si="1051"/>
      </c>
      <c r="Q266" s="287"/>
      <c r="R266" s="282"/>
      <c r="S266" s="287"/>
      <c r="T266" s="282"/>
      <c r="U266" s="288"/>
      <c r="V266" s="289"/>
      <c r="W266" s="282"/>
      <c r="X266" s="289"/>
      <c r="Y266" s="287"/>
      <c r="Z266" s="289"/>
      <c r="AA266" s="289"/>
      <c r="AB266" s="282"/>
      <c r="AC266" s="282"/>
      <c r="AD266" s="287"/>
      <c r="AE266" s="289"/>
      <c r="AF266" s="290" t="s">
        <v>267</v>
      </c>
    </row>
    <row r="267">
      <c r="A267" s="278"/>
      <c r="B267" s="279" t="s">
        <v>272</v>
      </c>
      <c r="C267" s="280" t="s">
        <v>259</v>
      </c>
      <c r="D267" s="281" t="s">
        <v>249</v>
      </c>
      <c r="E267" s="282">
        <v>15.04</v>
      </c>
      <c r="F267" s="283">
        <f>E267+E268</f>
      </c>
      <c r="G267" s="282">
        <v>269</v>
      </c>
      <c r="H267" s="282">
        <v>20</v>
      </c>
      <c r="I267" s="284">
        <f t="shared" si="725"/>
      </c>
      <c r="J267" s="285">
        <f t="shared" si="838"/>
      </c>
      <c r="K267" s="282">
        <v>1</v>
      </c>
      <c r="L267" s="285">
        <f t="shared" si="958"/>
      </c>
      <c r="M267" s="282">
        <v>0</v>
      </c>
      <c r="N267" s="286">
        <f t="shared" si="1020"/>
      </c>
      <c r="O267" s="282">
        <v>0</v>
      </c>
      <c r="P267" s="286">
        <f t="shared" si="1051"/>
      </c>
      <c r="Q267" s="287">
        <f>(M267+M268)/(O267+O268)</f>
      </c>
      <c r="R267" s="282">
        <v>5</v>
      </c>
      <c r="S267" s="287">
        <f>(O267+O268)/(K267+K268)</f>
      </c>
      <c r="T267" s="282">
        <v>1</v>
      </c>
      <c r="U267" s="288">
        <f>F267/T267</f>
      </c>
      <c r="V267" s="289">
        <f>(F267+4*500)/T267</f>
      </c>
      <c r="W267" s="282">
        <v>1663.2000000000044</v>
      </c>
      <c r="X267" s="289">
        <f>W267/T267</f>
      </c>
      <c r="Y267" s="287">
        <f>T267/R267</f>
      </c>
      <c r="Z267" s="289">
        <f>W267/F267</f>
      </c>
      <c r="AA267" s="289">
        <f>W267/(F267+500)</f>
      </c>
      <c r="AB267" s="282">
        <v>0</v>
      </c>
      <c r="AC267" s="282">
        <v>0</v>
      </c>
      <c r="AD267" s="287">
        <f>AB267/T267</f>
      </c>
      <c r="AE267" s="289">
        <f>(W267-AC267)/(F267+500)</f>
      </c>
      <c r="AF267" s="290" t="s">
        <v>266</v>
      </c>
    </row>
    <row r="268">
      <c r="A268" s="278"/>
      <c r="B268" s="279"/>
      <c r="C268" s="280"/>
      <c r="D268" s="281" t="s">
        <v>251</v>
      </c>
      <c r="E268" s="282">
        <v>468.6</v>
      </c>
      <c r="F268" s="283"/>
      <c r="G268" s="282">
        <v>3022</v>
      </c>
      <c r="H268" s="282">
        <v>162</v>
      </c>
      <c r="I268" s="284">
        <f t="shared" si="725"/>
      </c>
      <c r="J268" s="285">
        <f t="shared" si="838"/>
      </c>
      <c r="K268" s="282">
        <v>11</v>
      </c>
      <c r="L268" s="285">
        <f t="shared" si="958"/>
      </c>
      <c r="M268" s="282">
        <v>1</v>
      </c>
      <c r="N268" s="286">
        <f t="shared" si="1020"/>
      </c>
      <c r="O268" s="282">
        <v>0</v>
      </c>
      <c r="P268" s="286">
        <f t="shared" si="1051"/>
      </c>
      <c r="Q268" s="287"/>
      <c r="R268" s="282"/>
      <c r="S268" s="287"/>
      <c r="T268" s="282"/>
      <c r="U268" s="288"/>
      <c r="V268" s="289"/>
      <c r="W268" s="282"/>
      <c r="X268" s="289"/>
      <c r="Y268" s="287"/>
      <c r="Z268" s="289"/>
      <c r="AA268" s="289"/>
      <c r="AB268" s="282"/>
      <c r="AC268" s="282"/>
      <c r="AD268" s="287"/>
      <c r="AE268" s="289"/>
      <c r="AF268" s="290" t="s">
        <v>267</v>
      </c>
    </row>
    <row r="269">
      <c r="A269" s="278"/>
      <c r="B269" s="246" t="s">
        <v>257</v>
      </c>
      <c r="C269" s="246"/>
      <c r="D269" s="246"/>
      <c r="E269" s="247">
        <f>SUM(E261:E268)</f>
      </c>
      <c r="F269" s="247">
        <f>SUM(F261:F268)</f>
      </c>
      <c r="G269" s="247">
        <f>SUM(G261:G268)</f>
      </c>
      <c r="H269" s="247">
        <f>SUM(H261:H268)</f>
      </c>
      <c r="I269" s="248">
        <f t="shared" si="725"/>
      </c>
      <c r="J269" s="249">
        <f t="shared" si="838"/>
      </c>
      <c r="K269" s="247">
        <f>SUM(K261:K268)</f>
      </c>
      <c r="L269" s="249">
        <f t="shared" si="958"/>
      </c>
      <c r="M269" s="247">
        <f>SUM(M261:M268)</f>
      </c>
      <c r="N269" s="250">
        <f t="shared" si="1020"/>
      </c>
      <c r="O269" s="247">
        <f>SUM(O261:O268)</f>
      </c>
      <c r="P269" s="250">
        <f t="shared" si="1051"/>
      </c>
      <c r="Q269" s="251">
        <f>M269/O269</f>
      </c>
      <c r="R269" s="247">
        <f>SUM(R261:R268)</f>
      </c>
      <c r="S269" s="251">
        <f>(O269+O269)/(K269+K269)</f>
      </c>
      <c r="T269" s="247">
        <f>SUM(T261:T268)</f>
      </c>
      <c r="U269" s="252">
        <f t="shared" ref="U269:U270" si="25">F269/T269</f>
      </c>
      <c r="V269" s="253">
        <f t="shared" ref="V269:V270" si="151">(F269+4*500)/T269</f>
      </c>
      <c r="W269" s="247">
        <f>SUM(W261:W268)</f>
      </c>
      <c r="X269" s="254">
        <f t="shared" ref="X269:X270" si="193">W269/T269</f>
      </c>
      <c r="Y269" s="251">
        <f t="shared" ref="Y269:Y270" si="331">T269/R269</f>
      </c>
      <c r="Z269" s="253">
        <f t="shared" ref="Z269:Z270" si="469">W269/F269</f>
      </c>
      <c r="AA269" s="253">
        <f>W269/(F269+COUNT(W261:W268)*500)</f>
      </c>
      <c r="AB269" s="247">
        <f>SUM(AB261:AB268)</f>
      </c>
      <c r="AC269" s="247">
        <f>SUM(AC261:AC268)</f>
      </c>
      <c r="AD269" s="251">
        <f t="shared" ref="AD269:AD270" si="607">AB269/T269</f>
      </c>
      <c r="AE269" s="255">
        <f>(W269-AC269)/(F269+COUNT(W261:W268)*500)</f>
      </c>
      <c r="AF269" s="240"/>
    </row>
    <row r="270">
      <c r="A270" s="278"/>
      <c r="B270" s="279" t="s">
        <v>274</v>
      </c>
      <c r="C270" s="280" t="s">
        <v>286</v>
      </c>
      <c r="D270" s="231" t="s">
        <v>249</v>
      </c>
      <c r="E270" s="232">
        <v>21.17</v>
      </c>
      <c r="F270" s="233">
        <f>E270+E271</f>
      </c>
      <c r="G270" s="232">
        <v>365</v>
      </c>
      <c r="H270" s="232">
        <v>25</v>
      </c>
      <c r="I270" s="234">
        <f t="shared" si="725"/>
      </c>
      <c r="J270" s="235">
        <f t="shared" si="838"/>
      </c>
      <c r="K270" s="232">
        <v>1</v>
      </c>
      <c r="L270" s="285">
        <f t="shared" si="958"/>
      </c>
      <c r="M270" s="232">
        <v>0</v>
      </c>
      <c r="N270" s="236">
        <f t="shared" si="1020"/>
      </c>
      <c r="O270" s="232">
        <v>0</v>
      </c>
      <c r="P270" s="236">
        <f t="shared" si="1051"/>
      </c>
      <c r="Q270" s="237">
        <f>(M270+M271)/(O270+O271)</f>
      </c>
      <c r="R270" s="232">
        <v>2</v>
      </c>
      <c r="S270" s="237">
        <f>(O270+O271)/(K270+K271)</f>
      </c>
      <c r="T270" s="232">
        <v>0</v>
      </c>
      <c r="U270" s="239">
        <f t="shared" si="25"/>
      </c>
      <c r="V270" s="240">
        <f t="shared" si="151"/>
      </c>
      <c r="W270" s="232">
        <v>0</v>
      </c>
      <c r="X270" s="240">
        <f t="shared" si="193"/>
      </c>
      <c r="Y270" s="237">
        <f t="shared" si="331"/>
      </c>
      <c r="Z270" s="240">
        <f t="shared" si="469"/>
      </c>
      <c r="AA270" s="240">
        <f>W270/(F270+500)</f>
      </c>
      <c r="AB270" s="232">
        <v>0</v>
      </c>
      <c r="AC270" s="232">
        <v>0</v>
      </c>
      <c r="AD270" s="237">
        <f t="shared" si="607"/>
      </c>
      <c r="AE270" s="240">
        <f>(W270-AC270)/(F270+500)</f>
      </c>
      <c r="AF270" s="240" t="s">
        <v>266</v>
      </c>
    </row>
    <row r="271">
      <c r="A271" s="278"/>
      <c r="B271" s="279"/>
      <c r="C271" s="280"/>
      <c r="D271" s="231" t="s">
        <v>251</v>
      </c>
      <c r="E271" s="232">
        <v>779.03</v>
      </c>
      <c r="F271" s="233"/>
      <c r="G271" s="232">
        <v>5014</v>
      </c>
      <c r="H271" s="232">
        <v>188</v>
      </c>
      <c r="I271" s="234">
        <f t="shared" si="725"/>
      </c>
      <c r="J271" s="235">
        <f t="shared" si="838"/>
      </c>
      <c r="K271" s="232">
        <v>10</v>
      </c>
      <c r="L271" s="285">
        <f t="shared" si="958"/>
      </c>
      <c r="M271" s="232">
        <v>0</v>
      </c>
      <c r="N271" s="236">
        <f t="shared" si="1020"/>
      </c>
      <c r="O271" s="232">
        <v>0</v>
      </c>
      <c r="P271" s="236">
        <f t="shared" si="1051"/>
      </c>
      <c r="Q271" s="237"/>
      <c r="R271" s="232"/>
      <c r="S271" s="237"/>
      <c r="T271" s="232"/>
      <c r="U271" s="239"/>
      <c r="V271" s="240"/>
      <c r="W271" s="303"/>
      <c r="X271" s="240"/>
      <c r="Y271" s="237"/>
      <c r="Z271" s="240"/>
      <c r="AA271" s="240"/>
      <c r="AB271" s="232"/>
      <c r="AC271" s="232"/>
      <c r="AD271" s="237"/>
      <c r="AE271" s="240"/>
      <c r="AF271" s="240" t="s">
        <v>267</v>
      </c>
    </row>
    <row r="272">
      <c r="A272" s="278"/>
      <c r="B272" s="279" t="s">
        <v>275</v>
      </c>
      <c r="C272" s="280" t="s">
        <v>286</v>
      </c>
      <c r="D272" s="231" t="s">
        <v>249</v>
      </c>
      <c r="E272" s="232">
        <v>55.18</v>
      </c>
      <c r="F272" s="233">
        <f>E272+E273</f>
      </c>
      <c r="G272" s="232">
        <v>635</v>
      </c>
      <c r="H272" s="232">
        <v>16</v>
      </c>
      <c r="I272" s="234">
        <f t="shared" si="725"/>
      </c>
      <c r="J272" s="235">
        <f t="shared" si="838"/>
      </c>
      <c r="K272" s="232">
        <v>0</v>
      </c>
      <c r="L272" s="285">
        <f t="shared" si="958"/>
      </c>
      <c r="M272" s="232">
        <v>0</v>
      </c>
      <c r="N272" s="236">
        <f t="shared" si="1020"/>
      </c>
      <c r="O272" s="232">
        <v>0</v>
      </c>
      <c r="P272" s="236">
        <f t="shared" si="1051"/>
      </c>
      <c r="Q272" s="237">
        <f>(M272+M273)/(O272+O273)</f>
      </c>
      <c r="R272" s="232">
        <v>0</v>
      </c>
      <c r="S272" s="237">
        <f>(O272+O273)/(K272+K273)</f>
      </c>
      <c r="T272" s="232">
        <v>0</v>
      </c>
      <c r="U272" s="239">
        <f>F272/T272</f>
      </c>
      <c r="V272" s="240">
        <f>(F272+4*500)/T272</f>
      </c>
      <c r="W272" s="232">
        <v>0</v>
      </c>
      <c r="X272" s="240">
        <f>W272/T272</f>
      </c>
      <c r="Y272" s="237">
        <f>T272/R272</f>
      </c>
      <c r="Z272" s="240">
        <f>W272/F272</f>
      </c>
      <c r="AA272" s="240">
        <f>W272/(F272+500)</f>
      </c>
      <c r="AB272" s="232">
        <v>0</v>
      </c>
      <c r="AC272" s="232">
        <v>0</v>
      </c>
      <c r="AD272" s="237">
        <f>AB272/T272</f>
      </c>
      <c r="AE272" s="240">
        <f>(W272-AC272)/(F272+500)</f>
      </c>
      <c r="AF272" s="240" t="s">
        <v>266</v>
      </c>
    </row>
    <row r="273">
      <c r="A273" s="278"/>
      <c r="B273" s="279"/>
      <c r="C273" s="280"/>
      <c r="D273" s="231" t="s">
        <v>251</v>
      </c>
      <c r="E273" s="232">
        <v>980.85</v>
      </c>
      <c r="F273" s="233"/>
      <c r="G273" s="232">
        <v>9363</v>
      </c>
      <c r="H273" s="232">
        <v>271</v>
      </c>
      <c r="I273" s="234">
        <f t="shared" si="725"/>
      </c>
      <c r="J273" s="235">
        <f t="shared" si="838"/>
      </c>
      <c r="K273" s="232">
        <v>10</v>
      </c>
      <c r="L273" s="285">
        <f t="shared" si="958"/>
      </c>
      <c r="M273" s="232">
        <v>0</v>
      </c>
      <c r="N273" s="236">
        <f t="shared" si="1020"/>
      </c>
      <c r="O273" s="232">
        <v>0</v>
      </c>
      <c r="P273" s="236">
        <f t="shared" si="1051"/>
      </c>
      <c r="Q273" s="237"/>
      <c r="R273" s="232"/>
      <c r="S273" s="237"/>
      <c r="T273" s="232"/>
      <c r="U273" s="239"/>
      <c r="V273" s="240"/>
      <c r="W273" s="303"/>
      <c r="X273" s="240"/>
      <c r="Y273" s="237"/>
      <c r="Z273" s="240"/>
      <c r="AA273" s="240"/>
      <c r="AB273" s="232"/>
      <c r="AC273" s="232"/>
      <c r="AD273" s="237"/>
      <c r="AE273" s="240"/>
      <c r="AF273" s="240" t="s">
        <v>267</v>
      </c>
    </row>
    <row r="274">
      <c r="A274" s="278"/>
      <c r="B274" s="279" t="s">
        <v>276</v>
      </c>
      <c r="C274" s="280" t="s">
        <v>286</v>
      </c>
      <c r="D274" s="231" t="s">
        <v>249</v>
      </c>
      <c r="E274" s="232">
        <v>62.66</v>
      </c>
      <c r="F274" s="233">
        <f>E274+E275</f>
      </c>
      <c r="G274" s="232">
        <v>773</v>
      </c>
      <c r="H274" s="232">
        <v>20</v>
      </c>
      <c r="I274" s="234">
        <f t="shared" si="725"/>
      </c>
      <c r="J274" s="235">
        <f t="shared" si="838"/>
      </c>
      <c r="K274" s="232">
        <v>1</v>
      </c>
      <c r="L274" s="285">
        <f t="shared" si="958"/>
      </c>
      <c r="M274" s="232">
        <v>0</v>
      </c>
      <c r="N274" s="236">
        <f t="shared" si="1020"/>
      </c>
      <c r="O274" s="232">
        <v>0</v>
      </c>
      <c r="P274" s="236">
        <f t="shared" si="1051"/>
      </c>
      <c r="Q274" s="237">
        <f>(M274+M275)/(O274+O275)</f>
      </c>
      <c r="R274" s="232">
        <v>12</v>
      </c>
      <c r="S274" s="237">
        <f>(O274+O275)/(K274+K275)</f>
      </c>
      <c r="T274" s="232">
        <v>3</v>
      </c>
      <c r="U274" s="239">
        <f>F274/T274</f>
      </c>
      <c r="V274" s="240">
        <f>(F274+4*500)/T274</f>
      </c>
      <c r="W274" s="232">
        <v>6134.4000000000015</v>
      </c>
      <c r="X274" s="240">
        <f>W274/T274</f>
      </c>
      <c r="Y274" s="237">
        <f>T274/R274</f>
      </c>
      <c r="Z274" s="240">
        <f>W274/F274</f>
      </c>
      <c r="AA274" s="240">
        <f>W274/(F274+500)</f>
      </c>
      <c r="AB274" s="232">
        <v>0</v>
      </c>
      <c r="AC274" s="232">
        <v>0</v>
      </c>
      <c r="AD274" s="237">
        <f>AB274/T274</f>
      </c>
      <c r="AE274" s="240">
        <f>(W274-AC274)/(F274+500)</f>
      </c>
      <c r="AF274" s="240" t="s">
        <v>266</v>
      </c>
    </row>
    <row r="275">
      <c r="A275" s="278"/>
      <c r="B275" s="279"/>
      <c r="C275" s="280"/>
      <c r="D275" s="231" t="s">
        <v>251</v>
      </c>
      <c r="E275" s="232">
        <v>1494.66</v>
      </c>
      <c r="F275" s="233"/>
      <c r="G275" s="232">
        <v>11183</v>
      </c>
      <c r="H275" s="232">
        <v>564</v>
      </c>
      <c r="I275" s="234">
        <f t="shared" si="725"/>
      </c>
      <c r="J275" s="235">
        <f t="shared" si="838"/>
      </c>
      <c r="K275" s="232">
        <v>43</v>
      </c>
      <c r="L275" s="285">
        <f t="shared" si="958"/>
      </c>
      <c r="M275" s="232">
        <v>4</v>
      </c>
      <c r="N275" s="236">
        <f t="shared" si="1020"/>
      </c>
      <c r="O275" s="232">
        <v>0</v>
      </c>
      <c r="P275" s="236">
        <f t="shared" si="1051"/>
      </c>
      <c r="Q275" s="237"/>
      <c r="R275" s="232"/>
      <c r="S275" s="237"/>
      <c r="T275" s="232"/>
      <c r="U275" s="239"/>
      <c r="V275" s="240"/>
      <c r="W275" s="232"/>
      <c r="X275" s="240"/>
      <c r="Y275" s="237"/>
      <c r="Z275" s="240"/>
      <c r="AA275" s="240"/>
      <c r="AB275" s="232"/>
      <c r="AC275" s="232"/>
      <c r="AD275" s="237"/>
      <c r="AE275" s="240"/>
      <c r="AF275" s="240" t="s">
        <v>267</v>
      </c>
    </row>
    <row r="276">
      <c r="A276" s="278"/>
      <c r="B276" s="279" t="s">
        <v>277</v>
      </c>
      <c r="C276" s="280" t="s">
        <v>286</v>
      </c>
      <c r="D276" s="231" t="s">
        <v>249</v>
      </c>
      <c r="E276" s="232">
        <v>20.5</v>
      </c>
      <c r="F276" s="233">
        <f>E276+E277</f>
      </c>
      <c r="G276" s="232">
        <v>292</v>
      </c>
      <c r="H276" s="232">
        <v>14</v>
      </c>
      <c r="I276" s="234">
        <f t="shared" si="725"/>
      </c>
      <c r="J276" s="235">
        <f t="shared" si="838"/>
      </c>
      <c r="K276" s="232">
        <v>2</v>
      </c>
      <c r="L276" s="285">
        <f t="shared" si="958"/>
      </c>
      <c r="M276" s="232">
        <v>0</v>
      </c>
      <c r="N276" s="236">
        <f t="shared" si="1020"/>
      </c>
      <c r="O276" s="232">
        <v>0</v>
      </c>
      <c r="P276" s="236">
        <f t="shared" si="1051"/>
      </c>
      <c r="Q276" s="237">
        <f>(M276+M277)/(O276+O277)</f>
      </c>
      <c r="R276" s="232">
        <v>5</v>
      </c>
      <c r="S276" s="237">
        <f>(O276+O277)/(K276+K277)</f>
      </c>
      <c r="T276" s="232">
        <v>0</v>
      </c>
      <c r="U276" s="239">
        <f>F276/T276</f>
      </c>
      <c r="V276" s="240">
        <f>(F276+4*500)/T276</f>
      </c>
      <c r="W276" s="232">
        <v>0</v>
      </c>
      <c r="X276" s="240">
        <f>W276/T276</f>
      </c>
      <c r="Y276" s="237">
        <f>T276/R276</f>
      </c>
      <c r="Z276" s="240">
        <f>W276/F276</f>
      </c>
      <c r="AA276" s="240">
        <f>W276/(F276+500)</f>
      </c>
      <c r="AB276" s="232">
        <v>0</v>
      </c>
      <c r="AC276" s="232">
        <v>0</v>
      </c>
      <c r="AD276" s="237">
        <f>AB276/T276</f>
      </c>
      <c r="AE276" s="240">
        <f>(W276-AC276)/(F276+500)</f>
      </c>
      <c r="AF276" s="240" t="s">
        <v>266</v>
      </c>
    </row>
    <row r="277">
      <c r="A277" s="278"/>
      <c r="B277" s="279"/>
      <c r="C277" s="280"/>
      <c r="D277" s="231" t="s">
        <v>251</v>
      </c>
      <c r="E277" s="232">
        <v>1340.58</v>
      </c>
      <c r="F277" s="233"/>
      <c r="G277" s="232">
        <v>11532</v>
      </c>
      <c r="H277" s="232">
        <v>739</v>
      </c>
      <c r="I277" s="234">
        <f t="shared" si="725"/>
      </c>
      <c r="J277" s="235">
        <f t="shared" si="838"/>
      </c>
      <c r="K277" s="232">
        <v>40</v>
      </c>
      <c r="L277" s="285">
        <f t="shared" si="958"/>
      </c>
      <c r="M277" s="232">
        <v>0</v>
      </c>
      <c r="N277" s="236">
        <f t="shared" si="1020"/>
      </c>
      <c r="O277" s="232">
        <v>0</v>
      </c>
      <c r="P277" s="236">
        <f t="shared" si="1051"/>
      </c>
      <c r="Q277" s="237"/>
      <c r="R277" s="232"/>
      <c r="S277" s="237"/>
      <c r="T277" s="232"/>
      <c r="U277" s="239"/>
      <c r="V277" s="240"/>
      <c r="W277" s="232"/>
      <c r="X277" s="240"/>
      <c r="Y277" s="237"/>
      <c r="Z277" s="240"/>
      <c r="AA277" s="240"/>
      <c r="AB277" s="232"/>
      <c r="AC277" s="232"/>
      <c r="AD277" s="237"/>
      <c r="AE277" s="240"/>
      <c r="AF277" s="240" t="s">
        <v>267</v>
      </c>
    </row>
    <row r="278">
      <c r="A278" s="278"/>
      <c r="B278" s="293" t="s">
        <v>257</v>
      </c>
      <c r="C278" s="293"/>
      <c r="D278" s="293"/>
      <c r="E278" s="294">
        <f>SUM(E270:E277)</f>
      </c>
      <c r="F278" s="294">
        <f>SUM(F270:F277)</f>
      </c>
      <c r="G278" s="294">
        <f>SUM(G270:G277)</f>
      </c>
      <c r="H278" s="294">
        <f>SUM(H270:H277)</f>
      </c>
      <c r="I278" s="295">
        <f t="shared" si="725"/>
      </c>
      <c r="J278" s="296">
        <f t="shared" si="838"/>
      </c>
      <c r="K278" s="294">
        <f>SUM(K270:K277)</f>
      </c>
      <c r="L278" s="296">
        <f t="shared" si="958"/>
      </c>
      <c r="M278" s="294">
        <f>SUM(M270:M277)</f>
      </c>
      <c r="N278" s="297">
        <f t="shared" si="1020"/>
      </c>
      <c r="O278" s="294">
        <f>SUM(O270:O277)</f>
      </c>
      <c r="P278" s="297">
        <f t="shared" si="1051"/>
      </c>
      <c r="Q278" s="298">
        <f t="shared" ref="Q278:Q279" si="927">M278/O278</f>
      </c>
      <c r="R278" s="294">
        <f>SUM(R270:R277)</f>
      </c>
      <c r="S278" s="298">
        <f t="shared" ref="S278:S279" si="989">(O278+O278)/(K278+K278)</f>
      </c>
      <c r="T278" s="294">
        <f>SUM(T270:T277)</f>
      </c>
      <c r="U278" s="299">
        <f t="shared" ref="U278:U279" si="26">F278/T278</f>
      </c>
      <c r="V278" s="300">
        <f t="shared" ref="V278:V279" si="152">(F278+4*500)/T278</f>
      </c>
      <c r="W278" s="294">
        <f>SUM(W270:W277)</f>
      </c>
      <c r="X278" s="301">
        <f t="shared" ref="X278:X279" si="194">W278/T278</f>
      </c>
      <c r="Y278" s="298">
        <f t="shared" ref="Y278:Y279" si="332">T278/R278</f>
      </c>
      <c r="Z278" s="300">
        <f t="shared" ref="Z278:Z279" si="470">W278/F278</f>
      </c>
      <c r="AA278" s="300">
        <f>W278/(F278+COUNT(W270:W277)*500)</f>
      </c>
      <c r="AB278" s="294">
        <f>SUM(AB270:AB277)</f>
      </c>
      <c r="AC278" s="294">
        <f>SUM(AC270:AC277)</f>
      </c>
      <c r="AD278" s="298">
        <f t="shared" ref="AD278:AD279" si="608">AB278/T278</f>
      </c>
      <c r="AE278" s="302">
        <f>(W278-AC278)/(F278+COUNT(W270:W277)*500)</f>
      </c>
      <c r="AF278" s="290"/>
    </row>
    <row r="279">
      <c r="A279" s="278"/>
      <c r="B279" s="305" t="s">
        <v>278</v>
      </c>
      <c r="C279" s="305"/>
      <c r="D279" s="305"/>
      <c r="E279" s="306">
        <f>E244+E253+E260+E278+E269</f>
      </c>
      <c r="F279" s="306">
        <f>F244+F253+F260+F278+F269</f>
      </c>
      <c r="G279" s="306">
        <f>G244+G253+G260+G278+G269</f>
      </c>
      <c r="H279" s="306">
        <f>H244+H253+H260+H278+H269</f>
      </c>
      <c r="I279" s="307">
        <f t="shared" si="725"/>
      </c>
      <c r="J279" s="308">
        <f t="shared" si="838"/>
      </c>
      <c r="K279" s="306">
        <f>K244+K253+K260+K278+K269</f>
      </c>
      <c r="L279" s="308">
        <f t="shared" si="958"/>
      </c>
      <c r="M279" s="306">
        <f>M244+M253+M260+M278+M269</f>
      </c>
      <c r="N279" s="309">
        <f t="shared" si="1020"/>
      </c>
      <c r="O279" s="306">
        <f>O244+O253+O260+O278+O269</f>
      </c>
      <c r="P279" s="309">
        <f t="shared" si="1051"/>
      </c>
      <c r="Q279" s="310">
        <f t="shared" si="927"/>
      </c>
      <c r="R279" s="306">
        <f>R244+R253+R260+R278+R269</f>
      </c>
      <c r="S279" s="310">
        <f t="shared" si="989"/>
      </c>
      <c r="T279" s="306">
        <f>T244+T253+T260+T278+T269</f>
      </c>
      <c r="U279" s="311">
        <f t="shared" si="26"/>
      </c>
      <c r="V279" s="312">
        <f t="shared" si="152"/>
      </c>
      <c r="W279" s="312">
        <f>W244+W253+W260+W278+W269</f>
      </c>
      <c r="X279" s="312">
        <f t="shared" si="194"/>
      </c>
      <c r="Y279" s="310">
        <f t="shared" si="332"/>
      </c>
      <c r="Z279" s="312">
        <f t="shared" si="470"/>
      </c>
      <c r="AA279" s="312">
        <f>W279/(F279+COUNT(W234:W243,W245:W252,W254:W259,W261:W268,W270:W277)*500)</f>
      </c>
      <c r="AB279" s="306">
        <f>AB244+AB253+AB260+AB278+AB269</f>
      </c>
      <c r="AC279" s="312">
        <f>AC244+AC253+AC260+AC278+AC269</f>
      </c>
      <c r="AD279" s="310">
        <f t="shared" si="608"/>
      </c>
      <c r="AE279" s="312">
        <f>(W279-AC279)/(F279+COUNT(W234:W243,W245:W252,W254:W259,W261:W268,W270:W277)*500)</f>
      </c>
      <c r="AF279" s="289"/>
    </row>
    <row r="280">
      <c r="A280" s="266" t="s">
        <v>214</v>
      </c>
      <c r="B280" s="267" t="s">
        <v>215</v>
      </c>
      <c r="C280" s="267" t="s">
        <v>216</v>
      </c>
      <c r="D280" s="267" t="s">
        <v>217</v>
      </c>
      <c r="E280" s="268" t="s">
        <v>218</v>
      </c>
      <c r="F280" s="269" t="s">
        <v>219</v>
      </c>
      <c r="G280" s="269" t="s">
        <v>220</v>
      </c>
      <c r="H280" s="269" t="s">
        <v>221</v>
      </c>
      <c r="I280" s="270" t="s">
        <v>222</v>
      </c>
      <c r="J280" s="271" t="s">
        <v>223</v>
      </c>
      <c r="K280" s="269" t="s">
        <v>224</v>
      </c>
      <c r="L280" s="271" t="s">
        <v>225</v>
      </c>
      <c r="M280" s="272" t="s">
        <v>226</v>
      </c>
      <c r="N280" s="273" t="s">
        <v>227</v>
      </c>
      <c r="O280" s="269" t="s">
        <v>228</v>
      </c>
      <c r="P280" s="273" t="s">
        <v>229</v>
      </c>
      <c r="Q280" s="270" t="s">
        <v>230</v>
      </c>
      <c r="R280" s="274" t="s">
        <v>231</v>
      </c>
      <c r="S280" s="275" t="s">
        <v>232</v>
      </c>
      <c r="T280" s="274" t="s">
        <v>233</v>
      </c>
      <c r="U280" s="276" t="s">
        <v>234</v>
      </c>
      <c r="V280" s="277" t="s">
        <v>235</v>
      </c>
      <c r="W280" s="277" t="s">
        <v>236</v>
      </c>
      <c r="X280" s="277" t="s">
        <v>237</v>
      </c>
      <c r="Y280" s="275" t="s">
        <v>238</v>
      </c>
      <c r="Z280" s="277" t="s">
        <v>239</v>
      </c>
      <c r="AA280" s="277" t="s">
        <v>240</v>
      </c>
      <c r="AB280" s="277" t="s">
        <v>241</v>
      </c>
      <c r="AC280" s="274" t="s">
        <v>242</v>
      </c>
      <c r="AD280" s="275" t="s">
        <v>243</v>
      </c>
      <c r="AE280" s="277" t="s">
        <v>244</v>
      </c>
      <c r="AF280" s="277" t="s">
        <v>245</v>
      </c>
    </row>
    <row r="281">
      <c r="A281" s="278" t="s">
        <v>288</v>
      </c>
      <c r="B281" s="279" t="s">
        <v>282</v>
      </c>
      <c r="C281" s="280" t="s">
        <v>259</v>
      </c>
      <c r="D281" s="281" t="s">
        <v>249</v>
      </c>
      <c r="E281" s="282">
        <v>20.97</v>
      </c>
      <c r="F281" s="283">
        <f>E281+E282</f>
      </c>
      <c r="G281" s="282">
        <v>131</v>
      </c>
      <c r="H281" s="282">
        <v>10</v>
      </c>
      <c r="I281" s="284">
        <f t="shared" ref="I281:I326" si="726">H281/G281</f>
      </c>
      <c r="J281" s="285">
        <f t="shared" ref="J281:J326" si="839">(E281/G281)*1000</f>
      </c>
      <c r="K281" s="282">
        <v>0</v>
      </c>
      <c r="L281" s="285">
        <f t="shared" ref="L281:L326" si="959">E281/K281</f>
      </c>
      <c r="M281" s="282">
        <v>0</v>
      </c>
      <c r="N281" s="286">
        <f t="shared" ref="N281:N326" si="1021">E281/M281</f>
      </c>
      <c r="O281" s="282">
        <v>0</v>
      </c>
      <c r="P281" s="286">
        <f t="shared" ref="P281:P326" si="1052">E281/O281</f>
      </c>
      <c r="Q281" s="287">
        <f>(M281+M282)/(O281+O282)</f>
      </c>
      <c r="R281" s="282">
        <v>5</v>
      </c>
      <c r="S281" s="287">
        <f>(O281+O282)/(K281+K282)</f>
      </c>
      <c r="T281" s="282">
        <v>1</v>
      </c>
      <c r="U281" s="288">
        <f>F281/T281</f>
      </c>
      <c r="V281" s="289">
        <f>(F281+4*500)/T281</f>
      </c>
      <c r="W281" s="282">
        <v>2407.2</v>
      </c>
      <c r="X281" s="289">
        <f>W281/T281</f>
      </c>
      <c r="Y281" s="287">
        <f>T281/R281</f>
      </c>
      <c r="Z281" s="289">
        <f>W281/F281</f>
      </c>
      <c r="AA281" s="289">
        <f>W281/(F281+500)</f>
      </c>
      <c r="AB281" s="282">
        <v>0</v>
      </c>
      <c r="AC281" s="282">
        <v>0</v>
      </c>
      <c r="AD281" s="287">
        <f>AB281/T281</f>
      </c>
      <c r="AE281" s="289">
        <f>(W289-AC281)/(F281+500)</f>
      </c>
      <c r="AF281" s="290" t="s">
        <v>250</v>
      </c>
    </row>
    <row r="282">
      <c r="A282" s="278"/>
      <c r="B282" s="279"/>
      <c r="C282" s="280"/>
      <c r="D282" s="281" t="s">
        <v>251</v>
      </c>
      <c r="E282" s="282">
        <v>1489.03</v>
      </c>
      <c r="F282" s="283"/>
      <c r="G282" s="282">
        <v>11613</v>
      </c>
      <c r="H282" s="282">
        <v>980</v>
      </c>
      <c r="I282" s="284">
        <f t="shared" si="726"/>
      </c>
      <c r="J282" s="285">
        <f t="shared" si="839"/>
      </c>
      <c r="K282" s="282">
        <v>34</v>
      </c>
      <c r="L282" s="285">
        <f t="shared" si="959"/>
      </c>
      <c r="M282" s="282">
        <v>1</v>
      </c>
      <c r="N282" s="286">
        <f t="shared" si="1021"/>
      </c>
      <c r="O282" s="282">
        <v>0</v>
      </c>
      <c r="P282" s="286">
        <f t="shared" si="1052"/>
      </c>
      <c r="Q282" s="287"/>
      <c r="R282" s="282"/>
      <c r="S282" s="287"/>
      <c r="T282" s="282"/>
      <c r="U282" s="288"/>
      <c r="V282" s="289"/>
      <c r="W282" s="282"/>
      <c r="X282" s="289"/>
      <c r="Y282" s="287"/>
      <c r="Z282" s="289"/>
      <c r="AA282" s="289"/>
      <c r="AB282" s="282"/>
      <c r="AC282" s="282"/>
      <c r="AD282" s="287"/>
      <c r="AE282" s="289"/>
      <c r="AF282" s="290" t="s">
        <v>252</v>
      </c>
    </row>
    <row r="283">
      <c r="A283" s="278"/>
      <c r="B283" s="279" t="s">
        <v>283</v>
      </c>
      <c r="C283" s="280" t="s">
        <v>259</v>
      </c>
      <c r="D283" s="281" t="s">
        <v>249</v>
      </c>
      <c r="E283" s="282">
        <v>13.56</v>
      </c>
      <c r="F283" s="283">
        <f>E283+E284</f>
      </c>
      <c r="G283" s="282">
        <v>333</v>
      </c>
      <c r="H283" s="282">
        <v>10</v>
      </c>
      <c r="I283" s="284">
        <f t="shared" si="726"/>
      </c>
      <c r="J283" s="285">
        <f t="shared" si="839"/>
      </c>
      <c r="K283" s="282">
        <v>0</v>
      </c>
      <c r="L283" s="285">
        <f t="shared" si="959"/>
      </c>
      <c r="M283" s="282">
        <v>0</v>
      </c>
      <c r="N283" s="286">
        <f t="shared" si="1021"/>
      </c>
      <c r="O283" s="282">
        <v>0</v>
      </c>
      <c r="P283" s="286">
        <f t="shared" si="1052"/>
      </c>
      <c r="Q283" s="287">
        <f>(M283+M284)/(O283+O284)</f>
      </c>
      <c r="R283" s="282">
        <v>7</v>
      </c>
      <c r="S283" s="287">
        <f>(O283+O284)/(K283+K284)</f>
      </c>
      <c r="T283" s="282">
        <v>1</v>
      </c>
      <c r="U283" s="288">
        <f>F283/T283</f>
      </c>
      <c r="V283" s="289">
        <f>(F283+4*500)/T283</f>
      </c>
      <c r="W283" s="282">
        <v>775.2000000000003</v>
      </c>
      <c r="X283" s="289">
        <f>W283/T283</f>
      </c>
      <c r="Y283" s="287">
        <f>T283/R283</f>
      </c>
      <c r="Z283" s="289">
        <f>W283/F283</f>
      </c>
      <c r="AA283" s="289">
        <f>W283/(F283+500)</f>
      </c>
      <c r="AB283" s="282">
        <v>0</v>
      </c>
      <c r="AC283" s="282">
        <v>0</v>
      </c>
      <c r="AD283" s="287">
        <f>AB283/T283</f>
      </c>
      <c r="AE283" s="289">
        <f>(W283-AC283)/(F283+500)</f>
      </c>
      <c r="AF283" s="290" t="s">
        <v>250</v>
      </c>
    </row>
    <row r="284">
      <c r="A284" s="278"/>
      <c r="B284" s="279"/>
      <c r="C284" s="280"/>
      <c r="D284" s="281" t="s">
        <v>251</v>
      </c>
      <c r="E284" s="282">
        <v>1125.83</v>
      </c>
      <c r="F284" s="283"/>
      <c r="G284" s="282">
        <v>7988</v>
      </c>
      <c r="H284" s="282">
        <v>358</v>
      </c>
      <c r="I284" s="284">
        <f t="shared" si="726"/>
      </c>
      <c r="J284" s="285">
        <f t="shared" si="839"/>
      </c>
      <c r="K284" s="282">
        <v>24</v>
      </c>
      <c r="L284" s="285">
        <f t="shared" si="959"/>
      </c>
      <c r="M284" s="282">
        <v>1</v>
      </c>
      <c r="N284" s="286">
        <f t="shared" si="1021"/>
      </c>
      <c r="O284" s="282">
        <v>0</v>
      </c>
      <c r="P284" s="286">
        <f t="shared" si="1052"/>
      </c>
      <c r="Q284" s="287"/>
      <c r="R284" s="282"/>
      <c r="S284" s="287"/>
      <c r="T284" s="282"/>
      <c r="U284" s="288"/>
      <c r="V284" s="289"/>
      <c r="W284" s="282"/>
      <c r="X284" s="289"/>
      <c r="Y284" s="287"/>
      <c r="Z284" s="289"/>
      <c r="AA284" s="289"/>
      <c r="AB284" s="282"/>
      <c r="AC284" s="282"/>
      <c r="AD284" s="287"/>
      <c r="AE284" s="289"/>
      <c r="AF284" s="290" t="s">
        <v>252</v>
      </c>
    </row>
    <row r="285">
      <c r="A285" s="278"/>
      <c r="B285" s="279" t="s">
        <v>254</v>
      </c>
      <c r="C285" s="280" t="s">
        <v>259</v>
      </c>
      <c r="D285" s="281" t="s">
        <v>249</v>
      </c>
      <c r="E285" s="282">
        <v>23.91</v>
      </c>
      <c r="F285" s="283">
        <f>E285+E286</f>
      </c>
      <c r="G285" s="282">
        <v>409</v>
      </c>
      <c r="H285" s="282">
        <v>18</v>
      </c>
      <c r="I285" s="284">
        <f t="shared" si="726"/>
      </c>
      <c r="J285" s="285">
        <f t="shared" si="839"/>
      </c>
      <c r="K285" s="282">
        <v>0</v>
      </c>
      <c r="L285" s="285">
        <f t="shared" si="959"/>
      </c>
      <c r="M285" s="282">
        <v>0</v>
      </c>
      <c r="N285" s="286">
        <f t="shared" si="1021"/>
      </c>
      <c r="O285" s="282">
        <v>0</v>
      </c>
      <c r="P285" s="286">
        <f t="shared" si="1052"/>
      </c>
      <c r="Q285" s="287">
        <f>(M285+M286)/(O285+O286)</f>
      </c>
      <c r="R285" s="282">
        <v>2</v>
      </c>
      <c r="S285" s="287">
        <f>(O285+O286)/(K285+K286)</f>
      </c>
      <c r="T285" s="282">
        <v>1</v>
      </c>
      <c r="U285" s="288">
        <f>F285/T285</f>
      </c>
      <c r="V285" s="289">
        <f>(F285+4*500)/T285</f>
      </c>
      <c r="W285" s="282">
        <v>219.5999999999999</v>
      </c>
      <c r="X285" s="289">
        <f>W285/T285</f>
      </c>
      <c r="Y285" s="287">
        <f>T285/R285</f>
      </c>
      <c r="Z285" s="289">
        <f>W285/F285</f>
      </c>
      <c r="AA285" s="289">
        <f>W285/(F285+500)</f>
      </c>
      <c r="AB285" s="282">
        <v>0</v>
      </c>
      <c r="AC285" s="282">
        <v>0</v>
      </c>
      <c r="AD285" s="287">
        <f>AB285/T285</f>
      </c>
      <c r="AE285" s="289">
        <f>(W285-AC285)/(F285+500)</f>
      </c>
      <c r="AF285" s="290" t="s">
        <v>250</v>
      </c>
    </row>
    <row r="286">
      <c r="A286" s="278"/>
      <c r="B286" s="279"/>
      <c r="C286" s="280"/>
      <c r="D286" s="281" t="s">
        <v>251</v>
      </c>
      <c r="E286" s="282">
        <v>883.39</v>
      </c>
      <c r="F286" s="283"/>
      <c r="G286" s="282">
        <v>5201</v>
      </c>
      <c r="H286" s="282">
        <v>140</v>
      </c>
      <c r="I286" s="284">
        <f t="shared" si="726"/>
      </c>
      <c r="J286" s="285">
        <f t="shared" si="839"/>
      </c>
      <c r="K286" s="282">
        <v>16</v>
      </c>
      <c r="L286" s="285">
        <f t="shared" si="959"/>
      </c>
      <c r="M286" s="282">
        <v>1</v>
      </c>
      <c r="N286" s="286">
        <f t="shared" si="1021"/>
      </c>
      <c r="O286" s="282">
        <v>0</v>
      </c>
      <c r="P286" s="286">
        <f t="shared" si="1052"/>
      </c>
      <c r="Q286" s="287"/>
      <c r="R286" s="282"/>
      <c r="S286" s="287"/>
      <c r="T286" s="282"/>
      <c r="U286" s="288"/>
      <c r="V286" s="289"/>
      <c r="W286" s="282"/>
      <c r="X286" s="289"/>
      <c r="Y286" s="287"/>
      <c r="Z286" s="289"/>
      <c r="AA286" s="289"/>
      <c r="AB286" s="282"/>
      <c r="AC286" s="282"/>
      <c r="AD286" s="287"/>
      <c r="AE286" s="289"/>
      <c r="AF286" s="290" t="s">
        <v>252</v>
      </c>
    </row>
    <row r="287">
      <c r="A287" s="278"/>
      <c r="B287" s="279" t="s">
        <v>255</v>
      </c>
      <c r="C287" s="280" t="s">
        <v>259</v>
      </c>
      <c r="D287" s="281" t="s">
        <v>249</v>
      </c>
      <c r="E287" s="282">
        <v>13.05</v>
      </c>
      <c r="F287" s="283">
        <f>E287+E288</f>
      </c>
      <c r="G287" s="282">
        <v>347</v>
      </c>
      <c r="H287" s="282">
        <v>14</v>
      </c>
      <c r="I287" s="284">
        <f t="shared" si="726"/>
      </c>
      <c r="J287" s="285">
        <f t="shared" si="839"/>
      </c>
      <c r="K287" s="282">
        <v>0</v>
      </c>
      <c r="L287" s="285">
        <f t="shared" si="959"/>
      </c>
      <c r="M287" s="282">
        <v>0</v>
      </c>
      <c r="N287" s="286">
        <f t="shared" si="1021"/>
      </c>
      <c r="O287" s="282">
        <v>0</v>
      </c>
      <c r="P287" s="286">
        <f t="shared" si="1052"/>
      </c>
      <c r="Q287" s="287">
        <f>(M287+M288)/(O287+O288)</f>
      </c>
      <c r="R287" s="282">
        <v>1</v>
      </c>
      <c r="S287" s="287">
        <f>(O287+O288)/(K287+K288)</f>
      </c>
      <c r="T287" s="282">
        <v>0</v>
      </c>
      <c r="U287" s="288">
        <f>F287/T287</f>
      </c>
      <c r="V287" s="289">
        <f>(F287+4*500)/T287</f>
      </c>
      <c r="W287" s="282">
        <v>0</v>
      </c>
      <c r="X287" s="289">
        <f>W287/T287</f>
      </c>
      <c r="Y287" s="287">
        <f>T287/R287</f>
      </c>
      <c r="Z287" s="289">
        <f>W287/F287</f>
      </c>
      <c r="AA287" s="289">
        <f>W287/(F287+500)</f>
      </c>
      <c r="AB287" s="282">
        <v>0</v>
      </c>
      <c r="AC287" s="282">
        <v>0</v>
      </c>
      <c r="AD287" s="287">
        <f>AB287/T287</f>
      </c>
      <c r="AE287" s="289">
        <f>(W287-AC287)/(F287+500)</f>
      </c>
      <c r="AF287" s="290" t="s">
        <v>250</v>
      </c>
    </row>
    <row r="288">
      <c r="A288" s="278"/>
      <c r="B288" s="279"/>
      <c r="C288" s="280"/>
      <c r="D288" s="281" t="s">
        <v>251</v>
      </c>
      <c r="E288" s="282">
        <v>775.3</v>
      </c>
      <c r="F288" s="283"/>
      <c r="G288" s="282">
        <v>4273</v>
      </c>
      <c r="H288" s="282">
        <v>183</v>
      </c>
      <c r="I288" s="284">
        <f t="shared" si="726"/>
      </c>
      <c r="J288" s="285">
        <f t="shared" si="839"/>
      </c>
      <c r="K288" s="282">
        <v>8</v>
      </c>
      <c r="L288" s="285">
        <f t="shared" si="959"/>
      </c>
      <c r="M288" s="282">
        <v>0</v>
      </c>
      <c r="N288" s="286">
        <f t="shared" si="1021"/>
      </c>
      <c r="O288" s="282">
        <v>0</v>
      </c>
      <c r="P288" s="286">
        <f t="shared" si="1052"/>
      </c>
      <c r="Q288" s="287"/>
      <c r="R288" s="282"/>
      <c r="S288" s="287"/>
      <c r="T288" s="282"/>
      <c r="U288" s="288"/>
      <c r="V288" s="289"/>
      <c r="W288" s="282"/>
      <c r="X288" s="289"/>
      <c r="Y288" s="287"/>
      <c r="Z288" s="289"/>
      <c r="AA288" s="289"/>
      <c r="AB288" s="282"/>
      <c r="AC288" s="282"/>
      <c r="AD288" s="287"/>
      <c r="AE288" s="289"/>
      <c r="AF288" s="290" t="s">
        <v>252</v>
      </c>
    </row>
    <row r="289">
      <c r="A289" s="278"/>
      <c r="B289" s="279" t="s">
        <v>256</v>
      </c>
      <c r="C289" s="280" t="s">
        <v>259</v>
      </c>
      <c r="D289" s="281" t="s">
        <v>249</v>
      </c>
      <c r="E289" s="282">
        <v>4.39</v>
      </c>
      <c r="F289" s="291">
        <f>E289+E290</f>
      </c>
      <c r="G289" s="282">
        <v>180</v>
      </c>
      <c r="H289" s="282">
        <v>12</v>
      </c>
      <c r="I289" s="284">
        <f t="shared" si="726"/>
      </c>
      <c r="J289" s="285">
        <f t="shared" si="839"/>
      </c>
      <c r="K289" s="282">
        <v>0</v>
      </c>
      <c r="L289" s="285">
        <f t="shared" si="959"/>
      </c>
      <c r="M289" s="282">
        <v>0</v>
      </c>
      <c r="N289" s="286">
        <f t="shared" si="1021"/>
      </c>
      <c r="O289" s="282">
        <v>0</v>
      </c>
      <c r="P289" s="286">
        <f t="shared" si="1052"/>
      </c>
      <c r="Q289" s="287">
        <f>(M289+M290)/(O289+O290)</f>
      </c>
      <c r="R289" s="282">
        <v>2</v>
      </c>
      <c r="S289" s="287">
        <f>(O289+O290)/(K289+K290)</f>
      </c>
      <c r="T289" s="282">
        <v>2</v>
      </c>
      <c r="U289" s="288">
        <f>F289/T289</f>
      </c>
      <c r="V289" s="289">
        <f>(F289+4*500)/T289</f>
      </c>
      <c r="W289" s="282">
        <v>4418.4</v>
      </c>
      <c r="X289" s="289">
        <f>W289/T289</f>
      </c>
      <c r="Y289" s="287">
        <f>T289/R289</f>
      </c>
      <c r="Z289" s="289">
        <f>W289/F289</f>
      </c>
      <c r="AA289" s="289">
        <f>W289/(F289+500)</f>
      </c>
      <c r="AB289" s="282">
        <v>0</v>
      </c>
      <c r="AC289" s="282">
        <v>0</v>
      </c>
      <c r="AD289" s="287">
        <f>AB289/T289</f>
      </c>
      <c r="AE289" s="289">
        <f>(W289-AC289)/(F289+500)</f>
      </c>
      <c r="AF289" s="290" t="s">
        <v>250</v>
      </c>
    </row>
    <row r="290">
      <c r="A290" s="278"/>
      <c r="B290" s="279"/>
      <c r="C290" s="280"/>
      <c r="D290" s="281" t="s">
        <v>251</v>
      </c>
      <c r="E290" s="282">
        <v>577.31</v>
      </c>
      <c r="F290" s="291"/>
      <c r="G290" s="282">
        <v>3542</v>
      </c>
      <c r="H290" s="292">
        <v>156</v>
      </c>
      <c r="I290" s="284">
        <f t="shared" si="726"/>
      </c>
      <c r="J290" s="285">
        <f t="shared" si="839"/>
      </c>
      <c r="K290" s="282">
        <v>9</v>
      </c>
      <c r="L290" s="285">
        <f t="shared" si="959"/>
      </c>
      <c r="M290" s="282">
        <v>2</v>
      </c>
      <c r="N290" s="286">
        <f t="shared" si="1021"/>
      </c>
      <c r="O290" s="282">
        <v>0</v>
      </c>
      <c r="P290" s="286">
        <f t="shared" si="1052"/>
      </c>
      <c r="Q290" s="287"/>
      <c r="R290" s="282"/>
      <c r="S290" s="287"/>
      <c r="T290" s="282"/>
      <c r="U290" s="288"/>
      <c r="V290" s="289"/>
      <c r="W290" s="282"/>
      <c r="X290" s="289"/>
      <c r="Y290" s="287"/>
      <c r="Z290" s="289"/>
      <c r="AA290" s="289"/>
      <c r="AB290" s="282"/>
      <c r="AC290" s="282"/>
      <c r="AD290" s="287"/>
      <c r="AE290" s="289"/>
      <c r="AF290" s="290" t="s">
        <v>252</v>
      </c>
    </row>
    <row r="291">
      <c r="A291" s="278"/>
      <c r="B291" s="293" t="s">
        <v>257</v>
      </c>
      <c r="C291" s="293"/>
      <c r="D291" s="293"/>
      <c r="E291" s="294">
        <f>SUM(E281:E290)</f>
      </c>
      <c r="F291" s="294">
        <f>SUM(F281:F290)</f>
      </c>
      <c r="G291" s="294">
        <f>SUM(G281:G290)</f>
      </c>
      <c r="H291" s="294">
        <f>SUM(H281:H290)</f>
      </c>
      <c r="I291" s="295">
        <f t="shared" si="726"/>
      </c>
      <c r="J291" s="296">
        <f t="shared" si="839"/>
      </c>
      <c r="K291" s="294">
        <f>SUM(K281:K290)</f>
      </c>
      <c r="L291" s="296">
        <f t="shared" si="959"/>
      </c>
      <c r="M291" s="294">
        <f>SUM(M281:M290)</f>
      </c>
      <c r="N291" s="297">
        <f t="shared" si="1021"/>
      </c>
      <c r="O291" s="294">
        <f>SUM(O281:O290)</f>
      </c>
      <c r="P291" s="297">
        <f t="shared" si="1052"/>
      </c>
      <c r="Q291" s="298">
        <f>M291/O291</f>
      </c>
      <c r="R291" s="294">
        <f>SUM(R281:R290)</f>
      </c>
      <c r="S291" s="298">
        <f>(O291+O291)/(K291+K291)</f>
      </c>
      <c r="T291" s="294">
        <f>SUM(T281:T290)</f>
      </c>
      <c r="U291" s="299">
        <f t="shared" ref="U291:U292" si="27">F291/T291</f>
      </c>
      <c r="V291" s="300">
        <f t="shared" ref="V291:V292" si="153">(F291+4*500)/T291</f>
      </c>
      <c r="W291" s="294">
        <f>SUM(W281:W290)</f>
      </c>
      <c r="X291" s="301">
        <f t="shared" ref="X291:X292" si="195">W291/T291</f>
      </c>
      <c r="Y291" s="298">
        <f t="shared" ref="Y291:Y292" si="333">T291/R291</f>
      </c>
      <c r="Z291" s="300">
        <f t="shared" ref="Z291:Z292" si="471">W291/F291</f>
      </c>
      <c r="AA291" s="300">
        <f>W291/(F291+COUNT(W281:W290)*500)</f>
      </c>
      <c r="AB291" s="294">
        <f>SUM(AB281:AB290)</f>
      </c>
      <c r="AC291" s="294">
        <f>SUM(AC281:AC290)</f>
      </c>
      <c r="AD291" s="298">
        <f t="shared" ref="AD291:AD292" si="609">AB291/T291</f>
      </c>
      <c r="AE291" s="302">
        <f>(W291-AC291)/(F291+COUNT(W281:W290)*500)</f>
      </c>
      <c r="AF291" s="289"/>
    </row>
    <row r="292">
      <c r="A292" s="278"/>
      <c r="B292" s="279" t="s">
        <v>258</v>
      </c>
      <c r="C292" s="280" t="s">
        <v>248</v>
      </c>
      <c r="D292" s="281" t="s">
        <v>249</v>
      </c>
      <c r="E292" s="282">
        <v>5.52</v>
      </c>
      <c r="F292" s="283">
        <f>E292+E293</f>
      </c>
      <c r="G292" s="282">
        <v>145</v>
      </c>
      <c r="H292" s="282">
        <v>16</v>
      </c>
      <c r="I292" s="284">
        <f t="shared" si="726"/>
      </c>
      <c r="J292" s="285">
        <f t="shared" si="839"/>
      </c>
      <c r="K292" s="282">
        <v>0</v>
      </c>
      <c r="L292" s="285">
        <f t="shared" si="959"/>
      </c>
      <c r="M292" s="282">
        <v>0</v>
      </c>
      <c r="N292" s="286">
        <f t="shared" si="1021"/>
      </c>
      <c r="O292" s="282">
        <v>0</v>
      </c>
      <c r="P292" s="286">
        <f t="shared" si="1052"/>
      </c>
      <c r="Q292" s="287">
        <f>(M292+M293)/(O292+O293)</f>
      </c>
      <c r="R292" s="282">
        <v>1</v>
      </c>
      <c r="S292" s="287">
        <f>(O292+O293)/(K292+K293)</f>
      </c>
      <c r="T292" s="282">
        <v>0</v>
      </c>
      <c r="U292" s="288">
        <f t="shared" si="27"/>
      </c>
      <c r="V292" s="289">
        <f t="shared" si="153"/>
      </c>
      <c r="W292" s="282">
        <v>0</v>
      </c>
      <c r="X292" s="289">
        <f t="shared" si="195"/>
      </c>
      <c r="Y292" s="287">
        <f t="shared" si="333"/>
      </c>
      <c r="Z292" s="289">
        <f t="shared" si="471"/>
      </c>
      <c r="AA292" s="289">
        <f>W292/(F292+500)</f>
      </c>
      <c r="AB292" s="282">
        <v>0</v>
      </c>
      <c r="AC292" s="282">
        <v>0</v>
      </c>
      <c r="AD292" s="287">
        <f t="shared" si="609"/>
      </c>
      <c r="AE292" s="289">
        <f>(W292-AC292)/(F292+500)</f>
      </c>
      <c r="AF292" s="290" t="s">
        <v>250</v>
      </c>
    </row>
    <row r="293">
      <c r="A293" s="278"/>
      <c r="B293" s="279"/>
      <c r="C293" s="280"/>
      <c r="D293" s="281" t="s">
        <v>251</v>
      </c>
      <c r="E293" s="282">
        <v>1122.78</v>
      </c>
      <c r="F293" s="283"/>
      <c r="G293" s="282">
        <v>6409</v>
      </c>
      <c r="H293" s="282">
        <v>287</v>
      </c>
      <c r="I293" s="284">
        <f t="shared" si="726"/>
      </c>
      <c r="J293" s="285">
        <f t="shared" si="839"/>
      </c>
      <c r="K293" s="282">
        <v>14</v>
      </c>
      <c r="L293" s="285">
        <f t="shared" si="959"/>
      </c>
      <c r="M293" s="282">
        <v>1</v>
      </c>
      <c r="N293" s="286">
        <f t="shared" si="1021"/>
      </c>
      <c r="O293" s="282">
        <v>0</v>
      </c>
      <c r="P293" s="286">
        <f t="shared" si="1052"/>
      </c>
      <c r="Q293" s="287"/>
      <c r="R293" s="282"/>
      <c r="S293" s="287"/>
      <c r="T293" s="282"/>
      <c r="U293" s="288"/>
      <c r="V293" s="289"/>
      <c r="W293" s="282"/>
      <c r="X293" s="289"/>
      <c r="Y293" s="287"/>
      <c r="Z293" s="289"/>
      <c r="AA293" s="289"/>
      <c r="AB293" s="282"/>
      <c r="AC293" s="282"/>
      <c r="AD293" s="287"/>
      <c r="AE293" s="289"/>
      <c r="AF293" s="290" t="s">
        <v>252</v>
      </c>
    </row>
    <row r="294">
      <c r="A294" s="278"/>
      <c r="B294" s="279" t="s">
        <v>260</v>
      </c>
      <c r="C294" s="280" t="s">
        <v>248</v>
      </c>
      <c r="D294" s="281" t="s">
        <v>249</v>
      </c>
      <c r="E294" s="282">
        <v>7.29</v>
      </c>
      <c r="F294" s="283">
        <f>E294+E295</f>
      </c>
      <c r="G294" s="282">
        <v>286</v>
      </c>
      <c r="H294" s="282">
        <v>15</v>
      </c>
      <c r="I294" s="284">
        <f t="shared" si="726"/>
      </c>
      <c r="J294" s="285">
        <f t="shared" si="839"/>
      </c>
      <c r="K294" s="282">
        <v>0</v>
      </c>
      <c r="L294" s="285">
        <f t="shared" si="959"/>
      </c>
      <c r="M294" s="282">
        <v>0</v>
      </c>
      <c r="N294" s="286">
        <f t="shared" si="1021"/>
      </c>
      <c r="O294" s="282">
        <v>0</v>
      </c>
      <c r="P294" s="286">
        <f t="shared" si="1052"/>
      </c>
      <c r="Q294" s="287">
        <f>(M294+M295)/(O294+O295)</f>
      </c>
      <c r="R294" s="282">
        <v>1</v>
      </c>
      <c r="S294" s="287">
        <f>(O294+O295)/(K294+K295)</f>
      </c>
      <c r="T294" s="282">
        <v>0</v>
      </c>
      <c r="U294" s="288">
        <f>F294/T294</f>
      </c>
      <c r="V294" s="289">
        <f>(F294+4*500)/T294</f>
      </c>
      <c r="W294" s="282">
        <v>0</v>
      </c>
      <c r="X294" s="289">
        <f>W294/T294</f>
      </c>
      <c r="Y294" s="287">
        <f>T294/R294</f>
      </c>
      <c r="Z294" s="289">
        <f>W294/F294</f>
      </c>
      <c r="AA294" s="289">
        <f>W294/(F294+500)</f>
      </c>
      <c r="AB294" s="282">
        <v>0</v>
      </c>
      <c r="AC294" s="282">
        <v>0</v>
      </c>
      <c r="AD294" s="287">
        <f>AB294/T294</f>
      </c>
      <c r="AE294" s="289">
        <f>(W294-AC294)/(F294+500)</f>
      </c>
      <c r="AF294" s="290" t="s">
        <v>250</v>
      </c>
    </row>
    <row r="295">
      <c r="A295" s="278"/>
      <c r="B295" s="279"/>
      <c r="C295" s="280"/>
      <c r="D295" s="281" t="s">
        <v>251</v>
      </c>
      <c r="E295" s="282">
        <v>688.79</v>
      </c>
      <c r="F295" s="283"/>
      <c r="G295" s="282">
        <v>4198</v>
      </c>
      <c r="H295" s="292">
        <v>231</v>
      </c>
      <c r="I295" s="284">
        <f t="shared" si="726"/>
      </c>
      <c r="J295" s="285">
        <f t="shared" si="839"/>
      </c>
      <c r="K295" s="282">
        <v>15</v>
      </c>
      <c r="L295" s="285">
        <f t="shared" si="959"/>
      </c>
      <c r="M295" s="282">
        <v>0</v>
      </c>
      <c r="N295" s="286">
        <f t="shared" si="1021"/>
      </c>
      <c r="O295" s="282">
        <v>0</v>
      </c>
      <c r="P295" s="286">
        <f t="shared" si="1052"/>
      </c>
      <c r="Q295" s="287"/>
      <c r="R295" s="282"/>
      <c r="S295" s="287"/>
      <c r="T295" s="282"/>
      <c r="U295" s="288"/>
      <c r="V295" s="289"/>
      <c r="W295" s="282"/>
      <c r="X295" s="289"/>
      <c r="Y295" s="287"/>
      <c r="Z295" s="289"/>
      <c r="AA295" s="289"/>
      <c r="AB295" s="282"/>
      <c r="AC295" s="282"/>
      <c r="AD295" s="287"/>
      <c r="AE295" s="289"/>
      <c r="AF295" s="290" t="s">
        <v>252</v>
      </c>
    </row>
    <row r="296">
      <c r="A296" s="278"/>
      <c r="B296" s="279" t="s">
        <v>261</v>
      </c>
      <c r="C296" s="280" t="s">
        <v>248</v>
      </c>
      <c r="D296" s="281" t="s">
        <v>249</v>
      </c>
      <c r="E296" s="282">
        <v>7.57</v>
      </c>
      <c r="F296" s="283">
        <f>E296+E297</f>
      </c>
      <c r="G296" s="282">
        <v>240</v>
      </c>
      <c r="H296" s="282">
        <v>8</v>
      </c>
      <c r="I296" s="284">
        <f t="shared" si="726"/>
      </c>
      <c r="J296" s="285">
        <f t="shared" si="839"/>
      </c>
      <c r="K296" s="282">
        <v>0</v>
      </c>
      <c r="L296" s="235">
        <f t="shared" si="959"/>
      </c>
      <c r="M296" s="282">
        <v>0</v>
      </c>
      <c r="N296" s="286">
        <f t="shared" si="1021"/>
      </c>
      <c r="O296" s="282">
        <v>0</v>
      </c>
      <c r="P296" s="286">
        <f t="shared" si="1052"/>
      </c>
      <c r="Q296" s="287">
        <f>(M296+M297)/(O296+O297)</f>
      </c>
      <c r="R296" s="282">
        <v>1</v>
      </c>
      <c r="S296" s="287">
        <f>(O296+O297)/(K296+K297)</f>
      </c>
      <c r="T296" s="282">
        <v>0</v>
      </c>
      <c r="U296" s="288">
        <f>F296/T296</f>
      </c>
      <c r="V296" s="289">
        <f>(F296+4*500)/T296</f>
      </c>
      <c r="W296" s="282">
        <v>0</v>
      </c>
      <c r="X296" s="289">
        <f>W296/T296</f>
      </c>
      <c r="Y296" s="287">
        <f>T296/R296</f>
      </c>
      <c r="Z296" s="289">
        <f>W296/F296</f>
      </c>
      <c r="AA296" s="289">
        <f>W296/(F296+500)</f>
      </c>
      <c r="AB296" s="282">
        <v>0</v>
      </c>
      <c r="AC296" s="282">
        <v>0</v>
      </c>
      <c r="AD296" s="287">
        <f>AB296/T296</f>
      </c>
      <c r="AE296" s="289">
        <f>(W296-AC296)/(F296+500)</f>
      </c>
      <c r="AF296" s="290" t="s">
        <v>250</v>
      </c>
    </row>
    <row r="297">
      <c r="A297" s="278"/>
      <c r="B297" s="279"/>
      <c r="C297" s="280"/>
      <c r="D297" s="281" t="s">
        <v>251</v>
      </c>
      <c r="E297" s="282">
        <v>833.74</v>
      </c>
      <c r="F297" s="283"/>
      <c r="G297" s="282">
        <v>4924</v>
      </c>
      <c r="H297" s="282">
        <v>244</v>
      </c>
      <c r="I297" s="284">
        <f t="shared" si="726"/>
      </c>
      <c r="J297" s="285">
        <f t="shared" si="839"/>
      </c>
      <c r="K297" s="282">
        <v>9</v>
      </c>
      <c r="L297" s="285">
        <f t="shared" si="959"/>
      </c>
      <c r="M297" s="282">
        <v>0</v>
      </c>
      <c r="N297" s="286">
        <f t="shared" si="1021"/>
      </c>
      <c r="O297" s="282">
        <v>0</v>
      </c>
      <c r="P297" s="286">
        <f t="shared" si="1052"/>
      </c>
      <c r="Q297" s="287"/>
      <c r="R297" s="282"/>
      <c r="S297" s="287"/>
      <c r="T297" s="282"/>
      <c r="U297" s="288"/>
      <c r="V297" s="289"/>
      <c r="W297" s="282"/>
      <c r="X297" s="289"/>
      <c r="Y297" s="287"/>
      <c r="Z297" s="289"/>
      <c r="AA297" s="289"/>
      <c r="AB297" s="282"/>
      <c r="AC297" s="282"/>
      <c r="AD297" s="287"/>
      <c r="AE297" s="289"/>
      <c r="AF297" s="290" t="s">
        <v>252</v>
      </c>
    </row>
    <row r="298">
      <c r="A298" s="278"/>
      <c r="B298" s="279" t="s">
        <v>262</v>
      </c>
      <c r="C298" s="280" t="s">
        <v>248</v>
      </c>
      <c r="D298" s="281" t="s">
        <v>249</v>
      </c>
      <c r="E298" s="282">
        <v>5.03</v>
      </c>
      <c r="F298" s="283">
        <f>E298+E299</f>
      </c>
      <c r="G298" s="282">
        <v>253</v>
      </c>
      <c r="H298" s="282">
        <v>10</v>
      </c>
      <c r="I298" s="284">
        <f t="shared" si="726"/>
      </c>
      <c r="J298" s="285">
        <f t="shared" si="839"/>
      </c>
      <c r="K298" s="282">
        <v>0</v>
      </c>
      <c r="L298" s="285">
        <f t="shared" si="959"/>
      </c>
      <c r="M298" s="282">
        <v>0</v>
      </c>
      <c r="N298" s="286">
        <f t="shared" si="1021"/>
      </c>
      <c r="O298" s="282">
        <v>0</v>
      </c>
      <c r="P298" s="286">
        <f t="shared" si="1052"/>
      </c>
      <c r="Q298" s="287">
        <f>(M298+M299)/(O298+O299)</f>
      </c>
      <c r="R298" s="282">
        <v>0</v>
      </c>
      <c r="S298" s="287">
        <f>(O298+O299)/(K298+K299)</f>
      </c>
      <c r="T298" s="282">
        <v>0</v>
      </c>
      <c r="U298" s="288">
        <f>F298/T298</f>
      </c>
      <c r="V298" s="289">
        <f>(F298+4*500)/T298</f>
      </c>
      <c r="W298" s="282">
        <v>0</v>
      </c>
      <c r="X298" s="289">
        <f>W298/T298</f>
      </c>
      <c r="Y298" s="287">
        <f>T298/R298</f>
      </c>
      <c r="Z298" s="289">
        <f>W298/F298</f>
      </c>
      <c r="AA298" s="289">
        <f>W298/(F298+500)</f>
      </c>
      <c r="AB298" s="282">
        <v>0</v>
      </c>
      <c r="AC298" s="282">
        <v>0</v>
      </c>
      <c r="AD298" s="287">
        <f>AB298/T298</f>
      </c>
      <c r="AE298" s="289">
        <f>(W298-AC298)/(F298+500)</f>
      </c>
      <c r="AF298" s="290" t="s">
        <v>250</v>
      </c>
    </row>
    <row r="299">
      <c r="A299" s="278"/>
      <c r="B299" s="279"/>
      <c r="C299" s="280"/>
      <c r="D299" s="281" t="s">
        <v>251</v>
      </c>
      <c r="E299" s="282">
        <v>540.17</v>
      </c>
      <c r="F299" s="283"/>
      <c r="G299" s="282">
        <v>2902</v>
      </c>
      <c r="H299" s="292">
        <v>118</v>
      </c>
      <c r="I299" s="284">
        <f t="shared" si="726"/>
      </c>
      <c r="J299" s="285">
        <f t="shared" si="839"/>
      </c>
      <c r="K299" s="282">
        <v>10</v>
      </c>
      <c r="L299" s="285">
        <f t="shared" si="959"/>
      </c>
      <c r="M299" s="282">
        <v>0</v>
      </c>
      <c r="N299" s="286">
        <f t="shared" si="1021"/>
      </c>
      <c r="O299" s="282">
        <v>0</v>
      </c>
      <c r="P299" s="286">
        <f t="shared" si="1052"/>
      </c>
      <c r="Q299" s="287"/>
      <c r="R299" s="282"/>
      <c r="S299" s="287"/>
      <c r="T299" s="282"/>
      <c r="U299" s="288"/>
      <c r="V299" s="289"/>
      <c r="W299" s="282"/>
      <c r="X299" s="289"/>
      <c r="Y299" s="287"/>
      <c r="Z299" s="289"/>
      <c r="AA299" s="289"/>
      <c r="AB299" s="282"/>
      <c r="AC299" s="282"/>
      <c r="AD299" s="287"/>
      <c r="AE299" s="289"/>
      <c r="AF299" s="290" t="s">
        <v>252</v>
      </c>
    </row>
    <row r="300">
      <c r="A300" s="278"/>
      <c r="B300" s="279" t="s">
        <v>263</v>
      </c>
      <c r="C300" s="280" t="s">
        <v>248</v>
      </c>
      <c r="D300" s="281" t="s">
        <v>249</v>
      </c>
      <c r="E300" s="282">
        <v>8.64</v>
      </c>
      <c r="F300" s="283">
        <f>E300+E301</f>
      </c>
      <c r="G300" s="282">
        <v>266</v>
      </c>
      <c r="H300" s="282">
        <v>12</v>
      </c>
      <c r="I300" s="284">
        <f t="shared" si="726"/>
      </c>
      <c r="J300" s="285">
        <f t="shared" si="839"/>
      </c>
      <c r="K300" s="282">
        <v>0</v>
      </c>
      <c r="L300" s="285">
        <f t="shared" si="959"/>
      </c>
      <c r="M300" s="282">
        <v>0</v>
      </c>
      <c r="N300" s="286">
        <f t="shared" si="1021"/>
      </c>
      <c r="O300" s="282">
        <v>0</v>
      </c>
      <c r="P300" s="286">
        <f t="shared" si="1052"/>
      </c>
      <c r="Q300" s="287">
        <f>(M300+M301)/(O300+O301)</f>
      </c>
      <c r="R300" s="282">
        <v>3</v>
      </c>
      <c r="S300" s="287">
        <f>(O300+O301)/(K300+K301)</f>
      </c>
      <c r="T300" s="282">
        <v>4</v>
      </c>
      <c r="U300" s="288">
        <f>F300/T300</f>
      </c>
      <c r="V300" s="289">
        <f>(F300+4*500)/T300</f>
      </c>
      <c r="W300" s="282">
        <v>5258.720000000001</v>
      </c>
      <c r="X300" s="289">
        <f>W300/T300</f>
      </c>
      <c r="Y300" s="287">
        <f>T300/R300</f>
      </c>
      <c r="Z300" s="289">
        <f>W300/F300</f>
      </c>
      <c r="AA300" s="289">
        <f>W300/(F300+500)</f>
      </c>
      <c r="AB300" s="282">
        <v>0</v>
      </c>
      <c r="AC300" s="282">
        <v>0</v>
      </c>
      <c r="AD300" s="287">
        <f>AB300/T300</f>
      </c>
      <c r="AE300" s="289">
        <f>(W300-AC300)/(F300+500)</f>
      </c>
      <c r="AF300" s="290" t="s">
        <v>250</v>
      </c>
    </row>
    <row r="301">
      <c r="A301" s="278"/>
      <c r="B301" s="279"/>
      <c r="C301" s="280"/>
      <c r="D301" s="281" t="s">
        <v>251</v>
      </c>
      <c r="E301" s="282">
        <v>534.68</v>
      </c>
      <c r="F301" s="283"/>
      <c r="G301" s="282">
        <v>2826</v>
      </c>
      <c r="H301" s="292">
        <v>116</v>
      </c>
      <c r="I301" s="284">
        <f t="shared" si="726"/>
      </c>
      <c r="J301" s="285">
        <f t="shared" si="839"/>
      </c>
      <c r="K301" s="282">
        <v>10</v>
      </c>
      <c r="L301" s="285">
        <f t="shared" si="959"/>
      </c>
      <c r="M301" s="282">
        <v>1</v>
      </c>
      <c r="N301" s="286">
        <f t="shared" si="1021"/>
      </c>
      <c r="O301" s="282">
        <v>0</v>
      </c>
      <c r="P301" s="286">
        <f t="shared" si="1052"/>
      </c>
      <c r="Q301" s="287"/>
      <c r="R301" s="282"/>
      <c r="S301" s="287"/>
      <c r="T301" s="282"/>
      <c r="U301" s="288"/>
      <c r="V301" s="289"/>
      <c r="W301" s="282"/>
      <c r="X301" s="289"/>
      <c r="Y301" s="287"/>
      <c r="Z301" s="289"/>
      <c r="AA301" s="289"/>
      <c r="AB301" s="282"/>
      <c r="AC301" s="282"/>
      <c r="AD301" s="287"/>
      <c r="AE301" s="289"/>
      <c r="AF301" s="290" t="s">
        <v>252</v>
      </c>
    </row>
    <row r="302">
      <c r="A302" s="278"/>
      <c r="B302" s="293" t="s">
        <v>257</v>
      </c>
      <c r="C302" s="293"/>
      <c r="D302" s="293"/>
      <c r="E302" s="247">
        <f>SUM(E292:E301)</f>
      </c>
      <c r="F302" s="247">
        <f>SUM(F292:F301)</f>
      </c>
      <c r="G302" s="247">
        <f>SUM(G292:G301)</f>
      </c>
      <c r="H302" s="247">
        <f>SUM(H292:H301)</f>
      </c>
      <c r="I302" s="295">
        <f t="shared" si="726"/>
      </c>
      <c r="J302" s="296">
        <f t="shared" si="839"/>
      </c>
      <c r="K302" s="247">
        <f>SUM(K292:K301)</f>
      </c>
      <c r="L302" s="296">
        <f t="shared" si="959"/>
      </c>
      <c r="M302" s="247">
        <f>SUM(M292:M301)</f>
      </c>
      <c r="N302" s="297">
        <f t="shared" si="1021"/>
      </c>
      <c r="O302" s="247">
        <f>SUM(O292:O301)</f>
      </c>
      <c r="P302" s="297">
        <f t="shared" si="1052"/>
      </c>
      <c r="Q302" s="298">
        <f>M302/O302</f>
      </c>
      <c r="R302" s="247">
        <f>SUM(R292:R301)</f>
      </c>
      <c r="S302" s="298">
        <f>(O302+O302)/(K302+K302)</f>
      </c>
      <c r="T302" s="247">
        <f>SUM(T292:T301)</f>
      </c>
      <c r="U302" s="299">
        <f t="shared" ref="U302:U303" si="28">F302/T302</f>
      </c>
      <c r="V302" s="300">
        <f t="shared" ref="V302:V303" si="154">(F302+4*500)/T302</f>
      </c>
      <c r="W302" s="247">
        <f>SUM(W292:W301)</f>
      </c>
      <c r="X302" s="301">
        <f t="shared" ref="X302:X303" si="196">W302/T302</f>
      </c>
      <c r="Y302" s="298">
        <f t="shared" ref="Y302:Y303" si="334">T302/R302</f>
      </c>
      <c r="Z302" s="300">
        <f t="shared" ref="Z302:Z303" si="472">W302/F302</f>
      </c>
      <c r="AA302" s="300">
        <f>W302/(F302+COUNT(W292:W301*500))</f>
      </c>
      <c r="AB302" s="247">
        <f>SUM(AB292:AB301)</f>
      </c>
      <c r="AC302" s="247">
        <f>SUM(AC292:AC301)</f>
      </c>
      <c r="AD302" s="298">
        <f t="shared" ref="AD302:AD303" si="610">AB302/T302</f>
      </c>
      <c r="AE302" s="302">
        <f>(W302-AC302)/(F302+COUNT(W292:W301)*500)</f>
      </c>
      <c r="AF302" s="289"/>
    </row>
    <row r="303">
      <c r="A303" s="278"/>
      <c r="B303" s="279" t="s">
        <v>264</v>
      </c>
      <c r="C303" s="256" t="s">
        <v>289</v>
      </c>
      <c r="D303" s="281" t="s">
        <v>249</v>
      </c>
      <c r="E303" s="282">
        <v>7.69</v>
      </c>
      <c r="F303" s="283">
        <f>E303+E304</f>
      </c>
      <c r="G303" s="282">
        <v>273</v>
      </c>
      <c r="H303" s="282">
        <v>19</v>
      </c>
      <c r="I303" s="284">
        <f t="shared" si="726"/>
      </c>
      <c r="J303" s="285">
        <f t="shared" si="839"/>
      </c>
      <c r="K303" s="282">
        <v>0</v>
      </c>
      <c r="L303" s="285">
        <f t="shared" si="959"/>
      </c>
      <c r="M303" s="282">
        <v>0</v>
      </c>
      <c r="N303" s="286">
        <f t="shared" si="1021"/>
      </c>
      <c r="O303" s="282">
        <v>0</v>
      </c>
      <c r="P303" s="286">
        <f t="shared" si="1052"/>
      </c>
      <c r="Q303" s="287">
        <f>(M303+M304)/(O303+O304)</f>
      </c>
      <c r="R303" s="282">
        <v>1</v>
      </c>
      <c r="S303" s="287">
        <f>(O303+O304)/(K303+K304)</f>
      </c>
      <c r="T303" s="282">
        <v>0</v>
      </c>
      <c r="U303" s="288">
        <f t="shared" si="28"/>
      </c>
      <c r="V303" s="289">
        <f t="shared" si="154"/>
      </c>
      <c r="W303" s="282">
        <v>0</v>
      </c>
      <c r="X303" s="289">
        <f t="shared" si="196"/>
      </c>
      <c r="Y303" s="287">
        <f t="shared" si="334"/>
      </c>
      <c r="Z303" s="289">
        <f t="shared" si="472"/>
      </c>
      <c r="AA303" s="289">
        <f>W303/(F303+500)</f>
      </c>
      <c r="AB303" s="282">
        <v>0</v>
      </c>
      <c r="AC303" s="282">
        <v>0</v>
      </c>
      <c r="AD303" s="287">
        <f t="shared" si="610"/>
      </c>
      <c r="AE303" s="289">
        <f>(W303-AC303)/(F303+500)</f>
      </c>
      <c r="AF303" s="290" t="s">
        <v>266</v>
      </c>
    </row>
    <row r="304">
      <c r="A304" s="278"/>
      <c r="B304" s="279"/>
      <c r="C304" s="256"/>
      <c r="D304" s="281" t="s">
        <v>251</v>
      </c>
      <c r="E304" s="282">
        <v>443.3</v>
      </c>
      <c r="F304" s="283"/>
      <c r="G304" s="282">
        <v>2410</v>
      </c>
      <c r="H304" s="292">
        <v>94</v>
      </c>
      <c r="I304" s="284">
        <f t="shared" si="726"/>
      </c>
      <c r="J304" s="285">
        <f t="shared" si="839"/>
      </c>
      <c r="K304" s="282">
        <v>7</v>
      </c>
      <c r="L304" s="285">
        <f t="shared" si="959"/>
      </c>
      <c r="M304" s="282">
        <v>0</v>
      </c>
      <c r="N304" s="286">
        <f t="shared" si="1021"/>
      </c>
      <c r="O304" s="282">
        <v>0</v>
      </c>
      <c r="P304" s="286">
        <f t="shared" si="1052"/>
      </c>
      <c r="Q304" s="287"/>
      <c r="R304" s="282"/>
      <c r="S304" s="287"/>
      <c r="T304" s="282"/>
      <c r="U304" s="288"/>
      <c r="V304" s="289"/>
      <c r="W304" s="282"/>
      <c r="X304" s="289"/>
      <c r="Y304" s="287"/>
      <c r="Z304" s="289"/>
      <c r="AA304" s="289"/>
      <c r="AB304" s="282"/>
      <c r="AC304" s="282"/>
      <c r="AD304" s="287"/>
      <c r="AE304" s="289"/>
      <c r="AF304" s="290" t="s">
        <v>267</v>
      </c>
    </row>
    <row r="305">
      <c r="A305" s="278"/>
      <c r="B305" s="229" t="s">
        <v>268</v>
      </c>
      <c r="C305" s="256" t="s">
        <v>289</v>
      </c>
      <c r="D305" s="231" t="s">
        <v>249</v>
      </c>
      <c r="E305" s="232">
        <v>6.22</v>
      </c>
      <c r="F305" s="233">
        <f>E305+E306</f>
      </c>
      <c r="G305" s="232">
        <v>171</v>
      </c>
      <c r="H305" s="232">
        <v>13</v>
      </c>
      <c r="I305" s="234">
        <f t="shared" si="726"/>
      </c>
      <c r="J305" s="235">
        <f t="shared" si="839"/>
      </c>
      <c r="K305" s="232">
        <v>0</v>
      </c>
      <c r="L305" s="235">
        <f t="shared" si="959"/>
      </c>
      <c r="M305" s="232">
        <v>0</v>
      </c>
      <c r="N305" s="236">
        <f t="shared" si="1021"/>
      </c>
      <c r="O305" s="232">
        <v>0</v>
      </c>
      <c r="P305" s="236">
        <f t="shared" si="1052"/>
      </c>
      <c r="Q305" s="237">
        <f>(M305+M306)/(O305+O306)</f>
      </c>
      <c r="R305" s="232">
        <v>0</v>
      </c>
      <c r="S305" s="237">
        <f>(O305+O306)/(K305+K306)</f>
      </c>
      <c r="T305" s="232">
        <v>0</v>
      </c>
      <c r="U305" s="239">
        <f>F305/T305</f>
      </c>
      <c r="V305" s="240">
        <f>(F305+4*500)/T305</f>
      </c>
      <c r="W305" s="232">
        <v>0</v>
      </c>
      <c r="X305" s="240">
        <f>W305/T305</f>
      </c>
      <c r="Y305" s="237">
        <f>T305/R305</f>
      </c>
      <c r="Z305" s="240">
        <f>W305/F305</f>
      </c>
      <c r="AA305" s="240">
        <f>W305/(F305+500)</f>
      </c>
      <c r="AB305" s="232">
        <v>0</v>
      </c>
      <c r="AC305" s="232">
        <v>0</v>
      </c>
      <c r="AD305" s="237">
        <f>AB305/T305</f>
      </c>
      <c r="AE305" s="240">
        <f>(W305-AC305)/(F305+500)</f>
      </c>
      <c r="AF305" s="240" t="s">
        <v>266</v>
      </c>
    </row>
    <row r="306">
      <c r="A306" s="278"/>
      <c r="B306" s="229"/>
      <c r="C306" s="256"/>
      <c r="D306" s="231" t="s">
        <v>251</v>
      </c>
      <c r="E306" s="232">
        <v>343</v>
      </c>
      <c r="F306" s="233"/>
      <c r="G306" s="232">
        <v>1841</v>
      </c>
      <c r="H306" s="232">
        <v>68</v>
      </c>
      <c r="I306" s="234">
        <f t="shared" si="726"/>
      </c>
      <c r="J306" s="235">
        <f t="shared" si="839"/>
      </c>
      <c r="K306" s="232">
        <v>7</v>
      </c>
      <c r="L306" s="235">
        <f t="shared" si="959"/>
      </c>
      <c r="M306" s="232">
        <v>0</v>
      </c>
      <c r="N306" s="236">
        <f t="shared" si="1021"/>
      </c>
      <c r="O306" s="232">
        <v>0</v>
      </c>
      <c r="P306" s="236">
        <f t="shared" si="1052"/>
      </c>
      <c r="Q306" s="237"/>
      <c r="R306" s="232"/>
      <c r="S306" s="237"/>
      <c r="T306" s="232"/>
      <c r="U306" s="239"/>
      <c r="V306" s="240"/>
      <c r="W306" s="303"/>
      <c r="X306" s="240"/>
      <c r="Y306" s="237"/>
      <c r="Z306" s="240"/>
      <c r="AA306" s="240"/>
      <c r="AB306" s="232"/>
      <c r="AC306" s="232"/>
      <c r="AD306" s="237"/>
      <c r="AE306" s="240"/>
      <c r="AF306" s="240" t="s">
        <v>267</v>
      </c>
    </row>
    <row r="307">
      <c r="A307" s="278"/>
      <c r="B307" s="293" t="s">
        <v>257</v>
      </c>
      <c r="C307" s="293"/>
      <c r="D307" s="293"/>
      <c r="E307" s="294">
        <f>SUM(E303:E306)</f>
      </c>
      <c r="F307" s="294">
        <f>SUM(F303:F306)</f>
      </c>
      <c r="G307" s="294">
        <f>SUM(G303:G306)</f>
      </c>
      <c r="H307" s="294">
        <f>SUM(H303:H306)</f>
      </c>
      <c r="I307" s="295">
        <f t="shared" si="726"/>
      </c>
      <c r="J307" s="296">
        <f t="shared" si="839"/>
      </c>
      <c r="K307" s="294">
        <f>SUM(K303:K306)</f>
      </c>
      <c r="L307" s="296">
        <f t="shared" si="959"/>
      </c>
      <c r="M307" s="294">
        <f>SUM(M303:M306)</f>
      </c>
      <c r="N307" s="297">
        <f t="shared" si="1021"/>
      </c>
      <c r="O307" s="294">
        <f>SUM(O303:O306)</f>
      </c>
      <c r="P307" s="297">
        <f t="shared" si="1052"/>
      </c>
      <c r="Q307" s="298">
        <f>M307/O307</f>
      </c>
      <c r="R307" s="294">
        <f>SUM(R303:R306)</f>
      </c>
      <c r="S307" s="298">
        <f>(O307+O307)/(K307+K307)</f>
      </c>
      <c r="T307" s="294">
        <f>SUM(T303:T306)</f>
      </c>
      <c r="U307" s="299">
        <f t="shared" ref="U307:U308" si="29">F307/T307</f>
      </c>
      <c r="V307" s="300">
        <f t="shared" ref="V307:V308" si="155">(F307+4*500)/T307</f>
      </c>
      <c r="W307" s="294">
        <f>SUM(W303:W306)</f>
      </c>
      <c r="X307" s="301">
        <f t="shared" ref="X307:X308" si="197">W307/T307</f>
      </c>
      <c r="Y307" s="298">
        <f t="shared" ref="Y307:Y308" si="335">T307/R307</f>
      </c>
      <c r="Z307" s="300">
        <f t="shared" ref="Z307:Z308" si="473">W307/F307</f>
      </c>
      <c r="AA307" s="300">
        <f>W307/(F307+COUNT(W303:W306*500))</f>
      </c>
      <c r="AB307" s="294">
        <f>SUM(AB303:AB306)</f>
      </c>
      <c r="AC307" s="294">
        <f>SUM(AC303:AC306)</f>
      </c>
      <c r="AD307" s="298">
        <f t="shared" ref="AD307:AD308" si="611">AB307/T307</f>
      </c>
      <c r="AE307" s="302">
        <f>(W307-AC307)/(F307+COUNT(W303:W306)*500)</f>
      </c>
      <c r="AF307" s="289"/>
    </row>
    <row r="308">
      <c r="A308" s="278"/>
      <c r="B308" s="304" t="s">
        <v>269</v>
      </c>
      <c r="C308" s="280" t="s">
        <v>265</v>
      </c>
      <c r="D308" s="281" t="s">
        <v>249</v>
      </c>
      <c r="E308" s="282">
        <v>3.79</v>
      </c>
      <c r="F308" s="283">
        <f>E308+E309</f>
      </c>
      <c r="G308" s="282">
        <v>139</v>
      </c>
      <c r="H308" s="282">
        <v>9</v>
      </c>
      <c r="I308" s="284">
        <f t="shared" si="726"/>
      </c>
      <c r="J308" s="285">
        <f t="shared" si="839"/>
      </c>
      <c r="K308" s="282">
        <v>0</v>
      </c>
      <c r="L308" s="285">
        <f t="shared" si="959"/>
      </c>
      <c r="M308" s="282">
        <v>0</v>
      </c>
      <c r="N308" s="286">
        <f t="shared" si="1021"/>
      </c>
      <c r="O308" s="282">
        <v>0</v>
      </c>
      <c r="P308" s="286">
        <f t="shared" si="1052"/>
      </c>
      <c r="Q308" s="287">
        <f>(M308+M309)/(O308+O309)</f>
      </c>
      <c r="R308" s="282">
        <v>0</v>
      </c>
      <c r="S308" s="287">
        <f>(O308+O309)/(K308+K309)</f>
      </c>
      <c r="T308" s="282">
        <v>0</v>
      </c>
      <c r="U308" s="288">
        <f t="shared" si="29"/>
      </c>
      <c r="V308" s="289">
        <f t="shared" si="155"/>
      </c>
      <c r="W308" s="282">
        <v>0</v>
      </c>
      <c r="X308" s="289">
        <f t="shared" si="197"/>
      </c>
      <c r="Y308" s="287">
        <f t="shared" si="335"/>
      </c>
      <c r="Z308" s="289">
        <f t="shared" si="473"/>
      </c>
      <c r="AA308" s="289">
        <f>W308/(F308+500)</f>
      </c>
      <c r="AB308" s="282">
        <v>0</v>
      </c>
      <c r="AC308" s="282">
        <v>0</v>
      </c>
      <c r="AD308" s="287">
        <f t="shared" si="611"/>
      </c>
      <c r="AE308" s="289">
        <f>(W308-AC308)/(F308+500)</f>
      </c>
      <c r="AF308" s="290" t="s">
        <v>266</v>
      </c>
    </row>
    <row r="309">
      <c r="A309" s="278"/>
      <c r="B309" s="304"/>
      <c r="C309" s="280"/>
      <c r="D309" s="281" t="s">
        <v>251</v>
      </c>
      <c r="E309" s="282">
        <v>144.53</v>
      </c>
      <c r="F309" s="283"/>
      <c r="G309" s="282">
        <v>944</v>
      </c>
      <c r="H309" s="282">
        <v>41</v>
      </c>
      <c r="I309" s="284">
        <f t="shared" si="726"/>
      </c>
      <c r="J309" s="285">
        <f t="shared" si="839"/>
      </c>
      <c r="K309" s="282">
        <v>3</v>
      </c>
      <c r="L309" s="285">
        <f t="shared" si="959"/>
      </c>
      <c r="M309" s="282">
        <v>0</v>
      </c>
      <c r="N309" s="286">
        <f t="shared" si="1021"/>
      </c>
      <c r="O309" s="282">
        <v>0</v>
      </c>
      <c r="P309" s="286">
        <f t="shared" si="1052"/>
      </c>
      <c r="Q309" s="287"/>
      <c r="R309" s="282"/>
      <c r="S309" s="287"/>
      <c r="T309" s="282"/>
      <c r="U309" s="288"/>
      <c r="V309" s="289"/>
      <c r="W309" s="282"/>
      <c r="X309" s="289"/>
      <c r="Y309" s="287"/>
      <c r="Z309" s="289"/>
      <c r="AA309" s="289"/>
      <c r="AB309" s="282"/>
      <c r="AC309" s="282"/>
      <c r="AD309" s="287"/>
      <c r="AE309" s="289"/>
      <c r="AF309" s="290" t="s">
        <v>267</v>
      </c>
    </row>
    <row r="310">
      <c r="A310" s="278"/>
      <c r="B310" s="304" t="s">
        <v>270</v>
      </c>
      <c r="C310" s="280" t="s">
        <v>265</v>
      </c>
      <c r="D310" s="281" t="s">
        <v>249</v>
      </c>
      <c r="E310" s="282">
        <v>4.13</v>
      </c>
      <c r="F310" s="283">
        <f>E310+E311</f>
      </c>
      <c r="G310" s="282">
        <v>66</v>
      </c>
      <c r="H310" s="282">
        <v>9</v>
      </c>
      <c r="I310" s="284">
        <f t="shared" si="726"/>
      </c>
      <c r="J310" s="285">
        <f t="shared" si="839"/>
      </c>
      <c r="K310" s="282">
        <v>0</v>
      </c>
      <c r="L310" s="285">
        <f t="shared" si="959"/>
      </c>
      <c r="M310" s="282">
        <v>0</v>
      </c>
      <c r="N310" s="286">
        <f t="shared" si="1021"/>
      </c>
      <c r="O310" s="282">
        <v>0</v>
      </c>
      <c r="P310" s="286">
        <f t="shared" si="1052"/>
      </c>
      <c r="Q310" s="287">
        <f>(M310+M311)/(O310+O311)</f>
      </c>
      <c r="R310" s="282">
        <v>1</v>
      </c>
      <c r="S310" s="287">
        <f>(O310+O311)/(K310+K311)</f>
      </c>
      <c r="T310" s="282">
        <v>1</v>
      </c>
      <c r="U310" s="288">
        <f>F310/T310</f>
      </c>
      <c r="V310" s="289">
        <f>(F310+4*500)/T310</f>
      </c>
      <c r="W310" s="282">
        <v>2407.199999999999</v>
      </c>
      <c r="X310" s="289">
        <f>W310/T310</f>
      </c>
      <c r="Y310" s="287">
        <f>T310/R310</f>
      </c>
      <c r="Z310" s="289">
        <f>W310/F310</f>
      </c>
      <c r="AA310" s="289">
        <f>W310/(F310+500)</f>
      </c>
      <c r="AB310" s="282">
        <v>0</v>
      </c>
      <c r="AC310" s="282">
        <v>0</v>
      </c>
      <c r="AD310" s="287">
        <f>AB310/T310</f>
      </c>
      <c r="AE310" s="289">
        <f>(W310-AC310)/(F310+500)</f>
      </c>
      <c r="AF310" s="290" t="s">
        <v>266</v>
      </c>
    </row>
    <row r="311">
      <c r="A311" s="278"/>
      <c r="B311" s="304"/>
      <c r="C311" s="280"/>
      <c r="D311" s="281" t="s">
        <v>251</v>
      </c>
      <c r="E311" s="282">
        <v>308.28</v>
      </c>
      <c r="F311" s="283"/>
      <c r="G311" s="282">
        <v>1984</v>
      </c>
      <c r="H311" s="282">
        <v>90</v>
      </c>
      <c r="I311" s="284">
        <f t="shared" si="726"/>
      </c>
      <c r="J311" s="285">
        <f t="shared" si="839"/>
      </c>
      <c r="K311" s="282">
        <v>5</v>
      </c>
      <c r="L311" s="285">
        <f t="shared" si="959"/>
      </c>
      <c r="M311" s="282">
        <v>1</v>
      </c>
      <c r="N311" s="286">
        <f t="shared" si="1021"/>
      </c>
      <c r="O311" s="282">
        <v>0</v>
      </c>
      <c r="P311" s="286">
        <f t="shared" si="1052"/>
      </c>
      <c r="Q311" s="287"/>
      <c r="R311" s="282"/>
      <c r="S311" s="287"/>
      <c r="T311" s="282"/>
      <c r="U311" s="288"/>
      <c r="V311" s="289"/>
      <c r="W311" s="282"/>
      <c r="X311" s="289"/>
      <c r="Y311" s="287"/>
      <c r="Z311" s="289"/>
      <c r="AA311" s="289"/>
      <c r="AB311" s="282"/>
      <c r="AC311" s="282"/>
      <c r="AD311" s="287"/>
      <c r="AE311" s="289"/>
      <c r="AF311" s="290" t="s">
        <v>267</v>
      </c>
    </row>
    <row r="312">
      <c r="A312" s="278"/>
      <c r="B312" s="304" t="s">
        <v>271</v>
      </c>
      <c r="C312" s="280" t="s">
        <v>265</v>
      </c>
      <c r="D312" s="281" t="s">
        <v>249</v>
      </c>
      <c r="E312" s="282">
        <v>8.41</v>
      </c>
      <c r="F312" s="283">
        <f>E312+E313</f>
      </c>
      <c r="G312" s="282">
        <v>98</v>
      </c>
      <c r="H312" s="282">
        <v>10</v>
      </c>
      <c r="I312" s="284">
        <f t="shared" si="726"/>
      </c>
      <c r="J312" s="285">
        <f t="shared" si="839"/>
      </c>
      <c r="K312" s="282">
        <v>0</v>
      </c>
      <c r="L312" s="285">
        <f t="shared" si="959"/>
      </c>
      <c r="M312" s="282">
        <v>0</v>
      </c>
      <c r="N312" s="286">
        <f t="shared" si="1021"/>
      </c>
      <c r="O312" s="282">
        <v>0</v>
      </c>
      <c r="P312" s="286">
        <f t="shared" si="1052"/>
      </c>
      <c r="Q312" s="287">
        <f>(M312+M313)/(O312+O313)</f>
      </c>
      <c r="R312" s="282">
        <v>0</v>
      </c>
      <c r="S312" s="287">
        <f>(O312+O313)/(K312+K313)</f>
      </c>
      <c r="T312" s="282">
        <v>0</v>
      </c>
      <c r="U312" s="288">
        <f>F312/T312</f>
      </c>
      <c r="V312" s="289">
        <f>(F312+4*500)/T312</f>
      </c>
      <c r="W312" s="282">
        <v>0</v>
      </c>
      <c r="X312" s="289">
        <f>W312/T312</f>
      </c>
      <c r="Y312" s="287">
        <f>T312/R312</f>
      </c>
      <c r="Z312" s="289">
        <f>W312/F312</f>
      </c>
      <c r="AA312" s="289">
        <f>W312/(F312+500)</f>
      </c>
      <c r="AB312" s="282">
        <v>0</v>
      </c>
      <c r="AC312" s="282">
        <v>0</v>
      </c>
      <c r="AD312" s="287">
        <f>AB312/T312</f>
      </c>
      <c r="AE312" s="289">
        <f>(W312-AC312)/(F312+500)</f>
      </c>
      <c r="AF312" s="290" t="s">
        <v>266</v>
      </c>
    </row>
    <row r="313">
      <c r="A313" s="278"/>
      <c r="B313" s="304"/>
      <c r="C313" s="280"/>
      <c r="D313" s="281" t="s">
        <v>251</v>
      </c>
      <c r="E313" s="282">
        <v>360.14</v>
      </c>
      <c r="F313" s="283"/>
      <c r="G313" s="282">
        <v>1987</v>
      </c>
      <c r="H313" s="282">
        <v>97</v>
      </c>
      <c r="I313" s="284">
        <f t="shared" si="726"/>
      </c>
      <c r="J313" s="285">
        <f t="shared" si="839"/>
      </c>
      <c r="K313" s="282">
        <v>2</v>
      </c>
      <c r="L313" s="285">
        <f t="shared" si="959"/>
      </c>
      <c r="M313" s="282">
        <v>0</v>
      </c>
      <c r="N313" s="286">
        <f t="shared" si="1021"/>
      </c>
      <c r="O313" s="282">
        <v>0</v>
      </c>
      <c r="P313" s="286">
        <f t="shared" si="1052"/>
      </c>
      <c r="Q313" s="287"/>
      <c r="R313" s="282"/>
      <c r="S313" s="287"/>
      <c r="T313" s="282"/>
      <c r="U313" s="288"/>
      <c r="V313" s="289"/>
      <c r="W313" s="282"/>
      <c r="X313" s="289"/>
      <c r="Y313" s="287"/>
      <c r="Z313" s="289"/>
      <c r="AA313" s="289"/>
      <c r="AB313" s="282"/>
      <c r="AC313" s="282"/>
      <c r="AD313" s="287"/>
      <c r="AE313" s="289"/>
      <c r="AF313" s="290" t="s">
        <v>267</v>
      </c>
    </row>
    <row r="314">
      <c r="A314" s="278"/>
      <c r="B314" s="279" t="s">
        <v>272</v>
      </c>
      <c r="C314" s="280" t="s">
        <v>265</v>
      </c>
      <c r="D314" s="281" t="s">
        <v>249</v>
      </c>
      <c r="E314" s="282">
        <v>6.11</v>
      </c>
      <c r="F314" s="283">
        <f>E314+E315</f>
      </c>
      <c r="G314" s="282">
        <v>130</v>
      </c>
      <c r="H314" s="282">
        <v>21</v>
      </c>
      <c r="I314" s="284">
        <f t="shared" si="726"/>
      </c>
      <c r="J314" s="285">
        <f t="shared" si="839"/>
      </c>
      <c r="K314" s="282">
        <v>0</v>
      </c>
      <c r="L314" s="285">
        <f t="shared" si="959"/>
      </c>
      <c r="M314" s="282">
        <v>0</v>
      </c>
      <c r="N314" s="286">
        <f t="shared" si="1021"/>
      </c>
      <c r="O314" s="282">
        <v>0</v>
      </c>
      <c r="P314" s="286">
        <f t="shared" si="1052"/>
      </c>
      <c r="Q314" s="287">
        <f>(M314+M315)/(O314+O315)</f>
      </c>
      <c r="R314" s="282">
        <v>4</v>
      </c>
      <c r="S314" s="287">
        <f>(O314+O315)/(K314+K315)</f>
      </c>
      <c r="T314" s="282">
        <v>2</v>
      </c>
      <c r="U314" s="288">
        <f>F314/T314</f>
      </c>
      <c r="V314" s="289">
        <f>(F314+4*500)/T314</f>
      </c>
      <c r="W314" s="282">
        <v>2288.4000000000015</v>
      </c>
      <c r="X314" s="289">
        <f>W314/T314</f>
      </c>
      <c r="Y314" s="287">
        <f>T314/R314</f>
      </c>
      <c r="Z314" s="289">
        <f>W314/F314</f>
      </c>
      <c r="AA314" s="289">
        <f>W314/(F314+500)</f>
      </c>
      <c r="AB314" s="282">
        <v>1</v>
      </c>
      <c r="AC314" s="282">
        <v>277.2</v>
      </c>
      <c r="AD314" s="287">
        <f>AB314/T314</f>
      </c>
      <c r="AE314" s="289">
        <f>(W314-AC314)/(F314+500)</f>
      </c>
      <c r="AF314" s="290" t="s">
        <v>266</v>
      </c>
    </row>
    <row r="315">
      <c r="A315" s="278"/>
      <c r="B315" s="279"/>
      <c r="C315" s="280"/>
      <c r="D315" s="281" t="s">
        <v>251</v>
      </c>
      <c r="E315" s="282">
        <v>690.48</v>
      </c>
      <c r="F315" s="283"/>
      <c r="G315" s="282">
        <v>4988</v>
      </c>
      <c r="H315" s="282">
        <v>216</v>
      </c>
      <c r="I315" s="284">
        <f t="shared" si="726"/>
      </c>
      <c r="J315" s="285">
        <f t="shared" si="839"/>
      </c>
      <c r="K315" s="282">
        <v>13</v>
      </c>
      <c r="L315" s="285">
        <f t="shared" si="959"/>
      </c>
      <c r="M315" s="282">
        <v>2</v>
      </c>
      <c r="N315" s="286">
        <f t="shared" si="1021"/>
      </c>
      <c r="O315" s="282">
        <v>0</v>
      </c>
      <c r="P315" s="286">
        <f t="shared" si="1052"/>
      </c>
      <c r="Q315" s="287"/>
      <c r="R315" s="282"/>
      <c r="S315" s="287"/>
      <c r="T315" s="282"/>
      <c r="U315" s="288"/>
      <c r="V315" s="289"/>
      <c r="W315" s="282"/>
      <c r="X315" s="289"/>
      <c r="Y315" s="287"/>
      <c r="Z315" s="289"/>
      <c r="AA315" s="289"/>
      <c r="AB315" s="282"/>
      <c r="AC315" s="282"/>
      <c r="AD315" s="287"/>
      <c r="AE315" s="289"/>
      <c r="AF315" s="290" t="s">
        <v>267</v>
      </c>
    </row>
    <row r="316">
      <c r="A316" s="278"/>
      <c r="B316" s="246" t="s">
        <v>257</v>
      </c>
      <c r="C316" s="246"/>
      <c r="D316" s="246"/>
      <c r="E316" s="247">
        <f>SUM(E308:E315)</f>
      </c>
      <c r="F316" s="247">
        <f>SUM(F308:F315)</f>
      </c>
      <c r="G316" s="247">
        <f>SUM(G308:G315)</f>
      </c>
      <c r="H316" s="247">
        <f>SUM(H308:H315)</f>
      </c>
      <c r="I316" s="248">
        <f t="shared" si="726"/>
      </c>
      <c r="J316" s="249">
        <f t="shared" si="839"/>
      </c>
      <c r="K316" s="247">
        <f>SUM(K308:K315)</f>
      </c>
      <c r="L316" s="249">
        <f t="shared" si="959"/>
      </c>
      <c r="M316" s="247">
        <f>SUM(M308:M315)</f>
      </c>
      <c r="N316" s="250">
        <f t="shared" si="1021"/>
      </c>
      <c r="O316" s="247">
        <f>SUM(O308:O315)</f>
      </c>
      <c r="P316" s="250">
        <f t="shared" si="1052"/>
      </c>
      <c r="Q316" s="251">
        <f>M316/O316</f>
      </c>
      <c r="R316" s="247">
        <f>SUM(R308:R315)</f>
      </c>
      <c r="S316" s="251">
        <f>(O316+O316)/(K316+K316)</f>
      </c>
      <c r="T316" s="247">
        <f>SUM(T308:T315)</f>
      </c>
      <c r="U316" s="252">
        <f t="shared" ref="U316:U317" si="30">F316/T316</f>
      </c>
      <c r="V316" s="253">
        <f t="shared" ref="V316:V317" si="156">(F316+4*500)/T316</f>
      </c>
      <c r="W316" s="247">
        <f>SUM(W308:W315)</f>
      </c>
      <c r="X316" s="254">
        <f t="shared" ref="X316:X317" si="198">W316/T316</f>
      </c>
      <c r="Y316" s="251">
        <f t="shared" ref="Y316:Y317" si="336">T316/R316</f>
      </c>
      <c r="Z316" s="253">
        <f t="shared" ref="Z316:Z317" si="474">W316/F316</f>
      </c>
      <c r="AA316" s="253">
        <f>W316/(F316+COUNT(W308:W315)*500)</f>
      </c>
      <c r="AB316" s="247">
        <f>SUM(AB308:AB315)</f>
      </c>
      <c r="AC316" s="247">
        <f>SUM(AC308:AC315)</f>
      </c>
      <c r="AD316" s="251">
        <f t="shared" ref="AD316:AD317" si="612">AB316/T316</f>
      </c>
      <c r="AE316" s="255">
        <f>(W316-AC316)/(F316+COUNT(W308:W315)*500)</f>
      </c>
      <c r="AF316" s="240"/>
    </row>
    <row r="317">
      <c r="A317" s="278"/>
      <c r="B317" s="279" t="s">
        <v>274</v>
      </c>
      <c r="C317" s="280" t="s">
        <v>273</v>
      </c>
      <c r="D317" s="231" t="s">
        <v>249</v>
      </c>
      <c r="E317" s="232">
        <v>10.38</v>
      </c>
      <c r="F317" s="233">
        <f>E317+E318</f>
      </c>
      <c r="G317" s="232">
        <v>224</v>
      </c>
      <c r="H317" s="232">
        <v>19</v>
      </c>
      <c r="I317" s="234">
        <f t="shared" si="726"/>
      </c>
      <c r="J317" s="235">
        <f t="shared" si="839"/>
      </c>
      <c r="K317" s="232">
        <v>1</v>
      </c>
      <c r="L317" s="285">
        <f t="shared" si="959"/>
      </c>
      <c r="M317" s="232">
        <v>0</v>
      </c>
      <c r="N317" s="236">
        <f t="shared" si="1021"/>
      </c>
      <c r="O317" s="232">
        <v>0</v>
      </c>
      <c r="P317" s="236">
        <f t="shared" si="1052"/>
      </c>
      <c r="Q317" s="237">
        <f>(M317+M318)/(O317+O318)</f>
      </c>
      <c r="R317" s="232">
        <v>4</v>
      </c>
      <c r="S317" s="237">
        <f>(O317+O318)/(K317+K318)</f>
      </c>
      <c r="T317" s="232">
        <v>1</v>
      </c>
      <c r="U317" s="239">
        <f t="shared" si="30"/>
      </c>
      <c r="V317" s="240">
        <f t="shared" si="156"/>
      </c>
      <c r="W317" s="303">
        <v>2011.199999999997</v>
      </c>
      <c r="X317" s="240">
        <f t="shared" si="198"/>
      </c>
      <c r="Y317" s="237">
        <f t="shared" si="336"/>
      </c>
      <c r="Z317" s="240">
        <f t="shared" si="474"/>
      </c>
      <c r="AA317" s="240">
        <f>W317/(F317+500)</f>
      </c>
      <c r="AB317" s="232">
        <v>0</v>
      </c>
      <c r="AC317" s="232">
        <v>0</v>
      </c>
      <c r="AD317" s="237">
        <f t="shared" si="612"/>
      </c>
      <c r="AE317" s="240">
        <f>(W317-AC317)/(F317+500)</f>
      </c>
      <c r="AF317" s="240" t="s">
        <v>266</v>
      </c>
    </row>
    <row r="318">
      <c r="A318" s="278"/>
      <c r="B318" s="279"/>
      <c r="C318" s="280"/>
      <c r="D318" s="231" t="s">
        <v>251</v>
      </c>
      <c r="E318" s="232">
        <v>806.22</v>
      </c>
      <c r="F318" s="233"/>
      <c r="G318" s="232">
        <v>6972</v>
      </c>
      <c r="H318" s="232">
        <v>299</v>
      </c>
      <c r="I318" s="234">
        <f t="shared" si="726"/>
      </c>
      <c r="J318" s="235">
        <f t="shared" si="839"/>
      </c>
      <c r="K318" s="232">
        <v>11</v>
      </c>
      <c r="L318" s="285">
        <f t="shared" si="959"/>
      </c>
      <c r="M318" s="232">
        <v>1</v>
      </c>
      <c r="N318" s="236">
        <f t="shared" si="1021"/>
      </c>
      <c r="O318" s="232">
        <v>0</v>
      </c>
      <c r="P318" s="236">
        <f t="shared" si="1052"/>
      </c>
      <c r="Q318" s="237"/>
      <c r="R318" s="232"/>
      <c r="S318" s="237"/>
      <c r="T318" s="232"/>
      <c r="U318" s="239"/>
      <c r="V318" s="240"/>
      <c r="W318" s="303"/>
      <c r="X318" s="240"/>
      <c r="Y318" s="237"/>
      <c r="Z318" s="240"/>
      <c r="AA318" s="240"/>
      <c r="AB318" s="232"/>
      <c r="AC318" s="232"/>
      <c r="AD318" s="237"/>
      <c r="AE318" s="240"/>
      <c r="AF318" s="240" t="s">
        <v>267</v>
      </c>
    </row>
    <row r="319">
      <c r="A319" s="278"/>
      <c r="B319" s="279" t="s">
        <v>275</v>
      </c>
      <c r="C319" s="280" t="s">
        <v>273</v>
      </c>
      <c r="D319" s="231" t="s">
        <v>249</v>
      </c>
      <c r="E319" s="232">
        <v>9.87</v>
      </c>
      <c r="F319" s="233">
        <f>E319+E320</f>
      </c>
      <c r="G319" s="232">
        <v>220</v>
      </c>
      <c r="H319" s="232">
        <v>18</v>
      </c>
      <c r="I319" s="234">
        <f t="shared" si="726"/>
      </c>
      <c r="J319" s="235">
        <f t="shared" si="839"/>
      </c>
      <c r="K319" s="232">
        <v>0</v>
      </c>
      <c r="L319" s="285">
        <f t="shared" si="959"/>
      </c>
      <c r="M319" s="232">
        <v>0</v>
      </c>
      <c r="N319" s="236">
        <f t="shared" si="1021"/>
      </c>
      <c r="O319" s="232">
        <v>0</v>
      </c>
      <c r="P319" s="236">
        <f t="shared" si="1052"/>
      </c>
      <c r="Q319" s="237">
        <f>(M319+M320)/(O319+O320)</f>
      </c>
      <c r="R319" s="232">
        <v>5</v>
      </c>
      <c r="S319" s="237">
        <f>(O319+O320)/(K319+K320)</f>
      </c>
      <c r="T319" s="232">
        <v>2</v>
      </c>
      <c r="U319" s="239">
        <f>F319/T319</f>
      </c>
      <c r="V319" s="240">
        <f>(F319+4*500)/T319</f>
      </c>
      <c r="W319" s="303">
        <v>2407.2000000000007</v>
      </c>
      <c r="X319" s="240">
        <f>W319/T319</f>
      </c>
      <c r="Y319" s="237">
        <f>T319/R319</f>
      </c>
      <c r="Z319" s="240">
        <f>W319/F319</f>
      </c>
      <c r="AA319" s="240">
        <f>W319/(F319+500)</f>
      </c>
      <c r="AB319" s="232">
        <v>1</v>
      </c>
      <c r="AC319" s="232">
        <v>396</v>
      </c>
      <c r="AD319" s="237">
        <f>AB319/T319</f>
      </c>
      <c r="AE319" s="240">
        <f>(W319-AC319)/(F319+500)</f>
      </c>
      <c r="AF319" s="240" t="s">
        <v>266</v>
      </c>
    </row>
    <row r="320">
      <c r="A320" s="278"/>
      <c r="B320" s="279"/>
      <c r="C320" s="280"/>
      <c r="D320" s="231" t="s">
        <v>251</v>
      </c>
      <c r="E320" s="232">
        <v>1907.64</v>
      </c>
      <c r="F320" s="233"/>
      <c r="G320" s="232">
        <v>16217</v>
      </c>
      <c r="H320" s="232">
        <v>941</v>
      </c>
      <c r="I320" s="234">
        <f t="shared" si="726"/>
      </c>
      <c r="J320" s="235">
        <f t="shared" si="839"/>
      </c>
      <c r="K320" s="232">
        <v>37</v>
      </c>
      <c r="L320" s="285">
        <f t="shared" si="959"/>
      </c>
      <c r="M320" s="232">
        <v>3</v>
      </c>
      <c r="N320" s="236">
        <f t="shared" si="1021"/>
      </c>
      <c r="O320" s="232">
        <v>0</v>
      </c>
      <c r="P320" s="236">
        <f t="shared" si="1052"/>
      </c>
      <c r="Q320" s="237"/>
      <c r="R320" s="232"/>
      <c r="S320" s="237"/>
      <c r="T320" s="232"/>
      <c r="U320" s="239"/>
      <c r="V320" s="240"/>
      <c r="W320" s="303"/>
      <c r="X320" s="240"/>
      <c r="Y320" s="237"/>
      <c r="Z320" s="240"/>
      <c r="AA320" s="240"/>
      <c r="AB320" s="232"/>
      <c r="AC320" s="232"/>
      <c r="AD320" s="237"/>
      <c r="AE320" s="240"/>
      <c r="AF320" s="240" t="s">
        <v>267</v>
      </c>
    </row>
    <row r="321">
      <c r="A321" s="278"/>
      <c r="B321" s="279" t="s">
        <v>276</v>
      </c>
      <c r="C321" s="280" t="s">
        <v>273</v>
      </c>
      <c r="D321" s="231" t="s">
        <v>249</v>
      </c>
      <c r="E321" s="232">
        <v>21.87</v>
      </c>
      <c r="F321" s="233">
        <f>E321+E322</f>
      </c>
      <c r="G321" s="232">
        <v>183</v>
      </c>
      <c r="H321" s="232">
        <v>19</v>
      </c>
      <c r="I321" s="234">
        <f t="shared" si="726"/>
      </c>
      <c r="J321" s="235">
        <f t="shared" si="839"/>
      </c>
      <c r="K321" s="232">
        <v>0</v>
      </c>
      <c r="L321" s="285">
        <f t="shared" si="959"/>
      </c>
      <c r="M321" s="232">
        <v>0</v>
      </c>
      <c r="N321" s="236">
        <f t="shared" si="1021"/>
      </c>
      <c r="O321" s="232">
        <v>0</v>
      </c>
      <c r="P321" s="236">
        <f t="shared" si="1052"/>
      </c>
      <c r="Q321" s="237">
        <f>(M321+M322)/(O321+O322)</f>
      </c>
      <c r="R321" s="232">
        <v>2</v>
      </c>
      <c r="S321" s="237">
        <f>(O321+O322)/(K321+K322)</f>
      </c>
      <c r="T321" s="232">
        <v>1</v>
      </c>
      <c r="U321" s="239">
        <f>F321/T321</f>
      </c>
      <c r="V321" s="240">
        <f>(F321+4*500)/T321</f>
      </c>
      <c r="W321" s="232">
        <v>1344.0000000000036</v>
      </c>
      <c r="X321" s="240">
        <f>W321/T321</f>
      </c>
      <c r="Y321" s="237">
        <f>T321/R321</f>
      </c>
      <c r="Z321" s="240">
        <f>W321/F321</f>
      </c>
      <c r="AA321" s="240">
        <f>W321/(F321+500)</f>
      </c>
      <c r="AB321" s="232">
        <v>0</v>
      </c>
      <c r="AC321" s="232">
        <v>0</v>
      </c>
      <c r="AD321" s="237">
        <f>AB321/T321</f>
      </c>
      <c r="AE321" s="240">
        <f>(W321-AC321)/(F321+500)</f>
      </c>
      <c r="AF321" s="240" t="s">
        <v>266</v>
      </c>
    </row>
    <row r="322">
      <c r="A322" s="278"/>
      <c r="B322" s="279"/>
      <c r="C322" s="280"/>
      <c r="D322" s="231" t="s">
        <v>251</v>
      </c>
      <c r="E322" s="232">
        <v>1342.36</v>
      </c>
      <c r="F322" s="233"/>
      <c r="G322" s="232">
        <v>10833</v>
      </c>
      <c r="H322" s="232">
        <v>660</v>
      </c>
      <c r="I322" s="234">
        <f t="shared" si="726"/>
      </c>
      <c r="J322" s="235">
        <f t="shared" si="839"/>
      </c>
      <c r="K322" s="232">
        <v>26</v>
      </c>
      <c r="L322" s="285">
        <f t="shared" si="959"/>
      </c>
      <c r="M322" s="232">
        <v>1</v>
      </c>
      <c r="N322" s="236">
        <f t="shared" si="1021"/>
      </c>
      <c r="O322" s="232">
        <v>0</v>
      </c>
      <c r="P322" s="236">
        <f t="shared" si="1052"/>
      </c>
      <c r="Q322" s="237"/>
      <c r="R322" s="232"/>
      <c r="S322" s="237"/>
      <c r="T322" s="232"/>
      <c r="U322" s="239"/>
      <c r="V322" s="240"/>
      <c r="W322" s="232"/>
      <c r="X322" s="240"/>
      <c r="Y322" s="237"/>
      <c r="Z322" s="240"/>
      <c r="AA322" s="240"/>
      <c r="AB322" s="232"/>
      <c r="AC322" s="232"/>
      <c r="AD322" s="237"/>
      <c r="AE322" s="240"/>
      <c r="AF322" s="240" t="s">
        <v>267</v>
      </c>
    </row>
    <row r="323">
      <c r="A323" s="278"/>
      <c r="B323" s="279" t="s">
        <v>277</v>
      </c>
      <c r="C323" s="280" t="s">
        <v>273</v>
      </c>
      <c r="D323" s="231" t="s">
        <v>249</v>
      </c>
      <c r="E323" s="232">
        <v>4.53</v>
      </c>
      <c r="F323" s="233">
        <f>E323+E324</f>
      </c>
      <c r="G323" s="232">
        <v>66</v>
      </c>
      <c r="H323" s="232">
        <v>7</v>
      </c>
      <c r="I323" s="234">
        <f t="shared" si="726"/>
      </c>
      <c r="J323" s="235">
        <f t="shared" si="839"/>
      </c>
      <c r="K323" s="232">
        <v>0</v>
      </c>
      <c r="L323" s="285">
        <f t="shared" si="959"/>
      </c>
      <c r="M323" s="232">
        <v>0</v>
      </c>
      <c r="N323" s="236">
        <f t="shared" si="1021"/>
      </c>
      <c r="O323" s="232">
        <v>0</v>
      </c>
      <c r="P323" s="236">
        <f t="shared" si="1052"/>
      </c>
      <c r="Q323" s="237">
        <f>(M323+M324)/(O323+O324)</f>
      </c>
      <c r="R323" s="232">
        <v>3</v>
      </c>
      <c r="S323" s="237">
        <f>(O323+O324)/(K323+K324)</f>
      </c>
      <c r="T323" s="232">
        <v>0</v>
      </c>
      <c r="U323" s="239">
        <f>F323/T323</f>
      </c>
      <c r="V323" s="240">
        <f>(F323+4*500)/T323</f>
      </c>
      <c r="W323" s="232">
        <v>0</v>
      </c>
      <c r="X323" s="240">
        <f>W323/T323</f>
      </c>
      <c r="Y323" s="237">
        <f>T323/R323</f>
      </c>
      <c r="Z323" s="240">
        <f>W323/F323</f>
      </c>
      <c r="AA323" s="240">
        <f>W323/(F323+500)</f>
      </c>
      <c r="AB323" s="232">
        <v>0</v>
      </c>
      <c r="AC323" s="232">
        <v>0</v>
      </c>
      <c r="AD323" s="237">
        <f>AB323/T323</f>
      </c>
      <c r="AE323" s="240">
        <f>(W323-AC323)/(F323+500)</f>
      </c>
      <c r="AF323" s="240" t="s">
        <v>266</v>
      </c>
    </row>
    <row r="324">
      <c r="A324" s="278"/>
      <c r="B324" s="279"/>
      <c r="C324" s="280"/>
      <c r="D324" s="231" t="s">
        <v>251</v>
      </c>
      <c r="E324" s="232">
        <v>390.95</v>
      </c>
      <c r="F324" s="233"/>
      <c r="G324" s="232">
        <v>3777</v>
      </c>
      <c r="H324" s="232">
        <v>269</v>
      </c>
      <c r="I324" s="234">
        <f t="shared" si="726"/>
      </c>
      <c r="J324" s="235">
        <f t="shared" si="839"/>
      </c>
      <c r="K324" s="232">
        <v>11</v>
      </c>
      <c r="L324" s="285">
        <f t="shared" si="959"/>
      </c>
      <c r="M324" s="232">
        <v>0</v>
      </c>
      <c r="N324" s="236">
        <f t="shared" si="1021"/>
      </c>
      <c r="O324" s="232">
        <v>0</v>
      </c>
      <c r="P324" s="236">
        <f t="shared" si="1052"/>
      </c>
      <c r="Q324" s="237"/>
      <c r="R324" s="232"/>
      <c r="S324" s="237"/>
      <c r="T324" s="232"/>
      <c r="U324" s="239"/>
      <c r="V324" s="240"/>
      <c r="W324" s="232"/>
      <c r="X324" s="240"/>
      <c r="Y324" s="237"/>
      <c r="Z324" s="240"/>
      <c r="AA324" s="240"/>
      <c r="AB324" s="232"/>
      <c r="AC324" s="232"/>
      <c r="AD324" s="237"/>
      <c r="AE324" s="240"/>
      <c r="AF324" s="240" t="s">
        <v>267</v>
      </c>
    </row>
    <row r="325">
      <c r="A325" s="278"/>
      <c r="B325" s="293" t="s">
        <v>257</v>
      </c>
      <c r="C325" s="293"/>
      <c r="D325" s="293"/>
      <c r="E325" s="294">
        <f>SUM(E317:E324)</f>
      </c>
      <c r="F325" s="294">
        <f>SUM(F317:F324)</f>
      </c>
      <c r="G325" s="294">
        <f>SUM(G317:G324)</f>
      </c>
      <c r="H325" s="294">
        <f>SUM(H317:H324)</f>
      </c>
      <c r="I325" s="295">
        <f t="shared" si="726"/>
      </c>
      <c r="J325" s="296">
        <f t="shared" si="839"/>
      </c>
      <c r="K325" s="294">
        <f>SUM(K317:K324)</f>
      </c>
      <c r="L325" s="296">
        <f t="shared" si="959"/>
      </c>
      <c r="M325" s="294">
        <f>SUM(M317:M324)</f>
      </c>
      <c r="N325" s="297">
        <f t="shared" si="1021"/>
      </c>
      <c r="O325" s="294">
        <f>SUM(O317:O324)</f>
      </c>
      <c r="P325" s="297">
        <f t="shared" si="1052"/>
      </c>
      <c r="Q325" s="298">
        <f t="shared" ref="Q325:Q326" si="928">M325/O325</f>
      </c>
      <c r="R325" s="294">
        <f>SUM(R317:R324)</f>
      </c>
      <c r="S325" s="298">
        <f t="shared" ref="S325:S326" si="990">(O325+O325)/(K325+K325)</f>
      </c>
      <c r="T325" s="294">
        <f>SUM(T317:T324)</f>
      </c>
      <c r="U325" s="299">
        <f t="shared" ref="U325:U326" si="31">F325/T325</f>
      </c>
      <c r="V325" s="300">
        <f t="shared" ref="V325:V326" si="157">(F325+4*500)/T325</f>
      </c>
      <c r="W325" s="294">
        <f>SUM(W317:W324)</f>
      </c>
      <c r="X325" s="301">
        <f t="shared" ref="X325:X326" si="199">W325/T325</f>
      </c>
      <c r="Y325" s="298">
        <f t="shared" ref="Y325:Y326" si="337">T325/R325</f>
      </c>
      <c r="Z325" s="300">
        <f t="shared" ref="Z325:Z326" si="475">W325/F325</f>
      </c>
      <c r="AA325" s="300">
        <f>W325/(F325+COUNT(W317:W324)*500)</f>
      </c>
      <c r="AB325" s="294">
        <f>SUM(AB317:AB324)</f>
      </c>
      <c r="AC325" s="294">
        <f>SUM(AC317:AC324)</f>
      </c>
      <c r="AD325" s="298">
        <f t="shared" ref="AD325:AD326" si="613">AB325/T325</f>
      </c>
      <c r="AE325" s="302">
        <f>(W325-AC325)/(F325+COUNT(W317:W324)*500)</f>
      </c>
      <c r="AF325" s="290"/>
    </row>
    <row r="326">
      <c r="A326" s="278"/>
      <c r="B326" s="305" t="s">
        <v>278</v>
      </c>
      <c r="C326" s="305"/>
      <c r="D326" s="305"/>
      <c r="E326" s="306">
        <f>E291+E302+E307+E325+E316</f>
      </c>
      <c r="F326" s="306">
        <f>F291+F302+F307+F325+F316</f>
      </c>
      <c r="G326" s="306">
        <f>G291+G302+G307+G325+G316</f>
      </c>
      <c r="H326" s="306">
        <f>H291+H302+H307+H325+H316</f>
      </c>
      <c r="I326" s="307">
        <f t="shared" si="726"/>
      </c>
      <c r="J326" s="308">
        <f t="shared" si="839"/>
      </c>
      <c r="K326" s="306">
        <f>K291+K302+K307+K325+K316</f>
      </c>
      <c r="L326" s="308">
        <f t="shared" si="959"/>
      </c>
      <c r="M326" s="306">
        <f>M291+M302+M307+M325+M316</f>
      </c>
      <c r="N326" s="309">
        <f t="shared" si="1021"/>
      </c>
      <c r="O326" s="306">
        <f>O291+O302+O307+O325+O316</f>
      </c>
      <c r="P326" s="309">
        <f t="shared" si="1052"/>
      </c>
      <c r="Q326" s="310">
        <f t="shared" si="928"/>
      </c>
      <c r="R326" s="306">
        <f>R291+R302+R307+R325+R316</f>
      </c>
      <c r="S326" s="310">
        <f t="shared" si="990"/>
      </c>
      <c r="T326" s="306">
        <f>T291+T302+T307+T325+T316</f>
      </c>
      <c r="U326" s="311">
        <f t="shared" si="31"/>
      </c>
      <c r="V326" s="312">
        <f t="shared" si="157"/>
      </c>
      <c r="W326" s="312">
        <f>W291+W302+W307+W325+W316</f>
      </c>
      <c r="X326" s="312">
        <f t="shared" si="199"/>
      </c>
      <c r="Y326" s="310">
        <f t="shared" si="337"/>
      </c>
      <c r="Z326" s="312">
        <f t="shared" si="475"/>
      </c>
      <c r="AA326" s="312">
        <f>W326/(F326+COUNT(W281:W290,W292:W301,W303:W306,W308:W315,W317:W324)*500)</f>
      </c>
      <c r="AB326" s="306">
        <f>AB291+AB302+AB307+AB325+AB316</f>
      </c>
      <c r="AC326" s="312">
        <f>AC291+AC302+AC307+AC325+AC316</f>
      </c>
      <c r="AD326" s="310">
        <f t="shared" si="613"/>
      </c>
      <c r="AE326" s="312">
        <f>(W326-AC326)/(F326+COUNT(W281:W290,W292:W301,W303:W306,W308:W315,W317:W324)*500)</f>
      </c>
      <c r="AF326" s="289"/>
    </row>
    <row r="327">
      <c r="A327" s="266" t="s">
        <v>214</v>
      </c>
      <c r="B327" s="267" t="s">
        <v>215</v>
      </c>
      <c r="C327" s="267" t="s">
        <v>216</v>
      </c>
      <c r="D327" s="267" t="s">
        <v>217</v>
      </c>
      <c r="E327" s="268" t="s">
        <v>218</v>
      </c>
      <c r="F327" s="269" t="s">
        <v>219</v>
      </c>
      <c r="G327" s="269" t="s">
        <v>220</v>
      </c>
      <c r="H327" s="269" t="s">
        <v>221</v>
      </c>
      <c r="I327" s="270" t="s">
        <v>222</v>
      </c>
      <c r="J327" s="271" t="s">
        <v>223</v>
      </c>
      <c r="K327" s="269" t="s">
        <v>224</v>
      </c>
      <c r="L327" s="271" t="s">
        <v>225</v>
      </c>
      <c r="M327" s="272" t="s">
        <v>226</v>
      </c>
      <c r="N327" s="273" t="s">
        <v>227</v>
      </c>
      <c r="O327" s="269" t="s">
        <v>228</v>
      </c>
      <c r="P327" s="273" t="s">
        <v>229</v>
      </c>
      <c r="Q327" s="270" t="s">
        <v>230</v>
      </c>
      <c r="R327" s="274" t="s">
        <v>231</v>
      </c>
      <c r="S327" s="275" t="s">
        <v>232</v>
      </c>
      <c r="T327" s="274" t="s">
        <v>233</v>
      </c>
      <c r="U327" s="276" t="s">
        <v>234</v>
      </c>
      <c r="V327" s="277" t="s">
        <v>235</v>
      </c>
      <c r="W327" s="277" t="s">
        <v>236</v>
      </c>
      <c r="X327" s="277" t="s">
        <v>237</v>
      </c>
      <c r="Y327" s="275" t="s">
        <v>238</v>
      </c>
      <c r="Z327" s="277" t="s">
        <v>239</v>
      </c>
      <c r="AA327" s="277" t="s">
        <v>240</v>
      </c>
      <c r="AB327" s="277" t="s">
        <v>241</v>
      </c>
      <c r="AC327" s="274" t="s">
        <v>242</v>
      </c>
      <c r="AD327" s="275" t="s">
        <v>243</v>
      </c>
      <c r="AE327" s="277" t="s">
        <v>244</v>
      </c>
      <c r="AF327" s="277" t="s">
        <v>245</v>
      </c>
    </row>
    <row r="328">
      <c r="A328" s="278" t="s">
        <v>290</v>
      </c>
      <c r="B328" s="279" t="s">
        <v>282</v>
      </c>
      <c r="C328" s="280" t="s">
        <v>248</v>
      </c>
      <c r="D328" s="281" t="s">
        <v>249</v>
      </c>
      <c r="E328" s="282">
        <v>6.15</v>
      </c>
      <c r="F328" s="283">
        <f>E328+E329</f>
      </c>
      <c r="G328" s="282">
        <v>64</v>
      </c>
      <c r="H328" s="282">
        <v>13</v>
      </c>
      <c r="I328" s="284">
        <f t="shared" ref="I328:I373" si="727">H328/G328</f>
      </c>
      <c r="J328" s="285">
        <f t="shared" ref="J328:J373" si="840">(E328/G328)*1000</f>
      </c>
      <c r="K328" s="282">
        <v>1</v>
      </c>
      <c r="L328" s="285">
        <f t="shared" ref="L328:L373" si="960">E328/K328</f>
      </c>
      <c r="M328" s="282">
        <v>0</v>
      </c>
      <c r="N328" s="286">
        <f t="shared" ref="N328:N373" si="1022">E328/M328</f>
      </c>
      <c r="O328" s="282">
        <v>0</v>
      </c>
      <c r="P328" s="286">
        <f t="shared" ref="P328:P373" si="1053">E328/O328</f>
      </c>
      <c r="Q328" s="287">
        <f>(M328+M329)/(O328+O329)</f>
      </c>
      <c r="R328" s="282">
        <v>4</v>
      </c>
      <c r="S328" s="287">
        <f>(O328+O329)/(K328+K329)</f>
      </c>
      <c r="T328" s="282">
        <v>1</v>
      </c>
      <c r="U328" s="288">
        <f>F328/T328</f>
      </c>
      <c r="V328" s="289">
        <f>(F328+4*500)/T328</f>
      </c>
      <c r="W328" s="282">
        <v>795.6</v>
      </c>
      <c r="X328" s="289">
        <f>W328/T328</f>
      </c>
      <c r="Y328" s="287">
        <f>T328/R328</f>
      </c>
      <c r="Z328" s="289">
        <f>W328/F328</f>
      </c>
      <c r="AA328" s="289">
        <f>W328/(F328+500)</f>
      </c>
      <c r="AB328" s="282">
        <v>1</v>
      </c>
      <c r="AC328" s="282">
        <v>795.6</v>
      </c>
      <c r="AD328" s="287">
        <f>AB328/T328</f>
      </c>
      <c r="AE328" s="289">
        <f>(W336-AC328)/(F328+500)</f>
      </c>
      <c r="AF328" s="290" t="s">
        <v>250</v>
      </c>
    </row>
    <row r="329">
      <c r="A329" s="278"/>
      <c r="B329" s="279"/>
      <c r="C329" s="280"/>
      <c r="D329" s="281" t="s">
        <v>251</v>
      </c>
      <c r="E329" s="282">
        <v>633.01</v>
      </c>
      <c r="F329" s="283"/>
      <c r="G329" s="282">
        <v>4365</v>
      </c>
      <c r="H329" s="282">
        <v>470</v>
      </c>
      <c r="I329" s="284">
        <f t="shared" si="727"/>
      </c>
      <c r="J329" s="285">
        <f t="shared" si="840"/>
      </c>
      <c r="K329" s="282">
        <v>17</v>
      </c>
      <c r="L329" s="285">
        <f t="shared" si="960"/>
      </c>
      <c r="M329" s="282">
        <v>1</v>
      </c>
      <c r="N329" s="286">
        <f t="shared" si="1022"/>
      </c>
      <c r="O329" s="282">
        <v>0</v>
      </c>
      <c r="P329" s="286">
        <f t="shared" si="1053"/>
      </c>
      <c r="Q329" s="287"/>
      <c r="R329" s="282"/>
      <c r="S329" s="287"/>
      <c r="T329" s="282"/>
      <c r="U329" s="288"/>
      <c r="V329" s="289"/>
      <c r="W329" s="282"/>
      <c r="X329" s="289"/>
      <c r="Y329" s="287"/>
      <c r="Z329" s="289"/>
      <c r="AA329" s="289"/>
      <c r="AB329" s="282"/>
      <c r="AC329" s="282"/>
      <c r="AD329" s="287"/>
      <c r="AE329" s="289"/>
      <c r="AF329" s="290" t="s">
        <v>252</v>
      </c>
    </row>
    <row r="330">
      <c r="A330" s="278"/>
      <c r="B330" s="279" t="s">
        <v>283</v>
      </c>
      <c r="C330" s="280" t="s">
        <v>248</v>
      </c>
      <c r="D330" s="281" t="s">
        <v>249</v>
      </c>
      <c r="E330" s="282">
        <v>3.75</v>
      </c>
      <c r="F330" s="283">
        <f>E330+E331</f>
      </c>
      <c r="G330" s="282">
        <v>160</v>
      </c>
      <c r="H330" s="282">
        <v>27</v>
      </c>
      <c r="I330" s="284">
        <f t="shared" si="727"/>
      </c>
      <c r="J330" s="285">
        <f t="shared" si="840"/>
      </c>
      <c r="K330" s="282">
        <v>0</v>
      </c>
      <c r="L330" s="285">
        <f t="shared" si="960"/>
      </c>
      <c r="M330" s="282">
        <v>0</v>
      </c>
      <c r="N330" s="286">
        <f t="shared" si="1022"/>
      </c>
      <c r="O330" s="282">
        <v>0</v>
      </c>
      <c r="P330" s="286">
        <f t="shared" si="1053"/>
      </c>
      <c r="Q330" s="287">
        <f>(M330+M331)/(O330+O331)</f>
      </c>
      <c r="R330" s="282">
        <v>2</v>
      </c>
      <c r="S330" s="287">
        <f>(O330+O331)/(K330+K331)</f>
      </c>
      <c r="T330" s="282">
        <v>0</v>
      </c>
      <c r="U330" s="288">
        <f>F330/T330</f>
      </c>
      <c r="V330" s="289">
        <f>(F330+4*500)/T330</f>
      </c>
      <c r="W330" s="282">
        <v>0</v>
      </c>
      <c r="X330" s="289">
        <f>W330/T330</f>
      </c>
      <c r="Y330" s="287">
        <f>T330/R330</f>
      </c>
      <c r="Z330" s="289">
        <f>W330/F330</f>
      </c>
      <c r="AA330" s="289">
        <f>W330/(F330+500)</f>
      </c>
      <c r="AB330" s="282">
        <v>0</v>
      </c>
      <c r="AC330" s="282">
        <v>0</v>
      </c>
      <c r="AD330" s="287">
        <f>AB330/T330</f>
      </c>
      <c r="AE330" s="289">
        <f>(W330-AC330)/(F330+500)</f>
      </c>
      <c r="AF330" s="290" t="s">
        <v>250</v>
      </c>
    </row>
    <row r="331">
      <c r="A331" s="278"/>
      <c r="B331" s="279"/>
      <c r="C331" s="280"/>
      <c r="D331" s="281" t="s">
        <v>251</v>
      </c>
      <c r="E331" s="282">
        <v>893.31</v>
      </c>
      <c r="F331" s="283"/>
      <c r="G331" s="282">
        <v>6303</v>
      </c>
      <c r="H331" s="282">
        <v>626</v>
      </c>
      <c r="I331" s="284">
        <f t="shared" si="727"/>
      </c>
      <c r="J331" s="285">
        <f t="shared" si="840"/>
      </c>
      <c r="K331" s="282">
        <v>17</v>
      </c>
      <c r="L331" s="285">
        <f t="shared" si="960"/>
      </c>
      <c r="M331" s="282">
        <v>0</v>
      </c>
      <c r="N331" s="286">
        <f t="shared" si="1022"/>
      </c>
      <c r="O331" s="282">
        <v>0</v>
      </c>
      <c r="P331" s="286">
        <f t="shared" si="1053"/>
      </c>
      <c r="Q331" s="287"/>
      <c r="R331" s="282"/>
      <c r="S331" s="287"/>
      <c r="T331" s="282"/>
      <c r="U331" s="288"/>
      <c r="V331" s="289"/>
      <c r="W331" s="282"/>
      <c r="X331" s="289"/>
      <c r="Y331" s="287"/>
      <c r="Z331" s="289"/>
      <c r="AA331" s="289"/>
      <c r="AB331" s="282"/>
      <c r="AC331" s="282"/>
      <c r="AD331" s="287"/>
      <c r="AE331" s="289"/>
      <c r="AF331" s="290" t="s">
        <v>252</v>
      </c>
    </row>
    <row r="332">
      <c r="A332" s="278"/>
      <c r="B332" s="279" t="s">
        <v>254</v>
      </c>
      <c r="C332" s="280" t="s">
        <v>248</v>
      </c>
      <c r="D332" s="281" t="s">
        <v>249</v>
      </c>
      <c r="E332" s="282">
        <v>6.59</v>
      </c>
      <c r="F332" s="283">
        <f>E332+E333</f>
      </c>
      <c r="G332" s="282">
        <v>271</v>
      </c>
      <c r="H332" s="282">
        <v>23</v>
      </c>
      <c r="I332" s="284">
        <f t="shared" si="727"/>
      </c>
      <c r="J332" s="285">
        <f t="shared" si="840"/>
      </c>
      <c r="K332" s="282">
        <v>0</v>
      </c>
      <c r="L332" s="285">
        <f t="shared" si="960"/>
      </c>
      <c r="M332" s="282">
        <v>0</v>
      </c>
      <c r="N332" s="286">
        <f t="shared" si="1022"/>
      </c>
      <c r="O332" s="282">
        <v>0</v>
      </c>
      <c r="P332" s="286">
        <f t="shared" si="1053"/>
      </c>
      <c r="Q332" s="287">
        <f>(M332+M333)/(O332+O333)</f>
      </c>
      <c r="R332" s="282">
        <v>2</v>
      </c>
      <c r="S332" s="287">
        <f>(O332+O333)/(K332+K333)</f>
      </c>
      <c r="T332" s="282">
        <v>1</v>
      </c>
      <c r="U332" s="288">
        <f>F332/T332</f>
      </c>
      <c r="V332" s="289">
        <f>(F332+4*500)/T332</f>
      </c>
      <c r="W332" s="282">
        <v>305.9999999999999</v>
      </c>
      <c r="X332" s="289">
        <f>W332/T332</f>
      </c>
      <c r="Y332" s="287">
        <f>T332/R332</f>
      </c>
      <c r="Z332" s="289">
        <f>W332/F332</f>
      </c>
      <c r="AA332" s="289">
        <f>W332/(F332+500)</f>
      </c>
      <c r="AB332" s="282">
        <v>0</v>
      </c>
      <c r="AC332" s="282">
        <v>0</v>
      </c>
      <c r="AD332" s="287">
        <f>AB332/T332</f>
      </c>
      <c r="AE332" s="289">
        <f>(W332-AC332)/(F332+500)</f>
      </c>
      <c r="AF332" s="290" t="s">
        <v>250</v>
      </c>
    </row>
    <row r="333">
      <c r="A333" s="278"/>
      <c r="B333" s="279"/>
      <c r="C333" s="280"/>
      <c r="D333" s="281" t="s">
        <v>251</v>
      </c>
      <c r="E333" s="282">
        <v>549.45</v>
      </c>
      <c r="F333" s="283"/>
      <c r="G333" s="282">
        <v>3566</v>
      </c>
      <c r="H333" s="282">
        <v>223</v>
      </c>
      <c r="I333" s="284">
        <f t="shared" si="727"/>
      </c>
      <c r="J333" s="285">
        <f t="shared" si="840"/>
      </c>
      <c r="K333" s="282">
        <v>12</v>
      </c>
      <c r="L333" s="285">
        <f t="shared" si="960"/>
      </c>
      <c r="M333" s="282">
        <v>0</v>
      </c>
      <c r="N333" s="286">
        <f t="shared" si="1022"/>
      </c>
      <c r="O333" s="282">
        <v>0</v>
      </c>
      <c r="P333" s="286">
        <f t="shared" si="1053"/>
      </c>
      <c r="Q333" s="287"/>
      <c r="R333" s="282"/>
      <c r="S333" s="287"/>
      <c r="T333" s="282"/>
      <c r="U333" s="288"/>
      <c r="V333" s="289"/>
      <c r="W333" s="282"/>
      <c r="X333" s="289"/>
      <c r="Y333" s="287"/>
      <c r="Z333" s="289"/>
      <c r="AA333" s="289"/>
      <c r="AB333" s="282"/>
      <c r="AC333" s="282"/>
      <c r="AD333" s="287"/>
      <c r="AE333" s="289"/>
      <c r="AF333" s="290" t="s">
        <v>252</v>
      </c>
    </row>
    <row r="334">
      <c r="A334" s="278"/>
      <c r="B334" s="279" t="s">
        <v>255</v>
      </c>
      <c r="C334" s="280" t="s">
        <v>248</v>
      </c>
      <c r="D334" s="281" t="s">
        <v>249</v>
      </c>
      <c r="E334" s="282">
        <v>9.05</v>
      </c>
      <c r="F334" s="283">
        <f>E334+E335</f>
      </c>
      <c r="G334" s="282">
        <v>230</v>
      </c>
      <c r="H334" s="282">
        <v>21</v>
      </c>
      <c r="I334" s="284">
        <f t="shared" si="727"/>
      </c>
      <c r="J334" s="285">
        <f t="shared" si="840"/>
      </c>
      <c r="K334" s="282">
        <v>0</v>
      </c>
      <c r="L334" s="285">
        <f t="shared" si="960"/>
      </c>
      <c r="M334" s="282">
        <v>0</v>
      </c>
      <c r="N334" s="286">
        <f t="shared" si="1022"/>
      </c>
      <c r="O334" s="282">
        <v>0</v>
      </c>
      <c r="P334" s="286">
        <f t="shared" si="1053"/>
      </c>
      <c r="Q334" s="287">
        <f>(M334+M335)/(O334+O335)</f>
      </c>
      <c r="R334" s="282">
        <v>2</v>
      </c>
      <c r="S334" s="287">
        <f>(O334+O335)/(K334+K335)</f>
      </c>
      <c r="T334" s="282">
        <v>2</v>
      </c>
      <c r="U334" s="288">
        <f>F334/T334</f>
      </c>
      <c r="V334" s="289">
        <f>(F334+4*500)/T334</f>
      </c>
      <c r="W334" s="282">
        <v>4495.200000000001</v>
      </c>
      <c r="X334" s="289">
        <f>W334/T334</f>
      </c>
      <c r="Y334" s="287">
        <f>T334/R334</f>
      </c>
      <c r="Z334" s="289">
        <f>W334/F334</f>
      </c>
      <c r="AA334" s="289">
        <f>W334/(F334+500)</f>
      </c>
      <c r="AB334" s="282">
        <v>0</v>
      </c>
      <c r="AC334" s="282">
        <v>0</v>
      </c>
      <c r="AD334" s="287">
        <f>AB334/T334</f>
      </c>
      <c r="AE334" s="289">
        <f>(W334-AC334)/(F334+500)</f>
      </c>
      <c r="AF334" s="290" t="s">
        <v>250</v>
      </c>
    </row>
    <row r="335">
      <c r="A335" s="278"/>
      <c r="B335" s="279"/>
      <c r="C335" s="280"/>
      <c r="D335" s="281" t="s">
        <v>251</v>
      </c>
      <c r="E335" s="282">
        <v>431.47</v>
      </c>
      <c r="F335" s="283"/>
      <c r="G335" s="282">
        <v>2398</v>
      </c>
      <c r="H335" s="282">
        <v>132</v>
      </c>
      <c r="I335" s="284">
        <f t="shared" si="727"/>
      </c>
      <c r="J335" s="285">
        <f t="shared" si="840"/>
      </c>
      <c r="K335" s="282">
        <v>6</v>
      </c>
      <c r="L335" s="285">
        <f t="shared" si="960"/>
      </c>
      <c r="M335" s="282">
        <v>0</v>
      </c>
      <c r="N335" s="286">
        <f t="shared" si="1022"/>
      </c>
      <c r="O335" s="282">
        <v>0</v>
      </c>
      <c r="P335" s="286">
        <f t="shared" si="1053"/>
      </c>
      <c r="Q335" s="287"/>
      <c r="R335" s="282"/>
      <c r="S335" s="287"/>
      <c r="T335" s="282"/>
      <c r="U335" s="288"/>
      <c r="V335" s="289"/>
      <c r="W335" s="282"/>
      <c r="X335" s="289"/>
      <c r="Y335" s="287"/>
      <c r="Z335" s="289"/>
      <c r="AA335" s="289"/>
      <c r="AB335" s="282"/>
      <c r="AC335" s="282"/>
      <c r="AD335" s="287"/>
      <c r="AE335" s="289"/>
      <c r="AF335" s="290" t="s">
        <v>252</v>
      </c>
    </row>
    <row r="336">
      <c r="A336" s="278"/>
      <c r="B336" s="279" t="s">
        <v>256</v>
      </c>
      <c r="C336" s="280" t="s">
        <v>248</v>
      </c>
      <c r="D336" s="281" t="s">
        <v>249</v>
      </c>
      <c r="E336" s="282">
        <v>8.75</v>
      </c>
      <c r="F336" s="291">
        <f>E336+E337</f>
      </c>
      <c r="G336" s="282">
        <v>282</v>
      </c>
      <c r="H336" s="282">
        <v>25</v>
      </c>
      <c r="I336" s="284">
        <f t="shared" si="727"/>
      </c>
      <c r="J336" s="285">
        <f t="shared" si="840"/>
      </c>
      <c r="K336" s="282">
        <v>0</v>
      </c>
      <c r="L336" s="285">
        <f t="shared" si="960"/>
      </c>
      <c r="M336" s="282">
        <v>0</v>
      </c>
      <c r="N336" s="286">
        <f t="shared" si="1022"/>
      </c>
      <c r="O336" s="282">
        <v>0</v>
      </c>
      <c r="P336" s="286">
        <f t="shared" si="1053"/>
      </c>
      <c r="Q336" s="287">
        <f>(M336+M337)/(O336+O337)</f>
      </c>
      <c r="R336" s="282">
        <v>2</v>
      </c>
      <c r="S336" s="287">
        <f>(O336+O337)/(K336+K337)</f>
      </c>
      <c r="T336" s="282">
        <v>1</v>
      </c>
      <c r="U336" s="288">
        <f>F336/T336</f>
      </c>
      <c r="V336" s="289">
        <f>(F336+4*500)/T336</f>
      </c>
      <c r="W336" s="282">
        <v>359.9999999999991</v>
      </c>
      <c r="X336" s="289">
        <f>W336/T336</f>
      </c>
      <c r="Y336" s="287">
        <f>T336/R336</f>
      </c>
      <c r="Z336" s="289">
        <f>W336/F336</f>
      </c>
      <c r="AA336" s="289">
        <f>W336/(F336+500)</f>
      </c>
      <c r="AB336" s="282">
        <v>0</v>
      </c>
      <c r="AC336" s="282">
        <v>0</v>
      </c>
      <c r="AD336" s="287">
        <f>AB336/T336</f>
      </c>
      <c r="AE336" s="289">
        <f>(W336-AC336)/(F336+500)</f>
      </c>
      <c r="AF336" s="290" t="s">
        <v>250</v>
      </c>
    </row>
    <row r="337">
      <c r="A337" s="278"/>
      <c r="B337" s="279"/>
      <c r="C337" s="280"/>
      <c r="D337" s="281" t="s">
        <v>251</v>
      </c>
      <c r="E337" s="282">
        <v>486.82</v>
      </c>
      <c r="F337" s="291"/>
      <c r="G337" s="282">
        <v>2762</v>
      </c>
      <c r="H337" s="292">
        <v>90</v>
      </c>
      <c r="I337" s="284">
        <f t="shared" si="727"/>
      </c>
      <c r="J337" s="285">
        <f t="shared" si="840"/>
      </c>
      <c r="K337" s="282">
        <v>6</v>
      </c>
      <c r="L337" s="285">
        <f t="shared" si="960"/>
      </c>
      <c r="M337" s="282">
        <v>1</v>
      </c>
      <c r="N337" s="286">
        <f t="shared" si="1022"/>
      </c>
      <c r="O337" s="282">
        <v>0</v>
      </c>
      <c r="P337" s="286">
        <f t="shared" si="1053"/>
      </c>
      <c r="Q337" s="287"/>
      <c r="R337" s="282"/>
      <c r="S337" s="287"/>
      <c r="T337" s="282"/>
      <c r="U337" s="288"/>
      <c r="V337" s="289"/>
      <c r="W337" s="282"/>
      <c r="X337" s="289"/>
      <c r="Y337" s="287"/>
      <c r="Z337" s="289"/>
      <c r="AA337" s="289"/>
      <c r="AB337" s="282"/>
      <c r="AC337" s="282"/>
      <c r="AD337" s="287"/>
      <c r="AE337" s="289"/>
      <c r="AF337" s="290" t="s">
        <v>252</v>
      </c>
    </row>
    <row r="338">
      <c r="A338" s="278"/>
      <c r="B338" s="293" t="s">
        <v>257</v>
      </c>
      <c r="C338" s="293"/>
      <c r="D338" s="293"/>
      <c r="E338" s="294">
        <f>SUM(E328:E337)</f>
      </c>
      <c r="F338" s="294">
        <f>SUM(F328:F337)</f>
      </c>
      <c r="G338" s="294">
        <f>SUM(G328:G337)</f>
      </c>
      <c r="H338" s="294">
        <f>SUM(H328:H337)</f>
      </c>
      <c r="I338" s="295">
        <f t="shared" si="727"/>
      </c>
      <c r="J338" s="296">
        <f t="shared" si="840"/>
      </c>
      <c r="K338" s="294">
        <f>SUM(K328:K337)</f>
      </c>
      <c r="L338" s="296">
        <f t="shared" si="960"/>
      </c>
      <c r="M338" s="294">
        <f>SUM(M328:M337)</f>
      </c>
      <c r="N338" s="297">
        <f t="shared" si="1022"/>
      </c>
      <c r="O338" s="294">
        <f>SUM(O328:O337)</f>
      </c>
      <c r="P338" s="297">
        <f t="shared" si="1053"/>
      </c>
      <c r="Q338" s="298">
        <f>M338/O338</f>
      </c>
      <c r="R338" s="294">
        <f>SUM(R328:R337)</f>
      </c>
      <c r="S338" s="298">
        <f>(O338+O338)/(K338+K338)</f>
      </c>
      <c r="T338" s="294">
        <f>SUM(T328:T337)</f>
      </c>
      <c r="U338" s="299">
        <f t="shared" ref="U338:U339" si="32">F338/T338</f>
      </c>
      <c r="V338" s="300">
        <f t="shared" ref="V338:V339" si="158">(F338+4*500)/T338</f>
      </c>
      <c r="W338" s="294">
        <f>SUM(W328:W337)</f>
      </c>
      <c r="X338" s="301">
        <f t="shared" ref="X338:X339" si="200">W338/T338</f>
      </c>
      <c r="Y338" s="298">
        <f t="shared" ref="Y338:Y339" si="338">T338/R338</f>
      </c>
      <c r="Z338" s="300">
        <f t="shared" ref="Z338:Z339" si="476">W338/F338</f>
      </c>
      <c r="AA338" s="300">
        <f>W338/(F338+COUNT(W328:W337)*500)</f>
      </c>
      <c r="AB338" s="294">
        <f>SUM(AB328:AB337)</f>
      </c>
      <c r="AC338" s="294">
        <f>SUM(AC328:AC337)</f>
      </c>
      <c r="AD338" s="298">
        <f t="shared" ref="AD338:AD339" si="614">AB338/T338</f>
      </c>
      <c r="AE338" s="302">
        <f>(W338-AC338)/(F338+COUNT(W328:W337)*500)</f>
      </c>
      <c r="AF338" s="289"/>
    </row>
    <row r="339">
      <c r="A339" s="278"/>
      <c r="B339" s="279" t="s">
        <v>258</v>
      </c>
      <c r="C339" s="280" t="s">
        <v>265</v>
      </c>
      <c r="D339" s="281" t="s">
        <v>249</v>
      </c>
      <c r="E339" s="282">
        <v>10.51</v>
      </c>
      <c r="F339" s="283">
        <f>E339+E340</f>
      </c>
      <c r="G339" s="282">
        <v>305</v>
      </c>
      <c r="H339" s="282">
        <v>15</v>
      </c>
      <c r="I339" s="284">
        <f t="shared" si="727"/>
      </c>
      <c r="J339" s="285">
        <f t="shared" si="840"/>
      </c>
      <c r="K339" s="282">
        <v>0</v>
      </c>
      <c r="L339" s="285">
        <f t="shared" si="960"/>
      </c>
      <c r="M339" s="282">
        <v>0</v>
      </c>
      <c r="N339" s="286">
        <f t="shared" si="1022"/>
      </c>
      <c r="O339" s="282">
        <v>0</v>
      </c>
      <c r="P339" s="286">
        <f t="shared" si="1053"/>
      </c>
      <c r="Q339" s="287">
        <f>(M339+M340)/(O339+O340)</f>
      </c>
      <c r="R339" s="282">
        <v>0</v>
      </c>
      <c r="S339" s="287">
        <f>(O339+O340)/(K339+K340)</f>
      </c>
      <c r="T339" s="282">
        <v>0</v>
      </c>
      <c r="U339" s="288">
        <f t="shared" si="32"/>
      </c>
      <c r="V339" s="289">
        <f t="shared" si="158"/>
      </c>
      <c r="W339" s="282">
        <v>0</v>
      </c>
      <c r="X339" s="289">
        <f t="shared" si="200"/>
      </c>
      <c r="Y339" s="287">
        <f t="shared" si="338"/>
      </c>
      <c r="Z339" s="289">
        <f t="shared" si="476"/>
      </c>
      <c r="AA339" s="289">
        <f>W339/(F339+500)</f>
      </c>
      <c r="AB339" s="282">
        <v>0</v>
      </c>
      <c r="AC339" s="282">
        <v>0</v>
      </c>
      <c r="AD339" s="287">
        <f t="shared" si="614"/>
      </c>
      <c r="AE339" s="289">
        <f>(W339-AC339)/(F339+500)</f>
      </c>
      <c r="AF339" s="290" t="s">
        <v>250</v>
      </c>
    </row>
    <row r="340">
      <c r="A340" s="278"/>
      <c r="B340" s="279"/>
      <c r="C340" s="280"/>
      <c r="D340" s="281" t="s">
        <v>251</v>
      </c>
      <c r="E340" s="282">
        <v>811.41</v>
      </c>
      <c r="F340" s="283"/>
      <c r="G340" s="282">
        <v>5024</v>
      </c>
      <c r="H340" s="282">
        <v>257</v>
      </c>
      <c r="I340" s="284">
        <f t="shared" si="727"/>
      </c>
      <c r="J340" s="285">
        <f t="shared" si="840"/>
      </c>
      <c r="K340" s="282">
        <v>7</v>
      </c>
      <c r="L340" s="285">
        <f t="shared" si="960"/>
      </c>
      <c r="M340" s="282">
        <v>0</v>
      </c>
      <c r="N340" s="286">
        <f t="shared" si="1022"/>
      </c>
      <c r="O340" s="282">
        <v>0</v>
      </c>
      <c r="P340" s="286">
        <f t="shared" si="1053"/>
      </c>
      <c r="Q340" s="287"/>
      <c r="R340" s="282"/>
      <c r="S340" s="287"/>
      <c r="T340" s="282"/>
      <c r="U340" s="288"/>
      <c r="V340" s="289"/>
      <c r="W340" s="282"/>
      <c r="X340" s="289"/>
      <c r="Y340" s="287"/>
      <c r="Z340" s="289"/>
      <c r="AA340" s="289"/>
      <c r="AB340" s="282"/>
      <c r="AC340" s="282"/>
      <c r="AD340" s="287"/>
      <c r="AE340" s="289"/>
      <c r="AF340" s="290" t="s">
        <v>252</v>
      </c>
    </row>
    <row r="341">
      <c r="A341" s="278"/>
      <c r="B341" s="279" t="s">
        <v>260</v>
      </c>
      <c r="C341" s="280" t="s">
        <v>265</v>
      </c>
      <c r="D341" s="281" t="s">
        <v>249</v>
      </c>
      <c r="E341" s="282">
        <v>23.4</v>
      </c>
      <c r="F341" s="283">
        <f>E341+E342</f>
      </c>
      <c r="G341" s="282">
        <v>207</v>
      </c>
      <c r="H341" s="282">
        <v>21</v>
      </c>
      <c r="I341" s="284">
        <f t="shared" si="727"/>
      </c>
      <c r="J341" s="285">
        <f t="shared" si="840"/>
      </c>
      <c r="K341" s="282">
        <v>0</v>
      </c>
      <c r="L341" s="285">
        <f t="shared" si="960"/>
      </c>
      <c r="M341" s="282">
        <v>0</v>
      </c>
      <c r="N341" s="286">
        <f t="shared" si="1022"/>
      </c>
      <c r="O341" s="282">
        <v>0</v>
      </c>
      <c r="P341" s="286">
        <f t="shared" si="1053"/>
      </c>
      <c r="Q341" s="287">
        <f>(M341+M342)/(O341+O342)</f>
      </c>
      <c r="R341" s="282">
        <v>1</v>
      </c>
      <c r="S341" s="287">
        <f>(O341+O342)/(K341+K342)</f>
      </c>
      <c r="T341" s="282">
        <v>0</v>
      </c>
      <c r="U341" s="288">
        <f>F341/T341</f>
      </c>
      <c r="V341" s="289">
        <f>(F341+4*500)/T341</f>
      </c>
      <c r="W341" s="282">
        <v>0</v>
      </c>
      <c r="X341" s="289">
        <f>W341/T341</f>
      </c>
      <c r="Y341" s="287">
        <f>T341/R341</f>
      </c>
      <c r="Z341" s="289">
        <f>W341/F341</f>
      </c>
      <c r="AA341" s="289">
        <f>W341/(F341+500)</f>
      </c>
      <c r="AB341" s="282">
        <v>0</v>
      </c>
      <c r="AC341" s="282">
        <v>0</v>
      </c>
      <c r="AD341" s="287">
        <f>AB341/T341</f>
      </c>
      <c r="AE341" s="289">
        <f>(W341-AC341)/(F341+500)</f>
      </c>
      <c r="AF341" s="290" t="s">
        <v>250</v>
      </c>
    </row>
    <row r="342">
      <c r="A342" s="278"/>
      <c r="B342" s="279"/>
      <c r="C342" s="280"/>
      <c r="D342" s="281" t="s">
        <v>251</v>
      </c>
      <c r="E342" s="282">
        <v>857.24</v>
      </c>
      <c r="F342" s="283"/>
      <c r="G342" s="282">
        <v>5842</v>
      </c>
      <c r="H342" s="292">
        <v>293</v>
      </c>
      <c r="I342" s="284">
        <f t="shared" si="727"/>
      </c>
      <c r="J342" s="285">
        <f t="shared" si="840"/>
      </c>
      <c r="K342" s="282">
        <v>10</v>
      </c>
      <c r="L342" s="285">
        <f t="shared" si="960"/>
      </c>
      <c r="M342" s="282">
        <v>0</v>
      </c>
      <c r="N342" s="286">
        <f t="shared" si="1022"/>
      </c>
      <c r="O342" s="282">
        <v>0</v>
      </c>
      <c r="P342" s="286">
        <f t="shared" si="1053"/>
      </c>
      <c r="Q342" s="287"/>
      <c r="R342" s="282"/>
      <c r="S342" s="287"/>
      <c r="T342" s="282"/>
      <c r="U342" s="288"/>
      <c r="V342" s="289"/>
      <c r="W342" s="282"/>
      <c r="X342" s="289"/>
      <c r="Y342" s="287"/>
      <c r="Z342" s="289"/>
      <c r="AA342" s="289"/>
      <c r="AB342" s="282"/>
      <c r="AC342" s="282"/>
      <c r="AD342" s="287"/>
      <c r="AE342" s="289"/>
      <c r="AF342" s="290" t="s">
        <v>252</v>
      </c>
    </row>
    <row r="343">
      <c r="A343" s="278"/>
      <c r="B343" s="279" t="s">
        <v>261</v>
      </c>
      <c r="C343" s="280" t="s">
        <v>265</v>
      </c>
      <c r="D343" s="281" t="s">
        <v>249</v>
      </c>
      <c r="E343" s="282">
        <v>12.77</v>
      </c>
      <c r="F343" s="283">
        <f>E343+E344</f>
      </c>
      <c r="G343" s="282">
        <v>204</v>
      </c>
      <c r="H343" s="282">
        <v>23</v>
      </c>
      <c r="I343" s="284">
        <f t="shared" si="727"/>
      </c>
      <c r="J343" s="285">
        <f t="shared" si="840"/>
      </c>
      <c r="K343" s="282">
        <v>0</v>
      </c>
      <c r="L343" s="235">
        <f t="shared" si="960"/>
      </c>
      <c r="M343" s="282">
        <v>0</v>
      </c>
      <c r="N343" s="286">
        <f t="shared" si="1022"/>
      </c>
      <c r="O343" s="282">
        <v>0</v>
      </c>
      <c r="P343" s="286">
        <f t="shared" si="1053"/>
      </c>
      <c r="Q343" s="287">
        <f>(M343+M344)/(O343+O344)</f>
      </c>
      <c r="R343" s="282">
        <v>3</v>
      </c>
      <c r="S343" s="287">
        <f>(O343+O344)/(K343+K344)</f>
      </c>
      <c r="T343" s="282">
        <v>2</v>
      </c>
      <c r="U343" s="288">
        <f>F343/T343</f>
      </c>
      <c r="V343" s="289">
        <f>(F343+4*500)/T343</f>
      </c>
      <c r="W343" s="282">
        <v>638.3999999999996</v>
      </c>
      <c r="X343" s="289">
        <f>W343/T343</f>
      </c>
      <c r="Y343" s="287">
        <f>T343/R343</f>
      </c>
      <c r="Z343" s="289">
        <f>W343/F343</f>
      </c>
      <c r="AA343" s="289">
        <f>W343/(F343+500)</f>
      </c>
      <c r="AB343" s="282">
        <v>0</v>
      </c>
      <c r="AC343" s="282">
        <v>0</v>
      </c>
      <c r="AD343" s="287">
        <f>AB343/T343</f>
      </c>
      <c r="AE343" s="289">
        <f>(W343-AC343)/(F343+500)</f>
      </c>
      <c r="AF343" s="290" t="s">
        <v>250</v>
      </c>
    </row>
    <row r="344">
      <c r="A344" s="278"/>
      <c r="B344" s="279"/>
      <c r="C344" s="280"/>
      <c r="D344" s="281" t="s">
        <v>251</v>
      </c>
      <c r="E344" s="282">
        <v>578.86</v>
      </c>
      <c r="F344" s="283"/>
      <c r="G344" s="282">
        <v>3298</v>
      </c>
      <c r="H344" s="282">
        <v>226</v>
      </c>
      <c r="I344" s="284">
        <f t="shared" si="727"/>
      </c>
      <c r="J344" s="285">
        <f t="shared" si="840"/>
      </c>
      <c r="K344" s="282">
        <v>7</v>
      </c>
      <c r="L344" s="285">
        <f t="shared" si="960"/>
      </c>
      <c r="M344" s="282">
        <v>2</v>
      </c>
      <c r="N344" s="286">
        <f t="shared" si="1022"/>
      </c>
      <c r="O344" s="282">
        <v>0</v>
      </c>
      <c r="P344" s="286">
        <f t="shared" si="1053"/>
      </c>
      <c r="Q344" s="287"/>
      <c r="R344" s="282"/>
      <c r="S344" s="287"/>
      <c r="T344" s="282"/>
      <c r="U344" s="288"/>
      <c r="V344" s="289"/>
      <c r="W344" s="282"/>
      <c r="X344" s="289"/>
      <c r="Y344" s="287"/>
      <c r="Z344" s="289"/>
      <c r="AA344" s="289"/>
      <c r="AB344" s="282"/>
      <c r="AC344" s="282"/>
      <c r="AD344" s="287"/>
      <c r="AE344" s="289"/>
      <c r="AF344" s="290" t="s">
        <v>252</v>
      </c>
    </row>
    <row r="345">
      <c r="A345" s="278"/>
      <c r="B345" s="279" t="s">
        <v>262</v>
      </c>
      <c r="C345" s="280" t="s">
        <v>265</v>
      </c>
      <c r="D345" s="281" t="s">
        <v>249</v>
      </c>
      <c r="E345" s="282">
        <v>58.17</v>
      </c>
      <c r="F345" s="283">
        <f>E345+E346</f>
      </c>
      <c r="G345" s="282">
        <v>201</v>
      </c>
      <c r="H345" s="282">
        <v>26</v>
      </c>
      <c r="I345" s="284">
        <f t="shared" si="727"/>
      </c>
      <c r="J345" s="285">
        <f t="shared" si="840"/>
      </c>
      <c r="K345" s="282">
        <v>0</v>
      </c>
      <c r="L345" s="285">
        <f t="shared" si="960"/>
      </c>
      <c r="M345" s="282">
        <v>0</v>
      </c>
      <c r="N345" s="286">
        <f t="shared" si="1022"/>
      </c>
      <c r="O345" s="282">
        <v>0</v>
      </c>
      <c r="P345" s="286">
        <f t="shared" si="1053"/>
      </c>
      <c r="Q345" s="287">
        <f>(M345+M346)/(O345+O346)</f>
      </c>
      <c r="R345" s="282">
        <v>2</v>
      </c>
      <c r="S345" s="287">
        <f>(O345+O346)/(K345+K346)</f>
      </c>
      <c r="T345" s="282">
        <v>1</v>
      </c>
      <c r="U345" s="288">
        <f>F345/T345</f>
      </c>
      <c r="V345" s="289">
        <f>(F345+4*500)/T345</f>
      </c>
      <c r="W345" s="282">
        <v>2407.2</v>
      </c>
      <c r="X345" s="289">
        <f>W345/T345</f>
      </c>
      <c r="Y345" s="287">
        <f>T345/R345</f>
      </c>
      <c r="Z345" s="289">
        <f>W345/F345</f>
      </c>
      <c r="AA345" s="289">
        <f>W345/(F345+500)</f>
      </c>
      <c r="AB345" s="282">
        <v>1</v>
      </c>
      <c r="AC345" s="282">
        <v>2407.2</v>
      </c>
      <c r="AD345" s="287">
        <f>AB345/T345</f>
      </c>
      <c r="AE345" s="289">
        <f>(W345-AC345)/(F345+500)</f>
      </c>
      <c r="AF345" s="290" t="s">
        <v>250</v>
      </c>
    </row>
    <row r="346">
      <c r="A346" s="278"/>
      <c r="B346" s="279"/>
      <c r="C346" s="280"/>
      <c r="D346" s="281" t="s">
        <v>251</v>
      </c>
      <c r="E346" s="282">
        <v>807.15</v>
      </c>
      <c r="F346" s="283"/>
      <c r="G346" s="282">
        <v>5214</v>
      </c>
      <c r="H346" s="292">
        <v>322</v>
      </c>
      <c r="I346" s="284">
        <f t="shared" si="727"/>
      </c>
      <c r="J346" s="285">
        <f t="shared" si="840"/>
      </c>
      <c r="K346" s="282">
        <v>13</v>
      </c>
      <c r="L346" s="285">
        <f t="shared" si="960"/>
      </c>
      <c r="M346" s="282">
        <v>1</v>
      </c>
      <c r="N346" s="286">
        <f t="shared" si="1022"/>
      </c>
      <c r="O346" s="282">
        <v>0</v>
      </c>
      <c r="P346" s="286">
        <f t="shared" si="1053"/>
      </c>
      <c r="Q346" s="287"/>
      <c r="R346" s="282"/>
      <c r="S346" s="287"/>
      <c r="T346" s="282"/>
      <c r="U346" s="288"/>
      <c r="V346" s="289"/>
      <c r="W346" s="282"/>
      <c r="X346" s="289"/>
      <c r="Y346" s="287"/>
      <c r="Z346" s="289"/>
      <c r="AA346" s="289"/>
      <c r="AB346" s="282"/>
      <c r="AC346" s="282"/>
      <c r="AD346" s="287"/>
      <c r="AE346" s="289"/>
      <c r="AF346" s="290" t="s">
        <v>252</v>
      </c>
    </row>
    <row r="347">
      <c r="A347" s="278"/>
      <c r="B347" s="279" t="s">
        <v>263</v>
      </c>
      <c r="C347" s="280" t="s">
        <v>265</v>
      </c>
      <c r="D347" s="281" t="s">
        <v>249</v>
      </c>
      <c r="E347" s="282">
        <v>69.69</v>
      </c>
      <c r="F347" s="283">
        <f>E347+E348</f>
      </c>
      <c r="G347" s="282">
        <v>189</v>
      </c>
      <c r="H347" s="282">
        <v>23</v>
      </c>
      <c r="I347" s="284">
        <f t="shared" si="727"/>
      </c>
      <c r="J347" s="285">
        <f t="shared" si="840"/>
      </c>
      <c r="K347" s="282">
        <v>0</v>
      </c>
      <c r="L347" s="285">
        <f t="shared" si="960"/>
      </c>
      <c r="M347" s="282">
        <v>0</v>
      </c>
      <c r="N347" s="286">
        <f t="shared" si="1022"/>
      </c>
      <c r="O347" s="282">
        <v>0</v>
      </c>
      <c r="P347" s="286">
        <f t="shared" si="1053"/>
      </c>
      <c r="Q347" s="287">
        <f>(M347+M348)/(O347+O348)</f>
      </c>
      <c r="R347" s="282">
        <v>3</v>
      </c>
      <c r="S347" s="287">
        <f>(O347+O348)/(K347+K348)</f>
      </c>
      <c r="T347" s="282">
        <v>1</v>
      </c>
      <c r="U347" s="288">
        <f>F347/T347</f>
      </c>
      <c r="V347" s="289">
        <f>(F347+4*500)/T347</f>
      </c>
      <c r="W347" s="282">
        <v>775.2000000000007</v>
      </c>
      <c r="X347" s="289">
        <f>W347/T347</f>
      </c>
      <c r="Y347" s="287">
        <f>T347/R347</f>
      </c>
      <c r="Z347" s="289">
        <f>W347/F347</f>
      </c>
      <c r="AA347" s="289">
        <f>W347/(F347+500)</f>
      </c>
      <c r="AB347" s="282">
        <v>0</v>
      </c>
      <c r="AC347" s="282">
        <v>0</v>
      </c>
      <c r="AD347" s="287">
        <f>AB347/T347</f>
      </c>
      <c r="AE347" s="289">
        <f>(W347-AC347)/(F347+500)</f>
      </c>
      <c r="AF347" s="290" t="s">
        <v>250</v>
      </c>
    </row>
    <row r="348">
      <c r="A348" s="278"/>
      <c r="B348" s="279"/>
      <c r="C348" s="280"/>
      <c r="D348" s="281" t="s">
        <v>251</v>
      </c>
      <c r="E348" s="282">
        <v>883.82</v>
      </c>
      <c r="F348" s="283"/>
      <c r="G348" s="282">
        <v>7034</v>
      </c>
      <c r="H348" s="292">
        <v>368</v>
      </c>
      <c r="I348" s="284">
        <f t="shared" si="727"/>
      </c>
      <c r="J348" s="285">
        <f t="shared" si="840"/>
      </c>
      <c r="K348" s="282">
        <v>14</v>
      </c>
      <c r="L348" s="285">
        <f t="shared" si="960"/>
      </c>
      <c r="M348" s="282">
        <v>2</v>
      </c>
      <c r="N348" s="286">
        <f t="shared" si="1022"/>
      </c>
      <c r="O348" s="282">
        <v>0</v>
      </c>
      <c r="P348" s="286">
        <f t="shared" si="1053"/>
      </c>
      <c r="Q348" s="287"/>
      <c r="R348" s="282"/>
      <c r="S348" s="287"/>
      <c r="T348" s="282"/>
      <c r="U348" s="288"/>
      <c r="V348" s="289"/>
      <c r="W348" s="282"/>
      <c r="X348" s="289"/>
      <c r="Y348" s="287"/>
      <c r="Z348" s="289"/>
      <c r="AA348" s="289"/>
      <c r="AB348" s="282"/>
      <c r="AC348" s="282"/>
      <c r="AD348" s="287"/>
      <c r="AE348" s="289"/>
      <c r="AF348" s="290" t="s">
        <v>252</v>
      </c>
    </row>
    <row r="349">
      <c r="A349" s="278"/>
      <c r="B349" s="293" t="s">
        <v>257</v>
      </c>
      <c r="C349" s="293"/>
      <c r="D349" s="293"/>
      <c r="E349" s="247">
        <f>SUM(E339:E348)</f>
      </c>
      <c r="F349" s="247">
        <f>SUM(F339:F348)</f>
      </c>
      <c r="G349" s="247">
        <f>SUM(G339:G348)</f>
      </c>
      <c r="H349" s="247">
        <f>SUM(H339:H348)</f>
      </c>
      <c r="I349" s="295">
        <f t="shared" si="727"/>
      </c>
      <c r="J349" s="296">
        <f t="shared" si="840"/>
      </c>
      <c r="K349" s="247">
        <f>SUM(K339:K348)</f>
      </c>
      <c r="L349" s="296">
        <f t="shared" si="960"/>
      </c>
      <c r="M349" s="247">
        <f>SUM(M339:M348)</f>
      </c>
      <c r="N349" s="297">
        <f t="shared" si="1022"/>
      </c>
      <c r="O349" s="247">
        <f>SUM(O339:O348)</f>
      </c>
      <c r="P349" s="297">
        <f t="shared" si="1053"/>
      </c>
      <c r="Q349" s="298">
        <f>M349/O349</f>
      </c>
      <c r="R349" s="247">
        <f>SUM(R339:R348)</f>
      </c>
      <c r="S349" s="298">
        <f>(O349+O349)/(K349+K349)</f>
      </c>
      <c r="T349" s="247">
        <f>SUM(T339:T348)</f>
      </c>
      <c r="U349" s="299">
        <f t="shared" ref="U349:U350" si="33">F349/T349</f>
      </c>
      <c r="V349" s="300">
        <f t="shared" ref="V349:V350" si="159">(F349+4*500)/T349</f>
      </c>
      <c r="W349" s="247">
        <f>SUM(W339:W348)</f>
      </c>
      <c r="X349" s="301">
        <f t="shared" ref="X349:X350" si="201">W349/T349</f>
      </c>
      <c r="Y349" s="298">
        <f t="shared" ref="Y349:Y350" si="339">T349/R349</f>
      </c>
      <c r="Z349" s="300">
        <f t="shared" ref="Z349:Z350" si="477">W349/F349</f>
      </c>
      <c r="AA349" s="300">
        <f>W349/(F349+COUNT(W339:W348*500))</f>
      </c>
      <c r="AB349" s="247">
        <f>SUM(AB339:AB348)</f>
      </c>
      <c r="AC349" s="247">
        <f>SUM(AC339:AC348)</f>
      </c>
      <c r="AD349" s="298">
        <f t="shared" ref="AD349:AD350" si="615">AB349/T349</f>
      </c>
      <c r="AE349" s="302">
        <f>(W349-AC349)/(F349+COUNT(W339:W348)*500)</f>
      </c>
      <c r="AF349" s="289"/>
    </row>
    <row r="350">
      <c r="A350" s="278"/>
      <c r="B350" s="279" t="s">
        <v>264</v>
      </c>
      <c r="C350" s="256" t="s">
        <v>289</v>
      </c>
      <c r="D350" s="281" t="s">
        <v>249</v>
      </c>
      <c r="E350" s="282">
        <v>12.14</v>
      </c>
      <c r="F350" s="283">
        <f>E350+E351</f>
      </c>
      <c r="G350" s="282">
        <v>190</v>
      </c>
      <c r="H350" s="282">
        <v>14</v>
      </c>
      <c r="I350" s="284">
        <f t="shared" si="727"/>
      </c>
      <c r="J350" s="285">
        <f t="shared" si="840"/>
      </c>
      <c r="K350" s="282">
        <v>1</v>
      </c>
      <c r="L350" s="285">
        <f t="shared" si="960"/>
      </c>
      <c r="M350" s="282">
        <v>0</v>
      </c>
      <c r="N350" s="286">
        <f t="shared" si="1022"/>
      </c>
      <c r="O350" s="282">
        <v>0</v>
      </c>
      <c r="P350" s="286">
        <f t="shared" si="1053"/>
      </c>
      <c r="Q350" s="287">
        <f>(M350+M351)/(O350+O351)</f>
      </c>
      <c r="R350" s="282">
        <v>2</v>
      </c>
      <c r="S350" s="287">
        <f>(O350+O351)/(K350+K351)</f>
      </c>
      <c r="T350" s="282">
        <v>0</v>
      </c>
      <c r="U350" s="288">
        <f t="shared" si="33"/>
      </c>
      <c r="V350" s="289">
        <f t="shared" si="159"/>
      </c>
      <c r="W350" s="282">
        <v>0</v>
      </c>
      <c r="X350" s="289">
        <f t="shared" si="201"/>
      </c>
      <c r="Y350" s="287">
        <f t="shared" si="339"/>
      </c>
      <c r="Z350" s="289">
        <f t="shared" si="477"/>
      </c>
      <c r="AA350" s="289">
        <f>W350/(F350+500)</f>
      </c>
      <c r="AB350" s="282">
        <v>0</v>
      </c>
      <c r="AC350" s="282">
        <v>0</v>
      </c>
      <c r="AD350" s="287">
        <f t="shared" si="615"/>
      </c>
      <c r="AE350" s="289">
        <f>(W350-AC350)/(F350+500)</f>
      </c>
      <c r="AF350" s="290" t="s">
        <v>266</v>
      </c>
    </row>
    <row r="351">
      <c r="A351" s="278"/>
      <c r="B351" s="279"/>
      <c r="C351" s="256"/>
      <c r="D351" s="281" t="s">
        <v>251</v>
      </c>
      <c r="E351" s="282">
        <v>929.67</v>
      </c>
      <c r="F351" s="283"/>
      <c r="G351" s="282">
        <v>5822</v>
      </c>
      <c r="H351" s="292">
        <v>368</v>
      </c>
      <c r="I351" s="284">
        <f t="shared" si="727"/>
      </c>
      <c r="J351" s="285">
        <f t="shared" si="840"/>
      </c>
      <c r="K351" s="282">
        <v>12</v>
      </c>
      <c r="L351" s="285">
        <f t="shared" si="960"/>
      </c>
      <c r="M351" s="282">
        <v>1</v>
      </c>
      <c r="N351" s="286">
        <f t="shared" si="1022"/>
      </c>
      <c r="O351" s="282">
        <v>0</v>
      </c>
      <c r="P351" s="286">
        <f t="shared" si="1053"/>
      </c>
      <c r="Q351" s="287"/>
      <c r="R351" s="282"/>
      <c r="S351" s="287"/>
      <c r="T351" s="282"/>
      <c r="U351" s="288"/>
      <c r="V351" s="289"/>
      <c r="W351" s="282"/>
      <c r="X351" s="289"/>
      <c r="Y351" s="287"/>
      <c r="Z351" s="289"/>
      <c r="AA351" s="289"/>
      <c r="AB351" s="282"/>
      <c r="AC351" s="282"/>
      <c r="AD351" s="287"/>
      <c r="AE351" s="289"/>
      <c r="AF351" s="290" t="s">
        <v>267</v>
      </c>
    </row>
    <row r="352">
      <c r="A352" s="278"/>
      <c r="B352" s="229" t="s">
        <v>268</v>
      </c>
      <c r="C352" s="256" t="s">
        <v>289</v>
      </c>
      <c r="D352" s="231" t="s">
        <v>249</v>
      </c>
      <c r="E352" s="232">
        <v>8.97</v>
      </c>
      <c r="F352" s="233">
        <f>E352+E353</f>
      </c>
      <c r="G352" s="232">
        <v>248</v>
      </c>
      <c r="H352" s="232">
        <v>15</v>
      </c>
      <c r="I352" s="234">
        <f t="shared" si="727"/>
      </c>
      <c r="J352" s="235">
        <f t="shared" si="840"/>
      </c>
      <c r="K352" s="232">
        <v>0</v>
      </c>
      <c r="L352" s="235">
        <f t="shared" si="960"/>
      </c>
      <c r="M352" s="232">
        <v>0</v>
      </c>
      <c r="N352" s="236">
        <f t="shared" si="1022"/>
      </c>
      <c r="O352" s="232">
        <v>0</v>
      </c>
      <c r="P352" s="236">
        <f t="shared" si="1053"/>
      </c>
      <c r="Q352" s="237">
        <f>(M352+M353)/(O352+O353)</f>
      </c>
      <c r="R352" s="232">
        <v>6</v>
      </c>
      <c r="S352" s="237">
        <f>(O352+O353)/(K352+K353)</f>
      </c>
      <c r="T352" s="232">
        <v>0</v>
      </c>
      <c r="U352" s="239">
        <f>F352/T352</f>
      </c>
      <c r="V352" s="240">
        <f>(F352+4*500)/T352</f>
      </c>
      <c r="W352" s="232">
        <v>0</v>
      </c>
      <c r="X352" s="240">
        <f>W352/T352</f>
      </c>
      <c r="Y352" s="237">
        <f>T352/R352</f>
      </c>
      <c r="Z352" s="240">
        <f>W352/F352</f>
      </c>
      <c r="AA352" s="240">
        <f>W352/(F352+500)</f>
      </c>
      <c r="AB352" s="232">
        <v>0</v>
      </c>
      <c r="AC352" s="232">
        <v>0</v>
      </c>
      <c r="AD352" s="237">
        <f>AB352/T352</f>
      </c>
      <c r="AE352" s="240">
        <f>(W352-AC352)/(F352+500)</f>
      </c>
      <c r="AF352" s="240" t="s">
        <v>266</v>
      </c>
    </row>
    <row r="353">
      <c r="A353" s="278"/>
      <c r="B353" s="229"/>
      <c r="C353" s="256"/>
      <c r="D353" s="231" t="s">
        <v>251</v>
      </c>
      <c r="E353" s="232">
        <v>884.57</v>
      </c>
      <c r="F353" s="233"/>
      <c r="G353" s="232">
        <v>6171</v>
      </c>
      <c r="H353" s="232">
        <v>387</v>
      </c>
      <c r="I353" s="234">
        <f t="shared" si="727"/>
      </c>
      <c r="J353" s="235">
        <f t="shared" si="840"/>
      </c>
      <c r="K353" s="232">
        <v>5</v>
      </c>
      <c r="L353" s="235">
        <f t="shared" si="960"/>
      </c>
      <c r="M353" s="232">
        <v>2</v>
      </c>
      <c r="N353" s="236">
        <f t="shared" si="1022"/>
      </c>
      <c r="O353" s="232">
        <v>0</v>
      </c>
      <c r="P353" s="236">
        <f t="shared" si="1053"/>
      </c>
      <c r="Q353" s="237"/>
      <c r="R353" s="232"/>
      <c r="S353" s="237"/>
      <c r="T353" s="232"/>
      <c r="U353" s="239"/>
      <c r="V353" s="240"/>
      <c r="W353" s="232"/>
      <c r="X353" s="240"/>
      <c r="Y353" s="237"/>
      <c r="Z353" s="240"/>
      <c r="AA353" s="240"/>
      <c r="AB353" s="232"/>
      <c r="AC353" s="232"/>
      <c r="AD353" s="237"/>
      <c r="AE353" s="240"/>
      <c r="AF353" s="240" t="s">
        <v>267</v>
      </c>
    </row>
    <row r="354">
      <c r="A354" s="278"/>
      <c r="B354" s="293" t="s">
        <v>257</v>
      </c>
      <c r="C354" s="293"/>
      <c r="D354" s="293"/>
      <c r="E354" s="294">
        <f>SUM(E350:E353)</f>
      </c>
      <c r="F354" s="294">
        <f>SUM(F350:F353)</f>
      </c>
      <c r="G354" s="294">
        <f>SUM(G350:G353)</f>
      </c>
      <c r="H354" s="294">
        <f>SUM(H350:H353)</f>
      </c>
      <c r="I354" s="295">
        <f t="shared" si="727"/>
      </c>
      <c r="J354" s="296">
        <f t="shared" si="840"/>
      </c>
      <c r="K354" s="294">
        <f>SUM(K350:K353)</f>
      </c>
      <c r="L354" s="296">
        <f t="shared" si="960"/>
      </c>
      <c r="M354" s="294">
        <f>SUM(M350:M353)</f>
      </c>
      <c r="N354" s="297">
        <f t="shared" si="1022"/>
      </c>
      <c r="O354" s="294">
        <f>SUM(O350:O353)</f>
      </c>
      <c r="P354" s="297">
        <f t="shared" si="1053"/>
      </c>
      <c r="Q354" s="298">
        <f>M354/O354</f>
      </c>
      <c r="R354" s="294">
        <f>SUM(R350:R353)</f>
      </c>
      <c r="S354" s="298">
        <f>(O354+O354)/(K354+K354)</f>
      </c>
      <c r="T354" s="294">
        <f>SUM(T350:T353)</f>
      </c>
      <c r="U354" s="299">
        <f t="shared" ref="U354:U355" si="34">F354/T354</f>
      </c>
      <c r="V354" s="300">
        <f t="shared" ref="V354:V355" si="160">(F354+4*500)/T354</f>
      </c>
      <c r="W354" s="294">
        <f>SUM(W350:W353)</f>
      </c>
      <c r="X354" s="301">
        <f t="shared" ref="X354:X355" si="202">W354/T354</f>
      </c>
      <c r="Y354" s="298">
        <f t="shared" ref="Y354:Y355" si="340">T354/R354</f>
      </c>
      <c r="Z354" s="300">
        <f t="shared" ref="Z354:Z355" si="478">W354/F354</f>
      </c>
      <c r="AA354" s="300">
        <f>W354/(F354+COUNT(W350:W353*500))</f>
      </c>
      <c r="AB354" s="294">
        <f>SUM(AB350:AB353)</f>
      </c>
      <c r="AC354" s="294">
        <f>SUM(AC350:AC353)</f>
      </c>
      <c r="AD354" s="298">
        <f t="shared" ref="AD354:AD355" si="616">AB354/T354</f>
      </c>
      <c r="AE354" s="302">
        <f>(W354-AC354)/(F354+COUNT(W350:W353)*500)</f>
      </c>
      <c r="AF354" s="289"/>
    </row>
    <row r="355">
      <c r="A355" s="278"/>
      <c r="B355" s="304" t="s">
        <v>269</v>
      </c>
      <c r="C355" s="280" t="s">
        <v>273</v>
      </c>
      <c r="D355" s="281" t="s">
        <v>249</v>
      </c>
      <c r="E355" s="282">
        <v>18.81</v>
      </c>
      <c r="F355" s="283">
        <f>E355+E356</f>
      </c>
      <c r="G355" s="282">
        <v>214</v>
      </c>
      <c r="H355" s="282">
        <v>17</v>
      </c>
      <c r="I355" s="284">
        <f t="shared" si="727"/>
      </c>
      <c r="J355" s="285">
        <f t="shared" si="840"/>
      </c>
      <c r="K355" s="282">
        <v>0</v>
      </c>
      <c r="L355" s="285">
        <f t="shared" si="960"/>
      </c>
      <c r="M355" s="282">
        <v>0</v>
      </c>
      <c r="N355" s="286">
        <f t="shared" si="1022"/>
      </c>
      <c r="O355" s="282">
        <v>0</v>
      </c>
      <c r="P355" s="286">
        <f t="shared" si="1053"/>
      </c>
      <c r="Q355" s="287">
        <f>(M355+M356)/(O355+O356)</f>
      </c>
      <c r="R355" s="282">
        <v>2</v>
      </c>
      <c r="S355" s="287">
        <f>(O355+O356)/(K355+K356)</f>
      </c>
      <c r="T355" s="282">
        <v>0</v>
      </c>
      <c r="U355" s="288">
        <f t="shared" si="34"/>
      </c>
      <c r="V355" s="289">
        <f t="shared" si="160"/>
      </c>
      <c r="W355" s="282">
        <v>0</v>
      </c>
      <c r="X355" s="289">
        <f t="shared" si="202"/>
      </c>
      <c r="Y355" s="287">
        <f t="shared" si="340"/>
      </c>
      <c r="Z355" s="289">
        <f t="shared" si="478"/>
      </c>
      <c r="AA355" s="289">
        <f>W355/(F355+500)</f>
      </c>
      <c r="AB355" s="282">
        <v>0</v>
      </c>
      <c r="AC355" s="282">
        <v>0</v>
      </c>
      <c r="AD355" s="287">
        <f t="shared" si="616"/>
      </c>
      <c r="AE355" s="289">
        <f>(W355-AC355)/(F355+500)</f>
      </c>
      <c r="AF355" s="290" t="s">
        <v>266</v>
      </c>
    </row>
    <row r="356">
      <c r="A356" s="278"/>
      <c r="B356" s="304"/>
      <c r="C356" s="280"/>
      <c r="D356" s="281" t="s">
        <v>251</v>
      </c>
      <c r="E356" s="282">
        <v>703.13</v>
      </c>
      <c r="F356" s="283"/>
      <c r="G356" s="282">
        <v>5332</v>
      </c>
      <c r="H356" s="282">
        <v>284</v>
      </c>
      <c r="I356" s="284">
        <f t="shared" si="727"/>
      </c>
      <c r="J356" s="285">
        <f t="shared" si="840"/>
      </c>
      <c r="K356" s="282">
        <v>6</v>
      </c>
      <c r="L356" s="285">
        <f t="shared" si="960"/>
      </c>
      <c r="M356" s="282">
        <v>0</v>
      </c>
      <c r="N356" s="286">
        <f t="shared" si="1022"/>
      </c>
      <c r="O356" s="282">
        <v>0</v>
      </c>
      <c r="P356" s="286">
        <f t="shared" si="1053"/>
      </c>
      <c r="Q356" s="287"/>
      <c r="R356" s="282"/>
      <c r="S356" s="287"/>
      <c r="T356" s="282"/>
      <c r="U356" s="288"/>
      <c r="V356" s="289"/>
      <c r="W356" s="282"/>
      <c r="X356" s="289"/>
      <c r="Y356" s="287"/>
      <c r="Z356" s="289"/>
      <c r="AA356" s="289"/>
      <c r="AB356" s="282"/>
      <c r="AC356" s="282"/>
      <c r="AD356" s="287"/>
      <c r="AE356" s="289"/>
      <c r="AF356" s="290" t="s">
        <v>267</v>
      </c>
    </row>
    <row r="357">
      <c r="A357" s="278"/>
      <c r="B357" s="304" t="s">
        <v>270</v>
      </c>
      <c r="C357" s="280" t="s">
        <v>273</v>
      </c>
      <c r="D357" s="281" t="s">
        <v>249</v>
      </c>
      <c r="E357" s="282">
        <v>19.62</v>
      </c>
      <c r="F357" s="283">
        <f>E357+E358</f>
      </c>
      <c r="G357" s="282">
        <v>508</v>
      </c>
      <c r="H357" s="282">
        <v>16</v>
      </c>
      <c r="I357" s="284">
        <f t="shared" si="727"/>
      </c>
      <c r="J357" s="285">
        <f t="shared" si="840"/>
      </c>
      <c r="K357" s="282">
        <v>1</v>
      </c>
      <c r="L357" s="285">
        <f t="shared" si="960"/>
      </c>
      <c r="M357" s="282">
        <v>0</v>
      </c>
      <c r="N357" s="286">
        <f t="shared" si="1022"/>
      </c>
      <c r="O357" s="282">
        <v>0</v>
      </c>
      <c r="P357" s="286">
        <f t="shared" si="1053"/>
      </c>
      <c r="Q357" s="287">
        <f>(M357+M358)/(O357+O358)</f>
      </c>
      <c r="R357" s="282">
        <v>1</v>
      </c>
      <c r="S357" s="287">
        <f>(O357+O358)/(K357+K358)</f>
      </c>
      <c r="T357" s="282">
        <v>0</v>
      </c>
      <c r="U357" s="288">
        <f>F357/T357</f>
      </c>
      <c r="V357" s="289">
        <f>(F357+4*500)/T357</f>
      </c>
      <c r="W357" s="282">
        <v>0</v>
      </c>
      <c r="X357" s="289">
        <f>W357/T357</f>
      </c>
      <c r="Y357" s="287">
        <f>T357/R357</f>
      </c>
      <c r="Z357" s="289">
        <f>W357/F357</f>
      </c>
      <c r="AA357" s="289">
        <f>W357/(F357+500)</f>
      </c>
      <c r="AB357" s="282">
        <v>0</v>
      </c>
      <c r="AC357" s="282">
        <v>0</v>
      </c>
      <c r="AD357" s="287">
        <f>AB357/T357</f>
      </c>
      <c r="AE357" s="289">
        <f>(W357-AC357)/(F357+500)</f>
      </c>
      <c r="AF357" s="290" t="s">
        <v>266</v>
      </c>
    </row>
    <row r="358">
      <c r="A358" s="278"/>
      <c r="B358" s="304"/>
      <c r="C358" s="280"/>
      <c r="D358" s="281" t="s">
        <v>251</v>
      </c>
      <c r="E358" s="282">
        <v>725.18</v>
      </c>
      <c r="F358" s="283"/>
      <c r="G358" s="282">
        <v>5637</v>
      </c>
      <c r="H358" s="282">
        <v>273</v>
      </c>
      <c r="I358" s="284">
        <f t="shared" si="727"/>
      </c>
      <c r="J358" s="285">
        <f t="shared" si="840"/>
      </c>
      <c r="K358" s="282">
        <v>4</v>
      </c>
      <c r="L358" s="285">
        <f t="shared" si="960"/>
      </c>
      <c r="M358" s="282">
        <v>0</v>
      </c>
      <c r="N358" s="286">
        <f t="shared" si="1022"/>
      </c>
      <c r="O358" s="282">
        <v>0</v>
      </c>
      <c r="P358" s="286">
        <f t="shared" si="1053"/>
      </c>
      <c r="Q358" s="287"/>
      <c r="R358" s="282"/>
      <c r="S358" s="287"/>
      <c r="T358" s="282"/>
      <c r="U358" s="288"/>
      <c r="V358" s="289"/>
      <c r="W358" s="282"/>
      <c r="X358" s="289"/>
      <c r="Y358" s="287"/>
      <c r="Z358" s="289"/>
      <c r="AA358" s="289"/>
      <c r="AB358" s="282"/>
      <c r="AC358" s="282"/>
      <c r="AD358" s="287"/>
      <c r="AE358" s="289"/>
      <c r="AF358" s="290" t="s">
        <v>267</v>
      </c>
    </row>
    <row r="359">
      <c r="A359" s="278"/>
      <c r="B359" s="304" t="s">
        <v>271</v>
      </c>
      <c r="C359" s="280" t="s">
        <v>273</v>
      </c>
      <c r="D359" s="281" t="s">
        <v>249</v>
      </c>
      <c r="E359" s="282">
        <v>15.92</v>
      </c>
      <c r="F359" s="283">
        <f>E359+E360</f>
      </c>
      <c r="G359" s="282">
        <v>212</v>
      </c>
      <c r="H359" s="282">
        <v>24</v>
      </c>
      <c r="I359" s="284">
        <f t="shared" si="727"/>
      </c>
      <c r="J359" s="285">
        <f t="shared" si="840"/>
      </c>
      <c r="K359" s="282">
        <v>0</v>
      </c>
      <c r="L359" s="285">
        <f t="shared" si="960"/>
      </c>
      <c r="M359" s="282">
        <v>0</v>
      </c>
      <c r="N359" s="286">
        <f t="shared" si="1022"/>
      </c>
      <c r="O359" s="282">
        <v>0</v>
      </c>
      <c r="P359" s="286">
        <f t="shared" si="1053"/>
      </c>
      <c r="Q359" s="287">
        <f>(M359+M360)/(O359+O360)</f>
      </c>
      <c r="R359" s="282">
        <v>2</v>
      </c>
      <c r="S359" s="287">
        <f>(O359+O360)/(K359+K360)</f>
      </c>
      <c r="T359" s="282">
        <v>0</v>
      </c>
      <c r="U359" s="288">
        <f>F359/T359</f>
      </c>
      <c r="V359" s="289">
        <f>(F359+4*500)/T359</f>
      </c>
      <c r="W359" s="282">
        <v>0</v>
      </c>
      <c r="X359" s="289">
        <f>W359/T359</f>
      </c>
      <c r="Y359" s="287">
        <f>T359/R359</f>
      </c>
      <c r="Z359" s="289">
        <f>W359/F359</f>
      </c>
      <c r="AA359" s="289">
        <f>W359/(F359+500)</f>
      </c>
      <c r="AB359" s="282">
        <v>0</v>
      </c>
      <c r="AC359" s="282">
        <v>0</v>
      </c>
      <c r="AD359" s="287">
        <f>AB359/T359</f>
      </c>
      <c r="AE359" s="289">
        <f>(W359-AC359)/(F359+500)</f>
      </c>
      <c r="AF359" s="290" t="s">
        <v>266</v>
      </c>
    </row>
    <row r="360">
      <c r="A360" s="278"/>
      <c r="B360" s="304"/>
      <c r="C360" s="280"/>
      <c r="D360" s="281" t="s">
        <v>251</v>
      </c>
      <c r="E360" s="282">
        <v>799.97</v>
      </c>
      <c r="F360" s="283"/>
      <c r="G360" s="282">
        <v>7995</v>
      </c>
      <c r="H360" s="282">
        <v>416</v>
      </c>
      <c r="I360" s="284">
        <f t="shared" si="727"/>
      </c>
      <c r="J360" s="285">
        <f t="shared" si="840"/>
      </c>
      <c r="K360" s="282">
        <v>5</v>
      </c>
      <c r="L360" s="285">
        <f t="shared" si="960"/>
      </c>
      <c r="M360" s="282">
        <v>0</v>
      </c>
      <c r="N360" s="286">
        <f t="shared" si="1022"/>
      </c>
      <c r="O360" s="282">
        <v>0</v>
      </c>
      <c r="P360" s="286">
        <f t="shared" si="1053"/>
      </c>
      <c r="Q360" s="287"/>
      <c r="R360" s="282"/>
      <c r="S360" s="287"/>
      <c r="T360" s="282"/>
      <c r="U360" s="288"/>
      <c r="V360" s="289"/>
      <c r="W360" s="282"/>
      <c r="X360" s="289"/>
      <c r="Y360" s="287"/>
      <c r="Z360" s="289"/>
      <c r="AA360" s="289"/>
      <c r="AB360" s="282"/>
      <c r="AC360" s="282"/>
      <c r="AD360" s="287"/>
      <c r="AE360" s="289"/>
      <c r="AF360" s="290" t="s">
        <v>267</v>
      </c>
    </row>
    <row r="361">
      <c r="A361" s="278"/>
      <c r="B361" s="279" t="s">
        <v>272</v>
      </c>
      <c r="C361" s="280" t="s">
        <v>273</v>
      </c>
      <c r="D361" s="281" t="s">
        <v>249</v>
      </c>
      <c r="E361" s="282">
        <v>23.67</v>
      </c>
      <c r="F361" s="283">
        <f>E361+E362</f>
      </c>
      <c r="G361" s="282">
        <v>280</v>
      </c>
      <c r="H361" s="282">
        <v>25</v>
      </c>
      <c r="I361" s="284">
        <f t="shared" si="727"/>
      </c>
      <c r="J361" s="285">
        <f t="shared" si="840"/>
      </c>
      <c r="K361" s="282">
        <v>0</v>
      </c>
      <c r="L361" s="285">
        <f t="shared" si="960"/>
      </c>
      <c r="M361" s="282">
        <v>0</v>
      </c>
      <c r="N361" s="286">
        <f t="shared" si="1022"/>
      </c>
      <c r="O361" s="282">
        <v>0</v>
      </c>
      <c r="P361" s="286">
        <f t="shared" si="1053"/>
      </c>
      <c r="Q361" s="287">
        <f>(M361+M362)/(O361+O362)</f>
      </c>
      <c r="R361" s="282">
        <v>0</v>
      </c>
      <c r="S361" s="287">
        <f>(O361+O362)/(K361+K362)</f>
      </c>
      <c r="T361" s="282">
        <v>0</v>
      </c>
      <c r="U361" s="288">
        <f>F361/T361</f>
      </c>
      <c r="V361" s="289">
        <f>(F361+4*500)/T361</f>
      </c>
      <c r="W361" s="282">
        <v>0</v>
      </c>
      <c r="X361" s="289">
        <f>W361/T361</f>
      </c>
      <c r="Y361" s="287">
        <f>T361/R361</f>
      </c>
      <c r="Z361" s="289">
        <f>W361/F361</f>
      </c>
      <c r="AA361" s="289">
        <f>W361/(F361+500)</f>
      </c>
      <c r="AB361" s="282">
        <v>0</v>
      </c>
      <c r="AC361" s="282">
        <v>0</v>
      </c>
      <c r="AD361" s="287">
        <f>AB361/T361</f>
      </c>
      <c r="AE361" s="289">
        <f>(W361-AC361)/(F361+500)</f>
      </c>
      <c r="AF361" s="290" t="s">
        <v>266</v>
      </c>
    </row>
    <row r="362">
      <c r="A362" s="278"/>
      <c r="B362" s="279"/>
      <c r="C362" s="280"/>
      <c r="D362" s="281" t="s">
        <v>251</v>
      </c>
      <c r="E362" s="282">
        <v>694.03</v>
      </c>
      <c r="F362" s="283"/>
      <c r="G362" s="282">
        <v>5093</v>
      </c>
      <c r="H362" s="282">
        <v>307</v>
      </c>
      <c r="I362" s="284">
        <f t="shared" si="727"/>
      </c>
      <c r="J362" s="285">
        <f t="shared" si="840"/>
      </c>
      <c r="K362" s="282">
        <v>6</v>
      </c>
      <c r="L362" s="285">
        <f t="shared" si="960"/>
      </c>
      <c r="M362" s="282">
        <v>0</v>
      </c>
      <c r="N362" s="286">
        <f t="shared" si="1022"/>
      </c>
      <c r="O362" s="282">
        <v>0</v>
      </c>
      <c r="P362" s="286">
        <f t="shared" si="1053"/>
      </c>
      <c r="Q362" s="287"/>
      <c r="R362" s="282"/>
      <c r="S362" s="287"/>
      <c r="T362" s="282"/>
      <c r="U362" s="288"/>
      <c r="V362" s="289"/>
      <c r="W362" s="282"/>
      <c r="X362" s="289"/>
      <c r="Y362" s="287"/>
      <c r="Z362" s="289"/>
      <c r="AA362" s="289"/>
      <c r="AB362" s="282"/>
      <c r="AC362" s="282"/>
      <c r="AD362" s="287"/>
      <c r="AE362" s="289"/>
      <c r="AF362" s="290" t="s">
        <v>267</v>
      </c>
    </row>
    <row r="363">
      <c r="A363" s="278"/>
      <c r="B363" s="246" t="s">
        <v>257</v>
      </c>
      <c r="C363" s="246"/>
      <c r="D363" s="246"/>
      <c r="E363" s="247">
        <f>SUM(E355:E362)</f>
      </c>
      <c r="F363" s="247">
        <f>SUM(F355:F362)</f>
      </c>
      <c r="G363" s="247">
        <f>SUM(G355:G362)</f>
      </c>
      <c r="H363" s="247">
        <f>SUM(H355:H362)</f>
      </c>
      <c r="I363" s="248">
        <f t="shared" si="727"/>
      </c>
      <c r="J363" s="249">
        <f t="shared" si="840"/>
      </c>
      <c r="K363" s="247">
        <f>SUM(K355:K362)</f>
      </c>
      <c r="L363" s="249">
        <f t="shared" si="960"/>
      </c>
      <c r="M363" s="247">
        <f>SUM(M355:M362)</f>
      </c>
      <c r="N363" s="250">
        <f t="shared" si="1022"/>
      </c>
      <c r="O363" s="247">
        <f>SUM(O355:O362)</f>
      </c>
      <c r="P363" s="250">
        <f t="shared" si="1053"/>
      </c>
      <c r="Q363" s="251">
        <f>M363/O363</f>
      </c>
      <c r="R363" s="247">
        <f>SUM(R355:R362)</f>
      </c>
      <c r="S363" s="251">
        <f>(O363+O363)/(K363+K363)</f>
      </c>
      <c r="T363" s="247">
        <f>SUM(T355:T362)</f>
      </c>
      <c r="U363" s="252">
        <f t="shared" ref="U363:U364" si="35">F363/T363</f>
      </c>
      <c r="V363" s="253">
        <f t="shared" ref="V363:V364" si="161">(F363+4*500)/T363</f>
      </c>
      <c r="W363" s="247">
        <f>SUM(W355:W362)</f>
      </c>
      <c r="X363" s="254">
        <f t="shared" ref="X363:X364" si="203">W363/T363</f>
      </c>
      <c r="Y363" s="251">
        <f t="shared" ref="Y363:Y364" si="341">T363/R363</f>
      </c>
      <c r="Z363" s="253">
        <f t="shared" ref="Z363:Z364" si="479">W363/F363</f>
      </c>
      <c r="AA363" s="253">
        <f>W363/(F363+COUNT(W355:W362)*500)</f>
      </c>
      <c r="AB363" s="247">
        <f>SUM(AB355:AB362)</f>
      </c>
      <c r="AC363" s="247">
        <f>SUM(AC355:AC362)</f>
      </c>
      <c r="AD363" s="251">
        <f t="shared" ref="AD363:AD364" si="617">AB363/T363</f>
      </c>
      <c r="AE363" s="255">
        <f>(W363-AC363)/(F363+COUNT(W355:W362)*500)</f>
      </c>
      <c r="AF363" s="240"/>
    </row>
    <row r="364">
      <c r="A364" s="278"/>
      <c r="B364" s="279" t="s">
        <v>274</v>
      </c>
      <c r="C364" s="280" t="s">
        <v>291</v>
      </c>
      <c r="D364" s="231" t="s">
        <v>249</v>
      </c>
      <c r="E364" s="232">
        <v>7.33</v>
      </c>
      <c r="F364" s="233">
        <f>E364+E365</f>
      </c>
      <c r="G364" s="232">
        <v>187</v>
      </c>
      <c r="H364" s="232">
        <v>11</v>
      </c>
      <c r="I364" s="234">
        <f t="shared" si="727"/>
      </c>
      <c r="J364" s="235">
        <f t="shared" si="840"/>
      </c>
      <c r="K364" s="232">
        <v>0</v>
      </c>
      <c r="L364" s="285">
        <f t="shared" si="960"/>
      </c>
      <c r="M364" s="232">
        <v>0</v>
      </c>
      <c r="N364" s="236">
        <f t="shared" si="1022"/>
      </c>
      <c r="O364" s="232">
        <v>0</v>
      </c>
      <c r="P364" s="236">
        <f t="shared" si="1053"/>
      </c>
      <c r="Q364" s="237">
        <f>(M364+M365)/(O364+O365)</f>
      </c>
      <c r="R364" s="232">
        <v>0</v>
      </c>
      <c r="S364" s="237">
        <f>(O364+O365)/(K364+K365)</f>
      </c>
      <c r="T364" s="232">
        <v>0</v>
      </c>
      <c r="U364" s="239">
        <f t="shared" si="35"/>
      </c>
      <c r="V364" s="240">
        <f t="shared" si="161"/>
      </c>
      <c r="W364" s="232">
        <v>0</v>
      </c>
      <c r="X364" s="240">
        <f t="shared" si="203"/>
      </c>
      <c r="Y364" s="237">
        <f t="shared" si="341"/>
      </c>
      <c r="Z364" s="240">
        <f t="shared" si="479"/>
      </c>
      <c r="AA364" s="240">
        <f>W364/(F364+500)</f>
      </c>
      <c r="AB364" s="232">
        <v>0</v>
      </c>
      <c r="AC364" s="232">
        <v>0</v>
      </c>
      <c r="AD364" s="237">
        <f t="shared" si="617"/>
      </c>
      <c r="AE364" s="240">
        <f>(W364-AC364)/(F364+500)</f>
      </c>
      <c r="AF364" s="240" t="s">
        <v>266</v>
      </c>
    </row>
    <row r="365">
      <c r="A365" s="278"/>
      <c r="B365" s="279"/>
      <c r="C365" s="280"/>
      <c r="D365" s="231" t="s">
        <v>251</v>
      </c>
      <c r="E365" s="232">
        <v>587.96</v>
      </c>
      <c r="F365" s="233"/>
      <c r="G365" s="232">
        <v>3793</v>
      </c>
      <c r="H365" s="232">
        <v>254</v>
      </c>
      <c r="I365" s="234">
        <f t="shared" si="727"/>
      </c>
      <c r="J365" s="235">
        <f t="shared" si="840"/>
      </c>
      <c r="K365" s="232">
        <v>10</v>
      </c>
      <c r="L365" s="285">
        <f t="shared" si="960"/>
      </c>
      <c r="M365" s="232">
        <v>0</v>
      </c>
      <c r="N365" s="236">
        <f t="shared" si="1022"/>
      </c>
      <c r="O365" s="232">
        <v>0</v>
      </c>
      <c r="P365" s="236">
        <f t="shared" si="1053"/>
      </c>
      <c r="Q365" s="237"/>
      <c r="R365" s="232"/>
      <c r="S365" s="237"/>
      <c r="T365" s="232"/>
      <c r="U365" s="239"/>
      <c r="V365" s="240"/>
      <c r="W365" s="303"/>
      <c r="X365" s="240"/>
      <c r="Y365" s="237"/>
      <c r="Z365" s="240"/>
      <c r="AA365" s="240"/>
      <c r="AB365" s="232"/>
      <c r="AC365" s="232"/>
      <c r="AD365" s="237"/>
      <c r="AE365" s="240"/>
      <c r="AF365" s="240" t="s">
        <v>267</v>
      </c>
    </row>
    <row r="366">
      <c r="A366" s="278"/>
      <c r="B366" s="279" t="s">
        <v>275</v>
      </c>
      <c r="C366" s="280" t="s">
        <v>291</v>
      </c>
      <c r="D366" s="231" t="s">
        <v>249</v>
      </c>
      <c r="E366" s="232">
        <v>20.03</v>
      </c>
      <c r="F366" s="233">
        <f>E366+E367</f>
      </c>
      <c r="G366" s="232">
        <v>348</v>
      </c>
      <c r="H366" s="232">
        <v>17</v>
      </c>
      <c r="I366" s="234">
        <f t="shared" si="727"/>
      </c>
      <c r="J366" s="235">
        <f t="shared" si="840"/>
      </c>
      <c r="K366" s="232">
        <v>0</v>
      </c>
      <c r="L366" s="285">
        <f t="shared" si="960"/>
      </c>
      <c r="M366" s="232">
        <v>0</v>
      </c>
      <c r="N366" s="236">
        <f t="shared" si="1022"/>
      </c>
      <c r="O366" s="232">
        <v>0</v>
      </c>
      <c r="P366" s="236">
        <f t="shared" si="1053"/>
      </c>
      <c r="Q366" s="237">
        <f>(M366+M367)/(O366+O367)</f>
      </c>
      <c r="R366" s="232">
        <v>1</v>
      </c>
      <c r="S366" s="237">
        <f>(O366+O367)/(K366+K367)</f>
      </c>
      <c r="T366" s="232">
        <v>1</v>
      </c>
      <c r="U366" s="239">
        <f>F366/T366</f>
      </c>
      <c r="V366" s="240">
        <f>(F366+4*500)/T366</f>
      </c>
      <c r="W366" s="303">
        <v>1692</v>
      </c>
      <c r="X366" s="240">
        <f>W366/T366</f>
      </c>
      <c r="Y366" s="237">
        <f>T366/R366</f>
      </c>
      <c r="Z366" s="240">
        <f>W366/F366</f>
      </c>
      <c r="AA366" s="240">
        <f>W366/(F366+500)</f>
      </c>
      <c r="AB366" s="232">
        <v>0</v>
      </c>
      <c r="AC366" s="232">
        <v>0</v>
      </c>
      <c r="AD366" s="237">
        <f>AB366/T366</f>
      </c>
      <c r="AE366" s="240">
        <f>(W366-AC366)/(F366+500)</f>
      </c>
      <c r="AF366" s="240" t="s">
        <v>266</v>
      </c>
    </row>
    <row r="367">
      <c r="A367" s="278"/>
      <c r="B367" s="279"/>
      <c r="C367" s="280"/>
      <c r="D367" s="231" t="s">
        <v>251</v>
      </c>
      <c r="E367" s="232">
        <v>601.7</v>
      </c>
      <c r="F367" s="233"/>
      <c r="G367" s="232">
        <v>3790</v>
      </c>
      <c r="H367" s="232">
        <v>228</v>
      </c>
      <c r="I367" s="234">
        <f t="shared" si="727"/>
      </c>
      <c r="J367" s="235">
        <f t="shared" si="840"/>
      </c>
      <c r="K367" s="232">
        <v>11</v>
      </c>
      <c r="L367" s="285">
        <f t="shared" si="960"/>
      </c>
      <c r="M367" s="232">
        <v>1</v>
      </c>
      <c r="N367" s="236">
        <f t="shared" si="1022"/>
      </c>
      <c r="O367" s="232">
        <v>0</v>
      </c>
      <c r="P367" s="236">
        <f t="shared" si="1053"/>
      </c>
      <c r="Q367" s="237"/>
      <c r="R367" s="232"/>
      <c r="S367" s="237"/>
      <c r="T367" s="232"/>
      <c r="U367" s="239"/>
      <c r="V367" s="240"/>
      <c r="W367" s="303"/>
      <c r="X367" s="240"/>
      <c r="Y367" s="237"/>
      <c r="Z367" s="240"/>
      <c r="AA367" s="240"/>
      <c r="AB367" s="232"/>
      <c r="AC367" s="232"/>
      <c r="AD367" s="237"/>
      <c r="AE367" s="240"/>
      <c r="AF367" s="240" t="s">
        <v>267</v>
      </c>
    </row>
    <row r="368">
      <c r="A368" s="278"/>
      <c r="B368" s="279" t="s">
        <v>276</v>
      </c>
      <c r="C368" s="280" t="s">
        <v>291</v>
      </c>
      <c r="D368" s="231" t="s">
        <v>249</v>
      </c>
      <c r="E368" s="232">
        <v>50.7</v>
      </c>
      <c r="F368" s="233">
        <f>E368+E369</f>
      </c>
      <c r="G368" s="232">
        <v>534</v>
      </c>
      <c r="H368" s="232">
        <v>64</v>
      </c>
      <c r="I368" s="234">
        <f t="shared" si="727"/>
      </c>
      <c r="J368" s="235">
        <f t="shared" si="840"/>
      </c>
      <c r="K368" s="232">
        <v>0</v>
      </c>
      <c r="L368" s="285">
        <f t="shared" si="960"/>
      </c>
      <c r="M368" s="232">
        <v>0</v>
      </c>
      <c r="N368" s="236">
        <f t="shared" si="1022"/>
      </c>
      <c r="O368" s="232">
        <v>0</v>
      </c>
      <c r="P368" s="236">
        <f t="shared" si="1053"/>
      </c>
      <c r="Q368" s="237">
        <f>(M368+M369)/(O368+O369)</f>
      </c>
      <c r="R368" s="232">
        <v>4</v>
      </c>
      <c r="S368" s="237">
        <f>(O368+O369)/(K368+K369)</f>
      </c>
      <c r="T368" s="232">
        <v>1</v>
      </c>
      <c r="U368" s="239">
        <f>F368/T368</f>
      </c>
      <c r="V368" s="240">
        <f>(F368+4*500)/T368</f>
      </c>
      <c r="W368" s="232">
        <v>2011.199999999999</v>
      </c>
      <c r="X368" s="240">
        <f>W368/T368</f>
      </c>
      <c r="Y368" s="237">
        <f>T368/R368</f>
      </c>
      <c r="Z368" s="240">
        <f>W368/F368</f>
      </c>
      <c r="AA368" s="240">
        <f>W368/(F368+500)</f>
      </c>
      <c r="AB368" s="232">
        <v>0</v>
      </c>
      <c r="AC368" s="232">
        <v>0</v>
      </c>
      <c r="AD368" s="237">
        <f>AB368/T368</f>
      </c>
      <c r="AE368" s="240">
        <f>(W368-AC368)/(F368+500)</f>
      </c>
      <c r="AF368" s="240" t="s">
        <v>266</v>
      </c>
    </row>
    <row r="369">
      <c r="A369" s="278"/>
      <c r="B369" s="279"/>
      <c r="C369" s="280"/>
      <c r="D369" s="231" t="s">
        <v>251</v>
      </c>
      <c r="E369" s="232">
        <v>1064.14</v>
      </c>
      <c r="F369" s="233"/>
      <c r="G369" s="232">
        <v>8934</v>
      </c>
      <c r="H369" s="232">
        <v>523</v>
      </c>
      <c r="I369" s="234">
        <f t="shared" si="727"/>
      </c>
      <c r="J369" s="235">
        <f t="shared" si="840"/>
      </c>
      <c r="K369" s="232">
        <v>27</v>
      </c>
      <c r="L369" s="285">
        <f t="shared" si="960"/>
      </c>
      <c r="M369" s="232">
        <v>1</v>
      </c>
      <c r="N369" s="236">
        <f t="shared" si="1022"/>
      </c>
      <c r="O369" s="232">
        <v>0</v>
      </c>
      <c r="P369" s="236">
        <f t="shared" si="1053"/>
      </c>
      <c r="Q369" s="237"/>
      <c r="R369" s="232"/>
      <c r="S369" s="237"/>
      <c r="T369" s="232"/>
      <c r="U369" s="239"/>
      <c r="V369" s="240"/>
      <c r="W369" s="232"/>
      <c r="X369" s="240"/>
      <c r="Y369" s="237"/>
      <c r="Z369" s="240"/>
      <c r="AA369" s="240"/>
      <c r="AB369" s="232"/>
      <c r="AC369" s="232"/>
      <c r="AD369" s="237"/>
      <c r="AE369" s="240"/>
      <c r="AF369" s="240" t="s">
        <v>267</v>
      </c>
    </row>
    <row r="370">
      <c r="A370" s="278"/>
      <c r="B370" s="279" t="s">
        <v>277</v>
      </c>
      <c r="C370" s="280" t="s">
        <v>291</v>
      </c>
      <c r="D370" s="231" t="s">
        <v>249</v>
      </c>
      <c r="E370" s="232">
        <v>50.78</v>
      </c>
      <c r="F370" s="233">
        <f>E370+E371</f>
      </c>
      <c r="G370" s="232">
        <v>437</v>
      </c>
      <c r="H370" s="232">
        <v>118</v>
      </c>
      <c r="I370" s="234">
        <f t="shared" si="727"/>
      </c>
      <c r="J370" s="235">
        <f t="shared" si="840"/>
      </c>
      <c r="K370" s="232">
        <v>1</v>
      </c>
      <c r="L370" s="285">
        <f t="shared" si="960"/>
      </c>
      <c r="M370" s="232">
        <v>0</v>
      </c>
      <c r="N370" s="236">
        <f t="shared" si="1022"/>
      </c>
      <c r="O370" s="232">
        <v>0</v>
      </c>
      <c r="P370" s="236">
        <f t="shared" si="1053"/>
      </c>
      <c r="Q370" s="237">
        <f>(M370+M371)/(O370+O371)</f>
      </c>
      <c r="R370" s="232">
        <v>2</v>
      </c>
      <c r="S370" s="237">
        <f>(O370+O371)/(K370+K371)</f>
      </c>
      <c r="T370" s="232">
        <v>1</v>
      </c>
      <c r="U370" s="239">
        <f>F370/T370</f>
      </c>
      <c r="V370" s="240">
        <f>(F370+4*500)/T370</f>
      </c>
      <c r="W370" s="232">
        <v>2088</v>
      </c>
      <c r="X370" s="240">
        <f>W370/T370</f>
      </c>
      <c r="Y370" s="237">
        <f>T370/R370</f>
      </c>
      <c r="Z370" s="240">
        <f>W370/F370</f>
      </c>
      <c r="AA370" s="240">
        <f>W370/(F370+500)</f>
      </c>
      <c r="AB370" s="232">
        <v>0</v>
      </c>
      <c r="AC370" s="232">
        <v>0</v>
      </c>
      <c r="AD370" s="237">
        <f>AB370/T370</f>
      </c>
      <c r="AE370" s="240">
        <f>(W370-AC370)/(F370+500)</f>
      </c>
      <c r="AF370" s="240" t="s">
        <v>266</v>
      </c>
    </row>
    <row r="371">
      <c r="A371" s="278"/>
      <c r="B371" s="279"/>
      <c r="C371" s="280"/>
      <c r="D371" s="231" t="s">
        <v>251</v>
      </c>
      <c r="E371" s="232">
        <v>945.22</v>
      </c>
      <c r="F371" s="233"/>
      <c r="G371" s="232">
        <v>7309</v>
      </c>
      <c r="H371" s="232">
        <v>654</v>
      </c>
      <c r="I371" s="234">
        <f t="shared" si="727"/>
      </c>
      <c r="J371" s="235">
        <f t="shared" si="840"/>
      </c>
      <c r="K371" s="232">
        <v>18</v>
      </c>
      <c r="L371" s="285">
        <f t="shared" si="960"/>
      </c>
      <c r="M371" s="232">
        <v>1</v>
      </c>
      <c r="N371" s="236">
        <f t="shared" si="1022"/>
      </c>
      <c r="O371" s="232">
        <v>0</v>
      </c>
      <c r="P371" s="236">
        <f t="shared" si="1053"/>
      </c>
      <c r="Q371" s="237"/>
      <c r="R371" s="232"/>
      <c r="S371" s="237"/>
      <c r="T371" s="232"/>
      <c r="U371" s="239"/>
      <c r="V371" s="240"/>
      <c r="W371" s="232"/>
      <c r="X371" s="240"/>
      <c r="Y371" s="237"/>
      <c r="Z371" s="240"/>
      <c r="AA371" s="240"/>
      <c r="AB371" s="232"/>
      <c r="AC371" s="232"/>
      <c r="AD371" s="237"/>
      <c r="AE371" s="240"/>
      <c r="AF371" s="240" t="s">
        <v>267</v>
      </c>
    </row>
    <row r="372">
      <c r="A372" s="278"/>
      <c r="B372" s="293" t="s">
        <v>257</v>
      </c>
      <c r="C372" s="293"/>
      <c r="D372" s="293"/>
      <c r="E372" s="294">
        <f>SUM(E364:E371)</f>
      </c>
      <c r="F372" s="294">
        <f>SUM(F364:F371)</f>
      </c>
      <c r="G372" s="294">
        <f>SUM(G364:G371)</f>
      </c>
      <c r="H372" s="294">
        <f>SUM(H364:H371)</f>
      </c>
      <c r="I372" s="295">
        <f t="shared" si="727"/>
      </c>
      <c r="J372" s="296">
        <f t="shared" si="840"/>
      </c>
      <c r="K372" s="294">
        <f>SUM(K364:K371)</f>
      </c>
      <c r="L372" s="296">
        <f t="shared" si="960"/>
      </c>
      <c r="M372" s="294">
        <f>SUM(M364:M371)</f>
      </c>
      <c r="N372" s="297">
        <f t="shared" si="1022"/>
      </c>
      <c r="O372" s="294">
        <f>SUM(O364:O371)</f>
      </c>
      <c r="P372" s="297">
        <f t="shared" si="1053"/>
      </c>
      <c r="Q372" s="298">
        <f t="shared" ref="Q372:Q373" si="929">M372/O372</f>
      </c>
      <c r="R372" s="294">
        <f>SUM(R364:R371)</f>
      </c>
      <c r="S372" s="298">
        <f t="shared" ref="S372:S373" si="991">(O372+O372)/(K372+K372)</f>
      </c>
      <c r="T372" s="294">
        <f>SUM(T364:T371)</f>
      </c>
      <c r="U372" s="299">
        <f t="shared" ref="U372:U373" si="36">F372/T372</f>
      </c>
      <c r="V372" s="300">
        <f t="shared" ref="V372:V373" si="162">(F372+4*500)/T372</f>
      </c>
      <c r="W372" s="294">
        <f>SUM(W364:W371)</f>
      </c>
      <c r="X372" s="301">
        <f t="shared" ref="X372:X373" si="204">W372/T372</f>
      </c>
      <c r="Y372" s="298">
        <f t="shared" ref="Y372:Y373" si="342">T372/R372</f>
      </c>
      <c r="Z372" s="300">
        <f t="shared" ref="Z372:Z373" si="480">W372/F372</f>
      </c>
      <c r="AA372" s="300">
        <f>W372/(F372+COUNT(W364:W371)*500)</f>
      </c>
      <c r="AB372" s="294">
        <f>SUM(AB364:AB371)</f>
      </c>
      <c r="AC372" s="294">
        <f>SUM(AC364:AC371)</f>
      </c>
      <c r="AD372" s="298">
        <f t="shared" ref="AD372:AD373" si="618">AB372/T372</f>
      </c>
      <c r="AE372" s="302">
        <f>(W372-AC372)/(F372+COUNT(W364:W371)*500)</f>
      </c>
      <c r="AF372" s="290"/>
    </row>
    <row r="373">
      <c r="A373" s="278"/>
      <c r="B373" s="305" t="s">
        <v>278</v>
      </c>
      <c r="C373" s="305"/>
      <c r="D373" s="305"/>
      <c r="E373" s="306">
        <f>E338+E349+E354+E372+E363</f>
      </c>
      <c r="F373" s="306">
        <f>F338+F349+F354+F372+F363</f>
      </c>
      <c r="G373" s="306">
        <f>G338+G349+G354+G372+G363</f>
      </c>
      <c r="H373" s="306">
        <f>H338+H349+H354+H372+H363</f>
      </c>
      <c r="I373" s="307">
        <f t="shared" si="727"/>
      </c>
      <c r="J373" s="308">
        <f t="shared" si="840"/>
      </c>
      <c r="K373" s="306">
        <f>K338+K349+K354+K372+K363</f>
      </c>
      <c r="L373" s="308">
        <f t="shared" si="960"/>
      </c>
      <c r="M373" s="306">
        <f>M338+M349+M354+M372+M363</f>
      </c>
      <c r="N373" s="309">
        <f t="shared" si="1022"/>
      </c>
      <c r="O373" s="306">
        <f>O338+O349+O354+O372+O363</f>
      </c>
      <c r="P373" s="309">
        <f t="shared" si="1053"/>
      </c>
      <c r="Q373" s="310">
        <f t="shared" si="929"/>
      </c>
      <c r="R373" s="306">
        <f>R338+R349+R354+R372+R363</f>
      </c>
      <c r="S373" s="310">
        <f t="shared" si="991"/>
      </c>
      <c r="T373" s="306">
        <f>T338+T349+T354+T372+T363</f>
      </c>
      <c r="U373" s="311">
        <f t="shared" si="36"/>
      </c>
      <c r="V373" s="312">
        <f t="shared" si="162"/>
      </c>
      <c r="W373" s="312">
        <f>W338+W349+W354+W372+W363</f>
      </c>
      <c r="X373" s="312">
        <f t="shared" si="204"/>
      </c>
      <c r="Y373" s="310">
        <f t="shared" si="342"/>
      </c>
      <c r="Z373" s="312">
        <f t="shared" si="480"/>
      </c>
      <c r="AA373" s="312">
        <f>W373/(F373+COUNT(W328:W337,W339:W348,W350:W353,W355:W362,W364:W371)*500)</f>
      </c>
      <c r="AB373" s="306">
        <f>AB338+AB349+AB354+AB372+AB363</f>
      </c>
      <c r="AC373" s="312">
        <f>AC338+AC349+AC354+AC372+AC363</f>
      </c>
      <c r="AD373" s="310">
        <f t="shared" si="618"/>
      </c>
      <c r="AE373" s="312">
        <f>(W373-AC373)/(F373+COUNT(W328:W337,W339:W348,W350:W353,W355:W362,W364:W371)*500)</f>
      </c>
      <c r="AF373" s="289"/>
    </row>
    <row r="374">
      <c r="A374" s="266" t="s">
        <v>214</v>
      </c>
      <c r="B374" s="267" t="s">
        <v>215</v>
      </c>
      <c r="C374" s="267" t="s">
        <v>216</v>
      </c>
      <c r="D374" s="267" t="s">
        <v>217</v>
      </c>
      <c r="E374" s="268" t="s">
        <v>218</v>
      </c>
      <c r="F374" s="269" t="s">
        <v>219</v>
      </c>
      <c r="G374" s="269" t="s">
        <v>220</v>
      </c>
      <c r="H374" s="269" t="s">
        <v>221</v>
      </c>
      <c r="I374" s="270" t="s">
        <v>222</v>
      </c>
      <c r="J374" s="271" t="s">
        <v>223</v>
      </c>
      <c r="K374" s="269" t="s">
        <v>224</v>
      </c>
      <c r="L374" s="271" t="s">
        <v>225</v>
      </c>
      <c r="M374" s="272" t="s">
        <v>226</v>
      </c>
      <c r="N374" s="273" t="s">
        <v>227</v>
      </c>
      <c r="O374" s="269" t="s">
        <v>228</v>
      </c>
      <c r="P374" s="273" t="s">
        <v>229</v>
      </c>
      <c r="Q374" s="270" t="s">
        <v>230</v>
      </c>
      <c r="R374" s="274" t="s">
        <v>231</v>
      </c>
      <c r="S374" s="275" t="s">
        <v>232</v>
      </c>
      <c r="T374" s="274" t="s">
        <v>233</v>
      </c>
      <c r="U374" s="276" t="s">
        <v>234</v>
      </c>
      <c r="V374" s="277" t="s">
        <v>235</v>
      </c>
      <c r="W374" s="277" t="s">
        <v>236</v>
      </c>
      <c r="X374" s="277" t="s">
        <v>237</v>
      </c>
      <c r="Y374" s="275" t="s">
        <v>238</v>
      </c>
      <c r="Z374" s="277" t="s">
        <v>239</v>
      </c>
      <c r="AA374" s="277" t="s">
        <v>240</v>
      </c>
      <c r="AB374" s="277" t="s">
        <v>241</v>
      </c>
      <c r="AC374" s="274" t="s">
        <v>242</v>
      </c>
      <c r="AD374" s="275" t="s">
        <v>243</v>
      </c>
      <c r="AE374" s="277" t="s">
        <v>244</v>
      </c>
      <c r="AF374" s="277" t="s">
        <v>245</v>
      </c>
    </row>
    <row r="375">
      <c r="A375" s="278" t="s">
        <v>292</v>
      </c>
      <c r="B375" s="279" t="s">
        <v>282</v>
      </c>
      <c r="C375" s="280" t="s">
        <v>248</v>
      </c>
      <c r="D375" s="281" t="s">
        <v>249</v>
      </c>
      <c r="E375" s="282">
        <v>70.79</v>
      </c>
      <c r="F375" s="283">
        <f>E375+E376</f>
      </c>
      <c r="G375" s="282">
        <v>578</v>
      </c>
      <c r="H375" s="282">
        <v>296</v>
      </c>
      <c r="I375" s="284">
        <f t="shared" ref="I375:I420" si="728">H375/G375</f>
      </c>
      <c r="J375" s="285">
        <f t="shared" ref="J375:J420" si="841">(E375/G375)*1000</f>
      </c>
      <c r="K375" s="282">
        <v>4</v>
      </c>
      <c r="L375" s="285">
        <f t="shared" ref="L375:L420" si="961">E375/K375</f>
      </c>
      <c r="M375" s="282">
        <v>0</v>
      </c>
      <c r="N375" s="286">
        <f t="shared" ref="N375:N420" si="1023">E375/M375</f>
      </c>
      <c r="O375" s="282">
        <v>0</v>
      </c>
      <c r="P375" s="286">
        <f t="shared" ref="P375:P420" si="1054">E375/O375</f>
      </c>
      <c r="Q375" s="287">
        <f>(M375+M376)/(O375+O376)</f>
      </c>
      <c r="R375" s="282">
        <v>4</v>
      </c>
      <c r="S375" s="287">
        <f>(O375+O376)/(K375+K376)</f>
      </c>
      <c r="T375" s="282">
        <v>2</v>
      </c>
      <c r="U375" s="288">
        <f>F375/T375</f>
      </c>
      <c r="V375" s="289">
        <f>(F375+4*500)/T375</f>
      </c>
      <c r="W375" s="282">
        <v>1430.4</v>
      </c>
      <c r="X375" s="289">
        <f>W375/T375</f>
      </c>
      <c r="Y375" s="287">
        <f>T375/R375</f>
      </c>
      <c r="Z375" s="289">
        <f>W375/F375</f>
      </c>
      <c r="AA375" s="289">
        <f>W375/(F375+500)</f>
      </c>
      <c r="AB375" s="282">
        <v>2</v>
      </c>
      <c r="AC375" s="282">
        <v>1430.4</v>
      </c>
      <c r="AD375" s="287">
        <f>AB375/T375</f>
      </c>
      <c r="AE375" s="289">
        <f>(W383-AC375)/(F375+500)</f>
      </c>
      <c r="AF375" s="290" t="s">
        <v>250</v>
      </c>
    </row>
    <row r="376">
      <c r="A376" s="278"/>
      <c r="B376" s="279"/>
      <c r="C376" s="280"/>
      <c r="D376" s="281" t="s">
        <v>251</v>
      </c>
      <c r="E376" s="282">
        <v>672.62</v>
      </c>
      <c r="F376" s="283"/>
      <c r="G376" s="282">
        <v>4988</v>
      </c>
      <c r="H376" s="282">
        <v>365</v>
      </c>
      <c r="I376" s="284">
        <f t="shared" si="728"/>
      </c>
      <c r="J376" s="285">
        <f t="shared" si="841"/>
      </c>
      <c r="K376" s="282">
        <v>10</v>
      </c>
      <c r="L376" s="285">
        <f t="shared" si="961"/>
      </c>
      <c r="M376" s="282">
        <v>2</v>
      </c>
      <c r="N376" s="286">
        <f t="shared" si="1023"/>
      </c>
      <c r="O376" s="282">
        <v>0</v>
      </c>
      <c r="P376" s="286">
        <f t="shared" si="1054"/>
      </c>
      <c r="Q376" s="287"/>
      <c r="R376" s="282"/>
      <c r="S376" s="287"/>
      <c r="T376" s="282"/>
      <c r="U376" s="288"/>
      <c r="V376" s="289"/>
      <c r="W376" s="282"/>
      <c r="X376" s="289"/>
      <c r="Y376" s="287"/>
      <c r="Z376" s="289"/>
      <c r="AA376" s="289"/>
      <c r="AB376" s="282"/>
      <c r="AC376" s="282"/>
      <c r="AD376" s="287"/>
      <c r="AE376" s="289"/>
      <c r="AF376" s="290" t="s">
        <v>252</v>
      </c>
    </row>
    <row r="377">
      <c r="A377" s="278"/>
      <c r="B377" s="279" t="s">
        <v>283</v>
      </c>
      <c r="C377" s="280" t="s">
        <v>248</v>
      </c>
      <c r="D377" s="281" t="s">
        <v>249</v>
      </c>
      <c r="E377" s="282">
        <v>182.36</v>
      </c>
      <c r="F377" s="283">
        <f>E377+E378</f>
      </c>
      <c r="G377" s="282">
        <v>1137</v>
      </c>
      <c r="H377" s="282">
        <v>475</v>
      </c>
      <c r="I377" s="284">
        <f t="shared" si="728"/>
      </c>
      <c r="J377" s="285">
        <f t="shared" si="841"/>
      </c>
      <c r="K377" s="282">
        <v>1</v>
      </c>
      <c r="L377" s="285">
        <f t="shared" si="961"/>
      </c>
      <c r="M377" s="282">
        <v>0</v>
      </c>
      <c r="N377" s="286">
        <f t="shared" si="1023"/>
      </c>
      <c r="O377" s="282">
        <v>0</v>
      </c>
      <c r="P377" s="286">
        <f t="shared" si="1054"/>
      </c>
      <c r="Q377" s="287">
        <f>(M377+M378)/(O377+O378)</f>
      </c>
      <c r="R377" s="282">
        <v>3</v>
      </c>
      <c r="S377" s="287">
        <f>(O377+O378)/(K377+K378)</f>
      </c>
      <c r="T377" s="282">
        <v>0</v>
      </c>
      <c r="U377" s="288">
        <f>F377/T377</f>
      </c>
      <c r="V377" s="289">
        <f>(F377+4*500)/T377</f>
      </c>
      <c r="W377" s="282">
        <v>0</v>
      </c>
      <c r="X377" s="289">
        <f>W377/T377</f>
      </c>
      <c r="Y377" s="287">
        <f>T377/R377</f>
      </c>
      <c r="Z377" s="289">
        <f>W377/F377</f>
      </c>
      <c r="AA377" s="289">
        <f>W377/(F377+500)</f>
      </c>
      <c r="AB377" s="282">
        <v>0</v>
      </c>
      <c r="AC377" s="282">
        <v>0</v>
      </c>
      <c r="AD377" s="287">
        <f>AB377/T377</f>
      </c>
      <c r="AE377" s="289">
        <f>(W377-AC377)/(F377+500)</f>
      </c>
      <c r="AF377" s="290" t="s">
        <v>250</v>
      </c>
    </row>
    <row r="378">
      <c r="A378" s="278"/>
      <c r="B378" s="279"/>
      <c r="C378" s="280"/>
      <c r="D378" s="281" t="s">
        <v>251</v>
      </c>
      <c r="E378" s="282">
        <v>755.67</v>
      </c>
      <c r="F378" s="283"/>
      <c r="G378" s="282">
        <v>5072</v>
      </c>
      <c r="H378" s="282">
        <v>224</v>
      </c>
      <c r="I378" s="284">
        <f t="shared" si="728"/>
      </c>
      <c r="J378" s="285">
        <f t="shared" si="841"/>
      </c>
      <c r="K378" s="282">
        <v>22</v>
      </c>
      <c r="L378" s="285">
        <f t="shared" si="961"/>
      </c>
      <c r="M378" s="282">
        <v>1</v>
      </c>
      <c r="N378" s="286">
        <f t="shared" si="1023"/>
      </c>
      <c r="O378" s="282">
        <v>0</v>
      </c>
      <c r="P378" s="286">
        <f t="shared" si="1054"/>
      </c>
      <c r="Q378" s="287"/>
      <c r="R378" s="282"/>
      <c r="S378" s="287"/>
      <c r="T378" s="282"/>
      <c r="U378" s="288"/>
      <c r="V378" s="289"/>
      <c r="W378" s="282"/>
      <c r="X378" s="289"/>
      <c r="Y378" s="287"/>
      <c r="Z378" s="289"/>
      <c r="AA378" s="289"/>
      <c r="AB378" s="282"/>
      <c r="AC378" s="282"/>
      <c r="AD378" s="287"/>
      <c r="AE378" s="289"/>
      <c r="AF378" s="290" t="s">
        <v>252</v>
      </c>
    </row>
    <row r="379">
      <c r="A379" s="278"/>
      <c r="B379" s="279" t="s">
        <v>254</v>
      </c>
      <c r="C379" s="280" t="s">
        <v>248</v>
      </c>
      <c r="D379" s="281" t="s">
        <v>249</v>
      </c>
      <c r="E379" s="282">
        <v>242.03</v>
      </c>
      <c r="F379" s="283">
        <f>E379+E380</f>
      </c>
      <c r="G379" s="282">
        <v>1345</v>
      </c>
      <c r="H379" s="282">
        <v>432</v>
      </c>
      <c r="I379" s="284">
        <f t="shared" si="728"/>
      </c>
      <c r="J379" s="285">
        <f t="shared" si="841"/>
      </c>
      <c r="K379" s="282">
        <v>5</v>
      </c>
      <c r="L379" s="285">
        <f t="shared" si="961"/>
      </c>
      <c r="M379" s="282">
        <v>0</v>
      </c>
      <c r="N379" s="286">
        <f t="shared" si="1023"/>
      </c>
      <c r="O379" s="282">
        <v>0</v>
      </c>
      <c r="P379" s="286">
        <f t="shared" si="1054"/>
      </c>
      <c r="Q379" s="287">
        <f>(M379+M380)/(O379+O380)</f>
      </c>
      <c r="R379" s="282">
        <v>8</v>
      </c>
      <c r="S379" s="287">
        <f>(O379+O380)/(K379+K380)</f>
      </c>
      <c r="T379" s="282">
        <v>2</v>
      </c>
      <c r="U379" s="288">
        <f>F379/T379</f>
      </c>
      <c r="V379" s="289">
        <f>(F379+4*500)/T379</f>
      </c>
      <c r="W379" s="282">
        <v>4022.4</v>
      </c>
      <c r="X379" s="289">
        <f>W379/T379</f>
      </c>
      <c r="Y379" s="287">
        <f>T379/R379</f>
      </c>
      <c r="Z379" s="289">
        <f>W379/F379</f>
      </c>
      <c r="AA379" s="289">
        <f>W379/(F379+500)</f>
      </c>
      <c r="AB379" s="282">
        <v>0</v>
      </c>
      <c r="AC379" s="282">
        <v>0</v>
      </c>
      <c r="AD379" s="287">
        <f>AB379/T379</f>
      </c>
      <c r="AE379" s="289">
        <f>(W379-AC379)/(F379+500)</f>
      </c>
      <c r="AF379" s="290" t="s">
        <v>250</v>
      </c>
    </row>
    <row r="380">
      <c r="A380" s="278"/>
      <c r="B380" s="279"/>
      <c r="C380" s="280"/>
      <c r="D380" s="281" t="s">
        <v>251</v>
      </c>
      <c r="E380" s="282">
        <v>973.95</v>
      </c>
      <c r="F380" s="283"/>
      <c r="G380" s="282">
        <v>6216</v>
      </c>
      <c r="H380" s="282">
        <v>256</v>
      </c>
      <c r="I380" s="284">
        <f t="shared" si="728"/>
      </c>
      <c r="J380" s="285">
        <f t="shared" si="841"/>
      </c>
      <c r="K380" s="282">
        <v>22</v>
      </c>
      <c r="L380" s="285">
        <f t="shared" si="961"/>
      </c>
      <c r="M380" s="282">
        <v>2</v>
      </c>
      <c r="N380" s="286">
        <f t="shared" si="1023"/>
      </c>
      <c r="O380" s="282">
        <v>0</v>
      </c>
      <c r="P380" s="286">
        <f t="shared" si="1054"/>
      </c>
      <c r="Q380" s="287"/>
      <c r="R380" s="282"/>
      <c r="S380" s="287"/>
      <c r="T380" s="282"/>
      <c r="U380" s="288"/>
      <c r="V380" s="289"/>
      <c r="W380" s="282"/>
      <c r="X380" s="289"/>
      <c r="Y380" s="287"/>
      <c r="Z380" s="289"/>
      <c r="AA380" s="289"/>
      <c r="AB380" s="282"/>
      <c r="AC380" s="282"/>
      <c r="AD380" s="287"/>
      <c r="AE380" s="289"/>
      <c r="AF380" s="290" t="s">
        <v>252</v>
      </c>
    </row>
    <row r="381">
      <c r="A381" s="278"/>
      <c r="B381" s="279" t="s">
        <v>255</v>
      </c>
      <c r="C381" s="280" t="s">
        <v>248</v>
      </c>
      <c r="D381" s="281" t="s">
        <v>249</v>
      </c>
      <c r="E381" s="282">
        <v>267.7</v>
      </c>
      <c r="F381" s="283">
        <f>E381+E382</f>
      </c>
      <c r="G381" s="282">
        <v>843</v>
      </c>
      <c r="H381" s="282">
        <v>178</v>
      </c>
      <c r="I381" s="284">
        <f t="shared" si="728"/>
      </c>
      <c r="J381" s="285">
        <f t="shared" si="841"/>
      </c>
      <c r="K381" s="282">
        <v>9</v>
      </c>
      <c r="L381" s="285">
        <f t="shared" si="961"/>
      </c>
      <c r="M381" s="282">
        <v>0</v>
      </c>
      <c r="N381" s="286">
        <f t="shared" si="1023"/>
      </c>
      <c r="O381" s="282">
        <v>0</v>
      </c>
      <c r="P381" s="286">
        <f t="shared" si="1054"/>
      </c>
      <c r="Q381" s="287">
        <f>(M381+M382)/(O381+O382)</f>
      </c>
      <c r="R381" s="282">
        <v>4</v>
      </c>
      <c r="S381" s="287">
        <f>(O381+O382)/(K381+K382)</f>
      </c>
      <c r="T381" s="282">
        <v>2</v>
      </c>
      <c r="U381" s="288">
        <f>F381/T381</f>
      </c>
      <c r="V381" s="289">
        <f>(F381+4*500)/T381</f>
      </c>
      <c r="W381" s="282">
        <v>2190</v>
      </c>
      <c r="X381" s="289">
        <f>W381/T381</f>
      </c>
      <c r="Y381" s="287">
        <f>T381/R381</f>
      </c>
      <c r="Z381" s="289">
        <f>W381/F381</f>
      </c>
      <c r="AA381" s="289">
        <f>W381/(F381+500)</f>
      </c>
      <c r="AB381" s="282">
        <v>1</v>
      </c>
      <c r="AC381" s="282">
        <v>2011.2</v>
      </c>
      <c r="AD381" s="287">
        <f>AB381/T381</f>
      </c>
      <c r="AE381" s="289">
        <f>(W381-AC381)/(F381+500)</f>
      </c>
      <c r="AF381" s="290" t="s">
        <v>250</v>
      </c>
    </row>
    <row r="382">
      <c r="A382" s="278"/>
      <c r="B382" s="279"/>
      <c r="C382" s="280"/>
      <c r="D382" s="281" t="s">
        <v>251</v>
      </c>
      <c r="E382" s="282">
        <v>1005.79</v>
      </c>
      <c r="F382" s="283"/>
      <c r="G382" s="282">
        <v>6426</v>
      </c>
      <c r="H382" s="282">
        <v>202</v>
      </c>
      <c r="I382" s="284">
        <f t="shared" si="728"/>
      </c>
      <c r="J382" s="285">
        <f t="shared" si="841"/>
      </c>
      <c r="K382" s="282">
        <v>16</v>
      </c>
      <c r="L382" s="285">
        <f t="shared" si="961"/>
      </c>
      <c r="M382" s="282">
        <v>1</v>
      </c>
      <c r="N382" s="286">
        <f t="shared" si="1023"/>
      </c>
      <c r="O382" s="282">
        <v>0</v>
      </c>
      <c r="P382" s="286">
        <f t="shared" si="1054"/>
      </c>
      <c r="Q382" s="287"/>
      <c r="R382" s="282"/>
      <c r="S382" s="287"/>
      <c r="T382" s="282"/>
      <c r="U382" s="288"/>
      <c r="V382" s="289"/>
      <c r="W382" s="282"/>
      <c r="X382" s="289"/>
      <c r="Y382" s="287"/>
      <c r="Z382" s="289"/>
      <c r="AA382" s="289"/>
      <c r="AB382" s="282"/>
      <c r="AC382" s="282"/>
      <c r="AD382" s="287"/>
      <c r="AE382" s="289"/>
      <c r="AF382" s="290" t="s">
        <v>252</v>
      </c>
    </row>
    <row r="383">
      <c r="A383" s="278"/>
      <c r="B383" s="279" t="s">
        <v>256</v>
      </c>
      <c r="C383" s="280" t="s">
        <v>248</v>
      </c>
      <c r="D383" s="281" t="s">
        <v>249</v>
      </c>
      <c r="E383" s="282">
        <v>152.28</v>
      </c>
      <c r="F383" s="291">
        <f>E383+E384</f>
      </c>
      <c r="G383" s="282">
        <v>582</v>
      </c>
      <c r="H383" s="282">
        <v>66</v>
      </c>
      <c r="I383" s="284">
        <f t="shared" si="728"/>
      </c>
      <c r="J383" s="285">
        <f t="shared" si="841"/>
      </c>
      <c r="K383" s="282">
        <v>2</v>
      </c>
      <c r="L383" s="285">
        <f t="shared" si="961"/>
      </c>
      <c r="M383" s="282">
        <v>0</v>
      </c>
      <c r="N383" s="286">
        <f t="shared" si="1023"/>
      </c>
      <c r="O383" s="282">
        <v>0</v>
      </c>
      <c r="P383" s="286">
        <f t="shared" si="1054"/>
      </c>
      <c r="Q383" s="287">
        <f>(M383+M384)/(O383+O384)</f>
      </c>
      <c r="R383" s="282">
        <v>6</v>
      </c>
      <c r="S383" s="287">
        <f>(O383+O384)/(K383+K384)</f>
      </c>
      <c r="T383" s="282">
        <v>0</v>
      </c>
      <c r="U383" s="288">
        <f>F383/T383</f>
      </c>
      <c r="V383" s="289">
        <f>(F383+4*500)/T383</f>
      </c>
      <c r="W383" s="282">
        <v>0</v>
      </c>
      <c r="X383" s="289">
        <f>W383/T383</f>
      </c>
      <c r="Y383" s="287">
        <f>T383/R383</f>
      </c>
      <c r="Z383" s="289">
        <f>W383/F383</f>
      </c>
      <c r="AA383" s="289">
        <f>W383/(F383+500)</f>
      </c>
      <c r="AB383" s="282">
        <v>0</v>
      </c>
      <c r="AC383" s="282">
        <v>0</v>
      </c>
      <c r="AD383" s="287">
        <f>AB383/T383</f>
      </c>
      <c r="AE383" s="289">
        <f>(W383-AC383)/(F383+500)</f>
      </c>
      <c r="AF383" s="290" t="s">
        <v>250</v>
      </c>
    </row>
    <row r="384">
      <c r="A384" s="278"/>
      <c r="B384" s="279"/>
      <c r="C384" s="280"/>
      <c r="D384" s="281" t="s">
        <v>251</v>
      </c>
      <c r="E384" s="282">
        <v>1158.47</v>
      </c>
      <c r="F384" s="291"/>
      <c r="G384" s="282">
        <v>6341</v>
      </c>
      <c r="H384" s="292">
        <v>238</v>
      </c>
      <c r="I384" s="284">
        <f t="shared" si="728"/>
      </c>
      <c r="J384" s="285">
        <f t="shared" si="841"/>
      </c>
      <c r="K384" s="282">
        <v>35</v>
      </c>
      <c r="L384" s="285">
        <f t="shared" si="961"/>
      </c>
      <c r="M384" s="282">
        <v>0</v>
      </c>
      <c r="N384" s="286">
        <f t="shared" si="1023"/>
      </c>
      <c r="O384" s="282">
        <v>0</v>
      </c>
      <c r="P384" s="286">
        <f t="shared" si="1054"/>
      </c>
      <c r="Q384" s="287"/>
      <c r="R384" s="282"/>
      <c r="S384" s="287"/>
      <c r="T384" s="282"/>
      <c r="U384" s="288"/>
      <c r="V384" s="289"/>
      <c r="W384" s="282"/>
      <c r="X384" s="289"/>
      <c r="Y384" s="287"/>
      <c r="Z384" s="289"/>
      <c r="AA384" s="289"/>
      <c r="AB384" s="282"/>
      <c r="AC384" s="282"/>
      <c r="AD384" s="287"/>
      <c r="AE384" s="289"/>
      <c r="AF384" s="290" t="s">
        <v>252</v>
      </c>
    </row>
    <row r="385">
      <c r="A385" s="278"/>
      <c r="B385" s="293" t="s">
        <v>257</v>
      </c>
      <c r="C385" s="293"/>
      <c r="D385" s="293"/>
      <c r="E385" s="294">
        <f>SUM(E375:E384)</f>
      </c>
      <c r="F385" s="294">
        <f>SUM(F375:F384)</f>
      </c>
      <c r="G385" s="294">
        <f>SUM(G375:G384)</f>
      </c>
      <c r="H385" s="294">
        <f>SUM(H375:H384)</f>
      </c>
      <c r="I385" s="295">
        <f t="shared" si="728"/>
      </c>
      <c r="J385" s="296">
        <f t="shared" si="841"/>
      </c>
      <c r="K385" s="294">
        <f>SUM(K375:K384)</f>
      </c>
      <c r="L385" s="296">
        <f t="shared" si="961"/>
      </c>
      <c r="M385" s="294">
        <f>SUM(M375:M384)</f>
      </c>
      <c r="N385" s="297">
        <f t="shared" si="1023"/>
      </c>
      <c r="O385" s="294">
        <f>SUM(O375:O384)</f>
      </c>
      <c r="P385" s="297">
        <f t="shared" si="1054"/>
      </c>
      <c r="Q385" s="298">
        <f>M385/O385</f>
      </c>
      <c r="R385" s="294">
        <f>SUM(R375:R384)</f>
      </c>
      <c r="S385" s="298">
        <f>(O385+O385)/(K385+K385)</f>
      </c>
      <c r="T385" s="294">
        <f>SUM(T375:T384)</f>
      </c>
      <c r="U385" s="299">
        <f t="shared" ref="U385:U386" si="37">F385/T385</f>
      </c>
      <c r="V385" s="300">
        <f t="shared" ref="V385:V386" si="163">(F385+4*500)/T385</f>
      </c>
      <c r="W385" s="294">
        <f>SUM(W375:W384)</f>
      </c>
      <c r="X385" s="301">
        <f t="shared" ref="X385:X386" si="205">W385/T385</f>
      </c>
      <c r="Y385" s="298">
        <f t="shared" ref="Y385:Y386" si="343">T385/R385</f>
      </c>
      <c r="Z385" s="300">
        <f t="shared" ref="Z385:Z386" si="481">W385/F385</f>
      </c>
      <c r="AA385" s="300">
        <f>W385/(F385+COUNT(W375:W384)*500)</f>
      </c>
      <c r="AB385" s="294">
        <f>SUM(AB375:AB384)</f>
      </c>
      <c r="AC385" s="294">
        <f>SUM(AC375:AC384)</f>
      </c>
      <c r="AD385" s="298">
        <f t="shared" ref="AD385:AD386" si="619">AB385/T385</f>
      </c>
      <c r="AE385" s="302">
        <f>(W385-AC385)/(F385+COUNT(W375:W384)*500)</f>
      </c>
      <c r="AF385" s="289"/>
    </row>
    <row r="386">
      <c r="A386" s="278"/>
      <c r="B386" s="279" t="s">
        <v>258</v>
      </c>
      <c r="C386" s="280" t="s">
        <v>265</v>
      </c>
      <c r="D386" s="281" t="s">
        <v>249</v>
      </c>
      <c r="E386" s="282">
        <v>88.61</v>
      </c>
      <c r="F386" s="283">
        <f>E386+E387</f>
      </c>
      <c r="G386" s="282">
        <v>508</v>
      </c>
      <c r="H386" s="282">
        <v>58</v>
      </c>
      <c r="I386" s="284">
        <f t="shared" si="728"/>
      </c>
      <c r="J386" s="285">
        <f t="shared" si="841"/>
      </c>
      <c r="K386" s="282">
        <v>1</v>
      </c>
      <c r="L386" s="285">
        <f t="shared" si="961"/>
      </c>
      <c r="M386" s="282">
        <v>0</v>
      </c>
      <c r="N386" s="286">
        <f t="shared" si="1023"/>
      </c>
      <c r="O386" s="282">
        <v>0</v>
      </c>
      <c r="P386" s="286">
        <f t="shared" si="1054"/>
      </c>
      <c r="Q386" s="287">
        <f>(M386+M387)/(O386+O387)</f>
      </c>
      <c r="R386" s="282">
        <v>5</v>
      </c>
      <c r="S386" s="287">
        <f>(O386+O387)/(K386+K387)</f>
      </c>
      <c r="T386" s="282">
        <v>2</v>
      </c>
      <c r="U386" s="288">
        <f t="shared" si="37"/>
      </c>
      <c r="V386" s="289">
        <f t="shared" si="163"/>
      </c>
      <c r="W386" s="282">
        <v>3098.4000000000005</v>
      </c>
      <c r="X386" s="289">
        <f t="shared" si="205"/>
      </c>
      <c r="Y386" s="287">
        <f t="shared" si="343"/>
      </c>
      <c r="Z386" s="289">
        <f t="shared" si="481"/>
      </c>
      <c r="AA386" s="289">
        <f>W386/(F386+500)</f>
      </c>
      <c r="AB386" s="282">
        <v>1</v>
      </c>
      <c r="AC386" s="282">
        <v>691.2000000000003</v>
      </c>
      <c r="AD386" s="287">
        <f t="shared" si="619"/>
      </c>
      <c r="AE386" s="289">
        <f>(W386-AC386)/(F386+500)</f>
      </c>
      <c r="AF386" s="290" t="s">
        <v>250</v>
      </c>
    </row>
    <row r="387">
      <c r="A387" s="278"/>
      <c r="B387" s="279"/>
      <c r="C387" s="280"/>
      <c r="D387" s="281" t="s">
        <v>251</v>
      </c>
      <c r="E387" s="282">
        <v>1711.22</v>
      </c>
      <c r="F387" s="283"/>
      <c r="G387" s="282">
        <v>9406</v>
      </c>
      <c r="H387" s="282">
        <v>393</v>
      </c>
      <c r="I387" s="284">
        <f t="shared" si="728"/>
      </c>
      <c r="J387" s="285">
        <f t="shared" si="841"/>
      </c>
      <c r="K387" s="282">
        <v>35</v>
      </c>
      <c r="L387" s="285">
        <f t="shared" si="961"/>
      </c>
      <c r="M387" s="282">
        <v>2</v>
      </c>
      <c r="N387" s="286">
        <f t="shared" si="1023"/>
      </c>
      <c r="O387" s="282">
        <v>0</v>
      </c>
      <c r="P387" s="286">
        <f t="shared" si="1054"/>
      </c>
      <c r="Q387" s="287"/>
      <c r="R387" s="282"/>
      <c r="S387" s="287"/>
      <c r="T387" s="282"/>
      <c r="U387" s="288"/>
      <c r="V387" s="289"/>
      <c r="W387" s="282"/>
      <c r="X387" s="289"/>
      <c r="Y387" s="287"/>
      <c r="Z387" s="289"/>
      <c r="AA387" s="289"/>
      <c r="AB387" s="282"/>
      <c r="AC387" s="282"/>
      <c r="AD387" s="287"/>
      <c r="AE387" s="289"/>
      <c r="AF387" s="290" t="s">
        <v>252</v>
      </c>
    </row>
    <row r="388">
      <c r="A388" s="278"/>
      <c r="B388" s="279" t="s">
        <v>260</v>
      </c>
      <c r="C388" s="280" t="s">
        <v>265</v>
      </c>
      <c r="D388" s="281" t="s">
        <v>249</v>
      </c>
      <c r="E388" s="282">
        <v>156.83</v>
      </c>
      <c r="F388" s="283">
        <f>E388+E389</f>
      </c>
      <c r="G388" s="282">
        <v>734</v>
      </c>
      <c r="H388" s="282">
        <v>98</v>
      </c>
      <c r="I388" s="284">
        <f t="shared" si="728"/>
      </c>
      <c r="J388" s="285">
        <f t="shared" si="841"/>
      </c>
      <c r="K388" s="282">
        <v>2</v>
      </c>
      <c r="L388" s="285">
        <f t="shared" si="961"/>
      </c>
      <c r="M388" s="282">
        <v>0</v>
      </c>
      <c r="N388" s="286">
        <f t="shared" si="1023"/>
      </c>
      <c r="O388" s="282">
        <v>0</v>
      </c>
      <c r="P388" s="286">
        <f t="shared" si="1054"/>
      </c>
      <c r="Q388" s="287">
        <f>(M388+M389)/(O388+O389)</f>
      </c>
      <c r="R388" s="282">
        <v>3</v>
      </c>
      <c r="S388" s="287">
        <f>(O388+O389)/(K388+K389)</f>
      </c>
      <c r="T388" s="282">
        <v>0</v>
      </c>
      <c r="U388" s="288">
        <f>F388/T388</f>
      </c>
      <c r="V388" s="289">
        <f>(F388+4*500)/T388</f>
      </c>
      <c r="W388" s="282">
        <v>0</v>
      </c>
      <c r="X388" s="289">
        <f>W388/T388</f>
      </c>
      <c r="Y388" s="287">
        <f>T388/R388</f>
      </c>
      <c r="Z388" s="289">
        <f>W388/F388</f>
      </c>
      <c r="AA388" s="289">
        <f>W388/(F388+500)</f>
      </c>
      <c r="AB388" s="282">
        <v>0</v>
      </c>
      <c r="AC388" s="282">
        <v>0</v>
      </c>
      <c r="AD388" s="287">
        <f>AB388/T388</f>
      </c>
      <c r="AE388" s="289">
        <f>(W388-AC388)/(F388+500)</f>
      </c>
      <c r="AF388" s="290" t="s">
        <v>250</v>
      </c>
    </row>
    <row r="389">
      <c r="A389" s="278"/>
      <c r="B389" s="279"/>
      <c r="C389" s="280"/>
      <c r="D389" s="281" t="s">
        <v>251</v>
      </c>
      <c r="E389" s="282">
        <v>1592.54</v>
      </c>
      <c r="F389" s="283"/>
      <c r="G389" s="282">
        <v>10191</v>
      </c>
      <c r="H389" s="292">
        <v>401</v>
      </c>
      <c r="I389" s="284">
        <f t="shared" si="728"/>
      </c>
      <c r="J389" s="285">
        <f t="shared" si="841"/>
      </c>
      <c r="K389" s="282">
        <v>27</v>
      </c>
      <c r="L389" s="285">
        <f t="shared" si="961"/>
      </c>
      <c r="M389" s="282">
        <v>1</v>
      </c>
      <c r="N389" s="286">
        <f t="shared" si="1023"/>
      </c>
      <c r="O389" s="282">
        <v>0</v>
      </c>
      <c r="P389" s="286">
        <f t="shared" si="1054"/>
      </c>
      <c r="Q389" s="287"/>
      <c r="R389" s="282"/>
      <c r="S389" s="287"/>
      <c r="T389" s="282"/>
      <c r="U389" s="288"/>
      <c r="V389" s="289"/>
      <c r="W389" s="282"/>
      <c r="X389" s="289"/>
      <c r="Y389" s="287"/>
      <c r="Z389" s="289"/>
      <c r="AA389" s="289"/>
      <c r="AB389" s="282"/>
      <c r="AC389" s="282"/>
      <c r="AD389" s="287"/>
      <c r="AE389" s="289"/>
      <c r="AF389" s="290" t="s">
        <v>252</v>
      </c>
    </row>
    <row r="390">
      <c r="A390" s="278"/>
      <c r="B390" s="279" t="s">
        <v>261</v>
      </c>
      <c r="C390" s="280" t="s">
        <v>265</v>
      </c>
      <c r="D390" s="281" t="s">
        <v>249</v>
      </c>
      <c r="E390" s="282">
        <v>156.5</v>
      </c>
      <c r="F390" s="283">
        <f>E390+E391</f>
      </c>
      <c r="G390" s="282">
        <v>662</v>
      </c>
      <c r="H390" s="282">
        <v>81</v>
      </c>
      <c r="I390" s="284">
        <f t="shared" si="728"/>
      </c>
      <c r="J390" s="285">
        <f t="shared" si="841"/>
      </c>
      <c r="K390" s="282">
        <v>3</v>
      </c>
      <c r="L390" s="235">
        <f t="shared" si="961"/>
      </c>
      <c r="M390" s="282">
        <v>0</v>
      </c>
      <c r="N390" s="286">
        <f t="shared" si="1023"/>
      </c>
      <c r="O390" s="282">
        <v>0</v>
      </c>
      <c r="P390" s="286">
        <f t="shared" si="1054"/>
      </c>
      <c r="Q390" s="287">
        <f>(M390+M391)/(O390+O391)</f>
      </c>
      <c r="R390" s="282">
        <v>1</v>
      </c>
      <c r="S390" s="287">
        <f>(O390+O391)/(K390+K391)</f>
      </c>
      <c r="T390" s="282">
        <v>1</v>
      </c>
      <c r="U390" s="288">
        <f>F390/T390</f>
      </c>
      <c r="V390" s="289">
        <f>(F390+4*500)/T390</f>
      </c>
      <c r="W390" s="282">
        <v>2911.199999999999</v>
      </c>
      <c r="X390" s="289">
        <f>W390/T390</f>
      </c>
      <c r="Y390" s="287">
        <f>T390/R390</f>
      </c>
      <c r="Z390" s="289">
        <f>W390/F390</f>
      </c>
      <c r="AA390" s="289">
        <f>W390/(F390+500)</f>
      </c>
      <c r="AB390" s="282">
        <v>0</v>
      </c>
      <c r="AC390" s="282">
        <v>0</v>
      </c>
      <c r="AD390" s="287">
        <f>AB390/T390</f>
      </c>
      <c r="AE390" s="289">
        <f>(W390-AC390)/(F390+500)</f>
      </c>
      <c r="AF390" s="290" t="s">
        <v>250</v>
      </c>
    </row>
    <row r="391">
      <c r="A391" s="278"/>
      <c r="B391" s="279"/>
      <c r="C391" s="280"/>
      <c r="D391" s="281" t="s">
        <v>251</v>
      </c>
      <c r="E391" s="282">
        <v>1162.05</v>
      </c>
      <c r="F391" s="283"/>
      <c r="G391" s="282">
        <v>8287</v>
      </c>
      <c r="H391" s="282">
        <v>399</v>
      </c>
      <c r="I391" s="284">
        <f t="shared" si="728"/>
      </c>
      <c r="J391" s="285">
        <f t="shared" si="841"/>
      </c>
      <c r="K391" s="282">
        <v>20</v>
      </c>
      <c r="L391" s="285">
        <f t="shared" si="961"/>
      </c>
      <c r="M391" s="282">
        <v>1</v>
      </c>
      <c r="N391" s="286">
        <f t="shared" si="1023"/>
      </c>
      <c r="O391" s="282">
        <v>0</v>
      </c>
      <c r="P391" s="286">
        <f t="shared" si="1054"/>
      </c>
      <c r="Q391" s="287"/>
      <c r="R391" s="282"/>
      <c r="S391" s="287"/>
      <c r="T391" s="282"/>
      <c r="U391" s="288"/>
      <c r="V391" s="289"/>
      <c r="W391" s="282"/>
      <c r="X391" s="289"/>
      <c r="Y391" s="287"/>
      <c r="Z391" s="289"/>
      <c r="AA391" s="289"/>
      <c r="AB391" s="282"/>
      <c r="AC391" s="282"/>
      <c r="AD391" s="287"/>
      <c r="AE391" s="289"/>
      <c r="AF391" s="290" t="s">
        <v>252</v>
      </c>
    </row>
    <row r="392">
      <c r="A392" s="278"/>
      <c r="B392" s="279" t="s">
        <v>262</v>
      </c>
      <c r="C392" s="280" t="s">
        <v>265</v>
      </c>
      <c r="D392" s="281" t="s">
        <v>249</v>
      </c>
      <c r="E392" s="282">
        <v>185.72</v>
      </c>
      <c r="F392" s="283">
        <f>E392+E393</f>
      </c>
      <c r="G392" s="282">
        <v>851</v>
      </c>
      <c r="H392" s="282">
        <v>105</v>
      </c>
      <c r="I392" s="284">
        <f t="shared" si="728"/>
      </c>
      <c r="J392" s="285">
        <f t="shared" si="841"/>
      </c>
      <c r="K392" s="282">
        <v>4</v>
      </c>
      <c r="L392" s="285">
        <f t="shared" si="961"/>
      </c>
      <c r="M392" s="282">
        <v>1</v>
      </c>
      <c r="N392" s="286">
        <f t="shared" si="1023"/>
      </c>
      <c r="O392" s="282">
        <v>0</v>
      </c>
      <c r="P392" s="286">
        <f t="shared" si="1054"/>
      </c>
      <c r="Q392" s="287">
        <f>(M392+M393)/(O392+O393)</f>
      </c>
      <c r="R392" s="282">
        <v>5</v>
      </c>
      <c r="S392" s="287">
        <f>(O392+O393)/(K392+K393)</f>
      </c>
      <c r="T392" s="282">
        <v>2</v>
      </c>
      <c r="U392" s="288">
        <f>F392/T392</f>
      </c>
      <c r="V392" s="289">
        <f>(F392+4*500)/T392</f>
      </c>
      <c r="W392" s="282">
        <v>3170.3999999999996</v>
      </c>
      <c r="X392" s="289">
        <f>W392/T392</f>
      </c>
      <c r="Y392" s="287">
        <f>T392/R392</f>
      </c>
      <c r="Z392" s="289">
        <f>W392/F392</f>
      </c>
      <c r="AA392" s="289">
        <f>W392/(F392+500)</f>
      </c>
      <c r="AB392" s="282">
        <v>0</v>
      </c>
      <c r="AC392" s="282">
        <v>0</v>
      </c>
      <c r="AD392" s="287">
        <f>AB392/T392</f>
      </c>
      <c r="AE392" s="289">
        <f>(W392-AC392)/(F392+500)</f>
      </c>
      <c r="AF392" s="290" t="s">
        <v>250</v>
      </c>
    </row>
    <row r="393">
      <c r="A393" s="278"/>
      <c r="B393" s="279"/>
      <c r="C393" s="280"/>
      <c r="D393" s="281" t="s">
        <v>251</v>
      </c>
      <c r="E393" s="282">
        <v>897.27</v>
      </c>
      <c r="F393" s="283"/>
      <c r="G393" s="282">
        <v>5933</v>
      </c>
      <c r="H393" s="292">
        <v>317</v>
      </c>
      <c r="I393" s="284">
        <f t="shared" si="728"/>
      </c>
      <c r="J393" s="285">
        <f t="shared" si="841"/>
      </c>
      <c r="K393" s="282">
        <v>22</v>
      </c>
      <c r="L393" s="285">
        <f t="shared" si="961"/>
      </c>
      <c r="M393" s="282">
        <v>0</v>
      </c>
      <c r="N393" s="286">
        <f t="shared" si="1023"/>
      </c>
      <c r="O393" s="282">
        <v>0</v>
      </c>
      <c r="P393" s="286">
        <f t="shared" si="1054"/>
      </c>
      <c r="Q393" s="287"/>
      <c r="R393" s="282"/>
      <c r="S393" s="287"/>
      <c r="T393" s="282"/>
      <c r="U393" s="288"/>
      <c r="V393" s="289"/>
      <c r="W393" s="282"/>
      <c r="X393" s="289"/>
      <c r="Y393" s="287"/>
      <c r="Z393" s="289"/>
      <c r="AA393" s="289"/>
      <c r="AB393" s="282"/>
      <c r="AC393" s="282"/>
      <c r="AD393" s="287"/>
      <c r="AE393" s="289"/>
      <c r="AF393" s="290" t="s">
        <v>252</v>
      </c>
    </row>
    <row r="394">
      <c r="A394" s="278"/>
      <c r="B394" s="293" t="s">
        <v>257</v>
      </c>
      <c r="C394" s="293"/>
      <c r="D394" s="293"/>
      <c r="E394" s="247">
        <f>SUM(E386:E393)</f>
      </c>
      <c r="F394" s="247">
        <f>SUM(F386:F393)</f>
      </c>
      <c r="G394" s="247">
        <f>SUM(G386:G393)</f>
      </c>
      <c r="H394" s="247">
        <f>SUM(H386:H393)</f>
      </c>
      <c r="I394" s="295">
        <f t="shared" si="728"/>
      </c>
      <c r="J394" s="296">
        <f t="shared" si="841"/>
      </c>
      <c r="K394" s="247">
        <f>SUM(K386:K393)</f>
      </c>
      <c r="L394" s="296">
        <f t="shared" si="961"/>
      </c>
      <c r="M394" s="247">
        <f>SUM(M386:M393)</f>
      </c>
      <c r="N394" s="297">
        <f t="shared" si="1023"/>
      </c>
      <c r="O394" s="247">
        <f>SUM(O386:O393)</f>
      </c>
      <c r="P394" s="297">
        <f t="shared" si="1054"/>
      </c>
      <c r="Q394" s="298">
        <f>M394/O394</f>
      </c>
      <c r="R394" s="247">
        <f>SUM(R386:R393)</f>
      </c>
      <c r="S394" s="298">
        <f>(O394+O394)/(K394+K394)</f>
      </c>
      <c r="T394" s="247">
        <f>SUM(T386:T393)</f>
      </c>
      <c r="U394" s="299">
        <f t="shared" ref="U394:U395" si="38">F394/T394</f>
      </c>
      <c r="V394" s="300">
        <f t="shared" ref="V394:V395" si="164">(F394+4*500)/T394</f>
      </c>
      <c r="W394" s="247">
        <f>SUM(W386:W393)</f>
      </c>
      <c r="X394" s="301">
        <f t="shared" ref="X394:X395" si="206">W394/T394</f>
      </c>
      <c r="Y394" s="298">
        <f t="shared" ref="Y394:Y395" si="344">T394/R394</f>
      </c>
      <c r="Z394" s="300">
        <f t="shared" ref="Z394:Z395" si="482">W394/F394</f>
      </c>
      <c r="AA394" s="300">
        <f>W394/(F394+COUNT(W386:W393*500))</f>
      </c>
      <c r="AB394" s="247">
        <f>SUM(AB386:AB393)</f>
      </c>
      <c r="AC394" s="247">
        <f>SUM(AC386:AC393)</f>
      </c>
      <c r="AD394" s="298">
        <f t="shared" ref="AD394:AD395" si="620">AB394/T394</f>
      </c>
      <c r="AE394" s="302">
        <f>(W394-AC394)/(F394+COUNT(W386:W393)*500)</f>
      </c>
      <c r="AF394" s="289"/>
    </row>
    <row r="395">
      <c r="A395" s="278"/>
      <c r="B395" s="229" t="s">
        <v>263</v>
      </c>
      <c r="C395" s="256" t="s">
        <v>289</v>
      </c>
      <c r="D395" s="231" t="s">
        <v>249</v>
      </c>
      <c r="E395" s="232">
        <v>237.88</v>
      </c>
      <c r="F395" s="233">
        <f>E395+E396</f>
      </c>
      <c r="G395" s="232">
        <v>1330</v>
      </c>
      <c r="H395" s="232">
        <v>115</v>
      </c>
      <c r="I395" s="234">
        <f t="shared" si="728"/>
      </c>
      <c r="J395" s="235">
        <f t="shared" si="841"/>
      </c>
      <c r="K395" s="232">
        <v>3</v>
      </c>
      <c r="L395" s="235">
        <f t="shared" si="961"/>
      </c>
      <c r="M395" s="232">
        <v>0</v>
      </c>
      <c r="N395" s="236">
        <f t="shared" si="1023"/>
      </c>
      <c r="O395" s="232">
        <v>0</v>
      </c>
      <c r="P395" s="236">
        <f t="shared" si="1054"/>
      </c>
      <c r="Q395" s="237">
        <f>(M395+M396)/(O395+O396)</f>
      </c>
      <c r="R395" s="232">
        <v>3</v>
      </c>
      <c r="S395" s="237">
        <f>(O395+O396)/(K395+K396)</f>
      </c>
      <c r="T395" s="232">
        <v>0</v>
      </c>
      <c r="U395" s="239">
        <f t="shared" si="38"/>
      </c>
      <c r="V395" s="240">
        <f t="shared" si="164"/>
      </c>
      <c r="W395" s="232">
        <v>0</v>
      </c>
      <c r="X395" s="240">
        <f t="shared" si="206"/>
      </c>
      <c r="Y395" s="237">
        <f t="shared" si="344"/>
      </c>
      <c r="Z395" s="240">
        <f t="shared" si="482"/>
      </c>
      <c r="AA395" s="240">
        <f>W395/(F395+500)</f>
      </c>
      <c r="AB395" s="232">
        <v>0</v>
      </c>
      <c r="AC395" s="232">
        <v>0</v>
      </c>
      <c r="AD395" s="237">
        <f t="shared" si="620"/>
      </c>
      <c r="AE395" s="240">
        <f>(W395-AC395)/(F395+500)</f>
      </c>
      <c r="AF395" s="240" t="s">
        <v>250</v>
      </c>
    </row>
    <row r="396">
      <c r="A396" s="278"/>
      <c r="B396" s="229"/>
      <c r="C396" s="256"/>
      <c r="D396" s="231" t="s">
        <v>251</v>
      </c>
      <c r="E396" s="232">
        <v>613</v>
      </c>
      <c r="F396" s="233"/>
      <c r="G396" s="232">
        <v>4484</v>
      </c>
      <c r="H396" s="245">
        <v>201</v>
      </c>
      <c r="I396" s="234">
        <f t="shared" si="728"/>
      </c>
      <c r="J396" s="235">
        <f t="shared" si="841"/>
      </c>
      <c r="K396" s="232">
        <v>13</v>
      </c>
      <c r="L396" s="235">
        <f t="shared" si="961"/>
      </c>
      <c r="M396" s="232">
        <v>0</v>
      </c>
      <c r="N396" s="236">
        <f t="shared" si="1023"/>
      </c>
      <c r="O396" s="232">
        <v>0</v>
      </c>
      <c r="P396" s="236">
        <f t="shared" si="1054"/>
      </c>
      <c r="Q396" s="237"/>
      <c r="R396" s="232"/>
      <c r="S396" s="237"/>
      <c r="T396" s="232"/>
      <c r="U396" s="239"/>
      <c r="V396" s="240"/>
      <c r="W396" s="232"/>
      <c r="X396" s="240"/>
      <c r="Y396" s="237"/>
      <c r="Z396" s="240"/>
      <c r="AA396" s="240"/>
      <c r="AB396" s="232"/>
      <c r="AC396" s="232"/>
      <c r="AD396" s="237"/>
      <c r="AE396" s="240"/>
      <c r="AF396" s="240" t="s">
        <v>252</v>
      </c>
    </row>
    <row r="397">
      <c r="A397" s="278"/>
      <c r="B397" s="279" t="s">
        <v>264</v>
      </c>
      <c r="C397" s="256" t="s">
        <v>289</v>
      </c>
      <c r="D397" s="281" t="s">
        <v>249</v>
      </c>
      <c r="E397" s="282">
        <v>199.55</v>
      </c>
      <c r="F397" s="283">
        <f>E397+E398</f>
      </c>
      <c r="G397" s="282">
        <v>1499</v>
      </c>
      <c r="H397" s="282">
        <v>93</v>
      </c>
      <c r="I397" s="284">
        <f t="shared" si="728"/>
      </c>
      <c r="J397" s="285">
        <f t="shared" si="841"/>
      </c>
      <c r="K397" s="282">
        <v>2</v>
      </c>
      <c r="L397" s="285">
        <f t="shared" si="961"/>
      </c>
      <c r="M397" s="282">
        <v>0</v>
      </c>
      <c r="N397" s="286">
        <f t="shared" si="1023"/>
      </c>
      <c r="O397" s="282">
        <v>0</v>
      </c>
      <c r="P397" s="286">
        <f t="shared" si="1054"/>
      </c>
      <c r="Q397" s="287">
        <f>(M397+M398)/(O397+O398)</f>
      </c>
      <c r="R397" s="282">
        <v>1</v>
      </c>
      <c r="S397" s="287">
        <f>(O397+O398)/(K397+K398)</f>
      </c>
      <c r="T397" s="282">
        <v>1</v>
      </c>
      <c r="U397" s="288">
        <f>F397/T397</f>
      </c>
      <c r="V397" s="289">
        <f>(F397+4*500)/T397</f>
      </c>
      <c r="W397" s="282">
        <v>715.2000000000007</v>
      </c>
      <c r="X397" s="289">
        <f>W397/T397</f>
      </c>
      <c r="Y397" s="287">
        <f>T397/R397</f>
      </c>
      <c r="Z397" s="289">
        <f>W397/F397</f>
      </c>
      <c r="AA397" s="289">
        <f>W397/(F397+500)</f>
      </c>
      <c r="AB397" s="282">
        <v>0</v>
      </c>
      <c r="AC397" s="282">
        <v>0</v>
      </c>
      <c r="AD397" s="287">
        <f>AB397/T397</f>
      </c>
      <c r="AE397" s="289">
        <f>(W397-AC397)/(F397+500)</f>
      </c>
      <c r="AF397" s="290" t="s">
        <v>266</v>
      </c>
    </row>
    <row r="398">
      <c r="A398" s="278"/>
      <c r="B398" s="279"/>
      <c r="C398" s="256"/>
      <c r="D398" s="281" t="s">
        <v>251</v>
      </c>
      <c r="E398" s="282">
        <v>427.26</v>
      </c>
      <c r="F398" s="283"/>
      <c r="G398" s="282">
        <v>2810</v>
      </c>
      <c r="H398" s="292">
        <v>133</v>
      </c>
      <c r="I398" s="284">
        <f t="shared" si="728"/>
      </c>
      <c r="J398" s="285">
        <f t="shared" si="841"/>
      </c>
      <c r="K398" s="282">
        <v>5</v>
      </c>
      <c r="L398" s="285">
        <f t="shared" si="961"/>
      </c>
      <c r="M398" s="282">
        <v>1</v>
      </c>
      <c r="N398" s="286">
        <f t="shared" si="1023"/>
      </c>
      <c r="O398" s="282">
        <v>0</v>
      </c>
      <c r="P398" s="286">
        <f t="shared" si="1054"/>
      </c>
      <c r="Q398" s="287"/>
      <c r="R398" s="282"/>
      <c r="S398" s="287"/>
      <c r="T398" s="282"/>
      <c r="U398" s="288"/>
      <c r="V398" s="289"/>
      <c r="W398" s="282"/>
      <c r="X398" s="289"/>
      <c r="Y398" s="287"/>
      <c r="Z398" s="289"/>
      <c r="AA398" s="289"/>
      <c r="AB398" s="282"/>
      <c r="AC398" s="282"/>
      <c r="AD398" s="287"/>
      <c r="AE398" s="289"/>
      <c r="AF398" s="290" t="s">
        <v>267</v>
      </c>
    </row>
    <row r="399">
      <c r="A399" s="278"/>
      <c r="B399" s="229" t="s">
        <v>268</v>
      </c>
      <c r="C399" s="256" t="s">
        <v>289</v>
      </c>
      <c r="D399" s="231" t="s">
        <v>249</v>
      </c>
      <c r="E399" s="232">
        <v>53.57</v>
      </c>
      <c r="F399" s="233">
        <f>E399+E400</f>
      </c>
      <c r="G399" s="232">
        <v>442</v>
      </c>
      <c r="H399" s="232">
        <v>37</v>
      </c>
      <c r="I399" s="234">
        <f t="shared" si="728"/>
      </c>
      <c r="J399" s="235">
        <f t="shared" si="841"/>
      </c>
      <c r="K399" s="232">
        <v>2</v>
      </c>
      <c r="L399" s="235">
        <f t="shared" si="961"/>
      </c>
      <c r="M399" s="232">
        <v>0</v>
      </c>
      <c r="N399" s="236">
        <f t="shared" si="1023"/>
      </c>
      <c r="O399" s="232">
        <v>0</v>
      </c>
      <c r="P399" s="236">
        <f t="shared" si="1054"/>
      </c>
      <c r="Q399" s="237">
        <f>(M399+M400)/(O399+O400)</f>
      </c>
      <c r="R399" s="232">
        <v>2</v>
      </c>
      <c r="S399" s="237">
        <f>(O399+O400)/(K399+K400)</f>
      </c>
      <c r="T399" s="232">
        <v>0</v>
      </c>
      <c r="U399" s="239">
        <f>F399/T399</f>
      </c>
      <c r="V399" s="240">
        <f>(F399+4*500)/T399</f>
      </c>
      <c r="W399" s="232">
        <v>0</v>
      </c>
      <c r="X399" s="240">
        <f>W399/T399</f>
      </c>
      <c r="Y399" s="237">
        <f>T399/R399</f>
      </c>
      <c r="Z399" s="240">
        <f>W399/F399</f>
      </c>
      <c r="AA399" s="240">
        <f>W399/(F399+500)</f>
      </c>
      <c r="AB399" s="232">
        <v>0</v>
      </c>
      <c r="AC399" s="232">
        <v>0</v>
      </c>
      <c r="AD399" s="237">
        <f>AB399/T399</f>
      </c>
      <c r="AE399" s="240">
        <f>(W399-AC399)/(F399+500)</f>
      </c>
      <c r="AF399" s="240" t="s">
        <v>266</v>
      </c>
    </row>
    <row r="400">
      <c r="A400" s="278"/>
      <c r="B400" s="229"/>
      <c r="C400" s="256"/>
      <c r="D400" s="231" t="s">
        <v>251</v>
      </c>
      <c r="E400" s="232">
        <v>388.58</v>
      </c>
      <c r="F400" s="233"/>
      <c r="G400" s="232">
        <v>2500</v>
      </c>
      <c r="H400" s="232">
        <v>94</v>
      </c>
      <c r="I400" s="234">
        <f t="shared" si="728"/>
      </c>
      <c r="J400" s="235">
        <f t="shared" si="841"/>
      </c>
      <c r="K400" s="232">
        <v>5</v>
      </c>
      <c r="L400" s="235">
        <f t="shared" si="961"/>
      </c>
      <c r="M400" s="232">
        <v>0</v>
      </c>
      <c r="N400" s="236">
        <f t="shared" si="1023"/>
      </c>
      <c r="O400" s="232">
        <v>0</v>
      </c>
      <c r="P400" s="236">
        <f t="shared" si="1054"/>
      </c>
      <c r="Q400" s="237"/>
      <c r="R400" s="232"/>
      <c r="S400" s="237"/>
      <c r="T400" s="232"/>
      <c r="U400" s="239"/>
      <c r="V400" s="240"/>
      <c r="W400" s="303"/>
      <c r="X400" s="240"/>
      <c r="Y400" s="237"/>
      <c r="Z400" s="240"/>
      <c r="AA400" s="240"/>
      <c r="AB400" s="232"/>
      <c r="AC400" s="232"/>
      <c r="AD400" s="237"/>
      <c r="AE400" s="240"/>
      <c r="AF400" s="240" t="s">
        <v>267</v>
      </c>
    </row>
    <row r="401">
      <c r="A401" s="278"/>
      <c r="B401" s="293" t="s">
        <v>257</v>
      </c>
      <c r="C401" s="293"/>
      <c r="D401" s="293"/>
      <c r="E401" s="294">
        <f>SUM(E395:E400)</f>
      </c>
      <c r="F401" s="294">
        <f>SUM(F395:F400)</f>
      </c>
      <c r="G401" s="294">
        <f>SUM(G395:G400)</f>
      </c>
      <c r="H401" s="294">
        <f>SUM(H395:H400)</f>
      </c>
      <c r="I401" s="295">
        <f t="shared" si="728"/>
      </c>
      <c r="J401" s="296">
        <f t="shared" si="841"/>
      </c>
      <c r="K401" s="294">
        <f>SUM(K395:K400)</f>
      </c>
      <c r="L401" s="296">
        <f t="shared" si="961"/>
      </c>
      <c r="M401" s="294">
        <f>SUM(M395:M400)</f>
      </c>
      <c r="N401" s="297">
        <f t="shared" si="1023"/>
      </c>
      <c r="O401" s="294">
        <f>SUM(O395:O400)</f>
      </c>
      <c r="P401" s="297">
        <f t="shared" si="1054"/>
      </c>
      <c r="Q401" s="298">
        <f>M401/O401</f>
      </c>
      <c r="R401" s="294">
        <f>SUM(R395:R400)</f>
      </c>
      <c r="S401" s="298">
        <f>(O401+O401)/(K401+K401)</f>
      </c>
      <c r="T401" s="294">
        <f>SUM(T395:T400)</f>
      </c>
      <c r="U401" s="299">
        <f t="shared" ref="U401:U402" si="39">F401/T401</f>
      </c>
      <c r="V401" s="300">
        <f t="shared" ref="V401:V402" si="165">(F401+4*500)/T401</f>
      </c>
      <c r="W401" s="294">
        <f>SUM(W395:W400)</f>
      </c>
      <c r="X401" s="301">
        <f t="shared" ref="X401:X402" si="207">W401/T401</f>
      </c>
      <c r="Y401" s="298">
        <f t="shared" ref="Y401:Y402" si="345">T401/R401</f>
      </c>
      <c r="Z401" s="300">
        <f t="shared" ref="Z401:Z402" si="483">W401/F401</f>
      </c>
      <c r="AA401" s="300">
        <f>W401/(F401+COUNT(W395:W400*500))</f>
      </c>
      <c r="AB401" s="294">
        <f>SUM(AB395:AB400)</f>
      </c>
      <c r="AC401" s="294">
        <f>SUM(AC395:AC400)</f>
      </c>
      <c r="AD401" s="298">
        <f t="shared" ref="AD401:AD402" si="621">AB401/T401</f>
      </c>
      <c r="AE401" s="302">
        <f>(W401-AC401)/(F401+COUNT(W395:W400)*500)</f>
      </c>
      <c r="AF401" s="289"/>
    </row>
    <row r="402">
      <c r="A402" s="278"/>
      <c r="B402" s="304" t="s">
        <v>269</v>
      </c>
      <c r="C402" s="280" t="s">
        <v>273</v>
      </c>
      <c r="D402" s="281" t="s">
        <v>249</v>
      </c>
      <c r="E402" s="282">
        <v>73.15</v>
      </c>
      <c r="F402" s="283">
        <f>E402+E403</f>
      </c>
      <c r="G402" s="282">
        <v>391</v>
      </c>
      <c r="H402" s="282">
        <v>15</v>
      </c>
      <c r="I402" s="284">
        <f t="shared" si="728"/>
      </c>
      <c r="J402" s="285">
        <f t="shared" si="841"/>
      </c>
      <c r="K402" s="282">
        <v>0</v>
      </c>
      <c r="L402" s="285">
        <f t="shared" si="961"/>
      </c>
      <c r="M402" s="282">
        <v>0</v>
      </c>
      <c r="N402" s="286">
        <f t="shared" si="1023"/>
      </c>
      <c r="O402" s="282">
        <v>0</v>
      </c>
      <c r="P402" s="286">
        <f t="shared" si="1054"/>
      </c>
      <c r="Q402" s="287">
        <f>(M402+M403)/(O402+O403)</f>
      </c>
      <c r="R402" s="282">
        <v>2</v>
      </c>
      <c r="S402" s="287">
        <f>(O402+O403)/(K402+K403)</f>
      </c>
      <c r="T402" s="282">
        <v>0</v>
      </c>
      <c r="U402" s="288">
        <f t="shared" si="39"/>
      </c>
      <c r="V402" s="289">
        <f t="shared" si="165"/>
      </c>
      <c r="W402" s="282">
        <v>0</v>
      </c>
      <c r="X402" s="289">
        <f t="shared" si="207"/>
      </c>
      <c r="Y402" s="287">
        <f t="shared" si="345"/>
      </c>
      <c r="Z402" s="289">
        <f t="shared" si="483"/>
      </c>
      <c r="AA402" s="289">
        <f>W402/(F402+500)</f>
      </c>
      <c r="AB402" s="282">
        <v>0</v>
      </c>
      <c r="AC402" s="282">
        <v>0</v>
      </c>
      <c r="AD402" s="287">
        <f t="shared" si="621"/>
      </c>
      <c r="AE402" s="289">
        <f>(W402-AC402)/(F402+500)</f>
      </c>
      <c r="AF402" s="290" t="s">
        <v>266</v>
      </c>
    </row>
    <row r="403">
      <c r="A403" s="278"/>
      <c r="B403" s="304"/>
      <c r="C403" s="280"/>
      <c r="D403" s="281" t="s">
        <v>251</v>
      </c>
      <c r="E403" s="282">
        <v>559.18</v>
      </c>
      <c r="F403" s="283"/>
      <c r="G403" s="282">
        <v>4423</v>
      </c>
      <c r="H403" s="282">
        <v>126</v>
      </c>
      <c r="I403" s="284">
        <f t="shared" si="728"/>
      </c>
      <c r="J403" s="285">
        <f t="shared" si="841"/>
      </c>
      <c r="K403" s="282">
        <v>9</v>
      </c>
      <c r="L403" s="285">
        <f t="shared" si="961"/>
      </c>
      <c r="M403" s="282">
        <v>0</v>
      </c>
      <c r="N403" s="286">
        <f t="shared" si="1023"/>
      </c>
      <c r="O403" s="282">
        <v>0</v>
      </c>
      <c r="P403" s="286">
        <f t="shared" si="1054"/>
      </c>
      <c r="Q403" s="287"/>
      <c r="R403" s="282"/>
      <c r="S403" s="287"/>
      <c r="T403" s="282"/>
      <c r="U403" s="288"/>
      <c r="V403" s="289"/>
      <c r="W403" s="282"/>
      <c r="X403" s="289"/>
      <c r="Y403" s="287"/>
      <c r="Z403" s="289"/>
      <c r="AA403" s="289"/>
      <c r="AB403" s="282"/>
      <c r="AC403" s="282"/>
      <c r="AD403" s="287"/>
      <c r="AE403" s="289"/>
      <c r="AF403" s="290" t="s">
        <v>267</v>
      </c>
    </row>
    <row r="404">
      <c r="A404" s="278"/>
      <c r="B404" s="304" t="s">
        <v>270</v>
      </c>
      <c r="C404" s="280" t="s">
        <v>273</v>
      </c>
      <c r="D404" s="281" t="s">
        <v>249</v>
      </c>
      <c r="E404" s="282">
        <v>35.47</v>
      </c>
      <c r="F404" s="283">
        <f>E404+E405</f>
      </c>
      <c r="G404" s="282">
        <v>262</v>
      </c>
      <c r="H404" s="282">
        <v>19</v>
      </c>
      <c r="I404" s="284">
        <f t="shared" si="728"/>
      </c>
      <c r="J404" s="285">
        <f t="shared" si="841"/>
      </c>
      <c r="K404" s="282">
        <v>0</v>
      </c>
      <c r="L404" s="285">
        <f t="shared" si="961"/>
      </c>
      <c r="M404" s="282">
        <v>0</v>
      </c>
      <c r="N404" s="286">
        <f t="shared" si="1023"/>
      </c>
      <c r="O404" s="282">
        <v>0</v>
      </c>
      <c r="P404" s="286">
        <f t="shared" si="1054"/>
      </c>
      <c r="Q404" s="287">
        <f>(M404+M405)/(O404+O405)</f>
      </c>
      <c r="R404" s="282">
        <v>1</v>
      </c>
      <c r="S404" s="287">
        <f>(O404+O405)/(K404+K405)</f>
      </c>
      <c r="T404" s="282">
        <v>0</v>
      </c>
      <c r="U404" s="288">
        <f>F404/T404</f>
      </c>
      <c r="V404" s="289">
        <f>(F404+4*500)/T404</f>
      </c>
      <c r="W404" s="282">
        <v>0</v>
      </c>
      <c r="X404" s="289">
        <f>W404/T404</f>
      </c>
      <c r="Y404" s="287">
        <f>T404/R404</f>
      </c>
      <c r="Z404" s="289">
        <f>W404/F404</f>
      </c>
      <c r="AA404" s="289">
        <f>W404/(F404+500)</f>
      </c>
      <c r="AB404" s="282">
        <v>0</v>
      </c>
      <c r="AC404" s="282">
        <v>0</v>
      </c>
      <c r="AD404" s="287">
        <f>AB404/T404</f>
      </c>
      <c r="AE404" s="289">
        <f>(W404-AC404)/(F404+500)</f>
      </c>
      <c r="AF404" s="290" t="s">
        <v>266</v>
      </c>
    </row>
    <row r="405">
      <c r="A405" s="278"/>
      <c r="B405" s="304"/>
      <c r="C405" s="280"/>
      <c r="D405" s="281" t="s">
        <v>251</v>
      </c>
      <c r="E405" s="282">
        <v>681.22</v>
      </c>
      <c r="F405" s="283"/>
      <c r="G405" s="282">
        <v>4259</v>
      </c>
      <c r="H405" s="282">
        <v>165</v>
      </c>
      <c r="I405" s="284">
        <f t="shared" si="728"/>
      </c>
      <c r="J405" s="285">
        <f t="shared" si="841"/>
      </c>
      <c r="K405" s="282">
        <v>11</v>
      </c>
      <c r="L405" s="285">
        <f t="shared" si="961"/>
      </c>
      <c r="M405" s="282">
        <v>0</v>
      </c>
      <c r="N405" s="286">
        <f t="shared" si="1023"/>
      </c>
      <c r="O405" s="282">
        <v>0</v>
      </c>
      <c r="P405" s="286">
        <f t="shared" si="1054"/>
      </c>
      <c r="Q405" s="287"/>
      <c r="R405" s="282"/>
      <c r="S405" s="287"/>
      <c r="T405" s="282"/>
      <c r="U405" s="288"/>
      <c r="V405" s="289"/>
      <c r="W405" s="282"/>
      <c r="X405" s="289"/>
      <c r="Y405" s="287"/>
      <c r="Z405" s="289"/>
      <c r="AA405" s="289"/>
      <c r="AB405" s="282"/>
      <c r="AC405" s="282"/>
      <c r="AD405" s="287"/>
      <c r="AE405" s="289"/>
      <c r="AF405" s="290" t="s">
        <v>267</v>
      </c>
    </row>
    <row r="406">
      <c r="A406" s="278"/>
      <c r="B406" s="304" t="s">
        <v>271</v>
      </c>
      <c r="C406" s="280" t="s">
        <v>273</v>
      </c>
      <c r="D406" s="281" t="s">
        <v>249</v>
      </c>
      <c r="E406" s="282">
        <v>50.42</v>
      </c>
      <c r="F406" s="283">
        <f>E406+E407</f>
      </c>
      <c r="G406" s="282">
        <v>440</v>
      </c>
      <c r="H406" s="282">
        <v>43</v>
      </c>
      <c r="I406" s="284">
        <f t="shared" si="728"/>
      </c>
      <c r="J406" s="285">
        <f t="shared" si="841"/>
      </c>
      <c r="K406" s="282">
        <v>0</v>
      </c>
      <c r="L406" s="285">
        <f t="shared" si="961"/>
      </c>
      <c r="M406" s="282">
        <v>0</v>
      </c>
      <c r="N406" s="286">
        <f t="shared" si="1023"/>
      </c>
      <c r="O406" s="282">
        <v>0</v>
      </c>
      <c r="P406" s="286">
        <f t="shared" si="1054"/>
      </c>
      <c r="Q406" s="287">
        <f>(M406+M407)/(O406+O407)</f>
      </c>
      <c r="R406" s="282">
        <v>1</v>
      </c>
      <c r="S406" s="287">
        <f>(O406+O407)/(K406+K407)</f>
      </c>
      <c r="T406" s="282">
        <v>0</v>
      </c>
      <c r="U406" s="288">
        <f>F406/T406</f>
      </c>
      <c r="V406" s="289">
        <f>(F406+4*500)/T406</f>
      </c>
      <c r="W406" s="282">
        <v>0</v>
      </c>
      <c r="X406" s="289">
        <f>W406/T406</f>
      </c>
      <c r="Y406" s="287">
        <f>T406/R406</f>
      </c>
      <c r="Z406" s="289">
        <f>W406/F406</f>
      </c>
      <c r="AA406" s="289">
        <f>W406/(F406+500)</f>
      </c>
      <c r="AB406" s="282">
        <v>0</v>
      </c>
      <c r="AC406" s="282">
        <v>0</v>
      </c>
      <c r="AD406" s="287">
        <f>AB406/T406</f>
      </c>
      <c r="AE406" s="289">
        <f>(W406-AC406)/(F406+500)</f>
      </c>
      <c r="AF406" s="290" t="s">
        <v>266</v>
      </c>
    </row>
    <row r="407">
      <c r="A407" s="278"/>
      <c r="B407" s="304"/>
      <c r="C407" s="280"/>
      <c r="D407" s="281" t="s">
        <v>251</v>
      </c>
      <c r="E407" s="282">
        <v>492.01</v>
      </c>
      <c r="F407" s="283"/>
      <c r="G407" s="282">
        <v>3574</v>
      </c>
      <c r="H407" s="282">
        <v>106</v>
      </c>
      <c r="I407" s="284">
        <f t="shared" si="728"/>
      </c>
      <c r="J407" s="285">
        <f t="shared" si="841"/>
      </c>
      <c r="K407" s="282">
        <v>6</v>
      </c>
      <c r="L407" s="285">
        <f t="shared" si="961"/>
      </c>
      <c r="M407" s="282">
        <v>1</v>
      </c>
      <c r="N407" s="286">
        <f t="shared" si="1023"/>
      </c>
      <c r="O407" s="282">
        <v>0</v>
      </c>
      <c r="P407" s="286">
        <f t="shared" si="1054"/>
      </c>
      <c r="Q407" s="287"/>
      <c r="R407" s="282"/>
      <c r="S407" s="287"/>
      <c r="T407" s="282"/>
      <c r="U407" s="288"/>
      <c r="V407" s="289"/>
      <c r="W407" s="282"/>
      <c r="X407" s="289"/>
      <c r="Y407" s="287"/>
      <c r="Z407" s="289"/>
      <c r="AA407" s="289"/>
      <c r="AB407" s="282"/>
      <c r="AC407" s="282"/>
      <c r="AD407" s="287"/>
      <c r="AE407" s="289"/>
      <c r="AF407" s="290" t="s">
        <v>267</v>
      </c>
    </row>
    <row r="408">
      <c r="A408" s="278"/>
      <c r="B408" s="279" t="s">
        <v>272</v>
      </c>
      <c r="C408" s="280" t="s">
        <v>273</v>
      </c>
      <c r="D408" s="281" t="s">
        <v>249</v>
      </c>
      <c r="E408" s="282">
        <v>76.18</v>
      </c>
      <c r="F408" s="283">
        <f>E408+E409</f>
      </c>
      <c r="G408" s="282">
        <v>520</v>
      </c>
      <c r="H408" s="282">
        <v>48</v>
      </c>
      <c r="I408" s="284">
        <f t="shared" si="728"/>
      </c>
      <c r="J408" s="285">
        <f t="shared" si="841"/>
      </c>
      <c r="K408" s="282">
        <v>1</v>
      </c>
      <c r="L408" s="285">
        <f t="shared" si="961"/>
      </c>
      <c r="M408" s="282">
        <v>0</v>
      </c>
      <c r="N408" s="286">
        <f t="shared" si="1023"/>
      </c>
      <c r="O408" s="282">
        <v>0</v>
      </c>
      <c r="P408" s="286">
        <f t="shared" si="1054"/>
      </c>
      <c r="Q408" s="287">
        <f>(M408+M409)/(O408+O409)</f>
      </c>
      <c r="R408" s="282">
        <v>2</v>
      </c>
      <c r="S408" s="287">
        <f>(O408+O409)/(K408+K409)</f>
      </c>
      <c r="T408" s="282">
        <v>0</v>
      </c>
      <c r="U408" s="288">
        <f>F408/T408</f>
      </c>
      <c r="V408" s="289">
        <f>(F408+4*500)/T408</f>
      </c>
      <c r="W408" s="282">
        <v>0</v>
      </c>
      <c r="X408" s="289">
        <f>W408/T408</f>
      </c>
      <c r="Y408" s="287">
        <f>T408/R408</f>
      </c>
      <c r="Z408" s="289">
        <f>W408/F408</f>
      </c>
      <c r="AA408" s="289">
        <f>W408/(F408+500)</f>
      </c>
      <c r="AB408" s="282">
        <v>0</v>
      </c>
      <c r="AC408" s="282">
        <v>0</v>
      </c>
      <c r="AD408" s="287">
        <f>AB408/T408</f>
      </c>
      <c r="AE408" s="289">
        <f>(W408-AC408)/(F408+500)</f>
      </c>
      <c r="AF408" s="290" t="s">
        <v>266</v>
      </c>
    </row>
    <row r="409">
      <c r="A409" s="278"/>
      <c r="B409" s="279"/>
      <c r="C409" s="280"/>
      <c r="D409" s="281" t="s">
        <v>251</v>
      </c>
      <c r="E409" s="282">
        <v>853.85</v>
      </c>
      <c r="F409" s="283"/>
      <c r="G409" s="282">
        <v>6623</v>
      </c>
      <c r="H409" s="282">
        <v>311</v>
      </c>
      <c r="I409" s="284">
        <f t="shared" si="728"/>
      </c>
      <c r="J409" s="285">
        <f t="shared" si="841"/>
      </c>
      <c r="K409" s="282">
        <v>18</v>
      </c>
      <c r="L409" s="285">
        <f t="shared" si="961"/>
      </c>
      <c r="M409" s="282">
        <v>1</v>
      </c>
      <c r="N409" s="286">
        <f t="shared" si="1023"/>
      </c>
      <c r="O409" s="282">
        <v>0</v>
      </c>
      <c r="P409" s="286">
        <f t="shared" si="1054"/>
      </c>
      <c r="Q409" s="287"/>
      <c r="R409" s="282"/>
      <c r="S409" s="287"/>
      <c r="T409" s="282"/>
      <c r="U409" s="288"/>
      <c r="V409" s="289"/>
      <c r="W409" s="282"/>
      <c r="X409" s="289"/>
      <c r="Y409" s="287"/>
      <c r="Z409" s="289"/>
      <c r="AA409" s="289"/>
      <c r="AB409" s="282"/>
      <c r="AC409" s="282"/>
      <c r="AD409" s="287"/>
      <c r="AE409" s="289"/>
      <c r="AF409" s="290" t="s">
        <v>267</v>
      </c>
    </row>
    <row r="410">
      <c r="A410" s="278"/>
      <c r="B410" s="246" t="s">
        <v>257</v>
      </c>
      <c r="C410" s="246"/>
      <c r="D410" s="246"/>
      <c r="E410" s="247">
        <f>SUM(E402:E409)</f>
      </c>
      <c r="F410" s="247">
        <f>SUM(F402:F409)</f>
      </c>
      <c r="G410" s="247">
        <f>SUM(G402:G409)</f>
      </c>
      <c r="H410" s="247">
        <f>SUM(H402:H409)</f>
      </c>
      <c r="I410" s="248">
        <f t="shared" si="728"/>
      </c>
      <c r="J410" s="249">
        <f t="shared" si="841"/>
      </c>
      <c r="K410" s="247">
        <f>SUM(K402:K409)</f>
      </c>
      <c r="L410" s="249">
        <f t="shared" si="961"/>
      </c>
      <c r="M410" s="247">
        <f>SUM(M402:M409)</f>
      </c>
      <c r="N410" s="250">
        <f t="shared" si="1023"/>
      </c>
      <c r="O410" s="247">
        <f>SUM(O402:O409)</f>
      </c>
      <c r="P410" s="250">
        <f t="shared" si="1054"/>
      </c>
      <c r="Q410" s="251">
        <f>M410/O410</f>
      </c>
      <c r="R410" s="247">
        <f>SUM(R402:R409)</f>
      </c>
      <c r="S410" s="251">
        <f>(O410+O410)/(K410+K410)</f>
      </c>
      <c r="T410" s="247">
        <f>SUM(T402:T409)</f>
      </c>
      <c r="U410" s="252">
        <f t="shared" ref="U410:U411" si="40">F410/T410</f>
      </c>
      <c r="V410" s="253">
        <f t="shared" ref="V410:V411" si="166">(F410+4*500)/T410</f>
      </c>
      <c r="W410" s="247">
        <f>SUM(W402:W409)</f>
      </c>
      <c r="X410" s="254">
        <f t="shared" ref="X410:X411" si="208">W410/T410</f>
      </c>
      <c r="Y410" s="251">
        <f t="shared" ref="Y410:Y411" si="346">T410/R410</f>
      </c>
      <c r="Z410" s="253">
        <f t="shared" ref="Z410:Z411" si="484">W410/F410</f>
      </c>
      <c r="AA410" s="253">
        <f>W410/(F410+COUNT(W402:W409)*500)</f>
      </c>
      <c r="AB410" s="247">
        <f>SUM(AB402:AB409)</f>
      </c>
      <c r="AC410" s="247">
        <f>SUM(AC402:AC409)</f>
      </c>
      <c r="AD410" s="251">
        <f t="shared" ref="AD410:AD411" si="622">AB410/T410</f>
      </c>
      <c r="AE410" s="255">
        <f>(W410-AC410)/(F410+COUNT(W402:W409)*500)</f>
      </c>
      <c r="AF410" s="240"/>
    </row>
    <row r="411">
      <c r="A411" s="278"/>
      <c r="B411" s="279" t="s">
        <v>274</v>
      </c>
      <c r="C411" s="280" t="s">
        <v>291</v>
      </c>
      <c r="D411" s="231" t="s">
        <v>249</v>
      </c>
      <c r="E411" s="232">
        <v>122.96</v>
      </c>
      <c r="F411" s="233">
        <f>E411+E412</f>
      </c>
      <c r="G411" s="232">
        <v>501</v>
      </c>
      <c r="H411" s="232">
        <v>43</v>
      </c>
      <c r="I411" s="234">
        <f t="shared" si="728"/>
      </c>
      <c r="J411" s="235">
        <f t="shared" si="841"/>
      </c>
      <c r="K411" s="232">
        <v>4</v>
      </c>
      <c r="L411" s="285">
        <f t="shared" si="961"/>
      </c>
      <c r="M411" s="232">
        <v>0</v>
      </c>
      <c r="N411" s="236">
        <f t="shared" si="1023"/>
      </c>
      <c r="O411" s="232">
        <v>0</v>
      </c>
      <c r="P411" s="236">
        <f t="shared" si="1054"/>
      </c>
      <c r="Q411" s="237">
        <f>(M411+M412)/(O411+O412)</f>
      </c>
      <c r="R411" s="232">
        <v>7</v>
      </c>
      <c r="S411" s="237">
        <f>(O411+O412)/(K411+K412)</f>
      </c>
      <c r="T411" s="232">
        <v>1</v>
      </c>
      <c r="U411" s="239">
        <f t="shared" si="40"/>
      </c>
      <c r="V411" s="240">
        <f t="shared" si="166"/>
      </c>
      <c r="W411" s="232">
        <v>763.2000000000007</v>
      </c>
      <c r="X411" s="240">
        <f t="shared" si="208"/>
      </c>
      <c r="Y411" s="237">
        <f t="shared" si="346"/>
      </c>
      <c r="Z411" s="240">
        <f t="shared" si="484"/>
      </c>
      <c r="AA411" s="240">
        <f>W411/(F411+500)</f>
      </c>
      <c r="AB411" s="232">
        <v>1</v>
      </c>
      <c r="AC411" s="232">
        <v>763.2</v>
      </c>
      <c r="AD411" s="237">
        <f t="shared" si="622"/>
      </c>
      <c r="AE411" s="240">
        <f>(W411-AC411)/(F411+500)</f>
      </c>
      <c r="AF411" s="240" t="s">
        <v>266</v>
      </c>
    </row>
    <row r="412">
      <c r="A412" s="278"/>
      <c r="B412" s="279"/>
      <c r="C412" s="280"/>
      <c r="D412" s="231" t="s">
        <v>251</v>
      </c>
      <c r="E412" s="232">
        <v>1102.32</v>
      </c>
      <c r="F412" s="233"/>
      <c r="G412" s="232">
        <v>8761</v>
      </c>
      <c r="H412" s="232">
        <v>415</v>
      </c>
      <c r="I412" s="234">
        <f t="shared" si="728"/>
      </c>
      <c r="J412" s="235">
        <f t="shared" si="841"/>
      </c>
      <c r="K412" s="232">
        <v>22</v>
      </c>
      <c r="L412" s="285">
        <f t="shared" si="961"/>
      </c>
      <c r="M412" s="232">
        <v>1</v>
      </c>
      <c r="N412" s="236">
        <f t="shared" si="1023"/>
      </c>
      <c r="O412" s="232">
        <v>0</v>
      </c>
      <c r="P412" s="236">
        <f t="shared" si="1054"/>
      </c>
      <c r="Q412" s="237"/>
      <c r="R412" s="232"/>
      <c r="S412" s="237"/>
      <c r="T412" s="232"/>
      <c r="U412" s="239"/>
      <c r="V412" s="240"/>
      <c r="W412" s="232"/>
      <c r="X412" s="240"/>
      <c r="Y412" s="237"/>
      <c r="Z412" s="240"/>
      <c r="AA412" s="240"/>
      <c r="AB412" s="232"/>
      <c r="AC412" s="232"/>
      <c r="AD412" s="237"/>
      <c r="AE412" s="240"/>
      <c r="AF412" s="240" t="s">
        <v>267</v>
      </c>
    </row>
    <row r="413">
      <c r="A413" s="278"/>
      <c r="B413" s="279" t="s">
        <v>275</v>
      </c>
      <c r="C413" s="280" t="s">
        <v>291</v>
      </c>
      <c r="D413" s="231" t="s">
        <v>249</v>
      </c>
      <c r="E413" s="232">
        <v>117.53</v>
      </c>
      <c r="F413" s="233">
        <f>E413+E414</f>
      </c>
      <c r="G413" s="232">
        <v>669</v>
      </c>
      <c r="H413" s="232">
        <v>50</v>
      </c>
      <c r="I413" s="234">
        <f t="shared" si="728"/>
      </c>
      <c r="J413" s="235">
        <f t="shared" si="841"/>
      </c>
      <c r="K413" s="232">
        <v>2</v>
      </c>
      <c r="L413" s="285">
        <f t="shared" si="961"/>
      </c>
      <c r="M413" s="232">
        <v>0</v>
      </c>
      <c r="N413" s="236">
        <f t="shared" si="1023"/>
      </c>
      <c r="O413" s="232">
        <v>0</v>
      </c>
      <c r="P413" s="236">
        <f t="shared" si="1054"/>
      </c>
      <c r="Q413" s="237">
        <f>(M413+M414)/(O413+O414)</f>
      </c>
      <c r="R413" s="232">
        <v>5</v>
      </c>
      <c r="S413" s="237">
        <f>(O413+O414)/(K413+K414)</f>
      </c>
      <c r="T413" s="232">
        <v>0</v>
      </c>
      <c r="U413" s="239">
        <f>F413/T413</f>
      </c>
      <c r="V413" s="240">
        <f>(F413+4*500)/T413</f>
      </c>
      <c r="W413" s="232">
        <v>0</v>
      </c>
      <c r="X413" s="240">
        <f>W413/T413</f>
      </c>
      <c r="Y413" s="237">
        <f>T413/R413</f>
      </c>
      <c r="Z413" s="240">
        <f>W413/F413</f>
      </c>
      <c r="AA413" s="240">
        <f>W413/(F413+500)</f>
      </c>
      <c r="AB413" s="232">
        <v>0</v>
      </c>
      <c r="AC413" s="232">
        <v>0</v>
      </c>
      <c r="AD413" s="237">
        <f>AB413/T413</f>
      </c>
      <c r="AE413" s="240">
        <f>(W413-AC413)/(F413+500)</f>
      </c>
      <c r="AF413" s="240" t="s">
        <v>266</v>
      </c>
    </row>
    <row r="414">
      <c r="A414" s="278"/>
      <c r="B414" s="279"/>
      <c r="C414" s="280"/>
      <c r="D414" s="231" t="s">
        <v>251</v>
      </c>
      <c r="E414" s="232">
        <v>829.07</v>
      </c>
      <c r="F414" s="233"/>
      <c r="G414" s="232">
        <v>6115</v>
      </c>
      <c r="H414" s="232">
        <v>322</v>
      </c>
      <c r="I414" s="234">
        <f t="shared" si="728"/>
      </c>
      <c r="J414" s="235">
        <f t="shared" si="841"/>
      </c>
      <c r="K414" s="232">
        <v>21</v>
      </c>
      <c r="L414" s="285">
        <f t="shared" si="961"/>
      </c>
      <c r="M414" s="232">
        <v>0</v>
      </c>
      <c r="N414" s="236">
        <f t="shared" si="1023"/>
      </c>
      <c r="O414" s="232">
        <v>0</v>
      </c>
      <c r="P414" s="236">
        <f t="shared" si="1054"/>
      </c>
      <c r="Q414" s="237"/>
      <c r="R414" s="232"/>
      <c r="S414" s="237"/>
      <c r="T414" s="232"/>
      <c r="U414" s="239"/>
      <c r="V414" s="240"/>
      <c r="W414" s="232"/>
      <c r="X414" s="240"/>
      <c r="Y414" s="237"/>
      <c r="Z414" s="240"/>
      <c r="AA414" s="240"/>
      <c r="AB414" s="232"/>
      <c r="AC414" s="232"/>
      <c r="AD414" s="237"/>
      <c r="AE414" s="240"/>
      <c r="AF414" s="240" t="s">
        <v>267</v>
      </c>
    </row>
    <row r="415">
      <c r="A415" s="278"/>
      <c r="B415" s="279" t="s">
        <v>276</v>
      </c>
      <c r="C415" s="280" t="s">
        <v>291</v>
      </c>
      <c r="D415" s="231" t="s">
        <v>249</v>
      </c>
      <c r="E415" s="232">
        <v>125.65</v>
      </c>
      <c r="F415" s="233">
        <f>E415+E416</f>
      </c>
      <c r="G415" s="232">
        <v>535</v>
      </c>
      <c r="H415" s="232">
        <v>76</v>
      </c>
      <c r="I415" s="234">
        <f t="shared" si="728"/>
      </c>
      <c r="J415" s="235">
        <f t="shared" si="841"/>
      </c>
      <c r="K415" s="232">
        <v>5</v>
      </c>
      <c r="L415" s="285">
        <f t="shared" si="961"/>
      </c>
      <c r="M415" s="232">
        <v>0</v>
      </c>
      <c r="N415" s="236">
        <f t="shared" si="1023"/>
      </c>
      <c r="O415" s="232">
        <v>0</v>
      </c>
      <c r="P415" s="236">
        <f t="shared" si="1054"/>
      </c>
      <c r="Q415" s="237">
        <f>(M415+M416)/(O415+O416)</f>
      </c>
      <c r="R415" s="232">
        <v>21</v>
      </c>
      <c r="S415" s="237">
        <f>(O415+O416)/(K415+K416)</f>
      </c>
      <c r="T415" s="232">
        <v>4</v>
      </c>
      <c r="U415" s="239">
        <f>F415/T415</f>
      </c>
      <c r="V415" s="240">
        <f>(F415+4*500)/T415</f>
      </c>
      <c r="W415" s="232">
        <v>6255.5999999999985</v>
      </c>
      <c r="X415" s="240">
        <f>W415/T415</f>
      </c>
      <c r="Y415" s="237">
        <f>T415/R415</f>
      </c>
      <c r="Z415" s="240">
        <f>W415/F415</f>
      </c>
      <c r="AA415" s="240">
        <f>W415/(F415+500)</f>
      </c>
      <c r="AB415" s="232">
        <v>0</v>
      </c>
      <c r="AC415" s="232">
        <v>0</v>
      </c>
      <c r="AD415" s="237">
        <f>AB415/T415</f>
      </c>
      <c r="AE415" s="240">
        <f>(W415-AC415)/(F415+500)</f>
      </c>
      <c r="AF415" s="240" t="s">
        <v>266</v>
      </c>
    </row>
    <row r="416">
      <c r="A416" s="278"/>
      <c r="B416" s="279"/>
      <c r="C416" s="280"/>
      <c r="D416" s="231" t="s">
        <v>251</v>
      </c>
      <c r="E416" s="232">
        <v>952.36</v>
      </c>
      <c r="F416" s="233"/>
      <c r="G416" s="232">
        <v>7710</v>
      </c>
      <c r="H416" s="232">
        <v>431</v>
      </c>
      <c r="I416" s="234">
        <f t="shared" si="728"/>
      </c>
      <c r="J416" s="235">
        <f t="shared" si="841"/>
      </c>
      <c r="K416" s="232">
        <v>31</v>
      </c>
      <c r="L416" s="285">
        <f t="shared" si="961"/>
      </c>
      <c r="M416" s="232">
        <v>3</v>
      </c>
      <c r="N416" s="236">
        <f t="shared" si="1023"/>
      </c>
      <c r="O416" s="232">
        <v>0</v>
      </c>
      <c r="P416" s="236">
        <f t="shared" si="1054"/>
      </c>
      <c r="Q416" s="237"/>
      <c r="R416" s="232"/>
      <c r="S416" s="237"/>
      <c r="T416" s="232"/>
      <c r="U416" s="239"/>
      <c r="V416" s="240"/>
      <c r="W416" s="232"/>
      <c r="X416" s="240"/>
      <c r="Y416" s="237"/>
      <c r="Z416" s="240"/>
      <c r="AA416" s="240"/>
      <c r="AB416" s="232"/>
      <c r="AC416" s="232"/>
      <c r="AD416" s="237"/>
      <c r="AE416" s="240"/>
      <c r="AF416" s="240" t="s">
        <v>267</v>
      </c>
    </row>
    <row r="417">
      <c r="A417" s="278"/>
      <c r="B417" s="279" t="s">
        <v>277</v>
      </c>
      <c r="C417" s="280" t="s">
        <v>291</v>
      </c>
      <c r="D417" s="231" t="s">
        <v>249</v>
      </c>
      <c r="E417" s="232">
        <v>34.5</v>
      </c>
      <c r="F417" s="233">
        <f>E417+E418</f>
      </c>
      <c r="G417" s="232">
        <v>192</v>
      </c>
      <c r="H417" s="232">
        <v>37</v>
      </c>
      <c r="I417" s="234">
        <f t="shared" si="728"/>
      </c>
      <c r="J417" s="235">
        <f t="shared" si="841"/>
      </c>
      <c r="K417" s="232">
        <v>1</v>
      </c>
      <c r="L417" s="285">
        <f t="shared" si="961"/>
      </c>
      <c r="M417" s="232">
        <v>0</v>
      </c>
      <c r="N417" s="236">
        <f t="shared" si="1023"/>
      </c>
      <c r="O417" s="232">
        <v>0</v>
      </c>
      <c r="P417" s="236">
        <f t="shared" si="1054"/>
      </c>
      <c r="Q417" s="237">
        <f>(M417+M418)/(O417+O418)</f>
      </c>
      <c r="R417" s="232">
        <v>1</v>
      </c>
      <c r="S417" s="237">
        <f>(O417+O418)/(K417+K418)</f>
      </c>
      <c r="T417" s="232">
        <v>0</v>
      </c>
      <c r="U417" s="239">
        <f>F417/T417</f>
      </c>
      <c r="V417" s="240">
        <f>(F417+4*500)/T417</f>
      </c>
      <c r="W417" s="232">
        <v>0</v>
      </c>
      <c r="X417" s="240">
        <f>W417/T417</f>
      </c>
      <c r="Y417" s="237">
        <f>T417/R417</f>
      </c>
      <c r="Z417" s="240">
        <f>W417/F417</f>
      </c>
      <c r="AA417" s="240">
        <f>W417/(F417+500)</f>
      </c>
      <c r="AB417" s="232">
        <v>0</v>
      </c>
      <c r="AC417" s="232">
        <v>0</v>
      </c>
      <c r="AD417" s="237">
        <f>AB417/T417</f>
      </c>
      <c r="AE417" s="240">
        <f>(W417-AC417)/(F417+500)</f>
      </c>
      <c r="AF417" s="240" t="s">
        <v>266</v>
      </c>
    </row>
    <row r="418">
      <c r="A418" s="278"/>
      <c r="B418" s="279"/>
      <c r="C418" s="280"/>
      <c r="D418" s="231" t="s">
        <v>251</v>
      </c>
      <c r="E418" s="232">
        <v>706.57</v>
      </c>
      <c r="F418" s="233"/>
      <c r="G418" s="232">
        <v>5451</v>
      </c>
      <c r="H418" s="232">
        <v>398</v>
      </c>
      <c r="I418" s="234">
        <f t="shared" si="728"/>
      </c>
      <c r="J418" s="235">
        <f t="shared" si="841"/>
      </c>
      <c r="K418" s="232">
        <v>17</v>
      </c>
      <c r="L418" s="285">
        <f t="shared" si="961"/>
      </c>
      <c r="M418" s="232">
        <v>1</v>
      </c>
      <c r="N418" s="236">
        <f t="shared" si="1023"/>
      </c>
      <c r="O418" s="232">
        <v>0</v>
      </c>
      <c r="P418" s="236">
        <f t="shared" si="1054"/>
      </c>
      <c r="Q418" s="237"/>
      <c r="R418" s="232"/>
      <c r="S418" s="237"/>
      <c r="T418" s="232"/>
      <c r="U418" s="239"/>
      <c r="V418" s="240"/>
      <c r="W418" s="232"/>
      <c r="X418" s="240"/>
      <c r="Y418" s="237"/>
      <c r="Z418" s="240"/>
      <c r="AA418" s="240"/>
      <c r="AB418" s="232"/>
      <c r="AC418" s="232"/>
      <c r="AD418" s="237"/>
      <c r="AE418" s="240"/>
      <c r="AF418" s="240" t="s">
        <v>267</v>
      </c>
    </row>
    <row r="419">
      <c r="A419" s="278"/>
      <c r="B419" s="293" t="s">
        <v>257</v>
      </c>
      <c r="C419" s="293"/>
      <c r="D419" s="293"/>
      <c r="E419" s="294">
        <f>SUM(E411:E418)</f>
      </c>
      <c r="F419" s="294">
        <f>SUM(F411:F418)</f>
      </c>
      <c r="G419" s="294">
        <f>SUM(G411:G418)</f>
      </c>
      <c r="H419" s="294">
        <f>SUM(H411:H418)</f>
      </c>
      <c r="I419" s="295">
        <f t="shared" si="728"/>
      </c>
      <c r="J419" s="296">
        <f t="shared" si="841"/>
      </c>
      <c r="K419" s="294">
        <f>SUM(K411:K418)</f>
      </c>
      <c r="L419" s="296">
        <f t="shared" si="961"/>
      </c>
      <c r="M419" s="294">
        <f>SUM(M411:M418)</f>
      </c>
      <c r="N419" s="297">
        <f t="shared" si="1023"/>
      </c>
      <c r="O419" s="294">
        <f>SUM(O411:O418)</f>
      </c>
      <c r="P419" s="297">
        <f t="shared" si="1054"/>
      </c>
      <c r="Q419" s="298">
        <f t="shared" ref="Q419:Q420" si="930">M419/O419</f>
      </c>
      <c r="R419" s="294">
        <f>SUM(R411:R418)</f>
      </c>
      <c r="S419" s="298">
        <f t="shared" ref="S419:S420" si="992">(O419+O419)/(K419+K419)</f>
      </c>
      <c r="T419" s="294">
        <f>SUM(T411:T418)</f>
      </c>
      <c r="U419" s="299">
        <f t="shared" ref="U419:U420" si="41">F419/T419</f>
      </c>
      <c r="V419" s="300">
        <f t="shared" ref="V419:V420" si="167">(F419+4*500)/T419</f>
      </c>
      <c r="W419" s="294">
        <f>SUM(W411:W418)</f>
      </c>
      <c r="X419" s="301">
        <f t="shared" ref="X419:X420" si="209">W419/T419</f>
      </c>
      <c r="Y419" s="298">
        <f t="shared" ref="Y419:Y420" si="347">T419/R419</f>
      </c>
      <c r="Z419" s="300">
        <f t="shared" ref="Z419:Z420" si="485">W419/F419</f>
      </c>
      <c r="AA419" s="300">
        <f>W419/(F419+COUNT(W411:W418)*500)</f>
      </c>
      <c r="AB419" s="294">
        <f>SUM(AB411:AB418)</f>
      </c>
      <c r="AC419" s="294">
        <f>SUM(AC411:AC418)</f>
      </c>
      <c r="AD419" s="298">
        <f t="shared" ref="AD419:AD420" si="623">AB419/T419</f>
      </c>
      <c r="AE419" s="302">
        <f>(W419-AC419)/(F419+COUNT(W411:W418)*500)</f>
      </c>
      <c r="AF419" s="290"/>
    </row>
    <row r="420">
      <c r="A420" s="278"/>
      <c r="B420" s="305" t="s">
        <v>278</v>
      </c>
      <c r="C420" s="305"/>
      <c r="D420" s="305"/>
      <c r="E420" s="306">
        <f>E385+E394+E401+E419+E410</f>
      </c>
      <c r="F420" s="306">
        <f>F385+F394+F401+F419+F410</f>
      </c>
      <c r="G420" s="306">
        <f>G385+G394+G401+G419+G410</f>
      </c>
      <c r="H420" s="306">
        <f>H385+H394+H401+H419+H410</f>
      </c>
      <c r="I420" s="307">
        <f t="shared" si="728"/>
      </c>
      <c r="J420" s="308">
        <f t="shared" si="841"/>
      </c>
      <c r="K420" s="306">
        <f>K385+K394+K401+K419+K410</f>
      </c>
      <c r="L420" s="308">
        <f t="shared" si="961"/>
      </c>
      <c r="M420" s="306">
        <f>M385+M394+M401+M419+M410</f>
      </c>
      <c r="N420" s="309">
        <f t="shared" si="1023"/>
      </c>
      <c r="O420" s="306">
        <f>O385+O394+O401+O419+O410</f>
      </c>
      <c r="P420" s="309">
        <f t="shared" si="1054"/>
      </c>
      <c r="Q420" s="310">
        <f t="shared" si="930"/>
      </c>
      <c r="R420" s="306">
        <f>R385+R394+R401+R419+R410</f>
      </c>
      <c r="S420" s="310">
        <f t="shared" si="992"/>
      </c>
      <c r="T420" s="306">
        <f>T385+T394+T401+T419+T410</f>
      </c>
      <c r="U420" s="311">
        <f t="shared" si="41"/>
      </c>
      <c r="V420" s="312">
        <f t="shared" si="167"/>
      </c>
      <c r="W420" s="312">
        <f>W385+W394+W401+W419+W410</f>
      </c>
      <c r="X420" s="312">
        <f t="shared" si="209"/>
      </c>
      <c r="Y420" s="310">
        <f t="shared" si="347"/>
      </c>
      <c r="Z420" s="312">
        <f t="shared" si="485"/>
      </c>
      <c r="AA420" s="312">
        <f>W420/(F420+COUNT(W375:W384,W386:W393,W395:W400,W402:W409,W411:W418)*500)</f>
      </c>
      <c r="AB420" s="306">
        <f>AB385+AB394+AB401+AB419+AB410</f>
      </c>
      <c r="AC420" s="312">
        <f>AC385+AC394+AC401+AC419+AC410</f>
      </c>
      <c r="AD420" s="310">
        <f t="shared" si="623"/>
      </c>
      <c r="AE420" s="312">
        <f>(W420-AC420)/(F420+COUNT(W375:W384,W386:W393,W395:W400,W402:W409,W411:W418)*500)</f>
      </c>
      <c r="AF420" s="289"/>
    </row>
    <row r="421">
      <c r="A421" s="220" t="s">
        <v>214</v>
      </c>
      <c r="B421" s="220" t="s">
        <v>215</v>
      </c>
      <c r="C421" s="220" t="s">
        <v>216</v>
      </c>
      <c r="D421" s="220" t="s">
        <v>217</v>
      </c>
      <c r="E421" s="220" t="s">
        <v>218</v>
      </c>
      <c r="F421" s="220" t="s">
        <v>219</v>
      </c>
      <c r="G421" s="220" t="s">
        <v>220</v>
      </c>
      <c r="H421" s="220" t="s">
        <v>221</v>
      </c>
      <c r="I421" s="221" t="s">
        <v>222</v>
      </c>
      <c r="J421" s="222" t="s">
        <v>223</v>
      </c>
      <c r="K421" s="220" t="s">
        <v>224</v>
      </c>
      <c r="L421" s="222" t="s">
        <v>225</v>
      </c>
      <c r="M421" s="220" t="s">
        <v>226</v>
      </c>
      <c r="N421" s="223" t="s">
        <v>227</v>
      </c>
      <c r="O421" s="220" t="s">
        <v>228</v>
      </c>
      <c r="P421" s="223" t="s">
        <v>229</v>
      </c>
      <c r="Q421" s="221" t="s">
        <v>230</v>
      </c>
      <c r="R421" s="224" t="s">
        <v>231</v>
      </c>
      <c r="S421" s="225" t="s">
        <v>232</v>
      </c>
      <c r="T421" s="224" t="s">
        <v>233</v>
      </c>
      <c r="U421" s="226" t="s">
        <v>234</v>
      </c>
      <c r="V421" s="227" t="s">
        <v>235</v>
      </c>
      <c r="W421" s="226" t="s">
        <v>236</v>
      </c>
      <c r="X421" s="227" t="s">
        <v>237</v>
      </c>
      <c r="Y421" s="225" t="s">
        <v>238</v>
      </c>
      <c r="Z421" s="227" t="s">
        <v>239</v>
      </c>
      <c r="AA421" s="227" t="s">
        <v>240</v>
      </c>
      <c r="AB421" s="227" t="s">
        <v>241</v>
      </c>
      <c r="AC421" s="224" t="s">
        <v>242</v>
      </c>
      <c r="AD421" s="225" t="s">
        <v>243</v>
      </c>
      <c r="AE421" s="227" t="s">
        <v>244</v>
      </c>
      <c r="AF421" s="227" t="s">
        <v>245</v>
      </c>
    </row>
    <row r="422">
      <c r="A422" s="228" t="s">
        <v>293</v>
      </c>
      <c r="B422" s="229" t="s">
        <v>247</v>
      </c>
      <c r="C422" s="230" t="s">
        <v>248</v>
      </c>
      <c r="D422" s="231" t="s">
        <v>249</v>
      </c>
      <c r="E422" s="232">
        <v>48.59</v>
      </c>
      <c r="F422" s="233">
        <f>E422+E423</f>
      </c>
      <c r="G422" s="232">
        <v>248</v>
      </c>
      <c r="H422" s="232">
        <v>58</v>
      </c>
      <c r="I422" s="234">
        <f t="shared" ref="I422:I467" si="729">H422/G422</f>
      </c>
      <c r="J422" s="235">
        <f t="shared" ref="J422:J425" si="842">(E422/G422)*1000</f>
      </c>
      <c r="K422" s="232">
        <v>0</v>
      </c>
      <c r="L422" s="235">
        <f t="shared" ref="L422:L467" si="962">E422/K422</f>
      </c>
      <c r="M422" s="232">
        <v>0</v>
      </c>
      <c r="N422" s="236">
        <f t="shared" ref="N422:N467" si="1024">E422/M422</f>
      </c>
      <c r="O422" s="232">
        <v>0</v>
      </c>
      <c r="P422" s="236">
        <f t="shared" ref="P422:P467" si="1055">E422/O422</f>
      </c>
      <c r="Q422" s="237">
        <f>(M422+M423)/(O422+O423)</f>
      </c>
      <c r="R422" s="238">
        <v>4</v>
      </c>
      <c r="S422" s="237">
        <f>(O422+O423)/(K422+K423)</f>
      </c>
      <c r="T422" s="238">
        <v>0</v>
      </c>
      <c r="U422" s="239">
        <f>F422/T422</f>
      </c>
      <c r="V422" s="240">
        <f>(F422+500)/T422</f>
      </c>
      <c r="W422" s="241">
        <v>0</v>
      </c>
      <c r="X422" s="240">
        <f>W422/T422</f>
      </c>
      <c r="Y422" s="237">
        <f>T422/R422</f>
      </c>
      <c r="Z422" s="240">
        <f>W422/F422</f>
      </c>
      <c r="AA422" s="240">
        <f>W422/(F422+500)</f>
      </c>
      <c r="AB422" s="238">
        <v>0</v>
      </c>
      <c r="AC422" s="238">
        <v>0</v>
      </c>
      <c r="AD422" s="237">
        <f>AB422/T422</f>
      </c>
      <c r="AE422" s="240">
        <f>(W422-AC422)/(F422+500)</f>
      </c>
      <c r="AF422" s="240" t="s">
        <v>250</v>
      </c>
    </row>
    <row r="423">
      <c r="A423" s="228"/>
      <c r="B423" s="229"/>
      <c r="C423" s="230"/>
      <c r="D423" s="231" t="s">
        <v>251</v>
      </c>
      <c r="E423" s="232">
        <v>709.72</v>
      </c>
      <c r="F423" s="233"/>
      <c r="G423" s="232">
        <v>5109</v>
      </c>
      <c r="H423" s="232">
        <v>413</v>
      </c>
      <c r="I423" s="234">
        <f t="shared" si="729"/>
      </c>
      <c r="J423" s="235">
        <f t="shared" si="842"/>
      </c>
      <c r="K423" s="232">
        <v>22</v>
      </c>
      <c r="L423" s="235">
        <f t="shared" si="962"/>
      </c>
      <c r="M423" s="232">
        <v>0</v>
      </c>
      <c r="N423" s="236">
        <f t="shared" si="1024"/>
      </c>
      <c r="O423" s="232">
        <v>0</v>
      </c>
      <c r="P423" s="236">
        <f t="shared" si="1055"/>
      </c>
      <c r="Q423" s="237"/>
      <c r="R423" s="238"/>
      <c r="S423" s="237"/>
      <c r="T423" s="238"/>
      <c r="U423" s="239"/>
      <c r="V423" s="240"/>
      <c r="W423" s="241"/>
      <c r="X423" s="240"/>
      <c r="Y423" s="237"/>
      <c r="Z423" s="240"/>
      <c r="AA423" s="240"/>
      <c r="AB423" s="238"/>
      <c r="AC423" s="238"/>
      <c r="AD423" s="237"/>
      <c r="AE423" s="240"/>
      <c r="AF423" s="242" t="s">
        <v>252</v>
      </c>
    </row>
    <row r="424">
      <c r="A424" s="228"/>
      <c r="B424" s="229" t="s">
        <v>253</v>
      </c>
      <c r="C424" s="230" t="s">
        <v>248</v>
      </c>
      <c r="D424" s="231" t="s">
        <v>249</v>
      </c>
      <c r="E424" s="243">
        <v>87.67</v>
      </c>
      <c r="F424" s="233">
        <f>E424+E425</f>
      </c>
      <c r="G424" s="232">
        <v>497</v>
      </c>
      <c r="H424" s="232">
        <v>99</v>
      </c>
      <c r="I424" s="234">
        <f t="shared" si="729"/>
      </c>
      <c r="J424" s="235">
        <f t="shared" si="842"/>
      </c>
      <c r="K424" s="232">
        <v>1</v>
      </c>
      <c r="L424" s="235">
        <f t="shared" si="962"/>
      </c>
      <c r="M424" s="232">
        <v>0</v>
      </c>
      <c r="N424" s="236">
        <f t="shared" si="1024"/>
      </c>
      <c r="O424" s="232">
        <v>0</v>
      </c>
      <c r="P424" s="236">
        <f t="shared" si="1055"/>
      </c>
      <c r="Q424" s="237">
        <f>(M424+M425)/(O424+O425)</f>
      </c>
      <c r="R424" s="238">
        <v>5</v>
      </c>
      <c r="S424" s="237">
        <f>(O424+O425)/(K424+K425)</f>
      </c>
      <c r="T424" s="238">
        <v>2</v>
      </c>
      <c r="U424" s="239">
        <f>F424/T424</f>
      </c>
      <c r="V424" s="240">
        <f>(F424+500)/T424</f>
      </c>
      <c r="W424" s="241">
        <v>5318.4</v>
      </c>
      <c r="X424" s="240">
        <f>W424/T424</f>
      </c>
      <c r="Y424" s="237">
        <f>T424/R424</f>
      </c>
      <c r="Z424" s="240">
        <f>W424/F424</f>
      </c>
      <c r="AA424" s="240">
        <f>W424/(F424+500)</f>
      </c>
      <c r="AB424" s="238">
        <v>2</v>
      </c>
      <c r="AC424" s="238">
        <v>5318.4</v>
      </c>
      <c r="AD424" s="237">
        <f>AB424/T424</f>
      </c>
      <c r="AE424" s="240">
        <f>(W424-AC424)/(F424+500)</f>
      </c>
      <c r="AF424" s="240" t="s">
        <v>250</v>
      </c>
    </row>
    <row r="425">
      <c r="A425" s="228"/>
      <c r="B425" s="229"/>
      <c r="C425" s="230"/>
      <c r="D425" s="231" t="s">
        <v>251</v>
      </c>
      <c r="E425" s="243">
        <v>825.93</v>
      </c>
      <c r="F425" s="233"/>
      <c r="G425" s="232">
        <v>5485</v>
      </c>
      <c r="H425" s="232">
        <v>223</v>
      </c>
      <c r="I425" s="234">
        <f t="shared" si="729"/>
      </c>
      <c r="J425" s="235">
        <f t="shared" si="842"/>
      </c>
      <c r="K425" s="232">
        <v>17</v>
      </c>
      <c r="L425" s="235">
        <f t="shared" si="962"/>
      </c>
      <c r="M425" s="232">
        <v>2</v>
      </c>
      <c r="N425" s="236">
        <f t="shared" si="1024"/>
      </c>
      <c r="O425" s="232">
        <v>0</v>
      </c>
      <c r="P425" s="236">
        <f t="shared" si="1055"/>
      </c>
      <c r="Q425" s="237"/>
      <c r="R425" s="238"/>
      <c r="S425" s="237"/>
      <c r="T425" s="238"/>
      <c r="U425" s="239"/>
      <c r="V425" s="240"/>
      <c r="W425" s="241"/>
      <c r="X425" s="240"/>
      <c r="Y425" s="237"/>
      <c r="Z425" s="240"/>
      <c r="AA425" s="240"/>
      <c r="AB425" s="238"/>
      <c r="AC425" s="238"/>
      <c r="AD425" s="237"/>
      <c r="AE425" s="240"/>
      <c r="AF425" s="242" t="s">
        <v>252</v>
      </c>
    </row>
    <row r="426">
      <c r="A426" s="228"/>
      <c r="B426" s="229" t="s">
        <v>254</v>
      </c>
      <c r="C426" s="230" t="s">
        <v>248</v>
      </c>
      <c r="D426" s="231" t="s">
        <v>249</v>
      </c>
      <c r="E426" s="232">
        <v>47.11</v>
      </c>
      <c r="F426" s="233">
        <f>E426+E427</f>
      </c>
      <c r="G426" s="232">
        <v>345</v>
      </c>
      <c r="H426" s="232">
        <v>39</v>
      </c>
      <c r="I426" s="234">
        <f t="shared" si="729"/>
      </c>
      <c r="J426" s="234">
        <f t="shared" ref="J426:J429" si="763">I426/H426</f>
      </c>
      <c r="K426" s="232">
        <v>1</v>
      </c>
      <c r="L426" s="235">
        <f t="shared" si="962"/>
      </c>
      <c r="M426" s="232">
        <v>1</v>
      </c>
      <c r="N426" s="236">
        <f t="shared" si="1024"/>
      </c>
      <c r="O426" s="232">
        <v>0</v>
      </c>
      <c r="P426" s="236">
        <f t="shared" si="1055"/>
      </c>
      <c r="Q426" s="237">
        <f>(M426+M427)/(O426+O427)</f>
      </c>
      <c r="R426" s="238">
        <v>5</v>
      </c>
      <c r="S426" s="237">
        <f>(O426+O427)/(K426+K427)</f>
      </c>
      <c r="T426" s="238">
        <v>1</v>
      </c>
      <c r="U426" s="239">
        <f>F426/T426</f>
      </c>
      <c r="V426" s="240">
        <f>(F426+500)/T426</f>
      </c>
      <c r="W426" s="241">
        <v>2011.2000000000007</v>
      </c>
      <c r="X426" s="240">
        <f>W426/T426</f>
      </c>
      <c r="Y426" s="237">
        <f>T426/R426</f>
      </c>
      <c r="Z426" s="240">
        <f>W426/F426</f>
      </c>
      <c r="AA426" s="240">
        <f>W426/(F426+500)</f>
      </c>
      <c r="AB426" s="238">
        <v>0</v>
      </c>
      <c r="AC426" s="238">
        <v>0</v>
      </c>
      <c r="AD426" s="237">
        <f>AB426/T426</f>
      </c>
      <c r="AE426" s="240">
        <f>(W426-AC426)/(F426+500)</f>
      </c>
      <c r="AF426" s="240" t="s">
        <v>250</v>
      </c>
    </row>
    <row r="427">
      <c r="A427" s="228"/>
      <c r="B427" s="229"/>
      <c r="C427" s="230"/>
      <c r="D427" s="231" t="s">
        <v>251</v>
      </c>
      <c r="E427" s="232">
        <v>842.42</v>
      </c>
      <c r="F427" s="233"/>
      <c r="G427" s="232">
        <v>5114</v>
      </c>
      <c r="H427" s="232">
        <v>153</v>
      </c>
      <c r="I427" s="234">
        <f t="shared" si="729"/>
      </c>
      <c r="J427" s="234">
        <f t="shared" si="763"/>
      </c>
      <c r="K427" s="232">
        <v>10</v>
      </c>
      <c r="L427" s="235">
        <f t="shared" si="962"/>
      </c>
      <c r="M427" s="232">
        <v>0</v>
      </c>
      <c r="N427" s="236">
        <f t="shared" si="1024"/>
      </c>
      <c r="O427" s="232">
        <v>0</v>
      </c>
      <c r="P427" s="236">
        <f t="shared" si="1055"/>
      </c>
      <c r="Q427" s="237"/>
      <c r="R427" s="238"/>
      <c r="S427" s="237"/>
      <c r="T427" s="238"/>
      <c r="U427" s="239"/>
      <c r="V427" s="240"/>
      <c r="W427" s="241"/>
      <c r="X427" s="240"/>
      <c r="Y427" s="237"/>
      <c r="Z427" s="240"/>
      <c r="AA427" s="240"/>
      <c r="AB427" s="238"/>
      <c r="AC427" s="238"/>
      <c r="AD427" s="237"/>
      <c r="AE427" s="240"/>
      <c r="AF427" s="242" t="s">
        <v>252</v>
      </c>
    </row>
    <row r="428">
      <c r="A428" s="228"/>
      <c r="B428" s="229" t="s">
        <v>255</v>
      </c>
      <c r="C428" s="230" t="s">
        <v>248</v>
      </c>
      <c r="D428" s="231" t="s">
        <v>249</v>
      </c>
      <c r="E428" s="232">
        <v>54.11</v>
      </c>
      <c r="F428" s="233">
        <f>E428+E429</f>
      </c>
      <c r="G428" s="232">
        <v>424</v>
      </c>
      <c r="H428" s="232">
        <v>40</v>
      </c>
      <c r="I428" s="234">
        <f t="shared" si="729"/>
      </c>
      <c r="J428" s="234">
        <f t="shared" si="763"/>
      </c>
      <c r="K428" s="232">
        <v>3</v>
      </c>
      <c r="L428" s="235">
        <f t="shared" si="962"/>
      </c>
      <c r="M428" s="232">
        <v>0</v>
      </c>
      <c r="N428" s="236">
        <f t="shared" si="1024"/>
      </c>
      <c r="O428" s="232">
        <v>0</v>
      </c>
      <c r="P428" s="236">
        <f t="shared" si="1055"/>
      </c>
      <c r="Q428" s="237">
        <f>(M428+M429)/(O428+O429)</f>
      </c>
      <c r="R428" s="238">
        <v>1</v>
      </c>
      <c r="S428" s="237">
        <f>(O428+O429)/(K428+K429)</f>
      </c>
      <c r="T428" s="238">
        <v>1</v>
      </c>
      <c r="U428" s="239">
        <f>F428/T428</f>
      </c>
      <c r="V428" s="240">
        <f>(F428+500)/T428</f>
      </c>
      <c r="W428" s="241">
        <v>1344</v>
      </c>
      <c r="X428" s="240">
        <f>W428/T428</f>
      </c>
      <c r="Y428" s="237">
        <f>T428/R428</f>
      </c>
      <c r="Z428" s="240">
        <f>W428/F428</f>
      </c>
      <c r="AA428" s="240">
        <f>W428/(F428+500)</f>
      </c>
      <c r="AB428" s="238">
        <v>0</v>
      </c>
      <c r="AC428" s="238">
        <v>0</v>
      </c>
      <c r="AD428" s="237">
        <f>AB428/T428</f>
      </c>
      <c r="AE428" s="240">
        <f>(W428-AC428)/(F428+500)</f>
      </c>
      <c r="AF428" s="240" t="s">
        <v>250</v>
      </c>
    </row>
    <row r="429">
      <c r="A429" s="228"/>
      <c r="B429" s="229"/>
      <c r="C429" s="230"/>
      <c r="D429" s="231" t="s">
        <v>251</v>
      </c>
      <c r="E429" s="232">
        <v>808.23</v>
      </c>
      <c r="F429" s="233"/>
      <c r="G429" s="232">
        <v>4587</v>
      </c>
      <c r="H429" s="232">
        <v>149</v>
      </c>
      <c r="I429" s="234">
        <f t="shared" si="729"/>
      </c>
      <c r="J429" s="234">
        <f t="shared" si="763"/>
      </c>
      <c r="K429" s="232">
        <v>8</v>
      </c>
      <c r="L429" s="235">
        <f t="shared" si="962"/>
      </c>
      <c r="M429" s="232">
        <v>1</v>
      </c>
      <c r="N429" s="236">
        <f t="shared" si="1024"/>
      </c>
      <c r="O429" s="232">
        <v>0</v>
      </c>
      <c r="P429" s="236">
        <f t="shared" si="1055"/>
      </c>
      <c r="Q429" s="237"/>
      <c r="R429" s="238"/>
      <c r="S429" s="237"/>
      <c r="T429" s="238"/>
      <c r="U429" s="239"/>
      <c r="V429" s="240"/>
      <c r="W429" s="241"/>
      <c r="X429" s="240"/>
      <c r="Y429" s="237"/>
      <c r="Z429" s="240"/>
      <c r="AA429" s="240"/>
      <c r="AB429" s="238"/>
      <c r="AC429" s="238"/>
      <c r="AD429" s="237"/>
      <c r="AE429" s="240"/>
      <c r="AF429" s="242" t="s">
        <v>252</v>
      </c>
    </row>
    <row r="430">
      <c r="A430" s="228"/>
      <c r="B430" s="246" t="s">
        <v>257</v>
      </c>
      <c r="C430" s="246"/>
      <c r="D430" s="246"/>
      <c r="E430" s="247">
        <f>SUM(E422:E429)</f>
      </c>
      <c r="F430" s="247">
        <f>SUM(F422:F429)</f>
      </c>
      <c r="G430" s="247">
        <f>SUM(G422:G429)</f>
      </c>
      <c r="H430" s="247">
        <f>SUM(H422:H429)</f>
      </c>
      <c r="I430" s="248">
        <f t="shared" si="729"/>
      </c>
      <c r="J430" s="249">
        <f t="shared" ref="J430:J432" si="843">(E430/G430)*1000</f>
      </c>
      <c r="K430" s="247">
        <f>SUM(K422:K429)</f>
      </c>
      <c r="L430" s="249">
        <f t="shared" si="962"/>
      </c>
      <c r="M430" s="247">
        <f>SUM(M422:M429)</f>
      </c>
      <c r="N430" s="250">
        <f t="shared" si="1024"/>
      </c>
      <c r="O430" s="247">
        <f>SUM(O422:O429)</f>
      </c>
      <c r="P430" s="250">
        <f t="shared" si="1055"/>
      </c>
      <c r="Q430" s="251">
        <f>M430/O430</f>
      </c>
      <c r="R430" s="247">
        <f>SUM(R422:R429)</f>
      </c>
      <c r="S430" s="251">
        <f>(O430+O430)/(K430+K430)</f>
      </c>
      <c r="T430" s="247">
        <f>SUM(T422:T429)</f>
      </c>
      <c r="U430" s="252">
        <f t="shared" ref="U430:U431" si="42">F430/T430</f>
      </c>
      <c r="V430" s="253">
        <f>(F430+5*500)/T430</f>
      </c>
      <c r="W430" s="249">
        <f>SUM(W422:W429)</f>
      </c>
      <c r="X430" s="254">
        <f t="shared" ref="X430:X431" si="210">W430/T430</f>
      </c>
      <c r="Y430" s="251">
        <f t="shared" ref="Y430:Y431" si="348">T430/R430</f>
      </c>
      <c r="Z430" s="253">
        <f t="shared" ref="Z430:Z431" si="486">W430/F430</f>
      </c>
      <c r="AA430" s="253">
        <f>W430/(F430+COUNT(W422:W429)*500)</f>
      </c>
      <c r="AB430" s="247">
        <f>SUM(AB422:AB429)</f>
      </c>
      <c r="AC430" s="247">
        <f>SUM(AC422:AC429)</f>
      </c>
      <c r="AD430" s="251">
        <f t="shared" ref="AD430:AD431" si="624">AB430/T430</f>
      </c>
      <c r="AE430" s="255">
        <f>(W430-AC430)/(F430+COUNT(W422:W429)*500)</f>
      </c>
      <c r="AF430" s="240"/>
    </row>
    <row r="431">
      <c r="A431" s="228"/>
      <c r="B431" s="229" t="s">
        <v>256</v>
      </c>
      <c r="C431" s="256" t="s">
        <v>265</v>
      </c>
      <c r="D431" s="231" t="s">
        <v>249</v>
      </c>
      <c r="E431" s="243">
        <v>253.08</v>
      </c>
      <c r="F431" s="244">
        <f>E431+E432</f>
      </c>
      <c r="G431" s="232">
        <v>414</v>
      </c>
      <c r="H431" s="232">
        <v>55</v>
      </c>
      <c r="I431" s="234">
        <f t="shared" si="729"/>
      </c>
      <c r="J431" s="235">
        <f t="shared" si="843"/>
      </c>
      <c r="K431" s="232">
        <v>2</v>
      </c>
      <c r="L431" s="235">
        <f t="shared" si="962"/>
      </c>
      <c r="M431" s="232">
        <v>0</v>
      </c>
      <c r="N431" s="236">
        <f t="shared" si="1024"/>
      </c>
      <c r="O431" s="232">
        <v>0</v>
      </c>
      <c r="P431" s="236">
        <f t="shared" si="1055"/>
      </c>
      <c r="Q431" s="237">
        <f>(M431+M432)/(O431+O432)</f>
      </c>
      <c r="R431" s="238">
        <v>3</v>
      </c>
      <c r="S431" s="237">
        <f>(O431+O432)/(K431+K432)</f>
      </c>
      <c r="T431" s="238">
        <v>0</v>
      </c>
      <c r="U431" s="239">
        <f t="shared" si="42"/>
      </c>
      <c r="V431" s="240">
        <f>(F431+500)/T431</f>
      </c>
      <c r="W431" s="241">
        <v>0</v>
      </c>
      <c r="X431" s="240">
        <f t="shared" si="210"/>
      </c>
      <c r="Y431" s="237">
        <f t="shared" si="348"/>
      </c>
      <c r="Z431" s="240">
        <f t="shared" si="486"/>
      </c>
      <c r="AA431" s="240">
        <f>W431/(F431+500)</f>
      </c>
      <c r="AB431" s="238">
        <v>0</v>
      </c>
      <c r="AC431" s="238">
        <v>0</v>
      </c>
      <c r="AD431" s="237">
        <f t="shared" si="624"/>
      </c>
      <c r="AE431" s="240">
        <f>(W431-AC431)/(F431+500)</f>
      </c>
      <c r="AF431" s="240" t="s">
        <v>250</v>
      </c>
    </row>
    <row r="432">
      <c r="A432" s="228"/>
      <c r="B432" s="229"/>
      <c r="C432" s="256"/>
      <c r="D432" s="231" t="s">
        <v>251</v>
      </c>
      <c r="E432" s="243">
        <v>956.73</v>
      </c>
      <c r="F432" s="244"/>
      <c r="G432" s="232">
        <v>5440</v>
      </c>
      <c r="H432" s="245">
        <v>214</v>
      </c>
      <c r="I432" s="234">
        <f t="shared" si="729"/>
      </c>
      <c r="J432" s="235">
        <f t="shared" si="843"/>
      </c>
      <c r="K432" s="232">
        <v>21</v>
      </c>
      <c r="L432" s="235">
        <f t="shared" si="962"/>
      </c>
      <c r="M432" s="232">
        <v>0</v>
      </c>
      <c r="N432" s="236">
        <f t="shared" si="1024"/>
      </c>
      <c r="O432" s="232">
        <v>0</v>
      </c>
      <c r="P432" s="236">
        <f t="shared" si="1055"/>
      </c>
      <c r="Q432" s="237"/>
      <c r="R432" s="238"/>
      <c r="S432" s="237"/>
      <c r="T432" s="238"/>
      <c r="U432" s="239"/>
      <c r="V432" s="240"/>
      <c r="W432" s="241"/>
      <c r="X432" s="240"/>
      <c r="Y432" s="237"/>
      <c r="Z432" s="240"/>
      <c r="AA432" s="240"/>
      <c r="AB432" s="238"/>
      <c r="AC432" s="238"/>
      <c r="AD432" s="237"/>
      <c r="AE432" s="240"/>
      <c r="AF432" s="242" t="s">
        <v>252</v>
      </c>
    </row>
    <row r="433">
      <c r="A433" s="228"/>
      <c r="B433" s="229" t="s">
        <v>258</v>
      </c>
      <c r="C433" s="256" t="s">
        <v>265</v>
      </c>
      <c r="D433" s="231" t="s">
        <v>249</v>
      </c>
      <c r="E433" s="232">
        <v>134.35</v>
      </c>
      <c r="F433" s="233">
        <f>E433+E434</f>
      </c>
      <c r="G433" s="232">
        <v>310</v>
      </c>
      <c r="H433" s="232">
        <v>50</v>
      </c>
      <c r="I433" s="234">
        <f t="shared" si="729"/>
      </c>
      <c r="J433" s="234">
        <f t="shared" ref="J433:J434" si="764">I433/H433</f>
      </c>
      <c r="K433" s="232">
        <v>3</v>
      </c>
      <c r="L433" s="235">
        <f t="shared" si="962"/>
      </c>
      <c r="M433" s="232">
        <v>1</v>
      </c>
      <c r="N433" s="236">
        <f t="shared" si="1024"/>
      </c>
      <c r="O433" s="232">
        <v>0</v>
      </c>
      <c r="P433" s="236">
        <f t="shared" si="1055"/>
      </c>
      <c r="Q433" s="237">
        <f>(M433+M434)/(O433+O434)</f>
      </c>
      <c r="R433" s="238">
        <v>3</v>
      </c>
      <c r="S433" s="237">
        <f>(O433+O434)/(K433+K434)</f>
      </c>
      <c r="T433" s="238">
        <v>2</v>
      </c>
      <c r="U433" s="239">
        <f>F433/T433</f>
      </c>
      <c r="V433" s="240">
        <f>(F433+500)/T433</f>
      </c>
      <c r="W433" s="241">
        <v>1977.6000000000004</v>
      </c>
      <c r="X433" s="240">
        <f>W433/T433</f>
      </c>
      <c r="Y433" s="237">
        <f>T433/R433</f>
      </c>
      <c r="Z433" s="240">
        <f>W433/F433</f>
      </c>
      <c r="AA433" s="240">
        <f>W433/(F433+500)</f>
      </c>
      <c r="AB433" s="238">
        <v>1</v>
      </c>
      <c r="AC433" s="238">
        <v>1692</v>
      </c>
      <c r="AD433" s="237">
        <f>AB433/T433</f>
      </c>
      <c r="AE433" s="240">
        <f>(W433-AC433)/(F433+500)</f>
      </c>
      <c r="AF433" s="240" t="s">
        <v>250</v>
      </c>
    </row>
    <row r="434">
      <c r="A434" s="228"/>
      <c r="B434" s="229"/>
      <c r="C434" s="256"/>
      <c r="D434" s="231" t="s">
        <v>251</v>
      </c>
      <c r="E434" s="232">
        <v>900.55</v>
      </c>
      <c r="F434" s="233"/>
      <c r="G434" s="232">
        <v>6454</v>
      </c>
      <c r="H434" s="232">
        <v>337</v>
      </c>
      <c r="I434" s="234">
        <f t="shared" si="729"/>
      </c>
      <c r="J434" s="234">
        <f t="shared" si="764"/>
      </c>
      <c r="K434" s="232">
        <v>12</v>
      </c>
      <c r="L434" s="235">
        <f t="shared" si="962"/>
      </c>
      <c r="M434" s="232">
        <v>1</v>
      </c>
      <c r="N434" s="236">
        <f t="shared" si="1024"/>
      </c>
      <c r="O434" s="232">
        <v>0</v>
      </c>
      <c r="P434" s="236">
        <f t="shared" si="1055"/>
      </c>
      <c r="Q434" s="237"/>
      <c r="R434" s="238"/>
      <c r="S434" s="237"/>
      <c r="T434" s="238"/>
      <c r="U434" s="239"/>
      <c r="V434" s="240"/>
      <c r="W434" s="241"/>
      <c r="X434" s="240"/>
      <c r="Y434" s="237"/>
      <c r="Z434" s="240"/>
      <c r="AA434" s="240"/>
      <c r="AB434" s="238"/>
      <c r="AC434" s="238"/>
      <c r="AD434" s="237"/>
      <c r="AE434" s="240"/>
      <c r="AF434" s="242" t="s">
        <v>252</v>
      </c>
    </row>
    <row r="435">
      <c r="A435" s="228"/>
      <c r="B435" s="229" t="s">
        <v>260</v>
      </c>
      <c r="C435" s="256" t="s">
        <v>265</v>
      </c>
      <c r="D435" s="231" t="s">
        <v>249</v>
      </c>
      <c r="E435" s="232">
        <v>131.65</v>
      </c>
      <c r="F435" s="233">
        <f>E435+E436</f>
      </c>
      <c r="G435" s="232">
        <v>444</v>
      </c>
      <c r="H435" s="232">
        <v>94</v>
      </c>
      <c r="I435" s="234">
        <f t="shared" si="729"/>
      </c>
      <c r="J435" s="235">
        <f t="shared" ref="J435:J441" si="844">(E435/G435)*1000</f>
      </c>
      <c r="K435" s="232">
        <v>1</v>
      </c>
      <c r="L435" s="235">
        <f t="shared" si="962"/>
      </c>
      <c r="M435" s="232">
        <v>0</v>
      </c>
      <c r="N435" s="236">
        <f t="shared" si="1024"/>
      </c>
      <c r="O435" s="232">
        <v>0</v>
      </c>
      <c r="P435" s="236">
        <f t="shared" si="1055"/>
      </c>
      <c r="Q435" s="237">
        <f>(M435+M436)/(O435+O436)</f>
      </c>
      <c r="R435" s="238">
        <v>13</v>
      </c>
      <c r="S435" s="237">
        <f>(O435+O436)/(K435+K436)</f>
      </c>
      <c r="T435" s="238">
        <v>5</v>
      </c>
      <c r="U435" s="239">
        <f>F435/T435</f>
      </c>
      <c r="V435" s="240">
        <f>(F435+500)/T435</f>
      </c>
      <c r="W435" s="241">
        <v>6564</v>
      </c>
      <c r="X435" s="240">
        <f>W435/T435</f>
      </c>
      <c r="Y435" s="237">
        <f>T435/R435</f>
      </c>
      <c r="Z435" s="240">
        <f>W435/F435</f>
      </c>
      <c r="AA435" s="240">
        <f>W435/(F435+500)</f>
      </c>
      <c r="AB435" s="238">
        <v>3</v>
      </c>
      <c r="AC435" s="238">
        <v>4713.6</v>
      </c>
      <c r="AD435" s="237">
        <f>AB435/T435</f>
      </c>
      <c r="AE435" s="240">
        <f>(W435-AC435)/(F435+500)</f>
      </c>
      <c r="AF435" s="240" t="s">
        <v>250</v>
      </c>
    </row>
    <row r="436">
      <c r="A436" s="228"/>
      <c r="B436" s="229"/>
      <c r="C436" s="256"/>
      <c r="D436" s="231" t="s">
        <v>251</v>
      </c>
      <c r="E436" s="232">
        <v>1455.24</v>
      </c>
      <c r="F436" s="233"/>
      <c r="G436" s="232">
        <v>11949</v>
      </c>
      <c r="H436" s="232">
        <v>621</v>
      </c>
      <c r="I436" s="234">
        <f t="shared" si="729"/>
      </c>
      <c r="J436" s="235">
        <f t="shared" si="844"/>
      </c>
      <c r="K436" s="232">
        <v>31</v>
      </c>
      <c r="L436" s="235">
        <f t="shared" si="962"/>
      </c>
      <c r="M436" s="232">
        <v>4</v>
      </c>
      <c r="N436" s="236">
        <f t="shared" si="1024"/>
      </c>
      <c r="O436" s="232">
        <v>0</v>
      </c>
      <c r="P436" s="236">
        <f t="shared" si="1055"/>
      </c>
      <c r="Q436" s="237"/>
      <c r="R436" s="238"/>
      <c r="S436" s="237"/>
      <c r="T436" s="238"/>
      <c r="U436" s="239"/>
      <c r="V436" s="240"/>
      <c r="W436" s="241"/>
      <c r="X436" s="240"/>
      <c r="Y436" s="237"/>
      <c r="Z436" s="240"/>
      <c r="AA436" s="240"/>
      <c r="AB436" s="238"/>
      <c r="AC436" s="238"/>
      <c r="AD436" s="237"/>
      <c r="AE436" s="240"/>
      <c r="AF436" s="242" t="s">
        <v>252</v>
      </c>
    </row>
    <row r="437">
      <c r="A437" s="228"/>
      <c r="B437" s="229" t="s">
        <v>261</v>
      </c>
      <c r="C437" s="256" t="s">
        <v>265</v>
      </c>
      <c r="D437" s="231" t="s">
        <v>249</v>
      </c>
      <c r="E437" s="232">
        <v>106.79</v>
      </c>
      <c r="F437" s="233">
        <f>E437+E438</f>
      </c>
      <c r="G437" s="232">
        <v>532</v>
      </c>
      <c r="H437" s="232">
        <v>137</v>
      </c>
      <c r="I437" s="234">
        <f t="shared" si="729"/>
      </c>
      <c r="J437" s="235">
        <f t="shared" si="844"/>
      </c>
      <c r="K437" s="232">
        <v>3</v>
      </c>
      <c r="L437" s="235">
        <f t="shared" si="962"/>
      </c>
      <c r="M437" s="232">
        <v>0</v>
      </c>
      <c r="N437" s="236">
        <f t="shared" si="1024"/>
      </c>
      <c r="O437" s="232">
        <v>0</v>
      </c>
      <c r="P437" s="236">
        <f t="shared" si="1055"/>
      </c>
      <c r="Q437" s="237">
        <f>(M437+M438)/(O437+O438)</f>
      </c>
      <c r="R437" s="238">
        <v>8</v>
      </c>
      <c r="S437" s="237">
        <f>(O437+O438)/(K437+K438)</f>
      </c>
      <c r="T437" s="238">
        <v>4</v>
      </c>
      <c r="U437" s="239">
        <f>F437/T437</f>
      </c>
      <c r="V437" s="240">
        <f>(F437+500)/T437</f>
      </c>
      <c r="W437" s="241">
        <v>4293.5999999999985</v>
      </c>
      <c r="X437" s="240">
        <f>W437/T437</f>
      </c>
      <c r="Y437" s="237">
        <f>T437/R437</f>
      </c>
      <c r="Z437" s="240">
        <f>W437/F437</f>
      </c>
      <c r="AA437" s="240">
        <f>W437/(F437+500)</f>
      </c>
      <c r="AB437" s="238">
        <v>2</v>
      </c>
      <c r="AC437" s="238">
        <v>1171.2</v>
      </c>
      <c r="AD437" s="237">
        <f>AB437/T437</f>
      </c>
      <c r="AE437" s="240">
        <f>(W437-AC437)/(F437+500)</f>
      </c>
      <c r="AF437" s="240" t="s">
        <v>250</v>
      </c>
    </row>
    <row r="438">
      <c r="A438" s="228"/>
      <c r="B438" s="229"/>
      <c r="C438" s="256"/>
      <c r="D438" s="231" t="s">
        <v>251</v>
      </c>
      <c r="E438" s="232">
        <v>2362.13</v>
      </c>
      <c r="F438" s="233"/>
      <c r="G438" s="232">
        <v>16789</v>
      </c>
      <c r="H438" s="232">
        <v>979</v>
      </c>
      <c r="I438" s="234">
        <f t="shared" si="729"/>
      </c>
      <c r="J438" s="235">
        <f t="shared" si="844"/>
      </c>
      <c r="K438" s="232">
        <v>40</v>
      </c>
      <c r="L438" s="235">
        <f t="shared" si="962"/>
      </c>
      <c r="M438" s="232">
        <v>4</v>
      </c>
      <c r="N438" s="236">
        <f t="shared" si="1024"/>
      </c>
      <c r="O438" s="232">
        <v>0</v>
      </c>
      <c r="P438" s="236">
        <f t="shared" si="1055"/>
      </c>
      <c r="Q438" s="237"/>
      <c r="R438" s="238"/>
      <c r="S438" s="237"/>
      <c r="T438" s="238"/>
      <c r="U438" s="239"/>
      <c r="V438" s="240"/>
      <c r="W438" s="241"/>
      <c r="X438" s="240"/>
      <c r="Y438" s="237"/>
      <c r="Z438" s="240"/>
      <c r="AA438" s="240"/>
      <c r="AB438" s="238"/>
      <c r="AC438" s="238"/>
      <c r="AD438" s="237"/>
      <c r="AE438" s="240"/>
      <c r="AF438" s="242" t="s">
        <v>252</v>
      </c>
    </row>
    <row r="439">
      <c r="A439" s="228"/>
      <c r="B439" s="246" t="s">
        <v>257</v>
      </c>
      <c r="C439" s="246"/>
      <c r="D439" s="246"/>
      <c r="E439" s="247">
        <f>SUM(E431:E438)</f>
      </c>
      <c r="F439" s="247">
        <f>SUM(F431:F438)</f>
      </c>
      <c r="G439" s="247">
        <f>SUM(G431:G438)</f>
      </c>
      <c r="H439" s="247">
        <f>SUM(H431:H438)</f>
      </c>
      <c r="I439" s="248">
        <f t="shared" si="729"/>
      </c>
      <c r="J439" s="249">
        <f t="shared" si="844"/>
      </c>
      <c r="K439" s="247">
        <f>SUM(K431:K438)</f>
      </c>
      <c r="L439" s="249">
        <f t="shared" si="962"/>
      </c>
      <c r="M439" s="247">
        <f>SUM(M431:M438)</f>
      </c>
      <c r="N439" s="250">
        <f t="shared" si="1024"/>
      </c>
      <c r="O439" s="247">
        <f>SUM(O431:O438)</f>
      </c>
      <c r="P439" s="250">
        <f t="shared" si="1055"/>
      </c>
      <c r="Q439" s="251">
        <f>M439/O439</f>
      </c>
      <c r="R439" s="247">
        <f>SUM(R431:R438)</f>
      </c>
      <c r="S439" s="251">
        <f>(O439+O439)/(K439+K439)</f>
      </c>
      <c r="T439" s="247">
        <f>SUM(T431:T438)</f>
      </c>
      <c r="U439" s="252">
        <f t="shared" ref="U439:U440" si="43">F439/T439</f>
      </c>
      <c r="V439" s="253">
        <f>(F439+5*500)/T439</f>
      </c>
      <c r="W439" s="247">
        <f>SUM(W431:W438)</f>
      </c>
      <c r="X439" s="254">
        <f t="shared" ref="X439:X440" si="211">W439/T439</f>
      </c>
      <c r="Y439" s="251">
        <f t="shared" ref="Y439:Y440" si="349">T439/R439</f>
      </c>
      <c r="Z439" s="253">
        <f t="shared" ref="Z439:Z440" si="487">W439/F439</f>
      </c>
      <c r="AA439" s="253">
        <f>W439/(F439+COUNT(W431:W438)*500)</f>
      </c>
      <c r="AB439" s="247">
        <f>SUM(AB431:AB438)</f>
      </c>
      <c r="AC439" s="247">
        <f>SUM(AC431:AC438)</f>
      </c>
      <c r="AD439" s="251">
        <f t="shared" ref="AD439:AD440" si="625">AB439/T439</f>
      </c>
      <c r="AE439" s="255">
        <f>(W439-AC439)/(F439+COUNT(W431:W438))</f>
      </c>
      <c r="AF439" s="240"/>
    </row>
    <row r="440">
      <c r="A440" s="228"/>
      <c r="B440" s="229" t="s">
        <v>262</v>
      </c>
      <c r="C440" s="256" t="s">
        <v>284</v>
      </c>
      <c r="D440" s="231" t="s">
        <v>249</v>
      </c>
      <c r="E440" s="232">
        <v>162.47</v>
      </c>
      <c r="F440" s="233">
        <f>E440+E441</f>
      </c>
      <c r="G440" s="232">
        <v>690</v>
      </c>
      <c r="H440" s="232">
        <v>105</v>
      </c>
      <c r="I440" s="234">
        <f t="shared" si="729"/>
      </c>
      <c r="J440" s="235">
        <f t="shared" si="844"/>
      </c>
      <c r="K440" s="232">
        <v>4</v>
      </c>
      <c r="L440" s="235">
        <f t="shared" si="962"/>
      </c>
      <c r="M440" s="232">
        <v>0</v>
      </c>
      <c r="N440" s="236">
        <f t="shared" si="1024"/>
      </c>
      <c r="O440" s="232">
        <v>0</v>
      </c>
      <c r="P440" s="236">
        <f t="shared" si="1055"/>
      </c>
      <c r="Q440" s="237">
        <f>(M440+M441)/(O440+O441)</f>
      </c>
      <c r="R440" s="238">
        <v>4</v>
      </c>
      <c r="S440" s="237">
        <f>(O440+O441)/(K440+K441)</f>
      </c>
      <c r="T440" s="238">
        <v>0</v>
      </c>
      <c r="U440" s="239">
        <f t="shared" si="43"/>
      </c>
      <c r="V440" s="240">
        <f>(F440+500)/T440</f>
      </c>
      <c r="W440" s="241">
        <v>0</v>
      </c>
      <c r="X440" s="240">
        <f t="shared" si="211"/>
      </c>
      <c r="Y440" s="237">
        <f t="shared" si="349"/>
      </c>
      <c r="Z440" s="240">
        <f t="shared" si="487"/>
      </c>
      <c r="AA440" s="240">
        <f>W440/(F440+500)</f>
      </c>
      <c r="AB440" s="238">
        <v>0</v>
      </c>
      <c r="AC440" s="238">
        <v>0</v>
      </c>
      <c r="AD440" s="237">
        <f t="shared" si="625"/>
      </c>
      <c r="AE440" s="240">
        <f>(W440-AC440)/(F440+500)</f>
      </c>
      <c r="AF440" s="240" t="s">
        <v>250</v>
      </c>
    </row>
    <row r="441">
      <c r="A441" s="228"/>
      <c r="B441" s="229"/>
      <c r="C441" s="256"/>
      <c r="D441" s="231" t="s">
        <v>251</v>
      </c>
      <c r="E441" s="232">
        <v>1481.8</v>
      </c>
      <c r="F441" s="233"/>
      <c r="G441" s="232">
        <v>9019</v>
      </c>
      <c r="H441" s="232">
        <v>536</v>
      </c>
      <c r="I441" s="234">
        <f t="shared" si="729"/>
      </c>
      <c r="J441" s="235">
        <f t="shared" si="844"/>
      </c>
      <c r="K441" s="232">
        <v>32</v>
      </c>
      <c r="L441" s="235">
        <f t="shared" si="962"/>
      </c>
      <c r="M441" s="232">
        <v>1</v>
      </c>
      <c r="N441" s="236">
        <f t="shared" si="1024"/>
      </c>
      <c r="O441" s="232">
        <v>0</v>
      </c>
      <c r="P441" s="236">
        <f t="shared" si="1055"/>
      </c>
      <c r="Q441" s="237"/>
      <c r="R441" s="238"/>
      <c r="S441" s="237"/>
      <c r="T441" s="238"/>
      <c r="U441" s="239"/>
      <c r="V441" s="240"/>
      <c r="W441" s="241"/>
      <c r="X441" s="240"/>
      <c r="Y441" s="237"/>
      <c r="Z441" s="240"/>
      <c r="AA441" s="240"/>
      <c r="AB441" s="238"/>
      <c r="AC441" s="238"/>
      <c r="AD441" s="237"/>
      <c r="AE441" s="240"/>
      <c r="AF441" s="242" t="s">
        <v>252</v>
      </c>
    </row>
    <row r="442">
      <c r="A442" s="228"/>
      <c r="B442" s="229" t="s">
        <v>263</v>
      </c>
      <c r="C442" s="256" t="s">
        <v>284</v>
      </c>
      <c r="D442" s="231" t="s">
        <v>249</v>
      </c>
      <c r="E442" s="232">
        <v>55.87</v>
      </c>
      <c r="F442" s="233">
        <f>E442+E443</f>
      </c>
      <c r="G442" s="232">
        <v>294</v>
      </c>
      <c r="H442" s="232">
        <v>43</v>
      </c>
      <c r="I442" s="234">
        <f t="shared" si="729"/>
      </c>
      <c r="J442" s="234">
        <f t="shared" ref="J442:J443" si="765">I442/H442</f>
      </c>
      <c r="K442" s="232">
        <v>1</v>
      </c>
      <c r="L442" s="235">
        <f t="shared" si="962"/>
      </c>
      <c r="M442" s="232">
        <v>1</v>
      </c>
      <c r="N442" s="236">
        <f t="shared" si="1024"/>
      </c>
      <c r="O442" s="232">
        <v>0</v>
      </c>
      <c r="P442" s="236">
        <f t="shared" si="1055"/>
      </c>
      <c r="Q442" s="237">
        <f>(M442+M443)/(O442+O443)</f>
      </c>
      <c r="R442" s="238">
        <v>5</v>
      </c>
      <c r="S442" s="237">
        <f>(O442+O443)/(K442+K443)</f>
      </c>
      <c r="T442" s="238">
        <v>2</v>
      </c>
      <c r="U442" s="239">
        <f>F442/T442</f>
      </c>
      <c r="V442" s="240">
        <f>(F442+500)/T442</f>
      </c>
      <c r="W442" s="241">
        <v>4099.200000000001</v>
      </c>
      <c r="X442" s="240">
        <f>W442/T442</f>
      </c>
      <c r="Y442" s="237">
        <f>T442/R442</f>
      </c>
      <c r="Z442" s="240">
        <f>W442/F442</f>
      </c>
      <c r="AA442" s="240">
        <f>W442/(F442+500)</f>
      </c>
      <c r="AB442" s="238">
        <v>0</v>
      </c>
      <c r="AC442" s="257">
        <v>0</v>
      </c>
      <c r="AD442" s="237">
        <f>AB442/T442</f>
      </c>
      <c r="AE442" s="240">
        <f>(W442-AC442)/(F442+500)</f>
      </c>
      <c r="AF442" s="240" t="s">
        <v>250</v>
      </c>
    </row>
    <row r="443">
      <c r="A443" s="228"/>
      <c r="B443" s="229"/>
      <c r="C443" s="256"/>
      <c r="D443" s="231" t="s">
        <v>251</v>
      </c>
      <c r="E443" s="232">
        <v>1496.9</v>
      </c>
      <c r="F443" s="233"/>
      <c r="G443" s="232">
        <v>8488</v>
      </c>
      <c r="H443" s="232">
        <v>485</v>
      </c>
      <c r="I443" s="234">
        <f t="shared" si="729"/>
      </c>
      <c r="J443" s="234">
        <f t="shared" si="765"/>
      </c>
      <c r="K443" s="232">
        <v>25</v>
      </c>
      <c r="L443" s="235">
        <f t="shared" si="962"/>
      </c>
      <c r="M443" s="232">
        <v>1</v>
      </c>
      <c r="N443" s="236">
        <f t="shared" si="1024"/>
      </c>
      <c r="O443" s="232">
        <v>0</v>
      </c>
      <c r="P443" s="236">
        <f t="shared" si="1055"/>
      </c>
      <c r="Q443" s="237"/>
      <c r="R443" s="238"/>
      <c r="S443" s="237"/>
      <c r="T443" s="238"/>
      <c r="U443" s="239"/>
      <c r="V443" s="240"/>
      <c r="W443" s="241"/>
      <c r="X443" s="240"/>
      <c r="Y443" s="237"/>
      <c r="Z443" s="240"/>
      <c r="AA443" s="240"/>
      <c r="AB443" s="238"/>
      <c r="AC443" s="257"/>
      <c r="AD443" s="237"/>
      <c r="AE443" s="240"/>
      <c r="AF443" s="242" t="s">
        <v>252</v>
      </c>
    </row>
    <row customHeight="true" ht="20.238095238095237" r="444">
      <c r="A444" s="228"/>
      <c r="B444" s="279" t="s">
        <v>264</v>
      </c>
      <c r="C444" s="256" t="s">
        <v>284</v>
      </c>
      <c r="D444" s="281" t="s">
        <v>249</v>
      </c>
      <c r="E444" s="282">
        <v>78.31</v>
      </c>
      <c r="F444" s="283">
        <f>E444+E445</f>
      </c>
      <c r="G444" s="282">
        <v>276</v>
      </c>
      <c r="H444" s="282">
        <v>45</v>
      </c>
      <c r="I444" s="284">
        <f t="shared" si="729"/>
      </c>
      <c r="J444" s="285">
        <f t="shared" ref="J444:J450" si="845">(E444/G444)*1000</f>
      </c>
      <c r="K444" s="282">
        <v>1</v>
      </c>
      <c r="L444" s="285">
        <f t="shared" si="962"/>
      </c>
      <c r="M444" s="282">
        <v>0</v>
      </c>
      <c r="N444" s="286">
        <f t="shared" si="1024"/>
      </c>
      <c r="O444" s="282">
        <v>0</v>
      </c>
      <c r="P444" s="286">
        <f t="shared" si="1055"/>
      </c>
      <c r="Q444" s="287">
        <f>(M444+M445)/(O444+O445)</f>
      </c>
      <c r="R444" s="282">
        <v>5</v>
      </c>
      <c r="S444" s="287">
        <f>(O444+O445)/(K444+K445)</f>
      </c>
      <c r="T444" s="282">
        <v>2</v>
      </c>
      <c r="U444" s="288">
        <f>F444/T444</f>
      </c>
      <c r="V444" s="289">
        <f>(F444+4*500)/T444</f>
      </c>
      <c r="W444" s="282">
        <v>589.2000000000007</v>
      </c>
      <c r="X444" s="289">
        <f>W444/T444</f>
      </c>
      <c r="Y444" s="287">
        <f>T444/R444</f>
      </c>
      <c r="Z444" s="289">
        <f>W444/F444</f>
      </c>
      <c r="AA444" s="289">
        <f>W444/(F444+500)</f>
      </c>
      <c r="AB444" s="282">
        <v>1</v>
      </c>
      <c r="AC444" s="282">
        <v>420</v>
      </c>
      <c r="AD444" s="287">
        <f>AB444/T444</f>
      </c>
      <c r="AE444" s="289">
        <f>(W444-AC444)/(F444+500)</f>
      </c>
      <c r="AF444" s="290" t="s">
        <v>266</v>
      </c>
    </row>
    <row customHeight="true" ht="20.238095238095237" r="445">
      <c r="A445" s="228"/>
      <c r="B445" s="279"/>
      <c r="C445" s="256"/>
      <c r="D445" s="281" t="s">
        <v>251</v>
      </c>
      <c r="E445" s="282">
        <v>1347.49</v>
      </c>
      <c r="F445" s="283"/>
      <c r="G445" s="282">
        <v>7725</v>
      </c>
      <c r="H445" s="292">
        <v>449</v>
      </c>
      <c r="I445" s="284">
        <f t="shared" si="729"/>
      </c>
      <c r="J445" s="285">
        <f t="shared" si="845"/>
      </c>
      <c r="K445" s="282">
        <v>27</v>
      </c>
      <c r="L445" s="285">
        <f t="shared" si="962"/>
      </c>
      <c r="M445" s="282">
        <v>1</v>
      </c>
      <c r="N445" s="286">
        <f t="shared" si="1024"/>
      </c>
      <c r="O445" s="282">
        <v>0</v>
      </c>
      <c r="P445" s="286">
        <f t="shared" si="1055"/>
      </c>
      <c r="Q445" s="287"/>
      <c r="R445" s="282"/>
      <c r="S445" s="287"/>
      <c r="T445" s="282"/>
      <c r="U445" s="288"/>
      <c r="V445" s="289"/>
      <c r="W445" s="282"/>
      <c r="X445" s="289"/>
      <c r="Y445" s="287"/>
      <c r="Z445" s="289"/>
      <c r="AA445" s="289"/>
      <c r="AB445" s="282"/>
      <c r="AC445" s="282"/>
      <c r="AD445" s="287"/>
      <c r="AE445" s="289"/>
      <c r="AF445" s="290" t="s">
        <v>267</v>
      </c>
    </row>
    <row customHeight="true" ht="20.238095238095237" r="446">
      <c r="A446" s="228"/>
      <c r="B446" s="229" t="s">
        <v>268</v>
      </c>
      <c r="C446" s="256" t="s">
        <v>284</v>
      </c>
      <c r="D446" s="231" t="s">
        <v>249</v>
      </c>
      <c r="E446" s="232">
        <v>71.68</v>
      </c>
      <c r="F446" s="233">
        <f>E446+E447</f>
      </c>
      <c r="G446" s="232">
        <v>367</v>
      </c>
      <c r="H446" s="232">
        <v>55</v>
      </c>
      <c r="I446" s="234">
        <f t="shared" si="729"/>
      </c>
      <c r="J446" s="235">
        <f t="shared" si="845"/>
      </c>
      <c r="K446" s="232">
        <v>1</v>
      </c>
      <c r="L446" s="235">
        <f t="shared" si="962"/>
      </c>
      <c r="M446" s="232">
        <v>0</v>
      </c>
      <c r="N446" s="236">
        <f t="shared" si="1024"/>
      </c>
      <c r="O446" s="232">
        <v>0</v>
      </c>
      <c r="P446" s="236">
        <f t="shared" si="1055"/>
      </c>
      <c r="Q446" s="237">
        <f>(M446+M447)/(O446+O447)</f>
      </c>
      <c r="R446" s="232">
        <v>3</v>
      </c>
      <c r="S446" s="237">
        <f>(O446+O447)/(K446+K447)</f>
      </c>
      <c r="T446" s="232">
        <v>0</v>
      </c>
      <c r="U446" s="239">
        <f>F446/T446</f>
      </c>
      <c r="V446" s="240">
        <f>(F446+4*500)/T446</f>
      </c>
      <c r="W446" s="232">
        <v>0</v>
      </c>
      <c r="X446" s="240">
        <f>W446/T446</f>
      </c>
      <c r="Y446" s="237">
        <f>T446/R446</f>
      </c>
      <c r="Z446" s="240">
        <f>W446/F446</f>
      </c>
      <c r="AA446" s="240">
        <f>W446/(F446+500)</f>
      </c>
      <c r="AB446" s="232">
        <v>0</v>
      </c>
      <c r="AC446" s="232">
        <v>0</v>
      </c>
      <c r="AD446" s="237">
        <f>AB446/T446</f>
      </c>
      <c r="AE446" s="240">
        <f>(W446-AC446)/(F446+500)</f>
      </c>
      <c r="AF446" s="240" t="s">
        <v>266</v>
      </c>
    </row>
    <row customHeight="true" ht="20.238095238095237" r="447">
      <c r="A447" s="228"/>
      <c r="B447" s="229"/>
      <c r="C447" s="256"/>
      <c r="D447" s="231" t="s">
        <v>251</v>
      </c>
      <c r="E447" s="232">
        <v>1272.21</v>
      </c>
      <c r="F447" s="233"/>
      <c r="G447" s="232">
        <v>7761</v>
      </c>
      <c r="H447" s="232">
        <v>476</v>
      </c>
      <c r="I447" s="234">
        <f t="shared" si="729"/>
      </c>
      <c r="J447" s="235">
        <f t="shared" si="845"/>
      </c>
      <c r="K447" s="232">
        <v>17</v>
      </c>
      <c r="L447" s="235">
        <f t="shared" si="962"/>
      </c>
      <c r="M447" s="232">
        <v>0</v>
      </c>
      <c r="N447" s="236">
        <f t="shared" si="1024"/>
      </c>
      <c r="O447" s="232">
        <v>0</v>
      </c>
      <c r="P447" s="236">
        <f t="shared" si="1055"/>
      </c>
      <c r="Q447" s="237"/>
      <c r="R447" s="232"/>
      <c r="S447" s="237"/>
      <c r="T447" s="232"/>
      <c r="U447" s="239"/>
      <c r="V447" s="240"/>
      <c r="W447" s="232"/>
      <c r="X447" s="240"/>
      <c r="Y447" s="237"/>
      <c r="Z447" s="240"/>
      <c r="AA447" s="240"/>
      <c r="AB447" s="232"/>
      <c r="AC447" s="232"/>
      <c r="AD447" s="237"/>
      <c r="AE447" s="240"/>
      <c r="AF447" s="240" t="s">
        <v>267</v>
      </c>
    </row>
    <row customHeight="true" ht="20.238095238095237" r="448">
      <c r="A448" s="228"/>
      <c r="B448" s="293" t="s">
        <v>257</v>
      </c>
      <c r="C448" s="293"/>
      <c r="D448" s="293"/>
      <c r="E448" s="247">
        <f>SUM(E440:E447)</f>
      </c>
      <c r="F448" s="247">
        <f>SUM(F440:F447)</f>
      </c>
      <c r="G448" s="247">
        <f>SUM(G440:G447)</f>
      </c>
      <c r="H448" s="247">
        <f>SUM(H440:H447)</f>
      </c>
      <c r="I448" s="295">
        <f t="shared" si="729"/>
      </c>
      <c r="J448" s="296">
        <f t="shared" si="845"/>
      </c>
      <c r="K448" s="247">
        <f>SUM(K440:K447)</f>
      </c>
      <c r="L448" s="296">
        <f t="shared" si="962"/>
      </c>
      <c r="M448" s="247">
        <f>SUM(M440:M447)</f>
      </c>
      <c r="N448" s="297">
        <f t="shared" si="1024"/>
      </c>
      <c r="O448" s="247">
        <f>SUM(O440:O447)</f>
      </c>
      <c r="P448" s="297">
        <f t="shared" si="1055"/>
      </c>
      <c r="Q448" s="298">
        <f>M448/O448</f>
      </c>
      <c r="R448" s="247">
        <f>SUM(R440:R447)</f>
      </c>
      <c r="S448" s="298">
        <f>(O448+O448)/(K448+K448)</f>
      </c>
      <c r="T448" s="247">
        <f>SUM(T440:T447)</f>
      </c>
      <c r="U448" s="299">
        <f t="shared" ref="U448:U449" si="44">F448/T448</f>
      </c>
      <c r="V448" s="300">
        <f>(F448+4*500)/T448</f>
      </c>
      <c r="W448" s="247">
        <f>SUM(W440:W447)</f>
      </c>
      <c r="X448" s="301">
        <f t="shared" ref="X448:X449" si="212">W448/T448</f>
      </c>
      <c r="Y448" s="298">
        <f t="shared" ref="Y448:Y449" si="350">T448/R448</f>
      </c>
      <c r="Z448" s="300">
        <f t="shared" ref="Z448:Z449" si="488">W448/F448</f>
      </c>
      <c r="AA448" s="300">
        <f>W448/(F448+COUNT(W440:W447*500))</f>
      </c>
      <c r="AB448" s="247">
        <f>SUM(AB440:AB447)</f>
      </c>
      <c r="AC448" s="247">
        <f>SUM(AC440:AC447)</f>
      </c>
      <c r="AD448" s="298">
        <f t="shared" ref="AD448:AD449" si="626">AB448/T448</f>
      </c>
      <c r="AE448" s="302">
        <f>(W448-AC448)/(F448+COUNT(W440:W447)*500)</f>
      </c>
      <c r="AF448" s="289"/>
    </row>
    <row r="449">
      <c r="A449" s="228"/>
      <c r="B449" s="229" t="s">
        <v>269</v>
      </c>
      <c r="C449" s="256" t="s">
        <v>273</v>
      </c>
      <c r="D449" s="231" t="s">
        <v>249</v>
      </c>
      <c r="E449" s="232">
        <v>72.58</v>
      </c>
      <c r="F449" s="233">
        <f>E449+E450</f>
      </c>
      <c r="G449" s="232">
        <v>455</v>
      </c>
      <c r="H449" s="232">
        <v>70</v>
      </c>
      <c r="I449" s="234">
        <f t="shared" si="729"/>
      </c>
      <c r="J449" s="235">
        <f t="shared" si="845"/>
      </c>
      <c r="K449" s="232">
        <v>0</v>
      </c>
      <c r="L449" s="235">
        <f t="shared" si="962"/>
      </c>
      <c r="M449" s="232">
        <v>0</v>
      </c>
      <c r="N449" s="236">
        <f t="shared" si="1024"/>
      </c>
      <c r="O449" s="232">
        <v>0</v>
      </c>
      <c r="P449" s="236">
        <f t="shared" si="1055"/>
      </c>
      <c r="Q449" s="237">
        <f>(M449+M450)/(O449+O450)</f>
      </c>
      <c r="R449" s="238">
        <v>2</v>
      </c>
      <c r="S449" s="237">
        <f>(O449+O450)/(K449+K450)</f>
      </c>
      <c r="T449" s="238">
        <v>0</v>
      </c>
      <c r="U449" s="239">
        <f t="shared" si="44"/>
      </c>
      <c r="V449" s="240">
        <f>(F449+500)/T449</f>
      </c>
      <c r="W449" s="241">
        <v>0</v>
      </c>
      <c r="X449" s="240">
        <f t="shared" si="212"/>
      </c>
      <c r="Y449" s="237">
        <f t="shared" si="350"/>
      </c>
      <c r="Z449" s="240">
        <f t="shared" si="488"/>
      </c>
      <c r="AA449" s="240">
        <f>W449/(F449+500)</f>
      </c>
      <c r="AB449" s="238">
        <v>0</v>
      </c>
      <c r="AC449" s="238">
        <v>0</v>
      </c>
      <c r="AD449" s="237">
        <f t="shared" si="626"/>
      </c>
      <c r="AE449" s="240">
        <f>(W449-AC449)/(F449+500)</f>
      </c>
      <c r="AF449" s="240" t="s">
        <v>266</v>
      </c>
    </row>
    <row r="450">
      <c r="A450" s="228"/>
      <c r="B450" s="229"/>
      <c r="C450" s="256"/>
      <c r="D450" s="231" t="s">
        <v>251</v>
      </c>
      <c r="E450" s="232">
        <v>1132.5</v>
      </c>
      <c r="F450" s="233"/>
      <c r="G450" s="232">
        <v>7039</v>
      </c>
      <c r="H450" s="232">
        <v>450</v>
      </c>
      <c r="I450" s="234">
        <f t="shared" si="729"/>
      </c>
      <c r="J450" s="235">
        <f t="shared" si="845"/>
      </c>
      <c r="K450" s="232">
        <v>15</v>
      </c>
      <c r="L450" s="235">
        <f t="shared" si="962"/>
      </c>
      <c r="M450" s="232">
        <v>0</v>
      </c>
      <c r="N450" s="236">
        <f t="shared" si="1024"/>
      </c>
      <c r="O450" s="232">
        <v>0</v>
      </c>
      <c r="P450" s="236">
        <f t="shared" si="1055"/>
      </c>
      <c r="Q450" s="237"/>
      <c r="R450" s="238"/>
      <c r="S450" s="237"/>
      <c r="T450" s="238"/>
      <c r="U450" s="239"/>
      <c r="V450" s="240"/>
      <c r="W450" s="241"/>
      <c r="X450" s="240"/>
      <c r="Y450" s="237"/>
      <c r="Z450" s="240"/>
      <c r="AA450" s="240"/>
      <c r="AB450" s="238"/>
      <c r="AC450" s="238"/>
      <c r="AD450" s="237"/>
      <c r="AE450" s="240"/>
      <c r="AF450" s="242" t="s">
        <v>267</v>
      </c>
    </row>
    <row r="451">
      <c r="A451" s="228"/>
      <c r="B451" s="229" t="s">
        <v>270</v>
      </c>
      <c r="C451" s="256" t="s">
        <v>273</v>
      </c>
      <c r="D451" s="231" t="s">
        <v>249</v>
      </c>
      <c r="E451" s="232">
        <v>33.38</v>
      </c>
      <c r="F451" s="233">
        <f>E451+E452</f>
      </c>
      <c r="G451" s="232">
        <v>204</v>
      </c>
      <c r="H451" s="232">
        <v>24</v>
      </c>
      <c r="I451" s="234">
        <f t="shared" si="729"/>
      </c>
      <c r="J451" s="234">
        <f t="shared" ref="J451:J452" si="766">I451/H451</f>
      </c>
      <c r="K451" s="232">
        <v>0</v>
      </c>
      <c r="L451" s="235">
        <f t="shared" si="962"/>
      </c>
      <c r="M451" s="232">
        <v>0</v>
      </c>
      <c r="N451" s="236">
        <f t="shared" si="1024"/>
      </c>
      <c r="O451" s="232">
        <v>0</v>
      </c>
      <c r="P451" s="236">
        <f t="shared" si="1055"/>
      </c>
      <c r="Q451" s="237">
        <f>(M451+M452)/(O451+O452)</f>
      </c>
      <c r="R451" s="238">
        <v>5</v>
      </c>
      <c r="S451" s="237">
        <f>(O451+O452)/(K451+K452)</f>
      </c>
      <c r="T451" s="238">
        <v>1</v>
      </c>
      <c r="U451" s="239">
        <f>F451/T451</f>
      </c>
      <c r="V451" s="240">
        <f>(F451+500)/T451</f>
      </c>
      <c r="W451" s="241">
        <v>775.2000000000007</v>
      </c>
      <c r="X451" s="240">
        <f>W451/T451</f>
      </c>
      <c r="Y451" s="237">
        <f>T451/R451</f>
      </c>
      <c r="Z451" s="240">
        <f>W451/F451</f>
      </c>
      <c r="AA451" s="240">
        <f>W451/(F451+500)</f>
      </c>
      <c r="AB451" s="238">
        <v>0</v>
      </c>
      <c r="AC451" s="238">
        <v>0</v>
      </c>
      <c r="AD451" s="237">
        <f>AB451/T451</f>
      </c>
      <c r="AE451" s="240">
        <f>(W451-AC451)/(F451+500)</f>
      </c>
      <c r="AF451" s="240" t="s">
        <v>266</v>
      </c>
    </row>
    <row r="452">
      <c r="A452" s="228"/>
      <c r="B452" s="229"/>
      <c r="C452" s="256"/>
      <c r="D452" s="231" t="s">
        <v>251</v>
      </c>
      <c r="E452" s="232">
        <v>849.94</v>
      </c>
      <c r="F452" s="233"/>
      <c r="G452" s="232">
        <v>5661</v>
      </c>
      <c r="H452" s="232">
        <v>367</v>
      </c>
      <c r="I452" s="234">
        <f t="shared" si="729"/>
      </c>
      <c r="J452" s="234">
        <f t="shared" si="766"/>
      </c>
      <c r="K452" s="232">
        <v>7</v>
      </c>
      <c r="L452" s="235">
        <f t="shared" si="962"/>
      </c>
      <c r="M452" s="232">
        <v>2</v>
      </c>
      <c r="N452" s="236">
        <f t="shared" si="1024"/>
      </c>
      <c r="O452" s="232">
        <v>0</v>
      </c>
      <c r="P452" s="236">
        <f t="shared" si="1055"/>
      </c>
      <c r="Q452" s="237"/>
      <c r="R452" s="238"/>
      <c r="S452" s="237"/>
      <c r="T452" s="238"/>
      <c r="U452" s="239"/>
      <c r="V452" s="240"/>
      <c r="W452" s="241"/>
      <c r="X452" s="240"/>
      <c r="Y452" s="237"/>
      <c r="Z452" s="240"/>
      <c r="AA452" s="240"/>
      <c r="AB452" s="238"/>
      <c r="AC452" s="238"/>
      <c r="AD452" s="237"/>
      <c r="AE452" s="240"/>
      <c r="AF452" s="242" t="s">
        <v>267</v>
      </c>
    </row>
    <row r="453">
      <c r="A453" s="228"/>
      <c r="B453" s="229" t="s">
        <v>271</v>
      </c>
      <c r="C453" s="256" t="s">
        <v>273</v>
      </c>
      <c r="D453" s="231" t="s">
        <v>249</v>
      </c>
      <c r="E453" s="232">
        <v>90.77</v>
      </c>
      <c r="F453" s="233">
        <f>E453+E454</f>
      </c>
      <c r="G453" s="232">
        <v>279</v>
      </c>
      <c r="H453" s="232">
        <v>24</v>
      </c>
      <c r="I453" s="234">
        <f t="shared" si="729"/>
      </c>
      <c r="J453" s="235">
        <f t="shared" ref="J453:J465" si="846">(E453/G453)*1000</f>
      </c>
      <c r="K453" s="232">
        <v>4</v>
      </c>
      <c r="L453" s="235">
        <f t="shared" si="962"/>
      </c>
      <c r="M453" s="232">
        <v>0</v>
      </c>
      <c r="N453" s="236">
        <f t="shared" si="1024"/>
      </c>
      <c r="O453" s="232">
        <v>0</v>
      </c>
      <c r="P453" s="236">
        <f t="shared" si="1055"/>
      </c>
      <c r="Q453" s="237">
        <f>(M453+M454)/(O453+O454)</f>
      </c>
      <c r="R453" s="238">
        <v>4</v>
      </c>
      <c r="S453" s="237">
        <f>(O453+O454)/(K453+K454)</f>
      </c>
      <c r="T453" s="238">
        <v>2</v>
      </c>
      <c r="U453" s="239">
        <f>F453/T453</f>
      </c>
      <c r="V453" s="240">
        <f>(F453+500)/T453</f>
      </c>
      <c r="W453" s="241">
        <v>4099.199999999997</v>
      </c>
      <c r="X453" s="240">
        <f>W453/T453</f>
      </c>
      <c r="Y453" s="237">
        <f>T453/R453</f>
      </c>
      <c r="Z453" s="240">
        <f>W453/F453</f>
      </c>
      <c r="AA453" s="240">
        <f>W453/(F453+500)</f>
      </c>
      <c r="AB453" s="238">
        <v>0</v>
      </c>
      <c r="AC453" s="238">
        <v>0</v>
      </c>
      <c r="AD453" s="237">
        <f>AB453/T453</f>
      </c>
      <c r="AE453" s="240">
        <f>(W453-AC453)/(F453+500)</f>
      </c>
      <c r="AF453" s="240" t="s">
        <v>266</v>
      </c>
    </row>
    <row r="454">
      <c r="A454" s="228"/>
      <c r="B454" s="229"/>
      <c r="C454" s="256"/>
      <c r="D454" s="231" t="s">
        <v>251</v>
      </c>
      <c r="E454" s="232">
        <v>1109.72</v>
      </c>
      <c r="F454" s="233"/>
      <c r="G454" s="232">
        <v>7466</v>
      </c>
      <c r="H454" s="232">
        <v>504</v>
      </c>
      <c r="I454" s="234">
        <f t="shared" si="729"/>
      </c>
      <c r="J454" s="235">
        <f t="shared" si="846"/>
      </c>
      <c r="K454" s="232">
        <v>11</v>
      </c>
      <c r="L454" s="235">
        <f t="shared" si="962"/>
      </c>
      <c r="M454" s="232">
        <v>2</v>
      </c>
      <c r="N454" s="236">
        <f t="shared" si="1024"/>
      </c>
      <c r="O454" s="232">
        <v>0</v>
      </c>
      <c r="P454" s="236">
        <f t="shared" si="1055"/>
      </c>
      <c r="Q454" s="237"/>
      <c r="R454" s="238"/>
      <c r="S454" s="237"/>
      <c r="T454" s="238"/>
      <c r="U454" s="239"/>
      <c r="V454" s="240"/>
      <c r="W454" s="241"/>
      <c r="X454" s="240"/>
      <c r="Y454" s="237"/>
      <c r="Z454" s="240"/>
      <c r="AA454" s="240"/>
      <c r="AB454" s="238"/>
      <c r="AC454" s="238"/>
      <c r="AD454" s="237"/>
      <c r="AE454" s="240"/>
      <c r="AF454" s="242" t="s">
        <v>267</v>
      </c>
    </row>
    <row customHeight="true" ht="20.238095238095237" r="455">
      <c r="A455" s="228"/>
      <c r="B455" s="229" t="s">
        <v>272</v>
      </c>
      <c r="C455" s="256" t="s">
        <v>273</v>
      </c>
      <c r="D455" s="231" t="s">
        <v>249</v>
      </c>
      <c r="E455" s="232">
        <v>130.89</v>
      </c>
      <c r="F455" s="233">
        <f>E455+E456</f>
      </c>
      <c r="G455" s="232">
        <v>288</v>
      </c>
      <c r="H455" s="232">
        <v>27</v>
      </c>
      <c r="I455" s="234">
        <f t="shared" si="729"/>
      </c>
      <c r="J455" s="235">
        <f t="shared" si="846"/>
      </c>
      <c r="K455" s="232">
        <v>1</v>
      </c>
      <c r="L455" s="235">
        <f t="shared" si="962"/>
      </c>
      <c r="M455" s="232">
        <v>0</v>
      </c>
      <c r="N455" s="236">
        <f t="shared" si="1024"/>
      </c>
      <c r="O455" s="232">
        <v>0</v>
      </c>
      <c r="P455" s="236">
        <f t="shared" si="1055"/>
      </c>
      <c r="Q455" s="237">
        <f>(M455+M456)/(O455+O456)</f>
      </c>
      <c r="R455" s="238">
        <v>3</v>
      </c>
      <c r="S455" s="237">
        <f>(O455+O456)/(K455+K456)</f>
      </c>
      <c r="T455" s="238">
        <v>0</v>
      </c>
      <c r="U455" s="239">
        <f>F455/T455</f>
      </c>
      <c r="V455" s="240">
        <f>(F455+500)/T455</f>
      </c>
      <c r="W455" s="241">
        <v>0</v>
      </c>
      <c r="X455" s="240">
        <f>W455/T455</f>
      </c>
      <c r="Y455" s="237">
        <f>T455/R455</f>
      </c>
      <c r="Z455" s="240">
        <f>W455/F455</f>
      </c>
      <c r="AA455" s="240">
        <f>W455/(F455+500)</f>
      </c>
      <c r="AB455" s="238">
        <v>0</v>
      </c>
      <c r="AC455" s="238">
        <v>0</v>
      </c>
      <c r="AD455" s="237">
        <f>AB455/T455</f>
      </c>
      <c r="AE455" s="240">
        <f>(W455-AC455)/(F455+500)</f>
      </c>
      <c r="AF455" s="240" t="s">
        <v>266</v>
      </c>
    </row>
    <row customHeight="true" ht="20.238095238095237" r="456">
      <c r="A456" s="228"/>
      <c r="B456" s="229"/>
      <c r="C456" s="256"/>
      <c r="D456" s="231" t="s">
        <v>251</v>
      </c>
      <c r="E456" s="232">
        <v>1427.97</v>
      </c>
      <c r="F456" s="233"/>
      <c r="G456" s="232">
        <v>12303</v>
      </c>
      <c r="H456" s="232">
        <v>723</v>
      </c>
      <c r="I456" s="234">
        <f t="shared" si="729"/>
      </c>
      <c r="J456" s="235">
        <f t="shared" si="846"/>
      </c>
      <c r="K456" s="232">
        <v>15</v>
      </c>
      <c r="L456" s="235">
        <f t="shared" si="962"/>
      </c>
      <c r="M456" s="232">
        <v>0</v>
      </c>
      <c r="N456" s="236">
        <f t="shared" si="1024"/>
      </c>
      <c r="O456" s="232">
        <v>0</v>
      </c>
      <c r="P456" s="236">
        <f t="shared" si="1055"/>
      </c>
      <c r="Q456" s="237"/>
      <c r="R456" s="238"/>
      <c r="S456" s="237"/>
      <c r="T456" s="238"/>
      <c r="U456" s="239"/>
      <c r="V456" s="240"/>
      <c r="W456" s="241"/>
      <c r="X456" s="240"/>
      <c r="Y456" s="237"/>
      <c r="Z456" s="240"/>
      <c r="AA456" s="240"/>
      <c r="AB456" s="238"/>
      <c r="AC456" s="238"/>
      <c r="AD456" s="237"/>
      <c r="AE456" s="240"/>
      <c r="AF456" s="242" t="s">
        <v>267</v>
      </c>
    </row>
    <row r="457">
      <c r="A457" s="228"/>
      <c r="B457" s="246" t="s">
        <v>257</v>
      </c>
      <c r="C457" s="246"/>
      <c r="D457" s="246"/>
      <c r="E457" s="247">
        <f>SUM(E449:E456)</f>
      </c>
      <c r="F457" s="247">
        <f>SUM(F449:F456)</f>
      </c>
      <c r="G457" s="247">
        <f>SUM(G449:G456)</f>
      </c>
      <c r="H457" s="247">
        <f>SUM(H449:H456)</f>
      </c>
      <c r="I457" s="248">
        <f t="shared" si="729"/>
      </c>
      <c r="J457" s="249">
        <f t="shared" si="846"/>
      </c>
      <c r="K457" s="247">
        <f>SUM(K449:K456)</f>
      </c>
      <c r="L457" s="249">
        <f t="shared" si="962"/>
      </c>
      <c r="M457" s="247">
        <f>SUM(M449:M456)</f>
      </c>
      <c r="N457" s="250">
        <f t="shared" si="1024"/>
      </c>
      <c r="O457" s="247">
        <f>SUM(O449:O456)</f>
      </c>
      <c r="P457" s="250">
        <f t="shared" si="1055"/>
      </c>
      <c r="Q457" s="251">
        <f>M457/O457</f>
      </c>
      <c r="R457" s="247">
        <f>SUM(R449:R456)</f>
      </c>
      <c r="S457" s="251">
        <f>(O457+O457)/(K457+K457)</f>
      </c>
      <c r="T457" s="247">
        <f>SUM(T449:T456)</f>
      </c>
      <c r="U457" s="252">
        <f t="shared" ref="U457:U458" si="45">F457/T457</f>
      </c>
      <c r="V457" s="253">
        <f>(F457+5*500)/T457</f>
      </c>
      <c r="W457" s="247">
        <f>SUM(W449:W456)</f>
      </c>
      <c r="X457" s="254">
        <f t="shared" ref="X457:X458" si="213">W457/T457</f>
      </c>
      <c r="Y457" s="251">
        <f t="shared" ref="Y457:Y458" si="351">T457/R457</f>
      </c>
      <c r="Z457" s="253">
        <f t="shared" ref="Z457:Z458" si="489">W457/F457</f>
      </c>
      <c r="AA457" s="253">
        <f>W457/(F457+COUNT(W449:W456)*500)</f>
      </c>
      <c r="AB457" s="247">
        <f>SUM(AB449:AB456)</f>
      </c>
      <c r="AC457" s="247">
        <f>SUM(AC449:AC456)</f>
      </c>
      <c r="AD457" s="251">
        <f t="shared" ref="AD457:AD458" si="627">AB457/T457</f>
      </c>
      <c r="AE457" s="255">
        <f>(W457-AC457)/(F457+COUNT(W449:W456)*500)</f>
      </c>
      <c r="AF457" s="240"/>
    </row>
    <row r="458">
      <c r="A458" s="228"/>
      <c r="B458" s="229" t="s">
        <v>274</v>
      </c>
      <c r="C458" s="256" t="s">
        <v>291</v>
      </c>
      <c r="D458" s="231" t="s">
        <v>249</v>
      </c>
      <c r="E458" s="232">
        <v>175.02</v>
      </c>
      <c r="F458" s="233">
        <f>E458+E459</f>
      </c>
      <c r="G458" s="232">
        <v>385</v>
      </c>
      <c r="H458" s="232">
        <v>35</v>
      </c>
      <c r="I458" s="234">
        <f t="shared" si="729"/>
      </c>
      <c r="J458" s="235">
        <f t="shared" si="846"/>
      </c>
      <c r="K458" s="232">
        <v>5</v>
      </c>
      <c r="L458" s="235">
        <f t="shared" si="962"/>
      </c>
      <c r="M458" s="232">
        <v>0</v>
      </c>
      <c r="N458" s="236">
        <f t="shared" si="1024"/>
      </c>
      <c r="O458" s="232">
        <v>0</v>
      </c>
      <c r="P458" s="236">
        <f t="shared" si="1055"/>
      </c>
      <c r="Q458" s="237">
        <f>(M458+M459)/(O458+O459)</f>
      </c>
      <c r="R458" s="238">
        <v>6</v>
      </c>
      <c r="S458" s="237">
        <f>(O458+O459)/(K458+K459)</f>
      </c>
      <c r="T458" s="238">
        <v>1</v>
      </c>
      <c r="U458" s="239">
        <f t="shared" si="45"/>
      </c>
      <c r="V458" s="240">
        <f>(F458+500)/T458</f>
      </c>
      <c r="W458" s="241">
        <v>372</v>
      </c>
      <c r="X458" s="240">
        <f t="shared" si="213"/>
      </c>
      <c r="Y458" s="237">
        <f t="shared" si="351"/>
      </c>
      <c r="Z458" s="240">
        <f t="shared" si="489"/>
      </c>
      <c r="AA458" s="240">
        <f>W458/(F458+500)</f>
      </c>
      <c r="AB458" s="238">
        <v>0</v>
      </c>
      <c r="AC458" s="238">
        <v>0</v>
      </c>
      <c r="AD458" s="237">
        <f t="shared" si="627"/>
      </c>
      <c r="AE458" s="240">
        <f>(W458-AC458)/(F458+500)</f>
      </c>
      <c r="AF458" s="240" t="s">
        <v>266</v>
      </c>
    </row>
    <row r="459">
      <c r="A459" s="228"/>
      <c r="B459" s="229"/>
      <c r="C459" s="256"/>
      <c r="D459" s="231" t="s">
        <v>251</v>
      </c>
      <c r="E459" s="232">
        <v>1461.94</v>
      </c>
      <c r="F459" s="233"/>
      <c r="G459" s="232">
        <v>13732</v>
      </c>
      <c r="H459" s="232">
        <v>715</v>
      </c>
      <c r="I459" s="234">
        <f t="shared" si="729"/>
      </c>
      <c r="J459" s="235">
        <f t="shared" si="846"/>
      </c>
      <c r="K459" s="232">
        <v>9</v>
      </c>
      <c r="L459" s="235">
        <f t="shared" si="962"/>
      </c>
      <c r="M459" s="232">
        <v>0</v>
      </c>
      <c r="N459" s="236">
        <f t="shared" si="1024"/>
      </c>
      <c r="O459" s="232">
        <v>0</v>
      </c>
      <c r="P459" s="236">
        <f t="shared" si="1055"/>
      </c>
      <c r="Q459" s="237"/>
      <c r="R459" s="238"/>
      <c r="S459" s="237"/>
      <c r="T459" s="238"/>
      <c r="U459" s="239"/>
      <c r="V459" s="240"/>
      <c r="W459" s="241"/>
      <c r="X459" s="240"/>
      <c r="Y459" s="237"/>
      <c r="Z459" s="240"/>
      <c r="AA459" s="240"/>
      <c r="AB459" s="238"/>
      <c r="AC459" s="238"/>
      <c r="AD459" s="237"/>
      <c r="AE459" s="240"/>
      <c r="AF459" s="242" t="s">
        <v>267</v>
      </c>
    </row>
    <row r="460">
      <c r="A460" s="228"/>
      <c r="B460" s="229" t="s">
        <v>275</v>
      </c>
      <c r="C460" s="256" t="s">
        <v>291</v>
      </c>
      <c r="D460" s="231" t="s">
        <v>249</v>
      </c>
      <c r="E460" s="232">
        <v>290.91</v>
      </c>
      <c r="F460" s="233">
        <f>E460+E461</f>
      </c>
      <c r="G460" s="232">
        <v>520</v>
      </c>
      <c r="H460" s="232">
        <v>60</v>
      </c>
      <c r="I460" s="234">
        <f t="shared" si="729"/>
      </c>
      <c r="J460" s="235">
        <f t="shared" si="846"/>
      </c>
      <c r="K460" s="232">
        <v>4</v>
      </c>
      <c r="L460" s="235">
        <f t="shared" si="962"/>
      </c>
      <c r="M460" s="232">
        <v>1</v>
      </c>
      <c r="N460" s="236">
        <f t="shared" si="1024"/>
      </c>
      <c r="O460" s="232">
        <v>0</v>
      </c>
      <c r="P460" s="236">
        <f t="shared" si="1055"/>
      </c>
      <c r="Q460" s="237">
        <f>(M460+M461)/(O460+O461)</f>
      </c>
      <c r="R460" s="238">
        <v>7</v>
      </c>
      <c r="S460" s="237">
        <f>(O460+O461)/(K460+K461)</f>
      </c>
      <c r="T460" s="238">
        <v>2</v>
      </c>
      <c r="U460" s="239">
        <f>F460/T460</f>
      </c>
      <c r="V460" s="240">
        <f>(F460+500)/T460</f>
      </c>
      <c r="W460" s="241">
        <v>2095.2000000000044</v>
      </c>
      <c r="X460" s="240">
        <f>W460/T460</f>
      </c>
      <c r="Y460" s="237">
        <f>T460/R460</f>
      </c>
      <c r="Z460" s="240">
        <f>W460/F460</f>
      </c>
      <c r="AA460" s="240">
        <f>W460/(F460+500)</f>
      </c>
      <c r="AB460" s="238">
        <v>0</v>
      </c>
      <c r="AC460" s="238">
        <v>0</v>
      </c>
      <c r="AD460" s="237">
        <f>AB460/T460</f>
      </c>
      <c r="AE460" s="240">
        <f>(W460-AC460)/(F460+500)</f>
      </c>
      <c r="AF460" s="240" t="s">
        <v>266</v>
      </c>
    </row>
    <row r="461">
      <c r="A461" s="228"/>
      <c r="B461" s="229"/>
      <c r="C461" s="256"/>
      <c r="D461" s="231" t="s">
        <v>251</v>
      </c>
      <c r="E461" s="232">
        <v>1366.32</v>
      </c>
      <c r="F461" s="233"/>
      <c r="G461" s="232">
        <v>10210</v>
      </c>
      <c r="H461" s="232">
        <v>636</v>
      </c>
      <c r="I461" s="234">
        <f t="shared" si="729"/>
      </c>
      <c r="J461" s="235">
        <f t="shared" si="846"/>
      </c>
      <c r="K461" s="232">
        <v>13</v>
      </c>
      <c r="L461" s="235">
        <f t="shared" si="962"/>
      </c>
      <c r="M461" s="232">
        <v>1</v>
      </c>
      <c r="N461" s="236">
        <f t="shared" si="1024"/>
      </c>
      <c r="O461" s="232">
        <v>0</v>
      </c>
      <c r="P461" s="236">
        <f t="shared" si="1055"/>
      </c>
      <c r="Q461" s="237"/>
      <c r="R461" s="238"/>
      <c r="S461" s="237"/>
      <c r="T461" s="238"/>
      <c r="U461" s="239"/>
      <c r="V461" s="240"/>
      <c r="W461" s="241"/>
      <c r="X461" s="240"/>
      <c r="Y461" s="237"/>
      <c r="Z461" s="240"/>
      <c r="AA461" s="240"/>
      <c r="AB461" s="238"/>
      <c r="AC461" s="238"/>
      <c r="AD461" s="237"/>
      <c r="AE461" s="240"/>
      <c r="AF461" s="242" t="s">
        <v>267</v>
      </c>
    </row>
    <row r="462">
      <c r="A462" s="228"/>
      <c r="B462" s="229" t="s">
        <v>276</v>
      </c>
      <c r="C462" s="256" t="s">
        <v>291</v>
      </c>
      <c r="D462" s="231" t="s">
        <v>249</v>
      </c>
      <c r="E462" s="232">
        <v>185.46</v>
      </c>
      <c r="F462" s="233">
        <f>E462+E463</f>
      </c>
      <c r="G462" s="232">
        <v>673</v>
      </c>
      <c r="H462" s="232">
        <v>232</v>
      </c>
      <c r="I462" s="234">
        <f t="shared" si="729"/>
      </c>
      <c r="J462" s="235">
        <f t="shared" si="846"/>
      </c>
      <c r="K462" s="232">
        <v>6</v>
      </c>
      <c r="L462" s="235">
        <f t="shared" si="962"/>
      </c>
      <c r="M462" s="232">
        <v>2</v>
      </c>
      <c r="N462" s="236">
        <f t="shared" si="1024"/>
      </c>
      <c r="O462" s="232">
        <v>0</v>
      </c>
      <c r="P462" s="236">
        <f t="shared" si="1055"/>
      </c>
      <c r="Q462" s="237">
        <f>(M462+M463)/(O462+O463)</f>
      </c>
      <c r="R462" s="238">
        <v>5</v>
      </c>
      <c r="S462" s="237">
        <f>(O462+O463)/(K462+K463)</f>
      </c>
      <c r="T462" s="238">
        <v>3</v>
      </c>
      <c r="U462" s="239">
        <f>F462/T462</f>
      </c>
      <c r="V462" s="240">
        <f>(F462+500)/T462</f>
      </c>
      <c r="W462" s="241">
        <v>4000.7999999999956</v>
      </c>
      <c r="X462" s="240">
        <f>W462/T462</f>
      </c>
      <c r="Y462" s="237">
        <f>T462/R462</f>
      </c>
      <c r="Z462" s="240">
        <f>W462/F462</f>
      </c>
      <c r="AA462" s="240">
        <f>W462/(F462+500)</f>
      </c>
      <c r="AB462" s="238">
        <v>0</v>
      </c>
      <c r="AC462" s="238">
        <v>0</v>
      </c>
      <c r="AD462" s="237">
        <f>AB462/T462</f>
      </c>
      <c r="AE462" s="240">
        <f>(W462-AC462)/(F462+500)</f>
      </c>
      <c r="AF462" s="240" t="s">
        <v>266</v>
      </c>
    </row>
    <row r="463">
      <c r="A463" s="228"/>
      <c r="B463" s="229"/>
      <c r="C463" s="256"/>
      <c r="D463" s="231" t="s">
        <v>251</v>
      </c>
      <c r="E463" s="232">
        <v>879.92</v>
      </c>
      <c r="F463" s="233"/>
      <c r="G463" s="232">
        <v>8051</v>
      </c>
      <c r="H463" s="232">
        <v>423</v>
      </c>
      <c r="I463" s="234">
        <f t="shared" si="729"/>
      </c>
      <c r="J463" s="235">
        <f t="shared" si="846"/>
      </c>
      <c r="K463" s="232">
        <v>13</v>
      </c>
      <c r="L463" s="235">
        <f t="shared" si="962"/>
      </c>
      <c r="M463" s="232">
        <v>0</v>
      </c>
      <c r="N463" s="236">
        <f t="shared" si="1024"/>
      </c>
      <c r="O463" s="232">
        <v>0</v>
      </c>
      <c r="P463" s="236">
        <f t="shared" si="1055"/>
      </c>
      <c r="Q463" s="237"/>
      <c r="R463" s="238"/>
      <c r="S463" s="237"/>
      <c r="T463" s="238"/>
      <c r="U463" s="239"/>
      <c r="V463" s="240"/>
      <c r="W463" s="241"/>
      <c r="X463" s="240"/>
      <c r="Y463" s="237"/>
      <c r="Z463" s="240"/>
      <c r="AA463" s="240"/>
      <c r="AB463" s="238"/>
      <c r="AC463" s="238"/>
      <c r="AD463" s="237"/>
      <c r="AE463" s="240"/>
      <c r="AF463" s="242" t="s">
        <v>267</v>
      </c>
    </row>
    <row r="464">
      <c r="A464" s="228"/>
      <c r="B464" s="229" t="s">
        <v>277</v>
      </c>
      <c r="C464" s="256" t="s">
        <v>291</v>
      </c>
      <c r="D464" s="231" t="s">
        <v>249</v>
      </c>
      <c r="E464" s="232">
        <v>127.14</v>
      </c>
      <c r="F464" s="233">
        <f>E464+E465</f>
      </c>
      <c r="G464" s="232">
        <v>613</v>
      </c>
      <c r="H464" s="232">
        <v>279</v>
      </c>
      <c r="I464" s="234">
        <f t="shared" si="729"/>
      </c>
      <c r="J464" s="235">
        <f t="shared" si="846"/>
      </c>
      <c r="K464" s="232">
        <v>1</v>
      </c>
      <c r="L464" s="235">
        <f t="shared" si="962"/>
      </c>
      <c r="M464" s="232">
        <v>0</v>
      </c>
      <c r="N464" s="236">
        <f t="shared" si="1024"/>
      </c>
      <c r="O464" s="232">
        <v>0</v>
      </c>
      <c r="P464" s="236">
        <f t="shared" si="1055"/>
      </c>
      <c r="Q464" s="237">
        <f>(M464+M465)/(O464+O465)</f>
      </c>
      <c r="R464" s="238">
        <v>4</v>
      </c>
      <c r="S464" s="237">
        <f>(O464+O465)/(K464+K465)</f>
      </c>
      <c r="T464" s="238">
        <v>2</v>
      </c>
      <c r="U464" s="239">
        <f>F464/T464</f>
      </c>
      <c r="V464" s="240">
        <f>(F464+500)/T464</f>
      </c>
      <c r="W464" s="241">
        <v>2052</v>
      </c>
      <c r="X464" s="240">
        <f>W464/T464</f>
      </c>
      <c r="Y464" s="237">
        <f>T464/R464</f>
      </c>
      <c r="Z464" s="240">
        <f>W464/F464</f>
      </c>
      <c r="AA464" s="240">
        <f>W464/(F464+500)</f>
      </c>
      <c r="AB464" s="238">
        <v>0</v>
      </c>
      <c r="AC464" s="238">
        <v>0</v>
      </c>
      <c r="AD464" s="237">
        <f>AB464/T464</f>
      </c>
      <c r="AE464" s="240">
        <f>(W464-AC464)/(F464+500)</f>
      </c>
      <c r="AF464" s="240" t="s">
        <v>266</v>
      </c>
    </row>
    <row r="465">
      <c r="A465" s="228"/>
      <c r="B465" s="229"/>
      <c r="C465" s="256"/>
      <c r="D465" s="231" t="s">
        <v>251</v>
      </c>
      <c r="E465" s="232">
        <v>564.25</v>
      </c>
      <c r="F465" s="233"/>
      <c r="G465" s="232">
        <v>6151</v>
      </c>
      <c r="H465" s="232">
        <v>416</v>
      </c>
      <c r="I465" s="234">
        <f t="shared" si="729"/>
      </c>
      <c r="J465" s="235">
        <f t="shared" si="846"/>
      </c>
      <c r="K465" s="232">
        <v>23</v>
      </c>
      <c r="L465" s="235">
        <f t="shared" si="962"/>
      </c>
      <c r="M465" s="232">
        <v>1</v>
      </c>
      <c r="N465" s="236">
        <f t="shared" si="1024"/>
      </c>
      <c r="O465" s="232">
        <v>0</v>
      </c>
      <c r="P465" s="236">
        <f t="shared" si="1055"/>
      </c>
      <c r="Q465" s="237"/>
      <c r="R465" s="238"/>
      <c r="S465" s="237"/>
      <c r="T465" s="238"/>
      <c r="U465" s="239"/>
      <c r="V465" s="240"/>
      <c r="W465" s="241"/>
      <c r="X465" s="240"/>
      <c r="Y465" s="237"/>
      <c r="Z465" s="240"/>
      <c r="AA465" s="240"/>
      <c r="AB465" s="238"/>
      <c r="AC465" s="238"/>
      <c r="AD465" s="237"/>
      <c r="AE465" s="240"/>
      <c r="AF465" s="242" t="s">
        <v>267</v>
      </c>
    </row>
    <row r="466">
      <c r="A466" s="228"/>
      <c r="B466" s="246" t="s">
        <v>257</v>
      </c>
      <c r="C466" s="246"/>
      <c r="D466" s="246"/>
      <c r="E466" s="247">
        <f>SUM(E458:E465)</f>
      </c>
      <c r="F466" s="247">
        <f>SUM(F458:F465)</f>
      </c>
      <c r="G466" s="247">
        <f>SUM(G458:G465)</f>
      </c>
      <c r="H466" s="247">
        <f>SUM(H458:H465)</f>
      </c>
      <c r="I466" s="248">
        <f t="shared" si="729"/>
      </c>
      <c r="J466" s="249">
        <f>SUM(J458:J465)</f>
      </c>
      <c r="K466" s="247">
        <f>SUM(K458:K465)</f>
      </c>
      <c r="L466" s="249">
        <f t="shared" si="962"/>
      </c>
      <c r="M466" s="247">
        <f>SUM(M458:M465)</f>
      </c>
      <c r="N466" s="250">
        <f t="shared" si="1024"/>
      </c>
      <c r="O466" s="247">
        <f>SUM(O458:O465)</f>
      </c>
      <c r="P466" s="250">
        <f t="shared" si="1055"/>
      </c>
      <c r="Q466" s="251">
        <f t="shared" ref="Q466:Q467" si="931">M466/O466</f>
      </c>
      <c r="R466" s="247">
        <f>SUM(R458:R465)</f>
      </c>
      <c r="S466" s="251">
        <f t="shared" ref="S466:S467" si="993">(O466+O466)/(K466+K466)</f>
      </c>
      <c r="T466" s="247">
        <f>SUM(T458:T465)</f>
      </c>
      <c r="U466" s="252">
        <f t="shared" ref="U466:U467" si="46">F466/T466</f>
      </c>
      <c r="V466" s="253">
        <f>(F466+5*500)/T466</f>
      </c>
      <c r="W466" s="249">
        <f>SUM(W458:W465)</f>
      </c>
      <c r="X466" s="254">
        <f t="shared" ref="X466:X467" si="214">W466/T466</f>
      </c>
      <c r="Y466" s="251">
        <f t="shared" ref="Y466:Y467" si="352">T466/R466</f>
      </c>
      <c r="Z466" s="253">
        <f t="shared" ref="Z466:Z467" si="490">W466/F466</f>
      </c>
      <c r="AA466" s="253">
        <f>W466/(F466+COUNT(W458:W465)*500)</f>
      </c>
      <c r="AB466" s="247">
        <f>SUM(AB458:AB465)</f>
      </c>
      <c r="AC466" s="247">
        <f>SUM(AC458:AC465)</f>
      </c>
      <c r="AD466" s="251">
        <f t="shared" ref="AD466:AD467" si="628">AB466/T466</f>
      </c>
      <c r="AE466" s="255">
        <f>(W466-AC466)/(F466+COUNT(W458:W465)*500)</f>
      </c>
      <c r="AF466" s="240"/>
    </row>
    <row r="467">
      <c r="A467" s="228"/>
      <c r="B467" s="258" t="s">
        <v>278</v>
      </c>
      <c r="C467" s="258"/>
      <c r="D467" s="258"/>
      <c r="E467" s="259">
        <f>SUM(E430)+E439+E457+E466+E448</f>
      </c>
      <c r="F467" s="259">
        <f>SUM(F430)+F439+F457+F466+F448</f>
      </c>
      <c r="G467" s="259">
        <f>SUM(G430)+G439+G457+G466+G448</f>
      </c>
      <c r="H467" s="259">
        <f>SUM(H430)+H439+H457+H466+H448</f>
      </c>
      <c r="I467" s="260">
        <f t="shared" si="729"/>
      </c>
      <c r="J467" s="261">
        <f>(E467/G467)*1000</f>
      </c>
      <c r="K467" s="262">
        <f>SUM(K430)+K439+K457+K466+K448</f>
      </c>
      <c r="L467" s="261">
        <f t="shared" si="962"/>
      </c>
      <c r="M467" s="262">
        <f>SUM(M430)+M439+M457+M466+M448</f>
      </c>
      <c r="N467" s="263">
        <f t="shared" si="1024"/>
      </c>
      <c r="O467" s="262">
        <f>SUM(O430)+O439+O457+O466+O448</f>
      </c>
      <c r="P467" s="263">
        <f t="shared" si="1055"/>
      </c>
      <c r="Q467" s="264">
        <f t="shared" si="931"/>
      </c>
      <c r="R467" s="262">
        <f>SUM(R430)+R439+R457+R466+R448</f>
      </c>
      <c r="S467" s="264">
        <f t="shared" si="993"/>
      </c>
      <c r="T467" s="262">
        <f>SUM(T430)+T439+T457+T466+T448</f>
      </c>
      <c r="U467" s="265">
        <f t="shared" si="46"/>
      </c>
      <c r="V467" s="259">
        <f>(F467+4*500)/T467</f>
      </c>
      <c r="W467" s="265">
        <f>SUM(W430)+W439+W457+W466+W448</f>
      </c>
      <c r="X467" s="259">
        <f t="shared" si="214"/>
      </c>
      <c r="Y467" s="264">
        <f t="shared" si="352"/>
      </c>
      <c r="Z467" s="259">
        <f t="shared" si="490"/>
      </c>
      <c r="AA467" s="259">
        <f>W467/(F467+COUNT(W422:W429,W431:W438,W458:W465,W440:W447,W449:W456)*500)</f>
      </c>
      <c r="AB467" s="262">
        <f>SUM(AB430)+AB439+AB457+AB466+AB448</f>
      </c>
      <c r="AC467" s="262">
        <f>SUM(AC430)+AC439+AC457+AC466+AC448</f>
      </c>
      <c r="AD467" s="264">
        <f t="shared" si="628"/>
      </c>
      <c r="AE467" s="312">
        <f>(W467-AC467)/(F467+COUNT(W422:W429,W431:W438,W440:W447,W449:W456,W458:W465)*500)</f>
      </c>
      <c r="AF467" s="240"/>
    </row>
    <row r="468">
      <c r="A468" s="220" t="s">
        <v>214</v>
      </c>
      <c r="B468" s="220" t="s">
        <v>215</v>
      </c>
      <c r="C468" s="220" t="s">
        <v>216</v>
      </c>
      <c r="D468" s="220" t="s">
        <v>217</v>
      </c>
      <c r="E468" s="220" t="s">
        <v>218</v>
      </c>
      <c r="F468" s="220" t="s">
        <v>219</v>
      </c>
      <c r="G468" s="220" t="s">
        <v>220</v>
      </c>
      <c r="H468" s="220" t="s">
        <v>221</v>
      </c>
      <c r="I468" s="221" t="s">
        <v>222</v>
      </c>
      <c r="J468" s="222" t="s">
        <v>223</v>
      </c>
      <c r="K468" s="220" t="s">
        <v>224</v>
      </c>
      <c r="L468" s="222" t="s">
        <v>225</v>
      </c>
      <c r="M468" s="220" t="s">
        <v>226</v>
      </c>
      <c r="N468" s="223" t="s">
        <v>227</v>
      </c>
      <c r="O468" s="220" t="s">
        <v>228</v>
      </c>
      <c r="P468" s="223" t="s">
        <v>229</v>
      </c>
      <c r="Q468" s="221" t="s">
        <v>230</v>
      </c>
      <c r="R468" s="224" t="s">
        <v>231</v>
      </c>
      <c r="S468" s="225" t="s">
        <v>232</v>
      </c>
      <c r="T468" s="224" t="s">
        <v>233</v>
      </c>
      <c r="U468" s="226" t="s">
        <v>234</v>
      </c>
      <c r="V468" s="227" t="s">
        <v>235</v>
      </c>
      <c r="W468" s="226" t="s">
        <v>236</v>
      </c>
      <c r="X468" s="227" t="s">
        <v>237</v>
      </c>
      <c r="Y468" s="225" t="s">
        <v>238</v>
      </c>
      <c r="Z468" s="227" t="s">
        <v>239</v>
      </c>
      <c r="AA468" s="227" t="s">
        <v>240</v>
      </c>
      <c r="AB468" s="227" t="s">
        <v>241</v>
      </c>
      <c r="AC468" s="224" t="s">
        <v>242</v>
      </c>
      <c r="AD468" s="225" t="s">
        <v>243</v>
      </c>
      <c r="AE468" s="227" t="s">
        <v>244</v>
      </c>
      <c r="AF468" s="227" t="s">
        <v>245</v>
      </c>
    </row>
    <row r="469">
      <c r="A469" s="228" t="s">
        <v>294</v>
      </c>
      <c r="B469" s="229" t="s">
        <v>247</v>
      </c>
      <c r="C469" s="230" t="s">
        <v>248</v>
      </c>
      <c r="D469" s="231" t="s">
        <v>249</v>
      </c>
      <c r="E469" s="232">
        <v>9.41</v>
      </c>
      <c r="F469" s="233">
        <f>E469+E470</f>
      </c>
      <c r="G469" s="232">
        <v>101</v>
      </c>
      <c r="H469" s="232">
        <v>38</v>
      </c>
      <c r="I469" s="234">
        <f t="shared" ref="I469:I514" si="730">H469/G469</f>
      </c>
      <c r="J469" s="235">
        <f t="shared" ref="J469:J472" si="847">(E469/G469)*1000</f>
      </c>
      <c r="K469" s="232">
        <v>0</v>
      </c>
      <c r="L469" s="235">
        <f t="shared" ref="L469:L514" si="963">E469/K469</f>
      </c>
      <c r="M469" s="232">
        <v>0</v>
      </c>
      <c r="N469" s="236">
        <f t="shared" ref="N469:N514" si="1025">E469/M469</f>
      </c>
      <c r="O469" s="232">
        <v>0</v>
      </c>
      <c r="P469" s="236">
        <f t="shared" ref="P469:P514" si="1056">E469/O469</f>
      </c>
      <c r="Q469" s="237">
        <f>(M469+M470)/(O469+O470)</f>
      </c>
      <c r="R469" s="238">
        <v>1</v>
      </c>
      <c r="S469" s="237">
        <f>(O469+O470)/(K469+K470)</f>
      </c>
      <c r="T469" s="238">
        <v>0</v>
      </c>
      <c r="U469" s="239">
        <f>F469/T469</f>
      </c>
      <c r="V469" s="240">
        <f>(F469+500)/T469</f>
      </c>
      <c r="W469" s="241">
        <v>0</v>
      </c>
      <c r="X469" s="240">
        <f>W469/T469</f>
      </c>
      <c r="Y469" s="237">
        <f>T469/R469</f>
      </c>
      <c r="Z469" s="240">
        <f>W469/F469</f>
      </c>
      <c r="AA469" s="240">
        <f>W469/(F469+500)</f>
      </c>
      <c r="AB469" s="238">
        <v>0</v>
      </c>
      <c r="AC469" s="238">
        <v>0</v>
      </c>
      <c r="AD469" s="237">
        <f>AB469/T469</f>
      </c>
      <c r="AE469" s="240">
        <f>(W469-AC469)/(F469+500)</f>
      </c>
      <c r="AF469" s="240" t="s">
        <v>250</v>
      </c>
    </row>
    <row r="470">
      <c r="A470" s="228"/>
      <c r="B470" s="229"/>
      <c r="C470" s="230"/>
      <c r="D470" s="231" t="s">
        <v>251</v>
      </c>
      <c r="E470" s="232">
        <v>683.68</v>
      </c>
      <c r="F470" s="233"/>
      <c r="G470" s="232">
        <v>5111</v>
      </c>
      <c r="H470" s="232">
        <v>383</v>
      </c>
      <c r="I470" s="234">
        <f t="shared" si="730"/>
      </c>
      <c r="J470" s="235">
        <f t="shared" si="847"/>
      </c>
      <c r="K470" s="232">
        <v>15</v>
      </c>
      <c r="L470" s="235">
        <f t="shared" si="963"/>
      </c>
      <c r="M470" s="232">
        <v>0</v>
      </c>
      <c r="N470" s="236">
        <f t="shared" si="1025"/>
      </c>
      <c r="O470" s="232">
        <v>0</v>
      </c>
      <c r="P470" s="236">
        <f t="shared" si="1056"/>
      </c>
      <c r="Q470" s="237"/>
      <c r="R470" s="238"/>
      <c r="S470" s="237"/>
      <c r="T470" s="238"/>
      <c r="U470" s="239"/>
      <c r="V470" s="240"/>
      <c r="W470" s="241"/>
      <c r="X470" s="240"/>
      <c r="Y470" s="237"/>
      <c r="Z470" s="240"/>
      <c r="AA470" s="240"/>
      <c r="AB470" s="238"/>
      <c r="AC470" s="238"/>
      <c r="AD470" s="237"/>
      <c r="AE470" s="240"/>
      <c r="AF470" s="242" t="s">
        <v>252</v>
      </c>
    </row>
    <row r="471">
      <c r="A471" s="228"/>
      <c r="B471" s="229" t="s">
        <v>253</v>
      </c>
      <c r="C471" s="230" t="s">
        <v>248</v>
      </c>
      <c r="D471" s="231" t="s">
        <v>249</v>
      </c>
      <c r="E471" s="243">
        <v>19.78</v>
      </c>
      <c r="F471" s="233">
        <f>E471+E472</f>
      </c>
      <c r="G471" s="232">
        <v>162</v>
      </c>
      <c r="H471" s="232">
        <v>51</v>
      </c>
      <c r="I471" s="234">
        <f t="shared" si="730"/>
      </c>
      <c r="J471" s="235">
        <f t="shared" si="847"/>
      </c>
      <c r="K471" s="232">
        <v>0</v>
      </c>
      <c r="L471" s="235">
        <f t="shared" si="963"/>
      </c>
      <c r="M471" s="232">
        <v>0</v>
      </c>
      <c r="N471" s="236">
        <f t="shared" si="1025"/>
      </c>
      <c r="O471" s="232">
        <v>0</v>
      </c>
      <c r="P471" s="236">
        <f t="shared" si="1056"/>
      </c>
      <c r="Q471" s="237">
        <f>(M471+M472)/(O471+O472)</f>
      </c>
      <c r="R471" s="238">
        <v>1</v>
      </c>
      <c r="S471" s="237">
        <f>(O471+O472)/(K471+K472)</f>
      </c>
      <c r="T471" s="238">
        <v>0</v>
      </c>
      <c r="U471" s="239">
        <f>F471/T471</f>
      </c>
      <c r="V471" s="240">
        <f>(F471+500)/T471</f>
      </c>
      <c r="W471" s="241">
        <v>0</v>
      </c>
      <c r="X471" s="240">
        <f>W471/T471</f>
      </c>
      <c r="Y471" s="237">
        <f>T471/R471</f>
      </c>
      <c r="Z471" s="240">
        <f>W471/F471</f>
      </c>
      <c r="AA471" s="240">
        <f>W471/(F471+500)</f>
      </c>
      <c r="AB471" s="238">
        <v>0</v>
      </c>
      <c r="AC471" s="238">
        <v>0</v>
      </c>
      <c r="AD471" s="237">
        <f>AB471/T471</f>
      </c>
      <c r="AE471" s="240">
        <f>(W471-AC471)/(F471+500)</f>
      </c>
      <c r="AF471" s="240" t="s">
        <v>250</v>
      </c>
    </row>
    <row r="472">
      <c r="A472" s="228"/>
      <c r="B472" s="229"/>
      <c r="C472" s="230"/>
      <c r="D472" s="231" t="s">
        <v>251</v>
      </c>
      <c r="E472" s="243">
        <v>762.26</v>
      </c>
      <c r="F472" s="233"/>
      <c r="G472" s="232">
        <v>6301</v>
      </c>
      <c r="H472" s="232">
        <v>335</v>
      </c>
      <c r="I472" s="234">
        <f t="shared" si="730"/>
      </c>
      <c r="J472" s="235">
        <f t="shared" si="847"/>
      </c>
      <c r="K472" s="232">
        <v>15</v>
      </c>
      <c r="L472" s="235">
        <f t="shared" si="963"/>
      </c>
      <c r="M472" s="232">
        <v>0</v>
      </c>
      <c r="N472" s="236">
        <f t="shared" si="1025"/>
      </c>
      <c r="O472" s="232">
        <v>0</v>
      </c>
      <c r="P472" s="236">
        <f t="shared" si="1056"/>
      </c>
      <c r="Q472" s="237"/>
      <c r="R472" s="238"/>
      <c r="S472" s="237"/>
      <c r="T472" s="238"/>
      <c r="U472" s="239"/>
      <c r="V472" s="240"/>
      <c r="W472" s="241"/>
      <c r="X472" s="240"/>
      <c r="Y472" s="237"/>
      <c r="Z472" s="240"/>
      <c r="AA472" s="240"/>
      <c r="AB472" s="238"/>
      <c r="AC472" s="238"/>
      <c r="AD472" s="237"/>
      <c r="AE472" s="240"/>
      <c r="AF472" s="242" t="s">
        <v>252</v>
      </c>
    </row>
    <row r="473">
      <c r="A473" s="228"/>
      <c r="B473" s="229" t="s">
        <v>254</v>
      </c>
      <c r="C473" s="230" t="s">
        <v>248</v>
      </c>
      <c r="D473" s="231" t="s">
        <v>249</v>
      </c>
      <c r="E473" s="232">
        <v>41.45</v>
      </c>
      <c r="F473" s="233">
        <f>E473+E474</f>
      </c>
      <c r="G473" s="232">
        <v>276</v>
      </c>
      <c r="H473" s="232">
        <v>69</v>
      </c>
      <c r="I473" s="234">
        <f t="shared" si="730"/>
      </c>
      <c r="J473" s="234">
        <f t="shared" ref="J473:J476" si="767">I473/H473</f>
      </c>
      <c r="K473" s="232">
        <v>1</v>
      </c>
      <c r="L473" s="235">
        <f t="shared" si="963"/>
      </c>
      <c r="M473" s="232">
        <v>0</v>
      </c>
      <c r="N473" s="236">
        <f t="shared" si="1025"/>
      </c>
      <c r="O473" s="232">
        <v>0</v>
      </c>
      <c r="P473" s="236">
        <f t="shared" si="1056"/>
      </c>
      <c r="Q473" s="237">
        <f>(M473+M474)/(O473+O474)</f>
      </c>
      <c r="R473" s="238">
        <v>0</v>
      </c>
      <c r="S473" s="237">
        <f>(O473+O474)/(K473+K474)</f>
      </c>
      <c r="T473" s="238">
        <v>0</v>
      </c>
      <c r="U473" s="239">
        <f>F473/T473</f>
      </c>
      <c r="V473" s="240">
        <f>(F473+500)/T473</f>
      </c>
      <c r="W473" s="241">
        <v>0</v>
      </c>
      <c r="X473" s="240">
        <f>W473/T473</f>
      </c>
      <c r="Y473" s="237">
        <f>T473/R473</f>
      </c>
      <c r="Z473" s="240">
        <f>W473/F473</f>
      </c>
      <c r="AA473" s="240">
        <f>W473/(F473+500)</f>
      </c>
      <c r="AB473" s="238">
        <v>0</v>
      </c>
      <c r="AC473" s="238">
        <v>0</v>
      </c>
      <c r="AD473" s="237">
        <f>AB473/T473</f>
      </c>
      <c r="AE473" s="240">
        <f>(W473-AC473)/(F473+500)</f>
      </c>
      <c r="AF473" s="240" t="s">
        <v>250</v>
      </c>
    </row>
    <row r="474">
      <c r="A474" s="228"/>
      <c r="B474" s="229"/>
      <c r="C474" s="230"/>
      <c r="D474" s="231" t="s">
        <v>251</v>
      </c>
      <c r="E474" s="232">
        <v>468.48</v>
      </c>
      <c r="F474" s="233"/>
      <c r="G474" s="232">
        <v>4143</v>
      </c>
      <c r="H474" s="232">
        <v>160</v>
      </c>
      <c r="I474" s="234">
        <f t="shared" si="730"/>
      </c>
      <c r="J474" s="234">
        <f t="shared" si="767"/>
      </c>
      <c r="K474" s="232">
        <v>12</v>
      </c>
      <c r="L474" s="235">
        <f t="shared" si="963"/>
      </c>
      <c r="M474" s="232">
        <v>0</v>
      </c>
      <c r="N474" s="236">
        <f t="shared" si="1025"/>
      </c>
      <c r="O474" s="232">
        <v>0</v>
      </c>
      <c r="P474" s="236">
        <f t="shared" si="1056"/>
      </c>
      <c r="Q474" s="237"/>
      <c r="R474" s="238"/>
      <c r="S474" s="237"/>
      <c r="T474" s="238"/>
      <c r="U474" s="239"/>
      <c r="V474" s="240"/>
      <c r="W474" s="241"/>
      <c r="X474" s="240"/>
      <c r="Y474" s="237"/>
      <c r="Z474" s="240"/>
      <c r="AA474" s="240"/>
      <c r="AB474" s="238"/>
      <c r="AC474" s="238"/>
      <c r="AD474" s="237"/>
      <c r="AE474" s="240"/>
      <c r="AF474" s="242" t="s">
        <v>252</v>
      </c>
    </row>
    <row r="475">
      <c r="A475" s="228"/>
      <c r="B475" s="229" t="s">
        <v>255</v>
      </c>
      <c r="C475" s="230" t="s">
        <v>248</v>
      </c>
      <c r="D475" s="231" t="s">
        <v>249</v>
      </c>
      <c r="E475" s="232">
        <v>120.47</v>
      </c>
      <c r="F475" s="233">
        <f>E475+E476</f>
      </c>
      <c r="G475" s="232">
        <v>422</v>
      </c>
      <c r="H475" s="232">
        <v>77</v>
      </c>
      <c r="I475" s="234">
        <f t="shared" si="730"/>
      </c>
      <c r="J475" s="234">
        <f t="shared" si="767"/>
      </c>
      <c r="K475" s="232">
        <v>3</v>
      </c>
      <c r="L475" s="235">
        <f t="shared" si="963"/>
      </c>
      <c r="M475" s="232">
        <v>0</v>
      </c>
      <c r="N475" s="236">
        <f t="shared" si="1025"/>
      </c>
      <c r="O475" s="232">
        <v>0</v>
      </c>
      <c r="P475" s="236">
        <f t="shared" si="1056"/>
      </c>
      <c r="Q475" s="237">
        <f>(M475+M476)/(O475+O476)</f>
      </c>
      <c r="R475" s="238">
        <v>4</v>
      </c>
      <c r="S475" s="237">
        <f>(O475+O476)/(K475+K476)</f>
      </c>
      <c r="T475" s="238">
        <v>2</v>
      </c>
      <c r="U475" s="239">
        <f>F475/T475</f>
      </c>
      <c r="V475" s="240">
        <f>(F475+500)/T475</f>
      </c>
      <c r="W475" s="241">
        <v>4574.4</v>
      </c>
      <c r="X475" s="240">
        <f>W475/T475</f>
      </c>
      <c r="Y475" s="237">
        <f>T475/R475</f>
      </c>
      <c r="Z475" s="240">
        <f>W475/F475</f>
      </c>
      <c r="AA475" s="240">
        <f>W475/(F475+500)</f>
      </c>
      <c r="AB475" s="238">
        <v>1</v>
      </c>
      <c r="AC475" s="238">
        <v>1663.2</v>
      </c>
      <c r="AD475" s="237">
        <f>AB475/T475</f>
      </c>
      <c r="AE475" s="240">
        <f>(W475-AC475)/(F475+500)</f>
      </c>
      <c r="AF475" s="240" t="s">
        <v>250</v>
      </c>
    </row>
    <row r="476">
      <c r="A476" s="228"/>
      <c r="B476" s="229"/>
      <c r="C476" s="230"/>
      <c r="D476" s="231" t="s">
        <v>251</v>
      </c>
      <c r="E476" s="232">
        <v>568.12</v>
      </c>
      <c r="F476" s="233"/>
      <c r="G476" s="232">
        <v>3755</v>
      </c>
      <c r="H476" s="232">
        <v>213</v>
      </c>
      <c r="I476" s="234">
        <f t="shared" si="730"/>
      </c>
      <c r="J476" s="234">
        <f t="shared" si="767"/>
      </c>
      <c r="K476" s="232">
        <v>15</v>
      </c>
      <c r="L476" s="235">
        <f t="shared" si="963"/>
      </c>
      <c r="M476" s="232">
        <v>2</v>
      </c>
      <c r="N476" s="236">
        <f t="shared" si="1025"/>
      </c>
      <c r="O476" s="232">
        <v>0</v>
      </c>
      <c r="P476" s="236">
        <f t="shared" si="1056"/>
      </c>
      <c r="Q476" s="237"/>
      <c r="R476" s="238"/>
      <c r="S476" s="237"/>
      <c r="T476" s="238"/>
      <c r="U476" s="239"/>
      <c r="V476" s="240"/>
      <c r="W476" s="241"/>
      <c r="X476" s="240"/>
      <c r="Y476" s="237"/>
      <c r="Z476" s="240"/>
      <c r="AA476" s="240"/>
      <c r="AB476" s="238"/>
      <c r="AC476" s="238"/>
      <c r="AD476" s="237"/>
      <c r="AE476" s="240"/>
      <c r="AF476" s="242" t="s">
        <v>252</v>
      </c>
    </row>
    <row r="477">
      <c r="A477" s="228"/>
      <c r="B477" s="246" t="s">
        <v>257</v>
      </c>
      <c r="C477" s="246"/>
      <c r="D477" s="246"/>
      <c r="E477" s="247">
        <f>SUM(E469:E476)</f>
      </c>
      <c r="F477" s="247">
        <f>SUM(F469:F476)</f>
      </c>
      <c r="G477" s="247">
        <f>SUM(G469:G476)</f>
      </c>
      <c r="H477" s="247">
        <f>SUM(H469:H476)</f>
      </c>
      <c r="I477" s="248">
        <f t="shared" si="730"/>
      </c>
      <c r="J477" s="249">
        <f t="shared" ref="J477:J479" si="848">(E477/G477)*1000</f>
      </c>
      <c r="K477" s="247">
        <f>SUM(K469:K476)</f>
      </c>
      <c r="L477" s="249">
        <f t="shared" si="963"/>
      </c>
      <c r="M477" s="247">
        <f>SUM(M469:M476)</f>
      </c>
      <c r="N477" s="250">
        <f t="shared" si="1025"/>
      </c>
      <c r="O477" s="247">
        <f>SUM(O469:O476)</f>
      </c>
      <c r="P477" s="250">
        <f t="shared" si="1056"/>
      </c>
      <c r="Q477" s="251">
        <f>M477/O477</f>
      </c>
      <c r="R477" s="247">
        <f>SUM(R469:R476)</f>
      </c>
      <c r="S477" s="251">
        <f>(O477+O477)/(K477+K477)</f>
      </c>
      <c r="T477" s="247">
        <f>SUM(T469:T476)</f>
      </c>
      <c r="U477" s="252">
        <f t="shared" ref="U477:U478" si="47">F477/T477</f>
      </c>
      <c r="V477" s="253">
        <f>(F477+5*500)/T477</f>
      </c>
      <c r="W477" s="249">
        <f>SUM(W469:W476)</f>
      </c>
      <c r="X477" s="254">
        <f t="shared" ref="X477:X478" si="215">W477/T477</f>
      </c>
      <c r="Y477" s="251">
        <f t="shared" ref="Y477:Y478" si="353">T477/R477</f>
      </c>
      <c r="Z477" s="253">
        <f t="shared" ref="Z477:Z478" si="491">W477/F477</f>
      </c>
      <c r="AA477" s="253">
        <f>W477/(F477+COUNT(W469:W476)*500)</f>
      </c>
      <c r="AB477" s="247">
        <f>SUM(AB469:AB476)</f>
      </c>
      <c r="AC477" s="247">
        <f>SUM(AC469:AC476)</f>
      </c>
      <c r="AD477" s="251">
        <f t="shared" ref="AD477:AD478" si="629">AB477/T477</f>
      </c>
      <c r="AE477" s="255">
        <f>(W477-AC477)/(F477+COUNT(W469:W476)*500)</f>
      </c>
      <c r="AF477" s="240"/>
    </row>
    <row r="478">
      <c r="A478" s="228"/>
      <c r="B478" s="229" t="s">
        <v>256</v>
      </c>
      <c r="C478" s="256" t="s">
        <v>291</v>
      </c>
      <c r="D478" s="231" t="s">
        <v>249</v>
      </c>
      <c r="E478" s="243">
        <v>258.68</v>
      </c>
      <c r="F478" s="244">
        <f>E478+E479</f>
      </c>
      <c r="G478" s="232">
        <v>616</v>
      </c>
      <c r="H478" s="232">
        <v>64</v>
      </c>
      <c r="I478" s="234">
        <f t="shared" si="730"/>
      </c>
      <c r="J478" s="235">
        <f t="shared" si="848"/>
      </c>
      <c r="K478" s="232">
        <v>4</v>
      </c>
      <c r="L478" s="235">
        <f t="shared" si="963"/>
      </c>
      <c r="M478" s="232">
        <v>0</v>
      </c>
      <c r="N478" s="236">
        <f t="shared" si="1025"/>
      </c>
      <c r="O478" s="232">
        <v>0</v>
      </c>
      <c r="P478" s="236">
        <f t="shared" si="1056"/>
      </c>
      <c r="Q478" s="237">
        <f>(M478+M479)/(O478+O479)</f>
      </c>
      <c r="R478" s="238">
        <v>5</v>
      </c>
      <c r="S478" s="237">
        <f>(O478+O479)/(K478+K479)</f>
      </c>
      <c r="T478" s="238">
        <v>0</v>
      </c>
      <c r="U478" s="239">
        <f t="shared" si="47"/>
      </c>
      <c r="V478" s="240">
        <f>(F478+500)/T478</f>
      </c>
      <c r="W478" s="241">
        <v>0</v>
      </c>
      <c r="X478" s="240">
        <f t="shared" si="215"/>
      </c>
      <c r="Y478" s="237">
        <f t="shared" si="353"/>
      </c>
      <c r="Z478" s="240">
        <f t="shared" si="491"/>
      </c>
      <c r="AA478" s="240">
        <f>W478/(F478+500)</f>
      </c>
      <c r="AB478" s="238">
        <v>0</v>
      </c>
      <c r="AC478" s="238">
        <v>0</v>
      </c>
      <c r="AD478" s="237">
        <f t="shared" si="629"/>
      </c>
      <c r="AE478" s="240">
        <f>(W478-AC478)/(F478+500)</f>
      </c>
      <c r="AF478" s="240" t="s">
        <v>250</v>
      </c>
    </row>
    <row r="479">
      <c r="A479" s="228"/>
      <c r="B479" s="229"/>
      <c r="C479" s="256"/>
      <c r="D479" s="231" t="s">
        <v>251</v>
      </c>
      <c r="E479" s="243">
        <v>823.79</v>
      </c>
      <c r="F479" s="244"/>
      <c r="G479" s="232">
        <v>5792</v>
      </c>
      <c r="H479" s="245">
        <v>291</v>
      </c>
      <c r="I479" s="234">
        <f t="shared" si="730"/>
      </c>
      <c r="J479" s="235">
        <f t="shared" si="848"/>
      </c>
      <c r="K479" s="232">
        <v>11</v>
      </c>
      <c r="L479" s="235">
        <f t="shared" si="963"/>
      </c>
      <c r="M479" s="232">
        <v>0</v>
      </c>
      <c r="N479" s="236">
        <f t="shared" si="1025"/>
      </c>
      <c r="O479" s="232">
        <v>0</v>
      </c>
      <c r="P479" s="236">
        <f t="shared" si="1056"/>
      </c>
      <c r="Q479" s="237"/>
      <c r="R479" s="238"/>
      <c r="S479" s="237"/>
      <c r="T479" s="238"/>
      <c r="U479" s="239"/>
      <c r="V479" s="240"/>
      <c r="W479" s="241"/>
      <c r="X479" s="240"/>
      <c r="Y479" s="237"/>
      <c r="Z479" s="240"/>
      <c r="AA479" s="240"/>
      <c r="AB479" s="238"/>
      <c r="AC479" s="238"/>
      <c r="AD479" s="237"/>
      <c r="AE479" s="240"/>
      <c r="AF479" s="242" t="s">
        <v>252</v>
      </c>
    </row>
    <row r="480">
      <c r="A480" s="228"/>
      <c r="B480" s="229" t="s">
        <v>258</v>
      </c>
      <c r="C480" s="256" t="s">
        <v>291</v>
      </c>
      <c r="D480" s="231" t="s">
        <v>249</v>
      </c>
      <c r="E480" s="232">
        <v>303.95</v>
      </c>
      <c r="F480" s="233">
        <f>E480+E481</f>
      </c>
      <c r="G480" s="232">
        <v>647</v>
      </c>
      <c r="H480" s="232">
        <v>66</v>
      </c>
      <c r="I480" s="234">
        <f t="shared" si="730"/>
      </c>
      <c r="J480" s="234">
        <f t="shared" ref="J480:J481" si="768">I480/H480</f>
      </c>
      <c r="K480" s="232">
        <v>2</v>
      </c>
      <c r="L480" s="235">
        <f t="shared" si="963"/>
      </c>
      <c r="M480" s="232">
        <v>0</v>
      </c>
      <c r="N480" s="236">
        <f t="shared" si="1025"/>
      </c>
      <c r="O480" s="232">
        <v>0</v>
      </c>
      <c r="P480" s="236">
        <f t="shared" si="1056"/>
      </c>
      <c r="Q480" s="237">
        <f>(M480+M481)/(O480+O481)</f>
      </c>
      <c r="R480" s="238">
        <v>6</v>
      </c>
      <c r="S480" s="237">
        <f>(O480+O481)/(K480+K481)</f>
      </c>
      <c r="T480" s="238">
        <v>1</v>
      </c>
      <c r="U480" s="239">
        <f>F480/T480</f>
      </c>
      <c r="V480" s="240">
        <f>(F480+500)/T480</f>
      </c>
      <c r="W480" s="241">
        <v>1344</v>
      </c>
      <c r="X480" s="240">
        <f>W480/T480</f>
      </c>
      <c r="Y480" s="237">
        <f>T480/R480</f>
      </c>
      <c r="Z480" s="240">
        <f>W480/F480</f>
      </c>
      <c r="AA480" s="240">
        <f>W480/(F480+500)</f>
      </c>
      <c r="AB480" s="238">
        <v>0</v>
      </c>
      <c r="AC480" s="238">
        <v>0</v>
      </c>
      <c r="AD480" s="237">
        <f>AB480/T480</f>
      </c>
      <c r="AE480" s="240">
        <f>(W480-AC480)/(F480+500)</f>
      </c>
      <c r="AF480" s="240" t="s">
        <v>250</v>
      </c>
    </row>
    <row r="481">
      <c r="A481" s="228"/>
      <c r="B481" s="229"/>
      <c r="C481" s="256"/>
      <c r="D481" s="231" t="s">
        <v>251</v>
      </c>
      <c r="E481" s="232">
        <v>730.81</v>
      </c>
      <c r="F481" s="233"/>
      <c r="G481" s="232">
        <v>5943</v>
      </c>
      <c r="H481" s="232">
        <v>333</v>
      </c>
      <c r="I481" s="234">
        <f t="shared" si="730"/>
      </c>
      <c r="J481" s="234">
        <f t="shared" si="768"/>
      </c>
      <c r="K481" s="232">
        <v>11</v>
      </c>
      <c r="L481" s="235">
        <f t="shared" si="963"/>
      </c>
      <c r="M481" s="232">
        <v>0</v>
      </c>
      <c r="N481" s="236">
        <f t="shared" si="1025"/>
      </c>
      <c r="O481" s="232">
        <v>0</v>
      </c>
      <c r="P481" s="236">
        <f t="shared" si="1056"/>
      </c>
      <c r="Q481" s="237"/>
      <c r="R481" s="238"/>
      <c r="S481" s="237"/>
      <c r="T481" s="238"/>
      <c r="U481" s="239"/>
      <c r="V481" s="240"/>
      <c r="W481" s="241"/>
      <c r="X481" s="240"/>
      <c r="Y481" s="237"/>
      <c r="Z481" s="240"/>
      <c r="AA481" s="240"/>
      <c r="AB481" s="238"/>
      <c r="AC481" s="238"/>
      <c r="AD481" s="237"/>
      <c r="AE481" s="240"/>
      <c r="AF481" s="242" t="s">
        <v>252</v>
      </c>
    </row>
    <row r="482">
      <c r="A482" s="228"/>
      <c r="B482" s="229" t="s">
        <v>260</v>
      </c>
      <c r="C482" s="256" t="s">
        <v>291</v>
      </c>
      <c r="D482" s="231" t="s">
        <v>249</v>
      </c>
      <c r="E482" s="232">
        <v>141.34</v>
      </c>
      <c r="F482" s="233">
        <f>E482+E483</f>
      </c>
      <c r="G482" s="232">
        <v>318</v>
      </c>
      <c r="H482" s="232">
        <v>41</v>
      </c>
      <c r="I482" s="234">
        <f t="shared" si="730"/>
      </c>
      <c r="J482" s="235">
        <f t="shared" ref="J482:J488" si="849">(E482/G482)*1000</f>
      </c>
      <c r="K482" s="232">
        <v>2</v>
      </c>
      <c r="L482" s="235">
        <f t="shared" si="963"/>
      </c>
      <c r="M482" s="232">
        <v>0</v>
      </c>
      <c r="N482" s="236">
        <f t="shared" si="1025"/>
      </c>
      <c r="O482" s="232">
        <v>0</v>
      </c>
      <c r="P482" s="236">
        <f t="shared" si="1056"/>
      </c>
      <c r="Q482" s="237">
        <f>(M482+M483)/(O482+O483)</f>
      </c>
      <c r="R482" s="238">
        <v>1</v>
      </c>
      <c r="S482" s="237">
        <f>(O482+O483)/(K482+K483)</f>
      </c>
      <c r="T482" s="238">
        <v>0</v>
      </c>
      <c r="U482" s="239">
        <f>F482/T482</f>
      </c>
      <c r="V482" s="240">
        <f>(F482+500)/T482</f>
      </c>
      <c r="W482" s="241">
        <v>0</v>
      </c>
      <c r="X482" s="240">
        <f>W482/T482</f>
      </c>
      <c r="Y482" s="237">
        <f>T482/R482</f>
      </c>
      <c r="Z482" s="240">
        <f>W482/F482</f>
      </c>
      <c r="AA482" s="240">
        <f>W482/(F482+500)</f>
      </c>
      <c r="AB482" s="238">
        <v>0</v>
      </c>
      <c r="AC482" s="238">
        <v>0</v>
      </c>
      <c r="AD482" s="237">
        <f>AB482/T482</f>
      </c>
      <c r="AE482" s="240">
        <f>(W482-AC482)/(F482+500)</f>
      </c>
      <c r="AF482" s="240" t="s">
        <v>250</v>
      </c>
    </row>
    <row r="483">
      <c r="A483" s="228"/>
      <c r="B483" s="229"/>
      <c r="C483" s="256"/>
      <c r="D483" s="231" t="s">
        <v>251</v>
      </c>
      <c r="E483" s="232">
        <v>633.52</v>
      </c>
      <c r="F483" s="233"/>
      <c r="G483" s="232">
        <v>4375</v>
      </c>
      <c r="H483" s="232">
        <v>196</v>
      </c>
      <c r="I483" s="234">
        <f t="shared" si="730"/>
      </c>
      <c r="J483" s="235">
        <f t="shared" si="849"/>
      </c>
      <c r="K483" s="232">
        <v>6</v>
      </c>
      <c r="L483" s="235">
        <f t="shared" si="963"/>
      </c>
      <c r="M483" s="232">
        <v>0</v>
      </c>
      <c r="N483" s="236">
        <f t="shared" si="1025"/>
      </c>
      <c r="O483" s="232">
        <v>0</v>
      </c>
      <c r="P483" s="236">
        <f t="shared" si="1056"/>
      </c>
      <c r="Q483" s="237"/>
      <c r="R483" s="238"/>
      <c r="S483" s="237"/>
      <c r="T483" s="238"/>
      <c r="U483" s="239"/>
      <c r="V483" s="240"/>
      <c r="W483" s="241"/>
      <c r="X483" s="240"/>
      <c r="Y483" s="237"/>
      <c r="Z483" s="240"/>
      <c r="AA483" s="240"/>
      <c r="AB483" s="238"/>
      <c r="AC483" s="238"/>
      <c r="AD483" s="237"/>
      <c r="AE483" s="240"/>
      <c r="AF483" s="242" t="s">
        <v>252</v>
      </c>
    </row>
    <row r="484">
      <c r="A484" s="228"/>
      <c r="B484" s="229" t="s">
        <v>261</v>
      </c>
      <c r="C484" s="256" t="s">
        <v>291</v>
      </c>
      <c r="D484" s="231" t="s">
        <v>249</v>
      </c>
      <c r="E484" s="232">
        <v>76.99</v>
      </c>
      <c r="F484" s="233">
        <f>E484+E485</f>
      </c>
      <c r="G484" s="232">
        <v>233</v>
      </c>
      <c r="H484" s="232">
        <v>44</v>
      </c>
      <c r="I484" s="234">
        <f t="shared" si="730"/>
      </c>
      <c r="J484" s="235">
        <f t="shared" si="849"/>
      </c>
      <c r="K484" s="232">
        <v>1</v>
      </c>
      <c r="L484" s="235">
        <f t="shared" si="963"/>
      </c>
      <c r="M484" s="232">
        <v>0</v>
      </c>
      <c r="N484" s="236">
        <f t="shared" si="1025"/>
      </c>
      <c r="O484" s="232">
        <v>0</v>
      </c>
      <c r="P484" s="236">
        <f t="shared" si="1056"/>
      </c>
      <c r="Q484" s="237">
        <f>(M484+M485)/(O484+O485)</f>
      </c>
      <c r="R484" s="238">
        <v>5</v>
      </c>
      <c r="S484" s="237">
        <f>(O484+O485)/(K484+K485)</f>
      </c>
      <c r="T484" s="238">
        <v>1</v>
      </c>
      <c r="U484" s="239">
        <f>F484/T484</f>
      </c>
      <c r="V484" s="240">
        <f>(F484+500)/T484</f>
      </c>
      <c r="W484" s="241">
        <v>2088</v>
      </c>
      <c r="X484" s="240">
        <f>W484/T484</f>
      </c>
      <c r="Y484" s="237">
        <f>T484/R484</f>
      </c>
      <c r="Z484" s="240">
        <f>W484/F484</f>
      </c>
      <c r="AA484" s="240">
        <f>W484/(F484+500)</f>
      </c>
      <c r="AB484" s="238">
        <v>0</v>
      </c>
      <c r="AC484" s="238">
        <v>0</v>
      </c>
      <c r="AD484" s="237">
        <f>AB484/T484</f>
      </c>
      <c r="AE484" s="240">
        <f>(W484-AC484)/(F484+500)</f>
      </c>
      <c r="AF484" s="240" t="s">
        <v>250</v>
      </c>
    </row>
    <row r="485">
      <c r="A485" s="228"/>
      <c r="B485" s="229"/>
      <c r="C485" s="256"/>
      <c r="D485" s="231" t="s">
        <v>251</v>
      </c>
      <c r="E485" s="232">
        <v>638.48</v>
      </c>
      <c r="F485" s="233"/>
      <c r="G485" s="232">
        <v>3590</v>
      </c>
      <c r="H485" s="232">
        <v>214</v>
      </c>
      <c r="I485" s="234">
        <f t="shared" si="730"/>
      </c>
      <c r="J485" s="235">
        <f t="shared" si="849"/>
      </c>
      <c r="K485" s="232">
        <v>15</v>
      </c>
      <c r="L485" s="235">
        <f t="shared" si="963"/>
      </c>
      <c r="M485" s="232">
        <v>0</v>
      </c>
      <c r="N485" s="236">
        <f t="shared" si="1025"/>
      </c>
      <c r="O485" s="232">
        <v>0</v>
      </c>
      <c r="P485" s="236">
        <f t="shared" si="1056"/>
      </c>
      <c r="Q485" s="237"/>
      <c r="R485" s="238"/>
      <c r="S485" s="237"/>
      <c r="T485" s="238"/>
      <c r="U485" s="239"/>
      <c r="V485" s="240"/>
      <c r="W485" s="241"/>
      <c r="X485" s="240"/>
      <c r="Y485" s="237"/>
      <c r="Z485" s="240"/>
      <c r="AA485" s="240"/>
      <c r="AB485" s="238"/>
      <c r="AC485" s="238"/>
      <c r="AD485" s="237"/>
      <c r="AE485" s="240"/>
      <c r="AF485" s="242" t="s">
        <v>252</v>
      </c>
    </row>
    <row r="486">
      <c r="A486" s="228"/>
      <c r="B486" s="246" t="s">
        <v>257</v>
      </c>
      <c r="C486" s="246"/>
      <c r="D486" s="246"/>
      <c r="E486" s="247">
        <f>SUM(E478:E485)</f>
      </c>
      <c r="F486" s="247">
        <f>SUM(F478:F485)</f>
      </c>
      <c r="G486" s="247">
        <f>SUM(G478:G485)</f>
      </c>
      <c r="H486" s="247">
        <f>SUM(H478:H485)</f>
      </c>
      <c r="I486" s="248">
        <f t="shared" si="730"/>
      </c>
      <c r="J486" s="249">
        <f t="shared" si="849"/>
      </c>
      <c r="K486" s="247">
        <f>SUM(K478:K485)</f>
      </c>
      <c r="L486" s="249">
        <f t="shared" si="963"/>
      </c>
      <c r="M486" s="247">
        <f>SUM(M478:M485)</f>
      </c>
      <c r="N486" s="250">
        <f t="shared" si="1025"/>
      </c>
      <c r="O486" s="247">
        <f>SUM(O478:O485)</f>
      </c>
      <c r="P486" s="250">
        <f t="shared" si="1056"/>
      </c>
      <c r="Q486" s="251">
        <f>M486/O486</f>
      </c>
      <c r="R486" s="247">
        <f>SUM(R478:R485)</f>
      </c>
      <c r="S486" s="251">
        <f>(O486+O486)/(K486+K486)</f>
      </c>
      <c r="T486" s="247">
        <f>SUM(T478:T485)</f>
      </c>
      <c r="U486" s="252">
        <f t="shared" ref="U486:U487" si="48">F486/T486</f>
      </c>
      <c r="V486" s="253">
        <f>(F486+5*500)/T486</f>
      </c>
      <c r="W486" s="247">
        <f>SUM(W478:W485)</f>
      </c>
      <c r="X486" s="254">
        <f t="shared" ref="X486:X487" si="216">W486/T486</f>
      </c>
      <c r="Y486" s="251">
        <f t="shared" ref="Y486:Y487" si="354">T486/R486</f>
      </c>
      <c r="Z486" s="253">
        <f t="shared" ref="Z486:Z487" si="492">W486/F486</f>
      </c>
      <c r="AA486" s="253">
        <f>W486/(F486+COUNT(W478:W485)*500)</f>
      </c>
      <c r="AB486" s="247">
        <f>SUM(AB478:AB485)</f>
      </c>
      <c r="AC486" s="247">
        <f>SUM(AC478:AC485)</f>
      </c>
      <c r="AD486" s="251">
        <f t="shared" ref="AD486:AD487" si="630">AB486/T486</f>
      </c>
      <c r="AE486" s="255">
        <f>(W486-AC486)/(F486+COUNT(W478:W485))</f>
      </c>
      <c r="AF486" s="240"/>
    </row>
    <row r="487">
      <c r="A487" s="228"/>
      <c r="B487" s="229" t="s">
        <v>262</v>
      </c>
      <c r="C487" s="256" t="s">
        <v>284</v>
      </c>
      <c r="D487" s="231" t="s">
        <v>249</v>
      </c>
      <c r="E487" s="232">
        <v>77.51</v>
      </c>
      <c r="F487" s="233">
        <f>E487+E488</f>
      </c>
      <c r="G487" s="232">
        <v>217</v>
      </c>
      <c r="H487" s="232">
        <v>32</v>
      </c>
      <c r="I487" s="234">
        <f t="shared" si="730"/>
      </c>
      <c r="J487" s="235">
        <f t="shared" si="849"/>
      </c>
      <c r="K487" s="232">
        <v>0</v>
      </c>
      <c r="L487" s="235">
        <f t="shared" si="963"/>
      </c>
      <c r="M487" s="232">
        <v>0</v>
      </c>
      <c r="N487" s="236">
        <f t="shared" si="1025"/>
      </c>
      <c r="O487" s="232">
        <v>0</v>
      </c>
      <c r="P487" s="236">
        <f t="shared" si="1056"/>
      </c>
      <c r="Q487" s="237">
        <f>(M487+M488)/(O487+O488)</f>
      </c>
      <c r="R487" s="238">
        <v>4</v>
      </c>
      <c r="S487" s="237">
        <f>(O487+O488)/(K487+K488)</f>
      </c>
      <c r="T487" s="238">
        <v>1</v>
      </c>
      <c r="U487" s="239">
        <f t="shared" si="48"/>
      </c>
      <c r="V487" s="240">
        <f>(F487+500)/T487</f>
      </c>
      <c r="W487" s="241">
        <v>1692</v>
      </c>
      <c r="X487" s="240">
        <f t="shared" si="216"/>
      </c>
      <c r="Y487" s="237">
        <f t="shared" si="354"/>
      </c>
      <c r="Z487" s="240">
        <f t="shared" si="492"/>
      </c>
      <c r="AA487" s="240">
        <f>W487/(F487+500)</f>
      </c>
      <c r="AB487" s="238">
        <v>0</v>
      </c>
      <c r="AC487" s="238">
        <v>0</v>
      </c>
      <c r="AD487" s="237">
        <f t="shared" si="630"/>
      </c>
      <c r="AE487" s="240">
        <f>(W487-AC487)/(F487+500)</f>
      </c>
      <c r="AF487" s="240" t="s">
        <v>250</v>
      </c>
    </row>
    <row r="488">
      <c r="A488" s="228"/>
      <c r="B488" s="229"/>
      <c r="C488" s="256"/>
      <c r="D488" s="231" t="s">
        <v>251</v>
      </c>
      <c r="E488" s="232">
        <v>684.12</v>
      </c>
      <c r="F488" s="233"/>
      <c r="G488" s="232">
        <v>3644</v>
      </c>
      <c r="H488" s="232">
        <v>228</v>
      </c>
      <c r="I488" s="234">
        <f t="shared" si="730"/>
      </c>
      <c r="J488" s="235">
        <f t="shared" si="849"/>
      </c>
      <c r="K488" s="232">
        <v>17</v>
      </c>
      <c r="L488" s="235">
        <f t="shared" si="963"/>
      </c>
      <c r="M488" s="232">
        <v>0</v>
      </c>
      <c r="N488" s="236">
        <f t="shared" si="1025"/>
      </c>
      <c r="O488" s="232">
        <v>0</v>
      </c>
      <c r="P488" s="236">
        <f t="shared" si="1056"/>
      </c>
      <c r="Q488" s="237"/>
      <c r="R488" s="238"/>
      <c r="S488" s="237"/>
      <c r="T488" s="238"/>
      <c r="U488" s="239"/>
      <c r="V488" s="240"/>
      <c r="W488" s="241"/>
      <c r="X488" s="240"/>
      <c r="Y488" s="237"/>
      <c r="Z488" s="240"/>
      <c r="AA488" s="240"/>
      <c r="AB488" s="238"/>
      <c r="AC488" s="238"/>
      <c r="AD488" s="237"/>
      <c r="AE488" s="240"/>
      <c r="AF488" s="242" t="s">
        <v>295</v>
      </c>
    </row>
    <row r="489">
      <c r="A489" s="228"/>
      <c r="B489" s="229" t="s">
        <v>263</v>
      </c>
      <c r="C489" s="256" t="s">
        <v>284</v>
      </c>
      <c r="D489" s="231" t="s">
        <v>249</v>
      </c>
      <c r="E489" s="232">
        <v>98.87</v>
      </c>
      <c r="F489" s="233">
        <f>E489+E490</f>
      </c>
      <c r="G489" s="232">
        <v>273</v>
      </c>
      <c r="H489" s="232">
        <v>42</v>
      </c>
      <c r="I489" s="234">
        <f t="shared" si="730"/>
      </c>
      <c r="J489" s="234">
        <f t="shared" ref="J489:J490" si="769">I489/H489</f>
      </c>
      <c r="K489" s="232">
        <v>2</v>
      </c>
      <c r="L489" s="235">
        <f t="shared" si="963"/>
      </c>
      <c r="M489" s="232">
        <v>1</v>
      </c>
      <c r="N489" s="236">
        <f t="shared" si="1025"/>
      </c>
      <c r="O489" s="232">
        <v>0</v>
      </c>
      <c r="P489" s="236">
        <f t="shared" si="1056"/>
      </c>
      <c r="Q489" s="237">
        <f>(M489+M490)/(O489+O490)</f>
      </c>
      <c r="R489" s="238">
        <v>2</v>
      </c>
      <c r="S489" s="237">
        <f>(O489+O490)/(K489+K490)</f>
      </c>
      <c r="T489" s="238">
        <v>1</v>
      </c>
      <c r="U489" s="239">
        <f>F489/T489</f>
      </c>
      <c r="V489" s="240">
        <f>(F489+500)/T489</f>
      </c>
      <c r="W489" s="241">
        <v>2011.2000000000007</v>
      </c>
      <c r="X489" s="240">
        <f>W489/T489</f>
      </c>
      <c r="Y489" s="237">
        <f>T489/R489</f>
      </c>
      <c r="Z489" s="240">
        <f>W489/F489</f>
      </c>
      <c r="AA489" s="240">
        <f>W489/(F489+500)</f>
      </c>
      <c r="AB489" s="238">
        <v>0</v>
      </c>
      <c r="AC489" s="257">
        <v>0</v>
      </c>
      <c r="AD489" s="237">
        <f>AB489/T489</f>
      </c>
      <c r="AE489" s="240">
        <f>(W489-AC489)/(F489+500)</f>
      </c>
      <c r="AF489" s="240" t="s">
        <v>250</v>
      </c>
    </row>
    <row r="490">
      <c r="A490" s="228"/>
      <c r="B490" s="229"/>
      <c r="C490" s="256"/>
      <c r="D490" s="231" t="s">
        <v>251</v>
      </c>
      <c r="E490" s="232">
        <v>597.22</v>
      </c>
      <c r="F490" s="233"/>
      <c r="G490" s="232">
        <v>3166</v>
      </c>
      <c r="H490" s="232">
        <v>180</v>
      </c>
      <c r="I490" s="234">
        <f t="shared" si="730"/>
      </c>
      <c r="J490" s="234">
        <f t="shared" si="769"/>
      </c>
      <c r="K490" s="232">
        <v>9</v>
      </c>
      <c r="L490" s="235">
        <f t="shared" si="963"/>
      </c>
      <c r="M490" s="232">
        <v>0</v>
      </c>
      <c r="N490" s="236">
        <f t="shared" si="1025"/>
      </c>
      <c r="O490" s="232">
        <v>0</v>
      </c>
      <c r="P490" s="236">
        <f t="shared" si="1056"/>
      </c>
      <c r="Q490" s="237"/>
      <c r="R490" s="238"/>
      <c r="S490" s="237"/>
      <c r="T490" s="238"/>
      <c r="U490" s="239"/>
      <c r="V490" s="240"/>
      <c r="W490" s="241"/>
      <c r="X490" s="240"/>
      <c r="Y490" s="237"/>
      <c r="Z490" s="240"/>
      <c r="AA490" s="240"/>
      <c r="AB490" s="238"/>
      <c r="AC490" s="257"/>
      <c r="AD490" s="237"/>
      <c r="AE490" s="240"/>
      <c r="AF490" s="242" t="s">
        <v>295</v>
      </c>
    </row>
    <row r="491">
      <c r="A491" s="228"/>
      <c r="B491" s="279" t="s">
        <v>264</v>
      </c>
      <c r="C491" s="256" t="s">
        <v>284</v>
      </c>
      <c r="D491" s="281" t="s">
        <v>249</v>
      </c>
      <c r="E491" s="282">
        <v>87.45</v>
      </c>
      <c r="F491" s="283">
        <f>E491+E492</f>
      </c>
      <c r="G491" s="282">
        <v>247</v>
      </c>
      <c r="H491" s="282">
        <v>43</v>
      </c>
      <c r="I491" s="284">
        <f t="shared" si="730"/>
      </c>
      <c r="J491" s="285">
        <f t="shared" ref="J491:J497" si="850">(E491/G491)*1000</f>
      </c>
      <c r="K491" s="282">
        <v>1</v>
      </c>
      <c r="L491" s="285">
        <f t="shared" si="963"/>
      </c>
      <c r="M491" s="282">
        <v>0</v>
      </c>
      <c r="N491" s="286">
        <f t="shared" si="1025"/>
      </c>
      <c r="O491" s="282">
        <v>0</v>
      </c>
      <c r="P491" s="286">
        <f t="shared" si="1056"/>
      </c>
      <c r="Q491" s="287">
        <f>(M491+M492)/(O491+O492)</f>
      </c>
      <c r="R491" s="282">
        <v>1</v>
      </c>
      <c r="S491" s="287">
        <f>(O491+O492)/(K491+K492)</f>
      </c>
      <c r="T491" s="282">
        <v>1</v>
      </c>
      <c r="U491" s="288">
        <f>F491/T491</f>
      </c>
      <c r="V491" s="289">
        <f>(F491+4*500)/T491</f>
      </c>
      <c r="W491" s="282">
        <v>1344</v>
      </c>
      <c r="X491" s="289">
        <f>W491/T491</f>
      </c>
      <c r="Y491" s="287">
        <f>T491/R491</f>
      </c>
      <c r="Z491" s="289">
        <f>W491/F491</f>
      </c>
      <c r="AA491" s="289">
        <f>W491/(F491+500)</f>
      </c>
      <c r="AB491" s="282">
        <v>0</v>
      </c>
      <c r="AC491" s="282">
        <v>0</v>
      </c>
      <c r="AD491" s="287">
        <f>AB491/T491</f>
      </c>
      <c r="AE491" s="289">
        <f>(W491-AC491)/(F491+500)</f>
      </c>
      <c r="AF491" s="290" t="s">
        <v>266</v>
      </c>
    </row>
    <row r="492">
      <c r="A492" s="228"/>
      <c r="B492" s="279"/>
      <c r="C492" s="256"/>
      <c r="D492" s="281" t="s">
        <v>251</v>
      </c>
      <c r="E492" s="282">
        <v>659.25</v>
      </c>
      <c r="F492" s="283"/>
      <c r="G492" s="282">
        <v>5022</v>
      </c>
      <c r="H492" s="292">
        <v>187</v>
      </c>
      <c r="I492" s="284">
        <f t="shared" si="730"/>
      </c>
      <c r="J492" s="285">
        <f t="shared" si="850"/>
      </c>
      <c r="K492" s="282">
        <v>11</v>
      </c>
      <c r="L492" s="285">
        <f t="shared" si="963"/>
      </c>
      <c r="M492" s="282">
        <v>1</v>
      </c>
      <c r="N492" s="286">
        <f t="shared" si="1025"/>
      </c>
      <c r="O492" s="282">
        <v>0</v>
      </c>
      <c r="P492" s="286">
        <f t="shared" si="1056"/>
      </c>
      <c r="Q492" s="287"/>
      <c r="R492" s="282"/>
      <c r="S492" s="287"/>
      <c r="T492" s="282"/>
      <c r="U492" s="288"/>
      <c r="V492" s="289"/>
      <c r="W492" s="282"/>
      <c r="X492" s="289"/>
      <c r="Y492" s="287"/>
      <c r="Z492" s="289"/>
      <c r="AA492" s="289"/>
      <c r="AB492" s="282"/>
      <c r="AC492" s="282"/>
      <c r="AD492" s="287"/>
      <c r="AE492" s="289"/>
      <c r="AF492" s="242" t="s">
        <v>295</v>
      </c>
    </row>
    <row r="493">
      <c r="A493" s="228"/>
      <c r="B493" s="229" t="s">
        <v>268</v>
      </c>
      <c r="C493" s="256" t="s">
        <v>284</v>
      </c>
      <c r="D493" s="231" t="s">
        <v>249</v>
      </c>
      <c r="E493" s="232">
        <v>220.53</v>
      </c>
      <c r="F493" s="233">
        <f>E493+E494</f>
      </c>
      <c r="G493" s="232">
        <v>247</v>
      </c>
      <c r="H493" s="232">
        <v>30</v>
      </c>
      <c r="I493" s="234">
        <f t="shared" si="730"/>
      </c>
      <c r="J493" s="235">
        <f t="shared" si="850"/>
      </c>
      <c r="K493" s="232">
        <v>2</v>
      </c>
      <c r="L493" s="235">
        <f t="shared" si="963"/>
      </c>
      <c r="M493" s="232">
        <v>0</v>
      </c>
      <c r="N493" s="236">
        <f t="shared" si="1025"/>
      </c>
      <c r="O493" s="232">
        <v>0</v>
      </c>
      <c r="P493" s="236">
        <f t="shared" si="1056"/>
      </c>
      <c r="Q493" s="237">
        <f>(M493+M494)/(O493+O494)</f>
      </c>
      <c r="R493" s="232">
        <v>1</v>
      </c>
      <c r="S493" s="237">
        <f>(O493+O494)/(K493+K494)</f>
      </c>
      <c r="T493" s="232">
        <v>1</v>
      </c>
      <c r="U493" s="239">
        <f>F493/T493</f>
      </c>
      <c r="V493" s="240">
        <f>(F493+4*500)/T493</f>
      </c>
      <c r="W493" s="232">
        <v>1344</v>
      </c>
      <c r="X493" s="240">
        <f>W493/T493</f>
      </c>
      <c r="Y493" s="237">
        <f>T493/R493</f>
      </c>
      <c r="Z493" s="240">
        <f>W493/F493</f>
      </c>
      <c r="AA493" s="240">
        <f>W493/(F493+500)</f>
      </c>
      <c r="AB493" s="232">
        <v>0</v>
      </c>
      <c r="AC493" s="232">
        <v>0</v>
      </c>
      <c r="AD493" s="237">
        <f>AB493/T493</f>
      </c>
      <c r="AE493" s="240">
        <f>(W493-AC493)/(F493+500)</f>
      </c>
      <c r="AF493" s="240" t="s">
        <v>266</v>
      </c>
    </row>
    <row r="494">
      <c r="A494" s="228"/>
      <c r="B494" s="229"/>
      <c r="C494" s="256"/>
      <c r="D494" s="231" t="s">
        <v>251</v>
      </c>
      <c r="E494" s="232">
        <v>399.99</v>
      </c>
      <c r="F494" s="233"/>
      <c r="G494" s="232">
        <v>2924</v>
      </c>
      <c r="H494" s="232">
        <v>140</v>
      </c>
      <c r="I494" s="234">
        <f t="shared" si="730"/>
      </c>
      <c r="J494" s="235">
        <f t="shared" si="850"/>
      </c>
      <c r="K494" s="232">
        <v>10</v>
      </c>
      <c r="L494" s="235">
        <f t="shared" si="963"/>
      </c>
      <c r="M494" s="232">
        <v>1</v>
      </c>
      <c r="N494" s="236">
        <f t="shared" si="1025"/>
      </c>
      <c r="O494" s="232">
        <v>0</v>
      </c>
      <c r="P494" s="236">
        <f t="shared" si="1056"/>
      </c>
      <c r="Q494" s="237"/>
      <c r="R494" s="232"/>
      <c r="S494" s="237"/>
      <c r="T494" s="232"/>
      <c r="U494" s="239"/>
      <c r="V494" s="240"/>
      <c r="W494" s="232"/>
      <c r="X494" s="240"/>
      <c r="Y494" s="237"/>
      <c r="Z494" s="240"/>
      <c r="AA494" s="240"/>
      <c r="AB494" s="232"/>
      <c r="AC494" s="232"/>
      <c r="AD494" s="237"/>
      <c r="AE494" s="240"/>
      <c r="AF494" s="242" t="s">
        <v>295</v>
      </c>
    </row>
    <row r="495">
      <c r="A495" s="228"/>
      <c r="B495" s="293" t="s">
        <v>257</v>
      </c>
      <c r="C495" s="293"/>
      <c r="D495" s="293"/>
      <c r="E495" s="247">
        <f>SUM(E487:E494)</f>
      </c>
      <c r="F495" s="247">
        <f>SUM(F487:F494)</f>
      </c>
      <c r="G495" s="247">
        <f>SUM(G487:G494)</f>
      </c>
      <c r="H495" s="247">
        <f>SUM(H487:H494)</f>
      </c>
      <c r="I495" s="295">
        <f t="shared" si="730"/>
      </c>
      <c r="J495" s="296">
        <f t="shared" si="850"/>
      </c>
      <c r="K495" s="247">
        <f>SUM(K487:K494)</f>
      </c>
      <c r="L495" s="296">
        <f t="shared" si="963"/>
      </c>
      <c r="M495" s="247">
        <f>SUM(M487:M494)</f>
      </c>
      <c r="N495" s="297">
        <f t="shared" si="1025"/>
      </c>
      <c r="O495" s="247">
        <f>SUM(O487:O494)</f>
      </c>
      <c r="P495" s="297">
        <f t="shared" si="1056"/>
      </c>
      <c r="Q495" s="298">
        <f>M495/O495</f>
      </c>
      <c r="R495" s="247">
        <f>SUM(R487:R494)</f>
      </c>
      <c r="S495" s="298">
        <f>(O495+O495)/(K495+K495)</f>
      </c>
      <c r="T495" s="247">
        <f>SUM(T487:T494)</f>
      </c>
      <c r="U495" s="299">
        <f t="shared" ref="U495:U496" si="49">F495/T495</f>
      </c>
      <c r="V495" s="300">
        <f>(F495+4*500)/T495</f>
      </c>
      <c r="W495" s="247">
        <f>SUM(W487:W494)</f>
      </c>
      <c r="X495" s="301">
        <f t="shared" ref="X495:X496" si="217">W495/T495</f>
      </c>
      <c r="Y495" s="298">
        <f t="shared" ref="Y495:Y496" si="355">T495/R495</f>
      </c>
      <c r="Z495" s="300">
        <f t="shared" ref="Z495:Z496" si="493">W495/F495</f>
      </c>
      <c r="AA495" s="300">
        <f>W495/(F495+COUNT(W487:W494*500))</f>
      </c>
      <c r="AB495" s="247">
        <f>SUM(AB487:AB494)</f>
      </c>
      <c r="AC495" s="247">
        <f>SUM(AC487:AC494)</f>
      </c>
      <c r="AD495" s="298">
        <f t="shared" ref="AD495:AD496" si="631">AB495/T495</f>
      </c>
      <c r="AE495" s="302">
        <f>(W495-AC495)/(F495+COUNT(W487:W494)*500)</f>
      </c>
      <c r="AF495" s="289"/>
    </row>
    <row r="496">
      <c r="A496" s="228"/>
      <c r="B496" s="229" t="s">
        <v>269</v>
      </c>
      <c r="C496" s="256" t="s">
        <v>265</v>
      </c>
      <c r="D496" s="231" t="s">
        <v>249</v>
      </c>
      <c r="E496" s="232">
        <v>40.19</v>
      </c>
      <c r="F496" s="233">
        <f>E496+E497</f>
      </c>
      <c r="G496" s="232">
        <v>210</v>
      </c>
      <c r="H496" s="232">
        <v>25</v>
      </c>
      <c r="I496" s="234">
        <f t="shared" si="730"/>
      </c>
      <c r="J496" s="235">
        <f t="shared" si="850"/>
      </c>
      <c r="K496" s="232">
        <v>2</v>
      </c>
      <c r="L496" s="235">
        <f t="shared" si="963"/>
      </c>
      <c r="M496" s="232">
        <v>0</v>
      </c>
      <c r="N496" s="236">
        <f t="shared" si="1025"/>
      </c>
      <c r="O496" s="232">
        <v>0</v>
      </c>
      <c r="P496" s="236">
        <f t="shared" si="1056"/>
      </c>
      <c r="Q496" s="237">
        <f>(M496+M497)/(O496+O497)</f>
      </c>
      <c r="R496" s="238">
        <v>4</v>
      </c>
      <c r="S496" s="237">
        <f>(O496+O497)/(K496+K497)</f>
      </c>
      <c r="T496" s="238">
        <v>2</v>
      </c>
      <c r="U496" s="239">
        <f t="shared" si="49"/>
      </c>
      <c r="V496" s="240">
        <f>(F496+500)/T496</f>
      </c>
      <c r="W496" s="241">
        <v>2489.999999999998</v>
      </c>
      <c r="X496" s="240">
        <f t="shared" si="217"/>
      </c>
      <c r="Y496" s="237">
        <f t="shared" si="355"/>
      </c>
      <c r="Z496" s="240">
        <f t="shared" si="493"/>
      </c>
      <c r="AA496" s="240">
        <f>W496/(F496+500)</f>
      </c>
      <c r="AB496" s="238">
        <v>1</v>
      </c>
      <c r="AC496" s="238">
        <v>797.9999999999998</v>
      </c>
      <c r="AD496" s="237">
        <f t="shared" si="631"/>
      </c>
      <c r="AE496" s="240">
        <f>(W496-AC496)/(F496+500)</f>
      </c>
      <c r="AF496" s="240" t="s">
        <v>266</v>
      </c>
    </row>
    <row r="497">
      <c r="A497" s="228"/>
      <c r="B497" s="229"/>
      <c r="C497" s="256"/>
      <c r="D497" s="231" t="s">
        <v>251</v>
      </c>
      <c r="E497" s="232">
        <v>900.43</v>
      </c>
      <c r="F497" s="233"/>
      <c r="G497" s="232">
        <v>7374</v>
      </c>
      <c r="H497" s="232">
        <v>232</v>
      </c>
      <c r="I497" s="234">
        <f t="shared" si="730"/>
      </c>
      <c r="J497" s="235">
        <f t="shared" si="850"/>
      </c>
      <c r="K497" s="232">
        <v>14</v>
      </c>
      <c r="L497" s="235">
        <f t="shared" si="963"/>
      </c>
      <c r="M497" s="232">
        <v>1</v>
      </c>
      <c r="N497" s="236">
        <f t="shared" si="1025"/>
      </c>
      <c r="O497" s="232">
        <v>0</v>
      </c>
      <c r="P497" s="236">
        <f t="shared" si="1056"/>
      </c>
      <c r="Q497" s="237"/>
      <c r="R497" s="238"/>
      <c r="S497" s="237"/>
      <c r="T497" s="238"/>
      <c r="U497" s="239"/>
      <c r="V497" s="240"/>
      <c r="W497" s="241"/>
      <c r="X497" s="240"/>
      <c r="Y497" s="237"/>
      <c r="Z497" s="240"/>
      <c r="AA497" s="240"/>
      <c r="AB497" s="238"/>
      <c r="AC497" s="238"/>
      <c r="AD497" s="237"/>
      <c r="AE497" s="240"/>
      <c r="AF497" s="242" t="s">
        <v>295</v>
      </c>
    </row>
    <row r="498">
      <c r="A498" s="228"/>
      <c r="B498" s="229" t="s">
        <v>270</v>
      </c>
      <c r="C498" s="256" t="s">
        <v>265</v>
      </c>
      <c r="D498" s="231" t="s">
        <v>249</v>
      </c>
      <c r="E498" s="232">
        <v>49.16</v>
      </c>
      <c r="F498" s="233">
        <f>E498+E499</f>
      </c>
      <c r="G498" s="232">
        <v>252</v>
      </c>
      <c r="H498" s="232">
        <v>39</v>
      </c>
      <c r="I498" s="234">
        <f t="shared" si="730"/>
      </c>
      <c r="J498" s="234">
        <f t="shared" ref="J498:J499" si="770">I498/H498</f>
      </c>
      <c r="K498" s="232">
        <v>0</v>
      </c>
      <c r="L498" s="235">
        <f t="shared" si="963"/>
      </c>
      <c r="M498" s="232">
        <v>0</v>
      </c>
      <c r="N498" s="236">
        <f t="shared" si="1025"/>
      </c>
      <c r="O498" s="232">
        <v>0</v>
      </c>
      <c r="P498" s="236">
        <f t="shared" si="1056"/>
      </c>
      <c r="Q498" s="237">
        <f>(M498+M499)/(O498+O499)</f>
      </c>
      <c r="R498" s="238">
        <v>0</v>
      </c>
      <c r="S498" s="237">
        <f>(O498+O499)/(K498+K499)</f>
      </c>
      <c r="T498" s="238">
        <v>5</v>
      </c>
      <c r="U498" s="239">
        <f>F498/T498</f>
      </c>
      <c r="V498" s="240">
        <f>(F498+500)/T498</f>
      </c>
      <c r="W498" s="241">
        <v>2564.4</v>
      </c>
      <c r="X498" s="240">
        <f>W498/T498</f>
      </c>
      <c r="Y498" s="237">
        <f>T498/R498</f>
      </c>
      <c r="Z498" s="240">
        <f>W498/F498</f>
      </c>
      <c r="AA498" s="240">
        <f>W498/(F498+500)</f>
      </c>
      <c r="AB498" s="238">
        <v>0</v>
      </c>
      <c r="AC498" s="238">
        <v>0</v>
      </c>
      <c r="AD498" s="237">
        <f>AB498/T498</f>
      </c>
      <c r="AE498" s="240">
        <f>(W498-AC498)/(F498+500)</f>
      </c>
      <c r="AF498" s="240" t="s">
        <v>266</v>
      </c>
    </row>
    <row r="499">
      <c r="A499" s="228"/>
      <c r="B499" s="229"/>
      <c r="C499" s="256"/>
      <c r="D499" s="231" t="s">
        <v>251</v>
      </c>
      <c r="E499" s="232">
        <v>785.68</v>
      </c>
      <c r="F499" s="233"/>
      <c r="G499" s="232">
        <v>7893</v>
      </c>
      <c r="H499" s="232">
        <v>278</v>
      </c>
      <c r="I499" s="234">
        <f t="shared" si="730"/>
      </c>
      <c r="J499" s="234">
        <f t="shared" si="770"/>
      </c>
      <c r="K499" s="232">
        <v>8</v>
      </c>
      <c r="L499" s="235">
        <f t="shared" si="963"/>
      </c>
      <c r="M499" s="232">
        <v>0</v>
      </c>
      <c r="N499" s="236">
        <f t="shared" si="1025"/>
      </c>
      <c r="O499" s="232">
        <v>0</v>
      </c>
      <c r="P499" s="236">
        <f t="shared" si="1056"/>
      </c>
      <c r="Q499" s="237"/>
      <c r="R499" s="238"/>
      <c r="S499" s="237"/>
      <c r="T499" s="238"/>
      <c r="U499" s="239"/>
      <c r="V499" s="240"/>
      <c r="W499" s="241"/>
      <c r="X499" s="240"/>
      <c r="Y499" s="237"/>
      <c r="Z499" s="240"/>
      <c r="AA499" s="240"/>
      <c r="AB499" s="238"/>
      <c r="AC499" s="238"/>
      <c r="AD499" s="237"/>
      <c r="AE499" s="240"/>
      <c r="AF499" s="242" t="s">
        <v>296</v>
      </c>
    </row>
    <row r="500">
      <c r="A500" s="228"/>
      <c r="B500" s="229" t="s">
        <v>271</v>
      </c>
      <c r="C500" s="256" t="s">
        <v>265</v>
      </c>
      <c r="D500" s="231" t="s">
        <v>249</v>
      </c>
      <c r="E500" s="232">
        <v>27.08</v>
      </c>
      <c r="F500" s="233">
        <f>E500+E501</f>
      </c>
      <c r="G500" s="232">
        <v>237</v>
      </c>
      <c r="H500" s="232">
        <v>32</v>
      </c>
      <c r="I500" s="234">
        <f t="shared" si="730"/>
      </c>
      <c r="J500" s="235">
        <f t="shared" ref="J500:J512" si="851">(E500/G500)*1000</f>
      </c>
      <c r="K500" s="232">
        <v>0</v>
      </c>
      <c r="L500" s="235">
        <f t="shared" si="963"/>
      </c>
      <c r="M500" s="232">
        <v>0</v>
      </c>
      <c r="N500" s="236">
        <f t="shared" si="1025"/>
      </c>
      <c r="O500" s="232">
        <v>0</v>
      </c>
      <c r="P500" s="236">
        <f t="shared" si="1056"/>
      </c>
      <c r="Q500" s="237">
        <f>(M500+M501)/(O500+O501)</f>
      </c>
      <c r="R500" s="238">
        <v>3</v>
      </c>
      <c r="S500" s="237">
        <f>(O500+O501)/(K500+K501)</f>
      </c>
      <c r="T500" s="238">
        <v>0</v>
      </c>
      <c r="U500" s="239">
        <f>F500/T500</f>
      </c>
      <c r="V500" s="240">
        <f>(F500+500)/T500</f>
      </c>
      <c r="W500" s="241">
        <v>0</v>
      </c>
      <c r="X500" s="240">
        <f>W500/T500</f>
      </c>
      <c r="Y500" s="237">
        <f>T500/R500</f>
      </c>
      <c r="Z500" s="240">
        <f>W500/F500</f>
      </c>
      <c r="AA500" s="240">
        <f>W500/(F500+500)</f>
      </c>
      <c r="AB500" s="238">
        <v>0</v>
      </c>
      <c r="AC500" s="238">
        <v>0</v>
      </c>
      <c r="AD500" s="237">
        <f>AB500/T500</f>
      </c>
      <c r="AE500" s="240">
        <f>(W500-AC500)/(F500+500)</f>
      </c>
      <c r="AF500" s="240" t="s">
        <v>266</v>
      </c>
    </row>
    <row r="501">
      <c r="A501" s="228"/>
      <c r="B501" s="229"/>
      <c r="C501" s="256"/>
      <c r="D501" s="231" t="s">
        <v>251</v>
      </c>
      <c r="E501" s="232">
        <v>453.41</v>
      </c>
      <c r="F501" s="233"/>
      <c r="G501" s="232">
        <v>3669</v>
      </c>
      <c r="H501" s="232">
        <v>180</v>
      </c>
      <c r="I501" s="234">
        <f t="shared" si="730"/>
      </c>
      <c r="J501" s="235">
        <f t="shared" si="851"/>
      </c>
      <c r="K501" s="232">
        <v>8</v>
      </c>
      <c r="L501" s="235">
        <f t="shared" si="963"/>
      </c>
      <c r="M501" s="232">
        <v>1</v>
      </c>
      <c r="N501" s="236">
        <f t="shared" si="1025"/>
      </c>
      <c r="O501" s="232">
        <v>0</v>
      </c>
      <c r="P501" s="236">
        <f t="shared" si="1056"/>
      </c>
      <c r="Q501" s="237"/>
      <c r="R501" s="238"/>
      <c r="S501" s="237"/>
      <c r="T501" s="238"/>
      <c r="U501" s="239"/>
      <c r="V501" s="240"/>
      <c r="W501" s="241"/>
      <c r="X501" s="240"/>
      <c r="Y501" s="237"/>
      <c r="Z501" s="240"/>
      <c r="AA501" s="240"/>
      <c r="AB501" s="238"/>
      <c r="AC501" s="238"/>
      <c r="AD501" s="237"/>
      <c r="AE501" s="240"/>
      <c r="AF501" s="242" t="s">
        <v>296</v>
      </c>
    </row>
    <row r="502">
      <c r="A502" s="228"/>
      <c r="B502" s="229" t="s">
        <v>272</v>
      </c>
      <c r="C502" s="256" t="s">
        <v>265</v>
      </c>
      <c r="D502" s="231" t="s">
        <v>249</v>
      </c>
      <c r="E502" s="232">
        <v>77.32</v>
      </c>
      <c r="F502" s="233">
        <f>E502+E503</f>
      </c>
      <c r="G502" s="232">
        <v>377</v>
      </c>
      <c r="H502" s="232">
        <v>71</v>
      </c>
      <c r="I502" s="234">
        <f t="shared" si="730"/>
      </c>
      <c r="J502" s="235">
        <f t="shared" si="851"/>
      </c>
      <c r="K502" s="232">
        <v>1</v>
      </c>
      <c r="L502" s="235">
        <f t="shared" si="963"/>
      </c>
      <c r="M502" s="232">
        <v>0</v>
      </c>
      <c r="N502" s="236">
        <f t="shared" si="1025"/>
      </c>
      <c r="O502" s="232">
        <v>0</v>
      </c>
      <c r="P502" s="236">
        <f t="shared" si="1056"/>
      </c>
      <c r="Q502" s="237">
        <f>(M502+M503)/(O502+O503)</f>
      </c>
      <c r="R502" s="238">
        <v>6</v>
      </c>
      <c r="S502" s="237">
        <f>(O502+O503)/(K502+K503)</f>
      </c>
      <c r="T502" s="238">
        <v>5</v>
      </c>
      <c r="U502" s="239">
        <f>F502/T502</f>
      </c>
      <c r="V502" s="240">
        <f>(F502+500)/T502</f>
      </c>
      <c r="W502" s="241">
        <v>1514</v>
      </c>
      <c r="X502" s="240">
        <f>W502/T502</f>
      </c>
      <c r="Y502" s="237">
        <f>T502/R502</f>
      </c>
      <c r="Z502" s="240">
        <f>W502/F502</f>
      </c>
      <c r="AA502" s="240">
        <f>W502/(F502+500)</f>
      </c>
      <c r="AB502" s="238">
        <v>0</v>
      </c>
      <c r="AC502" s="238">
        <v>0</v>
      </c>
      <c r="AD502" s="237">
        <f>AB502/T502</f>
      </c>
      <c r="AE502" s="240">
        <f>(W502-AC502)/(F502+500)</f>
      </c>
      <c r="AF502" s="240" t="s">
        <v>266</v>
      </c>
    </row>
    <row r="503">
      <c r="A503" s="228"/>
      <c r="B503" s="229"/>
      <c r="C503" s="256"/>
      <c r="D503" s="231" t="s">
        <v>251</v>
      </c>
      <c r="E503" s="232">
        <v>834.27</v>
      </c>
      <c r="F503" s="233"/>
      <c r="G503" s="232">
        <v>6840</v>
      </c>
      <c r="H503" s="232">
        <v>319</v>
      </c>
      <c r="I503" s="234">
        <f t="shared" si="730"/>
      </c>
      <c r="J503" s="235">
        <f t="shared" si="851"/>
      </c>
      <c r="K503" s="232">
        <v>15</v>
      </c>
      <c r="L503" s="235">
        <f t="shared" si="963"/>
      </c>
      <c r="M503" s="232">
        <v>0</v>
      </c>
      <c r="N503" s="236">
        <f t="shared" si="1025"/>
      </c>
      <c r="O503" s="232">
        <v>0</v>
      </c>
      <c r="P503" s="236">
        <f t="shared" si="1056"/>
      </c>
      <c r="Q503" s="237"/>
      <c r="R503" s="238"/>
      <c r="S503" s="237"/>
      <c r="T503" s="238"/>
      <c r="U503" s="239"/>
      <c r="V503" s="240"/>
      <c r="W503" s="241"/>
      <c r="X503" s="240"/>
      <c r="Y503" s="237"/>
      <c r="Z503" s="240"/>
      <c r="AA503" s="240"/>
      <c r="AB503" s="238"/>
      <c r="AC503" s="238"/>
      <c r="AD503" s="237"/>
      <c r="AE503" s="240"/>
      <c r="AF503" s="242" t="s">
        <v>296</v>
      </c>
    </row>
    <row r="504">
      <c r="A504" s="228"/>
      <c r="B504" s="246" t="s">
        <v>257</v>
      </c>
      <c r="C504" s="246"/>
      <c r="D504" s="246"/>
      <c r="E504" s="247">
        <f>SUM(E496:E503)</f>
      </c>
      <c r="F504" s="247">
        <f>SUM(F496:F503)</f>
      </c>
      <c r="G504" s="247">
        <f>SUM(G496:G503)</f>
      </c>
      <c r="H504" s="247">
        <f>SUM(H496:H503)</f>
      </c>
      <c r="I504" s="248">
        <f t="shared" si="730"/>
      </c>
      <c r="J504" s="249">
        <f t="shared" si="851"/>
      </c>
      <c r="K504" s="247">
        <f>SUM(K496:K503)</f>
      </c>
      <c r="L504" s="249">
        <f t="shared" si="963"/>
      </c>
      <c r="M504" s="247">
        <f>SUM(M496:M503)</f>
      </c>
      <c r="N504" s="250">
        <f t="shared" si="1025"/>
      </c>
      <c r="O504" s="247">
        <f>SUM(O496:O503)</f>
      </c>
      <c r="P504" s="250">
        <f t="shared" si="1056"/>
      </c>
      <c r="Q504" s="251">
        <f>M504/O504</f>
      </c>
      <c r="R504" s="247">
        <f>SUM(R496:R503)</f>
      </c>
      <c r="S504" s="251">
        <f>(O504+O504)/(K504+K504)</f>
      </c>
      <c r="T504" s="247">
        <f>SUM(T496:T503)</f>
      </c>
      <c r="U504" s="252">
        <f t="shared" ref="U504:U505" si="50">F504/T504</f>
      </c>
      <c r="V504" s="253">
        <f>(F504+5*500)/T504</f>
      </c>
      <c r="W504" s="247">
        <f>SUM(W496:W503)</f>
      </c>
      <c r="X504" s="254">
        <f t="shared" ref="X504:X505" si="218">W504/T504</f>
      </c>
      <c r="Y504" s="251">
        <f t="shared" ref="Y504:Y505" si="356">T504/R504</f>
      </c>
      <c r="Z504" s="253">
        <f t="shared" ref="Z504:Z505" si="494">W504/F504</f>
      </c>
      <c r="AA504" s="253">
        <f>W504/(F504+COUNT(W496:W503)*500)</f>
      </c>
      <c r="AB504" s="247">
        <f>SUM(AB496:AB503)</f>
      </c>
      <c r="AC504" s="247">
        <f>SUM(AC496:AC503)</f>
      </c>
      <c r="AD504" s="251">
        <f t="shared" ref="AD504:AD505" si="632">AB504/T504</f>
      </c>
      <c r="AE504" s="255">
        <f>(W504-AC504)/(F504+COUNT(W496:W503)*500)</f>
      </c>
      <c r="AF504" s="240"/>
    </row>
    <row r="505">
      <c r="A505" s="228"/>
      <c r="B505" s="229" t="s">
        <v>274</v>
      </c>
      <c r="C505" s="256" t="s">
        <v>259</v>
      </c>
      <c r="D505" s="231" t="s">
        <v>249</v>
      </c>
      <c r="E505" s="232">
        <v>103.41</v>
      </c>
      <c r="F505" s="233">
        <f>E505+E506</f>
      </c>
      <c r="G505" s="232">
        <v>416</v>
      </c>
      <c r="H505" s="232">
        <v>68</v>
      </c>
      <c r="I505" s="234">
        <f t="shared" si="730"/>
      </c>
      <c r="J505" s="235">
        <f t="shared" si="851"/>
      </c>
      <c r="K505" s="232">
        <v>2</v>
      </c>
      <c r="L505" s="235">
        <f t="shared" si="963"/>
      </c>
      <c r="M505" s="232">
        <v>0</v>
      </c>
      <c r="N505" s="236">
        <f t="shared" si="1025"/>
      </c>
      <c r="O505" s="232">
        <v>0</v>
      </c>
      <c r="P505" s="236">
        <f t="shared" si="1056"/>
      </c>
      <c r="Q505" s="237">
        <f>(M505+M506)/(O505+O506)</f>
      </c>
      <c r="R505" s="238">
        <v>3</v>
      </c>
      <c r="S505" s="237">
        <f>(O505+O506)/(K505+K506)</f>
      </c>
      <c r="T505" s="238">
        <v>1</v>
      </c>
      <c r="U505" s="239">
        <f t="shared" si="50"/>
      </c>
      <c r="V505" s="240">
        <f>(F505+500)/T505</f>
      </c>
      <c r="W505" s="241">
        <v>576</v>
      </c>
      <c r="X505" s="240">
        <f t="shared" si="218"/>
      </c>
      <c r="Y505" s="237">
        <f t="shared" si="356"/>
      </c>
      <c r="Z505" s="240">
        <f t="shared" si="494"/>
      </c>
      <c r="AA505" s="240">
        <f>W505/(F505+500)</f>
      </c>
      <c r="AB505" s="238">
        <v>0</v>
      </c>
      <c r="AC505" s="238">
        <v>0</v>
      </c>
      <c r="AD505" s="237">
        <f t="shared" si="632"/>
      </c>
      <c r="AE505" s="240">
        <f>(W505-AC505)/(F505+500)</f>
      </c>
      <c r="AF505" s="240" t="s">
        <v>266</v>
      </c>
    </row>
    <row r="506">
      <c r="A506" s="228"/>
      <c r="B506" s="229"/>
      <c r="C506" s="256"/>
      <c r="D506" s="231" t="s">
        <v>251</v>
      </c>
      <c r="E506" s="232">
        <v>637.36</v>
      </c>
      <c r="F506" s="233"/>
      <c r="G506" s="232">
        <v>5495</v>
      </c>
      <c r="H506" s="232">
        <v>245</v>
      </c>
      <c r="I506" s="234">
        <f t="shared" si="730"/>
      </c>
      <c r="J506" s="235">
        <f t="shared" si="851"/>
      </c>
      <c r="K506" s="232">
        <v>17</v>
      </c>
      <c r="L506" s="235">
        <f t="shared" si="963"/>
      </c>
      <c r="M506" s="232">
        <v>2</v>
      </c>
      <c r="N506" s="236">
        <f t="shared" si="1025"/>
      </c>
      <c r="O506" s="232">
        <v>0</v>
      </c>
      <c r="P506" s="236">
        <f t="shared" si="1056"/>
      </c>
      <c r="Q506" s="237"/>
      <c r="R506" s="238"/>
      <c r="S506" s="237"/>
      <c r="T506" s="238"/>
      <c r="U506" s="239"/>
      <c r="V506" s="240"/>
      <c r="W506" s="241"/>
      <c r="X506" s="240"/>
      <c r="Y506" s="237"/>
      <c r="Z506" s="240"/>
      <c r="AA506" s="240"/>
      <c r="AB506" s="238"/>
      <c r="AC506" s="238"/>
      <c r="AD506" s="237"/>
      <c r="AE506" s="240"/>
      <c r="AF506" s="242" t="s">
        <v>296</v>
      </c>
    </row>
    <row r="507">
      <c r="A507" s="228"/>
      <c r="B507" s="229" t="s">
        <v>275</v>
      </c>
      <c r="C507" s="256" t="s">
        <v>259</v>
      </c>
      <c r="D507" s="231" t="s">
        <v>249</v>
      </c>
      <c r="E507" s="232">
        <v>102</v>
      </c>
      <c r="F507" s="233">
        <f>E507+E508</f>
      </c>
      <c r="G507" s="232">
        <v>326</v>
      </c>
      <c r="H507" s="232">
        <v>63</v>
      </c>
      <c r="I507" s="234">
        <f t="shared" si="730"/>
      </c>
      <c r="J507" s="235">
        <f t="shared" si="851"/>
      </c>
      <c r="K507" s="232">
        <v>0</v>
      </c>
      <c r="L507" s="235">
        <f t="shared" si="963"/>
      </c>
      <c r="M507" s="232">
        <v>0</v>
      </c>
      <c r="N507" s="236">
        <f t="shared" si="1025"/>
      </c>
      <c r="O507" s="232">
        <v>0</v>
      </c>
      <c r="P507" s="236">
        <f t="shared" si="1056"/>
      </c>
      <c r="Q507" s="237">
        <f>(M507+M508)/(O507+O508)</f>
      </c>
      <c r="R507" s="238">
        <v>2</v>
      </c>
      <c r="S507" s="237">
        <f>(O507+O508)/(K507+K508)</f>
      </c>
      <c r="T507" s="238">
        <v>0</v>
      </c>
      <c r="U507" s="239">
        <f>F507/T507</f>
      </c>
      <c r="V507" s="240">
        <f>(F507+500)/T507</f>
      </c>
      <c r="W507" s="241">
        <v>0</v>
      </c>
      <c r="X507" s="240">
        <f>W507/T507</f>
      </c>
      <c r="Y507" s="237">
        <f>T507/R507</f>
      </c>
      <c r="Z507" s="240">
        <f>W507/F507</f>
      </c>
      <c r="AA507" s="240">
        <f>W507/(F507+500)</f>
      </c>
      <c r="AB507" s="238">
        <v>0</v>
      </c>
      <c r="AC507" s="238">
        <v>0</v>
      </c>
      <c r="AD507" s="237">
        <f>AB507/T507</f>
      </c>
      <c r="AE507" s="240">
        <f>(W507-AC507)/(F507+500)</f>
      </c>
      <c r="AF507" s="240" t="s">
        <v>266</v>
      </c>
    </row>
    <row r="508">
      <c r="A508" s="228"/>
      <c r="B508" s="229"/>
      <c r="C508" s="256"/>
      <c r="D508" s="231" t="s">
        <v>251</v>
      </c>
      <c r="E508" s="232">
        <v>410.2</v>
      </c>
      <c r="F508" s="233"/>
      <c r="G508" s="232">
        <v>3017</v>
      </c>
      <c r="H508" s="232">
        <v>171</v>
      </c>
      <c r="I508" s="234">
        <f t="shared" si="730"/>
      </c>
      <c r="J508" s="235">
        <f t="shared" si="851"/>
      </c>
      <c r="K508" s="232">
        <v>11</v>
      </c>
      <c r="L508" s="235">
        <f t="shared" si="963"/>
      </c>
      <c r="M508" s="232">
        <v>0</v>
      </c>
      <c r="N508" s="236">
        <f t="shared" si="1025"/>
      </c>
      <c r="O508" s="232">
        <v>0</v>
      </c>
      <c r="P508" s="236">
        <f t="shared" si="1056"/>
      </c>
      <c r="Q508" s="237"/>
      <c r="R508" s="238"/>
      <c r="S508" s="237"/>
      <c r="T508" s="238"/>
      <c r="U508" s="239"/>
      <c r="V508" s="240"/>
      <c r="W508" s="241"/>
      <c r="X508" s="240"/>
      <c r="Y508" s="237"/>
      <c r="Z508" s="240"/>
      <c r="AA508" s="240"/>
      <c r="AB508" s="238"/>
      <c r="AC508" s="238"/>
      <c r="AD508" s="237"/>
      <c r="AE508" s="240"/>
      <c r="AF508" s="242" t="s">
        <v>296</v>
      </c>
    </row>
    <row r="509">
      <c r="A509" s="228"/>
      <c r="B509" s="229" t="s">
        <v>276</v>
      </c>
      <c r="C509" s="256" t="s">
        <v>259</v>
      </c>
      <c r="D509" s="231" t="s">
        <v>249</v>
      </c>
      <c r="E509" s="232">
        <v>92.21</v>
      </c>
      <c r="F509" s="233">
        <f>E509+E510</f>
      </c>
      <c r="G509" s="232">
        <v>251</v>
      </c>
      <c r="H509" s="232">
        <v>62</v>
      </c>
      <c r="I509" s="234">
        <f t="shared" si="730"/>
      </c>
      <c r="J509" s="235">
        <f t="shared" si="851"/>
      </c>
      <c r="K509" s="232">
        <v>0</v>
      </c>
      <c r="L509" s="235">
        <f t="shared" si="963"/>
      </c>
      <c r="M509" s="232">
        <v>0</v>
      </c>
      <c r="N509" s="236">
        <f t="shared" si="1025"/>
      </c>
      <c r="O509" s="232">
        <v>0</v>
      </c>
      <c r="P509" s="236">
        <f t="shared" si="1056"/>
      </c>
      <c r="Q509" s="237">
        <f>(M509+M510)/(O509+O510)</f>
      </c>
      <c r="R509" s="238">
        <v>3</v>
      </c>
      <c r="S509" s="237">
        <f>(O509+O510)/(K509+K510)</f>
      </c>
      <c r="T509" s="238">
        <v>0</v>
      </c>
      <c r="U509" s="239">
        <f>F509/T509</f>
      </c>
      <c r="V509" s="240">
        <f>(F509+500)/T509</f>
      </c>
      <c r="W509" s="241">
        <v>0</v>
      </c>
      <c r="X509" s="240">
        <f>W509/T509</f>
      </c>
      <c r="Y509" s="237">
        <f>T509/R509</f>
      </c>
      <c r="Z509" s="240">
        <f>W509/F509</f>
      </c>
      <c r="AA509" s="240">
        <f>W509/(F509+500)</f>
      </c>
      <c r="AB509" s="238">
        <v>0</v>
      </c>
      <c r="AC509" s="238">
        <v>0</v>
      </c>
      <c r="AD509" s="237">
        <f>AB509/T509</f>
      </c>
      <c r="AE509" s="240">
        <f>(W509-AC509)/(F509+500)</f>
      </c>
      <c r="AF509" s="240" t="s">
        <v>266</v>
      </c>
    </row>
    <row r="510">
      <c r="A510" s="228"/>
      <c r="B510" s="229"/>
      <c r="C510" s="256"/>
      <c r="D510" s="231" t="s">
        <v>251</v>
      </c>
      <c r="E510" s="232">
        <v>632.42</v>
      </c>
      <c r="F510" s="233"/>
      <c r="G510" s="232">
        <v>6431</v>
      </c>
      <c r="H510" s="232">
        <v>348</v>
      </c>
      <c r="I510" s="234">
        <f t="shared" si="730"/>
      </c>
      <c r="J510" s="235">
        <f t="shared" si="851"/>
      </c>
      <c r="K510" s="232">
        <v>23</v>
      </c>
      <c r="L510" s="235">
        <f t="shared" si="963"/>
      </c>
      <c r="M510" s="232">
        <v>0</v>
      </c>
      <c r="N510" s="236">
        <f t="shared" si="1025"/>
      </c>
      <c r="O510" s="232">
        <v>0</v>
      </c>
      <c r="P510" s="236">
        <f t="shared" si="1056"/>
      </c>
      <c r="Q510" s="237"/>
      <c r="R510" s="238"/>
      <c r="S510" s="237"/>
      <c r="T510" s="238"/>
      <c r="U510" s="239"/>
      <c r="V510" s="240"/>
      <c r="W510" s="241"/>
      <c r="X510" s="240"/>
      <c r="Y510" s="237"/>
      <c r="Z510" s="240"/>
      <c r="AA510" s="240"/>
      <c r="AB510" s="238"/>
      <c r="AC510" s="238"/>
      <c r="AD510" s="237"/>
      <c r="AE510" s="240"/>
      <c r="AF510" s="242" t="s">
        <v>267</v>
      </c>
    </row>
    <row r="511">
      <c r="A511" s="228"/>
      <c r="B511" s="229" t="s">
        <v>277</v>
      </c>
      <c r="C511" s="256" t="s">
        <v>259</v>
      </c>
      <c r="D511" s="231" t="s">
        <v>249</v>
      </c>
      <c r="E511" s="232">
        <v>16.56</v>
      </c>
      <c r="F511" s="313">
        <v>515.65</v>
      </c>
      <c r="G511" s="232">
        <v>169</v>
      </c>
      <c r="H511" s="232">
        <v>60</v>
      </c>
      <c r="I511" s="234">
        <f t="shared" si="730"/>
      </c>
      <c r="J511" s="235">
        <f t="shared" si="851"/>
      </c>
      <c r="K511" s="232">
        <v>2</v>
      </c>
      <c r="L511" s="235">
        <f t="shared" si="963"/>
      </c>
      <c r="M511" s="232">
        <v>0</v>
      </c>
      <c r="N511" s="236">
        <f t="shared" si="1025"/>
      </c>
      <c r="O511" s="232">
        <v>0</v>
      </c>
      <c r="P511" s="236">
        <f t="shared" si="1056"/>
      </c>
      <c r="Q511" s="237">
        <f>(M511+M512)/(O511+O512)</f>
      </c>
      <c r="R511" s="238">
        <v>2</v>
      </c>
      <c r="S511" s="237">
        <f>(O511+O512)/(K511+K512)</f>
      </c>
      <c r="T511" s="238">
        <v>0</v>
      </c>
      <c r="U511" s="239">
        <f>F511/T511</f>
      </c>
      <c r="V511" s="240">
        <f>(F511+500)/T511</f>
      </c>
      <c r="W511" s="241">
        <v>0</v>
      </c>
      <c r="X511" s="240">
        <f>W511/T511</f>
      </c>
      <c r="Y511" s="237">
        <f>T511/R511</f>
      </c>
      <c r="Z511" s="240">
        <f>W511/F511</f>
      </c>
      <c r="AA511" s="240">
        <f>W511/(F511+500)</f>
      </c>
      <c r="AB511" s="238">
        <v>0</v>
      </c>
      <c r="AC511" s="238">
        <v>0</v>
      </c>
      <c r="AD511" s="237">
        <f>AB511/T511</f>
      </c>
      <c r="AE511" s="240">
        <f>(W511-AC511)/(F511+500)</f>
      </c>
      <c r="AF511" s="240" t="s">
        <v>266</v>
      </c>
    </row>
    <row r="512">
      <c r="A512" s="228"/>
      <c r="B512" s="229"/>
      <c r="C512" s="256"/>
      <c r="D512" s="231" t="s">
        <v>251</v>
      </c>
      <c r="E512" s="232">
        <v>447.48</v>
      </c>
      <c r="F512" s="233"/>
      <c r="G512" s="232">
        <v>4312</v>
      </c>
      <c r="H512" s="232">
        <v>301</v>
      </c>
      <c r="I512" s="234">
        <f t="shared" si="730"/>
      </c>
      <c r="J512" s="235">
        <f t="shared" si="851"/>
      </c>
      <c r="K512" s="232">
        <v>12</v>
      </c>
      <c r="L512" s="235">
        <f t="shared" si="963"/>
      </c>
      <c r="M512" s="232">
        <v>0</v>
      </c>
      <c r="N512" s="236">
        <f t="shared" si="1025"/>
      </c>
      <c r="O512" s="232">
        <v>0</v>
      </c>
      <c r="P512" s="236">
        <f t="shared" si="1056"/>
      </c>
      <c r="Q512" s="237"/>
      <c r="R512" s="238"/>
      <c r="S512" s="237"/>
      <c r="T512" s="238"/>
      <c r="U512" s="239"/>
      <c r="V512" s="240"/>
      <c r="W512" s="241"/>
      <c r="X512" s="240"/>
      <c r="Y512" s="237"/>
      <c r="Z512" s="240"/>
      <c r="AA512" s="240"/>
      <c r="AB512" s="238"/>
      <c r="AC512" s="238"/>
      <c r="AD512" s="237"/>
      <c r="AE512" s="240"/>
      <c r="AF512" s="242" t="s">
        <v>267</v>
      </c>
    </row>
    <row r="513">
      <c r="A513" s="228"/>
      <c r="B513" s="246" t="s">
        <v>257</v>
      </c>
      <c r="C513" s="246"/>
      <c r="D513" s="246"/>
      <c r="E513" s="247">
        <f>SUM(E505:E512)</f>
      </c>
      <c r="F513" s="247">
        <f>SUM(F505:F512)</f>
      </c>
      <c r="G513" s="247">
        <f>SUM(G505:G512)</f>
      </c>
      <c r="H513" s="247">
        <f>SUM(H505:H512)</f>
      </c>
      <c r="I513" s="248">
        <f t="shared" si="730"/>
      </c>
      <c r="J513" s="249">
        <f>SUM(J505:J512)</f>
      </c>
      <c r="K513" s="247">
        <f>SUM(K505:K512)</f>
      </c>
      <c r="L513" s="249">
        <f t="shared" si="963"/>
      </c>
      <c r="M513" s="247">
        <f>SUM(M505:M512)</f>
      </c>
      <c r="N513" s="250">
        <f t="shared" si="1025"/>
      </c>
      <c r="O513" s="247">
        <f>SUM(O505:O512)</f>
      </c>
      <c r="P513" s="250">
        <f t="shared" si="1056"/>
      </c>
      <c r="Q513" s="251">
        <f t="shared" ref="Q513:Q514" si="932">M513/O513</f>
      </c>
      <c r="R513" s="247">
        <f>SUM(R505:R512)</f>
      </c>
      <c r="S513" s="251">
        <f t="shared" ref="S513:S514" si="994">(O513+O513)/(K513+K513)</f>
      </c>
      <c r="T513" s="247">
        <f>SUM(T505:T512)</f>
      </c>
      <c r="U513" s="252">
        <f t="shared" ref="U513:U514" si="51">F513/T513</f>
      </c>
      <c r="V513" s="253">
        <f>(F513+5*500)/T513</f>
      </c>
      <c r="W513" s="249">
        <f>SUM(W505:W512)</f>
      </c>
      <c r="X513" s="254">
        <f t="shared" ref="X513:X514" si="219">W513/T513</f>
      </c>
      <c r="Y513" s="251">
        <f t="shared" ref="Y513:Y514" si="357">T513/R513</f>
      </c>
      <c r="Z513" s="253">
        <f t="shared" ref="Z513:Z514" si="495">W513/F513</f>
      </c>
      <c r="AA513" s="253">
        <f>W513/(F513+COUNT(W505:W512)*500)</f>
      </c>
      <c r="AB513" s="247">
        <f>SUM(AB505:AB512)</f>
      </c>
      <c r="AC513" s="247">
        <f>SUM(AC505:AC512)</f>
      </c>
      <c r="AD513" s="251">
        <f t="shared" ref="AD513:AD514" si="633">AB513/T513</f>
      </c>
      <c r="AE513" s="255">
        <f>(W513-AC513)/(F513+COUNT(W505:W512)*500)</f>
      </c>
      <c r="AF513" s="240"/>
    </row>
    <row r="514">
      <c r="A514" s="228"/>
      <c r="B514" s="258" t="s">
        <v>278</v>
      </c>
      <c r="C514" s="258"/>
      <c r="D514" s="258"/>
      <c r="E514" s="259">
        <f>SUM(E477)+E486+E504+E513+E495</f>
      </c>
      <c r="F514" s="259">
        <f>SUM(F477)+F486+F504+F513+F495</f>
      </c>
      <c r="G514" s="259">
        <f>SUM(G477)+G486+G504+G513+G495</f>
      </c>
      <c r="H514" s="259">
        <f>SUM(H477)+H486+H504+H513+H495</f>
      </c>
      <c r="I514" s="260">
        <f t="shared" si="730"/>
      </c>
      <c r="J514" s="261">
        <f>(E514/G514)*1000</f>
      </c>
      <c r="K514" s="262">
        <f>SUM(K477)+K486+K504+K513+K495</f>
      </c>
      <c r="L514" s="261">
        <f t="shared" si="963"/>
      </c>
      <c r="M514" s="262">
        <f>SUM(M477)+M486+M504+M513+M495</f>
      </c>
      <c r="N514" s="263">
        <f t="shared" si="1025"/>
      </c>
      <c r="O514" s="262">
        <f>SUM(O477)+O486+O504+O513+O495</f>
      </c>
      <c r="P514" s="263">
        <f t="shared" si="1056"/>
      </c>
      <c r="Q514" s="264">
        <f t="shared" si="932"/>
      </c>
      <c r="R514" s="262">
        <f>SUM(R477)+R486+R504+R513+R495</f>
      </c>
      <c r="S514" s="264">
        <f t="shared" si="994"/>
      </c>
      <c r="T514" s="262">
        <f>SUM(T477)+T486+T504+T513+T495</f>
      </c>
      <c r="U514" s="265">
        <f t="shared" si="51"/>
      </c>
      <c r="V514" s="259">
        <f>(F514+4*500)/T514</f>
      </c>
      <c r="W514" s="265">
        <f>SUM(W477)+W486+W504+W513+W495</f>
      </c>
      <c r="X514" s="259">
        <f t="shared" si="219"/>
      </c>
      <c r="Y514" s="264">
        <f t="shared" si="357"/>
      </c>
      <c r="Z514" s="259">
        <f t="shared" si="495"/>
      </c>
      <c r="AA514" s="259">
        <f>W514/(F514+COUNT(W469:W476,W478:W485,W505:W512,W487:W494,W496:W503)*500)</f>
      </c>
      <c r="AB514" s="262">
        <f>SUM(AB477)+AB486+AB504+AB513+AB495</f>
      </c>
      <c r="AC514" s="262">
        <f>SUM(AC477)+AC486+AC504+AC513+AC495</f>
      </c>
      <c r="AD514" s="264">
        <f t="shared" si="633"/>
      </c>
      <c r="AE514" s="312">
        <f>(W514-AC514)/(F514+COUNT(W469:W476,W478:W485,W487:W494,W496:W503,W505:W512)*500)</f>
      </c>
      <c r="AF514" s="240"/>
    </row>
    <row r="515">
      <c r="A515" s="220" t="s">
        <v>214</v>
      </c>
      <c r="B515" s="220" t="s">
        <v>215</v>
      </c>
      <c r="C515" s="220" t="s">
        <v>216</v>
      </c>
      <c r="D515" s="220" t="s">
        <v>217</v>
      </c>
      <c r="E515" s="220" t="s">
        <v>218</v>
      </c>
      <c r="F515" s="220" t="s">
        <v>219</v>
      </c>
      <c r="G515" s="220" t="s">
        <v>220</v>
      </c>
      <c r="H515" s="220" t="s">
        <v>221</v>
      </c>
      <c r="I515" s="221" t="s">
        <v>222</v>
      </c>
      <c r="J515" s="222" t="s">
        <v>223</v>
      </c>
      <c r="K515" s="220" t="s">
        <v>224</v>
      </c>
      <c r="L515" s="222" t="s">
        <v>225</v>
      </c>
      <c r="M515" s="220" t="s">
        <v>226</v>
      </c>
      <c r="N515" s="223" t="s">
        <v>227</v>
      </c>
      <c r="O515" s="220" t="s">
        <v>228</v>
      </c>
      <c r="P515" s="223" t="s">
        <v>229</v>
      </c>
      <c r="Q515" s="221" t="s">
        <v>230</v>
      </c>
      <c r="R515" s="224" t="s">
        <v>231</v>
      </c>
      <c r="S515" s="225" t="s">
        <v>232</v>
      </c>
      <c r="T515" s="224" t="s">
        <v>233</v>
      </c>
      <c r="U515" s="226" t="s">
        <v>234</v>
      </c>
      <c r="V515" s="227" t="s">
        <v>235</v>
      </c>
      <c r="W515" s="226" t="s">
        <v>236</v>
      </c>
      <c r="X515" s="227" t="s">
        <v>237</v>
      </c>
      <c r="Y515" s="225" t="s">
        <v>238</v>
      </c>
      <c r="Z515" s="227" t="s">
        <v>239</v>
      </c>
      <c r="AA515" s="227" t="s">
        <v>240</v>
      </c>
      <c r="AB515" s="227" t="s">
        <v>241</v>
      </c>
      <c r="AC515" s="224" t="s">
        <v>242</v>
      </c>
      <c r="AD515" s="225" t="s">
        <v>243</v>
      </c>
      <c r="AE515" s="227" t="s">
        <v>244</v>
      </c>
      <c r="AF515" s="227" t="s">
        <v>245</v>
      </c>
    </row>
    <row r="516">
      <c r="A516" s="228" t="s">
        <v>297</v>
      </c>
      <c r="B516" s="229" t="s">
        <v>247</v>
      </c>
      <c r="C516" s="230" t="s">
        <v>248</v>
      </c>
      <c r="D516" s="231" t="s">
        <v>249</v>
      </c>
      <c r="E516" s="232">
        <v>120.63</v>
      </c>
      <c r="F516" s="233">
        <f>E516+E517</f>
      </c>
      <c r="G516" s="232">
        <v>786</v>
      </c>
      <c r="H516" s="232">
        <v>510</v>
      </c>
      <c r="I516" s="234">
        <f t="shared" ref="I516:I557" si="731">H516/G516</f>
      </c>
      <c r="J516" s="235">
        <f t="shared" ref="J516:J519" si="852">(E516/G516)*1000</f>
      </c>
      <c r="K516" s="232">
        <v>3</v>
      </c>
      <c r="L516" s="235">
        <f t="shared" ref="L516:L557" si="964">E516/K516</f>
      </c>
      <c r="M516" s="232">
        <v>0</v>
      </c>
      <c r="N516" s="236">
        <f t="shared" ref="N516:N557" si="1026">E516/M516</f>
      </c>
      <c r="O516" s="232">
        <v>0</v>
      </c>
      <c r="P516" s="236">
        <f t="shared" ref="P516:P557" si="1057">E516/O516</f>
      </c>
      <c r="Q516" s="237">
        <f>(M516+M517)/(O516+O517)</f>
      </c>
      <c r="R516" s="238">
        <v>3</v>
      </c>
      <c r="S516" s="237">
        <f>(O516+O517)/(K516+K517)</f>
      </c>
      <c r="T516" s="238">
        <v>1</v>
      </c>
      <c r="U516" s="239">
        <f>F516/T516</f>
      </c>
      <c r="V516" s="240">
        <f>(F516+500)/T516</f>
      </c>
      <c r="W516" s="241">
        <v>560.4</v>
      </c>
      <c r="X516" s="240">
        <f>W516/T516</f>
      </c>
      <c r="Y516" s="237">
        <f>T516/R516</f>
      </c>
      <c r="Z516" s="240">
        <f>W516/F516</f>
      </c>
      <c r="AA516" s="240">
        <f>W516/(F516+500)</f>
      </c>
      <c r="AB516" s="238">
        <v>0</v>
      </c>
      <c r="AC516" s="238">
        <v>0</v>
      </c>
      <c r="AD516" s="237">
        <f>AB516/T516</f>
      </c>
      <c r="AE516" s="240">
        <f>(W516-AC516)/(F516+500)</f>
      </c>
      <c r="AF516" s="240" t="s">
        <v>250</v>
      </c>
    </row>
    <row r="517">
      <c r="A517" s="228"/>
      <c r="B517" s="229"/>
      <c r="C517" s="230"/>
      <c r="D517" s="231" t="s">
        <v>251</v>
      </c>
      <c r="E517" s="232">
        <v>521.69</v>
      </c>
      <c r="F517" s="233"/>
      <c r="G517" s="232">
        <v>4397</v>
      </c>
      <c r="H517" s="232">
        <v>430</v>
      </c>
      <c r="I517" s="234">
        <f t="shared" si="731"/>
      </c>
      <c r="J517" s="235">
        <f t="shared" si="852"/>
      </c>
      <c r="K517" s="232">
        <v>10</v>
      </c>
      <c r="L517" s="235">
        <f t="shared" si="964"/>
      </c>
      <c r="M517" s="232">
        <v>1</v>
      </c>
      <c r="N517" s="236">
        <f t="shared" si="1026"/>
      </c>
      <c r="O517" s="232">
        <v>0</v>
      </c>
      <c r="P517" s="236">
        <f t="shared" si="1057"/>
      </c>
      <c r="Q517" s="237"/>
      <c r="R517" s="238"/>
      <c r="S517" s="237"/>
      <c r="T517" s="238"/>
      <c r="U517" s="239"/>
      <c r="V517" s="240"/>
      <c r="W517" s="241"/>
      <c r="X517" s="240"/>
      <c r="Y517" s="237"/>
      <c r="Z517" s="240"/>
      <c r="AA517" s="240"/>
      <c r="AB517" s="238"/>
      <c r="AC517" s="238"/>
      <c r="AD517" s="237"/>
      <c r="AE517" s="240"/>
      <c r="AF517" s="242" t="s">
        <v>252</v>
      </c>
    </row>
    <row r="518">
      <c r="A518" s="228"/>
      <c r="B518" s="229" t="s">
        <v>253</v>
      </c>
      <c r="C518" s="230" t="s">
        <v>248</v>
      </c>
      <c r="D518" s="231" t="s">
        <v>249</v>
      </c>
      <c r="E518" s="243">
        <v>258.07</v>
      </c>
      <c r="F518" s="233">
        <f>E518+E519</f>
      </c>
      <c r="G518" s="232">
        <v>1751</v>
      </c>
      <c r="H518" s="232">
        <v>987</v>
      </c>
      <c r="I518" s="234">
        <f t="shared" si="731"/>
      </c>
      <c r="J518" s="235">
        <f t="shared" si="852"/>
      </c>
      <c r="K518" s="232">
        <v>10</v>
      </c>
      <c r="L518" s="235">
        <f t="shared" si="964"/>
      </c>
      <c r="M518" s="232">
        <v>1</v>
      </c>
      <c r="N518" s="236">
        <f t="shared" si="1026"/>
      </c>
      <c r="O518" s="232">
        <v>0</v>
      </c>
      <c r="P518" s="236">
        <f t="shared" si="1057"/>
      </c>
      <c r="Q518" s="237">
        <f>(M518+M519)/(O518+O519)</f>
      </c>
      <c r="R518" s="238">
        <v>3</v>
      </c>
      <c r="S518" s="237">
        <f>(O518+O519)/(K518+K519)</f>
      </c>
      <c r="T518" s="238">
        <v>1</v>
      </c>
      <c r="U518" s="239">
        <f>F518/T518</f>
      </c>
      <c r="V518" s="240">
        <f>(F518+500)/T518</f>
      </c>
      <c r="W518" s="241">
        <v>968.4</v>
      </c>
      <c r="X518" s="240">
        <f>W518/T518</f>
      </c>
      <c r="Y518" s="237">
        <f>T518/R518</f>
      </c>
      <c r="Z518" s="240">
        <f>W518/F518</f>
      </c>
      <c r="AA518" s="240">
        <f>W518/(F518+500)</f>
      </c>
      <c r="AB518" s="238">
        <v>0</v>
      </c>
      <c r="AC518" s="238">
        <v>0</v>
      </c>
      <c r="AD518" s="237">
        <f>AB518/T518</f>
      </c>
      <c r="AE518" s="240">
        <f>(W518-AC518)/(F518+500)</f>
      </c>
      <c r="AF518" s="240" t="s">
        <v>250</v>
      </c>
    </row>
    <row r="519">
      <c r="A519" s="228"/>
      <c r="B519" s="229"/>
      <c r="C519" s="230"/>
      <c r="D519" s="231" t="s">
        <v>251</v>
      </c>
      <c r="E519" s="243">
        <v>804.16</v>
      </c>
      <c r="F519" s="233"/>
      <c r="G519" s="232">
        <v>8411</v>
      </c>
      <c r="H519" s="232">
        <v>336</v>
      </c>
      <c r="I519" s="234">
        <f t="shared" si="731"/>
      </c>
      <c r="J519" s="235">
        <f t="shared" si="852"/>
      </c>
      <c r="K519" s="232">
        <v>12</v>
      </c>
      <c r="L519" s="235">
        <f t="shared" si="964"/>
      </c>
      <c r="M519" s="232">
        <v>0</v>
      </c>
      <c r="N519" s="236">
        <f t="shared" si="1026"/>
      </c>
      <c r="O519" s="232">
        <v>0</v>
      </c>
      <c r="P519" s="236">
        <f t="shared" si="1057"/>
      </c>
      <c r="Q519" s="237"/>
      <c r="R519" s="238"/>
      <c r="S519" s="237"/>
      <c r="T519" s="238"/>
      <c r="U519" s="239"/>
      <c r="V519" s="240"/>
      <c r="W519" s="241"/>
      <c r="X519" s="240"/>
      <c r="Y519" s="237"/>
      <c r="Z519" s="240"/>
      <c r="AA519" s="240"/>
      <c r="AB519" s="238"/>
      <c r="AC519" s="238"/>
      <c r="AD519" s="237"/>
      <c r="AE519" s="240"/>
      <c r="AF519" s="242" t="s">
        <v>252</v>
      </c>
    </row>
    <row r="520">
      <c r="A520" s="228"/>
      <c r="B520" s="229" t="s">
        <v>254</v>
      </c>
      <c r="C520" s="230" t="s">
        <v>248</v>
      </c>
      <c r="D520" s="231" t="s">
        <v>249</v>
      </c>
      <c r="E520" s="232">
        <v>62.11</v>
      </c>
      <c r="F520" s="233">
        <f>E520+E521</f>
      </c>
      <c r="G520" s="232">
        <v>359</v>
      </c>
      <c r="H520" s="232">
        <v>117</v>
      </c>
      <c r="I520" s="234">
        <f t="shared" si="731"/>
      </c>
      <c r="J520" s="234">
        <f t="shared" ref="J520:J523" si="771">I520/H520</f>
      </c>
      <c r="K520" s="232">
        <v>0</v>
      </c>
      <c r="L520" s="235">
        <f t="shared" si="964"/>
      </c>
      <c r="M520" s="232">
        <v>0</v>
      </c>
      <c r="N520" s="236">
        <f t="shared" si="1026"/>
      </c>
      <c r="O520" s="232">
        <v>0</v>
      </c>
      <c r="P520" s="236">
        <f t="shared" si="1057"/>
      </c>
      <c r="Q520" s="237">
        <f>(M520+M521)/(O520+O521)</f>
      </c>
      <c r="R520" s="238">
        <v>3</v>
      </c>
      <c r="S520" s="237">
        <f>(O520+O521)/(K520+K521)</f>
      </c>
      <c r="T520" s="238">
        <v>0</v>
      </c>
      <c r="U520" s="239">
        <f>F520/T520</f>
      </c>
      <c r="V520" s="240">
        <f>(F520+500)/T520</f>
      </c>
      <c r="W520" s="241">
        <v>0</v>
      </c>
      <c r="X520" s="240">
        <f>W520/T520</f>
      </c>
      <c r="Y520" s="237">
        <f>T520/R520</f>
      </c>
      <c r="Z520" s="240">
        <f>W520/F520</f>
      </c>
      <c r="AA520" s="240">
        <f>W520/(F520+500)</f>
      </c>
      <c r="AB520" s="238">
        <v>0</v>
      </c>
      <c r="AC520" s="238">
        <v>0</v>
      </c>
      <c r="AD520" s="237">
        <f>AB520/T520</f>
      </c>
      <c r="AE520" s="240">
        <f>(W520-AC520)/(F520+500)</f>
      </c>
      <c r="AF520" s="240" t="s">
        <v>250</v>
      </c>
    </row>
    <row r="521">
      <c r="A521" s="228"/>
      <c r="B521" s="229"/>
      <c r="C521" s="230"/>
      <c r="D521" s="231" t="s">
        <v>251</v>
      </c>
      <c r="E521" s="232">
        <v>431.93</v>
      </c>
      <c r="F521" s="233"/>
      <c r="G521" s="232">
        <v>4586</v>
      </c>
      <c r="H521" s="232">
        <v>208</v>
      </c>
      <c r="I521" s="234">
        <f t="shared" si="731"/>
      </c>
      <c r="J521" s="234">
        <f t="shared" si="771"/>
      </c>
      <c r="K521" s="232">
        <v>10</v>
      </c>
      <c r="L521" s="235">
        <f t="shared" si="964"/>
      </c>
      <c r="M521" s="232">
        <v>0</v>
      </c>
      <c r="N521" s="236">
        <f t="shared" si="1026"/>
      </c>
      <c r="O521" s="232">
        <v>0</v>
      </c>
      <c r="P521" s="236">
        <f t="shared" si="1057"/>
      </c>
      <c r="Q521" s="237"/>
      <c r="R521" s="238"/>
      <c r="S521" s="237"/>
      <c r="T521" s="238"/>
      <c r="U521" s="239"/>
      <c r="V521" s="240"/>
      <c r="W521" s="241"/>
      <c r="X521" s="240"/>
      <c r="Y521" s="237"/>
      <c r="Z521" s="240"/>
      <c r="AA521" s="240"/>
      <c r="AB521" s="238"/>
      <c r="AC521" s="238"/>
      <c r="AD521" s="237"/>
      <c r="AE521" s="240"/>
      <c r="AF521" s="242" t="s">
        <v>252</v>
      </c>
    </row>
    <row r="522">
      <c r="A522" s="228"/>
      <c r="B522" s="229" t="s">
        <v>255</v>
      </c>
      <c r="C522" s="230" t="s">
        <v>248</v>
      </c>
      <c r="D522" s="231" t="s">
        <v>249</v>
      </c>
      <c r="E522" s="232">
        <v>22.92</v>
      </c>
      <c r="F522" s="233">
        <f>E522+E523</f>
      </c>
      <c r="G522" s="232">
        <v>199</v>
      </c>
      <c r="H522" s="232">
        <v>49</v>
      </c>
      <c r="I522" s="234">
        <f t="shared" si="731"/>
      </c>
      <c r="J522" s="234">
        <f t="shared" si="771"/>
      </c>
      <c r="K522" s="232">
        <v>1</v>
      </c>
      <c r="L522" s="235">
        <f t="shared" si="964"/>
      </c>
      <c r="M522" s="232">
        <v>0</v>
      </c>
      <c r="N522" s="236">
        <f t="shared" si="1026"/>
      </c>
      <c r="O522" s="232">
        <v>0</v>
      </c>
      <c r="P522" s="236">
        <f t="shared" si="1057"/>
      </c>
      <c r="Q522" s="237">
        <f>(M522+M523)/(O522+O523)</f>
      </c>
      <c r="R522" s="238">
        <v>1</v>
      </c>
      <c r="S522" s="237">
        <f>(O522+O523)/(K522+K523)</f>
      </c>
      <c r="T522" s="238">
        <v>1</v>
      </c>
      <c r="U522" s="239">
        <f>F522/T522</f>
      </c>
      <c r="V522" s="240">
        <f>(F522+500)/T522</f>
      </c>
      <c r="W522" s="241">
        <v>2592</v>
      </c>
      <c r="X522" s="240">
        <f>W522/T522</f>
      </c>
      <c r="Y522" s="237">
        <f>T522/R522</f>
      </c>
      <c r="Z522" s="240">
        <f>W522/F522</f>
      </c>
      <c r="AA522" s="240">
        <f>W522/(F522+500)</f>
      </c>
      <c r="AB522" s="238">
        <v>1</v>
      </c>
      <c r="AC522" s="238">
        <v>2592</v>
      </c>
      <c r="AD522" s="237">
        <f>AB522/T522</f>
      </c>
      <c r="AE522" s="240">
        <f>(W522-AC522)/(F522+500)</f>
      </c>
      <c r="AF522" s="240" t="s">
        <v>250</v>
      </c>
    </row>
    <row r="523">
      <c r="A523" s="228"/>
      <c r="B523" s="229"/>
      <c r="C523" s="230"/>
      <c r="D523" s="231" t="s">
        <v>251</v>
      </c>
      <c r="E523" s="232">
        <v>420.91</v>
      </c>
      <c r="F523" s="233"/>
      <c r="G523" s="232">
        <v>3370</v>
      </c>
      <c r="H523" s="232">
        <v>194</v>
      </c>
      <c r="I523" s="234">
        <f t="shared" si="731"/>
      </c>
      <c r="J523" s="234">
        <f t="shared" si="771"/>
      </c>
      <c r="K523" s="232">
        <v>10</v>
      </c>
      <c r="L523" s="235">
        <f t="shared" si="964"/>
      </c>
      <c r="M523" s="232">
        <v>0</v>
      </c>
      <c r="N523" s="236">
        <f t="shared" si="1026"/>
      </c>
      <c r="O523" s="232">
        <v>0</v>
      </c>
      <c r="P523" s="236">
        <f t="shared" si="1057"/>
      </c>
      <c r="Q523" s="237"/>
      <c r="R523" s="238"/>
      <c r="S523" s="237"/>
      <c r="T523" s="238"/>
      <c r="U523" s="239"/>
      <c r="V523" s="240"/>
      <c r="W523" s="241"/>
      <c r="X523" s="240"/>
      <c r="Y523" s="237"/>
      <c r="Z523" s="240"/>
      <c r="AA523" s="240"/>
      <c r="AB523" s="238"/>
      <c r="AC523" s="238"/>
      <c r="AD523" s="237"/>
      <c r="AE523" s="240"/>
      <c r="AF523" s="242" t="s">
        <v>252</v>
      </c>
    </row>
    <row r="524">
      <c r="A524" s="228"/>
      <c r="B524" s="246" t="s">
        <v>257</v>
      </c>
      <c r="C524" s="246"/>
      <c r="D524" s="246"/>
      <c r="E524" s="247">
        <f>SUM(E516:E523)</f>
      </c>
      <c r="F524" s="247">
        <f>SUM(F516:F523)</f>
      </c>
      <c r="G524" s="247">
        <f>SUM(G516:G523)</f>
      </c>
      <c r="H524" s="247">
        <f>SUM(H516:H523)</f>
      </c>
      <c r="I524" s="248">
        <f t="shared" si="731"/>
      </c>
      <c r="J524" s="249">
        <f t="shared" ref="J524:J526" si="853">(E524/G524)*1000</f>
      </c>
      <c r="K524" s="247">
        <f>SUM(K516:K523)</f>
      </c>
      <c r="L524" s="249">
        <f t="shared" si="964"/>
      </c>
      <c r="M524" s="247">
        <f>SUM(M516:M523)</f>
      </c>
      <c r="N524" s="250">
        <f t="shared" si="1026"/>
      </c>
      <c r="O524" s="247">
        <f>SUM(O516:O523)</f>
      </c>
      <c r="P524" s="250">
        <f t="shared" si="1057"/>
      </c>
      <c r="Q524" s="251">
        <f>M524/O524</f>
      </c>
      <c r="R524" s="247">
        <f>SUM(R516:R523)</f>
      </c>
      <c r="S524" s="251">
        <f>(O524+O524)/(K524+K524)</f>
      </c>
      <c r="T524" s="247">
        <f>SUM(T516:T523)</f>
      </c>
      <c r="U524" s="252">
        <f t="shared" ref="U524:U525" si="52">F524/T524</f>
      </c>
      <c r="V524" s="253">
        <f>(F524+5*500)/T524</f>
      </c>
      <c r="W524" s="249">
        <f>SUM(W516:W523)</f>
      </c>
      <c r="X524" s="254">
        <f t="shared" ref="X524:X525" si="220">W524/T524</f>
      </c>
      <c r="Y524" s="251">
        <f t="shared" ref="Y524:Y525" si="358">T524/R524</f>
      </c>
      <c r="Z524" s="253">
        <f t="shared" ref="Z524:Z525" si="496">W524/F524</f>
      </c>
      <c r="AA524" s="253">
        <f>W524/(F524+COUNT(W516:W523)*500)</f>
      </c>
      <c r="AB524" s="247">
        <f>SUM(AB516:AB523)</f>
      </c>
      <c r="AC524" s="247">
        <f>SUM(AC516:AC523)</f>
      </c>
      <c r="AD524" s="251">
        <f t="shared" ref="AD524:AD525" si="634">AB524/T524</f>
      </c>
      <c r="AE524" s="255">
        <f>(W524-AC524)/(F524+COUNT(W516:W523)*500)</f>
      </c>
      <c r="AF524" s="240"/>
    </row>
    <row r="525">
      <c r="A525" s="228"/>
      <c r="B525" s="229" t="s">
        <v>256</v>
      </c>
      <c r="C525" s="256" t="s">
        <v>273</v>
      </c>
      <c r="D525" s="231" t="s">
        <v>249</v>
      </c>
      <c r="E525" s="243">
        <v>14.26</v>
      </c>
      <c r="F525" s="244">
        <f>E525+E526</f>
      </c>
      <c r="G525" s="232">
        <v>117</v>
      </c>
      <c r="H525" s="232">
        <v>18</v>
      </c>
      <c r="I525" s="234">
        <f t="shared" si="731"/>
      </c>
      <c r="J525" s="235">
        <f t="shared" si="853"/>
      </c>
      <c r="K525" s="232">
        <v>0</v>
      </c>
      <c r="L525" s="235">
        <f t="shared" si="964"/>
      </c>
      <c r="M525" s="232">
        <v>0</v>
      </c>
      <c r="N525" s="236">
        <f t="shared" si="1026"/>
      </c>
      <c r="O525" s="232">
        <v>0</v>
      </c>
      <c r="P525" s="236">
        <f t="shared" si="1057"/>
      </c>
      <c r="Q525" s="237">
        <f>(M525+M526)/(O525+O526)</f>
      </c>
      <c r="R525" s="238">
        <v>1</v>
      </c>
      <c r="S525" s="237">
        <f>(O525+O526)/(K525+K526)</f>
      </c>
      <c r="T525" s="238">
        <v>0</v>
      </c>
      <c r="U525" s="239">
        <f t="shared" si="52"/>
      </c>
      <c r="V525" s="240">
        <f>(F525+500)/T525</f>
      </c>
      <c r="W525" s="241">
        <v>0</v>
      </c>
      <c r="X525" s="240">
        <f t="shared" si="220"/>
      </c>
      <c r="Y525" s="237">
        <f t="shared" si="358"/>
      </c>
      <c r="Z525" s="240">
        <f t="shared" si="496"/>
      </c>
      <c r="AA525" s="240">
        <f>W525/(F525+500)</f>
      </c>
      <c r="AB525" s="238">
        <v>0</v>
      </c>
      <c r="AC525" s="238">
        <v>0</v>
      </c>
      <c r="AD525" s="237">
        <f t="shared" si="634"/>
      </c>
      <c r="AE525" s="240">
        <f>(W525-AC525)/(F525+500)</f>
      </c>
      <c r="AF525" s="240" t="s">
        <v>250</v>
      </c>
    </row>
    <row r="526">
      <c r="A526" s="228"/>
      <c r="B526" s="229"/>
      <c r="C526" s="256"/>
      <c r="D526" s="231" t="s">
        <v>251</v>
      </c>
      <c r="E526" s="243">
        <v>336.51</v>
      </c>
      <c r="F526" s="244"/>
      <c r="G526" s="232">
        <v>2253</v>
      </c>
      <c r="H526" s="245">
        <v>144</v>
      </c>
      <c r="I526" s="234">
        <f t="shared" si="731"/>
      </c>
      <c r="J526" s="235">
        <f t="shared" si="853"/>
      </c>
      <c r="K526" s="232">
        <v>2</v>
      </c>
      <c r="L526" s="235">
        <f t="shared" si="964"/>
      </c>
      <c r="M526" s="232">
        <v>0</v>
      </c>
      <c r="N526" s="236">
        <f t="shared" si="1026"/>
      </c>
      <c r="O526" s="232">
        <v>0</v>
      </c>
      <c r="P526" s="236">
        <f t="shared" si="1057"/>
      </c>
      <c r="Q526" s="237"/>
      <c r="R526" s="238"/>
      <c r="S526" s="237"/>
      <c r="T526" s="238"/>
      <c r="U526" s="239"/>
      <c r="V526" s="240"/>
      <c r="W526" s="241"/>
      <c r="X526" s="240"/>
      <c r="Y526" s="237"/>
      <c r="Z526" s="240"/>
      <c r="AA526" s="240"/>
      <c r="AB526" s="238"/>
      <c r="AC526" s="238"/>
      <c r="AD526" s="237"/>
      <c r="AE526" s="240"/>
      <c r="AF526" s="242" t="s">
        <v>252</v>
      </c>
    </row>
    <row r="527">
      <c r="A527" s="228"/>
      <c r="B527" s="229" t="s">
        <v>258</v>
      </c>
      <c r="C527" s="256" t="s">
        <v>273</v>
      </c>
      <c r="D527" s="231" t="s">
        <v>249</v>
      </c>
      <c r="E527" s="232">
        <v>38.05</v>
      </c>
      <c r="F527" s="233">
        <f>E527+E528</f>
      </c>
      <c r="G527" s="232">
        <v>220</v>
      </c>
      <c r="H527" s="232">
        <v>73</v>
      </c>
      <c r="I527" s="234">
        <f t="shared" si="731"/>
      </c>
      <c r="J527" s="234">
        <f t="shared" ref="J527:J528" si="772">I527/H527</f>
      </c>
      <c r="K527" s="232">
        <v>1</v>
      </c>
      <c r="L527" s="235">
        <f t="shared" si="964"/>
      </c>
      <c r="M527" s="232">
        <v>0</v>
      </c>
      <c r="N527" s="236">
        <f t="shared" si="1026"/>
      </c>
      <c r="O527" s="232">
        <v>0</v>
      </c>
      <c r="P527" s="236">
        <f t="shared" si="1057"/>
      </c>
      <c r="Q527" s="237">
        <f>(M527+M528)/(O527+O528)</f>
      </c>
      <c r="R527" s="238">
        <v>2</v>
      </c>
      <c r="S527" s="237">
        <f>(O527+O528)/(K527+K528)</f>
      </c>
      <c r="T527" s="238">
        <v>0</v>
      </c>
      <c r="U527" s="239">
        <f>F527/T527</f>
      </c>
      <c r="V527" s="240">
        <f>(F527+500)/T527</f>
      </c>
      <c r="W527" s="241">
        <v>0</v>
      </c>
      <c r="X527" s="240">
        <f>W527/T527</f>
      </c>
      <c r="Y527" s="237">
        <f>T527/R527</f>
      </c>
      <c r="Z527" s="240">
        <f>W527/F527</f>
      </c>
      <c r="AA527" s="240">
        <f>W527/(F527+500)</f>
      </c>
      <c r="AB527" s="238">
        <v>0</v>
      </c>
      <c r="AC527" s="238">
        <v>0</v>
      </c>
      <c r="AD527" s="237">
        <f>AB527/T527</f>
      </c>
      <c r="AE527" s="240">
        <f>(W527-AC527)/(F527+500)</f>
      </c>
      <c r="AF527" s="240" t="s">
        <v>250</v>
      </c>
    </row>
    <row r="528">
      <c r="A528" s="228"/>
      <c r="B528" s="229"/>
      <c r="C528" s="256"/>
      <c r="D528" s="231" t="s">
        <v>251</v>
      </c>
      <c r="E528" s="232">
        <v>411.98</v>
      </c>
      <c r="F528" s="233"/>
      <c r="G528" s="232">
        <v>2773</v>
      </c>
      <c r="H528" s="232">
        <v>170</v>
      </c>
      <c r="I528" s="234">
        <f t="shared" si="731"/>
      </c>
      <c r="J528" s="234">
        <f t="shared" si="772"/>
      </c>
      <c r="K528" s="232">
        <v>4</v>
      </c>
      <c r="L528" s="235">
        <f t="shared" si="964"/>
      </c>
      <c r="M528" s="232">
        <v>0</v>
      </c>
      <c r="N528" s="236">
        <f t="shared" si="1026"/>
      </c>
      <c r="O528" s="232">
        <v>0</v>
      </c>
      <c r="P528" s="236">
        <f t="shared" si="1057"/>
      </c>
      <c r="Q528" s="237"/>
      <c r="R528" s="238"/>
      <c r="S528" s="237"/>
      <c r="T528" s="238"/>
      <c r="U528" s="239"/>
      <c r="V528" s="240"/>
      <c r="W528" s="241"/>
      <c r="X528" s="240"/>
      <c r="Y528" s="237"/>
      <c r="Z528" s="240"/>
      <c r="AA528" s="240"/>
      <c r="AB528" s="238"/>
      <c r="AC528" s="238"/>
      <c r="AD528" s="237"/>
      <c r="AE528" s="240"/>
      <c r="AF528" s="242" t="s">
        <v>252</v>
      </c>
    </row>
    <row r="529">
      <c r="A529" s="228"/>
      <c r="B529" s="229" t="s">
        <v>260</v>
      </c>
      <c r="C529" s="256" t="s">
        <v>273</v>
      </c>
      <c r="D529" s="231" t="s">
        <v>249</v>
      </c>
      <c r="E529" s="232">
        <v>47.64</v>
      </c>
      <c r="F529" s="233">
        <f>E529+E530</f>
      </c>
      <c r="G529" s="232">
        <v>339</v>
      </c>
      <c r="H529" s="232">
        <v>114</v>
      </c>
      <c r="I529" s="234">
        <f t="shared" si="731"/>
      </c>
      <c r="J529" s="235">
        <f t="shared" ref="J529:J535" si="854">(E529/G529)*1000</f>
      </c>
      <c r="K529" s="232">
        <v>1</v>
      </c>
      <c r="L529" s="235">
        <f t="shared" si="964"/>
      </c>
      <c r="M529" s="232">
        <v>0</v>
      </c>
      <c r="N529" s="236">
        <f t="shared" si="1026"/>
      </c>
      <c r="O529" s="232">
        <v>0</v>
      </c>
      <c r="P529" s="236">
        <f t="shared" si="1057"/>
      </c>
      <c r="Q529" s="237">
        <f>(M529+M530)/(O529+O530)</f>
      </c>
      <c r="R529" s="238">
        <v>1</v>
      </c>
      <c r="S529" s="237">
        <f>(O529+O530)/(K529+K530)</f>
      </c>
      <c r="T529" s="238">
        <v>1</v>
      </c>
      <c r="U529" s="239">
        <f>F529/T529</f>
      </c>
      <c r="V529" s="240">
        <f>(F529+500)/T529</f>
      </c>
      <c r="W529" s="241">
        <v>2011.1999999999998</v>
      </c>
      <c r="X529" s="240">
        <f>W529/T529</f>
      </c>
      <c r="Y529" s="237">
        <f>T529/R529</f>
      </c>
      <c r="Z529" s="240">
        <f>W529/F529</f>
      </c>
      <c r="AA529" s="240">
        <f>W529/(F529+500)</f>
      </c>
      <c r="AB529" s="238">
        <v>0</v>
      </c>
      <c r="AC529" s="238">
        <v>0</v>
      </c>
      <c r="AD529" s="237">
        <f>AB529/T529</f>
      </c>
      <c r="AE529" s="240">
        <f>(W529-AC529)/(F529+500)</f>
      </c>
      <c r="AF529" s="240" t="s">
        <v>250</v>
      </c>
    </row>
    <row r="530">
      <c r="A530" s="228"/>
      <c r="B530" s="229"/>
      <c r="C530" s="256"/>
      <c r="D530" s="231" t="s">
        <v>251</v>
      </c>
      <c r="E530" s="232">
        <v>385.48</v>
      </c>
      <c r="F530" s="233"/>
      <c r="G530" s="232">
        <v>3054</v>
      </c>
      <c r="H530" s="232">
        <v>168</v>
      </c>
      <c r="I530" s="234">
        <f t="shared" si="731"/>
      </c>
      <c r="J530" s="235">
        <f t="shared" si="854"/>
      </c>
      <c r="K530" s="232">
        <v>8</v>
      </c>
      <c r="L530" s="235">
        <f t="shared" si="964"/>
      </c>
      <c r="M530" s="232">
        <v>1</v>
      </c>
      <c r="N530" s="236">
        <f t="shared" si="1026"/>
      </c>
      <c r="O530" s="232">
        <v>0</v>
      </c>
      <c r="P530" s="236">
        <f t="shared" si="1057"/>
      </c>
      <c r="Q530" s="237"/>
      <c r="R530" s="238"/>
      <c r="S530" s="237"/>
      <c r="T530" s="238"/>
      <c r="U530" s="239"/>
      <c r="V530" s="240"/>
      <c r="W530" s="241"/>
      <c r="X530" s="240"/>
      <c r="Y530" s="237"/>
      <c r="Z530" s="240"/>
      <c r="AA530" s="240"/>
      <c r="AB530" s="238"/>
      <c r="AC530" s="238"/>
      <c r="AD530" s="237"/>
      <c r="AE530" s="240"/>
      <c r="AF530" s="242" t="s">
        <v>252</v>
      </c>
    </row>
    <row r="531">
      <c r="A531" s="228"/>
      <c r="B531" s="229" t="s">
        <v>261</v>
      </c>
      <c r="C531" s="256" t="s">
        <v>273</v>
      </c>
      <c r="D531" s="231" t="s">
        <v>249</v>
      </c>
      <c r="E531" s="232">
        <v>59.58</v>
      </c>
      <c r="F531" s="233">
        <f>E531+E532</f>
      </c>
      <c r="G531" s="232">
        <v>272</v>
      </c>
      <c r="H531" s="232">
        <v>89</v>
      </c>
      <c r="I531" s="234">
        <f t="shared" si="731"/>
      </c>
      <c r="J531" s="235">
        <f t="shared" si="854"/>
      </c>
      <c r="K531" s="232">
        <v>3</v>
      </c>
      <c r="L531" s="235">
        <f t="shared" si="964"/>
      </c>
      <c r="M531" s="232">
        <v>1</v>
      </c>
      <c r="N531" s="236">
        <f t="shared" si="1026"/>
      </c>
      <c r="O531" s="232">
        <v>0</v>
      </c>
      <c r="P531" s="236">
        <f t="shared" si="1057"/>
      </c>
      <c r="Q531" s="237">
        <f>(M531+M532)/(O531+O532)</f>
      </c>
      <c r="R531" s="238">
        <v>3</v>
      </c>
      <c r="S531" s="237">
        <f>(O531+O532)/(K531+K532)</f>
      </c>
      <c r="T531" s="238">
        <v>2</v>
      </c>
      <c r="U531" s="239">
        <f>F531/T531</f>
      </c>
      <c r="V531" s="240">
        <f>(F531+500)/T531</f>
      </c>
      <c r="W531" s="241">
        <v>4814.4</v>
      </c>
      <c r="X531" s="240">
        <f>W531/T531</f>
      </c>
      <c r="Y531" s="237">
        <f>T531/R531</f>
      </c>
      <c r="Z531" s="240">
        <f>W531/F531</f>
      </c>
      <c r="AA531" s="240">
        <f>W531/(F531+500)</f>
      </c>
      <c r="AB531" s="238">
        <v>0</v>
      </c>
      <c r="AC531" s="238">
        <v>0</v>
      </c>
      <c r="AD531" s="237">
        <f>AB531/T531</f>
      </c>
      <c r="AE531" s="240">
        <f>(W531-AC531)/(F531+500)</f>
      </c>
      <c r="AF531" s="240" t="s">
        <v>250</v>
      </c>
    </row>
    <row r="532">
      <c r="A532" s="228"/>
      <c r="B532" s="229"/>
      <c r="C532" s="256"/>
      <c r="D532" s="231" t="s">
        <v>251</v>
      </c>
      <c r="E532" s="232">
        <v>536.83</v>
      </c>
      <c r="F532" s="233"/>
      <c r="G532" s="232">
        <v>3699</v>
      </c>
      <c r="H532" s="232">
        <v>244</v>
      </c>
      <c r="I532" s="234">
        <f t="shared" si="731"/>
      </c>
      <c r="J532" s="235">
        <f t="shared" si="854"/>
      </c>
      <c r="K532" s="232">
        <v>5</v>
      </c>
      <c r="L532" s="235">
        <f t="shared" si="964"/>
      </c>
      <c r="M532" s="232">
        <v>3</v>
      </c>
      <c r="N532" s="236">
        <f t="shared" si="1026"/>
      </c>
      <c r="O532" s="232">
        <v>0</v>
      </c>
      <c r="P532" s="236">
        <f t="shared" si="1057"/>
      </c>
      <c r="Q532" s="237"/>
      <c r="R532" s="238"/>
      <c r="S532" s="237"/>
      <c r="T532" s="238"/>
      <c r="U532" s="239"/>
      <c r="V532" s="240"/>
      <c r="W532" s="241"/>
      <c r="X532" s="240"/>
      <c r="Y532" s="237"/>
      <c r="Z532" s="240"/>
      <c r="AA532" s="240"/>
      <c r="AB532" s="238"/>
      <c r="AC532" s="238"/>
      <c r="AD532" s="237"/>
      <c r="AE532" s="240"/>
      <c r="AF532" s="242" t="s">
        <v>252</v>
      </c>
    </row>
    <row r="533">
      <c r="A533" s="228"/>
      <c r="B533" s="246" t="s">
        <v>257</v>
      </c>
      <c r="C533" s="246"/>
      <c r="D533" s="246"/>
      <c r="E533" s="247">
        <f>SUM(E525:E532)</f>
      </c>
      <c r="F533" s="247">
        <f>SUM(F525:F532)</f>
      </c>
      <c r="G533" s="247">
        <f>SUM(G525:G532)</f>
      </c>
      <c r="H533" s="247">
        <f>SUM(H525:H532)</f>
      </c>
      <c r="I533" s="248">
        <f t="shared" si="731"/>
      </c>
      <c r="J533" s="249">
        <f t="shared" si="854"/>
      </c>
      <c r="K533" s="247">
        <f>SUM(K525:K532)</f>
      </c>
      <c r="L533" s="249">
        <f t="shared" si="964"/>
      </c>
      <c r="M533" s="247">
        <f>SUM(M525:M532)</f>
      </c>
      <c r="N533" s="250">
        <f t="shared" si="1026"/>
      </c>
      <c r="O533" s="247">
        <f>SUM(O525:O532)</f>
      </c>
      <c r="P533" s="250">
        <f t="shared" si="1057"/>
      </c>
      <c r="Q533" s="251">
        <f>M533/O533</f>
      </c>
      <c r="R533" s="247">
        <f>SUM(R525:R532)</f>
      </c>
      <c r="S533" s="251">
        <f>(O533+O533)/(K533+K533)</f>
      </c>
      <c r="T533" s="247">
        <f>SUM(T525:T532)</f>
      </c>
      <c r="U533" s="252">
        <f t="shared" ref="U533:U534" si="53">F533/T533</f>
      </c>
      <c r="V533" s="253">
        <f>(F533+5*500)/T533</f>
      </c>
      <c r="W533" s="247">
        <f>SUM(W525:W532)</f>
      </c>
      <c r="X533" s="254">
        <f t="shared" ref="X533:X534" si="221">W533/T533</f>
      </c>
      <c r="Y533" s="251">
        <f t="shared" ref="Y533:Y534" si="359">T533/R533</f>
      </c>
      <c r="Z533" s="253">
        <f t="shared" ref="Z533:Z534" si="497">W533/F533</f>
      </c>
      <c r="AA533" s="253">
        <f>W533/(F533+COUNT(W525:W532)*500)</f>
      </c>
      <c r="AB533" s="247">
        <f>SUM(AB525:AB532)</f>
      </c>
      <c r="AC533" s="247">
        <f>SUM(AC525:AC532)</f>
      </c>
      <c r="AD533" s="251">
        <f t="shared" ref="AD533:AD534" si="635">AB533/T533</f>
      </c>
      <c r="AE533" s="255">
        <f>(W533-AC533)/(F533+COUNT(W525:W532))</f>
      </c>
      <c r="AF533" s="240"/>
    </row>
    <row r="534">
      <c r="A534" s="228"/>
      <c r="B534" s="229" t="s">
        <v>262</v>
      </c>
      <c r="C534" s="256" t="s">
        <v>284</v>
      </c>
      <c r="D534" s="231" t="s">
        <v>249</v>
      </c>
      <c r="E534" s="232">
        <v>74.58</v>
      </c>
      <c r="F534" s="233">
        <f>E534+E535</f>
      </c>
      <c r="G534" s="232">
        <v>305</v>
      </c>
      <c r="H534" s="232">
        <v>116</v>
      </c>
      <c r="I534" s="234">
        <f t="shared" si="731"/>
      </c>
      <c r="J534" s="235">
        <f t="shared" si="854"/>
      </c>
      <c r="K534" s="232">
        <v>0</v>
      </c>
      <c r="L534" s="235">
        <f t="shared" si="964"/>
      </c>
      <c r="M534" s="232">
        <v>0</v>
      </c>
      <c r="N534" s="236">
        <f t="shared" si="1026"/>
      </c>
      <c r="O534" s="232">
        <v>0</v>
      </c>
      <c r="P534" s="236">
        <f t="shared" si="1057"/>
      </c>
      <c r="Q534" s="237">
        <f>(M534+M535)/(O534+O535)</f>
      </c>
      <c r="R534" s="238">
        <v>3</v>
      </c>
      <c r="S534" s="237">
        <f>(O534+O535)/(K534+K535)</f>
      </c>
      <c r="T534" s="238">
        <v>0</v>
      </c>
      <c r="U534" s="239">
        <f t="shared" si="53"/>
      </c>
      <c r="V534" s="240">
        <f>(F534+500)/T534</f>
      </c>
      <c r="W534" s="241">
        <v>0</v>
      </c>
      <c r="X534" s="240">
        <f t="shared" si="221"/>
      </c>
      <c r="Y534" s="237">
        <f t="shared" si="359"/>
      </c>
      <c r="Z534" s="240">
        <f t="shared" si="497"/>
      </c>
      <c r="AA534" s="240">
        <f>W534/(F534+500)</f>
      </c>
      <c r="AB534" s="238">
        <v>0</v>
      </c>
      <c r="AC534" s="238">
        <v>0</v>
      </c>
      <c r="AD534" s="237">
        <f t="shared" si="635"/>
      </c>
      <c r="AE534" s="240">
        <f>(W534-AC534)/(F534+500)</f>
      </c>
      <c r="AF534" s="240" t="s">
        <v>250</v>
      </c>
    </row>
    <row r="535">
      <c r="A535" s="228"/>
      <c r="B535" s="229"/>
      <c r="C535" s="256"/>
      <c r="D535" s="231" t="s">
        <v>251</v>
      </c>
      <c r="E535" s="232">
        <v>345.52</v>
      </c>
      <c r="F535" s="233"/>
      <c r="G535" s="232">
        <v>2306</v>
      </c>
      <c r="H535" s="232">
        <v>142</v>
      </c>
      <c r="I535" s="234">
        <f t="shared" si="731"/>
      </c>
      <c r="J535" s="235">
        <f t="shared" si="854"/>
      </c>
      <c r="K535" s="232">
        <v>3</v>
      </c>
      <c r="L535" s="235">
        <f t="shared" si="964"/>
      </c>
      <c r="M535" s="232">
        <v>0</v>
      </c>
      <c r="N535" s="236">
        <f t="shared" si="1026"/>
      </c>
      <c r="O535" s="232">
        <v>0</v>
      </c>
      <c r="P535" s="236">
        <f t="shared" si="1057"/>
      </c>
      <c r="Q535" s="237"/>
      <c r="R535" s="238"/>
      <c r="S535" s="237"/>
      <c r="T535" s="238"/>
      <c r="U535" s="239"/>
      <c r="V535" s="240"/>
      <c r="W535" s="241"/>
      <c r="X535" s="240"/>
      <c r="Y535" s="237"/>
      <c r="Z535" s="240"/>
      <c r="AA535" s="240"/>
      <c r="AB535" s="238"/>
      <c r="AC535" s="238"/>
      <c r="AD535" s="237"/>
      <c r="AE535" s="240"/>
      <c r="AF535" s="242" t="s">
        <v>295</v>
      </c>
    </row>
    <row r="536">
      <c r="A536" s="228"/>
      <c r="B536" s="229" t="s">
        <v>263</v>
      </c>
      <c r="C536" s="256" t="s">
        <v>284</v>
      </c>
      <c r="D536" s="231" t="s">
        <v>249</v>
      </c>
      <c r="E536" s="232">
        <v>80.67</v>
      </c>
      <c r="F536" s="233">
        <f>E536+E537</f>
      </c>
      <c r="G536" s="232">
        <v>105</v>
      </c>
      <c r="H536" s="232">
        <v>8</v>
      </c>
      <c r="I536" s="234">
        <f t="shared" si="731"/>
      </c>
      <c r="J536" s="234">
        <f t="shared" ref="J536:J537" si="773">I536/H536</f>
      </c>
      <c r="K536" s="232">
        <v>0</v>
      </c>
      <c r="L536" s="235">
        <f t="shared" si="964"/>
      </c>
      <c r="M536" s="232">
        <v>0</v>
      </c>
      <c r="N536" s="236">
        <f t="shared" si="1026"/>
      </c>
      <c r="O536" s="232">
        <v>0</v>
      </c>
      <c r="P536" s="236">
        <f t="shared" si="1057"/>
      </c>
      <c r="Q536" s="237">
        <f>(M536+M537)/(O536+O537)</f>
      </c>
      <c r="R536" s="238">
        <v>2</v>
      </c>
      <c r="S536" s="237">
        <f>(O536+O537)/(K536+K537)</f>
      </c>
      <c r="T536" s="238">
        <v>1</v>
      </c>
      <c r="U536" s="239">
        <f>F536/T536</f>
      </c>
      <c r="V536" s="240">
        <f>(F536+500)/T536</f>
      </c>
      <c r="W536" s="241">
        <v>2407.2000000000007</v>
      </c>
      <c r="X536" s="240">
        <f>W536/T536</f>
      </c>
      <c r="Y536" s="237">
        <f>T536/R536</f>
      </c>
      <c r="Z536" s="240">
        <f>W536/F536</f>
      </c>
      <c r="AA536" s="240">
        <f>W536/(F536+500)</f>
      </c>
      <c r="AB536" s="238">
        <v>0</v>
      </c>
      <c r="AC536" s="257">
        <v>0</v>
      </c>
      <c r="AD536" s="237">
        <f>AB536/T536</f>
      </c>
      <c r="AE536" s="240">
        <f>(W536-AC536)/(F536+500)</f>
      </c>
      <c r="AF536" s="240" t="s">
        <v>250</v>
      </c>
    </row>
    <row r="537">
      <c r="A537" s="228"/>
      <c r="B537" s="229"/>
      <c r="C537" s="256"/>
      <c r="D537" s="231" t="s">
        <v>251</v>
      </c>
      <c r="E537" s="232">
        <v>788.91</v>
      </c>
      <c r="F537" s="233"/>
      <c r="G537" s="232">
        <v>3904</v>
      </c>
      <c r="H537" s="232">
        <v>215</v>
      </c>
      <c r="I537" s="234">
        <f t="shared" si="731"/>
      </c>
      <c r="J537" s="234">
        <f t="shared" si="773"/>
      </c>
      <c r="K537" s="232">
        <v>18</v>
      </c>
      <c r="L537" s="235">
        <f t="shared" si="964"/>
      </c>
      <c r="M537" s="232">
        <v>1</v>
      </c>
      <c r="N537" s="236">
        <f t="shared" si="1026"/>
      </c>
      <c r="O537" s="232">
        <v>0</v>
      </c>
      <c r="P537" s="236">
        <f t="shared" si="1057"/>
      </c>
      <c r="Q537" s="237"/>
      <c r="R537" s="238"/>
      <c r="S537" s="237"/>
      <c r="T537" s="238"/>
      <c r="U537" s="239"/>
      <c r="V537" s="240"/>
      <c r="W537" s="241"/>
      <c r="X537" s="240"/>
      <c r="Y537" s="237"/>
      <c r="Z537" s="240"/>
      <c r="AA537" s="240"/>
      <c r="AB537" s="238"/>
      <c r="AC537" s="257"/>
      <c r="AD537" s="237"/>
      <c r="AE537" s="240"/>
      <c r="AF537" s="242" t="s">
        <v>295</v>
      </c>
    </row>
    <row r="538">
      <c r="A538" s="228"/>
      <c r="B538" s="279" t="s">
        <v>264</v>
      </c>
      <c r="C538" s="256" t="s">
        <v>284</v>
      </c>
      <c r="D538" s="281" t="s">
        <v>249</v>
      </c>
      <c r="E538" s="282">
        <v>22.12</v>
      </c>
      <c r="F538" s="283">
        <f>E538+E539</f>
      </c>
      <c r="G538" s="282">
        <v>171</v>
      </c>
      <c r="H538" s="282">
        <v>20</v>
      </c>
      <c r="I538" s="284">
        <f t="shared" si="731"/>
      </c>
      <c r="J538" s="285">
        <f t="shared" ref="J538:J544" si="855">(E538/G538)*1000</f>
      </c>
      <c r="K538" s="282">
        <v>1</v>
      </c>
      <c r="L538" s="285">
        <f t="shared" si="964"/>
      </c>
      <c r="M538" s="282">
        <v>0</v>
      </c>
      <c r="N538" s="286">
        <f t="shared" si="1026"/>
      </c>
      <c r="O538" s="282">
        <v>0</v>
      </c>
      <c r="P538" s="286">
        <f t="shared" si="1057"/>
      </c>
      <c r="Q538" s="287">
        <f>(M538+M539)/(O538+O539)</f>
      </c>
      <c r="R538" s="282">
        <v>2</v>
      </c>
      <c r="S538" s="287">
        <f>(O538+O539)/(K538+K539)</f>
      </c>
      <c r="T538" s="282">
        <v>0</v>
      </c>
      <c r="U538" s="288">
        <f>F538/T538</f>
      </c>
      <c r="V538" s="289">
        <f>(F538+4*500)/T538</f>
      </c>
      <c r="W538" s="282">
        <v>0</v>
      </c>
      <c r="X538" s="289">
        <f>W538/T538</f>
      </c>
      <c r="Y538" s="287">
        <f>T538/R538</f>
      </c>
      <c r="Z538" s="289">
        <f>W538/F538</f>
      </c>
      <c r="AA538" s="289">
        <f>W538/(F538+500)</f>
      </c>
      <c r="AB538" s="282">
        <v>0</v>
      </c>
      <c r="AC538" s="282">
        <v>0</v>
      </c>
      <c r="AD538" s="287">
        <f>AB538/T538</f>
      </c>
      <c r="AE538" s="289">
        <f>(W538-AC538)/(F538+500)</f>
      </c>
      <c r="AF538" s="290" t="s">
        <v>266</v>
      </c>
    </row>
    <row r="539">
      <c r="A539" s="228"/>
      <c r="B539" s="279"/>
      <c r="C539" s="256"/>
      <c r="D539" s="281" t="s">
        <v>251</v>
      </c>
      <c r="E539" s="282">
        <v>1036.11</v>
      </c>
      <c r="F539" s="283"/>
      <c r="G539" s="282">
        <v>5870</v>
      </c>
      <c r="H539" s="292">
        <v>297</v>
      </c>
      <c r="I539" s="284">
        <f t="shared" si="731"/>
      </c>
      <c r="J539" s="285">
        <f t="shared" si="855"/>
      </c>
      <c r="K539" s="282">
        <v>13</v>
      </c>
      <c r="L539" s="285">
        <f t="shared" si="964"/>
      </c>
      <c r="M539" s="282">
        <v>0</v>
      </c>
      <c r="N539" s="286">
        <f t="shared" si="1026"/>
      </c>
      <c r="O539" s="282">
        <v>0</v>
      </c>
      <c r="P539" s="286">
        <f t="shared" si="1057"/>
      </c>
      <c r="Q539" s="287"/>
      <c r="R539" s="282"/>
      <c r="S539" s="287"/>
      <c r="T539" s="282"/>
      <c r="U539" s="288"/>
      <c r="V539" s="289"/>
      <c r="W539" s="282"/>
      <c r="X539" s="289"/>
      <c r="Y539" s="287"/>
      <c r="Z539" s="289"/>
      <c r="AA539" s="289"/>
      <c r="AB539" s="282"/>
      <c r="AC539" s="282"/>
      <c r="AD539" s="287"/>
      <c r="AE539" s="289"/>
      <c r="AF539" s="242" t="s">
        <v>295</v>
      </c>
    </row>
    <row r="540">
      <c r="A540" s="228"/>
      <c r="B540" s="229" t="s">
        <v>268</v>
      </c>
      <c r="C540" s="256" t="s">
        <v>284</v>
      </c>
      <c r="D540" s="231" t="s">
        <v>249</v>
      </c>
      <c r="E540" s="232">
        <v>28.09</v>
      </c>
      <c r="F540" s="233">
        <f>E540+E541</f>
      </c>
      <c r="G540" s="232">
        <v>116</v>
      </c>
      <c r="H540" s="232">
        <v>23</v>
      </c>
      <c r="I540" s="234">
        <f t="shared" si="731"/>
      </c>
      <c r="J540" s="235">
        <f t="shared" si="855"/>
      </c>
      <c r="K540" s="232">
        <v>0</v>
      </c>
      <c r="L540" s="235">
        <f t="shared" si="964"/>
      </c>
      <c r="M540" s="232">
        <v>0</v>
      </c>
      <c r="N540" s="236">
        <f t="shared" si="1026"/>
      </c>
      <c r="O540" s="232">
        <v>0</v>
      </c>
      <c r="P540" s="236">
        <f t="shared" si="1057"/>
      </c>
      <c r="Q540" s="237">
        <f>(M540+M541)/(O540+O541)</f>
      </c>
      <c r="R540" s="232">
        <v>2</v>
      </c>
      <c r="S540" s="237">
        <f>(O540+O541)/(K540+K541)</f>
      </c>
      <c r="T540" s="232">
        <v>0</v>
      </c>
      <c r="U540" s="239">
        <f>F540/T540</f>
      </c>
      <c r="V540" s="240">
        <f>(F540+4*500)/T540</f>
      </c>
      <c r="W540" s="232">
        <v>0</v>
      </c>
      <c r="X540" s="240">
        <f>W540/T540</f>
      </c>
      <c r="Y540" s="237">
        <f>T540/R540</f>
      </c>
      <c r="Z540" s="240">
        <f>W540/F540</f>
      </c>
      <c r="AA540" s="240">
        <f>W540/(F540+500)</f>
      </c>
      <c r="AB540" s="232">
        <v>0</v>
      </c>
      <c r="AC540" s="232">
        <v>0</v>
      </c>
      <c r="AD540" s="237">
        <f>AB540/T540</f>
      </c>
      <c r="AE540" s="240">
        <f>(W540-AC540)/(F540+500)</f>
      </c>
      <c r="AF540" s="240" t="s">
        <v>266</v>
      </c>
    </row>
    <row r="541">
      <c r="A541" s="228"/>
      <c r="B541" s="229"/>
      <c r="C541" s="256"/>
      <c r="D541" s="231" t="s">
        <v>251</v>
      </c>
      <c r="E541" s="232">
        <v>373.25</v>
      </c>
      <c r="F541" s="233"/>
      <c r="G541" s="232">
        <v>2661</v>
      </c>
      <c r="H541" s="232">
        <v>152</v>
      </c>
      <c r="I541" s="234">
        <f t="shared" si="731"/>
      </c>
      <c r="J541" s="235">
        <f t="shared" si="855"/>
      </c>
      <c r="K541" s="232">
        <v>7</v>
      </c>
      <c r="L541" s="235">
        <f t="shared" si="964"/>
      </c>
      <c r="M541" s="232">
        <v>0</v>
      </c>
      <c r="N541" s="236">
        <f t="shared" si="1026"/>
      </c>
      <c r="O541" s="232">
        <v>0</v>
      </c>
      <c r="P541" s="236">
        <f t="shared" si="1057"/>
      </c>
      <c r="Q541" s="237"/>
      <c r="R541" s="232"/>
      <c r="S541" s="237"/>
      <c r="T541" s="232"/>
      <c r="U541" s="239"/>
      <c r="V541" s="240"/>
      <c r="W541" s="232"/>
      <c r="X541" s="240"/>
      <c r="Y541" s="237"/>
      <c r="Z541" s="240"/>
      <c r="AA541" s="240"/>
      <c r="AB541" s="232"/>
      <c r="AC541" s="232"/>
      <c r="AD541" s="237"/>
      <c r="AE541" s="240"/>
      <c r="AF541" s="242" t="s">
        <v>295</v>
      </c>
    </row>
    <row r="542">
      <c r="A542" s="228"/>
      <c r="B542" s="293" t="s">
        <v>257</v>
      </c>
      <c r="C542" s="293"/>
      <c r="D542" s="293"/>
      <c r="E542" s="247">
        <f>SUM(E534:E541)</f>
      </c>
      <c r="F542" s="247">
        <f>SUM(F534:F541)</f>
      </c>
      <c r="G542" s="247">
        <f>SUM(G534:G541)</f>
      </c>
      <c r="H542" s="247">
        <f>SUM(H534:H541)</f>
      </c>
      <c r="I542" s="295">
        <f t="shared" si="731"/>
      </c>
      <c r="J542" s="296">
        <f t="shared" si="855"/>
      </c>
      <c r="K542" s="247">
        <f>SUM(K534:K541)</f>
      </c>
      <c r="L542" s="296">
        <f t="shared" si="964"/>
      </c>
      <c r="M542" s="247">
        <f>SUM(M534:M541)</f>
      </c>
      <c r="N542" s="297">
        <f t="shared" si="1026"/>
      </c>
      <c r="O542" s="247">
        <f>SUM(O534:O541)</f>
      </c>
      <c r="P542" s="297">
        <f t="shared" si="1057"/>
      </c>
      <c r="Q542" s="298">
        <f>M542/O542</f>
      </c>
      <c r="R542" s="247">
        <f>SUM(R534:R541)</f>
      </c>
      <c r="S542" s="298">
        <f>(O542+O542)/(K542+K542)</f>
      </c>
      <c r="T542" s="247">
        <f>SUM(T534:T541)</f>
      </c>
      <c r="U542" s="299">
        <f t="shared" ref="U542:U543" si="54">F542/T542</f>
      </c>
      <c r="V542" s="300">
        <f>(F542+4*500)/T542</f>
      </c>
      <c r="W542" s="247">
        <f>SUM(W534:W541)</f>
      </c>
      <c r="X542" s="301">
        <f t="shared" ref="X542:X543" si="222">W542/T542</f>
      </c>
      <c r="Y542" s="298">
        <f t="shared" ref="Y542:Y543" si="360">T542/R542</f>
      </c>
      <c r="Z542" s="300">
        <f t="shared" ref="Z542:Z543" si="498">W542/F542</f>
      </c>
      <c r="AA542" s="300">
        <f>W542/(F542+COUNT(W534:W541*500))</f>
      </c>
      <c r="AB542" s="247">
        <f>SUM(AB534:AB541)</f>
      </c>
      <c r="AC542" s="247">
        <f>SUM(AC534:AC541)</f>
      </c>
      <c r="AD542" s="298">
        <f t="shared" ref="AD542:AD543" si="636">AB542/T542</f>
      </c>
      <c r="AE542" s="302">
        <f>(W542-AC542)/(F542+COUNT(W534:W541)*500)</f>
      </c>
      <c r="AF542" s="289"/>
    </row>
    <row r="543">
      <c r="A543" s="228"/>
      <c r="B543" s="229" t="s">
        <v>269</v>
      </c>
      <c r="C543" s="256" t="s">
        <v>289</v>
      </c>
      <c r="D543" s="231" t="s">
        <v>249</v>
      </c>
      <c r="E543" s="232">
        <v>48.71</v>
      </c>
      <c r="F543" s="233">
        <f>E543+E544</f>
      </c>
      <c r="G543" s="232">
        <v>266</v>
      </c>
      <c r="H543" s="232">
        <v>111</v>
      </c>
      <c r="I543" s="234">
        <f t="shared" si="731"/>
      </c>
      <c r="J543" s="235">
        <f t="shared" si="855"/>
      </c>
      <c r="K543" s="232">
        <v>0</v>
      </c>
      <c r="L543" s="235">
        <f t="shared" si="964"/>
      </c>
      <c r="M543" s="232">
        <v>0</v>
      </c>
      <c r="N543" s="236">
        <f t="shared" si="1026"/>
      </c>
      <c r="O543" s="232">
        <v>0</v>
      </c>
      <c r="P543" s="236">
        <f t="shared" si="1057"/>
      </c>
      <c r="Q543" s="237">
        <f>(M543+M544)/(O543+O544)</f>
      </c>
      <c r="R543" s="238">
        <v>4</v>
      </c>
      <c r="S543" s="237">
        <f>(O543+O544)/(K543+K544)</f>
      </c>
      <c r="T543" s="238">
        <v>1</v>
      </c>
      <c r="U543" s="239">
        <f t="shared" si="54"/>
      </c>
      <c r="V543" s="240">
        <f>(F543+500)/T543</f>
      </c>
      <c r="W543" s="241">
        <v>360</v>
      </c>
      <c r="X543" s="240">
        <f t="shared" si="222"/>
      </c>
      <c r="Y543" s="237">
        <f t="shared" si="360"/>
      </c>
      <c r="Z543" s="240">
        <f t="shared" si="498"/>
      </c>
      <c r="AA543" s="240">
        <f>W543/(F543+500)</f>
      </c>
      <c r="AB543" s="238">
        <v>0</v>
      </c>
      <c r="AC543" s="238">
        <v>0</v>
      </c>
      <c r="AD543" s="237">
        <f t="shared" si="636"/>
      </c>
      <c r="AE543" s="240">
        <f>(W543-AC543)/(F543+500)</f>
      </c>
      <c r="AF543" s="240" t="s">
        <v>266</v>
      </c>
    </row>
    <row r="544">
      <c r="A544" s="228"/>
      <c r="B544" s="229"/>
      <c r="C544" s="256"/>
      <c r="D544" s="231" t="s">
        <v>251</v>
      </c>
      <c r="E544" s="232">
        <v>275.71</v>
      </c>
      <c r="F544" s="233"/>
      <c r="G544" s="232">
        <v>1908</v>
      </c>
      <c r="H544" s="232">
        <v>110</v>
      </c>
      <c r="I544" s="234">
        <f t="shared" si="731"/>
      </c>
      <c r="J544" s="235">
        <f t="shared" si="855"/>
      </c>
      <c r="K544" s="232">
        <v>8</v>
      </c>
      <c r="L544" s="235">
        <f t="shared" si="964"/>
      </c>
      <c r="M544" s="232">
        <v>1</v>
      </c>
      <c r="N544" s="236">
        <f t="shared" si="1026"/>
      </c>
      <c r="O544" s="232">
        <v>0</v>
      </c>
      <c r="P544" s="236">
        <f t="shared" si="1057"/>
      </c>
      <c r="Q544" s="237"/>
      <c r="R544" s="238"/>
      <c r="S544" s="237"/>
      <c r="T544" s="238"/>
      <c r="U544" s="239"/>
      <c r="V544" s="240"/>
      <c r="W544" s="241"/>
      <c r="X544" s="240"/>
      <c r="Y544" s="237"/>
      <c r="Z544" s="240"/>
      <c r="AA544" s="240"/>
      <c r="AB544" s="238"/>
      <c r="AC544" s="238"/>
      <c r="AD544" s="237"/>
      <c r="AE544" s="240"/>
      <c r="AF544" s="242" t="s">
        <v>295</v>
      </c>
    </row>
    <row r="545">
      <c r="A545" s="228"/>
      <c r="B545" s="229" t="s">
        <v>270</v>
      </c>
      <c r="C545" s="256" t="s">
        <v>289</v>
      </c>
      <c r="D545" s="231" t="s">
        <v>249</v>
      </c>
      <c r="E545" s="232">
        <v>31.19</v>
      </c>
      <c r="F545" s="233">
        <f>E545+E546</f>
      </c>
      <c r="G545" s="232">
        <v>227</v>
      </c>
      <c r="H545" s="232">
        <v>94</v>
      </c>
      <c r="I545" s="234">
        <f t="shared" si="731"/>
      </c>
      <c r="J545" s="234">
        <f t="shared" ref="J545:J546" si="774">I545/H545</f>
      </c>
      <c r="K545" s="232">
        <v>1</v>
      </c>
      <c r="L545" s="235">
        <f t="shared" si="964"/>
      </c>
      <c r="M545" s="232">
        <v>0</v>
      </c>
      <c r="N545" s="236">
        <f t="shared" si="1026"/>
      </c>
      <c r="O545" s="232">
        <v>0</v>
      </c>
      <c r="P545" s="236">
        <f t="shared" si="1057"/>
      </c>
      <c r="Q545" s="237">
        <f>(M545+M546)/(O545+O546)</f>
      </c>
      <c r="R545" s="238">
        <v>0</v>
      </c>
      <c r="S545" s="237">
        <f>(O545+O546)/(K545+K546)</f>
      </c>
      <c r="T545" s="238">
        <v>0</v>
      </c>
      <c r="U545" s="239">
        <f>F545/T545</f>
      </c>
      <c r="V545" s="240">
        <f>(F545+500)/T545</f>
      </c>
      <c r="W545" s="241">
        <v>0</v>
      </c>
      <c r="X545" s="240">
        <f>W545/T545</f>
      </c>
      <c r="Y545" s="237">
        <f>T545/R545</f>
      </c>
      <c r="Z545" s="240">
        <f>W545/F545</f>
      </c>
      <c r="AA545" s="240">
        <f>W545/(F545+500)</f>
      </c>
      <c r="AB545" s="238">
        <v>0</v>
      </c>
      <c r="AC545" s="238">
        <v>0</v>
      </c>
      <c r="AD545" s="237">
        <f>AB545/T545</f>
      </c>
      <c r="AE545" s="240">
        <f>(W545-AC545)/(F545+500)</f>
      </c>
      <c r="AF545" s="240" t="s">
        <v>266</v>
      </c>
    </row>
    <row r="546">
      <c r="A546" s="228"/>
      <c r="B546" s="229"/>
      <c r="C546" s="256"/>
      <c r="D546" s="231" t="s">
        <v>251</v>
      </c>
      <c r="E546" s="232">
        <v>353.06</v>
      </c>
      <c r="F546" s="233"/>
      <c r="G546" s="232">
        <v>2612</v>
      </c>
      <c r="H546" s="232">
        <v>117</v>
      </c>
      <c r="I546" s="234">
        <f t="shared" si="731"/>
      </c>
      <c r="J546" s="234">
        <f t="shared" si="774"/>
      </c>
      <c r="K546" s="232">
        <v>3</v>
      </c>
      <c r="L546" s="235">
        <f t="shared" si="964"/>
      </c>
      <c r="M546" s="232">
        <v>0</v>
      </c>
      <c r="N546" s="236">
        <f t="shared" si="1026"/>
      </c>
      <c r="O546" s="232">
        <v>0</v>
      </c>
      <c r="P546" s="236">
        <f t="shared" si="1057"/>
      </c>
      <c r="Q546" s="237"/>
      <c r="R546" s="238"/>
      <c r="S546" s="237"/>
      <c r="T546" s="238"/>
      <c r="U546" s="239"/>
      <c r="V546" s="240"/>
      <c r="W546" s="241"/>
      <c r="X546" s="240"/>
      <c r="Y546" s="237"/>
      <c r="Z546" s="240"/>
      <c r="AA546" s="240"/>
      <c r="AB546" s="238"/>
      <c r="AC546" s="238"/>
      <c r="AD546" s="237"/>
      <c r="AE546" s="240"/>
      <c r="AF546" s="242" t="s">
        <v>295</v>
      </c>
    </row>
    <row r="547">
      <c r="A547" s="228"/>
      <c r="B547" s="229" t="s">
        <v>271</v>
      </c>
      <c r="C547" s="256" t="s">
        <v>289</v>
      </c>
      <c r="D547" s="231" t="s">
        <v>249</v>
      </c>
      <c r="E547" s="232">
        <v>49.16</v>
      </c>
      <c r="F547" s="233">
        <f>E547+E548</f>
      </c>
      <c r="G547" s="232">
        <v>189</v>
      </c>
      <c r="H547" s="232">
        <v>65</v>
      </c>
      <c r="I547" s="234">
        <f t="shared" si="731"/>
      </c>
      <c r="J547" s="235">
        <f t="shared" ref="J547:J555" si="856">(E547/G547)*1000</f>
      </c>
      <c r="K547" s="232">
        <v>2</v>
      </c>
      <c r="L547" s="235">
        <f t="shared" si="964"/>
      </c>
      <c r="M547" s="232">
        <v>0</v>
      </c>
      <c r="N547" s="236">
        <f t="shared" si="1026"/>
      </c>
      <c r="O547" s="232">
        <v>0</v>
      </c>
      <c r="P547" s="236">
        <f t="shared" si="1057"/>
      </c>
      <c r="Q547" s="237">
        <f>(M547+M548)/(O547+O548)</f>
      </c>
      <c r="R547" s="238">
        <v>1</v>
      </c>
      <c r="S547" s="237">
        <f>(O547+O548)/(K547+K548)</f>
      </c>
      <c r="T547" s="238">
        <v>1</v>
      </c>
      <c r="U547" s="239">
        <f>F547/T547</f>
      </c>
      <c r="V547" s="240">
        <f>(F547+500)/T547</f>
      </c>
      <c r="W547" s="241">
        <v>444</v>
      </c>
      <c r="X547" s="240">
        <f>W547/T547</f>
      </c>
      <c r="Y547" s="237">
        <f>T547/R547</f>
      </c>
      <c r="Z547" s="240">
        <f>W547/F547</f>
      </c>
      <c r="AA547" s="240">
        <f>W547/(F547+500)</f>
      </c>
      <c r="AB547" s="238">
        <v>0</v>
      </c>
      <c r="AC547" s="238">
        <v>0</v>
      </c>
      <c r="AD547" s="237">
        <f>AB547/T547</f>
      </c>
      <c r="AE547" s="240">
        <f>(W547-AC547)/(F547+500)</f>
      </c>
      <c r="AF547" s="240" t="s">
        <v>266</v>
      </c>
    </row>
    <row r="548">
      <c r="A548" s="228"/>
      <c r="B548" s="229"/>
      <c r="C548" s="256"/>
      <c r="D548" s="231" t="s">
        <v>251</v>
      </c>
      <c r="E548" s="232">
        <v>369.57</v>
      </c>
      <c r="F548" s="233"/>
      <c r="G548" s="232">
        <v>2768</v>
      </c>
      <c r="H548" s="232">
        <v>111</v>
      </c>
      <c r="I548" s="234">
        <f t="shared" si="731"/>
      </c>
      <c r="J548" s="235">
        <f t="shared" si="856"/>
      </c>
      <c r="K548" s="232">
        <v>5</v>
      </c>
      <c r="L548" s="235">
        <f t="shared" si="964"/>
      </c>
      <c r="M548" s="232">
        <v>1</v>
      </c>
      <c r="N548" s="236">
        <f t="shared" si="1026"/>
      </c>
      <c r="O548" s="232">
        <v>0</v>
      </c>
      <c r="P548" s="236">
        <f t="shared" si="1057"/>
      </c>
      <c r="Q548" s="237"/>
      <c r="R548" s="238"/>
      <c r="S548" s="237"/>
      <c r="T548" s="238"/>
      <c r="U548" s="239"/>
      <c r="V548" s="240"/>
      <c r="W548" s="241"/>
      <c r="X548" s="240"/>
      <c r="Y548" s="237"/>
      <c r="Z548" s="240"/>
      <c r="AA548" s="240"/>
      <c r="AB548" s="238"/>
      <c r="AC548" s="238"/>
      <c r="AD548" s="237"/>
      <c r="AE548" s="240"/>
      <c r="AF548" s="242" t="s">
        <v>295</v>
      </c>
    </row>
    <row r="549">
      <c r="A549" s="228"/>
      <c r="B549" s="229" t="s">
        <v>272</v>
      </c>
      <c r="C549" s="256" t="s">
        <v>289</v>
      </c>
      <c r="D549" s="231" t="s">
        <v>249</v>
      </c>
      <c r="E549" s="232">
        <v>45.28</v>
      </c>
      <c r="F549" s="233">
        <f>E549+E550</f>
      </c>
      <c r="G549" s="232">
        <v>179</v>
      </c>
      <c r="H549" s="232">
        <v>52</v>
      </c>
      <c r="I549" s="234">
        <f t="shared" si="731"/>
      </c>
      <c r="J549" s="235">
        <f t="shared" si="856"/>
      </c>
      <c r="K549" s="232">
        <v>0</v>
      </c>
      <c r="L549" s="235">
        <f t="shared" si="964"/>
      </c>
      <c r="M549" s="232">
        <v>0</v>
      </c>
      <c r="N549" s="236">
        <f t="shared" si="1026"/>
      </c>
      <c r="O549" s="232">
        <v>0</v>
      </c>
      <c r="P549" s="236">
        <f t="shared" si="1057"/>
      </c>
      <c r="Q549" s="237">
        <f>(M549+M550)/(O549+O550)</f>
      </c>
      <c r="R549" s="238">
        <v>2</v>
      </c>
      <c r="S549" s="237">
        <f>(O549+O550)/(K549+K550)</f>
      </c>
      <c r="T549" s="238">
        <v>0</v>
      </c>
      <c r="U549" s="239">
        <f>F549/T549</f>
      </c>
      <c r="V549" s="240">
        <f>(F549+500)/T549</f>
      </c>
      <c r="W549" s="241">
        <v>0</v>
      </c>
      <c r="X549" s="240">
        <f>W549/T549</f>
      </c>
      <c r="Y549" s="237">
        <f>T549/R549</f>
      </c>
      <c r="Z549" s="240">
        <f>W549/F549</f>
      </c>
      <c r="AA549" s="240">
        <f>W549/(F549+500)</f>
      </c>
      <c r="AB549" s="238">
        <v>0</v>
      </c>
      <c r="AC549" s="238">
        <v>0</v>
      </c>
      <c r="AD549" s="237">
        <f>AB549/T549</f>
      </c>
      <c r="AE549" s="240">
        <f>(W549-AC549)/(F549+500)</f>
      </c>
      <c r="AF549" s="240" t="s">
        <v>266</v>
      </c>
    </row>
    <row r="550">
      <c r="A550" s="228"/>
      <c r="B550" s="229"/>
      <c r="C550" s="256"/>
      <c r="D550" s="231" t="s">
        <v>251</v>
      </c>
      <c r="E550" s="232">
        <v>574.73</v>
      </c>
      <c r="F550" s="233"/>
      <c r="G550" s="232">
        <v>3907</v>
      </c>
      <c r="H550" s="232">
        <v>144</v>
      </c>
      <c r="I550" s="234">
        <f t="shared" si="731"/>
      </c>
      <c r="J550" s="235">
        <f t="shared" si="856"/>
      </c>
      <c r="K550" s="232">
        <v>6</v>
      </c>
      <c r="L550" s="235">
        <f t="shared" si="964"/>
      </c>
      <c r="M550" s="232">
        <v>0</v>
      </c>
      <c r="N550" s="236">
        <f t="shared" si="1026"/>
      </c>
      <c r="O550" s="232">
        <v>0</v>
      </c>
      <c r="P550" s="236">
        <f t="shared" si="1057"/>
      </c>
      <c r="Q550" s="237"/>
      <c r="R550" s="238"/>
      <c r="S550" s="237"/>
      <c r="T550" s="238"/>
      <c r="U550" s="239"/>
      <c r="V550" s="240"/>
      <c r="W550" s="241"/>
      <c r="X550" s="240"/>
      <c r="Y550" s="237"/>
      <c r="Z550" s="240"/>
      <c r="AA550" s="240"/>
      <c r="AB550" s="238"/>
      <c r="AC550" s="238"/>
      <c r="AD550" s="237"/>
      <c r="AE550" s="240"/>
      <c r="AF550" s="242" t="s">
        <v>295</v>
      </c>
    </row>
    <row r="551">
      <c r="A551" s="228"/>
      <c r="B551" s="246" t="s">
        <v>257</v>
      </c>
      <c r="C551" s="246"/>
      <c r="D551" s="246"/>
      <c r="E551" s="247">
        <f>SUM(E543:E550)</f>
      </c>
      <c r="F551" s="247">
        <f>SUM(F543:F550)</f>
      </c>
      <c r="G551" s="247">
        <f>SUM(G543:G550)</f>
      </c>
      <c r="H551" s="247">
        <f>SUM(H543:H550)</f>
      </c>
      <c r="I551" s="248">
        <f t="shared" si="731"/>
      </c>
      <c r="J551" s="249">
        <f t="shared" si="856"/>
      </c>
      <c r="K551" s="247">
        <f>SUM(K543:K550)</f>
      </c>
      <c r="L551" s="249">
        <f t="shared" si="964"/>
      </c>
      <c r="M551" s="247">
        <f>SUM(M543:M550)</f>
      </c>
      <c r="N551" s="250">
        <f t="shared" si="1026"/>
      </c>
      <c r="O551" s="247">
        <f>SUM(O543:O550)</f>
      </c>
      <c r="P551" s="250">
        <f t="shared" si="1057"/>
      </c>
      <c r="Q551" s="251">
        <f>M551/O551</f>
      </c>
      <c r="R551" s="247">
        <f>SUM(R543:R550)</f>
      </c>
      <c r="S551" s="251">
        <f>(O551+O551)/(K551+K551)</f>
      </c>
      <c r="T551" s="247">
        <f>SUM(T543:T550)</f>
      </c>
      <c r="U551" s="252">
        <f t="shared" ref="U551:U552" si="55">F551/T551</f>
      </c>
      <c r="V551" s="253">
        <f>(F551+5*500)/T551</f>
      </c>
      <c r="W551" s="247">
        <f>SUM(W543:W550)</f>
      </c>
      <c r="X551" s="254">
        <f t="shared" ref="X551:X552" si="223">W551/T551</f>
      </c>
      <c r="Y551" s="251">
        <f t="shared" ref="Y551:Y552" si="361">T551/R551</f>
      </c>
      <c r="Z551" s="253">
        <f t="shared" ref="Z551:Z552" si="499">W551/F551</f>
      </c>
      <c r="AA551" s="253">
        <f>W551/(F551+COUNT(W543:W550)*500)</f>
      </c>
      <c r="AB551" s="247">
        <f>SUM(AB543:AB550)</f>
      </c>
      <c r="AC551" s="247">
        <f>SUM(AC543:AC550)</f>
      </c>
      <c r="AD551" s="251">
        <f t="shared" ref="AD551:AD552" si="637">AB551/T551</f>
      </c>
      <c r="AE551" s="255">
        <f>(W551-AC551)/(F551+COUNT(W543:W550)*500)</f>
      </c>
      <c r="AF551" s="240"/>
    </row>
    <row r="552">
      <c r="A552" s="228"/>
      <c r="B552" s="229" t="s">
        <v>274</v>
      </c>
      <c r="C552" s="256" t="s">
        <v>259</v>
      </c>
      <c r="D552" s="231" t="s">
        <v>249</v>
      </c>
      <c r="E552" s="232">
        <v>188.01</v>
      </c>
      <c r="F552" s="233">
        <f>E552+E553</f>
      </c>
      <c r="G552" s="232">
        <v>649</v>
      </c>
      <c r="H552" s="232">
        <v>288</v>
      </c>
      <c r="I552" s="234">
        <f t="shared" si="731"/>
      </c>
      <c r="J552" s="235">
        <f t="shared" si="856"/>
      </c>
      <c r="K552" s="232">
        <v>5</v>
      </c>
      <c r="L552" s="235">
        <f t="shared" si="964"/>
      </c>
      <c r="M552" s="232">
        <v>0</v>
      </c>
      <c r="N552" s="236">
        <f t="shared" si="1026"/>
      </c>
      <c r="O552" s="232">
        <v>0</v>
      </c>
      <c r="P552" s="236">
        <f t="shared" si="1057"/>
      </c>
      <c r="Q552" s="237">
        <f>(M552+M553)/(O552+O553)</f>
      </c>
      <c r="R552" s="238">
        <v>3</v>
      </c>
      <c r="S552" s="237">
        <f>(O552+O553)/(K552+K553)</f>
      </c>
      <c r="T552" s="238">
        <v>2</v>
      </c>
      <c r="U552" s="239">
        <f t="shared" si="55"/>
      </c>
      <c r="V552" s="240">
        <f>(F552+500)/T552</f>
      </c>
      <c r="W552" s="241">
        <v>4814.4</v>
      </c>
      <c r="X552" s="240">
        <f t="shared" si="223"/>
      </c>
      <c r="Y552" s="237">
        <f t="shared" si="361"/>
      </c>
      <c r="Z552" s="240">
        <f t="shared" si="499"/>
      </c>
      <c r="AA552" s="240">
        <f>W552/(F552+500)</f>
      </c>
      <c r="AB552" s="238">
        <v>1</v>
      </c>
      <c r="AC552" s="238">
        <v>2407.2</v>
      </c>
      <c r="AD552" s="237">
        <f t="shared" si="637"/>
      </c>
      <c r="AE552" s="240">
        <f>(W552-AC552)/(F552+500)</f>
      </c>
      <c r="AF552" s="240" t="s">
        <v>266</v>
      </c>
    </row>
    <row r="553">
      <c r="A553" s="228"/>
      <c r="B553" s="229"/>
      <c r="C553" s="256"/>
      <c r="D553" s="231" t="s">
        <v>251</v>
      </c>
      <c r="E553" s="232">
        <v>638.75</v>
      </c>
      <c r="F553" s="233"/>
      <c r="G553" s="232">
        <v>4639</v>
      </c>
      <c r="H553" s="232">
        <v>163</v>
      </c>
      <c r="I553" s="234">
        <f t="shared" si="731"/>
      </c>
      <c r="J553" s="235">
        <f t="shared" si="856"/>
      </c>
      <c r="K553" s="232">
        <v>10</v>
      </c>
      <c r="L553" s="235">
        <f t="shared" si="964"/>
      </c>
      <c r="M553" s="232">
        <v>1</v>
      </c>
      <c r="N553" s="236">
        <f t="shared" si="1026"/>
      </c>
      <c r="O553" s="232">
        <v>0</v>
      </c>
      <c r="P553" s="236">
        <f t="shared" si="1057"/>
      </c>
      <c r="Q553" s="237"/>
      <c r="R553" s="238"/>
      <c r="S553" s="237"/>
      <c r="T553" s="238"/>
      <c r="U553" s="239"/>
      <c r="V553" s="240"/>
      <c r="W553" s="241"/>
      <c r="X553" s="240"/>
      <c r="Y553" s="237"/>
      <c r="Z553" s="240"/>
      <c r="AA553" s="240"/>
      <c r="AB553" s="238"/>
      <c r="AC553" s="238"/>
      <c r="AD553" s="237"/>
      <c r="AE553" s="240"/>
      <c r="AF553" s="242" t="s">
        <v>295</v>
      </c>
    </row>
    <row r="554">
      <c r="A554" s="228"/>
      <c r="B554" s="229" t="s">
        <v>275</v>
      </c>
      <c r="C554" s="256" t="s">
        <v>259</v>
      </c>
      <c r="D554" s="231" t="s">
        <v>249</v>
      </c>
      <c r="E554" s="232">
        <v>262</v>
      </c>
      <c r="F554" s="233">
        <f>E554+E555</f>
      </c>
      <c r="G554" s="232">
        <v>1055</v>
      </c>
      <c r="H554" s="232">
        <v>386</v>
      </c>
      <c r="I554" s="234">
        <f t="shared" si="731"/>
      </c>
      <c r="J554" s="235">
        <f t="shared" si="856"/>
      </c>
      <c r="K554" s="232">
        <v>6</v>
      </c>
      <c r="L554" s="235">
        <f t="shared" si="964"/>
      </c>
      <c r="M554" s="232">
        <v>0</v>
      </c>
      <c r="N554" s="236">
        <f t="shared" si="1026"/>
      </c>
      <c r="O554" s="232">
        <v>0</v>
      </c>
      <c r="P554" s="236">
        <f t="shared" si="1057"/>
      </c>
      <c r="Q554" s="237">
        <f>(M554+M555)/(O554+O555)</f>
      </c>
      <c r="R554" s="238">
        <v>3</v>
      </c>
      <c r="S554" s="237">
        <f>(O554+O555)/(K554+K555)</f>
      </c>
      <c r="T554" s="238">
        <v>1</v>
      </c>
      <c r="U554" s="239">
        <f>F554/T554</f>
      </c>
      <c r="V554" s="240">
        <f>(F554+500)/T554</f>
      </c>
      <c r="W554" s="241">
        <v>2911.2000000000007</v>
      </c>
      <c r="X554" s="240">
        <f>W554/T554</f>
      </c>
      <c r="Y554" s="237">
        <f>T554/R554</f>
      </c>
      <c r="Z554" s="240">
        <f>W554/F554</f>
      </c>
      <c r="AA554" s="240">
        <f>W554/(F554+500)</f>
      </c>
      <c r="AB554" s="238">
        <v>0</v>
      </c>
      <c r="AC554" s="238">
        <v>0</v>
      </c>
      <c r="AD554" s="237">
        <f>AB554/T554</f>
      </c>
      <c r="AE554" s="240">
        <f>(W554-AC554)/(F554+500)</f>
      </c>
      <c r="AF554" s="240" t="s">
        <v>266</v>
      </c>
    </row>
    <row r="555">
      <c r="A555" s="228"/>
      <c r="B555" s="229"/>
      <c r="C555" s="256"/>
      <c r="D555" s="231" t="s">
        <v>251</v>
      </c>
      <c r="E555" s="232">
        <v>791.26</v>
      </c>
      <c r="F555" s="233"/>
      <c r="G555" s="232">
        <v>5369</v>
      </c>
      <c r="H555" s="232">
        <v>201</v>
      </c>
      <c r="I555" s="234">
        <f t="shared" si="731"/>
      </c>
      <c r="J555" s="235">
        <f t="shared" si="856"/>
      </c>
      <c r="K555" s="232">
        <v>11</v>
      </c>
      <c r="L555" s="235">
        <f t="shared" si="964"/>
      </c>
      <c r="M555" s="232">
        <v>1</v>
      </c>
      <c r="N555" s="236">
        <f t="shared" si="1026"/>
      </c>
      <c r="O555" s="232">
        <v>0</v>
      </c>
      <c r="P555" s="236">
        <f t="shared" si="1057"/>
      </c>
      <c r="Q555" s="237"/>
      <c r="R555" s="238"/>
      <c r="S555" s="237"/>
      <c r="T555" s="238"/>
      <c r="U555" s="239"/>
      <c r="V555" s="240"/>
      <c r="W555" s="241"/>
      <c r="X555" s="240"/>
      <c r="Y555" s="237"/>
      <c r="Z555" s="240"/>
      <c r="AA555" s="240"/>
      <c r="AB555" s="238"/>
      <c r="AC555" s="238"/>
      <c r="AD555" s="237"/>
      <c r="AE555" s="240"/>
      <c r="AF555" s="242" t="s">
        <v>295</v>
      </c>
    </row>
    <row r="556">
      <c r="A556" s="228"/>
      <c r="B556" s="246" t="s">
        <v>257</v>
      </c>
      <c r="C556" s="246"/>
      <c r="D556" s="246"/>
      <c r="E556" s="247">
        <f>SUM(E552:E555)</f>
      </c>
      <c r="F556" s="247">
        <f>SUM(F552:F555)</f>
      </c>
      <c r="G556" s="247">
        <f>SUM(G552:G555)</f>
      </c>
      <c r="H556" s="247">
        <f>SUM(H552:H555)</f>
      </c>
      <c r="I556" s="248">
        <f t="shared" si="731"/>
      </c>
      <c r="J556" s="249">
        <f>SUM(J552:J555)</f>
      </c>
      <c r="K556" s="247">
        <f>SUM(K552:K555)</f>
      </c>
      <c r="L556" s="249">
        <f t="shared" si="964"/>
      </c>
      <c r="M556" s="247">
        <f>SUM(M552:M555)</f>
      </c>
      <c r="N556" s="250">
        <f t="shared" si="1026"/>
      </c>
      <c r="O556" s="247">
        <f>SUM(O552:O555)</f>
      </c>
      <c r="P556" s="250">
        <f t="shared" si="1057"/>
      </c>
      <c r="Q556" s="251">
        <f t="shared" ref="Q556:Q557" si="933">M556/O556</f>
      </c>
      <c r="R556" s="247">
        <f>SUM(R552:R555)</f>
      </c>
      <c r="S556" s="251">
        <f t="shared" ref="S556:S557" si="995">(O556+O556)/(K556+K556)</f>
      </c>
      <c r="T556" s="247">
        <f>SUM(T552:T555)</f>
      </c>
      <c r="U556" s="252">
        <f t="shared" ref="U556:U557" si="56">F556/T556</f>
      </c>
      <c r="V556" s="253">
        <f>(F556+5*500)/T556</f>
      </c>
      <c r="W556" s="249">
        <f>SUM(W552:W555)</f>
      </c>
      <c r="X556" s="254">
        <f t="shared" ref="X556:X557" si="224">W556/T556</f>
      </c>
      <c r="Y556" s="251">
        <f t="shared" ref="Y556:Y557" si="362">T556/R556</f>
      </c>
      <c r="Z556" s="253">
        <f t="shared" ref="Z556:Z557" si="500">W556/F556</f>
      </c>
      <c r="AA556" s="253">
        <f>W556/(F556+COUNT(W552:W555)*500)</f>
      </c>
      <c r="AB556" s="247">
        <f>SUM(AB552:AB555)</f>
      </c>
      <c r="AC556" s="247">
        <f>SUM(AC552:AC555)</f>
      </c>
      <c r="AD556" s="251">
        <f t="shared" ref="AD556:AD557" si="638">AB556/T556</f>
      </c>
      <c r="AE556" s="255">
        <f>(W556-AC556)/(F556+COUNT(W552:W555)*500)</f>
      </c>
      <c r="AF556" s="240"/>
    </row>
    <row r="557">
      <c r="A557" s="228"/>
      <c r="B557" s="258" t="s">
        <v>278</v>
      </c>
      <c r="C557" s="258"/>
      <c r="D557" s="258"/>
      <c r="E557" s="259">
        <f>SUM(E524)+E533+E551+E556+E542</f>
      </c>
      <c r="F557" s="259">
        <f>SUM(F524)+F533+F551+F556+F542</f>
      </c>
      <c r="G557" s="259">
        <f>SUM(G524)+G533+G551+G556+G542</f>
      </c>
      <c r="H557" s="259">
        <f>SUM(H524)+H533+H551+H556+H542</f>
      </c>
      <c r="I557" s="260">
        <f t="shared" si="731"/>
      </c>
      <c r="J557" s="261">
        <f>(E557/G557)*1000</f>
      </c>
      <c r="K557" s="262">
        <f>SUM(K524)+K533+K551+K556+K542</f>
      </c>
      <c r="L557" s="261">
        <f t="shared" si="964"/>
      </c>
      <c r="M557" s="262">
        <f>SUM(M524)+M533+M551+M556+M542</f>
      </c>
      <c r="N557" s="263">
        <f t="shared" si="1026"/>
      </c>
      <c r="O557" s="262">
        <f>SUM(O524)+O533+O551+O556+O542</f>
      </c>
      <c r="P557" s="263">
        <f t="shared" si="1057"/>
      </c>
      <c r="Q557" s="264">
        <f t="shared" si="933"/>
      </c>
      <c r="R557" s="262">
        <f>SUM(R524)+R533+R551+R556+R542</f>
      </c>
      <c r="S557" s="264">
        <f t="shared" si="995"/>
      </c>
      <c r="T557" s="262">
        <f>SUM(T524)+T533+T551+T556+T542</f>
      </c>
      <c r="U557" s="265">
        <f t="shared" si="56"/>
      </c>
      <c r="V557" s="259">
        <f>(F557+4*500)/T557</f>
      </c>
      <c r="W557" s="265">
        <f>SUM(W524)+W533+W551+W556+W542</f>
      </c>
      <c r="X557" s="259">
        <f t="shared" si="224"/>
      </c>
      <c r="Y557" s="264">
        <f t="shared" si="362"/>
      </c>
      <c r="Z557" s="259">
        <f t="shared" si="500"/>
      </c>
      <c r="AA557" s="259">
        <f>W557/(F557+COUNT(W516:W523,W525:W532,W552:W555,W534:W541,W543:W550)*500)</f>
      </c>
      <c r="AB557" s="262">
        <f>SUM(AB524)+AB533+AB551+AB556+AB542</f>
      </c>
      <c r="AC557" s="262">
        <f>SUM(AC524)+AC533+AC551+AC556+AC542</f>
      </c>
      <c r="AD557" s="264">
        <f t="shared" si="638"/>
      </c>
      <c r="AE557" s="312">
        <f>(W557-AC557)/(F557+COUNT(W516:W523,W525:W532,W534:W541,W543:W550,W552:W555)*500)</f>
      </c>
      <c r="AF557" s="240"/>
    </row>
    <row r="558">
      <c r="A558" s="220" t="s">
        <v>214</v>
      </c>
      <c r="B558" s="220" t="s">
        <v>215</v>
      </c>
      <c r="C558" s="220" t="s">
        <v>216</v>
      </c>
      <c r="D558" s="220" t="s">
        <v>217</v>
      </c>
      <c r="E558" s="220" t="s">
        <v>218</v>
      </c>
      <c r="F558" s="220" t="s">
        <v>219</v>
      </c>
      <c r="G558" s="220" t="s">
        <v>220</v>
      </c>
      <c r="H558" s="220" t="s">
        <v>221</v>
      </c>
      <c r="I558" s="221" t="s">
        <v>222</v>
      </c>
      <c r="J558" s="222" t="s">
        <v>223</v>
      </c>
      <c r="K558" s="220" t="s">
        <v>224</v>
      </c>
      <c r="L558" s="222" t="s">
        <v>225</v>
      </c>
      <c r="M558" s="220" t="s">
        <v>226</v>
      </c>
      <c r="N558" s="223" t="s">
        <v>227</v>
      </c>
      <c r="O558" s="220" t="s">
        <v>228</v>
      </c>
      <c r="P558" s="223" t="s">
        <v>229</v>
      </c>
      <c r="Q558" s="221" t="s">
        <v>230</v>
      </c>
      <c r="R558" s="224" t="s">
        <v>231</v>
      </c>
      <c r="S558" s="225" t="s">
        <v>232</v>
      </c>
      <c r="T558" s="224" t="s">
        <v>233</v>
      </c>
      <c r="U558" s="226" t="s">
        <v>234</v>
      </c>
      <c r="V558" s="227" t="s">
        <v>235</v>
      </c>
      <c r="W558" s="226" t="s">
        <v>236</v>
      </c>
      <c r="X558" s="227" t="s">
        <v>237</v>
      </c>
      <c r="Y558" s="225" t="s">
        <v>238</v>
      </c>
      <c r="Z558" s="227" t="s">
        <v>239</v>
      </c>
      <c r="AA558" s="227" t="s">
        <v>240</v>
      </c>
      <c r="AB558" s="227" t="s">
        <v>241</v>
      </c>
      <c r="AC558" s="224" t="s">
        <v>242</v>
      </c>
      <c r="AD558" s="225" t="s">
        <v>243</v>
      </c>
      <c r="AE558" s="227" t="s">
        <v>244</v>
      </c>
      <c r="AF558" s="227" t="s">
        <v>245</v>
      </c>
    </row>
    <row r="559">
      <c r="A559" s="228" t="s">
        <v>298</v>
      </c>
      <c r="B559" s="229" t="s">
        <v>247</v>
      </c>
      <c r="C559" s="230" t="s">
        <v>248</v>
      </c>
      <c r="D559" s="231" t="s">
        <v>249</v>
      </c>
      <c r="E559" s="232">
        <v>46.94</v>
      </c>
      <c r="F559" s="233">
        <f>E559+E560</f>
      </c>
      <c r="G559" s="232">
        <v>126</v>
      </c>
      <c r="H559" s="232">
        <v>48</v>
      </c>
      <c r="I559" s="234">
        <f t="shared" ref="I559:I603" si="732">H559/G559</f>
      </c>
      <c r="J559" s="235">
        <f t="shared" ref="J559:J562" si="857">(E559/G559)*1000</f>
      </c>
      <c r="K559" s="232">
        <v>2</v>
      </c>
      <c r="L559" s="235">
        <f t="shared" ref="L559:L603" si="965">E559/K559</f>
      </c>
      <c r="M559" s="232">
        <v>0</v>
      </c>
      <c r="N559" s="236">
        <f t="shared" ref="N559:N603" si="1027">E559/M559</f>
      </c>
      <c r="O559" s="232">
        <v>0</v>
      </c>
      <c r="P559" s="236">
        <f t="shared" ref="P559:P576" si="1058">E559/O559</f>
      </c>
      <c r="Q559" s="237">
        <f>(M559+M560)/(O559+O560)</f>
      </c>
      <c r="R559" s="238">
        <v>0</v>
      </c>
      <c r="S559" s="237">
        <f>(O559+O560)/(K559+K560)</f>
      </c>
      <c r="T559" s="238">
        <v>0</v>
      </c>
      <c r="U559" s="239">
        <f>F559/T559</f>
      </c>
      <c r="V559" s="240">
        <f>(F559+500)/T559</f>
      </c>
      <c r="W559" s="241">
        <v>0</v>
      </c>
      <c r="X559" s="240">
        <f>W559/T559</f>
      </c>
      <c r="Y559" s="237">
        <f>T559/R559</f>
      </c>
      <c r="Z559" s="240">
        <f>W559/F559</f>
      </c>
      <c r="AA559" s="240">
        <f>W559/(F559+500)</f>
      </c>
      <c r="AB559" s="238">
        <v>0</v>
      </c>
      <c r="AC559" s="238">
        <v>0</v>
      </c>
      <c r="AD559" s="237">
        <f>AB559/T559</f>
      </c>
      <c r="AE559" s="240">
        <f>(W559-AC559)/(F559+500)</f>
      </c>
      <c r="AF559" s="240" t="s">
        <v>250</v>
      </c>
    </row>
    <row r="560">
      <c r="A560" s="228"/>
      <c r="B560" s="229"/>
      <c r="C560" s="230"/>
      <c r="D560" s="231" t="s">
        <v>251</v>
      </c>
      <c r="E560" s="232">
        <v>520.23</v>
      </c>
      <c r="F560" s="233"/>
      <c r="G560" s="232">
        <v>3985</v>
      </c>
      <c r="H560" s="232">
        <v>237</v>
      </c>
      <c r="I560" s="234">
        <f t="shared" si="732"/>
      </c>
      <c r="J560" s="235">
        <f t="shared" si="857"/>
      </c>
      <c r="K560" s="232">
        <v>9</v>
      </c>
      <c r="L560" s="235">
        <f t="shared" si="965"/>
      </c>
      <c r="M560" s="232">
        <v>0</v>
      </c>
      <c r="N560" s="236">
        <f t="shared" si="1027"/>
      </c>
      <c r="O560" s="232">
        <v>0</v>
      </c>
      <c r="P560" s="236">
        <f t="shared" si="1058"/>
      </c>
      <c r="Q560" s="237"/>
      <c r="R560" s="238"/>
      <c r="S560" s="237"/>
      <c r="T560" s="238"/>
      <c r="U560" s="239"/>
      <c r="V560" s="240"/>
      <c r="W560" s="241"/>
      <c r="X560" s="240"/>
      <c r="Y560" s="237"/>
      <c r="Z560" s="240"/>
      <c r="AA560" s="240"/>
      <c r="AB560" s="238"/>
      <c r="AC560" s="238"/>
      <c r="AD560" s="237"/>
      <c r="AE560" s="240"/>
      <c r="AF560" s="242" t="s">
        <v>299</v>
      </c>
    </row>
    <row r="561">
      <c r="A561" s="228"/>
      <c r="B561" s="229" t="s">
        <v>253</v>
      </c>
      <c r="C561" s="230" t="s">
        <v>248</v>
      </c>
      <c r="D561" s="231" t="s">
        <v>249</v>
      </c>
      <c r="E561" s="243">
        <v>97.96</v>
      </c>
      <c r="F561" s="233">
        <f>E561+E562</f>
      </c>
      <c r="G561" s="232">
        <v>346</v>
      </c>
      <c r="H561" s="232">
        <v>141</v>
      </c>
      <c r="I561" s="234">
        <f t="shared" si="732"/>
      </c>
      <c r="J561" s="235">
        <f t="shared" si="857"/>
      </c>
      <c r="K561" s="232">
        <v>2</v>
      </c>
      <c r="L561" s="235">
        <f t="shared" si="965"/>
      </c>
      <c r="M561" s="232">
        <v>0</v>
      </c>
      <c r="N561" s="236">
        <f t="shared" si="1027"/>
      </c>
      <c r="O561" s="232">
        <v>0</v>
      </c>
      <c r="P561" s="236">
        <f t="shared" si="1058"/>
      </c>
      <c r="Q561" s="237">
        <f>(M561+M562)/(O561+O562)</f>
      </c>
      <c r="R561" s="238">
        <v>3</v>
      </c>
      <c r="S561" s="237">
        <f>(O561+O562)/(K561+K562)</f>
      </c>
      <c r="T561" s="238">
        <v>0</v>
      </c>
      <c r="U561" s="239">
        <f>F561/T561</f>
      </c>
      <c r="V561" s="240">
        <f>(F561+500)/T561</f>
      </c>
      <c r="W561" s="241">
        <v>0</v>
      </c>
      <c r="X561" s="240">
        <f>W561/T561</f>
      </c>
      <c r="Y561" s="237">
        <f>T561/R561</f>
      </c>
      <c r="Z561" s="240">
        <f>W561/F561</f>
      </c>
      <c r="AA561" s="240">
        <f>W561/(F561+500)</f>
      </c>
      <c r="AB561" s="238">
        <v>0</v>
      </c>
      <c r="AC561" s="238">
        <v>0</v>
      </c>
      <c r="AD561" s="237">
        <f>AB561/T561</f>
      </c>
      <c r="AE561" s="240">
        <f>(W561-AC561)/(F561+500)</f>
      </c>
      <c r="AF561" s="240" t="s">
        <v>250</v>
      </c>
    </row>
    <row r="562">
      <c r="A562" s="228"/>
      <c r="B562" s="229"/>
      <c r="C562" s="230"/>
      <c r="D562" s="231" t="s">
        <v>251</v>
      </c>
      <c r="E562" s="243">
        <v>553.19</v>
      </c>
      <c r="F562" s="233"/>
      <c r="G562" s="232">
        <v>3814</v>
      </c>
      <c r="H562" s="232">
        <v>184</v>
      </c>
      <c r="I562" s="234">
        <f t="shared" si="732"/>
      </c>
      <c r="J562" s="235">
        <f t="shared" si="857"/>
      </c>
      <c r="K562" s="232">
        <v>9</v>
      </c>
      <c r="L562" s="235">
        <f t="shared" si="965"/>
      </c>
      <c r="M562" s="232">
        <v>0</v>
      </c>
      <c r="N562" s="236">
        <f t="shared" si="1027"/>
      </c>
      <c r="O562" s="232">
        <v>1</v>
      </c>
      <c r="P562" s="236">
        <f t="shared" si="1058"/>
      </c>
      <c r="Q562" s="237"/>
      <c r="R562" s="238"/>
      <c r="S562" s="237"/>
      <c r="T562" s="238"/>
      <c r="U562" s="239"/>
      <c r="V562" s="240"/>
      <c r="W562" s="241"/>
      <c r="X562" s="240"/>
      <c r="Y562" s="237"/>
      <c r="Z562" s="240"/>
      <c r="AA562" s="240"/>
      <c r="AB562" s="238"/>
      <c r="AC562" s="238"/>
      <c r="AD562" s="237"/>
      <c r="AE562" s="240"/>
      <c r="AF562" s="242" t="s">
        <v>299</v>
      </c>
    </row>
    <row r="563">
      <c r="A563" s="228"/>
      <c r="B563" s="229" t="s">
        <v>254</v>
      </c>
      <c r="C563" s="230" t="s">
        <v>248</v>
      </c>
      <c r="D563" s="231" t="s">
        <v>249</v>
      </c>
      <c r="E563" s="232">
        <v>30.02</v>
      </c>
      <c r="F563" s="233">
        <f>E563+E564</f>
      </c>
      <c r="G563" s="232">
        <v>195</v>
      </c>
      <c r="H563" s="232">
        <v>48</v>
      </c>
      <c r="I563" s="234">
        <f t="shared" si="732"/>
      </c>
      <c r="J563" s="234">
        <f t="shared" ref="J563:J566" si="775">I563/H563</f>
      </c>
      <c r="K563" s="232">
        <v>1</v>
      </c>
      <c r="L563" s="235">
        <f t="shared" si="965"/>
      </c>
      <c r="M563" s="232">
        <v>0</v>
      </c>
      <c r="N563" s="236">
        <f t="shared" si="1027"/>
      </c>
      <c r="O563" s="232">
        <v>0</v>
      </c>
      <c r="P563" s="236">
        <f t="shared" si="1058"/>
      </c>
      <c r="Q563" s="237">
        <f>(M563+M564)/(O563+O564)</f>
      </c>
      <c r="R563" s="238">
        <v>5</v>
      </c>
      <c r="S563" s="237">
        <f>(O563+O564)/(K563+K564)</f>
      </c>
      <c r="T563" s="238">
        <v>1</v>
      </c>
      <c r="U563" s="239">
        <f>F563/T563</f>
      </c>
      <c r="V563" s="240">
        <f>(F563+500)/T563</f>
      </c>
      <c r="W563" s="241">
        <v>2911.2</v>
      </c>
      <c r="X563" s="240">
        <f>W563/T563</f>
      </c>
      <c r="Y563" s="237">
        <f>T563/R563</f>
      </c>
      <c r="Z563" s="240">
        <f>W563/F563</f>
      </c>
      <c r="AA563" s="240">
        <f>W563/(F563+500)</f>
      </c>
      <c r="AB563" s="238">
        <v>0</v>
      </c>
      <c r="AC563" s="238">
        <v>0</v>
      </c>
      <c r="AD563" s="237">
        <f>AB563/T563</f>
      </c>
      <c r="AE563" s="240">
        <f>(W563-AC563)/(F563+500)</f>
      </c>
      <c r="AF563" s="240" t="s">
        <v>250</v>
      </c>
    </row>
    <row r="564">
      <c r="A564" s="228"/>
      <c r="B564" s="229"/>
      <c r="C564" s="230"/>
      <c r="D564" s="231" t="s">
        <v>251</v>
      </c>
      <c r="E564" s="232">
        <v>434.66</v>
      </c>
      <c r="F564" s="233"/>
      <c r="G564" s="232">
        <v>3347</v>
      </c>
      <c r="H564" s="232">
        <v>168</v>
      </c>
      <c r="I564" s="234">
        <f t="shared" si="732"/>
      </c>
      <c r="J564" s="234">
        <f t="shared" si="775"/>
      </c>
      <c r="K564" s="232">
        <v>9</v>
      </c>
      <c r="L564" s="235">
        <f t="shared" si="965"/>
      </c>
      <c r="M564" s="232">
        <v>0</v>
      </c>
      <c r="N564" s="236">
        <f t="shared" si="1027"/>
      </c>
      <c r="O564" s="232">
        <v>5</v>
      </c>
      <c r="P564" s="236">
        <f t="shared" si="1058"/>
      </c>
      <c r="Q564" s="237"/>
      <c r="R564" s="238"/>
      <c r="S564" s="237"/>
      <c r="T564" s="238"/>
      <c r="U564" s="239"/>
      <c r="V564" s="240"/>
      <c r="W564" s="241"/>
      <c r="X564" s="240"/>
      <c r="Y564" s="237"/>
      <c r="Z564" s="240"/>
      <c r="AA564" s="240"/>
      <c r="AB564" s="238"/>
      <c r="AC564" s="238"/>
      <c r="AD564" s="237"/>
      <c r="AE564" s="240"/>
      <c r="AF564" s="242" t="s">
        <v>299</v>
      </c>
    </row>
    <row r="565">
      <c r="A565" s="228"/>
      <c r="B565" s="229" t="s">
        <v>255</v>
      </c>
      <c r="C565" s="230" t="s">
        <v>248</v>
      </c>
      <c r="D565" s="231" t="s">
        <v>249</v>
      </c>
      <c r="E565" s="232">
        <v>17.48</v>
      </c>
      <c r="F565" s="233">
        <f>E565+E566</f>
      </c>
      <c r="G565" s="232">
        <v>174</v>
      </c>
      <c r="H565" s="232">
        <v>26</v>
      </c>
      <c r="I565" s="234">
        <f t="shared" si="732"/>
      </c>
      <c r="J565" s="234">
        <f t="shared" si="775"/>
      </c>
      <c r="K565" s="232">
        <v>0</v>
      </c>
      <c r="L565" s="235">
        <f t="shared" si="965"/>
      </c>
      <c r="M565" s="232">
        <v>0</v>
      </c>
      <c r="N565" s="236">
        <f t="shared" si="1027"/>
      </c>
      <c r="O565" s="232">
        <v>0</v>
      </c>
      <c r="P565" s="236">
        <f t="shared" si="1058"/>
      </c>
      <c r="Q565" s="237">
        <f>(M565+M566)/(O565+O566)</f>
      </c>
      <c r="R565" s="238">
        <v>2</v>
      </c>
      <c r="S565" s="237">
        <f>(O565+O566)/(K565+K566)</f>
      </c>
      <c r="T565" s="238">
        <v>2</v>
      </c>
      <c r="U565" s="239">
        <f>F565/T565</f>
      </c>
      <c r="V565" s="240">
        <f>(F565+500)/T565</f>
      </c>
      <c r="W565" s="241">
        <v>2383.2</v>
      </c>
      <c r="X565" s="240">
        <f>W565/T565</f>
      </c>
      <c r="Y565" s="237">
        <f>T565/R565</f>
      </c>
      <c r="Z565" s="240">
        <f>W565/F565</f>
      </c>
      <c r="AA565" s="240">
        <f>W565/(F565+500)</f>
      </c>
      <c r="AB565" s="238">
        <v>2</v>
      </c>
      <c r="AC565" s="238">
        <v>2383.2</v>
      </c>
      <c r="AD565" s="237">
        <f>AB565/T565</f>
      </c>
      <c r="AE565" s="240">
        <f>(W565-AC565)/(F565+500)</f>
      </c>
      <c r="AF565" s="240" t="s">
        <v>250</v>
      </c>
    </row>
    <row r="566">
      <c r="A566" s="228"/>
      <c r="B566" s="229"/>
      <c r="C566" s="230"/>
      <c r="D566" s="231" t="s">
        <v>251</v>
      </c>
      <c r="E566" s="232">
        <v>584.21</v>
      </c>
      <c r="F566" s="233"/>
      <c r="G566" s="232">
        <v>3899</v>
      </c>
      <c r="H566" s="232">
        <v>155</v>
      </c>
      <c r="I566" s="234">
        <f t="shared" si="732"/>
      </c>
      <c r="J566" s="234">
        <f t="shared" si="775"/>
      </c>
      <c r="K566" s="232">
        <v>8</v>
      </c>
      <c r="L566" s="235">
        <f t="shared" si="965"/>
      </c>
      <c r="M566" s="232">
        <v>2</v>
      </c>
      <c r="N566" s="236">
        <f t="shared" si="1027"/>
      </c>
      <c r="O566" s="232">
        <v>2</v>
      </c>
      <c r="P566" s="236">
        <f t="shared" si="1058"/>
      </c>
      <c r="Q566" s="237"/>
      <c r="R566" s="238"/>
      <c r="S566" s="237"/>
      <c r="T566" s="238"/>
      <c r="U566" s="239"/>
      <c r="V566" s="240"/>
      <c r="W566" s="241"/>
      <c r="X566" s="240"/>
      <c r="Y566" s="237"/>
      <c r="Z566" s="240"/>
      <c r="AA566" s="240"/>
      <c r="AB566" s="238"/>
      <c r="AC566" s="238"/>
      <c r="AD566" s="237"/>
      <c r="AE566" s="240"/>
      <c r="AF566" s="242" t="s">
        <v>299</v>
      </c>
    </row>
    <row r="567">
      <c r="A567" s="228"/>
      <c r="B567" s="229" t="s">
        <v>256</v>
      </c>
      <c r="C567" s="230" t="s">
        <v>248</v>
      </c>
      <c r="D567" s="231" t="s">
        <v>249</v>
      </c>
      <c r="E567" s="243">
        <v>36.19</v>
      </c>
      <c r="F567" s="244">
        <f>E567+E568</f>
      </c>
      <c r="G567" s="232">
        <v>117</v>
      </c>
      <c r="H567" s="232">
        <v>13</v>
      </c>
      <c r="I567" s="234">
        <f t="shared" si="732"/>
      </c>
      <c r="J567" s="235">
        <f t="shared" ref="J567:J571" si="858">(E567/G567)*1000</f>
      </c>
      <c r="K567" s="232">
        <v>0</v>
      </c>
      <c r="L567" s="235">
        <f t="shared" si="965"/>
      </c>
      <c r="M567" s="232">
        <v>0</v>
      </c>
      <c r="N567" s="236">
        <f t="shared" si="1027"/>
      </c>
      <c r="O567" s="232">
        <v>0</v>
      </c>
      <c r="P567" s="236">
        <f t="shared" si="1058"/>
      </c>
      <c r="Q567" s="237">
        <f>(M567+M568)/(O567+O568)</f>
      </c>
      <c r="R567" s="238">
        <v>1</v>
      </c>
      <c r="S567" s="237">
        <f>(O567+O568)/(K567+K568)</f>
      </c>
      <c r="T567" s="238">
        <v>0</v>
      </c>
      <c r="U567" s="239">
        <f>F567/T567</f>
      </c>
      <c r="V567" s="240">
        <f>(F567+500)/T567</f>
      </c>
      <c r="W567" s="238">
        <v>0</v>
      </c>
      <c r="X567" s="240">
        <f>W567/T567</f>
      </c>
      <c r="Y567" s="237">
        <f>T567/R567</f>
      </c>
      <c r="Z567" s="240">
        <f>W567/F567</f>
      </c>
      <c r="AA567" s="240">
        <f>W567/(F567+500)</f>
      </c>
      <c r="AB567" s="238">
        <v>0</v>
      </c>
      <c r="AC567" s="238">
        <v>0</v>
      </c>
      <c r="AD567" s="237">
        <f>AB567/T567</f>
      </c>
      <c r="AE567" s="240">
        <f>(W567-AC567)/(F567+500)</f>
      </c>
      <c r="AF567" s="240" t="s">
        <v>250</v>
      </c>
    </row>
    <row r="568">
      <c r="A568" s="228"/>
      <c r="B568" s="229"/>
      <c r="C568" s="230"/>
      <c r="D568" s="231" t="s">
        <v>251</v>
      </c>
      <c r="E568" s="243">
        <v>967.45</v>
      </c>
      <c r="F568" s="244"/>
      <c r="G568" s="232">
        <v>5769</v>
      </c>
      <c r="H568" s="245">
        <v>230</v>
      </c>
      <c r="I568" s="234">
        <f t="shared" si="732"/>
      </c>
      <c r="J568" s="235">
        <f t="shared" si="858"/>
      </c>
      <c r="K568" s="232">
        <v>20</v>
      </c>
      <c r="L568" s="235">
        <f t="shared" si="965"/>
      </c>
      <c r="M568" s="232">
        <v>0</v>
      </c>
      <c r="N568" s="236">
        <f t="shared" si="1027"/>
      </c>
      <c r="O568" s="232">
        <v>1</v>
      </c>
      <c r="P568" s="236">
        <f t="shared" si="1058"/>
      </c>
      <c r="Q568" s="237"/>
      <c r="R568" s="238"/>
      <c r="S568" s="237"/>
      <c r="T568" s="238"/>
      <c r="U568" s="239"/>
      <c r="V568" s="240"/>
      <c r="W568" s="238"/>
      <c r="X568" s="240"/>
      <c r="Y568" s="237"/>
      <c r="Z568" s="240"/>
      <c r="AA568" s="240"/>
      <c r="AB568" s="238"/>
      <c r="AC568" s="238"/>
      <c r="AD568" s="237"/>
      <c r="AE568" s="240"/>
      <c r="AF568" s="242" t="s">
        <v>299</v>
      </c>
    </row>
    <row r="569">
      <c r="A569" s="228"/>
      <c r="B569" s="246" t="s">
        <v>257</v>
      </c>
      <c r="C569" s="246"/>
      <c r="D569" s="246"/>
      <c r="E569" s="247">
        <f>SUM(E559:E568)</f>
      </c>
      <c r="F569" s="247">
        <f>SUM(F559:F568)</f>
      </c>
      <c r="G569" s="247">
        <f>SUM(G559:G568)</f>
      </c>
      <c r="H569" s="247">
        <f>SUM(H559:H568)</f>
      </c>
      <c r="I569" s="248">
        <f t="shared" si="732"/>
      </c>
      <c r="J569" s="249">
        <f t="shared" si="858"/>
      </c>
      <c r="K569" s="247">
        <f>SUM(K559:K568)</f>
      </c>
      <c r="L569" s="249">
        <f t="shared" si="965"/>
      </c>
      <c r="M569" s="247">
        <f>SUM(M559:M568)</f>
      </c>
      <c r="N569" s="250">
        <f t="shared" si="1027"/>
      </c>
      <c r="O569" s="247">
        <f>SUM(O559:O568)</f>
      </c>
      <c r="P569" s="250">
        <f t="shared" si="1058"/>
      </c>
      <c r="Q569" s="251">
        <f>M569/O569</f>
      </c>
      <c r="R569" s="247">
        <f>SUM(R559:R568)</f>
      </c>
      <c r="S569" s="251">
        <f>(O569+O569)/(K569+K569)</f>
      </c>
      <c r="T569" s="247">
        <f>SUM(T559:T568)</f>
      </c>
      <c r="U569" s="252">
        <f t="shared" ref="U569:U570" si="57">F569/T569</f>
      </c>
      <c r="V569" s="253">
        <f>(F569+5*500)/T569</f>
      </c>
      <c r="W569" s="249">
        <f>SUM(W559:W568)</f>
      </c>
      <c r="X569" s="254">
        <f t="shared" ref="X569:X570" si="225">W569/T569</f>
      </c>
      <c r="Y569" s="251">
        <f t="shared" ref="Y569:Y570" si="363">T569/R569</f>
      </c>
      <c r="Z569" s="253">
        <f t="shared" ref="Z569:Z570" si="501">W569/F569</f>
      </c>
      <c r="AA569" s="253">
        <f>W569/(F569+COUNT(W559:W568)*500)</f>
      </c>
      <c r="AB569" s="247">
        <f>SUM(AB559:AB568)</f>
      </c>
      <c r="AC569" s="247">
        <f>SUM(AC559:AC568)</f>
      </c>
      <c r="AD569" s="251">
        <f t="shared" ref="AD569:AD570" si="639">AB569/T569</f>
      </c>
      <c r="AE569" s="255">
        <f>(W569-AC569)/(F569+COUNT(W559:W568)*500)</f>
      </c>
      <c r="AF569" s="240"/>
    </row>
    <row r="570">
      <c r="A570" s="228"/>
      <c r="B570" s="229" t="s">
        <v>258</v>
      </c>
      <c r="C570" s="256" t="s">
        <v>273</v>
      </c>
      <c r="D570" s="231" t="s">
        <v>249</v>
      </c>
      <c r="E570" s="243">
        <v>29.85</v>
      </c>
      <c r="F570" s="244">
        <f>E570+E571</f>
      </c>
      <c r="G570" s="232">
        <v>166</v>
      </c>
      <c r="H570" s="232">
        <v>19</v>
      </c>
      <c r="I570" s="234">
        <f t="shared" si="732"/>
      </c>
      <c r="J570" s="235">
        <f t="shared" si="858"/>
      </c>
      <c r="K570" s="232">
        <v>0</v>
      </c>
      <c r="L570" s="235">
        <f t="shared" si="965"/>
      </c>
      <c r="M570" s="232">
        <v>0</v>
      </c>
      <c r="N570" s="236">
        <f t="shared" si="1027"/>
      </c>
      <c r="O570" s="232">
        <v>0</v>
      </c>
      <c r="P570" s="236">
        <f t="shared" si="1058"/>
      </c>
      <c r="Q570" s="237">
        <f>(M570+M571)/(O570+O571)</f>
      </c>
      <c r="R570" s="238">
        <v>1</v>
      </c>
      <c r="S570" s="237">
        <f>(O570+O571)/(K570+K571)</f>
      </c>
      <c r="T570" s="238">
        <v>1</v>
      </c>
      <c r="U570" s="239">
        <f t="shared" si="57"/>
      </c>
      <c r="V570" s="240">
        <f>(F570+500)/T570</f>
      </c>
      <c r="W570" s="241">
        <v>1663.2000000000007</v>
      </c>
      <c r="X570" s="240">
        <f t="shared" si="225"/>
      </c>
      <c r="Y570" s="237">
        <f t="shared" si="363"/>
      </c>
      <c r="Z570" s="240">
        <f t="shared" si="501"/>
      </c>
      <c r="AA570" s="240">
        <f>W570/(F570+500)</f>
      </c>
      <c r="AB570" s="238">
        <v>0</v>
      </c>
      <c r="AC570" s="238">
        <v>0</v>
      </c>
      <c r="AD570" s="237">
        <f t="shared" si="639"/>
      </c>
      <c r="AE570" s="240">
        <f>(W570-AC570)/(F570+500)</f>
      </c>
      <c r="AF570" s="240" t="s">
        <v>250</v>
      </c>
    </row>
    <row r="571">
      <c r="A571" s="228"/>
      <c r="B571" s="229"/>
      <c r="C571" s="256"/>
      <c r="D571" s="231" t="s">
        <v>251</v>
      </c>
      <c r="E571" s="243">
        <v>1060.75</v>
      </c>
      <c r="F571" s="244"/>
      <c r="G571" s="232">
        <v>7312</v>
      </c>
      <c r="H571" s="245">
        <v>237</v>
      </c>
      <c r="I571" s="234">
        <f t="shared" si="732"/>
      </c>
      <c r="J571" s="235">
        <f t="shared" si="858"/>
      </c>
      <c r="K571" s="232">
        <v>21</v>
      </c>
      <c r="L571" s="235">
        <f t="shared" si="965"/>
      </c>
      <c r="M571" s="232">
        <v>1</v>
      </c>
      <c r="N571" s="236">
        <f t="shared" si="1027"/>
      </c>
      <c r="O571" s="232">
        <v>1</v>
      </c>
      <c r="P571" s="236">
        <f t="shared" si="1058"/>
      </c>
      <c r="Q571" s="237"/>
      <c r="R571" s="238"/>
      <c r="S571" s="237"/>
      <c r="T571" s="238"/>
      <c r="U571" s="239"/>
      <c r="V571" s="240"/>
      <c r="W571" s="241"/>
      <c r="X571" s="240"/>
      <c r="Y571" s="237"/>
      <c r="Z571" s="240"/>
      <c r="AA571" s="240"/>
      <c r="AB571" s="238"/>
      <c r="AC571" s="238"/>
      <c r="AD571" s="237"/>
      <c r="AE571" s="240"/>
      <c r="AF571" s="242" t="s">
        <v>299</v>
      </c>
    </row>
    <row r="572">
      <c r="A572" s="228"/>
      <c r="B572" s="229" t="s">
        <v>260</v>
      </c>
      <c r="C572" s="256" t="s">
        <v>273</v>
      </c>
      <c r="D572" s="231" t="s">
        <v>249</v>
      </c>
      <c r="E572" s="232">
        <v>46.04</v>
      </c>
      <c r="F572" s="233">
        <f>E572+E573</f>
      </c>
      <c r="G572" s="232">
        <v>272</v>
      </c>
      <c r="H572" s="232">
        <v>29</v>
      </c>
      <c r="I572" s="234">
        <f t="shared" si="732"/>
      </c>
      <c r="J572" s="234">
        <f t="shared" ref="J572:J573" si="776">I572/H572</f>
      </c>
      <c r="K572" s="232">
        <v>0</v>
      </c>
      <c r="L572" s="235">
        <f t="shared" si="965"/>
      </c>
      <c r="M572" s="232">
        <v>0</v>
      </c>
      <c r="N572" s="236">
        <f t="shared" si="1027"/>
      </c>
      <c r="O572" s="232">
        <v>0</v>
      </c>
      <c r="P572" s="236">
        <f t="shared" si="1058"/>
      </c>
      <c r="Q572" s="237">
        <f>(M572+M573)/(O572+O573)</f>
      </c>
      <c r="R572" s="238">
        <v>1</v>
      </c>
      <c r="S572" s="237">
        <f>(O572+O573)/(K572+K573)</f>
      </c>
      <c r="T572" s="238">
        <v>0</v>
      </c>
      <c r="U572" s="239">
        <f>F572/T572</f>
      </c>
      <c r="V572" s="240">
        <f>(F572+500)/T572</f>
      </c>
      <c r="W572" s="241">
        <v>0</v>
      </c>
      <c r="X572" s="240">
        <f>W572/T572</f>
      </c>
      <c r="Y572" s="237">
        <f>T572/R572</f>
      </c>
      <c r="Z572" s="240">
        <f>W572/F572</f>
      </c>
      <c r="AA572" s="240">
        <f>W572/(F572+500)</f>
      </c>
      <c r="AB572" s="238">
        <v>0</v>
      </c>
      <c r="AC572" s="238">
        <v>0</v>
      </c>
      <c r="AD572" s="237">
        <f>AB572/T572</f>
      </c>
      <c r="AE572" s="240">
        <f>(W572-AC572)/(F572+500)</f>
      </c>
      <c r="AF572" s="240" t="s">
        <v>250</v>
      </c>
    </row>
    <row r="573">
      <c r="A573" s="228"/>
      <c r="B573" s="229"/>
      <c r="C573" s="256"/>
      <c r="D573" s="231" t="s">
        <v>251</v>
      </c>
      <c r="E573" s="232">
        <v>996.39</v>
      </c>
      <c r="F573" s="233"/>
      <c r="G573" s="232">
        <v>6415</v>
      </c>
      <c r="H573" s="232">
        <v>260</v>
      </c>
      <c r="I573" s="234">
        <f t="shared" si="732"/>
      </c>
      <c r="J573" s="234">
        <f t="shared" si="776"/>
      </c>
      <c r="K573" s="232">
        <v>14</v>
      </c>
      <c r="L573" s="235">
        <f t="shared" si="965"/>
      </c>
      <c r="M573" s="232">
        <v>0</v>
      </c>
      <c r="N573" s="236">
        <f t="shared" si="1027"/>
      </c>
      <c r="O573" s="232">
        <v>0</v>
      </c>
      <c r="P573" s="236">
        <f t="shared" si="1058"/>
      </c>
      <c r="Q573" s="237"/>
      <c r="R573" s="238"/>
      <c r="S573" s="237"/>
      <c r="T573" s="238"/>
      <c r="U573" s="239"/>
      <c r="V573" s="240"/>
      <c r="W573" s="241"/>
      <c r="X573" s="240"/>
      <c r="Y573" s="237"/>
      <c r="Z573" s="240"/>
      <c r="AA573" s="240"/>
      <c r="AB573" s="238"/>
      <c r="AC573" s="238"/>
      <c r="AD573" s="237"/>
      <c r="AE573" s="240"/>
      <c r="AF573" s="242" t="s">
        <v>299</v>
      </c>
    </row>
    <row r="574">
      <c r="A574" s="228"/>
      <c r="B574" s="229" t="s">
        <v>261</v>
      </c>
      <c r="C574" s="256" t="s">
        <v>273</v>
      </c>
      <c r="D574" s="231" t="s">
        <v>249</v>
      </c>
      <c r="E574" s="232">
        <v>118.73</v>
      </c>
      <c r="F574" s="233">
        <f>E574+E575</f>
      </c>
      <c r="G574" s="232">
        <v>304</v>
      </c>
      <c r="H574" s="232">
        <v>23</v>
      </c>
      <c r="I574" s="234">
        <f t="shared" si="732"/>
      </c>
      <c r="J574" s="235">
        <f t="shared" ref="J574:J582" si="859">(E574/G574)*1000</f>
      </c>
      <c r="K574" s="232">
        <v>0</v>
      </c>
      <c r="L574" s="235">
        <f t="shared" si="965"/>
      </c>
      <c r="M574" s="232">
        <v>0</v>
      </c>
      <c r="N574" s="236">
        <f t="shared" si="1027"/>
      </c>
      <c r="O574" s="232">
        <v>0</v>
      </c>
      <c r="P574" s="236">
        <f t="shared" si="1058"/>
      </c>
      <c r="Q574" s="237">
        <f>(M574+M575)/(O574+O575)</f>
      </c>
      <c r="R574" s="238">
        <v>3</v>
      </c>
      <c r="S574" s="237">
        <f>(O574+O575)/(K574+K575)</f>
      </c>
      <c r="T574" s="238">
        <v>2</v>
      </c>
      <c r="U574" s="239">
        <f>F574/T574</f>
      </c>
      <c r="V574" s="240">
        <f>(F574+500)/T574</f>
      </c>
      <c r="W574" s="241">
        <v>4922.4</v>
      </c>
      <c r="X574" s="240">
        <f>W574/T574</f>
      </c>
      <c r="Y574" s="237">
        <f>T574/R574</f>
      </c>
      <c r="Z574" s="240">
        <f>W574/F574</f>
      </c>
      <c r="AA574" s="240">
        <f>W574/(F574+500)</f>
      </c>
      <c r="AB574" s="238">
        <v>0</v>
      </c>
      <c r="AC574" s="238">
        <v>0</v>
      </c>
      <c r="AD574" s="237">
        <f>AB574/T574</f>
      </c>
      <c r="AE574" s="240">
        <f>(W574-AC574)/(F574+500)</f>
      </c>
      <c r="AF574" s="240" t="s">
        <v>250</v>
      </c>
    </row>
    <row r="575">
      <c r="A575" s="228"/>
      <c r="B575" s="229"/>
      <c r="C575" s="256"/>
      <c r="D575" s="231" t="s">
        <v>251</v>
      </c>
      <c r="E575" s="232">
        <v>980.01</v>
      </c>
      <c r="F575" s="233"/>
      <c r="G575" s="232">
        <v>5163</v>
      </c>
      <c r="H575" s="232">
        <v>272</v>
      </c>
      <c r="I575" s="234">
        <f t="shared" si="732"/>
      </c>
      <c r="J575" s="235">
        <f t="shared" si="859"/>
      </c>
      <c r="K575" s="232">
        <v>13</v>
      </c>
      <c r="L575" s="235">
        <f t="shared" si="965"/>
      </c>
      <c r="M575" s="232">
        <v>2</v>
      </c>
      <c r="N575" s="236">
        <f t="shared" si="1027"/>
      </c>
      <c r="O575" s="232">
        <v>1</v>
      </c>
      <c r="P575" s="236">
        <f t="shared" si="1058"/>
      </c>
      <c r="Q575" s="237"/>
      <c r="R575" s="238"/>
      <c r="S575" s="237"/>
      <c r="T575" s="238"/>
      <c r="U575" s="239"/>
      <c r="V575" s="240"/>
      <c r="W575" s="241"/>
      <c r="X575" s="240"/>
      <c r="Y575" s="237"/>
      <c r="Z575" s="240"/>
      <c r="AA575" s="240"/>
      <c r="AB575" s="238"/>
      <c r="AC575" s="238"/>
      <c r="AD575" s="237"/>
      <c r="AE575" s="240"/>
      <c r="AF575" s="242" t="s">
        <v>299</v>
      </c>
    </row>
    <row r="576">
      <c r="A576" s="228"/>
      <c r="B576" s="229" t="s">
        <v>262</v>
      </c>
      <c r="C576" s="256" t="s">
        <v>273</v>
      </c>
      <c r="D576" s="231" t="s">
        <v>249</v>
      </c>
      <c r="E576" s="232">
        <v>128.05</v>
      </c>
      <c r="F576" s="233">
        <f>E576+E577</f>
      </c>
      <c r="G576" s="232">
        <v>356</v>
      </c>
      <c r="H576" s="232">
        <v>35</v>
      </c>
      <c r="I576" s="234">
        <f t="shared" si="732"/>
      </c>
      <c r="J576" s="235">
        <f t="shared" si="859"/>
      </c>
      <c r="K576" s="232">
        <v>1</v>
      </c>
      <c r="L576" s="235">
        <f t="shared" si="965"/>
      </c>
      <c r="M576" s="232">
        <v>0</v>
      </c>
      <c r="N576" s="236">
        <f t="shared" si="1027"/>
      </c>
      <c r="O576" s="232">
        <v>0</v>
      </c>
      <c r="P576" s="236">
        <f t="shared" si="1058"/>
      </c>
      <c r="Q576" s="237">
        <f>(M576+M577)/(O576+O577)</f>
      </c>
      <c r="R576" s="238">
        <v>5</v>
      </c>
      <c r="S576" s="237">
        <f>(O576+O577)/(K576+K577)</f>
      </c>
      <c r="T576" s="238">
        <v>2</v>
      </c>
      <c r="U576" s="239">
        <f>F576/T576</f>
      </c>
      <c r="V576" s="240">
        <f>(F576+500)/T576</f>
      </c>
      <c r="W576" s="241">
        <v>1658.3999999999996</v>
      </c>
      <c r="X576" s="240">
        <f>W576/T576</f>
      </c>
      <c r="Y576" s="237">
        <f>T576/R576</f>
      </c>
      <c r="Z576" s="240">
        <f>W576/F576</f>
      </c>
      <c r="AA576" s="240">
        <f>W576/(F576+500)</f>
      </c>
      <c r="AB576" s="238">
        <v>0</v>
      </c>
      <c r="AC576" s="238">
        <v>0</v>
      </c>
      <c r="AD576" s="237">
        <f>AB576/T576</f>
      </c>
      <c r="AE576" s="240">
        <f>(W576-AC576)/(F576+500)</f>
      </c>
      <c r="AF576" s="240" t="s">
        <v>250</v>
      </c>
    </row>
    <row r="577">
      <c r="A577" s="228"/>
      <c r="B577" s="229"/>
      <c r="C577" s="256"/>
      <c r="D577" s="231" t="s">
        <v>251</v>
      </c>
      <c r="E577" s="232">
        <v>1581.45</v>
      </c>
      <c r="F577" s="233"/>
      <c r="G577" s="232">
        <v>8950</v>
      </c>
      <c r="H577" s="232">
        <v>477</v>
      </c>
      <c r="I577" s="234">
        <f t="shared" si="732"/>
      </c>
      <c r="J577" s="235">
        <f t="shared" si="859"/>
      </c>
      <c r="K577" s="232">
        <v>24</v>
      </c>
      <c r="L577" s="235">
        <f t="shared" si="965"/>
      </c>
      <c r="M577" s="232">
        <v>2</v>
      </c>
      <c r="N577" s="236">
        <f t="shared" si="1027"/>
      </c>
      <c r="O577" s="232">
        <v>2</v>
      </c>
      <c r="P577" s="236">
        <v>128.05</v>
      </c>
      <c r="Q577" s="237"/>
      <c r="R577" s="238"/>
      <c r="S577" s="237"/>
      <c r="T577" s="238"/>
      <c r="U577" s="239"/>
      <c r="V577" s="240"/>
      <c r="W577" s="241"/>
      <c r="X577" s="240"/>
      <c r="Y577" s="237"/>
      <c r="Z577" s="240"/>
      <c r="AA577" s="240"/>
      <c r="AB577" s="238"/>
      <c r="AC577" s="238"/>
      <c r="AD577" s="237"/>
      <c r="AE577" s="240"/>
      <c r="AF577" s="242" t="s">
        <v>299</v>
      </c>
    </row>
    <row r="578">
      <c r="A578" s="228"/>
      <c r="B578" s="229" t="s">
        <v>263</v>
      </c>
      <c r="C578" s="256" t="s">
        <v>273</v>
      </c>
      <c r="D578" s="231" t="s">
        <v>249</v>
      </c>
      <c r="E578" s="232">
        <v>169.91</v>
      </c>
      <c r="F578" s="233">
        <f>E578+E579</f>
      </c>
      <c r="G578" s="232">
        <v>472</v>
      </c>
      <c r="H578" s="232">
        <v>56</v>
      </c>
      <c r="I578" s="234">
        <f t="shared" si="732"/>
      </c>
      <c r="J578" s="235">
        <f t="shared" si="859"/>
      </c>
      <c r="K578" s="232">
        <v>2</v>
      </c>
      <c r="L578" s="235">
        <f t="shared" si="965"/>
      </c>
      <c r="M578" s="232">
        <v>1</v>
      </c>
      <c r="N578" s="236">
        <f t="shared" si="1027"/>
      </c>
      <c r="O578" s="232">
        <v>1</v>
      </c>
      <c r="P578" s="236">
        <f t="shared" ref="P578:P603" si="1059">E578/O578</f>
      </c>
      <c r="Q578" s="237">
        <f>(M578+M579)/(O578+O579)</f>
      </c>
      <c r="R578" s="238">
        <v>3</v>
      </c>
      <c r="S578" s="237">
        <f>(O578+O579)/(K578+K579)</f>
      </c>
      <c r="T578" s="238">
        <v>1</v>
      </c>
      <c r="U578" s="239">
        <f>F578/T578</f>
      </c>
      <c r="V578" s="240">
        <f>(F578+500)/T578</f>
      </c>
      <c r="W578" s="241">
        <v>490.8000000000011</v>
      </c>
      <c r="X578" s="240">
        <f>W578/T578</f>
      </c>
      <c r="Y578" s="237">
        <f>T578/R578</f>
      </c>
      <c r="Z578" s="240">
        <f>W578/F578</f>
      </c>
      <c r="AA578" s="240">
        <f>W578/(F578+500)</f>
      </c>
      <c r="AB578" s="238">
        <v>0</v>
      </c>
      <c r="AC578" s="238">
        <v>0</v>
      </c>
      <c r="AD578" s="237">
        <f>AB578/T578</f>
      </c>
      <c r="AE578" s="240">
        <f>(W578-AC578)/(F578+500)</f>
      </c>
      <c r="AF578" s="240" t="s">
        <v>250</v>
      </c>
    </row>
    <row r="579">
      <c r="A579" s="228"/>
      <c r="B579" s="229"/>
      <c r="C579" s="256"/>
      <c r="D579" s="231" t="s">
        <v>251</v>
      </c>
      <c r="E579" s="232">
        <v>1557.47</v>
      </c>
      <c r="F579" s="233"/>
      <c r="G579" s="232">
        <v>10466</v>
      </c>
      <c r="H579" s="232">
        <v>485</v>
      </c>
      <c r="I579" s="234">
        <f t="shared" si="732"/>
      </c>
      <c r="J579" s="235">
        <f t="shared" si="859"/>
      </c>
      <c r="K579" s="232">
        <v>30</v>
      </c>
      <c r="L579" s="235">
        <f t="shared" si="965"/>
      </c>
      <c r="M579" s="232">
        <v>0</v>
      </c>
      <c r="N579" s="236">
        <f t="shared" si="1027"/>
      </c>
      <c r="O579" s="232">
        <v>0</v>
      </c>
      <c r="P579" s="236">
        <f t="shared" si="1059"/>
      </c>
      <c r="Q579" s="237"/>
      <c r="R579" s="238"/>
      <c r="S579" s="237"/>
      <c r="T579" s="238"/>
      <c r="U579" s="239"/>
      <c r="V579" s="240"/>
      <c r="W579" s="241"/>
      <c r="X579" s="240"/>
      <c r="Y579" s="237"/>
      <c r="Z579" s="240"/>
      <c r="AA579" s="240"/>
      <c r="AB579" s="238"/>
      <c r="AC579" s="238"/>
      <c r="AD579" s="237"/>
      <c r="AE579" s="240"/>
      <c r="AF579" s="242" t="s">
        <v>299</v>
      </c>
    </row>
    <row r="580">
      <c r="A580" s="228"/>
      <c r="B580" s="246" t="s">
        <v>257</v>
      </c>
      <c r="C580" s="246"/>
      <c r="D580" s="246"/>
      <c r="E580" s="247">
        <f>SUM(E570:E579)</f>
      </c>
      <c r="F580" s="247">
        <f>SUM(F570:F579)</f>
      </c>
      <c r="G580" s="247">
        <f>SUM(G570:G579)</f>
      </c>
      <c r="H580" s="247">
        <f>SUM(H570:H579)</f>
      </c>
      <c r="I580" s="248">
        <f t="shared" si="732"/>
      </c>
      <c r="J580" s="249">
        <f t="shared" si="859"/>
      </c>
      <c r="K580" s="247">
        <f>SUM(K570:K579)</f>
      </c>
      <c r="L580" s="249">
        <f t="shared" si="965"/>
      </c>
      <c r="M580" s="247">
        <f>SUM(M570:M579)</f>
      </c>
      <c r="N580" s="250">
        <f t="shared" si="1027"/>
      </c>
      <c r="O580" s="247">
        <f>SUM(O570:O579)</f>
      </c>
      <c r="P580" s="250">
        <f t="shared" si="1059"/>
      </c>
      <c r="Q580" s="251">
        <f>M580/O580</f>
      </c>
      <c r="R580" s="247">
        <f>SUM(R570:R579)</f>
      </c>
      <c r="S580" s="251">
        <f>(O580+O580)/(K580+K580)</f>
      </c>
      <c r="T580" s="247">
        <f>SUM(T570:T579)</f>
      </c>
      <c r="U580" s="252">
        <f t="shared" ref="U580:U581" si="58">F580/T580</f>
      </c>
      <c r="V580" s="253">
        <f>(F580+5*500)/T580</f>
      </c>
      <c r="W580" s="249">
        <f>SUM(W570:W579)</f>
      </c>
      <c r="X580" s="254">
        <f t="shared" ref="X580:X581" si="226">W580/T580</f>
      </c>
      <c r="Y580" s="251">
        <f t="shared" ref="Y580:Y581" si="364">T580/R580</f>
      </c>
      <c r="Z580" s="253">
        <f t="shared" ref="Z580:Z581" si="502">W580/F580</f>
      </c>
      <c r="AA580" s="253">
        <f>W580/(F580+COUNT(W570:W579)*500)</f>
      </c>
      <c r="AB580" s="247">
        <f>SUM(AB570:AB579)</f>
      </c>
      <c r="AC580" s="247">
        <f>SUM(AC570:AC579)</f>
      </c>
      <c r="AD580" s="251">
        <f t="shared" ref="AD580:AD581" si="640">AB580/T580</f>
      </c>
      <c r="AE580" s="255">
        <f>(W580-AC580)/(F580+COUNT(W570:W579))</f>
      </c>
      <c r="AF580" s="240"/>
    </row>
    <row r="581">
      <c r="A581" s="228"/>
      <c r="B581" s="229" t="s">
        <v>264</v>
      </c>
      <c r="C581" s="256" t="s">
        <v>291</v>
      </c>
      <c r="D581" s="231" t="s">
        <v>249</v>
      </c>
      <c r="E581" s="232">
        <v>366.44</v>
      </c>
      <c r="F581" s="233">
        <f>E581+E582</f>
      </c>
      <c r="G581" s="232">
        <v>838</v>
      </c>
      <c r="H581" s="232">
        <v>76</v>
      </c>
      <c r="I581" s="234">
        <f t="shared" si="732"/>
      </c>
      <c r="J581" s="235">
        <f t="shared" si="859"/>
      </c>
      <c r="K581" s="232">
        <v>3</v>
      </c>
      <c r="L581" s="235">
        <f t="shared" si="965"/>
      </c>
      <c r="M581" s="232">
        <v>0</v>
      </c>
      <c r="N581" s="236">
        <f t="shared" si="1027"/>
      </c>
      <c r="O581" s="232">
        <v>0</v>
      </c>
      <c r="P581" s="236">
        <f t="shared" si="1059"/>
      </c>
      <c r="Q581" s="237">
        <f>(M581+M582)/(O581+O582)</f>
      </c>
      <c r="R581" s="238">
        <v>3</v>
      </c>
      <c r="S581" s="237">
        <f>(O581+O582)/(K581+K582)</f>
      </c>
      <c r="T581" s="238">
        <v>0</v>
      </c>
      <c r="U581" s="239">
        <f t="shared" si="58"/>
      </c>
      <c r="V581" s="240">
        <f>(F581+500)/T581</f>
      </c>
      <c r="W581" s="241">
        <v>0</v>
      </c>
      <c r="X581" s="240">
        <f t="shared" si="226"/>
      </c>
      <c r="Y581" s="237">
        <f t="shared" si="364"/>
      </c>
      <c r="Z581" s="240">
        <f t="shared" si="502"/>
      </c>
      <c r="AA581" s="240">
        <f>W581/(F581+500)</f>
      </c>
      <c r="AB581" s="238">
        <v>0</v>
      </c>
      <c r="AC581" s="238">
        <v>0</v>
      </c>
      <c r="AD581" s="237">
        <f t="shared" si="640"/>
      </c>
      <c r="AE581" s="240">
        <f>(W581-AC581)/(F581+500)</f>
      </c>
      <c r="AF581" s="240" t="s">
        <v>266</v>
      </c>
    </row>
    <row r="582">
      <c r="A582" s="228"/>
      <c r="B582" s="229"/>
      <c r="C582" s="256"/>
      <c r="D582" s="231" t="s">
        <v>251</v>
      </c>
      <c r="E582" s="232">
        <v>684.82</v>
      </c>
      <c r="F582" s="233"/>
      <c r="G582" s="232">
        <v>6079</v>
      </c>
      <c r="H582" s="232">
        <v>244</v>
      </c>
      <c r="I582" s="234">
        <f t="shared" si="732"/>
      </c>
      <c r="J582" s="235">
        <f t="shared" si="859"/>
      </c>
      <c r="K582" s="232">
        <v>11</v>
      </c>
      <c r="L582" s="235">
        <f t="shared" si="965"/>
      </c>
      <c r="M582" s="232">
        <v>0</v>
      </c>
      <c r="N582" s="236">
        <f t="shared" si="1027"/>
      </c>
      <c r="O582" s="232">
        <v>1</v>
      </c>
      <c r="P582" s="236">
        <f t="shared" si="1059"/>
      </c>
      <c r="Q582" s="237"/>
      <c r="R582" s="238"/>
      <c r="S582" s="237"/>
      <c r="T582" s="238"/>
      <c r="U582" s="239"/>
      <c r="V582" s="240"/>
      <c r="W582" s="241"/>
      <c r="X582" s="240"/>
      <c r="Y582" s="237"/>
      <c r="Z582" s="240"/>
      <c r="AA582" s="240"/>
      <c r="AB582" s="238"/>
      <c r="AC582" s="238"/>
      <c r="AD582" s="237"/>
      <c r="AE582" s="240"/>
      <c r="AF582" s="242" t="s">
        <v>252</v>
      </c>
    </row>
    <row r="583">
      <c r="A583" s="228"/>
      <c r="B583" s="229" t="s">
        <v>268</v>
      </c>
      <c r="C583" s="256" t="s">
        <v>291</v>
      </c>
      <c r="D583" s="231" t="s">
        <v>249</v>
      </c>
      <c r="E583" s="232">
        <v>468.93</v>
      </c>
      <c r="F583" s="233">
        <f>E583+E584</f>
      </c>
      <c r="G583" s="232">
        <v>935</v>
      </c>
      <c r="H583" s="232">
        <v>101</v>
      </c>
      <c r="I583" s="234">
        <f t="shared" si="732"/>
      </c>
      <c r="J583" s="234">
        <f t="shared" ref="J583:J584" si="777">I583/H583</f>
      </c>
      <c r="K583" s="232">
        <v>2</v>
      </c>
      <c r="L583" s="235">
        <f t="shared" si="965"/>
      </c>
      <c r="M583" s="232">
        <v>0</v>
      </c>
      <c r="N583" s="236">
        <f t="shared" si="1027"/>
      </c>
      <c r="O583" s="232">
        <v>0</v>
      </c>
      <c r="P583" s="236">
        <f t="shared" si="1059"/>
      </c>
      <c r="Q583" s="237">
        <f>(M583+M584)/(O583+O584)</f>
      </c>
      <c r="R583" s="238">
        <v>6</v>
      </c>
      <c r="S583" s="237">
        <f>(O583+O584)/(K583+K584)</f>
      </c>
      <c r="T583" s="238">
        <v>4</v>
      </c>
      <c r="U583" s="239">
        <f>F583/T583</f>
      </c>
      <c r="V583" s="240">
        <f>(F583+500)/T583</f>
      </c>
      <c r="W583" s="241">
        <v>492</v>
      </c>
      <c r="X583" s="240">
        <f>W583/T583</f>
      </c>
      <c r="Y583" s="237">
        <f>T583/R583</f>
      </c>
      <c r="Z583" s="240">
        <f>W583/F583</f>
      </c>
      <c r="AA583" s="240">
        <f>W583/(F583+500)</f>
      </c>
      <c r="AB583" s="238">
        <v>0</v>
      </c>
      <c r="AC583" s="257">
        <v>0</v>
      </c>
      <c r="AD583" s="237">
        <f>AB583/T583</f>
      </c>
      <c r="AE583" s="240">
        <f>(W583-AC583)/(F583+500)</f>
      </c>
      <c r="AF583" s="240" t="s">
        <v>266</v>
      </c>
    </row>
    <row r="584">
      <c r="A584" s="228"/>
      <c r="B584" s="229"/>
      <c r="C584" s="256"/>
      <c r="D584" s="231" t="s">
        <v>251</v>
      </c>
      <c r="E584" s="232">
        <v>521.66</v>
      </c>
      <c r="F584" s="233"/>
      <c r="G584" s="232">
        <v>4543</v>
      </c>
      <c r="H584" s="232">
        <v>169</v>
      </c>
      <c r="I584" s="234">
        <f t="shared" si="732"/>
      </c>
      <c r="J584" s="234">
        <f t="shared" si="777"/>
      </c>
      <c r="K584" s="232">
        <v>8</v>
      </c>
      <c r="L584" s="235">
        <f t="shared" si="965"/>
      </c>
      <c r="M584" s="232">
        <v>0</v>
      </c>
      <c r="N584" s="236">
        <f t="shared" si="1027"/>
      </c>
      <c r="O584" s="232">
        <v>0</v>
      </c>
      <c r="P584" s="236">
        <f t="shared" si="1059"/>
      </c>
      <c r="Q584" s="237"/>
      <c r="R584" s="238"/>
      <c r="S584" s="237"/>
      <c r="T584" s="238"/>
      <c r="U584" s="239"/>
      <c r="V584" s="240"/>
      <c r="W584" s="241"/>
      <c r="X584" s="240"/>
      <c r="Y584" s="237"/>
      <c r="Z584" s="240"/>
      <c r="AA584" s="240"/>
      <c r="AB584" s="238"/>
      <c r="AC584" s="257"/>
      <c r="AD584" s="237"/>
      <c r="AE584" s="240"/>
      <c r="AF584" s="242" t="s">
        <v>252</v>
      </c>
    </row>
    <row r="585">
      <c r="A585" s="228"/>
      <c r="B585" s="229" t="s">
        <v>269</v>
      </c>
      <c r="C585" s="256" t="s">
        <v>291</v>
      </c>
      <c r="D585" s="231" t="s">
        <v>249</v>
      </c>
      <c r="E585" s="232">
        <v>245.83</v>
      </c>
      <c r="F585" s="233">
        <f>E585+E586</f>
      </c>
      <c r="G585" s="232">
        <v>976</v>
      </c>
      <c r="H585" s="232">
        <v>189</v>
      </c>
      <c r="I585" s="234">
        <f t="shared" si="732"/>
      </c>
      <c r="J585" s="235">
        <f t="shared" ref="J585:J586" si="860">(E585/G585)*1000</f>
      </c>
      <c r="K585" s="232">
        <v>5</v>
      </c>
      <c r="L585" s="235">
        <f t="shared" si="965"/>
      </c>
      <c r="M585" s="232">
        <v>0</v>
      </c>
      <c r="N585" s="236">
        <f t="shared" si="1027"/>
      </c>
      <c r="O585" s="232">
        <v>1</v>
      </c>
      <c r="P585" s="236">
        <f t="shared" si="1059"/>
      </c>
      <c r="Q585" s="237">
        <f>(M585+M586)/(O585+O586)</f>
      </c>
      <c r="R585" s="238">
        <v>1</v>
      </c>
      <c r="S585" s="237">
        <f>(O585+O586)/(K585+K586)</f>
      </c>
      <c r="T585" s="238">
        <v>0</v>
      </c>
      <c r="U585" s="239">
        <f>F585/T585</f>
      </c>
      <c r="V585" s="240">
        <f>(F585+500)/T585</f>
      </c>
      <c r="W585" s="241">
        <v>0</v>
      </c>
      <c r="X585" s="240">
        <f>W585/T585</f>
      </c>
      <c r="Y585" s="237">
        <f>T585/R585</f>
      </c>
      <c r="Z585" s="240">
        <f>W585/F585</f>
      </c>
      <c r="AA585" s="240">
        <f>W585/(F585+500)</f>
      </c>
      <c r="AB585" s="238">
        <v>0</v>
      </c>
      <c r="AC585" s="238">
        <v>0</v>
      </c>
      <c r="AD585" s="237">
        <f>AB585/T585</f>
      </c>
      <c r="AE585" s="240">
        <f>(W585-AC585)/(F585+500)</f>
      </c>
      <c r="AF585" s="240" t="s">
        <v>266</v>
      </c>
    </row>
    <row r="586">
      <c r="A586" s="228"/>
      <c r="B586" s="229"/>
      <c r="C586" s="256"/>
      <c r="D586" s="231" t="s">
        <v>251</v>
      </c>
      <c r="E586" s="232">
        <v>367.44</v>
      </c>
      <c r="F586" s="233"/>
      <c r="G586" s="232">
        <v>3452</v>
      </c>
      <c r="H586" s="232">
        <v>170</v>
      </c>
      <c r="I586" s="234">
        <f t="shared" si="732"/>
      </c>
      <c r="J586" s="235">
        <f t="shared" si="860"/>
      </c>
      <c r="K586" s="232">
        <v>6</v>
      </c>
      <c r="L586" s="235">
        <f t="shared" si="965"/>
      </c>
      <c r="M586" s="232">
        <v>0</v>
      </c>
      <c r="N586" s="236">
        <f t="shared" si="1027"/>
      </c>
      <c r="O586" s="232">
        <v>0</v>
      </c>
      <c r="P586" s="236">
        <f t="shared" si="1059"/>
      </c>
      <c r="Q586" s="237"/>
      <c r="R586" s="238"/>
      <c r="S586" s="237"/>
      <c r="T586" s="238"/>
      <c r="U586" s="239"/>
      <c r="V586" s="240"/>
      <c r="W586" s="241"/>
      <c r="X586" s="240"/>
      <c r="Y586" s="237"/>
      <c r="Z586" s="240"/>
      <c r="AA586" s="240"/>
      <c r="AB586" s="238"/>
      <c r="AC586" s="238"/>
      <c r="AD586" s="237"/>
      <c r="AE586" s="240"/>
      <c r="AF586" s="242" t="s">
        <v>252</v>
      </c>
    </row>
    <row r="587">
      <c r="A587" s="228"/>
      <c r="B587" s="229" t="s">
        <v>270</v>
      </c>
      <c r="C587" s="256" t="s">
        <v>291</v>
      </c>
      <c r="D587" s="231" t="s">
        <v>249</v>
      </c>
      <c r="E587" s="232">
        <v>138.48</v>
      </c>
      <c r="F587" s="233">
        <f>E587+E588</f>
      </c>
      <c r="G587" s="232">
        <v>605</v>
      </c>
      <c r="H587" s="232">
        <v>112</v>
      </c>
      <c r="I587" s="234">
        <f t="shared" si="732"/>
      </c>
      <c r="J587" s="234">
        <f t="shared" ref="J587:J588" si="778">I587/H587</f>
      </c>
      <c r="K587" s="232">
        <v>8</v>
      </c>
      <c r="L587" s="235">
        <f t="shared" si="965"/>
      </c>
      <c r="M587" s="232">
        <v>0</v>
      </c>
      <c r="N587" s="236">
        <f t="shared" si="1027"/>
      </c>
      <c r="O587" s="232">
        <v>0</v>
      </c>
      <c r="P587" s="236">
        <f t="shared" si="1059"/>
      </c>
      <c r="Q587" s="237">
        <f>(M587+M588)/(O587+O588)</f>
      </c>
      <c r="R587" s="238">
        <v>2</v>
      </c>
      <c r="S587" s="237">
        <f>(O587+O588)/(K587+K588)</f>
      </c>
      <c r="T587" s="238">
        <v>1</v>
      </c>
      <c r="U587" s="239">
        <f>F587/T587</f>
      </c>
      <c r="V587" s="240">
        <f>(F587+500)/T587</f>
      </c>
      <c r="W587" s="241">
        <v>360</v>
      </c>
      <c r="X587" s="240">
        <f>W587/T587</f>
      </c>
      <c r="Y587" s="237">
        <f>T587/R587</f>
      </c>
      <c r="Z587" s="240">
        <f>W587/F587</f>
      </c>
      <c r="AA587" s="240">
        <f>W587/(F587+500)</f>
      </c>
      <c r="AB587" s="238">
        <v>1</v>
      </c>
      <c r="AC587" s="238">
        <v>360</v>
      </c>
      <c r="AD587" s="237">
        <f>AB587/T587</f>
      </c>
      <c r="AE587" s="240">
        <f>(W587-AC587)/(F587+500)</f>
      </c>
      <c r="AF587" s="240" t="s">
        <v>266</v>
      </c>
    </row>
    <row r="588">
      <c r="A588" s="228"/>
      <c r="B588" s="229"/>
      <c r="C588" s="256"/>
      <c r="D588" s="231" t="s">
        <v>251</v>
      </c>
      <c r="E588" s="232">
        <v>428.9</v>
      </c>
      <c r="F588" s="233"/>
      <c r="G588" s="232">
        <v>3942</v>
      </c>
      <c r="H588" s="232">
        <v>130</v>
      </c>
      <c r="I588" s="234">
        <f t="shared" si="732"/>
      </c>
      <c r="J588" s="234">
        <f t="shared" si="778"/>
      </c>
      <c r="K588" s="232">
        <v>8</v>
      </c>
      <c r="L588" s="235">
        <f t="shared" si="965"/>
      </c>
      <c r="M588" s="232">
        <v>1</v>
      </c>
      <c r="N588" s="236">
        <f t="shared" si="1027"/>
      </c>
      <c r="O588" s="232">
        <v>1</v>
      </c>
      <c r="P588" s="236">
        <f t="shared" si="1059"/>
      </c>
      <c r="Q588" s="237"/>
      <c r="R588" s="238"/>
      <c r="S588" s="237"/>
      <c r="T588" s="238"/>
      <c r="U588" s="239"/>
      <c r="V588" s="240"/>
      <c r="W588" s="241"/>
      <c r="X588" s="240"/>
      <c r="Y588" s="237"/>
      <c r="Z588" s="240"/>
      <c r="AA588" s="240"/>
      <c r="AB588" s="238"/>
      <c r="AC588" s="238"/>
      <c r="AD588" s="237"/>
      <c r="AE588" s="240"/>
      <c r="AF588" s="242" t="s">
        <v>252</v>
      </c>
    </row>
    <row r="589">
      <c r="A589" s="228"/>
      <c r="B589" s="229" t="s">
        <v>271</v>
      </c>
      <c r="C589" s="256" t="s">
        <v>291</v>
      </c>
      <c r="D589" s="231" t="s">
        <v>249</v>
      </c>
      <c r="E589" s="232">
        <v>160.38</v>
      </c>
      <c r="F589" s="233">
        <f>E589+E590</f>
      </c>
      <c r="G589" s="232">
        <v>554</v>
      </c>
      <c r="H589" s="232">
        <v>128</v>
      </c>
      <c r="I589" s="234">
        <f t="shared" si="732"/>
      </c>
      <c r="J589" s="235">
        <f t="shared" ref="J589:J601" si="861">(E589/G589)*1000</f>
      </c>
      <c r="K589" s="232">
        <v>2</v>
      </c>
      <c r="L589" s="235">
        <f t="shared" si="965"/>
      </c>
      <c r="M589" s="232">
        <v>0</v>
      </c>
      <c r="N589" s="236">
        <f t="shared" si="1027"/>
      </c>
      <c r="O589" s="232">
        <v>0</v>
      </c>
      <c r="P589" s="236">
        <f t="shared" si="1059"/>
      </c>
      <c r="Q589" s="237">
        <f>(M589+M590)/(O589+O590)</f>
      </c>
      <c r="R589" s="238">
        <v>5</v>
      </c>
      <c r="S589" s="237">
        <f>(O589+O590)/(K589+K590)</f>
      </c>
      <c r="T589" s="238">
        <v>2</v>
      </c>
      <c r="U589" s="239">
        <f>F589/T589</f>
      </c>
      <c r="V589" s="240">
        <f>(F589+500)/T589</f>
      </c>
      <c r="W589" s="241">
        <v>3028.7999999999993</v>
      </c>
      <c r="X589" s="240">
        <f>W589/T589</f>
      </c>
      <c r="Y589" s="237">
        <f>T589/R589</f>
      </c>
      <c r="Z589" s="240">
        <f>W589/F589</f>
      </c>
      <c r="AA589" s="240">
        <f>W589/(F589+500)</f>
      </c>
      <c r="AB589" s="238">
        <v>0</v>
      </c>
      <c r="AC589" s="238">
        <v>0</v>
      </c>
      <c r="AD589" s="237">
        <f>AB589/T589</f>
      </c>
      <c r="AE589" s="240">
        <f>(W589-AC589)/(F589+500)</f>
      </c>
      <c r="AF589" s="240" t="s">
        <v>266</v>
      </c>
    </row>
    <row r="590">
      <c r="A590" s="228"/>
      <c r="B590" s="229"/>
      <c r="C590" s="256"/>
      <c r="D590" s="231" t="s">
        <v>251</v>
      </c>
      <c r="E590" s="232">
        <v>716.49</v>
      </c>
      <c r="F590" s="233"/>
      <c r="G590" s="232">
        <v>5800</v>
      </c>
      <c r="H590" s="232">
        <v>206</v>
      </c>
      <c r="I590" s="234">
        <f t="shared" si="732"/>
      </c>
      <c r="J590" s="235">
        <f t="shared" si="861"/>
      </c>
      <c r="K590" s="232">
        <v>9</v>
      </c>
      <c r="L590" s="235">
        <f t="shared" si="965"/>
      </c>
      <c r="M590" s="232">
        <v>1</v>
      </c>
      <c r="N590" s="236">
        <f t="shared" si="1027"/>
      </c>
      <c r="O590" s="232">
        <v>2</v>
      </c>
      <c r="P590" s="236">
        <f t="shared" si="1059"/>
      </c>
      <c r="Q590" s="237"/>
      <c r="R590" s="238"/>
      <c r="S590" s="237"/>
      <c r="T590" s="238"/>
      <c r="U590" s="239"/>
      <c r="V590" s="240"/>
      <c r="W590" s="241"/>
      <c r="X590" s="240"/>
      <c r="Y590" s="237"/>
      <c r="Z590" s="240"/>
      <c r="AA590" s="240"/>
      <c r="AB590" s="238"/>
      <c r="AC590" s="238"/>
      <c r="AD590" s="237"/>
      <c r="AE590" s="240"/>
      <c r="AF590" s="242" t="s">
        <v>252</v>
      </c>
    </row>
    <row r="591">
      <c r="A591" s="228"/>
      <c r="B591" s="246" t="s">
        <v>257</v>
      </c>
      <c r="C591" s="246"/>
      <c r="D591" s="246"/>
      <c r="E591" s="247">
        <f>SUM(E581:E590)</f>
      </c>
      <c r="F591" s="247">
        <f>SUM(F581:F590)</f>
      </c>
      <c r="G591" s="247">
        <f>SUM(G581:G590)</f>
      </c>
      <c r="H591" s="247">
        <f>SUM(H581:H590)</f>
      </c>
      <c r="I591" s="248">
        <f t="shared" si="732"/>
      </c>
      <c r="J591" s="249">
        <f t="shared" si="861"/>
      </c>
      <c r="K591" s="247">
        <f>SUM(K581:K590)</f>
      </c>
      <c r="L591" s="249">
        <f t="shared" si="965"/>
      </c>
      <c r="M591" s="247">
        <f>SUM(M581:M590)</f>
      </c>
      <c r="N591" s="250">
        <f t="shared" si="1027"/>
      </c>
      <c r="O591" s="247">
        <f>SUM(O581:O590)</f>
      </c>
      <c r="P591" s="250">
        <f t="shared" si="1059"/>
      </c>
      <c r="Q591" s="251">
        <f>M591/O591</f>
      </c>
      <c r="R591" s="247">
        <f>SUM(R581:R590)</f>
      </c>
      <c r="S591" s="251">
        <f>(O591+O591)/(K591+K591)</f>
      </c>
      <c r="T591" s="247">
        <f>SUM(T581:T590)</f>
      </c>
      <c r="U591" s="252">
        <f t="shared" ref="U591:U592" si="59">F591/T591</f>
      </c>
      <c r="V591" s="253">
        <f>(F591+5*500)/T591</f>
      </c>
      <c r="W591" s="249">
        <f>SUM(W581:W590)</f>
      </c>
      <c r="X591" s="254">
        <f t="shared" ref="X591:X592" si="227">W591/T591</f>
      </c>
      <c r="Y591" s="251">
        <f t="shared" ref="Y591:Y592" si="365">T591/R591</f>
      </c>
      <c r="Z591" s="253">
        <f t="shared" ref="Z591:Z592" si="503">W591/F591</f>
      </c>
      <c r="AA591" s="253">
        <f>W591/(F591+COUNT(W581:W590)*500)</f>
      </c>
      <c r="AB591" s="247">
        <f>SUM(AB581:AB590)</f>
      </c>
      <c r="AC591" s="247">
        <f>SUM(AC581:AC590)</f>
      </c>
      <c r="AD591" s="251">
        <f t="shared" ref="AD591:AD592" si="641">AB591/T591</f>
      </c>
      <c r="AE591" s="255">
        <f>(W591-AC591)/(F591+COUNT(W581:W590)*500)</f>
      </c>
      <c r="AF591" s="240"/>
    </row>
    <row r="592">
      <c r="A592" s="228"/>
      <c r="B592" s="229" t="s">
        <v>272</v>
      </c>
      <c r="C592" s="256" t="s">
        <v>259</v>
      </c>
      <c r="D592" s="231" t="s">
        <v>249</v>
      </c>
      <c r="E592" s="232">
        <v>249.61</v>
      </c>
      <c r="F592" s="233">
        <f>E592+E593</f>
      </c>
      <c r="G592" s="232">
        <v>883</v>
      </c>
      <c r="H592" s="232">
        <v>289</v>
      </c>
      <c r="I592" s="234">
        <f t="shared" si="732"/>
      </c>
      <c r="J592" s="235">
        <f t="shared" si="861"/>
      </c>
      <c r="K592" s="232">
        <v>5</v>
      </c>
      <c r="L592" s="235">
        <f t="shared" si="965"/>
      </c>
      <c r="M592" s="232">
        <v>0</v>
      </c>
      <c r="N592" s="236">
        <f t="shared" si="1027"/>
      </c>
      <c r="O592" s="232">
        <v>0</v>
      </c>
      <c r="P592" s="236">
        <f t="shared" si="1059"/>
      </c>
      <c r="Q592" s="237">
        <f>(M592+M593)/(O592+O593)</f>
      </c>
      <c r="R592" s="238">
        <v>2</v>
      </c>
      <c r="S592" s="237">
        <f>(O592+O593)/(K592+K593)</f>
      </c>
      <c r="T592" s="238">
        <v>0</v>
      </c>
      <c r="U592" s="239">
        <f t="shared" si="59"/>
      </c>
      <c r="V592" s="240">
        <f>(F592+500)/T592</f>
      </c>
      <c r="W592" s="241">
        <v>0</v>
      </c>
      <c r="X592" s="240">
        <f t="shared" si="227"/>
      </c>
      <c r="Y592" s="237">
        <f t="shared" si="365"/>
      </c>
      <c r="Z592" s="240">
        <f t="shared" si="503"/>
      </c>
      <c r="AA592" s="240">
        <f>W592/(F592+500)</f>
      </c>
      <c r="AB592" s="238">
        <v>0</v>
      </c>
      <c r="AC592" s="238">
        <v>0</v>
      </c>
      <c r="AD592" s="237">
        <f t="shared" si="641"/>
      </c>
      <c r="AE592" s="240">
        <f>(W592-AC592)/(F592+500)</f>
      </c>
      <c r="AF592" s="240" t="s">
        <v>266</v>
      </c>
    </row>
    <row r="593">
      <c r="A593" s="228"/>
      <c r="B593" s="229"/>
      <c r="C593" s="256"/>
      <c r="D593" s="231" t="s">
        <v>251</v>
      </c>
      <c r="E593" s="232">
        <v>839.32</v>
      </c>
      <c r="F593" s="233"/>
      <c r="G593" s="232">
        <v>7203</v>
      </c>
      <c r="H593" s="232">
        <v>244</v>
      </c>
      <c r="I593" s="234">
        <f t="shared" si="732"/>
      </c>
      <c r="J593" s="235">
        <f t="shared" si="861"/>
      </c>
      <c r="K593" s="232">
        <v>8</v>
      </c>
      <c r="L593" s="235">
        <f t="shared" si="965"/>
      </c>
      <c r="M593" s="232">
        <v>0</v>
      </c>
      <c r="N593" s="236">
        <f t="shared" si="1027"/>
      </c>
      <c r="O593" s="232">
        <v>1</v>
      </c>
      <c r="P593" s="236">
        <f t="shared" si="1059"/>
      </c>
      <c r="Q593" s="237"/>
      <c r="R593" s="238"/>
      <c r="S593" s="237"/>
      <c r="T593" s="238"/>
      <c r="U593" s="239"/>
      <c r="V593" s="240"/>
      <c r="W593" s="241"/>
      <c r="X593" s="240"/>
      <c r="Y593" s="237"/>
      <c r="Z593" s="240"/>
      <c r="AA593" s="240"/>
      <c r="AB593" s="238"/>
      <c r="AC593" s="238"/>
      <c r="AD593" s="237"/>
      <c r="AE593" s="240"/>
      <c r="AF593" s="242" t="s">
        <v>252</v>
      </c>
    </row>
    <row r="594">
      <c r="A594" s="228"/>
      <c r="B594" s="229" t="s">
        <v>274</v>
      </c>
      <c r="C594" s="256" t="s">
        <v>259</v>
      </c>
      <c r="D594" s="231" t="s">
        <v>249</v>
      </c>
      <c r="E594" s="232">
        <v>756.18</v>
      </c>
      <c r="F594" s="233">
        <f>E594+E595</f>
      </c>
      <c r="G594" s="232">
        <v>4352</v>
      </c>
      <c r="H594" s="232">
        <v>1172</v>
      </c>
      <c r="I594" s="234">
        <f t="shared" si="732"/>
      </c>
      <c r="J594" s="235">
        <f t="shared" si="861"/>
      </c>
      <c r="K594" s="232">
        <v>6</v>
      </c>
      <c r="L594" s="235">
        <f t="shared" si="965"/>
      </c>
      <c r="M594" s="232">
        <v>0</v>
      </c>
      <c r="N594" s="236">
        <f t="shared" si="1027"/>
      </c>
      <c r="O594" s="232">
        <v>1</v>
      </c>
      <c r="P594" s="236">
        <f t="shared" si="1059"/>
      </c>
      <c r="Q594" s="237">
        <f>(M594+M595)/(O594+O595)</f>
      </c>
      <c r="R594" s="238">
        <v>4</v>
      </c>
      <c r="S594" s="237">
        <f>(O594+O595)/(K594+K595)</f>
      </c>
      <c r="T594" s="238">
        <v>0</v>
      </c>
      <c r="U594" s="239">
        <f>F594/T594</f>
      </c>
      <c r="V594" s="240">
        <f>(F594+500)/T594</f>
      </c>
      <c r="W594" s="241">
        <v>0</v>
      </c>
      <c r="X594" s="240">
        <f>W594/T594</f>
      </c>
      <c r="Y594" s="237">
        <f>T594/R594</f>
      </c>
      <c r="Z594" s="240">
        <f>W594/F594</f>
      </c>
      <c r="AA594" s="240">
        <f>W594/(F594+500)</f>
      </c>
      <c r="AB594" s="238">
        <v>0</v>
      </c>
      <c r="AC594" s="238">
        <v>0</v>
      </c>
      <c r="AD594" s="237">
        <f>AB594/T594</f>
      </c>
      <c r="AE594" s="240">
        <f>(W594-AC594)/(F594+500)</f>
      </c>
      <c r="AF594" s="240" t="s">
        <v>266</v>
      </c>
    </row>
    <row r="595">
      <c r="A595" s="228"/>
      <c r="B595" s="229"/>
      <c r="C595" s="256"/>
      <c r="D595" s="231" t="s">
        <v>251</v>
      </c>
      <c r="E595" s="232">
        <v>759.16</v>
      </c>
      <c r="F595" s="233"/>
      <c r="G595" s="232">
        <v>7722</v>
      </c>
      <c r="H595" s="232">
        <v>263</v>
      </c>
      <c r="I595" s="234">
        <f t="shared" si="732"/>
      </c>
      <c r="J595" s="235">
        <f t="shared" si="861"/>
      </c>
      <c r="K595" s="232">
        <v>11</v>
      </c>
      <c r="L595" s="235">
        <f t="shared" si="965"/>
      </c>
      <c r="M595" s="232">
        <v>0</v>
      </c>
      <c r="N595" s="236">
        <f t="shared" si="1027"/>
      </c>
      <c r="O595" s="232">
        <v>1</v>
      </c>
      <c r="P595" s="236">
        <f t="shared" si="1059"/>
      </c>
      <c r="Q595" s="237"/>
      <c r="R595" s="238"/>
      <c r="S595" s="237"/>
      <c r="T595" s="238"/>
      <c r="U595" s="239"/>
      <c r="V595" s="240"/>
      <c r="W595" s="241"/>
      <c r="X595" s="240"/>
      <c r="Y595" s="237"/>
      <c r="Z595" s="240"/>
      <c r="AA595" s="240"/>
      <c r="AB595" s="238"/>
      <c r="AC595" s="238"/>
      <c r="AD595" s="237"/>
      <c r="AE595" s="240"/>
      <c r="AF595" s="242" t="s">
        <v>252</v>
      </c>
    </row>
    <row r="596">
      <c r="A596" s="228"/>
      <c r="B596" s="229" t="s">
        <v>275</v>
      </c>
      <c r="C596" s="256" t="s">
        <v>259</v>
      </c>
      <c r="D596" s="231" t="s">
        <v>249</v>
      </c>
      <c r="E596" s="232">
        <v>839.43</v>
      </c>
      <c r="F596" s="233">
        <f>E596+E597</f>
      </c>
      <c r="G596" s="232">
        <v>5495</v>
      </c>
      <c r="H596" s="232">
        <v>1533</v>
      </c>
      <c r="I596" s="234">
        <f t="shared" si="732"/>
      </c>
      <c r="J596" s="235">
        <f t="shared" si="861"/>
      </c>
      <c r="K596" s="232">
        <v>15</v>
      </c>
      <c r="L596" s="235">
        <f t="shared" si="965"/>
      </c>
      <c r="M596" s="232">
        <v>1</v>
      </c>
      <c r="N596" s="236">
        <f t="shared" si="1027"/>
      </c>
      <c r="O596" s="232">
        <v>1</v>
      </c>
      <c r="P596" s="236">
        <f t="shared" si="1059"/>
      </c>
      <c r="Q596" s="237">
        <f>(M596+M597)/(O596+O597)</f>
      </c>
      <c r="R596" s="238">
        <v>2</v>
      </c>
      <c r="S596" s="237">
        <f>(O596+O597)/(K596+K597)</f>
      </c>
      <c r="T596" s="238">
        <v>1</v>
      </c>
      <c r="U596" s="239">
        <f>F596/T596</f>
      </c>
      <c r="V596" s="240">
        <f>(F596+500)/T596</f>
      </c>
      <c r="W596" s="241">
        <v>2592</v>
      </c>
      <c r="X596" s="240">
        <f>W596/T596</f>
      </c>
      <c r="Y596" s="237">
        <f>T596/R596</f>
      </c>
      <c r="Z596" s="240">
        <f>W596/F596</f>
      </c>
      <c r="AA596" s="240">
        <f>W596/(F596+500)</f>
      </c>
      <c r="AB596" s="238">
        <v>0</v>
      </c>
      <c r="AC596" s="238">
        <v>0</v>
      </c>
      <c r="AD596" s="237">
        <f>AB596/T596</f>
      </c>
      <c r="AE596" s="240">
        <f>(W596-AC596)/(F596+500)</f>
      </c>
      <c r="AF596" s="240" t="s">
        <v>266</v>
      </c>
    </row>
    <row r="597">
      <c r="A597" s="228"/>
      <c r="B597" s="229"/>
      <c r="C597" s="256"/>
      <c r="D597" s="231" t="s">
        <v>251</v>
      </c>
      <c r="E597" s="232">
        <v>859.35</v>
      </c>
      <c r="F597" s="233"/>
      <c r="G597" s="232">
        <v>7358</v>
      </c>
      <c r="H597" s="232">
        <v>294</v>
      </c>
      <c r="I597" s="234">
        <f t="shared" si="732"/>
      </c>
      <c r="J597" s="235">
        <f t="shared" si="861"/>
      </c>
      <c r="K597" s="232">
        <v>13</v>
      </c>
      <c r="L597" s="235">
        <f t="shared" si="965"/>
      </c>
      <c r="M597" s="232">
        <v>0</v>
      </c>
      <c r="N597" s="236">
        <f t="shared" si="1027"/>
      </c>
      <c r="O597" s="232">
        <v>0</v>
      </c>
      <c r="P597" s="236">
        <f t="shared" si="1059"/>
      </c>
      <c r="Q597" s="237"/>
      <c r="R597" s="238"/>
      <c r="S597" s="237"/>
      <c r="T597" s="238"/>
      <c r="U597" s="239"/>
      <c r="V597" s="240"/>
      <c r="W597" s="241"/>
      <c r="X597" s="240"/>
      <c r="Y597" s="237"/>
      <c r="Z597" s="240"/>
      <c r="AA597" s="240"/>
      <c r="AB597" s="238"/>
      <c r="AC597" s="238"/>
      <c r="AD597" s="237"/>
      <c r="AE597" s="240"/>
      <c r="AF597" s="242" t="s">
        <v>252</v>
      </c>
    </row>
    <row r="598">
      <c r="A598" s="228"/>
      <c r="B598" s="229" t="s">
        <v>276</v>
      </c>
      <c r="C598" s="256" t="s">
        <v>259</v>
      </c>
      <c r="D598" s="231" t="s">
        <v>249</v>
      </c>
      <c r="E598" s="232">
        <v>500.43</v>
      </c>
      <c r="F598" s="233">
        <f>E598+E599</f>
      </c>
      <c r="G598" s="232">
        <v>2716</v>
      </c>
      <c r="H598" s="232">
        <v>962</v>
      </c>
      <c r="I598" s="234">
        <f t="shared" si="732"/>
      </c>
      <c r="J598" s="235">
        <f t="shared" si="861"/>
      </c>
      <c r="K598" s="232">
        <v>14</v>
      </c>
      <c r="L598" s="235">
        <f t="shared" si="965"/>
      </c>
      <c r="M598" s="232">
        <v>1</v>
      </c>
      <c r="N598" s="236">
        <f t="shared" si="1027"/>
      </c>
      <c r="O598" s="232">
        <v>1</v>
      </c>
      <c r="P598" s="236">
        <f t="shared" si="1059"/>
      </c>
      <c r="Q598" s="237">
        <f>(M598+M599)/(O598+O599)</f>
      </c>
      <c r="R598" s="238">
        <v>8</v>
      </c>
      <c r="S598" s="237">
        <f>(O598+O599)/(K598+K599)</f>
      </c>
      <c r="T598" s="238">
        <v>6</v>
      </c>
      <c r="U598" s="239">
        <f>F598/T598</f>
      </c>
      <c r="V598" s="240">
        <f>(F598+500)/T598</f>
      </c>
      <c r="W598" s="241">
        <v>7300.799999999999</v>
      </c>
      <c r="X598" s="240">
        <f>W598/T598</f>
      </c>
      <c r="Y598" s="237">
        <f>T598/R598</f>
      </c>
      <c r="Z598" s="240">
        <f>W598/F598</f>
      </c>
      <c r="AA598" s="240">
        <f>W598/(F598+500)</f>
      </c>
      <c r="AB598" s="238">
        <v>2</v>
      </c>
      <c r="AC598" s="238">
        <v>1606.8</v>
      </c>
      <c r="AD598" s="237">
        <f>AB598/T598</f>
      </c>
      <c r="AE598" s="240">
        <f>(W598-AC598)/(F598+500)</f>
      </c>
      <c r="AF598" s="240" t="s">
        <v>266</v>
      </c>
    </row>
    <row r="599">
      <c r="A599" s="228"/>
      <c r="B599" s="229"/>
      <c r="C599" s="256"/>
      <c r="D599" s="231" t="s">
        <v>251</v>
      </c>
      <c r="E599" s="232">
        <v>1417.9</v>
      </c>
      <c r="F599" s="233"/>
      <c r="G599" s="232">
        <v>11785</v>
      </c>
      <c r="H599" s="232">
        <v>756</v>
      </c>
      <c r="I599" s="234">
        <f t="shared" si="732"/>
      </c>
      <c r="J599" s="235">
        <f t="shared" si="861"/>
      </c>
      <c r="K599" s="232">
        <v>39</v>
      </c>
      <c r="L599" s="235">
        <f t="shared" si="965"/>
      </c>
      <c r="M599" s="232">
        <v>3</v>
      </c>
      <c r="N599" s="236">
        <f t="shared" si="1027"/>
      </c>
      <c r="O599" s="232">
        <v>3</v>
      </c>
      <c r="P599" s="236">
        <f t="shared" si="1059"/>
      </c>
      <c r="Q599" s="237"/>
      <c r="R599" s="238"/>
      <c r="S599" s="237"/>
      <c r="T599" s="238"/>
      <c r="U599" s="239"/>
      <c r="V599" s="240"/>
      <c r="W599" s="241"/>
      <c r="X599" s="240"/>
      <c r="Y599" s="237"/>
      <c r="Z599" s="240"/>
      <c r="AA599" s="240"/>
      <c r="AB599" s="238"/>
      <c r="AC599" s="238"/>
      <c r="AD599" s="237"/>
      <c r="AE599" s="240"/>
      <c r="AF599" s="242" t="s">
        <v>252</v>
      </c>
    </row>
    <row r="600">
      <c r="A600" s="228"/>
      <c r="B600" s="229" t="s">
        <v>277</v>
      </c>
      <c r="C600" s="256" t="s">
        <v>259</v>
      </c>
      <c r="D600" s="231" t="s">
        <v>249</v>
      </c>
      <c r="E600" s="232">
        <v>196.3</v>
      </c>
      <c r="F600" s="314">
        <v>1297.29</v>
      </c>
      <c r="G600" s="232">
        <v>1169</v>
      </c>
      <c r="H600" s="232">
        <v>439</v>
      </c>
      <c r="I600" s="234">
        <f t="shared" si="732"/>
      </c>
      <c r="J600" s="235">
        <f t="shared" si="861"/>
      </c>
      <c r="K600" s="232">
        <v>8</v>
      </c>
      <c r="L600" s="235">
        <f t="shared" si="965"/>
      </c>
      <c r="M600" s="232">
        <v>0</v>
      </c>
      <c r="N600" s="236">
        <f t="shared" si="1027"/>
      </c>
      <c r="O600" s="232">
        <v>0</v>
      </c>
      <c r="P600" s="236">
        <f t="shared" si="1059"/>
      </c>
      <c r="Q600" s="237">
        <f>(M600+M601)/(O600+O601)</f>
      </c>
      <c r="R600" s="238">
        <v>5</v>
      </c>
      <c r="S600" s="237">
        <f>(O600+O601)/(K600+K601)</f>
      </c>
      <c r="T600" s="238">
        <v>1</v>
      </c>
      <c r="U600" s="239">
        <f>F600/T600</f>
      </c>
      <c r="V600" s="240">
        <f>(F600+500)/T600</f>
      </c>
      <c r="W600" s="241">
        <v>637.2000000000007</v>
      </c>
      <c r="X600" s="240">
        <f>W600/T600</f>
      </c>
      <c r="Y600" s="237">
        <f>T600/R600</f>
      </c>
      <c r="Z600" s="240">
        <f>W600/F600</f>
      </c>
      <c r="AA600" s="240">
        <f>W600/(F600+500)</f>
      </c>
      <c r="AB600" s="238">
        <v>0</v>
      </c>
      <c r="AC600" s="238">
        <v>0</v>
      </c>
      <c r="AD600" s="237">
        <f>AB600/T600</f>
      </c>
      <c r="AE600" s="240">
        <f>(W600-AC600)/(F600+500)</f>
      </c>
      <c r="AF600" s="240" t="s">
        <v>266</v>
      </c>
    </row>
    <row r="601">
      <c r="A601" s="228"/>
      <c r="B601" s="229"/>
      <c r="C601" s="256"/>
      <c r="D601" s="231" t="s">
        <v>251</v>
      </c>
      <c r="E601" s="232">
        <v>1074.91</v>
      </c>
      <c r="F601" s="233"/>
      <c r="G601" s="232">
        <v>10138</v>
      </c>
      <c r="H601" s="232">
        <v>1009</v>
      </c>
      <c r="I601" s="234">
        <f t="shared" si="732"/>
      </c>
      <c r="J601" s="235">
        <f t="shared" si="861"/>
      </c>
      <c r="K601" s="232">
        <v>29</v>
      </c>
      <c r="L601" s="235">
        <f t="shared" si="965"/>
      </c>
      <c r="M601" s="232">
        <v>1</v>
      </c>
      <c r="N601" s="236">
        <f t="shared" si="1027"/>
      </c>
      <c r="O601" s="232">
        <v>3</v>
      </c>
      <c r="P601" s="236">
        <f t="shared" si="1059"/>
      </c>
      <c r="Q601" s="237"/>
      <c r="R601" s="238"/>
      <c r="S601" s="237"/>
      <c r="T601" s="238"/>
      <c r="U601" s="239"/>
      <c r="V601" s="240"/>
      <c r="W601" s="241"/>
      <c r="X601" s="240"/>
      <c r="Y601" s="237"/>
      <c r="Z601" s="240"/>
      <c r="AA601" s="240"/>
      <c r="AB601" s="238"/>
      <c r="AC601" s="238"/>
      <c r="AD601" s="237"/>
      <c r="AE601" s="240"/>
      <c r="AF601" s="242" t="s">
        <v>252</v>
      </c>
    </row>
    <row r="602">
      <c r="A602" s="228"/>
      <c r="B602" s="246" t="s">
        <v>257</v>
      </c>
      <c r="C602" s="246"/>
      <c r="D602" s="246"/>
      <c r="E602" s="247">
        <f>SUM(E592:E601)</f>
      </c>
      <c r="F602" s="247">
        <f>SUM(F592:F601)</f>
      </c>
      <c r="G602" s="247">
        <f>SUM(G592:G601)</f>
      </c>
      <c r="H602" s="247">
        <f>SUM(H592:H601)</f>
      </c>
      <c r="I602" s="248">
        <f t="shared" si="732"/>
      </c>
      <c r="J602" s="249">
        <f>SUM(J592:J601)</f>
      </c>
      <c r="K602" s="247">
        <f>SUM(K592:K601)</f>
      </c>
      <c r="L602" s="249">
        <f t="shared" si="965"/>
      </c>
      <c r="M602" s="247">
        <f>SUM(M592:M601)</f>
      </c>
      <c r="N602" s="250">
        <f t="shared" si="1027"/>
      </c>
      <c r="O602" s="247">
        <f>SUM(O592:O601)</f>
      </c>
      <c r="P602" s="250">
        <f t="shared" si="1059"/>
      </c>
      <c r="Q602" s="251">
        <f t="shared" ref="Q602:Q603" si="934">M602/O602</f>
      </c>
      <c r="R602" s="247">
        <f>SUM(R592:R601)</f>
      </c>
      <c r="S602" s="251">
        <f t="shared" ref="S602:S603" si="996">(O602+O602)/(K602+K602)</f>
      </c>
      <c r="T602" s="247">
        <f>SUM(T592:T601)</f>
      </c>
      <c r="U602" s="252">
        <f t="shared" ref="U602:U603" si="60">F602/T602</f>
      </c>
      <c r="V602" s="253">
        <f>(F602+5*500)/T602</f>
      </c>
      <c r="W602" s="249">
        <f>SUM(W592:W601)</f>
      </c>
      <c r="X602" s="254">
        <f t="shared" ref="X602:X603" si="228">W602/T602</f>
      </c>
      <c r="Y602" s="251">
        <f t="shared" ref="Y602:Y603" si="366">T602/R602</f>
      </c>
      <c r="Z602" s="253">
        <f t="shared" ref="Z602:Z603" si="504">W602/F602</f>
      </c>
      <c r="AA602" s="253">
        <f>W602/(F602+COUNT(W592:W601)*500)</f>
      </c>
      <c r="AB602" s="247">
        <f>SUM(AB592:AB601)</f>
      </c>
      <c r="AC602" s="247">
        <f>SUM(AC592:AC601)</f>
      </c>
      <c r="AD602" s="251">
        <f t="shared" ref="AD602:AD603" si="642">AB602/T602</f>
      </c>
      <c r="AE602" s="255">
        <f>(W602-AC602)/(F602+COUNT(W592:W601)*500)</f>
      </c>
      <c r="AF602" s="240"/>
    </row>
    <row r="603">
      <c r="A603" s="228"/>
      <c r="B603" s="258" t="s">
        <v>278</v>
      </c>
      <c r="C603" s="258"/>
      <c r="D603" s="258"/>
      <c r="E603" s="259">
        <f>SUM(E569)+E580+E591+E602</f>
      </c>
      <c r="F603" s="259">
        <f>SUM(F569)+F580+F591+F602</f>
      </c>
      <c r="G603" s="259">
        <f>SUM(G569)+G580+G591+G602</f>
      </c>
      <c r="H603" s="259">
        <f>SUM(H569)+H580+H591+H602</f>
      </c>
      <c r="I603" s="260">
        <f t="shared" si="732"/>
      </c>
      <c r="J603" s="261">
        <f>(E603/G603)*1000</f>
      </c>
      <c r="K603" s="262">
        <f>SUM(K569)+K580+K591+K602</f>
      </c>
      <c r="L603" s="261">
        <f t="shared" si="965"/>
      </c>
      <c r="M603" s="262">
        <f>SUM(M569)+M580+M591+M602</f>
      </c>
      <c r="N603" s="263">
        <f t="shared" si="1027"/>
      </c>
      <c r="O603" s="262">
        <f>SUM(O569)+O580+O591+O602</f>
      </c>
      <c r="P603" s="263">
        <f t="shared" si="1059"/>
      </c>
      <c r="Q603" s="264">
        <f t="shared" si="934"/>
      </c>
      <c r="R603" s="262">
        <f>SUM(R569)+R580+R591+R602</f>
      </c>
      <c r="S603" s="264">
        <f t="shared" si="996"/>
      </c>
      <c r="T603" s="262">
        <f>SUM(T569)+T580+T591+T602</f>
      </c>
      <c r="U603" s="265">
        <f t="shared" si="60"/>
      </c>
      <c r="V603" s="259">
        <f>(F603+4*500)/T603</f>
      </c>
      <c r="W603" s="265">
        <f>SUM(W569)+W580+W591+W602</f>
      </c>
      <c r="X603" s="259">
        <f t="shared" si="228"/>
      </c>
      <c r="Y603" s="264">
        <f t="shared" si="366"/>
      </c>
      <c r="Z603" s="259">
        <f t="shared" si="504"/>
      </c>
      <c r="AA603" s="259">
        <f>W603/(F603+COUNT(W559:W568,W570:W579,W581:W590,W592:W601)*500)</f>
      </c>
      <c r="AB603" s="262">
        <f>SUM(AB569)+AB580+AB591+AB602</f>
      </c>
      <c r="AC603" s="262">
        <f>SUM(AC569)+AC580+AC591+AC602</f>
      </c>
      <c r="AD603" s="264">
        <f t="shared" si="642"/>
      </c>
      <c r="AE603" s="259">
        <f>(W603-AC603)/(F603+COUNT(W559:W568,W570:W579,W581:W590,W592:W601)*500)</f>
      </c>
      <c r="AF603" s="240"/>
    </row>
    <row r="604">
      <c r="A604" s="220" t="s">
        <v>214</v>
      </c>
      <c r="B604" s="220" t="s">
        <v>215</v>
      </c>
      <c r="C604" s="220" t="s">
        <v>216</v>
      </c>
      <c r="D604" s="220" t="s">
        <v>217</v>
      </c>
      <c r="E604" s="220" t="s">
        <v>218</v>
      </c>
      <c r="F604" s="220" t="s">
        <v>219</v>
      </c>
      <c r="G604" s="220" t="s">
        <v>220</v>
      </c>
      <c r="H604" s="220" t="s">
        <v>221</v>
      </c>
      <c r="I604" s="221" t="s">
        <v>222</v>
      </c>
      <c r="J604" s="222" t="s">
        <v>223</v>
      </c>
      <c r="K604" s="220" t="s">
        <v>224</v>
      </c>
      <c r="L604" s="222" t="s">
        <v>225</v>
      </c>
      <c r="M604" s="220" t="s">
        <v>226</v>
      </c>
      <c r="N604" s="223" t="s">
        <v>227</v>
      </c>
      <c r="O604" s="220" t="s">
        <v>228</v>
      </c>
      <c r="P604" s="223" t="s">
        <v>229</v>
      </c>
      <c r="Q604" s="221" t="s">
        <v>230</v>
      </c>
      <c r="R604" s="224" t="s">
        <v>231</v>
      </c>
      <c r="S604" s="225" t="s">
        <v>232</v>
      </c>
      <c r="T604" s="224" t="s">
        <v>233</v>
      </c>
      <c r="U604" s="226" t="s">
        <v>234</v>
      </c>
      <c r="V604" s="227" t="s">
        <v>235</v>
      </c>
      <c r="W604" s="226" t="s">
        <v>236</v>
      </c>
      <c r="X604" s="227" t="s">
        <v>237</v>
      </c>
      <c r="Y604" s="225" t="s">
        <v>238</v>
      </c>
      <c r="Z604" s="227" t="s">
        <v>239</v>
      </c>
      <c r="AA604" s="227" t="s">
        <v>240</v>
      </c>
      <c r="AB604" s="227" t="s">
        <v>241</v>
      </c>
      <c r="AC604" s="224" t="s">
        <v>242</v>
      </c>
      <c r="AD604" s="225" t="s">
        <v>243</v>
      </c>
      <c r="AE604" s="227" t="s">
        <v>244</v>
      </c>
      <c r="AF604" s="227" t="s">
        <v>245</v>
      </c>
    </row>
    <row r="605">
      <c r="A605" s="228" t="s">
        <v>300</v>
      </c>
      <c r="B605" s="229" t="s">
        <v>247</v>
      </c>
      <c r="C605" s="230" t="s">
        <v>248</v>
      </c>
      <c r="D605" s="231" t="s">
        <v>249</v>
      </c>
      <c r="E605" s="232">
        <v>183.51</v>
      </c>
      <c r="F605" s="233">
        <f>E605+E606</f>
      </c>
      <c r="G605" s="232">
        <v>537</v>
      </c>
      <c r="H605" s="232">
        <v>201</v>
      </c>
      <c r="I605" s="234">
        <f t="shared" ref="I605:I649" si="733">H605/G605</f>
      </c>
      <c r="J605" s="235">
        <f t="shared" ref="J605:J608" si="862">(E605/G605)*1000</f>
      </c>
      <c r="K605" s="232">
        <v>1</v>
      </c>
      <c r="L605" s="235">
        <f t="shared" ref="L605:L649" si="966">E605/K605</f>
      </c>
      <c r="M605" s="232">
        <v>0</v>
      </c>
      <c r="N605" s="236">
        <f t="shared" ref="N605:N649" si="1028">E605/M605</f>
      </c>
      <c r="O605" s="232">
        <v>1</v>
      </c>
      <c r="P605" s="236">
        <f t="shared" ref="P605:P622" si="1060">E605/O605</f>
      </c>
      <c r="Q605" s="237">
        <f>(M605+M606)/(O605+O606)</f>
      </c>
      <c r="R605" s="238">
        <v>4</v>
      </c>
      <c r="S605" s="237">
        <f>(O605+O606)/(K605+K606)</f>
      </c>
      <c r="T605" s="238">
        <v>0</v>
      </c>
      <c r="U605" s="239">
        <f>F605/T605</f>
      </c>
      <c r="V605" s="240">
        <f>(F605+500)/T605</f>
      </c>
      <c r="W605" s="241">
        <v>0</v>
      </c>
      <c r="X605" s="240">
        <f>W605/T605</f>
      </c>
      <c r="Y605" s="237">
        <f>T605/R605</f>
      </c>
      <c r="Z605" s="240">
        <f>W605/F605</f>
      </c>
      <c r="AA605" s="240">
        <f>W605/(F605+500)</f>
      </c>
      <c r="AB605" s="238">
        <v>0</v>
      </c>
      <c r="AC605" s="238">
        <v>0</v>
      </c>
      <c r="AD605" s="237">
        <f>AB605/T605</f>
      </c>
      <c r="AE605" s="240">
        <f>(W605-AC605)/(F605+500)</f>
      </c>
      <c r="AF605" s="240" t="s">
        <v>250</v>
      </c>
    </row>
    <row r="606">
      <c r="A606" s="228"/>
      <c r="B606" s="229"/>
      <c r="C606" s="230"/>
      <c r="D606" s="231" t="s">
        <v>251</v>
      </c>
      <c r="E606" s="232">
        <v>1296.8</v>
      </c>
      <c r="F606" s="233"/>
      <c r="G606" s="232">
        <v>11083</v>
      </c>
      <c r="H606" s="232">
        <v>1240</v>
      </c>
      <c r="I606" s="234">
        <f t="shared" si="733"/>
      </c>
      <c r="J606" s="235">
        <f t="shared" si="862"/>
      </c>
      <c r="K606" s="232">
        <v>28</v>
      </c>
      <c r="L606" s="235">
        <f t="shared" si="966"/>
      </c>
      <c r="M606" s="232">
        <v>0</v>
      </c>
      <c r="N606" s="236">
        <f t="shared" si="1028"/>
      </c>
      <c r="O606" s="232">
        <v>1</v>
      </c>
      <c r="P606" s="236">
        <f t="shared" si="1060"/>
      </c>
      <c r="Q606" s="237"/>
      <c r="R606" s="238"/>
      <c r="S606" s="237"/>
      <c r="T606" s="238"/>
      <c r="U606" s="239"/>
      <c r="V606" s="240"/>
      <c r="W606" s="241"/>
      <c r="X606" s="240"/>
      <c r="Y606" s="237"/>
      <c r="Z606" s="240"/>
      <c r="AA606" s="240"/>
      <c r="AB606" s="238"/>
      <c r="AC606" s="238"/>
      <c r="AD606" s="237"/>
      <c r="AE606" s="240"/>
      <c r="AF606" s="242" t="s">
        <v>301</v>
      </c>
    </row>
    <row r="607">
      <c r="A607" s="228"/>
      <c r="B607" s="229" t="s">
        <v>253</v>
      </c>
      <c r="C607" s="230" t="s">
        <v>248</v>
      </c>
      <c r="D607" s="231" t="s">
        <v>249</v>
      </c>
      <c r="E607" s="243">
        <v>539.72</v>
      </c>
      <c r="F607" s="233">
        <f>E607+E608</f>
      </c>
      <c r="G607" s="232">
        <v>1212</v>
      </c>
      <c r="H607" s="232">
        <v>257</v>
      </c>
      <c r="I607" s="234">
        <f t="shared" si="733"/>
      </c>
      <c r="J607" s="235">
        <f t="shared" si="862"/>
      </c>
      <c r="K607" s="232">
        <v>3</v>
      </c>
      <c r="L607" s="235">
        <f t="shared" si="966"/>
      </c>
      <c r="M607" s="232">
        <v>1</v>
      </c>
      <c r="N607" s="236">
        <f t="shared" si="1028"/>
      </c>
      <c r="O607" s="232">
        <v>0</v>
      </c>
      <c r="P607" s="236">
        <f t="shared" si="1060"/>
      </c>
      <c r="Q607" s="237">
        <f>(M607+M608)/(O607+O608)</f>
      </c>
      <c r="R607" s="238">
        <v>10</v>
      </c>
      <c r="S607" s="237">
        <f>(O607+O608)/(K607+K608)</f>
      </c>
      <c r="T607" s="238">
        <v>3</v>
      </c>
      <c r="U607" s="239">
        <f>F607/T607</f>
      </c>
      <c r="V607" s="240">
        <f>(F607+500)/T607</f>
      </c>
      <c r="W607" s="241">
        <v>4646.4</v>
      </c>
      <c r="X607" s="240">
        <f>W607/T607</f>
      </c>
      <c r="Y607" s="237">
        <f>T607/R607</f>
      </c>
      <c r="Z607" s="240">
        <f>W607/F607</f>
      </c>
      <c r="AA607" s="240">
        <f>W607/(F607+500)</f>
      </c>
      <c r="AB607" s="238">
        <v>0</v>
      </c>
      <c r="AC607" s="238">
        <v>0</v>
      </c>
      <c r="AD607" s="237">
        <f>AB607/T607</f>
      </c>
      <c r="AE607" s="240">
        <f>(W607-AC607)/(F607+500)</f>
      </c>
      <c r="AF607" s="240" t="s">
        <v>250</v>
      </c>
    </row>
    <row r="608">
      <c r="A608" s="228"/>
      <c r="B608" s="229"/>
      <c r="C608" s="230"/>
      <c r="D608" s="231" t="s">
        <v>251</v>
      </c>
      <c r="E608" s="243">
        <v>1818.2</v>
      </c>
      <c r="F608" s="233"/>
      <c r="G608" s="232">
        <v>12714</v>
      </c>
      <c r="H608" s="232">
        <v>972</v>
      </c>
      <c r="I608" s="234">
        <f t="shared" si="733"/>
      </c>
      <c r="J608" s="235">
        <f t="shared" si="862"/>
      </c>
      <c r="K608" s="232">
        <v>41</v>
      </c>
      <c r="L608" s="235">
        <f t="shared" si="966"/>
      </c>
      <c r="M608" s="232">
        <v>2</v>
      </c>
      <c r="N608" s="236">
        <f t="shared" si="1028"/>
      </c>
      <c r="O608" s="232">
        <v>4</v>
      </c>
      <c r="P608" s="236">
        <f t="shared" si="1060"/>
      </c>
      <c r="Q608" s="237"/>
      <c r="R608" s="238"/>
      <c r="S608" s="237"/>
      <c r="T608" s="238"/>
      <c r="U608" s="239"/>
      <c r="V608" s="240"/>
      <c r="W608" s="241"/>
      <c r="X608" s="240"/>
      <c r="Y608" s="237"/>
      <c r="Z608" s="240"/>
      <c r="AA608" s="240"/>
      <c r="AB608" s="238"/>
      <c r="AC608" s="238"/>
      <c r="AD608" s="237"/>
      <c r="AE608" s="240"/>
      <c r="AF608" s="242" t="s">
        <v>301</v>
      </c>
    </row>
    <row r="609">
      <c r="A609" s="228"/>
      <c r="B609" s="229" t="s">
        <v>254</v>
      </c>
      <c r="C609" s="230" t="s">
        <v>248</v>
      </c>
      <c r="D609" s="231" t="s">
        <v>249</v>
      </c>
      <c r="E609" s="232">
        <v>732.9</v>
      </c>
      <c r="F609" s="233">
        <f>E609+E610</f>
      </c>
      <c r="G609" s="232">
        <v>2344</v>
      </c>
      <c r="H609" s="232">
        <v>464</v>
      </c>
      <c r="I609" s="234">
        <f t="shared" si="733"/>
      </c>
      <c r="J609" s="234">
        <f t="shared" ref="J609:J612" si="779">I609/H609</f>
      </c>
      <c r="K609" s="232">
        <v>10</v>
      </c>
      <c r="L609" s="235">
        <f t="shared" si="966"/>
      </c>
      <c r="M609" s="232">
        <v>1</v>
      </c>
      <c r="N609" s="236">
        <f t="shared" si="1028"/>
      </c>
      <c r="O609" s="232">
        <v>2</v>
      </c>
      <c r="P609" s="236">
        <f t="shared" si="1060"/>
      </c>
      <c r="Q609" s="237">
        <f>(M609+M610)/(O609+O610)</f>
      </c>
      <c r="R609" s="238">
        <v>17</v>
      </c>
      <c r="S609" s="237">
        <f>(O609+O610)/(K609+K610)</f>
      </c>
      <c r="T609" s="238">
        <v>5</v>
      </c>
      <c r="U609" s="239">
        <f>F609/T609</f>
      </c>
      <c r="V609" s="240">
        <f>(F609+500)/T609</f>
      </c>
      <c r="W609" s="241">
        <v>2961.6000000000004</v>
      </c>
      <c r="X609" s="240">
        <f>W609/T609</f>
      </c>
      <c r="Y609" s="237">
        <f>T609/R609</f>
      </c>
      <c r="Z609" s="240">
        <f>W609/F609</f>
      </c>
      <c r="AA609" s="240">
        <f>W609/(F609+500)</f>
      </c>
      <c r="AB609" s="238">
        <v>0</v>
      </c>
      <c r="AC609" s="238">
        <v>0</v>
      </c>
      <c r="AD609" s="237">
        <f>AB609/T609</f>
      </c>
      <c r="AE609" s="240">
        <f>(W609-AC609)/(F609+500)</f>
      </c>
      <c r="AF609" s="240" t="s">
        <v>250</v>
      </c>
    </row>
    <row r="610">
      <c r="A610" s="228"/>
      <c r="B610" s="229"/>
      <c r="C610" s="230"/>
      <c r="D610" s="231" t="s">
        <v>251</v>
      </c>
      <c r="E610" s="232">
        <v>1249.27</v>
      </c>
      <c r="F610" s="233"/>
      <c r="G610" s="232">
        <v>8959</v>
      </c>
      <c r="H610" s="232">
        <v>458</v>
      </c>
      <c r="I610" s="234">
        <f t="shared" si="733"/>
      </c>
      <c r="J610" s="234">
        <f t="shared" si="779"/>
      </c>
      <c r="K610" s="232">
        <v>24</v>
      </c>
      <c r="L610" s="235">
        <f t="shared" si="966"/>
      </c>
      <c r="M610" s="232">
        <v>0</v>
      </c>
      <c r="N610" s="236">
        <f t="shared" si="1028"/>
      </c>
      <c r="O610" s="232">
        <v>2</v>
      </c>
      <c r="P610" s="236">
        <f t="shared" si="1060"/>
      </c>
      <c r="Q610" s="237"/>
      <c r="R610" s="238"/>
      <c r="S610" s="237"/>
      <c r="T610" s="238"/>
      <c r="U610" s="239"/>
      <c r="V610" s="240"/>
      <c r="W610" s="241"/>
      <c r="X610" s="240"/>
      <c r="Y610" s="237"/>
      <c r="Z610" s="240"/>
      <c r="AA610" s="240"/>
      <c r="AB610" s="238"/>
      <c r="AC610" s="238"/>
      <c r="AD610" s="237"/>
      <c r="AE610" s="240"/>
      <c r="AF610" s="242" t="s">
        <v>301</v>
      </c>
    </row>
    <row r="611">
      <c r="A611" s="228"/>
      <c r="B611" s="229" t="s">
        <v>255</v>
      </c>
      <c r="C611" s="230" t="s">
        <v>248</v>
      </c>
      <c r="D611" s="231" t="s">
        <v>249</v>
      </c>
      <c r="E611" s="232">
        <v>360.53</v>
      </c>
      <c r="F611" s="233">
        <f>E611+E612</f>
      </c>
      <c r="G611" s="232">
        <v>1125</v>
      </c>
      <c r="H611" s="232">
        <v>140</v>
      </c>
      <c r="I611" s="234">
        <f t="shared" si="733"/>
      </c>
      <c r="J611" s="234">
        <f t="shared" si="779"/>
      </c>
      <c r="K611" s="232">
        <v>7</v>
      </c>
      <c r="L611" s="235">
        <f t="shared" si="966"/>
      </c>
      <c r="M611" s="232">
        <v>0</v>
      </c>
      <c r="N611" s="236">
        <f t="shared" si="1028"/>
      </c>
      <c r="O611" s="232">
        <v>2</v>
      </c>
      <c r="P611" s="236">
        <f t="shared" si="1060"/>
      </c>
      <c r="Q611" s="237">
        <f>(M611+M612)/(O611+O612)</f>
      </c>
      <c r="R611" s="238">
        <v>9</v>
      </c>
      <c r="S611" s="315">
        <v>1</v>
      </c>
      <c r="T611" s="238">
        <v>1</v>
      </c>
      <c r="U611" s="239">
        <f>F611/T611</f>
      </c>
      <c r="V611" s="240">
        <f>(F611+500)/T611</f>
      </c>
      <c r="W611" s="241">
        <v>1344</v>
      </c>
      <c r="X611" s="240">
        <f>W611/T611</f>
      </c>
      <c r="Y611" s="237">
        <f>T611/R611</f>
      </c>
      <c r="Z611" s="240">
        <f>W611/F611</f>
      </c>
      <c r="AA611" s="240">
        <f>W611/(F611+500)</f>
      </c>
      <c r="AB611" s="238">
        <v>0</v>
      </c>
      <c r="AC611" s="238">
        <v>0</v>
      </c>
      <c r="AD611" s="237">
        <f>AB611/T611</f>
      </c>
      <c r="AE611" s="240">
        <f>(W611-AC611)/(F611+500)</f>
      </c>
      <c r="AF611" s="240" t="s">
        <v>250</v>
      </c>
    </row>
    <row r="612">
      <c r="A612" s="228"/>
      <c r="B612" s="229"/>
      <c r="C612" s="230"/>
      <c r="D612" s="231" t="s">
        <v>251</v>
      </c>
      <c r="E612" s="232">
        <v>1002.73</v>
      </c>
      <c r="F612" s="233"/>
      <c r="G612" s="232">
        <v>5926</v>
      </c>
      <c r="H612" s="232">
        <v>238</v>
      </c>
      <c r="I612" s="234">
        <f t="shared" si="733"/>
      </c>
      <c r="J612" s="234">
        <f t="shared" si="779"/>
      </c>
      <c r="K612" s="232">
        <v>27</v>
      </c>
      <c r="L612" s="235">
        <f t="shared" si="966"/>
      </c>
      <c r="M612" s="232">
        <v>1</v>
      </c>
      <c r="N612" s="236">
        <f t="shared" si="1028"/>
      </c>
      <c r="O612" s="232">
        <v>4</v>
      </c>
      <c r="P612" s="236">
        <f t="shared" si="1060"/>
      </c>
      <c r="Q612" s="237"/>
      <c r="R612" s="238"/>
      <c r="S612" s="237"/>
      <c r="T612" s="238"/>
      <c r="U612" s="239"/>
      <c r="V612" s="240"/>
      <c r="W612" s="241"/>
      <c r="X612" s="240"/>
      <c r="Y612" s="237"/>
      <c r="Z612" s="240"/>
      <c r="AA612" s="240"/>
      <c r="AB612" s="238"/>
      <c r="AC612" s="238"/>
      <c r="AD612" s="237"/>
      <c r="AE612" s="240"/>
      <c r="AF612" s="242" t="s">
        <v>301</v>
      </c>
    </row>
    <row r="613">
      <c r="A613" s="228"/>
      <c r="B613" s="229" t="s">
        <v>256</v>
      </c>
      <c r="C613" s="230" t="s">
        <v>248</v>
      </c>
      <c r="D613" s="231" t="s">
        <v>249</v>
      </c>
      <c r="E613" s="243">
        <v>673.2</v>
      </c>
      <c r="F613" s="244">
        <f>E613+E614</f>
      </c>
      <c r="G613" s="232">
        <v>1009</v>
      </c>
      <c r="H613" s="232">
        <v>135</v>
      </c>
      <c r="I613" s="234">
        <f t="shared" si="733"/>
      </c>
      <c r="J613" s="235">
        <f t="shared" ref="J613:J617" si="863">(E613/G613)*1000</f>
      </c>
      <c r="K613" s="232">
        <v>6</v>
      </c>
      <c r="L613" s="235">
        <f t="shared" si="966"/>
      </c>
      <c r="M613" s="232">
        <v>0</v>
      </c>
      <c r="N613" s="236">
        <f t="shared" si="1028"/>
      </c>
      <c r="O613" s="232">
        <v>1</v>
      </c>
      <c r="P613" s="236">
        <f t="shared" si="1060"/>
      </c>
      <c r="Q613" s="237">
        <f>(M613+M614)/(O613+O614)</f>
      </c>
      <c r="R613" s="238">
        <v>6</v>
      </c>
      <c r="S613" s="237">
        <f>(O613+O614)/(K613+K614)</f>
      </c>
      <c r="T613" s="238">
        <v>0</v>
      </c>
      <c r="U613" s="239">
        <f>F613/T613</f>
      </c>
      <c r="V613" s="240">
        <f>(F613+500)/T613</f>
      </c>
      <c r="W613" s="238">
        <v>0</v>
      </c>
      <c r="X613" s="240">
        <f>W613/T613</f>
      </c>
      <c r="Y613" s="237">
        <f>T613/R613</f>
      </c>
      <c r="Z613" s="240">
        <f>W613/F613</f>
      </c>
      <c r="AA613" s="240">
        <f>W613/(F613+500)</f>
      </c>
      <c r="AB613" s="238">
        <v>0</v>
      </c>
      <c r="AC613" s="238">
        <v>0</v>
      </c>
      <c r="AD613" s="237">
        <f>AB613/T613</f>
      </c>
      <c r="AE613" s="240">
        <f>(W613-AC613)/(F613+500)</f>
      </c>
      <c r="AF613" s="240" t="s">
        <v>250</v>
      </c>
    </row>
    <row r="614">
      <c r="A614" s="228"/>
      <c r="B614" s="229"/>
      <c r="C614" s="230"/>
      <c r="D614" s="231" t="s">
        <v>251</v>
      </c>
      <c r="E614" s="243">
        <v>834.9</v>
      </c>
      <c r="F614" s="244"/>
      <c r="G614" s="232">
        <v>5803</v>
      </c>
      <c r="H614" s="245">
        <v>210</v>
      </c>
      <c r="I614" s="234">
        <f t="shared" si="733"/>
      </c>
      <c r="J614" s="235">
        <f t="shared" si="863"/>
      </c>
      <c r="K614" s="232">
        <v>13</v>
      </c>
      <c r="L614" s="235">
        <f t="shared" si="966"/>
      </c>
      <c r="M614" s="232">
        <v>0</v>
      </c>
      <c r="N614" s="236">
        <f t="shared" si="1028"/>
      </c>
      <c r="O614" s="232">
        <v>2</v>
      </c>
      <c r="P614" s="236">
        <f t="shared" si="1060"/>
      </c>
      <c r="Q614" s="237"/>
      <c r="R614" s="238"/>
      <c r="S614" s="237"/>
      <c r="T614" s="238"/>
      <c r="U614" s="239"/>
      <c r="V614" s="240"/>
      <c r="W614" s="238"/>
      <c r="X614" s="240"/>
      <c r="Y614" s="237"/>
      <c r="Z614" s="240"/>
      <c r="AA614" s="240"/>
      <c r="AB614" s="238"/>
      <c r="AC614" s="238"/>
      <c r="AD614" s="237"/>
      <c r="AE614" s="240"/>
      <c r="AF614" s="242" t="s">
        <v>301</v>
      </c>
    </row>
    <row r="615">
      <c r="A615" s="228"/>
      <c r="B615" s="246" t="s">
        <v>257</v>
      </c>
      <c r="C615" s="246"/>
      <c r="D615" s="246"/>
      <c r="E615" s="247">
        <f>SUM(E605:E614)</f>
      </c>
      <c r="F615" s="247">
        <f>SUM(F605:F614)</f>
      </c>
      <c r="G615" s="247">
        <f>SUM(G605:G614)</f>
      </c>
      <c r="H615" s="247">
        <f>SUM(H605:H614)</f>
      </c>
      <c r="I615" s="248">
        <f t="shared" si="733"/>
      </c>
      <c r="J615" s="249">
        <f t="shared" si="863"/>
      </c>
      <c r="K615" s="247">
        <f>SUM(K605:K614)</f>
      </c>
      <c r="L615" s="249">
        <f t="shared" si="966"/>
      </c>
      <c r="M615" s="247">
        <f>SUM(M605:M614)</f>
      </c>
      <c r="N615" s="250">
        <f t="shared" si="1028"/>
      </c>
      <c r="O615" s="247">
        <f>SUM(O605:O614)</f>
      </c>
      <c r="P615" s="250">
        <f t="shared" si="1060"/>
      </c>
      <c r="Q615" s="251">
        <f>M615/O615</f>
      </c>
      <c r="R615" s="247">
        <f>SUM(R605:R614)</f>
      </c>
      <c r="S615" s="251">
        <f>(O615+O615)/(K615+K615)</f>
      </c>
      <c r="T615" s="247">
        <f>SUM(T605:T614)</f>
      </c>
      <c r="U615" s="252">
        <f t="shared" ref="U615:U616" si="61">F615/T615</f>
      </c>
      <c r="V615" s="253">
        <f>(F615+5*500)/T615</f>
      </c>
      <c r="W615" s="249">
        <f>SUM(W605:W614)</f>
      </c>
      <c r="X615" s="254">
        <f t="shared" ref="X615:X616" si="229">W615/T615</f>
      </c>
      <c r="Y615" s="251">
        <f t="shared" ref="Y615:Y616" si="367">T615/R615</f>
      </c>
      <c r="Z615" s="253">
        <f t="shared" ref="Z615:Z616" si="505">W615/F615</f>
      </c>
      <c r="AA615" s="253">
        <f>W615/(F615+COUNT(W605:W614)*500)</f>
      </c>
      <c r="AB615" s="247">
        <f>SUM(AB605:AB614)</f>
      </c>
      <c r="AC615" s="247">
        <f>SUM(AC605:AC614)</f>
      </c>
      <c r="AD615" s="251">
        <f t="shared" ref="AD615:AD616" si="643">AB615/T615</f>
      </c>
      <c r="AE615" s="255">
        <f>(W615-AC615)/(F615+COUNT(W605:W614)*500)</f>
      </c>
      <c r="AF615" s="240"/>
    </row>
    <row r="616">
      <c r="A616" s="228"/>
      <c r="B616" s="229" t="s">
        <v>258</v>
      </c>
      <c r="C616" s="256" t="s">
        <v>291</v>
      </c>
      <c r="D616" s="231" t="s">
        <v>249</v>
      </c>
      <c r="E616" s="243">
        <v>406.03</v>
      </c>
      <c r="F616" s="244">
        <f>E616+E617</f>
      </c>
      <c r="G616" s="232">
        <v>535</v>
      </c>
      <c r="H616" s="232">
        <v>59</v>
      </c>
      <c r="I616" s="234">
        <f t="shared" si="733"/>
      </c>
      <c r="J616" s="235">
        <f t="shared" si="863"/>
      </c>
      <c r="K616" s="232">
        <v>1</v>
      </c>
      <c r="L616" s="235">
        <f t="shared" si="966"/>
      </c>
      <c r="M616" s="232">
        <v>0</v>
      </c>
      <c r="N616" s="236">
        <f t="shared" si="1028"/>
      </c>
      <c r="O616" s="232">
        <v>0</v>
      </c>
      <c r="P616" s="236">
        <f t="shared" si="1060"/>
      </c>
      <c r="Q616" s="237">
        <f>(M616+M617)/(O616+O617)</f>
      </c>
      <c r="R616" s="238">
        <v>4</v>
      </c>
      <c r="S616" s="237">
        <f>(O616+O617)/(K616+K617)</f>
      </c>
      <c r="T616" s="238">
        <v>1</v>
      </c>
      <c r="U616" s="239">
        <f t="shared" si="61"/>
      </c>
      <c r="V616" s="240">
        <f>(F616+500)/T616</f>
      </c>
      <c r="W616" s="241">
        <v>598.7999999999993</v>
      </c>
      <c r="X616" s="240">
        <f t="shared" si="229"/>
      </c>
      <c r="Y616" s="237">
        <f t="shared" si="367"/>
      </c>
      <c r="Z616" s="240">
        <f t="shared" si="505"/>
      </c>
      <c r="AA616" s="240">
        <f>W616/(F616+500)</f>
      </c>
      <c r="AB616" s="238">
        <v>0</v>
      </c>
      <c r="AC616" s="238">
        <v>0</v>
      </c>
      <c r="AD616" s="237">
        <f t="shared" si="643"/>
      </c>
      <c r="AE616" s="240">
        <f>(W616-AC616)/(F616+500)</f>
      </c>
      <c r="AF616" s="240" t="s">
        <v>250</v>
      </c>
    </row>
    <row r="617">
      <c r="A617" s="228"/>
      <c r="B617" s="229"/>
      <c r="C617" s="256"/>
      <c r="D617" s="231" t="s">
        <v>251</v>
      </c>
      <c r="E617" s="243">
        <v>753.01</v>
      </c>
      <c r="F617" s="244"/>
      <c r="G617" s="232">
        <v>4453</v>
      </c>
      <c r="H617" s="245">
        <v>185</v>
      </c>
      <c r="I617" s="234">
        <f t="shared" si="733"/>
      </c>
      <c r="J617" s="235">
        <f t="shared" si="863"/>
      </c>
      <c r="K617" s="232">
        <v>11</v>
      </c>
      <c r="L617" s="235">
        <f t="shared" si="966"/>
      </c>
      <c r="M617" s="232">
        <v>0</v>
      </c>
      <c r="N617" s="236">
        <f t="shared" si="1028"/>
      </c>
      <c r="O617" s="232">
        <v>0</v>
      </c>
      <c r="P617" s="236">
        <f t="shared" si="1060"/>
      </c>
      <c r="Q617" s="237"/>
      <c r="R617" s="238"/>
      <c r="S617" s="237"/>
      <c r="T617" s="238"/>
      <c r="U617" s="239"/>
      <c r="V617" s="240"/>
      <c r="W617" s="241"/>
      <c r="X617" s="240"/>
      <c r="Y617" s="237"/>
      <c r="Z617" s="240"/>
      <c r="AA617" s="240"/>
      <c r="AB617" s="238"/>
      <c r="AC617" s="238"/>
      <c r="AD617" s="237"/>
      <c r="AE617" s="240"/>
      <c r="AF617" s="242" t="s">
        <v>301</v>
      </c>
    </row>
    <row r="618">
      <c r="A618" s="228"/>
      <c r="B618" s="229" t="s">
        <v>260</v>
      </c>
      <c r="C618" s="256" t="s">
        <v>291</v>
      </c>
      <c r="D618" s="231" t="s">
        <v>249</v>
      </c>
      <c r="E618" s="232">
        <v>75.3</v>
      </c>
      <c r="F618" s="233">
        <f>E618+E619</f>
      </c>
      <c r="G618" s="232">
        <v>359</v>
      </c>
      <c r="H618" s="232">
        <v>36</v>
      </c>
      <c r="I618" s="234">
        <f t="shared" si="733"/>
      </c>
      <c r="J618" s="234">
        <f t="shared" ref="J618:J619" si="780">I618/H618</f>
      </c>
      <c r="K618" s="232">
        <v>0</v>
      </c>
      <c r="L618" s="235">
        <f t="shared" si="966"/>
      </c>
      <c r="M618" s="232">
        <v>0</v>
      </c>
      <c r="N618" s="236">
        <f t="shared" si="1028"/>
      </c>
      <c r="O618" s="232">
        <v>0</v>
      </c>
      <c r="P618" s="236">
        <f t="shared" si="1060"/>
      </c>
      <c r="Q618" s="237">
        <f>(M618+M619)/(O618+O619)</f>
      </c>
      <c r="R618" s="238">
        <v>4</v>
      </c>
      <c r="S618" s="237">
        <f>(O618+O619)/(K618+K619)</f>
      </c>
      <c r="T618" s="238">
        <v>0</v>
      </c>
      <c r="U618" s="239">
        <f>F618/T618</f>
      </c>
      <c r="V618" s="240">
        <f>(F618+500)/T618</f>
      </c>
      <c r="W618" s="241">
        <v>0</v>
      </c>
      <c r="X618" s="240">
        <f>W618/T618</f>
      </c>
      <c r="Y618" s="237">
        <f>T618/R618</f>
      </c>
      <c r="Z618" s="240">
        <f>W618/F618</f>
      </c>
      <c r="AA618" s="240">
        <f>W618/(F618+500)</f>
      </c>
      <c r="AB618" s="238">
        <v>0</v>
      </c>
      <c r="AC618" s="238">
        <v>0</v>
      </c>
      <c r="AD618" s="237">
        <f>AB618/T618</f>
      </c>
      <c r="AE618" s="240">
        <f>(W618-AC618)/(F618+500)</f>
      </c>
      <c r="AF618" s="240" t="s">
        <v>250</v>
      </c>
    </row>
    <row r="619">
      <c r="A619" s="228"/>
      <c r="B619" s="229"/>
      <c r="C619" s="256"/>
      <c r="D619" s="231" t="s">
        <v>251</v>
      </c>
      <c r="E619" s="232">
        <v>646.06</v>
      </c>
      <c r="F619" s="233"/>
      <c r="G619" s="232">
        <v>4446</v>
      </c>
      <c r="H619" s="232">
        <v>211</v>
      </c>
      <c r="I619" s="234">
        <f t="shared" si="733"/>
      </c>
      <c r="J619" s="234">
        <f t="shared" si="780"/>
      </c>
      <c r="K619" s="232">
        <v>12</v>
      </c>
      <c r="L619" s="235">
        <f t="shared" si="966"/>
      </c>
      <c r="M619" s="232">
        <v>0</v>
      </c>
      <c r="N619" s="236">
        <f t="shared" si="1028"/>
      </c>
      <c r="O619" s="232">
        <v>0</v>
      </c>
      <c r="P619" s="236">
        <f t="shared" si="1060"/>
      </c>
      <c r="Q619" s="237"/>
      <c r="R619" s="238"/>
      <c r="S619" s="237"/>
      <c r="T619" s="238"/>
      <c r="U619" s="239"/>
      <c r="V619" s="240"/>
      <c r="W619" s="241"/>
      <c r="X619" s="240"/>
      <c r="Y619" s="237"/>
      <c r="Z619" s="240"/>
      <c r="AA619" s="240"/>
      <c r="AB619" s="238"/>
      <c r="AC619" s="238"/>
      <c r="AD619" s="237"/>
      <c r="AE619" s="240"/>
      <c r="AF619" s="242" t="s">
        <v>301</v>
      </c>
    </row>
    <row r="620">
      <c r="A620" s="228"/>
      <c r="B620" s="229" t="s">
        <v>261</v>
      </c>
      <c r="C620" s="256" t="s">
        <v>291</v>
      </c>
      <c r="D620" s="231" t="s">
        <v>249</v>
      </c>
      <c r="E620" s="232">
        <v>64.35</v>
      </c>
      <c r="F620" s="233">
        <f>E620+E621</f>
      </c>
      <c r="G620" s="232">
        <v>255</v>
      </c>
      <c r="H620" s="232">
        <v>32</v>
      </c>
      <c r="I620" s="234">
        <f t="shared" si="733"/>
      </c>
      <c r="J620" s="235">
        <f t="shared" ref="J620:J628" si="864">(E620/G620)*1000</f>
      </c>
      <c r="K620" s="232">
        <v>1</v>
      </c>
      <c r="L620" s="235">
        <f t="shared" si="966"/>
      </c>
      <c r="M620" s="232">
        <v>0</v>
      </c>
      <c r="N620" s="236">
        <f t="shared" si="1028"/>
      </c>
      <c r="O620" s="232">
        <v>0</v>
      </c>
      <c r="P620" s="236">
        <f t="shared" si="1060"/>
      </c>
      <c r="Q620" s="237">
        <f>(M620+M621)/(O620+O621)</f>
      </c>
      <c r="R620" s="238">
        <v>6</v>
      </c>
      <c r="S620" s="237">
        <f>(O620+O621)/(K620+K621)</f>
      </c>
      <c r="T620" s="238">
        <v>1</v>
      </c>
      <c r="U620" s="239">
        <f>F620/T620</f>
      </c>
      <c r="V620" s="240">
        <f>(F620+500)/T620</f>
      </c>
      <c r="W620" s="241">
        <v>598.8000000000011</v>
      </c>
      <c r="X620" s="240">
        <f>W620/T620</f>
      </c>
      <c r="Y620" s="237">
        <f>T620/R620</f>
      </c>
      <c r="Z620" s="240">
        <f>W620/F620</f>
      </c>
      <c r="AA620" s="240">
        <f>W620/(F620+500)</f>
      </c>
      <c r="AB620" s="238">
        <v>1</v>
      </c>
      <c r="AC620" s="238">
        <v>598.8</v>
      </c>
      <c r="AD620" s="237">
        <f>AB620/T620</f>
      </c>
      <c r="AE620" s="240">
        <f>(W620-AC620)/(F620+500)</f>
      </c>
      <c r="AF620" s="240" t="s">
        <v>250</v>
      </c>
    </row>
    <row r="621">
      <c r="A621" s="228"/>
      <c r="B621" s="229"/>
      <c r="C621" s="256"/>
      <c r="D621" s="231" t="s">
        <v>251</v>
      </c>
      <c r="E621" s="232">
        <v>759.24</v>
      </c>
      <c r="F621" s="233"/>
      <c r="G621" s="232">
        <v>3981</v>
      </c>
      <c r="H621" s="232">
        <v>255</v>
      </c>
      <c r="I621" s="234">
        <f t="shared" si="733"/>
      </c>
      <c r="J621" s="235">
        <f t="shared" si="864"/>
      </c>
      <c r="K621" s="232">
        <v>7</v>
      </c>
      <c r="L621" s="235">
        <f t="shared" si="966"/>
      </c>
      <c r="M621" s="232">
        <v>0</v>
      </c>
      <c r="N621" s="236">
        <f t="shared" si="1028"/>
      </c>
      <c r="O621" s="232">
        <v>1</v>
      </c>
      <c r="P621" s="236">
        <f t="shared" si="1060"/>
      </c>
      <c r="Q621" s="237"/>
      <c r="R621" s="238"/>
      <c r="S621" s="237"/>
      <c r="T621" s="238"/>
      <c r="U621" s="239"/>
      <c r="V621" s="240"/>
      <c r="W621" s="241"/>
      <c r="X621" s="240"/>
      <c r="Y621" s="237"/>
      <c r="Z621" s="240"/>
      <c r="AA621" s="240"/>
      <c r="AB621" s="238"/>
      <c r="AC621" s="238"/>
      <c r="AD621" s="237"/>
      <c r="AE621" s="240"/>
      <c r="AF621" s="242" t="s">
        <v>301</v>
      </c>
    </row>
    <row r="622">
      <c r="A622" s="228"/>
      <c r="B622" s="229" t="s">
        <v>262</v>
      </c>
      <c r="C622" s="256" t="s">
        <v>291</v>
      </c>
      <c r="D622" s="231" t="s">
        <v>249</v>
      </c>
      <c r="E622" s="232">
        <v>98.62</v>
      </c>
      <c r="F622" s="233">
        <f>E622+E623</f>
      </c>
      <c r="G622" s="232">
        <v>166</v>
      </c>
      <c r="H622" s="232">
        <v>21</v>
      </c>
      <c r="I622" s="234">
        <f t="shared" si="733"/>
      </c>
      <c r="J622" s="235">
        <f t="shared" si="864"/>
      </c>
      <c r="K622" s="232">
        <v>2</v>
      </c>
      <c r="L622" s="235">
        <f t="shared" si="966"/>
      </c>
      <c r="M622" s="232">
        <v>0</v>
      </c>
      <c r="N622" s="236">
        <f t="shared" si="1028"/>
      </c>
      <c r="O622" s="232">
        <v>1</v>
      </c>
      <c r="P622" s="236">
        <f t="shared" si="1060"/>
      </c>
      <c r="Q622" s="237">
        <f>(M622+M623)/(O622+O623)</f>
      </c>
      <c r="R622" s="238">
        <v>2</v>
      </c>
      <c r="S622" s="237">
        <f>(O622+O623)/(K622+K623)</f>
      </c>
      <c r="T622" s="238">
        <v>0</v>
      </c>
      <c r="U622" s="239">
        <f>F622/T622</f>
      </c>
      <c r="V622" s="240">
        <f>(F622+500)/T622</f>
      </c>
      <c r="W622" s="241">
        <v>0</v>
      </c>
      <c r="X622" s="240">
        <f>W622/T622</f>
      </c>
      <c r="Y622" s="237">
        <f>T622/R622</f>
      </c>
      <c r="Z622" s="240">
        <f>W622/F622</f>
      </c>
      <c r="AA622" s="240">
        <f>W622/(F622+500)</f>
      </c>
      <c r="AB622" s="238">
        <v>0</v>
      </c>
      <c r="AC622" s="238">
        <v>0</v>
      </c>
      <c r="AD622" s="237">
        <f>AB622/T622</f>
      </c>
      <c r="AE622" s="240">
        <f>(W622-AC622)/(F622+500)</f>
      </c>
      <c r="AF622" s="240" t="s">
        <v>250</v>
      </c>
    </row>
    <row r="623">
      <c r="A623" s="228"/>
      <c r="B623" s="229"/>
      <c r="C623" s="256"/>
      <c r="D623" s="231" t="s">
        <v>251</v>
      </c>
      <c r="E623" s="232">
        <v>755.22</v>
      </c>
      <c r="F623" s="233"/>
      <c r="G623" s="232">
        <v>3817</v>
      </c>
      <c r="H623" s="232">
        <v>249</v>
      </c>
      <c r="I623" s="234">
        <f t="shared" si="733"/>
      </c>
      <c r="J623" s="235">
        <f t="shared" si="864"/>
      </c>
      <c r="K623" s="232">
        <v>11</v>
      </c>
      <c r="L623" s="235">
        <f t="shared" si="966"/>
      </c>
      <c r="M623" s="232">
        <v>0</v>
      </c>
      <c r="N623" s="236">
        <f t="shared" si="1028"/>
      </c>
      <c r="O623" s="232">
        <v>1</v>
      </c>
      <c r="P623" s="236">
        <v>128.05</v>
      </c>
      <c r="Q623" s="237"/>
      <c r="R623" s="238"/>
      <c r="S623" s="237"/>
      <c r="T623" s="238"/>
      <c r="U623" s="239"/>
      <c r="V623" s="240"/>
      <c r="W623" s="241"/>
      <c r="X623" s="240"/>
      <c r="Y623" s="237"/>
      <c r="Z623" s="240"/>
      <c r="AA623" s="240"/>
      <c r="AB623" s="238"/>
      <c r="AC623" s="238"/>
      <c r="AD623" s="237"/>
      <c r="AE623" s="240"/>
      <c r="AF623" s="242" t="s">
        <v>301</v>
      </c>
    </row>
    <row r="624">
      <c r="A624" s="228"/>
      <c r="B624" s="229" t="s">
        <v>263</v>
      </c>
      <c r="C624" s="256" t="s">
        <v>291</v>
      </c>
      <c r="D624" s="231" t="s">
        <v>249</v>
      </c>
      <c r="E624" s="232">
        <v>56.78</v>
      </c>
      <c r="F624" s="233">
        <f>E624+E625</f>
      </c>
      <c r="G624" s="232">
        <v>182</v>
      </c>
      <c r="H624" s="232">
        <v>23</v>
      </c>
      <c r="I624" s="234">
        <f t="shared" si="733"/>
      </c>
      <c r="J624" s="235">
        <f t="shared" si="864"/>
      </c>
      <c r="K624" s="232">
        <v>0</v>
      </c>
      <c r="L624" s="235">
        <f t="shared" si="966"/>
      </c>
      <c r="M624" s="232">
        <v>0</v>
      </c>
      <c r="N624" s="236">
        <f t="shared" si="1028"/>
      </c>
      <c r="O624" s="232">
        <v>0</v>
      </c>
      <c r="P624" s="236">
        <f t="shared" ref="P624:P649" si="1061">E624/O624</f>
      </c>
      <c r="Q624" s="237">
        <f>(M624+M625)/(O624+O625)</f>
      </c>
      <c r="R624" s="238">
        <v>0</v>
      </c>
      <c r="S624" s="237">
        <f>(O624+O625)/(K624+K625)</f>
      </c>
      <c r="T624" s="238">
        <v>0</v>
      </c>
      <c r="U624" s="239">
        <f>F624/T624</f>
      </c>
      <c r="V624" s="240">
        <f>(F624+500)/T624</f>
      </c>
      <c r="W624" s="241">
        <v>0</v>
      </c>
      <c r="X624" s="240">
        <f>W624/T624</f>
      </c>
      <c r="Y624" s="237">
        <f>T624/R624</f>
      </c>
      <c r="Z624" s="240">
        <f>W624/F624</f>
      </c>
      <c r="AA624" s="240">
        <f>W624/(F624+500)</f>
      </c>
      <c r="AB624" s="238">
        <v>0</v>
      </c>
      <c r="AC624" s="238">
        <v>0</v>
      </c>
      <c r="AD624" s="237">
        <f>AB624/T624</f>
      </c>
      <c r="AE624" s="240">
        <f>(W624-AC624)/(F624+500)</f>
      </c>
      <c r="AF624" s="240" t="s">
        <v>250</v>
      </c>
    </row>
    <row r="625">
      <c r="A625" s="228"/>
      <c r="B625" s="229"/>
      <c r="C625" s="256"/>
      <c r="D625" s="231" t="s">
        <v>251</v>
      </c>
      <c r="E625" s="232">
        <v>659.79</v>
      </c>
      <c r="F625" s="233"/>
      <c r="G625" s="232">
        <v>3830</v>
      </c>
      <c r="H625" s="232">
        <v>213</v>
      </c>
      <c r="I625" s="234">
        <f t="shared" si="733"/>
      </c>
      <c r="J625" s="235">
        <f t="shared" si="864"/>
      </c>
      <c r="K625" s="232">
        <v>11</v>
      </c>
      <c r="L625" s="235">
        <f t="shared" si="966"/>
      </c>
      <c r="M625" s="232">
        <v>0</v>
      </c>
      <c r="N625" s="236">
        <f t="shared" si="1028"/>
      </c>
      <c r="O625" s="232">
        <v>0</v>
      </c>
      <c r="P625" s="236">
        <f t="shared" si="1061"/>
      </c>
      <c r="Q625" s="237"/>
      <c r="R625" s="238"/>
      <c r="S625" s="237"/>
      <c r="T625" s="238"/>
      <c r="U625" s="239"/>
      <c r="V625" s="240"/>
      <c r="W625" s="241"/>
      <c r="X625" s="240"/>
      <c r="Y625" s="237"/>
      <c r="Z625" s="240"/>
      <c r="AA625" s="240"/>
      <c r="AB625" s="238"/>
      <c r="AC625" s="238"/>
      <c r="AD625" s="237"/>
      <c r="AE625" s="240"/>
      <c r="AF625" s="242" t="s">
        <v>301</v>
      </c>
    </row>
    <row r="626">
      <c r="A626" s="228"/>
      <c r="B626" s="246" t="s">
        <v>257</v>
      </c>
      <c r="C626" s="246"/>
      <c r="D626" s="246"/>
      <c r="E626" s="247">
        <f>SUM(E616:E625)</f>
      </c>
      <c r="F626" s="247">
        <f>SUM(F616:F625)</f>
      </c>
      <c r="G626" s="247">
        <f>SUM(G616:G625)</f>
      </c>
      <c r="H626" s="247">
        <f>SUM(H616:H625)</f>
      </c>
      <c r="I626" s="248">
        <f t="shared" si="733"/>
      </c>
      <c r="J626" s="249">
        <f t="shared" si="864"/>
      </c>
      <c r="K626" s="247">
        <f>SUM(K616:K625)</f>
      </c>
      <c r="L626" s="249">
        <f t="shared" si="966"/>
      </c>
      <c r="M626" s="247">
        <f>SUM(M616:M625)</f>
      </c>
      <c r="N626" s="250">
        <f t="shared" si="1028"/>
      </c>
      <c r="O626" s="247">
        <f>SUM(O616:O625)</f>
      </c>
      <c r="P626" s="250">
        <f t="shared" si="1061"/>
      </c>
      <c r="Q626" s="251">
        <f>M626/O626</f>
      </c>
      <c r="R626" s="247">
        <f>SUM(R616:R625)</f>
      </c>
      <c r="S626" s="251">
        <f>(O626+O626)/(K626+K626)</f>
      </c>
      <c r="T626" s="247">
        <f>SUM(T616:T625)</f>
      </c>
      <c r="U626" s="252">
        <f t="shared" ref="U626:U627" si="62">F626/T626</f>
      </c>
      <c r="V626" s="253">
        <f>(F626+5*500)/T626</f>
      </c>
      <c r="W626" s="249">
        <f>SUM(W616:W625)</f>
      </c>
      <c r="X626" s="254">
        <f t="shared" ref="X626:X627" si="230">W626/T626</f>
      </c>
      <c r="Y626" s="251">
        <f t="shared" ref="Y626:Y627" si="368">T626/R626</f>
      </c>
      <c r="Z626" s="253">
        <f t="shared" ref="Z626:Z627" si="506">W626/F626</f>
      </c>
      <c r="AA626" s="253">
        <f>W626/(F626+COUNT(W616:W625)*500)</f>
      </c>
      <c r="AB626" s="247">
        <f>SUM(AB616:AB625)</f>
      </c>
      <c r="AC626" s="247">
        <f>SUM(AC616:AC625)</f>
      </c>
      <c r="AD626" s="251">
        <f t="shared" ref="AD626:AD627" si="644">AB626/T626</f>
      </c>
      <c r="AE626" s="255">
        <f>(W626-AC626)/(F626+COUNT(W616:W625))</f>
      </c>
      <c r="AF626" s="240"/>
    </row>
    <row r="627">
      <c r="A627" s="228"/>
      <c r="B627" s="229" t="s">
        <v>264</v>
      </c>
      <c r="C627" s="256" t="s">
        <v>259</v>
      </c>
      <c r="D627" s="231" t="s">
        <v>249</v>
      </c>
      <c r="E627" s="232">
        <v>98.99</v>
      </c>
      <c r="F627" s="233">
        <f>E627+E628</f>
      </c>
      <c r="G627" s="232">
        <v>243</v>
      </c>
      <c r="H627" s="232">
        <v>26</v>
      </c>
      <c r="I627" s="234">
        <f t="shared" si="733"/>
      </c>
      <c r="J627" s="235">
        <f t="shared" si="864"/>
      </c>
      <c r="K627" s="232">
        <v>2</v>
      </c>
      <c r="L627" s="235">
        <f t="shared" si="966"/>
      </c>
      <c r="M627" s="232">
        <v>0</v>
      </c>
      <c r="N627" s="236">
        <f t="shared" si="1028"/>
      </c>
      <c r="O627" s="232">
        <v>0</v>
      </c>
      <c r="P627" s="236">
        <f t="shared" si="1061"/>
      </c>
      <c r="Q627" s="237">
        <f>(M627+M628)/(O627+O628)</f>
      </c>
      <c r="R627" s="238">
        <v>2</v>
      </c>
      <c r="S627" s="237">
        <f>(O627+O628)/(K627+K628)</f>
      </c>
      <c r="T627" s="238">
        <v>0</v>
      </c>
      <c r="U627" s="239">
        <f t="shared" si="62"/>
      </c>
      <c r="V627" s="240">
        <f>(F627+500)/T627</f>
      </c>
      <c r="W627" s="241">
        <v>0</v>
      </c>
      <c r="X627" s="240">
        <f t="shared" si="230"/>
      </c>
      <c r="Y627" s="237">
        <f t="shared" si="368"/>
      </c>
      <c r="Z627" s="240">
        <f t="shared" si="506"/>
      </c>
      <c r="AA627" s="240">
        <f>W627/(F627+500)</f>
      </c>
      <c r="AB627" s="238">
        <v>0</v>
      </c>
      <c r="AC627" s="238">
        <v>0</v>
      </c>
      <c r="AD627" s="237">
        <f t="shared" si="644"/>
      </c>
      <c r="AE627" s="240">
        <f>(W627-AC627)/(F627+500)</f>
      </c>
      <c r="AF627" s="240" t="s">
        <v>266</v>
      </c>
    </row>
    <row r="628">
      <c r="A628" s="228"/>
      <c r="B628" s="229"/>
      <c r="C628" s="256"/>
      <c r="D628" s="231" t="s">
        <v>251</v>
      </c>
      <c r="E628" s="232">
        <v>631.16</v>
      </c>
      <c r="F628" s="233"/>
      <c r="G628" s="232">
        <v>3405</v>
      </c>
      <c r="H628" s="232">
        <v>200</v>
      </c>
      <c r="I628" s="234">
        <f t="shared" si="733"/>
      </c>
      <c r="J628" s="235">
        <f t="shared" si="864"/>
      </c>
      <c r="K628" s="232">
        <v>11</v>
      </c>
      <c r="L628" s="235">
        <f t="shared" si="966"/>
      </c>
      <c r="M628" s="232">
        <v>0</v>
      </c>
      <c r="N628" s="236">
        <f t="shared" si="1028"/>
      </c>
      <c r="O628" s="232">
        <v>0</v>
      </c>
      <c r="P628" s="236">
        <f t="shared" si="1061"/>
      </c>
      <c r="Q628" s="237"/>
      <c r="R628" s="238"/>
      <c r="S628" s="237"/>
      <c r="T628" s="238"/>
      <c r="U628" s="239"/>
      <c r="V628" s="240"/>
      <c r="W628" s="241"/>
      <c r="X628" s="240"/>
      <c r="Y628" s="237"/>
      <c r="Z628" s="240"/>
      <c r="AA628" s="240"/>
      <c r="AB628" s="238"/>
      <c r="AC628" s="238"/>
      <c r="AD628" s="237"/>
      <c r="AE628" s="240"/>
      <c r="AF628" s="242" t="s">
        <v>252</v>
      </c>
    </row>
    <row r="629">
      <c r="A629" s="228"/>
      <c r="B629" s="229" t="s">
        <v>268</v>
      </c>
      <c r="C629" s="256" t="s">
        <v>259</v>
      </c>
      <c r="D629" s="231" t="s">
        <v>249</v>
      </c>
      <c r="E629" s="232">
        <v>99.76</v>
      </c>
      <c r="F629" s="233">
        <f>E629+E630</f>
      </c>
      <c r="G629" s="232">
        <v>261</v>
      </c>
      <c r="H629" s="232">
        <v>23</v>
      </c>
      <c r="I629" s="234">
        <f t="shared" si="733"/>
      </c>
      <c r="J629" s="234">
        <f t="shared" ref="J629:J630" si="781">I629/H629</f>
      </c>
      <c r="K629" s="232">
        <v>2</v>
      </c>
      <c r="L629" s="235">
        <f t="shared" si="966"/>
      </c>
      <c r="M629" s="232">
        <v>0</v>
      </c>
      <c r="N629" s="236">
        <f t="shared" si="1028"/>
      </c>
      <c r="O629" s="232">
        <v>0</v>
      </c>
      <c r="P629" s="236">
        <f t="shared" si="1061"/>
      </c>
      <c r="Q629" s="237">
        <f>(M629+M630)/(O629+O630)</f>
      </c>
      <c r="R629" s="238">
        <v>2</v>
      </c>
      <c r="S629" s="237">
        <f>(O629+O630)/(K629+K630)</f>
      </c>
      <c r="T629" s="238">
        <v>1</v>
      </c>
      <c r="U629" s="239">
        <f>F629/T629</f>
      </c>
      <c r="V629" s="240">
        <f>(F629+500)/T629</f>
      </c>
      <c r="W629" s="241">
        <v>2088</v>
      </c>
      <c r="X629" s="240">
        <f>W629/T629</f>
      </c>
      <c r="Y629" s="237">
        <f>T629/R629</f>
      </c>
      <c r="Z629" s="240">
        <f>W629/F629</f>
      </c>
      <c r="AA629" s="240">
        <f>W629/(F629+500)</f>
      </c>
      <c r="AB629" s="238">
        <v>1</v>
      </c>
      <c r="AC629" s="257">
        <v>2088</v>
      </c>
      <c r="AD629" s="237">
        <f>AB629/T629</f>
      </c>
      <c r="AE629" s="240">
        <f>(W629-AC629)/(F629+500)</f>
      </c>
      <c r="AF629" s="240" t="s">
        <v>266</v>
      </c>
    </row>
    <row r="630">
      <c r="A630" s="228"/>
      <c r="B630" s="229"/>
      <c r="C630" s="256"/>
      <c r="D630" s="231" t="s">
        <v>251</v>
      </c>
      <c r="E630" s="232">
        <v>580.97</v>
      </c>
      <c r="F630" s="233"/>
      <c r="G630" s="232">
        <v>3215</v>
      </c>
      <c r="H630" s="232">
        <v>164</v>
      </c>
      <c r="I630" s="234">
        <f t="shared" si="733"/>
      </c>
      <c r="J630" s="234">
        <f t="shared" si="781"/>
      </c>
      <c r="K630" s="232">
        <v>9</v>
      </c>
      <c r="L630" s="235">
        <f t="shared" si="966"/>
      </c>
      <c r="M630" s="232">
        <v>1</v>
      </c>
      <c r="N630" s="236">
        <f t="shared" si="1028"/>
      </c>
      <c r="O630" s="232">
        <v>1</v>
      </c>
      <c r="P630" s="236">
        <f t="shared" si="1061"/>
      </c>
      <c r="Q630" s="237"/>
      <c r="R630" s="238"/>
      <c r="S630" s="237"/>
      <c r="T630" s="238"/>
      <c r="U630" s="239"/>
      <c r="V630" s="240"/>
      <c r="W630" s="241"/>
      <c r="X630" s="240"/>
      <c r="Y630" s="237"/>
      <c r="Z630" s="240"/>
      <c r="AA630" s="240"/>
      <c r="AB630" s="238"/>
      <c r="AC630" s="257"/>
      <c r="AD630" s="237"/>
      <c r="AE630" s="240"/>
      <c r="AF630" s="242" t="s">
        <v>252</v>
      </c>
    </row>
    <row r="631">
      <c r="A631" s="228"/>
      <c r="B631" s="229" t="s">
        <v>269</v>
      </c>
      <c r="C631" s="256" t="s">
        <v>259</v>
      </c>
      <c r="D631" s="231" t="s">
        <v>249</v>
      </c>
      <c r="E631" s="232">
        <v>24.67</v>
      </c>
      <c r="F631" s="233">
        <f>E631+E632</f>
      </c>
      <c r="G631" s="232">
        <v>168</v>
      </c>
      <c r="H631" s="232">
        <v>16</v>
      </c>
      <c r="I631" s="234">
        <f t="shared" si="733"/>
      </c>
      <c r="J631" s="235">
        <f t="shared" ref="J631:J632" si="865">(E631/G631)*1000</f>
      </c>
      <c r="K631" s="232">
        <v>0</v>
      </c>
      <c r="L631" s="235">
        <f t="shared" si="966"/>
      </c>
      <c r="M631" s="232">
        <v>0</v>
      </c>
      <c r="N631" s="236">
        <f t="shared" si="1028"/>
      </c>
      <c r="O631" s="232">
        <v>0</v>
      </c>
      <c r="P631" s="236">
        <f t="shared" si="1061"/>
      </c>
      <c r="Q631" s="237">
        <f>(M631+M632)/(O631+O632)</f>
      </c>
      <c r="R631" s="238">
        <v>4</v>
      </c>
      <c r="S631" s="237">
        <f>(O631+O632)/(K631+K632)</f>
      </c>
      <c r="T631" s="238">
        <v>0</v>
      </c>
      <c r="U631" s="239">
        <f>F631/T631</f>
      </c>
      <c r="V631" s="240">
        <f>(F631+500)/T631</f>
      </c>
      <c r="W631" s="241">
        <v>0</v>
      </c>
      <c r="X631" s="240">
        <f>W631/T631</f>
      </c>
      <c r="Y631" s="237">
        <f>T631/R631</f>
      </c>
      <c r="Z631" s="240">
        <f>W631/F631</f>
      </c>
      <c r="AA631" s="240">
        <f>W631/(F631+500)</f>
      </c>
      <c r="AB631" s="238">
        <v>0</v>
      </c>
      <c r="AC631" s="238">
        <v>0</v>
      </c>
      <c r="AD631" s="237">
        <f>AB631/T631</f>
      </c>
      <c r="AE631" s="240">
        <f>(W631-AC631)/(F631+500)</f>
      </c>
      <c r="AF631" s="240" t="s">
        <v>266</v>
      </c>
    </row>
    <row r="632">
      <c r="A632" s="228"/>
      <c r="B632" s="229"/>
      <c r="C632" s="256"/>
      <c r="D632" s="231" t="s">
        <v>251</v>
      </c>
      <c r="E632" s="232">
        <v>565.5</v>
      </c>
      <c r="F632" s="233"/>
      <c r="G632" s="232">
        <v>2946</v>
      </c>
      <c r="H632" s="232">
        <v>152</v>
      </c>
      <c r="I632" s="234">
        <f t="shared" si="733"/>
      </c>
      <c r="J632" s="235">
        <f t="shared" si="865"/>
      </c>
      <c r="K632" s="232">
        <v>9</v>
      </c>
      <c r="L632" s="235">
        <f t="shared" si="966"/>
      </c>
      <c r="M632" s="232">
        <v>0</v>
      </c>
      <c r="N632" s="236">
        <f t="shared" si="1028"/>
      </c>
      <c r="O632" s="232">
        <v>1</v>
      </c>
      <c r="P632" s="236">
        <f t="shared" si="1061"/>
      </c>
      <c r="Q632" s="237"/>
      <c r="R632" s="238"/>
      <c r="S632" s="237"/>
      <c r="T632" s="238"/>
      <c r="U632" s="239"/>
      <c r="V632" s="240"/>
      <c r="W632" s="241"/>
      <c r="X632" s="240"/>
      <c r="Y632" s="237"/>
      <c r="Z632" s="240"/>
      <c r="AA632" s="240"/>
      <c r="AB632" s="238"/>
      <c r="AC632" s="238"/>
      <c r="AD632" s="237"/>
      <c r="AE632" s="240"/>
      <c r="AF632" s="242" t="s">
        <v>252</v>
      </c>
    </row>
    <row r="633">
      <c r="A633" s="228"/>
      <c r="B633" s="229" t="s">
        <v>270</v>
      </c>
      <c r="C633" s="256" t="s">
        <v>259</v>
      </c>
      <c r="D633" s="231" t="s">
        <v>249</v>
      </c>
      <c r="E633" s="232">
        <v>49.49</v>
      </c>
      <c r="F633" s="233">
        <f>E633+E634</f>
      </c>
      <c r="G633" s="232">
        <v>205</v>
      </c>
      <c r="H633" s="232">
        <v>25</v>
      </c>
      <c r="I633" s="234">
        <f t="shared" si="733"/>
      </c>
      <c r="J633" s="234">
        <f t="shared" ref="J633:J634" si="782">I633/H633</f>
      </c>
      <c r="K633" s="232">
        <v>3</v>
      </c>
      <c r="L633" s="235">
        <f t="shared" si="966"/>
      </c>
      <c r="M633" s="232">
        <v>1</v>
      </c>
      <c r="N633" s="236">
        <f t="shared" si="1028"/>
      </c>
      <c r="O633" s="232">
        <v>1</v>
      </c>
      <c r="P633" s="236">
        <f t="shared" si="1061"/>
      </c>
      <c r="Q633" s="237">
        <f>(M633+M634)/(O633+O634)</f>
      </c>
      <c r="R633" s="238">
        <v>2</v>
      </c>
      <c r="S633" s="237">
        <f>(O633+O634)/(K633+K634)</f>
      </c>
      <c r="T633" s="238">
        <v>1</v>
      </c>
      <c r="U633" s="239">
        <f>F633/T633</f>
      </c>
      <c r="V633" s="240">
        <f>(F633+500)/T633</f>
      </c>
      <c r="W633" s="241">
        <v>775.1999999999989</v>
      </c>
      <c r="X633" s="240">
        <f>W633/T633</f>
      </c>
      <c r="Y633" s="237">
        <f>T633/R633</f>
      </c>
      <c r="Z633" s="240">
        <f>W633/F633</f>
      </c>
      <c r="AA633" s="240">
        <f>W633/(F633+500)</f>
      </c>
      <c r="AB633" s="238">
        <v>0</v>
      </c>
      <c r="AC633" s="238">
        <v>0</v>
      </c>
      <c r="AD633" s="237">
        <f>AB633/T633</f>
      </c>
      <c r="AE633" s="240">
        <f>(W633-AC633)/(F633+500)</f>
      </c>
      <c r="AF633" s="240" t="s">
        <v>266</v>
      </c>
    </row>
    <row r="634">
      <c r="A634" s="228"/>
      <c r="B634" s="229"/>
      <c r="C634" s="256"/>
      <c r="D634" s="231" t="s">
        <v>251</v>
      </c>
      <c r="E634" s="232">
        <v>459.64</v>
      </c>
      <c r="F634" s="233"/>
      <c r="G634" s="232">
        <v>3420</v>
      </c>
      <c r="H634" s="232">
        <v>132</v>
      </c>
      <c r="I634" s="234">
        <f t="shared" si="733"/>
      </c>
      <c r="J634" s="234">
        <f t="shared" si="782"/>
      </c>
      <c r="K634" s="232">
        <v>4</v>
      </c>
      <c r="L634" s="235">
        <f t="shared" si="966"/>
      </c>
      <c r="M634" s="232">
        <v>0</v>
      </c>
      <c r="N634" s="236">
        <f t="shared" si="1028"/>
      </c>
      <c r="O634" s="232">
        <v>1</v>
      </c>
      <c r="P634" s="236">
        <f t="shared" si="1061"/>
      </c>
      <c r="Q634" s="237"/>
      <c r="R634" s="238"/>
      <c r="S634" s="237"/>
      <c r="T634" s="238"/>
      <c r="U634" s="239"/>
      <c r="V634" s="240"/>
      <c r="W634" s="241"/>
      <c r="X634" s="240"/>
      <c r="Y634" s="237"/>
      <c r="Z634" s="240"/>
      <c r="AA634" s="240"/>
      <c r="AB634" s="238"/>
      <c r="AC634" s="238"/>
      <c r="AD634" s="237"/>
      <c r="AE634" s="240"/>
      <c r="AF634" s="242" t="s">
        <v>252</v>
      </c>
    </row>
    <row r="635">
      <c r="A635" s="228"/>
      <c r="B635" s="229" t="s">
        <v>271</v>
      </c>
      <c r="C635" s="256" t="s">
        <v>259</v>
      </c>
      <c r="D635" s="231" t="s">
        <v>249</v>
      </c>
      <c r="E635" s="232">
        <v>82.46</v>
      </c>
      <c r="F635" s="233">
        <f>E635+E636</f>
      </c>
      <c r="G635" s="232">
        <v>177</v>
      </c>
      <c r="H635" s="232">
        <v>15</v>
      </c>
      <c r="I635" s="234">
        <f t="shared" si="733"/>
      </c>
      <c r="J635" s="235">
        <f t="shared" ref="J635:J647" si="866">(E635/G635)*1000</f>
      </c>
      <c r="K635" s="232">
        <v>1</v>
      </c>
      <c r="L635" s="235">
        <f t="shared" si="966"/>
      </c>
      <c r="M635" s="232">
        <v>0</v>
      </c>
      <c r="N635" s="236">
        <f t="shared" si="1028"/>
      </c>
      <c r="O635" s="232">
        <v>0</v>
      </c>
      <c r="P635" s="236">
        <f t="shared" si="1061"/>
      </c>
      <c r="Q635" s="237">
        <f>(M635+M636)/(O635+O636)</f>
      </c>
      <c r="R635" s="238">
        <v>2</v>
      </c>
      <c r="S635" s="237">
        <f>(O635+O636)/(K635+K636)</f>
      </c>
      <c r="T635" s="238">
        <v>1</v>
      </c>
      <c r="U635" s="239">
        <f>F635/T635</f>
      </c>
      <c r="V635" s="240">
        <f>(F635+500)/T635</f>
      </c>
      <c r="W635" s="241">
        <v>1663.2000000000007</v>
      </c>
      <c r="X635" s="240">
        <f>W635/T635</f>
      </c>
      <c r="Y635" s="237">
        <f>T635/R635</f>
      </c>
      <c r="Z635" s="240">
        <f>W635/F635</f>
      </c>
      <c r="AA635" s="240">
        <f>W635/(F635+500)</f>
      </c>
      <c r="AB635" s="238">
        <v>0</v>
      </c>
      <c r="AC635" s="238">
        <v>0</v>
      </c>
      <c r="AD635" s="237">
        <f>AB635/T635</f>
      </c>
      <c r="AE635" s="240">
        <f>(W635-AC635)/(F635+500)</f>
      </c>
      <c r="AF635" s="240" t="s">
        <v>266</v>
      </c>
    </row>
    <row r="636">
      <c r="A636" s="228"/>
      <c r="B636" s="229"/>
      <c r="C636" s="256"/>
      <c r="D636" s="231" t="s">
        <v>251</v>
      </c>
      <c r="E636" s="232">
        <v>498.11</v>
      </c>
      <c r="F636" s="233"/>
      <c r="G636" s="232">
        <v>3308</v>
      </c>
      <c r="H636" s="232">
        <v>178</v>
      </c>
      <c r="I636" s="234">
        <f t="shared" si="733"/>
      </c>
      <c r="J636" s="235">
        <f t="shared" si="866"/>
      </c>
      <c r="K636" s="232">
        <v>7</v>
      </c>
      <c r="L636" s="235">
        <f t="shared" si="966"/>
      </c>
      <c r="M636" s="232">
        <v>1</v>
      </c>
      <c r="N636" s="236">
        <f t="shared" si="1028"/>
      </c>
      <c r="O636" s="232">
        <v>1</v>
      </c>
      <c r="P636" s="236">
        <f t="shared" si="1061"/>
      </c>
      <c r="Q636" s="237"/>
      <c r="R636" s="238"/>
      <c r="S636" s="237"/>
      <c r="T636" s="238"/>
      <c r="U636" s="239"/>
      <c r="V636" s="240"/>
      <c r="W636" s="241"/>
      <c r="X636" s="240"/>
      <c r="Y636" s="237"/>
      <c r="Z636" s="240"/>
      <c r="AA636" s="240"/>
      <c r="AB636" s="238"/>
      <c r="AC636" s="238"/>
      <c r="AD636" s="237"/>
      <c r="AE636" s="240"/>
      <c r="AF636" s="242" t="s">
        <v>252</v>
      </c>
    </row>
    <row r="637">
      <c r="A637" s="228"/>
      <c r="B637" s="246" t="s">
        <v>257</v>
      </c>
      <c r="C637" s="246"/>
      <c r="D637" s="246"/>
      <c r="E637" s="247">
        <f>SUM(E627:E636)</f>
      </c>
      <c r="F637" s="247">
        <f>SUM(F627:F636)</f>
      </c>
      <c r="G637" s="247">
        <f>SUM(G627:G636)</f>
      </c>
      <c r="H637" s="247">
        <f>SUM(H627:H636)</f>
      </c>
      <c r="I637" s="248">
        <f t="shared" si="733"/>
      </c>
      <c r="J637" s="249">
        <f t="shared" si="866"/>
      </c>
      <c r="K637" s="247">
        <f>SUM(K627:K636)</f>
      </c>
      <c r="L637" s="249">
        <f t="shared" si="966"/>
      </c>
      <c r="M637" s="247">
        <f>SUM(M627:M636)</f>
      </c>
      <c r="N637" s="250">
        <f t="shared" si="1028"/>
      </c>
      <c r="O637" s="247">
        <f>SUM(O627:O636)</f>
      </c>
      <c r="P637" s="250">
        <f t="shared" si="1061"/>
      </c>
      <c r="Q637" s="251">
        <f>M637/O637</f>
      </c>
      <c r="R637" s="247">
        <f>SUM(R627:R636)</f>
      </c>
      <c r="S637" s="251">
        <f>(O637+O637)/(K637+K637)</f>
      </c>
      <c r="T637" s="247">
        <f>SUM(T627:T636)</f>
      </c>
      <c r="U637" s="252">
        <f t="shared" ref="U637:U638" si="63">F637/T637</f>
      </c>
      <c r="V637" s="253">
        <f>(F637+5*500)/T637</f>
      </c>
      <c r="W637" s="249">
        <f>SUM(W627:W636)</f>
      </c>
      <c r="X637" s="254">
        <f t="shared" ref="X637:X638" si="231">W637/T637</f>
      </c>
      <c r="Y637" s="251">
        <f t="shared" ref="Y637:Y638" si="369">T637/R637</f>
      </c>
      <c r="Z637" s="253">
        <f t="shared" ref="Z637:Z638" si="507">W637/F637</f>
      </c>
      <c r="AA637" s="253">
        <f>W637/(F637+COUNT(W627:W636)*500)</f>
      </c>
      <c r="AB637" s="247">
        <f>SUM(AB627:AB636)</f>
      </c>
      <c r="AC637" s="247">
        <f>SUM(AC627:AC636)</f>
      </c>
      <c r="AD637" s="251">
        <f t="shared" ref="AD637:AD638" si="645">AB637/T637</f>
      </c>
      <c r="AE637" s="255">
        <f>(W637-AC637)/(F637+COUNT(W627:W636)*500)</f>
      </c>
      <c r="AF637" s="240"/>
    </row>
    <row r="638">
      <c r="A638" s="228"/>
      <c r="B638" s="229" t="s">
        <v>272</v>
      </c>
      <c r="C638" s="256" t="s">
        <v>265</v>
      </c>
      <c r="D638" s="231" t="s">
        <v>249</v>
      </c>
      <c r="E638" s="232">
        <v>38.35</v>
      </c>
      <c r="F638" s="233">
        <f>E638+E639</f>
      </c>
      <c r="G638" s="232">
        <v>237</v>
      </c>
      <c r="H638" s="232">
        <v>31</v>
      </c>
      <c r="I638" s="234">
        <f t="shared" si="733"/>
      </c>
      <c r="J638" s="235">
        <f t="shared" si="866"/>
      </c>
      <c r="K638" s="232">
        <v>0</v>
      </c>
      <c r="L638" s="235">
        <f t="shared" si="966"/>
      </c>
      <c r="M638" s="232">
        <v>0</v>
      </c>
      <c r="N638" s="236">
        <f t="shared" si="1028"/>
      </c>
      <c r="O638" s="232">
        <v>0</v>
      </c>
      <c r="P638" s="236">
        <f t="shared" si="1061"/>
      </c>
      <c r="Q638" s="237">
        <f>(M638+M639)/(O638+O639)</f>
      </c>
      <c r="R638" s="238">
        <v>4</v>
      </c>
      <c r="S638" s="237">
        <f>(O638+O639)/(K638+K639)</f>
      </c>
      <c r="T638" s="238">
        <v>1</v>
      </c>
      <c r="U638" s="239">
        <f t="shared" si="63"/>
      </c>
      <c r="V638" s="240">
        <f>(F638+500)/T638</f>
      </c>
      <c r="W638" s="241">
        <v>277.2000000000007</v>
      </c>
      <c r="X638" s="240">
        <f t="shared" si="231"/>
      </c>
      <c r="Y638" s="237">
        <f t="shared" si="369"/>
      </c>
      <c r="Z638" s="240">
        <f t="shared" si="507"/>
      </c>
      <c r="AA638" s="240">
        <f>W638/(F638+500)</f>
      </c>
      <c r="AB638" s="238">
        <v>0</v>
      </c>
      <c r="AC638" s="238">
        <v>0</v>
      </c>
      <c r="AD638" s="237">
        <f t="shared" si="645"/>
      </c>
      <c r="AE638" s="240">
        <f>(W638-AC638)/(F638+500)</f>
      </c>
      <c r="AF638" s="240" t="s">
        <v>266</v>
      </c>
    </row>
    <row r="639">
      <c r="A639" s="228"/>
      <c r="B639" s="229"/>
      <c r="C639" s="256"/>
      <c r="D639" s="231" t="s">
        <v>251</v>
      </c>
      <c r="E639" s="232">
        <v>588.43</v>
      </c>
      <c r="F639" s="233"/>
      <c r="G639" s="232">
        <v>4573</v>
      </c>
      <c r="H639" s="232">
        <v>214</v>
      </c>
      <c r="I639" s="234">
        <f t="shared" si="733"/>
      </c>
      <c r="J639" s="235">
        <f t="shared" si="866"/>
      </c>
      <c r="K639" s="232">
        <v>14</v>
      </c>
      <c r="L639" s="235">
        <f t="shared" si="966"/>
      </c>
      <c r="M639" s="232">
        <v>1</v>
      </c>
      <c r="N639" s="236">
        <f t="shared" si="1028"/>
      </c>
      <c r="O639" s="232">
        <v>1</v>
      </c>
      <c r="P639" s="236">
        <f t="shared" si="1061"/>
      </c>
      <c r="Q639" s="237"/>
      <c r="R639" s="238"/>
      <c r="S639" s="237"/>
      <c r="T639" s="238"/>
      <c r="U639" s="239"/>
      <c r="V639" s="240"/>
      <c r="W639" s="241"/>
      <c r="X639" s="240"/>
      <c r="Y639" s="237"/>
      <c r="Z639" s="240"/>
      <c r="AA639" s="240"/>
      <c r="AB639" s="238"/>
      <c r="AC639" s="238"/>
      <c r="AD639" s="237"/>
      <c r="AE639" s="240"/>
      <c r="AF639" s="242" t="s">
        <v>252</v>
      </c>
    </row>
    <row r="640">
      <c r="A640" s="228"/>
      <c r="B640" s="229" t="s">
        <v>274</v>
      </c>
      <c r="C640" s="256" t="s">
        <v>265</v>
      </c>
      <c r="D640" s="231" t="s">
        <v>249</v>
      </c>
      <c r="E640" s="232">
        <v>107.82</v>
      </c>
      <c r="F640" s="233">
        <f>E640+E641</f>
      </c>
      <c r="G640" s="232">
        <v>346</v>
      </c>
      <c r="H640" s="232">
        <v>51</v>
      </c>
      <c r="I640" s="234">
        <f t="shared" si="733"/>
      </c>
      <c r="J640" s="235">
        <f t="shared" si="866"/>
      </c>
      <c r="K640" s="232">
        <v>1</v>
      </c>
      <c r="L640" s="235">
        <f t="shared" si="966"/>
      </c>
      <c r="M640" s="232">
        <v>0</v>
      </c>
      <c r="N640" s="236">
        <f t="shared" si="1028"/>
      </c>
      <c r="O640" s="232">
        <v>0</v>
      </c>
      <c r="P640" s="236">
        <f t="shared" si="1061"/>
      </c>
      <c r="Q640" s="237">
        <f>(M640+M641)/(O640+O641)</f>
      </c>
      <c r="R640" s="238">
        <v>8</v>
      </c>
      <c r="S640" s="237">
        <f>(O640+O641)/(K640+K641)</f>
      </c>
      <c r="T640" s="238">
        <v>5</v>
      </c>
      <c r="U640" s="239">
        <f>F640/T640</f>
      </c>
      <c r="V640" s="240">
        <f>(F640+500)/T640</f>
      </c>
      <c r="W640" s="241">
        <v>3528</v>
      </c>
      <c r="X640" s="240">
        <f>W640/T640</f>
      </c>
      <c r="Y640" s="237">
        <f>T640/R640</f>
      </c>
      <c r="Z640" s="240">
        <f>W640/F640</f>
      </c>
      <c r="AA640" s="240">
        <f>W640/(F640+500)</f>
      </c>
      <c r="AB640" s="238">
        <v>0</v>
      </c>
      <c r="AC640" s="238">
        <v>0</v>
      </c>
      <c r="AD640" s="237">
        <f>AB640/T640</f>
      </c>
      <c r="AE640" s="240">
        <f>(W640-AC640)/(F640+500)</f>
      </c>
      <c r="AF640" s="240" t="s">
        <v>266</v>
      </c>
    </row>
    <row r="641">
      <c r="A641" s="228"/>
      <c r="B641" s="229"/>
      <c r="C641" s="256"/>
      <c r="D641" s="231" t="s">
        <v>251</v>
      </c>
      <c r="E641" s="232">
        <v>888.09</v>
      </c>
      <c r="F641" s="233"/>
      <c r="G641" s="232">
        <v>7052</v>
      </c>
      <c r="H641" s="232">
        <v>352</v>
      </c>
      <c r="I641" s="234">
        <f t="shared" si="733"/>
      </c>
      <c r="J641" s="235">
        <f t="shared" si="866"/>
      </c>
      <c r="K641" s="232">
        <v>20</v>
      </c>
      <c r="L641" s="235">
        <f t="shared" si="966"/>
      </c>
      <c r="M641" s="232">
        <v>1</v>
      </c>
      <c r="N641" s="236">
        <f t="shared" si="1028"/>
      </c>
      <c r="O641" s="232">
        <v>2</v>
      </c>
      <c r="P641" s="236">
        <f t="shared" si="1061"/>
      </c>
      <c r="Q641" s="237"/>
      <c r="R641" s="238"/>
      <c r="S641" s="237"/>
      <c r="T641" s="238"/>
      <c r="U641" s="239"/>
      <c r="V641" s="240"/>
      <c r="W641" s="241"/>
      <c r="X641" s="240"/>
      <c r="Y641" s="237"/>
      <c r="Z641" s="240"/>
      <c r="AA641" s="240"/>
      <c r="AB641" s="238"/>
      <c r="AC641" s="238"/>
      <c r="AD641" s="237"/>
      <c r="AE641" s="240"/>
      <c r="AF641" s="242" t="s">
        <v>252</v>
      </c>
    </row>
    <row r="642">
      <c r="A642" s="228"/>
      <c r="B642" s="229" t="s">
        <v>275</v>
      </c>
      <c r="C642" s="256" t="s">
        <v>265</v>
      </c>
      <c r="D642" s="231" t="s">
        <v>249</v>
      </c>
      <c r="E642" s="232">
        <v>137.84</v>
      </c>
      <c r="F642" s="233">
        <f>E642+E643</f>
      </c>
      <c r="G642" s="232">
        <v>312</v>
      </c>
      <c r="H642" s="232">
        <v>58</v>
      </c>
      <c r="I642" s="234">
        <f t="shared" si="733"/>
      </c>
      <c r="J642" s="235">
        <f t="shared" si="866"/>
      </c>
      <c r="K642" s="232">
        <v>0</v>
      </c>
      <c r="L642" s="235">
        <f t="shared" si="966"/>
      </c>
      <c r="M642" s="232">
        <v>0</v>
      </c>
      <c r="N642" s="236">
        <f t="shared" si="1028"/>
      </c>
      <c r="O642" s="232">
        <v>0</v>
      </c>
      <c r="P642" s="236">
        <f t="shared" si="1061"/>
      </c>
      <c r="Q642" s="237">
        <f>(M642+M643)/(O642+O643)</f>
      </c>
      <c r="R642" s="238">
        <v>2</v>
      </c>
      <c r="S642" s="237">
        <f>(O642+O643)/(K642+K643)</f>
      </c>
      <c r="T642" s="238">
        <v>1</v>
      </c>
      <c r="U642" s="239">
        <f>F642/T642</f>
      </c>
      <c r="V642" s="240">
        <f>(F642+500)/T642</f>
      </c>
      <c r="W642" s="241">
        <v>1389.9599999999991</v>
      </c>
      <c r="X642" s="240">
        <f>W642/T642</f>
      </c>
      <c r="Y642" s="237">
        <f>T642/R642</f>
      </c>
      <c r="Z642" s="240">
        <f>W642/F642</f>
      </c>
      <c r="AA642" s="240">
        <f>W642/(F642+500)</f>
      </c>
      <c r="AB642" s="238">
        <v>0</v>
      </c>
      <c r="AC642" s="238">
        <v>0</v>
      </c>
      <c r="AD642" s="237">
        <f>AB642/T642</f>
      </c>
      <c r="AE642" s="240">
        <f>(W642-AC642)/(F642+500)</f>
      </c>
      <c r="AF642" s="240" t="s">
        <v>266</v>
      </c>
    </row>
    <row r="643">
      <c r="A643" s="228"/>
      <c r="B643" s="229"/>
      <c r="C643" s="256"/>
      <c r="D643" s="231" t="s">
        <v>251</v>
      </c>
      <c r="E643" s="232">
        <v>1048.8</v>
      </c>
      <c r="F643" s="233"/>
      <c r="G643" s="232">
        <v>8772</v>
      </c>
      <c r="H643" s="232">
        <v>320</v>
      </c>
      <c r="I643" s="234">
        <f t="shared" si="733"/>
      </c>
      <c r="J643" s="235">
        <f t="shared" si="866"/>
      </c>
      <c r="K643" s="232">
        <v>24</v>
      </c>
      <c r="L643" s="235">
        <f t="shared" si="966"/>
      </c>
      <c r="M643" s="232">
        <v>0</v>
      </c>
      <c r="N643" s="236">
        <f t="shared" si="1028"/>
      </c>
      <c r="O643" s="232">
        <v>1</v>
      </c>
      <c r="P643" s="236">
        <f t="shared" si="1061"/>
      </c>
      <c r="Q643" s="237"/>
      <c r="R643" s="238"/>
      <c r="S643" s="237"/>
      <c r="T643" s="238"/>
      <c r="U643" s="239"/>
      <c r="V643" s="240"/>
      <c r="W643" s="241"/>
      <c r="X643" s="240"/>
      <c r="Y643" s="237"/>
      <c r="Z643" s="240"/>
      <c r="AA643" s="240"/>
      <c r="AB643" s="238"/>
      <c r="AC643" s="238"/>
      <c r="AD643" s="237"/>
      <c r="AE643" s="240"/>
      <c r="AF643" s="242" t="s">
        <v>252</v>
      </c>
    </row>
    <row r="644">
      <c r="A644" s="228"/>
      <c r="B644" s="229" t="s">
        <v>276</v>
      </c>
      <c r="C644" s="256" t="s">
        <v>265</v>
      </c>
      <c r="D644" s="231" t="s">
        <v>249</v>
      </c>
      <c r="E644" s="232">
        <v>134.21</v>
      </c>
      <c r="F644" s="233">
        <f>E644+E645</f>
      </c>
      <c r="G644" s="232">
        <v>388</v>
      </c>
      <c r="H644" s="232">
        <v>60</v>
      </c>
      <c r="I644" s="234">
        <f t="shared" si="733"/>
      </c>
      <c r="J644" s="235">
        <f t="shared" si="866"/>
      </c>
      <c r="K644" s="232">
        <v>2</v>
      </c>
      <c r="L644" s="235">
        <f t="shared" si="966"/>
      </c>
      <c r="M644" s="232">
        <v>0</v>
      </c>
      <c r="N644" s="236">
        <f t="shared" si="1028"/>
      </c>
      <c r="O644" s="232">
        <v>0</v>
      </c>
      <c r="P644" s="236">
        <f t="shared" si="1061"/>
      </c>
      <c r="Q644" s="237">
        <f>(M644+M645)/(O644+O645)</f>
      </c>
      <c r="R644" s="238">
        <v>7</v>
      </c>
      <c r="S644" s="237">
        <f>(O644+O645)/(K644+K645)</f>
      </c>
      <c r="T644" s="238">
        <v>5</v>
      </c>
      <c r="U644" s="239">
        <f>F644/T644</f>
      </c>
      <c r="V644" s="240">
        <f>(F644+500)/T644</f>
      </c>
      <c r="W644" s="241">
        <v>3715.2000000000007</v>
      </c>
      <c r="X644" s="240">
        <f>W644/T644</f>
      </c>
      <c r="Y644" s="237">
        <f>T644/R644</f>
      </c>
      <c r="Z644" s="240">
        <f>W644/F644</f>
      </c>
      <c r="AA644" s="240">
        <f>W644/(F644+500)</f>
      </c>
      <c r="AB644" s="238">
        <v>4</v>
      </c>
      <c r="AC644" s="238">
        <v>3319.2</v>
      </c>
      <c r="AD644" s="237">
        <f>AB644/T644</f>
      </c>
      <c r="AE644" s="240">
        <f>(W644-AC644)/(F644+500)</f>
      </c>
      <c r="AF644" s="240" t="s">
        <v>266</v>
      </c>
    </row>
    <row r="645">
      <c r="A645" s="228"/>
      <c r="B645" s="229"/>
      <c r="C645" s="256"/>
      <c r="D645" s="231" t="s">
        <v>251</v>
      </c>
      <c r="E645" s="232">
        <v>1375.12</v>
      </c>
      <c r="F645" s="233"/>
      <c r="G645" s="232">
        <v>12526</v>
      </c>
      <c r="H645" s="232">
        <v>534</v>
      </c>
      <c r="I645" s="234">
        <f t="shared" si="733"/>
      </c>
      <c r="J645" s="235">
        <f t="shared" si="866"/>
      </c>
      <c r="K645" s="232">
        <v>26</v>
      </c>
      <c r="L645" s="235">
        <f t="shared" si="966"/>
      </c>
      <c r="M645" s="232">
        <v>1</v>
      </c>
      <c r="N645" s="236">
        <f t="shared" si="1028"/>
      </c>
      <c r="O645" s="232">
        <v>1</v>
      </c>
      <c r="P645" s="236">
        <f t="shared" si="1061"/>
      </c>
      <c r="Q645" s="237"/>
      <c r="R645" s="238"/>
      <c r="S645" s="237"/>
      <c r="T645" s="238"/>
      <c r="U645" s="239"/>
      <c r="V645" s="240"/>
      <c r="W645" s="241"/>
      <c r="X645" s="240"/>
      <c r="Y645" s="237"/>
      <c r="Z645" s="240"/>
      <c r="AA645" s="240"/>
      <c r="AB645" s="238"/>
      <c r="AC645" s="238"/>
      <c r="AD645" s="237"/>
      <c r="AE645" s="240"/>
      <c r="AF645" s="242" t="s">
        <v>252</v>
      </c>
    </row>
    <row r="646">
      <c r="A646" s="228"/>
      <c r="B646" s="229" t="s">
        <v>277</v>
      </c>
      <c r="C646" s="256" t="s">
        <v>265</v>
      </c>
      <c r="D646" s="231" t="s">
        <v>249</v>
      </c>
      <c r="E646" s="232">
        <v>28.16</v>
      </c>
      <c r="F646" s="233">
        <f>E646+E647</f>
      </c>
      <c r="G646" s="232">
        <v>104</v>
      </c>
      <c r="H646" s="232">
        <v>17</v>
      </c>
      <c r="I646" s="234">
        <f t="shared" si="733"/>
      </c>
      <c r="J646" s="235">
        <f t="shared" si="866"/>
      </c>
      <c r="K646" s="232">
        <v>2</v>
      </c>
      <c r="L646" s="235">
        <f t="shared" si="966"/>
      </c>
      <c r="M646" s="232">
        <v>0</v>
      </c>
      <c r="N646" s="236">
        <f t="shared" si="1028"/>
      </c>
      <c r="O646" s="232">
        <v>0</v>
      </c>
      <c r="P646" s="236">
        <f t="shared" si="1061"/>
      </c>
      <c r="Q646" s="237">
        <f>(M646+M647)/(O646+O647)</f>
      </c>
      <c r="R646" s="238">
        <v>2</v>
      </c>
      <c r="S646" s="237">
        <f>(O646+O647)/(K646+K647)</f>
      </c>
      <c r="T646" s="238">
        <v>0</v>
      </c>
      <c r="U646" s="239">
        <f>F646/T646</f>
      </c>
      <c r="V646" s="240">
        <f>(F646+500)/T646</f>
      </c>
      <c r="W646" s="241">
        <v>0</v>
      </c>
      <c r="X646" s="240">
        <f>W646/T646</f>
      </c>
      <c r="Y646" s="237">
        <f>T646/R646</f>
      </c>
      <c r="Z646" s="240">
        <f>W646/F646</f>
      </c>
      <c r="AA646" s="240">
        <f>W646/(F646+500)</f>
      </c>
      <c r="AB646" s="238">
        <v>0</v>
      </c>
      <c r="AC646" s="238">
        <v>0</v>
      </c>
      <c r="AD646" s="237">
        <f>AB646/T646</f>
      </c>
      <c r="AE646" s="240">
        <f>(W646-AC646)/(F646+500)</f>
      </c>
      <c r="AF646" s="240" t="s">
        <v>266</v>
      </c>
    </row>
    <row r="647">
      <c r="A647" s="228"/>
      <c r="B647" s="229"/>
      <c r="C647" s="256"/>
      <c r="D647" s="231" t="s">
        <v>251</v>
      </c>
      <c r="E647" s="232">
        <v>534.54</v>
      </c>
      <c r="F647" s="233"/>
      <c r="G647" s="232">
        <v>5008</v>
      </c>
      <c r="H647" s="232">
        <v>219</v>
      </c>
      <c r="I647" s="234">
        <f t="shared" si="733"/>
      </c>
      <c r="J647" s="235">
        <f t="shared" si="866"/>
      </c>
      <c r="K647" s="232">
        <v>12</v>
      </c>
      <c r="L647" s="235">
        <f t="shared" si="966"/>
      </c>
      <c r="M647" s="232">
        <v>0</v>
      </c>
      <c r="N647" s="236">
        <f t="shared" si="1028"/>
      </c>
      <c r="O647" s="232">
        <v>2</v>
      </c>
      <c r="P647" s="236">
        <f t="shared" si="1061"/>
      </c>
      <c r="Q647" s="237"/>
      <c r="R647" s="238"/>
      <c r="S647" s="237"/>
      <c r="T647" s="238"/>
      <c r="U647" s="239"/>
      <c r="V647" s="240"/>
      <c r="W647" s="241"/>
      <c r="X647" s="240"/>
      <c r="Y647" s="237"/>
      <c r="Z647" s="240"/>
      <c r="AA647" s="240"/>
      <c r="AB647" s="238"/>
      <c r="AC647" s="238"/>
      <c r="AD647" s="237"/>
      <c r="AE647" s="240"/>
      <c r="AF647" s="242" t="s">
        <v>252</v>
      </c>
    </row>
    <row r="648">
      <c r="A648" s="228"/>
      <c r="B648" s="246" t="s">
        <v>257</v>
      </c>
      <c r="C648" s="246"/>
      <c r="D648" s="246"/>
      <c r="E648" s="247">
        <f>SUM(E638:E647)</f>
      </c>
      <c r="F648" s="247">
        <f>SUM(F638:F647)</f>
      </c>
      <c r="G648" s="247">
        <f>SUM(G638:G647)</f>
      </c>
      <c r="H648" s="247">
        <f>SUM(H638:H647)</f>
      </c>
      <c r="I648" s="248">
        <f t="shared" si="733"/>
      </c>
      <c r="J648" s="249">
        <f>SUM(J638:J647)</f>
      </c>
      <c r="K648" s="247">
        <f>SUM(K638:K647)</f>
      </c>
      <c r="L648" s="249">
        <f t="shared" si="966"/>
      </c>
      <c r="M648" s="247">
        <f>SUM(M638:M647)</f>
      </c>
      <c r="N648" s="250">
        <f t="shared" si="1028"/>
      </c>
      <c r="O648" s="247">
        <f>SUM(O638:O647)</f>
      </c>
      <c r="P648" s="250">
        <f t="shared" si="1061"/>
      </c>
      <c r="Q648" s="251">
        <f t="shared" ref="Q648:Q649" si="935">M648/O648</f>
      </c>
      <c r="R648" s="247">
        <f>SUM(R638:R647)</f>
      </c>
      <c r="S648" s="251">
        <f t="shared" ref="S648:S649" si="997">(O648+O648)/(K648+K648)</f>
      </c>
      <c r="T648" s="247">
        <f>SUM(T638:T647)</f>
      </c>
      <c r="U648" s="252">
        <f t="shared" ref="U648:U649" si="64">F648/T648</f>
      </c>
      <c r="V648" s="253">
        <f>(F648+5*500)/T648</f>
      </c>
      <c r="W648" s="249">
        <f>SUM(W638:W647)</f>
      </c>
      <c r="X648" s="254">
        <f t="shared" ref="X648:X649" si="232">W648/T648</f>
      </c>
      <c r="Y648" s="251">
        <f t="shared" ref="Y648:Y649" si="370">T648/R648</f>
      </c>
      <c r="Z648" s="253">
        <f t="shared" ref="Z648:Z649" si="508">W648/F648</f>
      </c>
      <c r="AA648" s="253">
        <f>W648/(F648+COUNT(W638:W647)*500)</f>
      </c>
      <c r="AB648" s="247">
        <f>SUM(AB638:AB647)</f>
      </c>
      <c r="AC648" s="247">
        <f>SUM(AC638:AC647)</f>
      </c>
      <c r="AD648" s="251">
        <f t="shared" ref="AD648:AD649" si="646">AB648/T648</f>
      </c>
      <c r="AE648" s="255">
        <f>(W648-AC648)/(F648+COUNT(W638:W647)*500)</f>
      </c>
      <c r="AF648" s="240"/>
    </row>
    <row r="649">
      <c r="A649" s="228"/>
      <c r="B649" s="258" t="s">
        <v>278</v>
      </c>
      <c r="C649" s="258"/>
      <c r="D649" s="258"/>
      <c r="E649" s="259">
        <f>SUM(E615)+E626+E637+E648</f>
      </c>
      <c r="F649" s="259">
        <f>SUM(F615)+F626+F637+F648</f>
      </c>
      <c r="G649" s="259">
        <f>SUM(G615)+G626+G637+G648</f>
      </c>
      <c r="H649" s="259">
        <f>SUM(H615)+H626+H637+H648</f>
      </c>
      <c r="I649" s="260">
        <f t="shared" si="733"/>
      </c>
      <c r="J649" s="261">
        <f>(E649/G649)*1000</f>
      </c>
      <c r="K649" s="262">
        <f>SUM(K615)+K626+K637+K648</f>
      </c>
      <c r="L649" s="261">
        <f t="shared" si="966"/>
      </c>
      <c r="M649" s="262">
        <f>SUM(M615)+M626+M637+M648</f>
      </c>
      <c r="N649" s="263">
        <f t="shared" si="1028"/>
      </c>
      <c r="O649" s="262">
        <f>SUM(O615)+O626+O637+O648</f>
      </c>
      <c r="P649" s="263">
        <f t="shared" si="1061"/>
      </c>
      <c r="Q649" s="264">
        <f t="shared" si="935"/>
      </c>
      <c r="R649" s="262">
        <f>SUM(R615)+R626+R637+R648</f>
      </c>
      <c r="S649" s="264">
        <f t="shared" si="997"/>
      </c>
      <c r="T649" s="262">
        <f>SUM(T615)+T626+T637+T648</f>
      </c>
      <c r="U649" s="265">
        <f t="shared" si="64"/>
      </c>
      <c r="V649" s="259">
        <f>(F649+4*500)/T649</f>
      </c>
      <c r="W649" s="265">
        <f>SUM(W615)+W626+W637+W648</f>
      </c>
      <c r="X649" s="259">
        <f t="shared" si="232"/>
      </c>
      <c r="Y649" s="264">
        <f t="shared" si="370"/>
      </c>
      <c r="Z649" s="259">
        <f t="shared" si="508"/>
      </c>
      <c r="AA649" s="259">
        <f>W649/(F649+COUNT(W605:W614,W616:W625,W627:W636,W638:W647)*500)</f>
      </c>
      <c r="AB649" s="262">
        <f>SUM(AB615)+AB626+AB637+AB648</f>
      </c>
      <c r="AC649" s="262">
        <f>SUM(AC615)+AC626+AC637+AC648</f>
      </c>
      <c r="AD649" s="264">
        <f t="shared" si="646"/>
      </c>
      <c r="AE649" s="259">
        <f>(W649-AC649)/(F649+COUNT(W605:W614,W616:W625,W627:W636,W638:W647)*500)</f>
      </c>
      <c r="AF649" s="240"/>
    </row>
    <row r="650">
      <c r="A650" s="220" t="s">
        <v>214</v>
      </c>
      <c r="B650" s="220" t="s">
        <v>215</v>
      </c>
      <c r="C650" s="220" t="s">
        <v>216</v>
      </c>
      <c r="D650" s="220" t="s">
        <v>217</v>
      </c>
      <c r="E650" s="220" t="s">
        <v>218</v>
      </c>
      <c r="F650" s="220" t="s">
        <v>219</v>
      </c>
      <c r="G650" s="220" t="s">
        <v>220</v>
      </c>
      <c r="H650" s="220" t="s">
        <v>221</v>
      </c>
      <c r="I650" s="221" t="s">
        <v>222</v>
      </c>
      <c r="J650" s="222" t="s">
        <v>223</v>
      </c>
      <c r="K650" s="220" t="s">
        <v>224</v>
      </c>
      <c r="L650" s="222" t="s">
        <v>225</v>
      </c>
      <c r="M650" s="220" t="s">
        <v>226</v>
      </c>
      <c r="N650" s="223" t="s">
        <v>227</v>
      </c>
      <c r="O650" s="220" t="s">
        <v>228</v>
      </c>
      <c r="P650" s="223" t="s">
        <v>229</v>
      </c>
      <c r="Q650" s="221" t="s">
        <v>230</v>
      </c>
      <c r="R650" s="224" t="s">
        <v>231</v>
      </c>
      <c r="S650" s="225" t="s">
        <v>232</v>
      </c>
      <c r="T650" s="224" t="s">
        <v>233</v>
      </c>
      <c r="U650" s="226" t="s">
        <v>234</v>
      </c>
      <c r="V650" s="227" t="s">
        <v>235</v>
      </c>
      <c r="W650" s="226" t="s">
        <v>236</v>
      </c>
      <c r="X650" s="227" t="s">
        <v>237</v>
      </c>
      <c r="Y650" s="225" t="s">
        <v>238</v>
      </c>
      <c r="Z650" s="227" t="s">
        <v>239</v>
      </c>
      <c r="AA650" s="227" t="s">
        <v>240</v>
      </c>
      <c r="AB650" s="227" t="s">
        <v>241</v>
      </c>
      <c r="AC650" s="224" t="s">
        <v>242</v>
      </c>
      <c r="AD650" s="225" t="s">
        <v>243</v>
      </c>
      <c r="AE650" s="227" t="s">
        <v>244</v>
      </c>
      <c r="AF650" s="227" t="s">
        <v>245</v>
      </c>
    </row>
    <row r="651">
      <c r="A651" s="228" t="s">
        <v>302</v>
      </c>
      <c r="B651" s="229" t="s">
        <v>247</v>
      </c>
      <c r="C651" s="230" t="s">
        <v>248</v>
      </c>
      <c r="D651" s="231" t="s">
        <v>249</v>
      </c>
      <c r="E651" s="232">
        <v>23.28</v>
      </c>
      <c r="F651" s="233">
        <f>E651+E652</f>
      </c>
      <c r="G651" s="232">
        <v>140</v>
      </c>
      <c r="H651" s="232">
        <v>42</v>
      </c>
      <c r="I651" s="234">
        <f t="shared" ref="I651:I695" si="734">H651/G651</f>
      </c>
      <c r="J651" s="235">
        <f t="shared" ref="J651:J654" si="867">(E651/G651)*1000</f>
      </c>
      <c r="K651" s="232">
        <v>0</v>
      </c>
      <c r="L651" s="235">
        <f t="shared" ref="L651:L695" si="967">E651/K651</f>
      </c>
      <c r="M651" s="232">
        <v>0</v>
      </c>
      <c r="N651" s="236">
        <f t="shared" ref="N651:N695" si="1029">E651/M651</f>
      </c>
      <c r="O651" s="232">
        <v>0</v>
      </c>
      <c r="P651" s="236">
        <f t="shared" ref="P651:P668" si="1062">E651/O651</f>
      </c>
      <c r="Q651" s="237">
        <f>(M651+M652)/(O651+O652)</f>
      </c>
      <c r="R651" s="238">
        <v>4</v>
      </c>
      <c r="S651" s="237">
        <f>(O651+O652)/(K651+K652)</f>
      </c>
      <c r="T651" s="238">
        <v>2</v>
      </c>
      <c r="U651" s="239">
        <f>F651/T651</f>
      </c>
      <c r="V651" s="240">
        <f>(F651+500)/T651</f>
      </c>
      <c r="W651" s="241">
        <v>3170.4</v>
      </c>
      <c r="X651" s="240">
        <f>W651/T651</f>
      </c>
      <c r="Y651" s="237">
        <f>T651/R651</f>
      </c>
      <c r="Z651" s="240">
        <f>W651/F651</f>
      </c>
      <c r="AA651" s="240">
        <f>W651/(F651+500)</f>
      </c>
      <c r="AB651" s="238">
        <v>0</v>
      </c>
      <c r="AC651" s="238">
        <v>0</v>
      </c>
      <c r="AD651" s="237">
        <f>AB651/T651</f>
      </c>
      <c r="AE651" s="240">
        <f>(W651-AC651)/(F651+500)</f>
      </c>
      <c r="AF651" s="240" t="s">
        <v>250</v>
      </c>
    </row>
    <row r="652">
      <c r="A652" s="228"/>
      <c r="B652" s="229"/>
      <c r="C652" s="230"/>
      <c r="D652" s="231" t="s">
        <v>251</v>
      </c>
      <c r="E652" s="232">
        <v>851.6</v>
      </c>
      <c r="F652" s="233"/>
      <c r="G652" s="232">
        <v>6947</v>
      </c>
      <c r="H652" s="232">
        <v>866</v>
      </c>
      <c r="I652" s="234">
        <f t="shared" si="734"/>
      </c>
      <c r="J652" s="235">
        <f t="shared" si="867"/>
      </c>
      <c r="K652" s="232">
        <v>31</v>
      </c>
      <c r="L652" s="235">
        <f t="shared" si="967"/>
      </c>
      <c r="M652" s="232">
        <v>2</v>
      </c>
      <c r="N652" s="236">
        <f t="shared" si="1029"/>
      </c>
      <c r="O652" s="232">
        <v>3</v>
      </c>
      <c r="P652" s="236">
        <f t="shared" si="1062"/>
      </c>
      <c r="Q652" s="237"/>
      <c r="R652" s="238"/>
      <c r="S652" s="237"/>
      <c r="T652" s="238"/>
      <c r="U652" s="239"/>
      <c r="V652" s="240"/>
      <c r="W652" s="241"/>
      <c r="X652" s="240"/>
      <c r="Y652" s="237"/>
      <c r="Z652" s="240"/>
      <c r="AA652" s="240"/>
      <c r="AB652" s="238"/>
      <c r="AC652" s="238"/>
      <c r="AD652" s="237"/>
      <c r="AE652" s="240"/>
      <c r="AF652" s="242" t="s">
        <v>301</v>
      </c>
    </row>
    <row r="653">
      <c r="A653" s="228"/>
      <c r="B653" s="229" t="s">
        <v>253</v>
      </c>
      <c r="C653" s="230" t="s">
        <v>248</v>
      </c>
      <c r="D653" s="231" t="s">
        <v>249</v>
      </c>
      <c r="E653" s="243">
        <v>184.33</v>
      </c>
      <c r="F653" s="233">
        <f>E653+E654</f>
      </c>
      <c r="G653" s="232">
        <v>840</v>
      </c>
      <c r="H653" s="232">
        <v>269</v>
      </c>
      <c r="I653" s="234">
        <f t="shared" si="734"/>
      </c>
      <c r="J653" s="235">
        <f t="shared" si="867"/>
      </c>
      <c r="K653" s="232">
        <v>3</v>
      </c>
      <c r="L653" s="235">
        <f t="shared" si="967"/>
      </c>
      <c r="M653" s="232">
        <v>0</v>
      </c>
      <c r="N653" s="236">
        <f t="shared" si="1029"/>
      </c>
      <c r="O653" s="232">
        <v>0</v>
      </c>
      <c r="P653" s="236">
        <f t="shared" si="1062"/>
      </c>
      <c r="Q653" s="237">
        <f>(M653+M654)/(O653+O654)</f>
      </c>
      <c r="R653" s="238">
        <v>4</v>
      </c>
      <c r="S653" s="237">
        <f>(O653+O654)/(K653+K654)</f>
      </c>
      <c r="T653" s="238">
        <v>0</v>
      </c>
      <c r="U653" s="239">
        <f>F653/T653</f>
      </c>
      <c r="V653" s="240">
        <f>(F653+500)/T653</f>
      </c>
      <c r="W653" s="241">
        <v>0</v>
      </c>
      <c r="X653" s="240">
        <f>W653/T653</f>
      </c>
      <c r="Y653" s="237">
        <f>T653/R653</f>
      </c>
      <c r="Z653" s="240">
        <f>W653/F653</f>
      </c>
      <c r="AA653" s="240">
        <f>W653/(F653+500)</f>
      </c>
      <c r="AB653" s="238">
        <v>0</v>
      </c>
      <c r="AC653" s="238">
        <v>0</v>
      </c>
      <c r="AD653" s="237">
        <f>AB653/T653</f>
      </c>
      <c r="AE653" s="240">
        <f>(W653-AC653)/(F653+500)</f>
      </c>
      <c r="AF653" s="240" t="s">
        <v>250</v>
      </c>
    </row>
    <row r="654">
      <c r="A654" s="228"/>
      <c r="B654" s="229"/>
      <c r="C654" s="230"/>
      <c r="D654" s="231" t="s">
        <v>251</v>
      </c>
      <c r="E654" s="243">
        <v>1284.87</v>
      </c>
      <c r="F654" s="233"/>
      <c r="G654" s="232">
        <v>9922</v>
      </c>
      <c r="H654" s="232">
        <v>1039</v>
      </c>
      <c r="I654" s="234">
        <f t="shared" si="734"/>
      </c>
      <c r="J654" s="235">
        <f t="shared" si="867"/>
      </c>
      <c r="K654" s="232">
        <v>33</v>
      </c>
      <c r="L654" s="235">
        <f t="shared" si="967"/>
      </c>
      <c r="M654" s="232">
        <v>0</v>
      </c>
      <c r="N654" s="236">
        <f t="shared" si="1029"/>
      </c>
      <c r="O654" s="232">
        <v>2</v>
      </c>
      <c r="P654" s="236">
        <f t="shared" si="1062"/>
      </c>
      <c r="Q654" s="237"/>
      <c r="R654" s="238"/>
      <c r="S654" s="237"/>
      <c r="T654" s="238"/>
      <c r="U654" s="239"/>
      <c r="V654" s="240"/>
      <c r="W654" s="241"/>
      <c r="X654" s="240"/>
      <c r="Y654" s="237"/>
      <c r="Z654" s="240"/>
      <c r="AA654" s="240"/>
      <c r="AB654" s="238"/>
      <c r="AC654" s="238"/>
      <c r="AD654" s="237"/>
      <c r="AE654" s="240"/>
      <c r="AF654" s="242" t="s">
        <v>301</v>
      </c>
    </row>
    <row r="655">
      <c r="A655" s="228"/>
      <c r="B655" s="229" t="s">
        <v>254</v>
      </c>
      <c r="C655" s="230" t="s">
        <v>248</v>
      </c>
      <c r="D655" s="231" t="s">
        <v>249</v>
      </c>
      <c r="E655" s="232">
        <v>439.48</v>
      </c>
      <c r="F655" s="233">
        <f>E655+E656</f>
      </c>
      <c r="G655" s="232">
        <v>2355</v>
      </c>
      <c r="H655" s="232">
        <v>570</v>
      </c>
      <c r="I655" s="234">
        <f t="shared" si="734"/>
      </c>
      <c r="J655" s="234">
        <f t="shared" ref="J655:J658" si="783">I655/H655</f>
      </c>
      <c r="K655" s="232">
        <v>12</v>
      </c>
      <c r="L655" s="235">
        <f t="shared" si="967"/>
      </c>
      <c r="M655" s="232">
        <v>1</v>
      </c>
      <c r="N655" s="236">
        <f t="shared" si="1029"/>
      </c>
      <c r="O655" s="232">
        <v>2</v>
      </c>
      <c r="P655" s="236">
        <f t="shared" si="1062"/>
      </c>
      <c r="Q655" s="237">
        <f>(M655+M656)/(O655+O656)</f>
      </c>
      <c r="R655" s="238">
        <v>8</v>
      </c>
      <c r="S655" s="237">
        <f>(O655+O656)/(K655+K656)</f>
      </c>
      <c r="T655" s="238">
        <v>2</v>
      </c>
      <c r="U655" s="239">
        <f>F655/T655</f>
      </c>
      <c r="V655" s="240">
        <f>(F655+500)/T655</f>
      </c>
      <c r="W655" s="241">
        <v>2767.2</v>
      </c>
      <c r="X655" s="240">
        <f>W655/T655</f>
      </c>
      <c r="Y655" s="237">
        <f>T655/R655</f>
      </c>
      <c r="Z655" s="240">
        <f>W655/F655</f>
      </c>
      <c r="AA655" s="240">
        <f>W655/(F655+500)</f>
      </c>
      <c r="AB655" s="238">
        <v>0</v>
      </c>
      <c r="AC655" s="238">
        <v>0</v>
      </c>
      <c r="AD655" s="237">
        <f>AB655/T655</f>
      </c>
      <c r="AE655" s="240">
        <f>(W655-AC655)/(F655+500)</f>
      </c>
      <c r="AF655" s="240" t="s">
        <v>250</v>
      </c>
    </row>
    <row r="656">
      <c r="A656" s="228"/>
      <c r="B656" s="229"/>
      <c r="C656" s="230"/>
      <c r="D656" s="231" t="s">
        <v>251</v>
      </c>
      <c r="E656" s="232">
        <v>1035.86</v>
      </c>
      <c r="F656" s="233"/>
      <c r="G656" s="232">
        <v>6968</v>
      </c>
      <c r="H656" s="232">
        <v>454</v>
      </c>
      <c r="I656" s="234">
        <f t="shared" si="734"/>
      </c>
      <c r="J656" s="234">
        <f t="shared" si="783"/>
      </c>
      <c r="K656" s="232">
        <v>25</v>
      </c>
      <c r="L656" s="235">
        <f t="shared" si="967"/>
      </c>
      <c r="M656" s="232">
        <v>1</v>
      </c>
      <c r="N656" s="236">
        <f t="shared" si="1029"/>
      </c>
      <c r="O656" s="232">
        <v>4</v>
      </c>
      <c r="P656" s="236">
        <f t="shared" si="1062"/>
      </c>
      <c r="Q656" s="237"/>
      <c r="R656" s="238"/>
      <c r="S656" s="237"/>
      <c r="T656" s="238"/>
      <c r="U656" s="239"/>
      <c r="V656" s="240"/>
      <c r="W656" s="241"/>
      <c r="X656" s="240"/>
      <c r="Y656" s="237"/>
      <c r="Z656" s="240"/>
      <c r="AA656" s="240"/>
      <c r="AB656" s="238"/>
      <c r="AC656" s="238"/>
      <c r="AD656" s="237"/>
      <c r="AE656" s="240"/>
      <c r="AF656" s="242" t="s">
        <v>303</v>
      </c>
    </row>
    <row r="657">
      <c r="A657" s="228"/>
      <c r="B657" s="229" t="s">
        <v>255</v>
      </c>
      <c r="C657" s="230" t="s">
        <v>248</v>
      </c>
      <c r="D657" s="231" t="s">
        <v>249</v>
      </c>
      <c r="E657" s="232">
        <v>610.64</v>
      </c>
      <c r="F657" s="233">
        <f>E657+E658</f>
      </c>
      <c r="G657" s="232">
        <v>1921</v>
      </c>
      <c r="H657" s="232">
        <v>275</v>
      </c>
      <c r="I657" s="234">
        <f t="shared" si="734"/>
      </c>
      <c r="J657" s="234">
        <f t="shared" si="783"/>
      </c>
      <c r="K657" s="232">
        <v>6</v>
      </c>
      <c r="L657" s="235">
        <f t="shared" si="967"/>
      </c>
      <c r="M657" s="232">
        <v>1</v>
      </c>
      <c r="N657" s="236">
        <f t="shared" si="1029"/>
      </c>
      <c r="O657" s="232">
        <v>1</v>
      </c>
      <c r="P657" s="236">
        <f t="shared" si="1062"/>
      </c>
      <c r="Q657" s="237">
        <f>(M657+M658)/(O657+O658)</f>
      </c>
      <c r="R657" s="238">
        <v>7</v>
      </c>
      <c r="S657" s="315">
        <v>1</v>
      </c>
      <c r="T657" s="238">
        <v>5</v>
      </c>
      <c r="U657" s="239">
        <f>F657/T657</f>
      </c>
      <c r="V657" s="240">
        <f>(F657+500)/T657</f>
      </c>
      <c r="W657" s="241">
        <v>9500.4</v>
      </c>
      <c r="X657" s="240">
        <f>W657/T657</f>
      </c>
      <c r="Y657" s="237">
        <f>T657/R657</f>
      </c>
      <c r="Z657" s="240">
        <f>W657/F657</f>
      </c>
      <c r="AA657" s="240">
        <f>W657/(F657+500)</f>
      </c>
      <c r="AB657" s="238">
        <v>0</v>
      </c>
      <c r="AC657" s="238">
        <v>0</v>
      </c>
      <c r="AD657" s="237">
        <f>AB657/T657</f>
      </c>
      <c r="AE657" s="240">
        <f>(W657-AC657)/(F657+500)</f>
      </c>
      <c r="AF657" s="240" t="s">
        <v>250</v>
      </c>
    </row>
    <row r="658">
      <c r="A658" s="228"/>
      <c r="B658" s="229"/>
      <c r="C658" s="230"/>
      <c r="D658" s="231" t="s">
        <v>251</v>
      </c>
      <c r="E658" s="232">
        <v>1465.85</v>
      </c>
      <c r="F658" s="233"/>
      <c r="G658" s="232">
        <v>9371</v>
      </c>
      <c r="H658" s="232">
        <v>645</v>
      </c>
      <c r="I658" s="234">
        <f t="shared" si="734"/>
      </c>
      <c r="J658" s="234">
        <f t="shared" si="783"/>
      </c>
      <c r="K658" s="232">
        <v>37</v>
      </c>
      <c r="L658" s="235">
        <f t="shared" si="967"/>
      </c>
      <c r="M658" s="232">
        <v>4</v>
      </c>
      <c r="N658" s="236">
        <f t="shared" si="1029"/>
      </c>
      <c r="O658" s="232">
        <v>4</v>
      </c>
      <c r="P658" s="236">
        <f t="shared" si="1062"/>
      </c>
      <c r="Q658" s="237"/>
      <c r="R658" s="238"/>
      <c r="S658" s="315"/>
      <c r="T658" s="238"/>
      <c r="U658" s="239"/>
      <c r="V658" s="240"/>
      <c r="W658" s="241"/>
      <c r="X658" s="240"/>
      <c r="Y658" s="237"/>
      <c r="Z658" s="240"/>
      <c r="AA658" s="240"/>
      <c r="AB658" s="238"/>
      <c r="AC658" s="238"/>
      <c r="AD658" s="237"/>
      <c r="AE658" s="240"/>
      <c r="AF658" s="242" t="s">
        <v>303</v>
      </c>
    </row>
    <row r="659">
      <c r="A659" s="228"/>
      <c r="B659" s="229" t="s">
        <v>256</v>
      </c>
      <c r="C659" s="230" t="s">
        <v>248</v>
      </c>
      <c r="D659" s="231" t="s">
        <v>249</v>
      </c>
      <c r="E659" s="243">
        <v>798.82</v>
      </c>
      <c r="F659" s="244">
        <f>E659+E660</f>
      </c>
      <c r="G659" s="232">
        <v>3209</v>
      </c>
      <c r="H659" s="232">
        <v>235</v>
      </c>
      <c r="I659" s="234">
        <f t="shared" si="734"/>
      </c>
      <c r="J659" s="235">
        <f t="shared" ref="J659:J663" si="868">(E659/G659)*1000</f>
      </c>
      <c r="K659" s="232">
        <v>11</v>
      </c>
      <c r="L659" s="235">
        <f t="shared" si="967"/>
      </c>
      <c r="M659" s="232">
        <v>1</v>
      </c>
      <c r="N659" s="236">
        <f t="shared" si="1029"/>
      </c>
      <c r="O659" s="232">
        <v>2</v>
      </c>
      <c r="P659" s="236">
        <f t="shared" si="1062"/>
      </c>
      <c r="Q659" s="237">
        <f>(M659+M660)/(O659+O660)</f>
      </c>
      <c r="R659" s="238">
        <v>10</v>
      </c>
      <c r="S659" s="237">
        <f>(O659+O660)/(K659+K660)</f>
      </c>
      <c r="T659" s="238">
        <v>4</v>
      </c>
      <c r="U659" s="239">
        <f>F659/T659</f>
      </c>
      <c r="V659" s="240">
        <f>(F659+500)/T659</f>
      </c>
      <c r="W659" s="238">
        <v>6218.4</v>
      </c>
      <c r="X659" s="240">
        <f>W659/T659</f>
      </c>
      <c r="Y659" s="237">
        <f>T659/R659</f>
      </c>
      <c r="Z659" s="240">
        <f>W659/F659</f>
      </c>
      <c r="AA659" s="240">
        <f>W659/(F659+500)</f>
      </c>
      <c r="AB659" s="238">
        <v>0</v>
      </c>
      <c r="AC659" s="238">
        <v>0</v>
      </c>
      <c r="AD659" s="237">
        <f>AB659/T659</f>
      </c>
      <c r="AE659" s="240">
        <f>(W659-AC659)/(F659+500)</f>
      </c>
      <c r="AF659" s="240" t="s">
        <v>250</v>
      </c>
    </row>
    <row r="660">
      <c r="A660" s="228"/>
      <c r="B660" s="229"/>
      <c r="C660" s="230"/>
      <c r="D660" s="231" t="s">
        <v>251</v>
      </c>
      <c r="E660" s="243">
        <v>2704.54</v>
      </c>
      <c r="F660" s="244"/>
      <c r="G660" s="232">
        <v>16662</v>
      </c>
      <c r="H660" s="245">
        <v>942</v>
      </c>
      <c r="I660" s="234">
        <f t="shared" si="734"/>
      </c>
      <c r="J660" s="235">
        <f t="shared" si="868"/>
      </c>
      <c r="K660" s="232">
        <v>50</v>
      </c>
      <c r="L660" s="235">
        <f t="shared" si="967"/>
      </c>
      <c r="M660" s="232">
        <v>3</v>
      </c>
      <c r="N660" s="236">
        <f t="shared" si="1029"/>
      </c>
      <c r="O660" s="232">
        <v>6</v>
      </c>
      <c r="P660" s="236">
        <f t="shared" si="1062"/>
      </c>
      <c r="Q660" s="237"/>
      <c r="R660" s="238"/>
      <c r="S660" s="237"/>
      <c r="T660" s="238"/>
      <c r="U660" s="239"/>
      <c r="V660" s="240"/>
      <c r="W660" s="238"/>
      <c r="X660" s="240"/>
      <c r="Y660" s="237"/>
      <c r="Z660" s="240"/>
      <c r="AA660" s="240"/>
      <c r="AB660" s="238"/>
      <c r="AC660" s="238"/>
      <c r="AD660" s="237"/>
      <c r="AE660" s="240"/>
      <c r="AF660" s="242" t="s">
        <v>303</v>
      </c>
    </row>
    <row r="661">
      <c r="A661" s="228"/>
      <c r="B661" s="246" t="s">
        <v>257</v>
      </c>
      <c r="C661" s="246"/>
      <c r="D661" s="246"/>
      <c r="E661" s="247">
        <f>SUM(E651:E660)</f>
      </c>
      <c r="F661" s="247">
        <f>SUM(F651:F660)</f>
      </c>
      <c r="G661" s="247">
        <f>SUM(G651:G660)</f>
      </c>
      <c r="H661" s="247">
        <f>SUM(H651:H660)</f>
      </c>
      <c r="I661" s="248">
        <f t="shared" si="734"/>
      </c>
      <c r="J661" s="249">
        <f t="shared" si="868"/>
      </c>
      <c r="K661" s="247">
        <f>SUM(K651:K660)</f>
      </c>
      <c r="L661" s="249">
        <f t="shared" si="967"/>
      </c>
      <c r="M661" s="247">
        <f>SUM(M651:M660)</f>
      </c>
      <c r="N661" s="250">
        <f t="shared" si="1029"/>
      </c>
      <c r="O661" s="247">
        <f>SUM(O651:O660)</f>
      </c>
      <c r="P661" s="250">
        <f t="shared" si="1062"/>
      </c>
      <c r="Q661" s="251">
        <f>M661/O661</f>
      </c>
      <c r="R661" s="247">
        <f>SUM(R651:R660)</f>
      </c>
      <c r="S661" s="251">
        <f>(O661+O661)/(K661+K661)</f>
      </c>
      <c r="T661" s="247">
        <f>SUM(T651:T660)</f>
      </c>
      <c r="U661" s="252">
        <f t="shared" ref="U661:U662" si="65">F661/T661</f>
      </c>
      <c r="V661" s="253">
        <f>(F661+5*500)/T661</f>
      </c>
      <c r="W661" s="249">
        <f>SUM(W651:W660)</f>
      </c>
      <c r="X661" s="254">
        <f t="shared" ref="X661:X662" si="233">W661/T661</f>
      </c>
      <c r="Y661" s="251">
        <f t="shared" ref="Y661:Y662" si="371">T661/R661</f>
      </c>
      <c r="Z661" s="253">
        <f t="shared" ref="Z661:Z662" si="509">W661/F661</f>
      </c>
      <c r="AA661" s="253">
        <f>W661/(F661+COUNT(W651:W660)*500)</f>
      </c>
      <c r="AB661" s="247">
        <f>SUM(AB651:AB660)</f>
      </c>
      <c r="AC661" s="247">
        <f>SUM(AC651:AC660)</f>
      </c>
      <c r="AD661" s="251">
        <f t="shared" ref="AD661:AD662" si="647">AB661/T661</f>
      </c>
      <c r="AE661" s="255">
        <f>(W661-AC661)/(F661+COUNT(W651:W660)*500)</f>
      </c>
      <c r="AF661" s="240"/>
    </row>
    <row r="662">
      <c r="A662" s="228"/>
      <c r="B662" s="229" t="s">
        <v>258</v>
      </c>
      <c r="C662" s="256" t="s">
        <v>273</v>
      </c>
      <c r="D662" s="231" t="s">
        <v>249</v>
      </c>
      <c r="E662" s="243">
        <v>635.89</v>
      </c>
      <c r="F662" s="244">
        <f>E662+E663</f>
      </c>
      <c r="G662" s="232">
        <v>2299</v>
      </c>
      <c r="H662" s="232">
        <v>161</v>
      </c>
      <c r="I662" s="234">
        <f t="shared" si="734"/>
      </c>
      <c r="J662" s="235">
        <f t="shared" si="868"/>
      </c>
      <c r="K662" s="232">
        <v>3</v>
      </c>
      <c r="L662" s="235">
        <f t="shared" si="967"/>
      </c>
      <c r="M662" s="232">
        <v>0</v>
      </c>
      <c r="N662" s="236">
        <f t="shared" si="1029"/>
      </c>
      <c r="O662" s="232">
        <v>0</v>
      </c>
      <c r="P662" s="236">
        <f t="shared" si="1062"/>
      </c>
      <c r="Q662" s="237">
        <f>(M662+M663)/(O662+O663)</f>
      </c>
      <c r="R662" s="238">
        <v>9</v>
      </c>
      <c r="S662" s="237">
        <f>(O662+O663)/(K662+K663)</f>
      </c>
      <c r="T662" s="238">
        <v>3</v>
      </c>
      <c r="U662" s="239">
        <f t="shared" si="65"/>
      </c>
      <c r="V662" s="240">
        <f>(F662+500)/T662</f>
      </c>
      <c r="W662" s="241">
        <v>6110.4</v>
      </c>
      <c r="X662" s="240">
        <f t="shared" si="233"/>
      </c>
      <c r="Y662" s="237">
        <f t="shared" si="371"/>
      </c>
      <c r="Z662" s="240">
        <f t="shared" si="509"/>
      </c>
      <c r="AA662" s="240">
        <f>W662/(F662+500)</f>
      </c>
      <c r="AB662" s="238">
        <v>0</v>
      </c>
      <c r="AC662" s="238">
        <v>0</v>
      </c>
      <c r="AD662" s="237">
        <f t="shared" si="647"/>
      </c>
      <c r="AE662" s="240">
        <f>(W662-AC662)/(F662+500)</f>
      </c>
      <c r="AF662" s="240" t="s">
        <v>250</v>
      </c>
    </row>
    <row r="663">
      <c r="A663" s="228"/>
      <c r="B663" s="229"/>
      <c r="C663" s="256"/>
      <c r="D663" s="231" t="s">
        <v>251</v>
      </c>
      <c r="E663" s="243">
        <v>3860.16</v>
      </c>
      <c r="F663" s="244"/>
      <c r="G663" s="232">
        <v>24031</v>
      </c>
      <c r="H663" s="245">
        <v>1486</v>
      </c>
      <c r="I663" s="234">
        <f t="shared" si="734"/>
      </c>
      <c r="J663" s="235">
        <f t="shared" si="868"/>
      </c>
      <c r="K663" s="232">
        <v>59</v>
      </c>
      <c r="L663" s="235">
        <f t="shared" si="967"/>
      </c>
      <c r="M663" s="232">
        <v>3</v>
      </c>
      <c r="N663" s="236">
        <f t="shared" si="1029"/>
      </c>
      <c r="O663" s="232">
        <v>7</v>
      </c>
      <c r="P663" s="236">
        <f t="shared" si="1062"/>
      </c>
      <c r="Q663" s="237"/>
      <c r="R663" s="238"/>
      <c r="S663" s="237"/>
      <c r="T663" s="238"/>
      <c r="U663" s="239"/>
      <c r="V663" s="240"/>
      <c r="W663" s="241"/>
      <c r="X663" s="240"/>
      <c r="Y663" s="237"/>
      <c r="Z663" s="240"/>
      <c r="AA663" s="240"/>
      <c r="AB663" s="238"/>
      <c r="AC663" s="238"/>
      <c r="AD663" s="237"/>
      <c r="AE663" s="240"/>
      <c r="AF663" s="242" t="s">
        <v>303</v>
      </c>
    </row>
    <row r="664">
      <c r="A664" s="228"/>
      <c r="B664" s="229" t="s">
        <v>260</v>
      </c>
      <c r="C664" s="256" t="s">
        <v>273</v>
      </c>
      <c r="D664" s="231" t="s">
        <v>249</v>
      </c>
      <c r="E664" s="232">
        <v>752.07</v>
      </c>
      <c r="F664" s="233">
        <f>E664+E665</f>
      </c>
      <c r="G664" s="232">
        <v>2232</v>
      </c>
      <c r="H664" s="232">
        <v>199</v>
      </c>
      <c r="I664" s="234">
        <f t="shared" si="734"/>
      </c>
      <c r="J664" s="234">
        <f t="shared" ref="J664:J665" si="784">I664/H664</f>
      </c>
      <c r="K664" s="232">
        <v>8</v>
      </c>
      <c r="L664" s="235">
        <f t="shared" si="967"/>
      </c>
      <c r="M664" s="232">
        <v>0</v>
      </c>
      <c r="N664" s="236">
        <f t="shared" si="1029"/>
      </c>
      <c r="O664" s="232">
        <v>0</v>
      </c>
      <c r="P664" s="236">
        <f t="shared" si="1062"/>
      </c>
      <c r="Q664" s="237">
        <f>(M664+M665)/(O664+O665)</f>
      </c>
      <c r="R664" s="238">
        <v>4</v>
      </c>
      <c r="S664" s="237">
        <f>(O664+O665)/(K664+K665)</f>
      </c>
      <c r="T664" s="238">
        <v>1</v>
      </c>
      <c r="U664" s="239">
        <f>F664/T664</f>
      </c>
      <c r="V664" s="240">
        <f>(F664+500)/T664</f>
      </c>
      <c r="W664" s="241">
        <v>404.3999999999978</v>
      </c>
      <c r="X664" s="240">
        <f>W664/T664</f>
      </c>
      <c r="Y664" s="237">
        <f>T664/R664</f>
      </c>
      <c r="Z664" s="240">
        <f>W664/F664</f>
      </c>
      <c r="AA664" s="240">
        <f>W664/(F664+500)</f>
      </c>
      <c r="AB664" s="238">
        <v>0</v>
      </c>
      <c r="AC664" s="238">
        <v>0</v>
      </c>
      <c r="AD664" s="237">
        <f>AB664/T664</f>
      </c>
      <c r="AE664" s="240">
        <f>(W664-AC664)/(F664+500)</f>
      </c>
      <c r="AF664" s="240" t="s">
        <v>250</v>
      </c>
    </row>
    <row r="665">
      <c r="A665" s="228"/>
      <c r="B665" s="229"/>
      <c r="C665" s="256"/>
      <c r="D665" s="231" t="s">
        <v>251</v>
      </c>
      <c r="E665" s="232">
        <v>2984.93</v>
      </c>
      <c r="F665" s="233"/>
      <c r="G665" s="232">
        <v>23235</v>
      </c>
      <c r="H665" s="232">
        <v>1193</v>
      </c>
      <c r="I665" s="234">
        <f t="shared" si="734"/>
      </c>
      <c r="J665" s="234">
        <f t="shared" si="784"/>
      </c>
      <c r="K665" s="232">
        <v>42</v>
      </c>
      <c r="L665" s="235">
        <f t="shared" si="967"/>
      </c>
      <c r="M665" s="232">
        <v>0</v>
      </c>
      <c r="N665" s="236">
        <f t="shared" si="1029"/>
      </c>
      <c r="O665" s="232">
        <v>1</v>
      </c>
      <c r="P665" s="236">
        <f t="shared" si="1062"/>
      </c>
      <c r="Q665" s="237"/>
      <c r="R665" s="238"/>
      <c r="S665" s="237"/>
      <c r="T665" s="238"/>
      <c r="U665" s="239"/>
      <c r="V665" s="240"/>
      <c r="W665" s="241"/>
      <c r="X665" s="240"/>
      <c r="Y665" s="237"/>
      <c r="Z665" s="240"/>
      <c r="AA665" s="240"/>
      <c r="AB665" s="238"/>
      <c r="AC665" s="238"/>
      <c r="AD665" s="237"/>
      <c r="AE665" s="240"/>
      <c r="AF665" s="242" t="s">
        <v>301</v>
      </c>
    </row>
    <row r="666">
      <c r="A666" s="228"/>
      <c r="B666" s="229" t="s">
        <v>261</v>
      </c>
      <c r="C666" s="256" t="s">
        <v>273</v>
      </c>
      <c r="D666" s="231" t="s">
        <v>249</v>
      </c>
      <c r="E666" s="232">
        <v>294.87</v>
      </c>
      <c r="F666" s="233">
        <f>E666+E667</f>
      </c>
      <c r="G666" s="232">
        <v>665</v>
      </c>
      <c r="H666" s="232">
        <v>73</v>
      </c>
      <c r="I666" s="234">
        <f t="shared" si="734"/>
      </c>
      <c r="J666" s="235">
        <f t="shared" ref="J666:J674" si="869">(E666/G666)*1000</f>
      </c>
      <c r="K666" s="232">
        <v>8</v>
      </c>
      <c r="L666" s="235">
        <f t="shared" si="967"/>
      </c>
      <c r="M666" s="232">
        <v>0</v>
      </c>
      <c r="N666" s="236">
        <f t="shared" si="1029"/>
      </c>
      <c r="O666" s="232">
        <v>0</v>
      </c>
      <c r="P666" s="236">
        <f t="shared" si="1062"/>
      </c>
      <c r="Q666" s="237">
        <f>(M666+M667)/(O666+O667)</f>
      </c>
      <c r="R666" s="238">
        <v>5</v>
      </c>
      <c r="S666" s="237">
        <f>(O666+O667)/(K666+K667)</f>
      </c>
      <c r="T666" s="238">
        <v>3</v>
      </c>
      <c r="U666" s="239">
        <f>F666/T666</f>
      </c>
      <c r="V666" s="240">
        <f>(F666+500)/T666</f>
      </c>
      <c r="W666" s="241">
        <v>5599.200000000004</v>
      </c>
      <c r="X666" s="240">
        <f>W666/T666</f>
      </c>
      <c r="Y666" s="237">
        <f>T666/R666</f>
      </c>
      <c r="Z666" s="240">
        <f>W666/F666</f>
      </c>
      <c r="AA666" s="240">
        <f>W666/(F666+500)</f>
      </c>
      <c r="AB666" s="238">
        <v>2</v>
      </c>
      <c r="AC666" s="238">
        <v>3007.2</v>
      </c>
      <c r="AD666" s="237">
        <f>AB666/T666</f>
      </c>
      <c r="AE666" s="240">
        <f>(W666-AC666)/(F666+500)</f>
      </c>
      <c r="AF666" s="240" t="s">
        <v>250</v>
      </c>
    </row>
    <row r="667">
      <c r="A667" s="228"/>
      <c r="B667" s="229"/>
      <c r="C667" s="256"/>
      <c r="D667" s="231" t="s">
        <v>251</v>
      </c>
      <c r="E667" s="232">
        <v>1710.27</v>
      </c>
      <c r="F667" s="233"/>
      <c r="G667" s="232">
        <v>12363</v>
      </c>
      <c r="H667" s="232">
        <v>689</v>
      </c>
      <c r="I667" s="234">
        <f t="shared" si="734"/>
      </c>
      <c r="J667" s="235">
        <f t="shared" si="869"/>
      </c>
      <c r="K667" s="232">
        <v>35</v>
      </c>
      <c r="L667" s="235">
        <f t="shared" si="967"/>
      </c>
      <c r="M667" s="232">
        <v>2</v>
      </c>
      <c r="N667" s="236">
        <f t="shared" si="1029"/>
      </c>
      <c r="O667" s="232">
        <v>3</v>
      </c>
      <c r="P667" s="236">
        <f t="shared" si="1062"/>
      </c>
      <c r="Q667" s="237"/>
      <c r="R667" s="238"/>
      <c r="S667" s="237"/>
      <c r="T667" s="238"/>
      <c r="U667" s="239"/>
      <c r="V667" s="240"/>
      <c r="W667" s="241"/>
      <c r="X667" s="240"/>
      <c r="Y667" s="237"/>
      <c r="Z667" s="240"/>
      <c r="AA667" s="240"/>
      <c r="AB667" s="238"/>
      <c r="AC667" s="238"/>
      <c r="AD667" s="237"/>
      <c r="AE667" s="240"/>
      <c r="AF667" s="242" t="s">
        <v>301</v>
      </c>
    </row>
    <row r="668">
      <c r="A668" s="228"/>
      <c r="B668" s="229" t="s">
        <v>262</v>
      </c>
      <c r="C668" s="256" t="s">
        <v>273</v>
      </c>
      <c r="D668" s="231" t="s">
        <v>249</v>
      </c>
      <c r="E668" s="232">
        <v>201</v>
      </c>
      <c r="F668" s="233">
        <f>E668+E669</f>
      </c>
      <c r="G668" s="232">
        <v>414</v>
      </c>
      <c r="H668" s="232">
        <v>70</v>
      </c>
      <c r="I668" s="234">
        <f t="shared" si="734"/>
      </c>
      <c r="J668" s="235">
        <f t="shared" si="869"/>
      </c>
      <c r="K668" s="232">
        <v>2</v>
      </c>
      <c r="L668" s="235">
        <f t="shared" si="967"/>
      </c>
      <c r="M668" s="232">
        <v>0</v>
      </c>
      <c r="N668" s="236">
        <f t="shared" si="1029"/>
      </c>
      <c r="O668" s="232">
        <v>0</v>
      </c>
      <c r="P668" s="236">
        <f t="shared" si="1062"/>
      </c>
      <c r="Q668" s="237">
        <f>(M668+M669)/(O668+O669)</f>
      </c>
      <c r="R668" s="238">
        <v>4</v>
      </c>
      <c r="S668" s="237">
        <f>(O668+O669)/(K668+K669)</f>
      </c>
      <c r="T668" s="238">
        <v>0</v>
      </c>
      <c r="U668" s="239">
        <f>F668/T668</f>
      </c>
      <c r="V668" s="240">
        <f>(F668+500)/T668</f>
      </c>
      <c r="W668" s="241">
        <v>0</v>
      </c>
      <c r="X668" s="240">
        <f>W668/T668</f>
      </c>
      <c r="Y668" s="237">
        <f>T668/R668</f>
      </c>
      <c r="Z668" s="240">
        <f>W668/F668</f>
      </c>
      <c r="AA668" s="240">
        <f>W668/(F668+500)</f>
      </c>
      <c r="AB668" s="238">
        <v>0</v>
      </c>
      <c r="AC668" s="238">
        <v>0</v>
      </c>
      <c r="AD668" s="237">
        <f>AB668/T668</f>
      </c>
      <c r="AE668" s="240">
        <f>(W668-AC668)/(F668+500)</f>
      </c>
      <c r="AF668" s="240" t="s">
        <v>250</v>
      </c>
    </row>
    <row r="669">
      <c r="A669" s="228"/>
      <c r="B669" s="229"/>
      <c r="C669" s="256"/>
      <c r="D669" s="231" t="s">
        <v>251</v>
      </c>
      <c r="E669" s="232">
        <v>1629.84</v>
      </c>
      <c r="F669" s="233"/>
      <c r="G669" s="232">
        <v>10564</v>
      </c>
      <c r="H669" s="232">
        <v>635</v>
      </c>
      <c r="I669" s="234">
        <f t="shared" si="734"/>
      </c>
      <c r="J669" s="235">
        <f t="shared" si="869"/>
      </c>
      <c r="K669" s="232">
        <v>38</v>
      </c>
      <c r="L669" s="235">
        <f t="shared" si="967"/>
      </c>
      <c r="M669" s="232">
        <v>1</v>
      </c>
      <c r="N669" s="236">
        <f t="shared" si="1029"/>
      </c>
      <c r="O669" s="232">
        <v>2</v>
      </c>
      <c r="P669" s="236">
        <v>128.05</v>
      </c>
      <c r="Q669" s="237"/>
      <c r="R669" s="238"/>
      <c r="S669" s="237"/>
      <c r="T669" s="238"/>
      <c r="U669" s="239"/>
      <c r="V669" s="240"/>
      <c r="W669" s="241"/>
      <c r="X669" s="240"/>
      <c r="Y669" s="237"/>
      <c r="Z669" s="240"/>
      <c r="AA669" s="240"/>
      <c r="AB669" s="238"/>
      <c r="AC669" s="238"/>
      <c r="AD669" s="237"/>
      <c r="AE669" s="240"/>
      <c r="AF669" s="242" t="s">
        <v>301</v>
      </c>
    </row>
    <row r="670">
      <c r="A670" s="228"/>
      <c r="B670" s="229" t="s">
        <v>263</v>
      </c>
      <c r="C670" s="256" t="s">
        <v>273</v>
      </c>
      <c r="D670" s="231" t="s">
        <v>249</v>
      </c>
      <c r="E670" s="232">
        <v>113.38</v>
      </c>
      <c r="F670" s="233">
        <f>E670+E671</f>
      </c>
      <c r="G670" s="232">
        <v>353</v>
      </c>
      <c r="H670" s="232">
        <v>55</v>
      </c>
      <c r="I670" s="234">
        <f t="shared" si="734"/>
      </c>
      <c r="J670" s="235">
        <f t="shared" si="869"/>
      </c>
      <c r="K670" s="232">
        <v>0</v>
      </c>
      <c r="L670" s="235">
        <f t="shared" si="967"/>
      </c>
      <c r="M670" s="232">
        <v>0</v>
      </c>
      <c r="N670" s="236">
        <f t="shared" si="1029"/>
      </c>
      <c r="O670" s="232">
        <v>0</v>
      </c>
      <c r="P670" s="236">
        <f t="shared" ref="P670:P695" si="1063">E670/O670</f>
      </c>
      <c r="Q670" s="237">
        <f>(M670+M671)/(O670+O671)</f>
      </c>
      <c r="R670" s="238">
        <v>2</v>
      </c>
      <c r="S670" s="237">
        <f>(O670+O671)/(K670+K671)</f>
      </c>
      <c r="T670" s="238">
        <v>0</v>
      </c>
      <c r="U670" s="239">
        <f>F670/T670</f>
      </c>
      <c r="V670" s="240">
        <f>(F670+500)/T670</f>
      </c>
      <c r="W670" s="241">
        <v>0</v>
      </c>
      <c r="X670" s="240">
        <f>W670/T670</f>
      </c>
      <c r="Y670" s="237">
        <f>T670/R670</f>
      </c>
      <c r="Z670" s="240">
        <f>W670/F670</f>
      </c>
      <c r="AA670" s="240">
        <f>W670/(F670+500)</f>
      </c>
      <c r="AB670" s="238">
        <v>0</v>
      </c>
      <c r="AC670" s="238">
        <v>0</v>
      </c>
      <c r="AD670" s="237">
        <f>AB670/T670</f>
      </c>
      <c r="AE670" s="240">
        <f>(W670-AC670)/(F670+500)</f>
      </c>
      <c r="AF670" s="240" t="s">
        <v>250</v>
      </c>
    </row>
    <row r="671">
      <c r="A671" s="228"/>
      <c r="B671" s="229"/>
      <c r="C671" s="256"/>
      <c r="D671" s="231" t="s">
        <v>251</v>
      </c>
      <c r="E671" s="232">
        <v>1578.38</v>
      </c>
      <c r="F671" s="233"/>
      <c r="G671" s="232">
        <v>8422</v>
      </c>
      <c r="H671" s="232">
        <v>511</v>
      </c>
      <c r="I671" s="234">
        <f t="shared" si="734"/>
      </c>
      <c r="J671" s="235">
        <f t="shared" si="869"/>
      </c>
      <c r="K671" s="232">
        <v>20</v>
      </c>
      <c r="L671" s="235">
        <f t="shared" si="967"/>
      </c>
      <c r="M671" s="232">
        <v>0</v>
      </c>
      <c r="N671" s="236">
        <f t="shared" si="1029"/>
      </c>
      <c r="O671" s="232">
        <v>3</v>
      </c>
      <c r="P671" s="236">
        <f t="shared" si="1063"/>
      </c>
      <c r="Q671" s="237"/>
      <c r="R671" s="238"/>
      <c r="S671" s="237"/>
      <c r="T671" s="238"/>
      <c r="U671" s="239"/>
      <c r="V671" s="240"/>
      <c r="W671" s="241"/>
      <c r="X671" s="240"/>
      <c r="Y671" s="237"/>
      <c r="Z671" s="240"/>
      <c r="AA671" s="240"/>
      <c r="AB671" s="238"/>
      <c r="AC671" s="238"/>
      <c r="AD671" s="237"/>
      <c r="AE671" s="240"/>
      <c r="AF671" s="242" t="s">
        <v>301</v>
      </c>
    </row>
    <row r="672">
      <c r="A672" s="228"/>
      <c r="B672" s="246" t="s">
        <v>257</v>
      </c>
      <c r="C672" s="246"/>
      <c r="D672" s="246"/>
      <c r="E672" s="247">
        <f>SUM(E662:E671)</f>
      </c>
      <c r="F672" s="247">
        <f>SUM(F662:F671)</f>
      </c>
      <c r="G672" s="247">
        <f>SUM(G662:G671)</f>
      </c>
      <c r="H672" s="247">
        <f>SUM(H662:H671)</f>
      </c>
      <c r="I672" s="248">
        <f t="shared" si="734"/>
      </c>
      <c r="J672" s="249">
        <f t="shared" si="869"/>
      </c>
      <c r="K672" s="247">
        <f>SUM(K662:K671)</f>
      </c>
      <c r="L672" s="249">
        <f t="shared" si="967"/>
      </c>
      <c r="M672" s="247">
        <f>SUM(M662:M671)</f>
      </c>
      <c r="N672" s="250">
        <f t="shared" si="1029"/>
      </c>
      <c r="O672" s="247">
        <f>SUM(O662:O671)</f>
      </c>
      <c r="P672" s="250">
        <f t="shared" si="1063"/>
      </c>
      <c r="Q672" s="251">
        <f>M672/O672</f>
      </c>
      <c r="R672" s="247">
        <f>SUM(R662:R671)</f>
      </c>
      <c r="S672" s="251">
        <f>(O672+O672)/(K672+K672)</f>
      </c>
      <c r="T672" s="247">
        <f>SUM(T662:T671)</f>
      </c>
      <c r="U672" s="252">
        <f t="shared" ref="U672:U673" si="66">F672/T672</f>
      </c>
      <c r="V672" s="253">
        <f>(F672+5*500)/T672</f>
      </c>
      <c r="W672" s="249">
        <f>SUM(W662:W671)</f>
      </c>
      <c r="X672" s="254">
        <f t="shared" ref="X672:X673" si="234">W672/T672</f>
      </c>
      <c r="Y672" s="251">
        <f t="shared" ref="Y672:Y673" si="372">T672/R672</f>
      </c>
      <c r="Z672" s="253">
        <f t="shared" ref="Z672:Z673" si="510">W672/F672</f>
      </c>
      <c r="AA672" s="253">
        <f>W672/(F672+COUNT(W662:W671)*500)</f>
      </c>
      <c r="AB672" s="247">
        <f>SUM(AB662:AB671)</f>
      </c>
      <c r="AC672" s="247">
        <f>SUM(AC662:AC671)</f>
      </c>
      <c r="AD672" s="251">
        <f t="shared" ref="AD672:AD673" si="648">AB672/T672</f>
      </c>
      <c r="AE672" s="255">
        <f>(W672-AC672)/(F672+COUNT(W662:W671))</f>
      </c>
      <c r="AF672" s="240"/>
    </row>
    <row r="673">
      <c r="A673" s="228"/>
      <c r="B673" s="229" t="s">
        <v>264</v>
      </c>
      <c r="C673" s="256" t="s">
        <v>259</v>
      </c>
      <c r="D673" s="231" t="s">
        <v>249</v>
      </c>
      <c r="E673" s="232">
        <v>70</v>
      </c>
      <c r="F673" s="233">
        <f>E673+E674</f>
      </c>
      <c r="G673" s="232">
        <v>355</v>
      </c>
      <c r="H673" s="232">
        <v>35</v>
      </c>
      <c r="I673" s="234">
        <f t="shared" si="734"/>
      </c>
      <c r="J673" s="235">
        <f t="shared" si="869"/>
      </c>
      <c r="K673" s="232">
        <v>1</v>
      </c>
      <c r="L673" s="235">
        <f t="shared" si="967"/>
      </c>
      <c r="M673" s="232">
        <v>0</v>
      </c>
      <c r="N673" s="236">
        <f t="shared" si="1029"/>
      </c>
      <c r="O673" s="232">
        <v>0</v>
      </c>
      <c r="P673" s="236">
        <f t="shared" si="1063"/>
      </c>
      <c r="Q673" s="237">
        <f>(M673+M674)/(O673+O674)</f>
      </c>
      <c r="R673" s="238">
        <v>2</v>
      </c>
      <c r="S673" s="237">
        <f>(O673+O674)/(K673+K674)</f>
      </c>
      <c r="T673" s="238">
        <v>1</v>
      </c>
      <c r="U673" s="239">
        <f t="shared" si="66"/>
      </c>
      <c r="V673" s="240">
        <f>(F673+500)/T673</f>
      </c>
      <c r="W673" s="241">
        <v>2011.199999999997</v>
      </c>
      <c r="X673" s="240">
        <f t="shared" si="234"/>
      </c>
      <c r="Y673" s="237">
        <f t="shared" si="372"/>
      </c>
      <c r="Z673" s="240">
        <f t="shared" si="510"/>
      </c>
      <c r="AA673" s="240">
        <f>W673/(F673+500)</f>
      </c>
      <c r="AB673" s="238">
        <v>0</v>
      </c>
      <c r="AC673" s="238">
        <v>0</v>
      </c>
      <c r="AD673" s="237">
        <f t="shared" si="648"/>
      </c>
      <c r="AE673" s="240">
        <f>(W673-AC673)/(F673+500)</f>
      </c>
      <c r="AF673" s="240" t="s">
        <v>266</v>
      </c>
    </row>
    <row r="674">
      <c r="A674" s="228"/>
      <c r="B674" s="229"/>
      <c r="C674" s="256"/>
      <c r="D674" s="231" t="s">
        <v>251</v>
      </c>
      <c r="E674" s="232">
        <v>1029.21</v>
      </c>
      <c r="F674" s="233"/>
      <c r="G674" s="232">
        <v>6636</v>
      </c>
      <c r="H674" s="232">
        <v>423</v>
      </c>
      <c r="I674" s="234">
        <f t="shared" si="734"/>
      </c>
      <c r="J674" s="235">
        <f t="shared" si="869"/>
      </c>
      <c r="K674" s="232">
        <v>21</v>
      </c>
      <c r="L674" s="235">
        <f t="shared" si="967"/>
      </c>
      <c r="M674" s="232">
        <v>1</v>
      </c>
      <c r="N674" s="236">
        <f t="shared" si="1029"/>
      </c>
      <c r="O674" s="232">
        <v>1</v>
      </c>
      <c r="P674" s="236">
        <f t="shared" si="1063"/>
      </c>
      <c r="Q674" s="237"/>
      <c r="R674" s="238"/>
      <c r="S674" s="237"/>
      <c r="T674" s="238"/>
      <c r="U674" s="239"/>
      <c r="V674" s="240"/>
      <c r="W674" s="241"/>
      <c r="X674" s="240"/>
      <c r="Y674" s="237"/>
      <c r="Z674" s="240"/>
      <c r="AA674" s="240"/>
      <c r="AB674" s="238"/>
      <c r="AC674" s="238"/>
      <c r="AD674" s="237"/>
      <c r="AE674" s="240"/>
      <c r="AF674" s="242" t="s">
        <v>252</v>
      </c>
    </row>
    <row r="675">
      <c r="A675" s="228"/>
      <c r="B675" s="229" t="s">
        <v>268</v>
      </c>
      <c r="C675" s="256" t="s">
        <v>259</v>
      </c>
      <c r="D675" s="231" t="s">
        <v>249</v>
      </c>
      <c r="E675" s="232">
        <v>79.33</v>
      </c>
      <c r="F675" s="233">
        <f>E675+E676</f>
      </c>
      <c r="G675" s="232">
        <v>344</v>
      </c>
      <c r="H675" s="232">
        <v>31</v>
      </c>
      <c r="I675" s="234">
        <f t="shared" si="734"/>
      </c>
      <c r="J675" s="234">
        <f t="shared" ref="J675:J676" si="785">I675/H675</f>
      </c>
      <c r="K675" s="232">
        <v>0</v>
      </c>
      <c r="L675" s="235">
        <f t="shared" si="967"/>
      </c>
      <c r="M675" s="232">
        <v>0</v>
      </c>
      <c r="N675" s="236">
        <f t="shared" si="1029"/>
      </c>
      <c r="O675" s="232">
        <v>0</v>
      </c>
      <c r="P675" s="236">
        <f t="shared" si="1063"/>
      </c>
      <c r="Q675" s="237">
        <f>(M675+M676)/(O675+O676)</f>
      </c>
      <c r="R675" s="238">
        <v>0</v>
      </c>
      <c r="S675" s="237">
        <f>(O675+O676)/(K675+K676)</f>
      </c>
      <c r="T675" s="238">
        <v>0</v>
      </c>
      <c r="U675" s="239">
        <f>F675/T675</f>
      </c>
      <c r="V675" s="240">
        <f>(F675+500)/T675</f>
      </c>
      <c r="W675" s="241">
        <v>0</v>
      </c>
      <c r="X675" s="240">
        <f>W675/T675</f>
      </c>
      <c r="Y675" s="237">
        <f>T675/R675</f>
      </c>
      <c r="Z675" s="240">
        <f>W675/F675</f>
      </c>
      <c r="AA675" s="240">
        <f>W675/(F675+500)</f>
      </c>
      <c r="AB675" s="238">
        <v>0</v>
      </c>
      <c r="AC675" s="238">
        <v>0</v>
      </c>
      <c r="AD675" s="237">
        <f>AB675/T675</f>
      </c>
      <c r="AE675" s="240">
        <f>(W675-AC675)/(F675+500)</f>
      </c>
      <c r="AF675" s="240" t="s">
        <v>266</v>
      </c>
    </row>
    <row r="676">
      <c r="A676" s="228"/>
      <c r="B676" s="229"/>
      <c r="C676" s="256"/>
      <c r="D676" s="231" t="s">
        <v>251</v>
      </c>
      <c r="E676" s="232">
        <v>942.52</v>
      </c>
      <c r="F676" s="233"/>
      <c r="G676" s="232">
        <v>5066</v>
      </c>
      <c r="H676" s="232">
        <v>313</v>
      </c>
      <c r="I676" s="234">
        <f t="shared" si="734"/>
      </c>
      <c r="J676" s="234">
        <f t="shared" si="785"/>
      </c>
      <c r="K676" s="232">
        <v>13</v>
      </c>
      <c r="L676" s="235">
        <f t="shared" si="967"/>
      </c>
      <c r="M676" s="232">
        <v>0</v>
      </c>
      <c r="N676" s="236">
        <f t="shared" si="1029"/>
      </c>
      <c r="O676" s="232">
        <v>0</v>
      </c>
      <c r="P676" s="236">
        <f t="shared" si="1063"/>
      </c>
      <c r="Q676" s="237"/>
      <c r="R676" s="238"/>
      <c r="S676" s="237"/>
      <c r="T676" s="238"/>
      <c r="U676" s="239"/>
      <c r="V676" s="240"/>
      <c r="W676" s="241"/>
      <c r="X676" s="240"/>
      <c r="Y676" s="237"/>
      <c r="Z676" s="240"/>
      <c r="AA676" s="240"/>
      <c r="AB676" s="238"/>
      <c r="AC676" s="238"/>
      <c r="AD676" s="237"/>
      <c r="AE676" s="240"/>
      <c r="AF676" s="242" t="s">
        <v>252</v>
      </c>
    </row>
    <row r="677">
      <c r="A677" s="228"/>
      <c r="B677" s="229" t="s">
        <v>269</v>
      </c>
      <c r="C677" s="256" t="s">
        <v>259</v>
      </c>
      <c r="D677" s="231" t="s">
        <v>249</v>
      </c>
      <c r="E677" s="232">
        <v>172.78</v>
      </c>
      <c r="F677" s="233">
        <f>E677+E678</f>
      </c>
      <c r="G677" s="232">
        <v>264</v>
      </c>
      <c r="H677" s="232">
        <v>21</v>
      </c>
      <c r="I677" s="234">
        <f t="shared" si="734"/>
      </c>
      <c r="J677" s="235">
        <f t="shared" ref="J677:J678" si="870">(E677/G677)*1000</f>
      </c>
      <c r="K677" s="232">
        <v>3</v>
      </c>
      <c r="L677" s="235">
        <f t="shared" si="967"/>
      </c>
      <c r="M677" s="232">
        <v>0</v>
      </c>
      <c r="N677" s="236">
        <f t="shared" si="1029"/>
      </c>
      <c r="O677" s="232">
        <v>1</v>
      </c>
      <c r="P677" s="236">
        <f t="shared" si="1063"/>
      </c>
      <c r="Q677" s="237">
        <f>(M677+M678)/(O677+O678)</f>
      </c>
      <c r="R677" s="238">
        <v>1</v>
      </c>
      <c r="S677" s="237">
        <f>(O677+O678)/(K677+K678)</f>
      </c>
      <c r="T677" s="238">
        <v>0</v>
      </c>
      <c r="U677" s="239">
        <f>F677/T677</f>
      </c>
      <c r="V677" s="240">
        <f>(F677+500)/T677</f>
      </c>
      <c r="W677" s="241">
        <v>0</v>
      </c>
      <c r="X677" s="240">
        <f>W677/T677</f>
      </c>
      <c r="Y677" s="237">
        <f>T677/R677</f>
      </c>
      <c r="Z677" s="240">
        <f>W677/F677</f>
      </c>
      <c r="AA677" s="240">
        <f>W677/(F677+500)</f>
      </c>
      <c r="AB677" s="238">
        <v>0</v>
      </c>
      <c r="AC677" s="238">
        <v>0</v>
      </c>
      <c r="AD677" s="237">
        <f>AB677/T677</f>
      </c>
      <c r="AE677" s="240">
        <f>(W677-AC677)/(F677+500)</f>
      </c>
      <c r="AF677" s="240" t="s">
        <v>266</v>
      </c>
    </row>
    <row r="678">
      <c r="A678" s="228"/>
      <c r="B678" s="229"/>
      <c r="C678" s="256"/>
      <c r="D678" s="231" t="s">
        <v>251</v>
      </c>
      <c r="E678" s="232">
        <v>629.38</v>
      </c>
      <c r="F678" s="233"/>
      <c r="G678" s="232">
        <v>4239</v>
      </c>
      <c r="H678" s="232">
        <v>232</v>
      </c>
      <c r="I678" s="234">
        <f t="shared" si="734"/>
      </c>
      <c r="J678" s="235">
        <f t="shared" si="870"/>
      </c>
      <c r="K678" s="232">
        <v>10</v>
      </c>
      <c r="L678" s="235">
        <f t="shared" si="967"/>
      </c>
      <c r="M678" s="232">
        <v>0</v>
      </c>
      <c r="N678" s="236">
        <f t="shared" si="1029"/>
      </c>
      <c r="O678" s="232">
        <v>0</v>
      </c>
      <c r="P678" s="236">
        <f t="shared" si="1063"/>
      </c>
      <c r="Q678" s="237"/>
      <c r="R678" s="238"/>
      <c r="S678" s="237"/>
      <c r="T678" s="238"/>
      <c r="U678" s="239"/>
      <c r="V678" s="240"/>
      <c r="W678" s="241"/>
      <c r="X678" s="240"/>
      <c r="Y678" s="237"/>
      <c r="Z678" s="240"/>
      <c r="AA678" s="240"/>
      <c r="AB678" s="238"/>
      <c r="AC678" s="238"/>
      <c r="AD678" s="237"/>
      <c r="AE678" s="240"/>
      <c r="AF678" s="242" t="s">
        <v>252</v>
      </c>
    </row>
    <row r="679">
      <c r="A679" s="228"/>
      <c r="B679" s="229" t="s">
        <v>270</v>
      </c>
      <c r="C679" s="256" t="s">
        <v>259</v>
      </c>
      <c r="D679" s="231" t="s">
        <v>249</v>
      </c>
      <c r="E679" s="232">
        <v>56.91</v>
      </c>
      <c r="F679" s="233">
        <f>E679+E680</f>
      </c>
      <c r="G679" s="232">
        <v>228</v>
      </c>
      <c r="H679" s="232">
        <v>16</v>
      </c>
      <c r="I679" s="234">
        <f t="shared" si="734"/>
      </c>
      <c r="J679" s="234">
        <f t="shared" ref="J679:J680" si="786">I679/H679</f>
      </c>
      <c r="K679" s="232">
        <v>2</v>
      </c>
      <c r="L679" s="235">
        <f t="shared" si="967"/>
      </c>
      <c r="M679" s="232">
        <v>0</v>
      </c>
      <c r="N679" s="236">
        <f t="shared" si="1029"/>
      </c>
      <c r="O679" s="232">
        <v>0</v>
      </c>
      <c r="P679" s="236">
        <f t="shared" si="1063"/>
      </c>
      <c r="Q679" s="237">
        <f>(M679+M680)/(O679+O680)</f>
      </c>
      <c r="R679" s="238">
        <v>4</v>
      </c>
      <c r="S679" s="237">
        <f>(O679+O680)/(K679+K680)</f>
      </c>
      <c r="T679" s="238">
        <v>2</v>
      </c>
      <c r="U679" s="239">
        <f>F679/T679</f>
      </c>
      <c r="V679" s="240">
        <f>(F679+500)/T679</f>
      </c>
      <c r="W679" s="241">
        <v>3674.4000000000015</v>
      </c>
      <c r="X679" s="240">
        <f>W679/T679</f>
      </c>
      <c r="Y679" s="237">
        <f>T679/R679</f>
      </c>
      <c r="Z679" s="240">
        <f>W679/F679</f>
      </c>
      <c r="AA679" s="240">
        <f>W679/(F679+500)</f>
      </c>
      <c r="AB679" s="238">
        <v>0</v>
      </c>
      <c r="AC679" s="238">
        <v>0</v>
      </c>
      <c r="AD679" s="237">
        <f>AB679/T679</f>
      </c>
      <c r="AE679" s="240">
        <f>(W679-AC679)/(F679+500)</f>
      </c>
      <c r="AF679" s="240" t="s">
        <v>266</v>
      </c>
    </row>
    <row r="680">
      <c r="A680" s="228"/>
      <c r="B680" s="229"/>
      <c r="C680" s="256"/>
      <c r="D680" s="231" t="s">
        <v>251</v>
      </c>
      <c r="E680" s="232">
        <v>636.79</v>
      </c>
      <c r="F680" s="233"/>
      <c r="G680" s="232">
        <v>3548</v>
      </c>
      <c r="H680" s="232">
        <v>165</v>
      </c>
      <c r="I680" s="234">
        <f t="shared" si="734"/>
      </c>
      <c r="J680" s="234">
        <f t="shared" si="786"/>
      </c>
      <c r="K680" s="232">
        <v>12</v>
      </c>
      <c r="L680" s="235">
        <f t="shared" si="967"/>
      </c>
      <c r="M680" s="232">
        <v>0</v>
      </c>
      <c r="N680" s="236">
        <f t="shared" si="1029"/>
      </c>
      <c r="O680" s="232">
        <v>0</v>
      </c>
      <c r="P680" s="236">
        <f t="shared" si="1063"/>
      </c>
      <c r="Q680" s="237"/>
      <c r="R680" s="238"/>
      <c r="S680" s="237"/>
      <c r="T680" s="238"/>
      <c r="U680" s="239"/>
      <c r="V680" s="240"/>
      <c r="W680" s="241"/>
      <c r="X680" s="240"/>
      <c r="Y680" s="237"/>
      <c r="Z680" s="240"/>
      <c r="AA680" s="240"/>
      <c r="AB680" s="238"/>
      <c r="AC680" s="238"/>
      <c r="AD680" s="237"/>
      <c r="AE680" s="240"/>
      <c r="AF680" s="242" t="s">
        <v>252</v>
      </c>
    </row>
    <row r="681">
      <c r="A681" s="228"/>
      <c r="B681" s="229" t="s">
        <v>271</v>
      </c>
      <c r="C681" s="256" t="s">
        <v>259</v>
      </c>
      <c r="D681" s="231" t="s">
        <v>249</v>
      </c>
      <c r="E681" s="232">
        <v>56.87</v>
      </c>
      <c r="F681" s="233">
        <f>E681+E682</f>
      </c>
      <c r="G681" s="232">
        <v>310</v>
      </c>
      <c r="H681" s="232">
        <v>32</v>
      </c>
      <c r="I681" s="234">
        <f t="shared" si="734"/>
      </c>
      <c r="J681" s="235">
        <f t="shared" ref="J681:J693" si="871">(E681/G681)*1000</f>
      </c>
      <c r="K681" s="232">
        <v>1</v>
      </c>
      <c r="L681" s="235">
        <f t="shared" si="967"/>
      </c>
      <c r="M681" s="232">
        <v>0</v>
      </c>
      <c r="N681" s="236">
        <f t="shared" si="1029"/>
      </c>
      <c r="O681" s="232">
        <v>1</v>
      </c>
      <c r="P681" s="236">
        <f t="shared" si="1063"/>
      </c>
      <c r="Q681" s="237">
        <f>(M681+M682)/(O681+O682)</f>
      </c>
      <c r="R681" s="238">
        <v>4</v>
      </c>
      <c r="S681" s="237">
        <f>(O681+O682)/(K681+K682)</f>
      </c>
      <c r="T681" s="238">
        <v>1</v>
      </c>
      <c r="U681" s="239">
        <f>F681/T681</f>
      </c>
      <c r="V681" s="240">
        <f>(F681+500)/T681</f>
      </c>
      <c r="W681" s="241">
        <v>364.8000000000029</v>
      </c>
      <c r="X681" s="240">
        <f>W681/T681</f>
      </c>
      <c r="Y681" s="237">
        <f>T681/R681</f>
      </c>
      <c r="Z681" s="240">
        <f>W681/F681</f>
      </c>
      <c r="AA681" s="240">
        <f>W681/(F681+500)</f>
      </c>
      <c r="AB681" s="238">
        <v>0</v>
      </c>
      <c r="AC681" s="238">
        <v>0</v>
      </c>
      <c r="AD681" s="237">
        <f>AB681/T681</f>
      </c>
      <c r="AE681" s="240">
        <f>(W681-AC681)/(F681+500)</f>
      </c>
      <c r="AF681" s="240" t="s">
        <v>266</v>
      </c>
    </row>
    <row r="682">
      <c r="A682" s="228"/>
      <c r="B682" s="229"/>
      <c r="C682" s="256"/>
      <c r="D682" s="231" t="s">
        <v>251</v>
      </c>
      <c r="E682" s="232">
        <v>592.09</v>
      </c>
      <c r="F682" s="233"/>
      <c r="G682" s="232">
        <v>3089</v>
      </c>
      <c r="H682" s="232">
        <v>173</v>
      </c>
      <c r="I682" s="234">
        <f t="shared" si="734"/>
      </c>
      <c r="J682" s="235">
        <f t="shared" si="871"/>
      </c>
      <c r="K682" s="232">
        <v>11</v>
      </c>
      <c r="L682" s="235">
        <f t="shared" si="967"/>
      </c>
      <c r="M682" s="232">
        <v>1</v>
      </c>
      <c r="N682" s="236">
        <f t="shared" si="1029"/>
      </c>
      <c r="O682" s="232">
        <v>2</v>
      </c>
      <c r="P682" s="236">
        <f t="shared" si="1063"/>
      </c>
      <c r="Q682" s="237"/>
      <c r="R682" s="238"/>
      <c r="S682" s="237"/>
      <c r="T682" s="238"/>
      <c r="U682" s="239"/>
      <c r="V682" s="240"/>
      <c r="W682" s="241"/>
      <c r="X682" s="240"/>
      <c r="Y682" s="237"/>
      <c r="Z682" s="240"/>
      <c r="AA682" s="240"/>
      <c r="AB682" s="238"/>
      <c r="AC682" s="238"/>
      <c r="AD682" s="237"/>
      <c r="AE682" s="240"/>
      <c r="AF682" s="242" t="s">
        <v>252</v>
      </c>
    </row>
    <row r="683">
      <c r="A683" s="228"/>
      <c r="B683" s="246" t="s">
        <v>257</v>
      </c>
      <c r="C683" s="246"/>
      <c r="D683" s="246"/>
      <c r="E683" s="247">
        <f>SUM(E673:E682)</f>
      </c>
      <c r="F683" s="247">
        <f>SUM(F673:F682)</f>
      </c>
      <c r="G683" s="247">
        <f>SUM(G673:G682)</f>
      </c>
      <c r="H683" s="247">
        <f>SUM(H673:H682)</f>
      </c>
      <c r="I683" s="248">
        <f t="shared" si="734"/>
      </c>
      <c r="J683" s="249">
        <f t="shared" si="871"/>
      </c>
      <c r="K683" s="247">
        <f>SUM(K673:K682)</f>
      </c>
      <c r="L683" s="249">
        <f t="shared" si="967"/>
      </c>
      <c r="M683" s="247">
        <f>SUM(M673:M682)</f>
      </c>
      <c r="N683" s="250">
        <f t="shared" si="1029"/>
      </c>
      <c r="O683" s="247">
        <f>SUM(O673:O682)</f>
      </c>
      <c r="P683" s="250">
        <f t="shared" si="1063"/>
      </c>
      <c r="Q683" s="251">
        <f>M683/O683</f>
      </c>
      <c r="R683" s="247">
        <f>SUM(R673:R682)</f>
      </c>
      <c r="S683" s="251">
        <f>(O683+O683)/(K683+K683)</f>
      </c>
      <c r="T683" s="247">
        <f>SUM(T673:T682)</f>
      </c>
      <c r="U683" s="252">
        <f t="shared" ref="U683:U684" si="67">F683/T683</f>
      </c>
      <c r="V683" s="253">
        <f>(F683+5*500)/T683</f>
      </c>
      <c r="W683" s="249">
        <f>SUM(W673:W682)</f>
      </c>
      <c r="X683" s="254">
        <f t="shared" ref="X683:X684" si="235">W683/T683</f>
      </c>
      <c r="Y683" s="251">
        <f t="shared" ref="Y683:Y684" si="373">T683/R683</f>
      </c>
      <c r="Z683" s="253">
        <f t="shared" ref="Z683:Z684" si="511">W683/F683</f>
      </c>
      <c r="AA683" s="253">
        <f>W683/(F683+COUNT(W673:W682)*500)</f>
      </c>
      <c r="AB683" s="247">
        <f>SUM(AB673:AB682)</f>
      </c>
      <c r="AC683" s="247">
        <f>SUM(AC673:AC682)</f>
      </c>
      <c r="AD683" s="251">
        <f t="shared" ref="AD683:AD684" si="649">AB683/T683</f>
      </c>
      <c r="AE683" s="255">
        <f>(W683-AC683)/(F683+COUNT(W673:W682)*500)</f>
      </c>
      <c r="AF683" s="240"/>
    </row>
    <row r="684">
      <c r="A684" s="228"/>
      <c r="B684" s="229" t="s">
        <v>272</v>
      </c>
      <c r="C684" s="256" t="s">
        <v>265</v>
      </c>
      <c r="D684" s="231" t="s">
        <v>249</v>
      </c>
      <c r="E684" s="232">
        <v>69.53</v>
      </c>
      <c r="F684" s="233">
        <f>E684+E685</f>
      </c>
      <c r="G684" s="232">
        <v>446</v>
      </c>
      <c r="H684" s="232">
        <v>30</v>
      </c>
      <c r="I684" s="234">
        <f t="shared" si="734"/>
      </c>
      <c r="J684" s="235">
        <f t="shared" si="871"/>
      </c>
      <c r="K684" s="232">
        <v>1</v>
      </c>
      <c r="L684" s="235">
        <f t="shared" si="967"/>
      </c>
      <c r="M684" s="232">
        <v>0</v>
      </c>
      <c r="N684" s="236">
        <f t="shared" si="1029"/>
      </c>
      <c r="O684" s="232">
        <v>0</v>
      </c>
      <c r="P684" s="236">
        <f t="shared" si="1063"/>
      </c>
      <c r="Q684" s="237">
        <f>(M684+M685)/(O684+O685)</f>
      </c>
      <c r="R684" s="238">
        <v>1</v>
      </c>
      <c r="S684" s="237">
        <f>(O684+O685)/(K684+K685)</f>
      </c>
      <c r="T684" s="238">
        <v>0</v>
      </c>
      <c r="U684" s="239">
        <f t="shared" si="67"/>
      </c>
      <c r="V684" s="240">
        <f>(F684+500)/T684</f>
      </c>
      <c r="W684" s="241">
        <v>0</v>
      </c>
      <c r="X684" s="240">
        <f t="shared" si="235"/>
      </c>
      <c r="Y684" s="237">
        <f t="shared" si="373"/>
      </c>
      <c r="Z684" s="240">
        <f t="shared" si="511"/>
      </c>
      <c r="AA684" s="240">
        <f>W684/(F684+500)</f>
      </c>
      <c r="AB684" s="238">
        <v>0</v>
      </c>
      <c r="AC684" s="238">
        <v>0</v>
      </c>
      <c r="AD684" s="237">
        <f t="shared" si="649"/>
      </c>
      <c r="AE684" s="240">
        <f>(W684-AC684)/(F684+500)</f>
      </c>
      <c r="AF684" s="240" t="s">
        <v>266</v>
      </c>
    </row>
    <row r="685">
      <c r="A685" s="228"/>
      <c r="B685" s="229"/>
      <c r="C685" s="256"/>
      <c r="D685" s="231" t="s">
        <v>251</v>
      </c>
      <c r="E685" s="232">
        <v>621.31</v>
      </c>
      <c r="F685" s="233"/>
      <c r="G685" s="232">
        <v>3439</v>
      </c>
      <c r="H685" s="232">
        <v>198</v>
      </c>
      <c r="I685" s="234">
        <f t="shared" si="734"/>
      </c>
      <c r="J685" s="235">
        <f t="shared" si="871"/>
      </c>
      <c r="K685" s="232">
        <v>6</v>
      </c>
      <c r="L685" s="235">
        <f t="shared" si="967"/>
      </c>
      <c r="M685" s="232">
        <v>0</v>
      </c>
      <c r="N685" s="236">
        <f t="shared" si="1029"/>
      </c>
      <c r="O685" s="232">
        <v>1</v>
      </c>
      <c r="P685" s="236">
        <f t="shared" si="1063"/>
      </c>
      <c r="Q685" s="237"/>
      <c r="R685" s="238"/>
      <c r="S685" s="237"/>
      <c r="T685" s="238"/>
      <c r="U685" s="239"/>
      <c r="V685" s="240"/>
      <c r="W685" s="241"/>
      <c r="X685" s="240"/>
      <c r="Y685" s="237"/>
      <c r="Z685" s="240"/>
      <c r="AA685" s="240"/>
      <c r="AB685" s="238"/>
      <c r="AC685" s="238"/>
      <c r="AD685" s="237"/>
      <c r="AE685" s="240"/>
      <c r="AF685" s="242" t="s">
        <v>252</v>
      </c>
    </row>
    <row r="686">
      <c r="A686" s="228"/>
      <c r="B686" s="229" t="s">
        <v>274</v>
      </c>
      <c r="C686" s="256" t="s">
        <v>265</v>
      </c>
      <c r="D686" s="231" t="s">
        <v>249</v>
      </c>
      <c r="E686" s="232">
        <v>81.16</v>
      </c>
      <c r="F686" s="233">
        <f>E686+E687</f>
      </c>
      <c r="G686" s="232">
        <v>452</v>
      </c>
      <c r="H686" s="232">
        <v>43</v>
      </c>
      <c r="I686" s="234">
        <f t="shared" si="734"/>
      </c>
      <c r="J686" s="235">
        <f t="shared" si="871"/>
      </c>
      <c r="K686" s="232">
        <v>1</v>
      </c>
      <c r="L686" s="235">
        <f t="shared" si="967"/>
      </c>
      <c r="M686" s="232">
        <v>0</v>
      </c>
      <c r="N686" s="236">
        <f t="shared" si="1029"/>
      </c>
      <c r="O686" s="232">
        <v>0</v>
      </c>
      <c r="P686" s="236">
        <f t="shared" si="1063"/>
      </c>
      <c r="Q686" s="237">
        <f>(M686+M687)/(O686+O687)</f>
      </c>
      <c r="R686" s="238">
        <v>3</v>
      </c>
      <c r="S686" s="237">
        <f>(O686+O687)/(K686+K687)</f>
      </c>
      <c r="T686" s="238">
        <v>1</v>
      </c>
      <c r="U686" s="239">
        <f>F686/T686</f>
      </c>
      <c r="V686" s="240">
        <f>(F686+500)/T686</f>
      </c>
      <c r="W686" s="241">
        <v>456</v>
      </c>
      <c r="X686" s="240">
        <f>W686/T686</f>
      </c>
      <c r="Y686" s="237">
        <f>T686/R686</f>
      </c>
      <c r="Z686" s="240">
        <f>W686/F686</f>
      </c>
      <c r="AA686" s="240">
        <f>W686/(F686+500)</f>
      </c>
      <c r="AB686" s="238">
        <v>0</v>
      </c>
      <c r="AC686" s="238">
        <v>0</v>
      </c>
      <c r="AD686" s="237">
        <f>AB686/T686</f>
      </c>
      <c r="AE686" s="240">
        <f>(W686-AC686)/(F686+500)</f>
      </c>
      <c r="AF686" s="240" t="s">
        <v>266</v>
      </c>
    </row>
    <row r="687">
      <c r="A687" s="228"/>
      <c r="B687" s="229"/>
      <c r="C687" s="256"/>
      <c r="D687" s="231" t="s">
        <v>251</v>
      </c>
      <c r="E687" s="232">
        <v>801.93</v>
      </c>
      <c r="F687" s="233"/>
      <c r="G687" s="232">
        <v>4674</v>
      </c>
      <c r="H687" s="232">
        <v>324</v>
      </c>
      <c r="I687" s="234">
        <f t="shared" si="734"/>
      </c>
      <c r="J687" s="235">
        <f t="shared" si="871"/>
      </c>
      <c r="K687" s="232">
        <v>16</v>
      </c>
      <c r="L687" s="235">
        <f t="shared" si="967"/>
      </c>
      <c r="M687" s="232">
        <v>0</v>
      </c>
      <c r="N687" s="236">
        <f t="shared" si="1029"/>
      </c>
      <c r="O687" s="232">
        <v>2</v>
      </c>
      <c r="P687" s="236">
        <f t="shared" si="1063"/>
      </c>
      <c r="Q687" s="237"/>
      <c r="R687" s="238"/>
      <c r="S687" s="237"/>
      <c r="T687" s="238"/>
      <c r="U687" s="239"/>
      <c r="V687" s="240"/>
      <c r="W687" s="241"/>
      <c r="X687" s="240"/>
      <c r="Y687" s="237"/>
      <c r="Z687" s="240"/>
      <c r="AA687" s="240"/>
      <c r="AB687" s="238"/>
      <c r="AC687" s="238"/>
      <c r="AD687" s="237"/>
      <c r="AE687" s="240"/>
      <c r="AF687" s="242" t="s">
        <v>252</v>
      </c>
    </row>
    <row r="688">
      <c r="A688" s="228"/>
      <c r="B688" s="229" t="s">
        <v>275</v>
      </c>
      <c r="C688" s="256" t="s">
        <v>265</v>
      </c>
      <c r="D688" s="231" t="s">
        <v>249</v>
      </c>
      <c r="E688" s="232">
        <v>156.21</v>
      </c>
      <c r="F688" s="233">
        <f>E688+E689</f>
      </c>
      <c r="G688" s="232">
        <v>467</v>
      </c>
      <c r="H688" s="232">
        <v>54</v>
      </c>
      <c r="I688" s="234">
        <f t="shared" si="734"/>
      </c>
      <c r="J688" s="235">
        <f t="shared" si="871"/>
      </c>
      <c r="K688" s="232">
        <v>0</v>
      </c>
      <c r="L688" s="235">
        <f t="shared" si="967"/>
      </c>
      <c r="M688" s="232">
        <v>0</v>
      </c>
      <c r="N688" s="236">
        <f t="shared" si="1029"/>
      </c>
      <c r="O688" s="232">
        <v>0</v>
      </c>
      <c r="P688" s="236">
        <f t="shared" si="1063"/>
      </c>
      <c r="Q688" s="237">
        <f>(M688+M689)/(O688+O689)</f>
      </c>
      <c r="R688" s="238">
        <v>2</v>
      </c>
      <c r="S688" s="237">
        <f>(O688+O689)/(K688+K689)</f>
      </c>
      <c r="T688" s="238">
        <v>0</v>
      </c>
      <c r="U688" s="239">
        <f>F688/T688</f>
      </c>
      <c r="V688" s="240">
        <f>(F688+500)/T688</f>
      </c>
      <c r="W688" s="241">
        <v>0</v>
      </c>
      <c r="X688" s="240">
        <f>W688/T688</f>
      </c>
      <c r="Y688" s="237">
        <f>T688/R688</f>
      </c>
      <c r="Z688" s="240">
        <f>W688/F688</f>
      </c>
      <c r="AA688" s="240">
        <f>W688/(F688+500)</f>
      </c>
      <c r="AB688" s="238">
        <v>0</v>
      </c>
      <c r="AC688" s="238">
        <v>0</v>
      </c>
      <c r="AD688" s="237">
        <f>AB688/T688</f>
      </c>
      <c r="AE688" s="240">
        <f>(W688-AC688)/(F688+500)</f>
      </c>
      <c r="AF688" s="240" t="s">
        <v>266</v>
      </c>
    </row>
    <row r="689">
      <c r="A689" s="228"/>
      <c r="B689" s="229"/>
      <c r="C689" s="256"/>
      <c r="D689" s="231" t="s">
        <v>251</v>
      </c>
      <c r="E689" s="232">
        <v>1093.08</v>
      </c>
      <c r="F689" s="233"/>
      <c r="G689" s="232">
        <v>7292</v>
      </c>
      <c r="H689" s="232">
        <v>409</v>
      </c>
      <c r="I689" s="234">
        <f t="shared" si="734"/>
      </c>
      <c r="J689" s="235">
        <f t="shared" si="871"/>
      </c>
      <c r="K689" s="232">
        <v>13</v>
      </c>
      <c r="L689" s="235">
        <f t="shared" si="967"/>
      </c>
      <c r="M689" s="232">
        <v>1</v>
      </c>
      <c r="N689" s="236">
        <f t="shared" si="1029"/>
      </c>
      <c r="O689" s="232">
        <v>1</v>
      </c>
      <c r="P689" s="236">
        <f t="shared" si="1063"/>
      </c>
      <c r="Q689" s="237"/>
      <c r="R689" s="238"/>
      <c r="S689" s="237"/>
      <c r="T689" s="238"/>
      <c r="U689" s="239"/>
      <c r="V689" s="240"/>
      <c r="W689" s="241"/>
      <c r="X689" s="240"/>
      <c r="Y689" s="237"/>
      <c r="Z689" s="240"/>
      <c r="AA689" s="240"/>
      <c r="AB689" s="238"/>
      <c r="AC689" s="238"/>
      <c r="AD689" s="237"/>
      <c r="AE689" s="240"/>
      <c r="AF689" s="242" t="s">
        <v>252</v>
      </c>
    </row>
    <row r="690">
      <c r="A690" s="228"/>
      <c r="B690" s="229" t="s">
        <v>276</v>
      </c>
      <c r="C690" s="256" t="s">
        <v>265</v>
      </c>
      <c r="D690" s="231" t="s">
        <v>249</v>
      </c>
      <c r="E690" s="232">
        <v>205.97</v>
      </c>
      <c r="F690" s="233">
        <f>E690+E691</f>
      </c>
      <c r="G690" s="232">
        <v>849</v>
      </c>
      <c r="H690" s="232">
        <v>198</v>
      </c>
      <c r="I690" s="234">
        <f t="shared" si="734"/>
      </c>
      <c r="J690" s="235">
        <f t="shared" si="871"/>
      </c>
      <c r="K690" s="232">
        <v>4</v>
      </c>
      <c r="L690" s="235">
        <f t="shared" si="967"/>
      </c>
      <c r="M690" s="232">
        <v>0</v>
      </c>
      <c r="N690" s="236">
        <f t="shared" si="1029"/>
      </c>
      <c r="O690" s="232">
        <v>0</v>
      </c>
      <c r="P690" s="236">
        <f t="shared" si="1063"/>
      </c>
      <c r="Q690" s="237">
        <f>(M690+M691)/(O690+O691)</f>
      </c>
      <c r="R690" s="238">
        <v>4</v>
      </c>
      <c r="S690" s="237">
        <f>(O690+O691)/(K690+K691)</f>
      </c>
      <c r="T690" s="238">
        <v>1</v>
      </c>
      <c r="U690" s="239">
        <f>F690/T690</f>
      </c>
      <c r="V690" s="240">
        <f>(F690+500)/T690</f>
      </c>
      <c r="W690" s="241">
        <v>444</v>
      </c>
      <c r="X690" s="240">
        <f>W690/T690</f>
      </c>
      <c r="Y690" s="237">
        <f>T690/R690</f>
      </c>
      <c r="Z690" s="240">
        <f>W690/F690</f>
      </c>
      <c r="AA690" s="240">
        <f>W690/(F690+500)</f>
      </c>
      <c r="AB690" s="238">
        <v>0</v>
      </c>
      <c r="AC690" s="238">
        <v>0</v>
      </c>
      <c r="AD690" s="237">
        <f>AB690/T690</f>
      </c>
      <c r="AE690" s="240">
        <f>(W690-AC690)/(F690+500)</f>
      </c>
      <c r="AF690" s="240" t="s">
        <v>266</v>
      </c>
    </row>
    <row r="691">
      <c r="A691" s="228"/>
      <c r="B691" s="229"/>
      <c r="C691" s="256"/>
      <c r="D691" s="231" t="s">
        <v>251</v>
      </c>
      <c r="E691" s="232">
        <v>1973.82</v>
      </c>
      <c r="F691" s="233"/>
      <c r="G691" s="232">
        <v>15593</v>
      </c>
      <c r="H691" s="232">
        <v>1327</v>
      </c>
      <c r="I691" s="234">
        <f t="shared" si="734"/>
      </c>
      <c r="J691" s="235">
        <f t="shared" si="871"/>
      </c>
      <c r="K691" s="232">
        <v>39</v>
      </c>
      <c r="L691" s="235">
        <f t="shared" si="967"/>
      </c>
      <c r="M691" s="232">
        <v>1</v>
      </c>
      <c r="N691" s="236">
        <f t="shared" si="1029"/>
      </c>
      <c r="O691" s="232">
        <v>3</v>
      </c>
      <c r="P691" s="236">
        <f t="shared" si="1063"/>
      </c>
      <c r="Q691" s="237"/>
      <c r="R691" s="238"/>
      <c r="S691" s="237"/>
      <c r="T691" s="238"/>
      <c r="U691" s="239"/>
      <c r="V691" s="240"/>
      <c r="W691" s="241"/>
      <c r="X691" s="240"/>
      <c r="Y691" s="237"/>
      <c r="Z691" s="240"/>
      <c r="AA691" s="240"/>
      <c r="AB691" s="238"/>
      <c r="AC691" s="238"/>
      <c r="AD691" s="237"/>
      <c r="AE691" s="240"/>
      <c r="AF691" s="242" t="s">
        <v>252</v>
      </c>
    </row>
    <row r="692">
      <c r="A692" s="228"/>
      <c r="B692" s="229" t="s">
        <v>277</v>
      </c>
      <c r="C692" s="256" t="s">
        <v>265</v>
      </c>
      <c r="D692" s="231" t="s">
        <v>249</v>
      </c>
      <c r="E692" s="232">
        <v>145.56</v>
      </c>
      <c r="F692" s="233">
        <f>E692+E693</f>
      </c>
      <c r="G692" s="232">
        <v>592</v>
      </c>
      <c r="H692" s="232">
        <v>143</v>
      </c>
      <c r="I692" s="234">
        <f t="shared" si="734"/>
      </c>
      <c r="J692" s="235">
        <f t="shared" si="871"/>
      </c>
      <c r="K692" s="232">
        <v>5</v>
      </c>
      <c r="L692" s="235">
        <f t="shared" si="967"/>
      </c>
      <c r="M692" s="232">
        <v>1</v>
      </c>
      <c r="N692" s="236">
        <f t="shared" si="1029"/>
      </c>
      <c r="O692" s="232">
        <v>1</v>
      </c>
      <c r="P692" s="236">
        <f t="shared" si="1063"/>
      </c>
      <c r="Q692" s="237">
        <f>(M692+M693)/(O692+O693)</f>
      </c>
      <c r="R692" s="238">
        <v>3</v>
      </c>
      <c r="S692" s="237">
        <f>(O692+O693)/(K692+K693)</f>
      </c>
      <c r="T692" s="238">
        <v>1</v>
      </c>
      <c r="U692" s="239">
        <f>F692/T692</f>
      </c>
      <c r="V692" s="240">
        <f>(F692+500)/T692</f>
      </c>
      <c r="W692" s="241">
        <v>2911.199999999997</v>
      </c>
      <c r="X692" s="240">
        <f>W692/T692</f>
      </c>
      <c r="Y692" s="237">
        <f>T692/R692</f>
      </c>
      <c r="Z692" s="240">
        <f>W692/F692</f>
      </c>
      <c r="AA692" s="240">
        <f>W692/(F692+500)</f>
      </c>
      <c r="AB692" s="238">
        <v>0</v>
      </c>
      <c r="AC692" s="238">
        <v>0</v>
      </c>
      <c r="AD692" s="237">
        <f>AB692/T692</f>
      </c>
      <c r="AE692" s="240">
        <f>(W692-AC692)/(F692+500)</f>
      </c>
      <c r="AF692" s="240" t="s">
        <v>266</v>
      </c>
    </row>
    <row r="693">
      <c r="A693" s="228"/>
      <c r="B693" s="229"/>
      <c r="C693" s="256"/>
      <c r="D693" s="231" t="s">
        <v>251</v>
      </c>
      <c r="E693" s="232">
        <v>938.06</v>
      </c>
      <c r="F693" s="233"/>
      <c r="G693" s="232">
        <v>7005</v>
      </c>
      <c r="H693" s="232">
        <v>665</v>
      </c>
      <c r="I693" s="234">
        <f t="shared" si="734"/>
      </c>
      <c r="J693" s="235">
        <f t="shared" si="871"/>
      </c>
      <c r="K693" s="232">
        <v>25</v>
      </c>
      <c r="L693" s="235">
        <f t="shared" si="967"/>
      </c>
      <c r="M693" s="232">
        <v>0</v>
      </c>
      <c r="N693" s="236">
        <f t="shared" si="1029"/>
      </c>
      <c r="O693" s="232">
        <v>0</v>
      </c>
      <c r="P693" s="236">
        <f t="shared" si="1063"/>
      </c>
      <c r="Q693" s="237"/>
      <c r="R693" s="238"/>
      <c r="S693" s="237"/>
      <c r="T693" s="238"/>
      <c r="U693" s="239"/>
      <c r="V693" s="240"/>
      <c r="W693" s="241"/>
      <c r="X693" s="240"/>
      <c r="Y693" s="237"/>
      <c r="Z693" s="240"/>
      <c r="AA693" s="240"/>
      <c r="AB693" s="238"/>
      <c r="AC693" s="238"/>
      <c r="AD693" s="237"/>
      <c r="AE693" s="240"/>
      <c r="AF693" s="242" t="s">
        <v>252</v>
      </c>
    </row>
    <row r="694">
      <c r="A694" s="228"/>
      <c r="B694" s="246" t="s">
        <v>257</v>
      </c>
      <c r="C694" s="246"/>
      <c r="D694" s="246"/>
      <c r="E694" s="247">
        <f>SUM(E684:E693)</f>
      </c>
      <c r="F694" s="247">
        <f>SUM(F684:F693)</f>
      </c>
      <c r="G694" s="247">
        <f>SUM(G684:G693)</f>
      </c>
      <c r="H694" s="247">
        <f>SUM(H684:H693)</f>
      </c>
      <c r="I694" s="248">
        <f t="shared" si="734"/>
      </c>
      <c r="J694" s="249">
        <f>SUM(J684:J693)</f>
      </c>
      <c r="K694" s="247">
        <f>SUM(K684:K693)</f>
      </c>
      <c r="L694" s="249">
        <f t="shared" si="967"/>
      </c>
      <c r="M694" s="247">
        <f>SUM(M684:M693)</f>
      </c>
      <c r="N694" s="250">
        <f t="shared" si="1029"/>
      </c>
      <c r="O694" s="247">
        <f>SUM(O684:O693)</f>
      </c>
      <c r="P694" s="250">
        <f t="shared" si="1063"/>
      </c>
      <c r="Q694" s="251">
        <f t="shared" ref="Q694:Q695" si="936">M694/O694</f>
      </c>
      <c r="R694" s="247">
        <f>SUM(R684:R693)</f>
      </c>
      <c r="S694" s="251">
        <f t="shared" ref="S694:S695" si="998">(O694+O694)/(K694+K694)</f>
      </c>
      <c r="T694" s="247">
        <f>SUM(T684:T693)</f>
      </c>
      <c r="U694" s="252">
        <f t="shared" ref="U694:U695" si="68">F694/T694</f>
      </c>
      <c r="V694" s="253">
        <f>(F694+5*500)/T694</f>
      </c>
      <c r="W694" s="249">
        <f>SUM(W684:W693)</f>
      </c>
      <c r="X694" s="254">
        <f t="shared" ref="X694:X695" si="236">W694/T694</f>
      </c>
      <c r="Y694" s="251">
        <f t="shared" ref="Y694:Y695" si="374">T694/R694</f>
      </c>
      <c r="Z694" s="253">
        <f t="shared" ref="Z694:Z695" si="512">W694/F694</f>
      </c>
      <c r="AA694" s="253">
        <f>W694/(F694+COUNT(W684:W693)*500)</f>
      </c>
      <c r="AB694" s="247">
        <f>SUM(AB684:AB693)</f>
      </c>
      <c r="AC694" s="247">
        <f>SUM(AC684:AC693)</f>
      </c>
      <c r="AD694" s="251">
        <f t="shared" ref="AD694:AD695" si="650">AB694/T694</f>
      </c>
      <c r="AE694" s="255">
        <f>(W694-AC694)/(F694+COUNT(W684:W693)*500)</f>
      </c>
      <c r="AF694" s="240"/>
    </row>
    <row r="695">
      <c r="A695" s="228"/>
      <c r="B695" s="258" t="s">
        <v>278</v>
      </c>
      <c r="C695" s="258"/>
      <c r="D695" s="258"/>
      <c r="E695" s="259">
        <f>SUM(E661)+E672+E683+E694</f>
      </c>
      <c r="F695" s="259">
        <f>SUM(F661)+F672+F683+F694</f>
      </c>
      <c r="G695" s="259">
        <f>SUM(G661)+G672+G683+G694</f>
      </c>
      <c r="H695" s="259">
        <f>SUM(H661)+H672+H683+H694</f>
      </c>
      <c r="I695" s="260">
        <f t="shared" si="734"/>
      </c>
      <c r="J695" s="261">
        <f>(E695/G695)*1000</f>
      </c>
      <c r="K695" s="262">
        <f>SUM(K661)+K672+K683+K694</f>
      </c>
      <c r="L695" s="261">
        <f t="shared" si="967"/>
      </c>
      <c r="M695" s="262">
        <f>SUM(M661)+M672+M683+M694</f>
      </c>
      <c r="N695" s="263">
        <f t="shared" si="1029"/>
      </c>
      <c r="O695" s="262">
        <f>SUM(O661)+O672+O683+O694</f>
      </c>
      <c r="P695" s="263">
        <f t="shared" si="1063"/>
      </c>
      <c r="Q695" s="264">
        <f t="shared" si="936"/>
      </c>
      <c r="R695" s="262">
        <f>SUM(R661)+R672+R683+R694</f>
      </c>
      <c r="S695" s="264">
        <f t="shared" si="998"/>
      </c>
      <c r="T695" s="262">
        <f>SUM(T661)+T672+T683+T694</f>
      </c>
      <c r="U695" s="265">
        <f t="shared" si="68"/>
      </c>
      <c r="V695" s="259">
        <f>(F695+4*500)/T695</f>
      </c>
      <c r="W695" s="265">
        <f>SUM(W661)+W672+W683+W694</f>
      </c>
      <c r="X695" s="259">
        <f t="shared" si="236"/>
      </c>
      <c r="Y695" s="264">
        <f t="shared" si="374"/>
      </c>
      <c r="Z695" s="259">
        <f t="shared" si="512"/>
      </c>
      <c r="AA695" s="259">
        <f>W695/(F695+COUNT(W651:W660,W662:W671,W673:W682,W684:W693)*500)</f>
      </c>
      <c r="AB695" s="262">
        <f>SUM(AB661)+AB672+AB683+AB694</f>
      </c>
      <c r="AC695" s="262">
        <f>SUM(AC661)+AC672+AC683+AC694</f>
      </c>
      <c r="AD695" s="264">
        <f t="shared" si="650"/>
      </c>
      <c r="AE695" s="259">
        <f>(W695-AC695)/(F695+COUNT(W651:W660,W662:W671,W673:W682,W684:W693)*500)</f>
      </c>
      <c r="AF695" s="240"/>
    </row>
    <row r="696">
      <c r="A696" s="220" t="s">
        <v>214</v>
      </c>
      <c r="B696" s="220" t="s">
        <v>215</v>
      </c>
      <c r="C696" s="220" t="s">
        <v>216</v>
      </c>
      <c r="D696" s="220" t="s">
        <v>217</v>
      </c>
      <c r="E696" s="220" t="s">
        <v>218</v>
      </c>
      <c r="F696" s="220" t="s">
        <v>219</v>
      </c>
      <c r="G696" s="220" t="s">
        <v>220</v>
      </c>
      <c r="H696" s="220" t="s">
        <v>221</v>
      </c>
      <c r="I696" s="221" t="s">
        <v>222</v>
      </c>
      <c r="J696" s="222" t="s">
        <v>223</v>
      </c>
      <c r="K696" s="220" t="s">
        <v>224</v>
      </c>
      <c r="L696" s="222" t="s">
        <v>225</v>
      </c>
      <c r="M696" s="220" t="s">
        <v>226</v>
      </c>
      <c r="N696" s="223" t="s">
        <v>227</v>
      </c>
      <c r="O696" s="220" t="s">
        <v>228</v>
      </c>
      <c r="P696" s="223" t="s">
        <v>229</v>
      </c>
      <c r="Q696" s="221" t="s">
        <v>230</v>
      </c>
      <c r="R696" s="224" t="s">
        <v>231</v>
      </c>
      <c r="S696" s="225" t="s">
        <v>232</v>
      </c>
      <c r="T696" s="224" t="s">
        <v>233</v>
      </c>
      <c r="U696" s="226" t="s">
        <v>234</v>
      </c>
      <c r="V696" s="227" t="s">
        <v>235</v>
      </c>
      <c r="W696" s="226" t="s">
        <v>236</v>
      </c>
      <c r="X696" s="227" t="s">
        <v>237</v>
      </c>
      <c r="Y696" s="225" t="s">
        <v>238</v>
      </c>
      <c r="Z696" s="227" t="s">
        <v>239</v>
      </c>
      <c r="AA696" s="227" t="s">
        <v>240</v>
      </c>
      <c r="AB696" s="227" t="s">
        <v>241</v>
      </c>
      <c r="AC696" s="224" t="s">
        <v>242</v>
      </c>
      <c r="AD696" s="225" t="s">
        <v>243</v>
      </c>
      <c r="AE696" s="227" t="s">
        <v>244</v>
      </c>
      <c r="AF696" s="227" t="s">
        <v>245</v>
      </c>
    </row>
    <row r="697">
      <c r="A697" s="228" t="s">
        <v>304</v>
      </c>
      <c r="B697" s="229" t="s">
        <v>247</v>
      </c>
      <c r="C697" s="230" t="s">
        <v>248</v>
      </c>
      <c r="D697" s="231" t="s">
        <v>249</v>
      </c>
      <c r="E697" s="232">
        <v>281.31</v>
      </c>
      <c r="F697" s="233">
        <f>E697+E698</f>
      </c>
      <c r="G697" s="232">
        <v>1164</v>
      </c>
      <c r="H697" s="232">
        <v>461</v>
      </c>
      <c r="I697" s="234">
        <f t="shared" ref="I697:I741" si="735">H697/G697</f>
      </c>
      <c r="J697" s="235">
        <f t="shared" ref="J697:J700" si="872">(E697/G697)*1000</f>
      </c>
      <c r="K697" s="232">
        <v>6</v>
      </c>
      <c r="L697" s="235">
        <f t="shared" ref="L697:L741" si="968">E697/K697</f>
      </c>
      <c r="M697" s="232">
        <v>0</v>
      </c>
      <c r="N697" s="236">
        <f t="shared" ref="N697:N741" si="1030">E697/M697</f>
      </c>
      <c r="O697" s="232">
        <v>1</v>
      </c>
      <c r="P697" s="236">
        <f t="shared" ref="P697:P714" si="1064">E697/O697</f>
      </c>
      <c r="Q697" s="237">
        <f>(M697+M698)/(O697+O698)</f>
      </c>
      <c r="R697" s="238">
        <v>8</v>
      </c>
      <c r="S697" s="237">
        <f>(O697+O698)/(K697+K698)</f>
      </c>
      <c r="T697" s="238">
        <v>1</v>
      </c>
      <c r="U697" s="239">
        <f>F697/T697</f>
      </c>
      <c r="V697" s="240">
        <f>(F697+500)/T697</f>
      </c>
      <c r="W697" s="241">
        <v>715.2</v>
      </c>
      <c r="X697" s="240">
        <f>W697/T697</f>
      </c>
      <c r="Y697" s="237">
        <f>T697/R697</f>
      </c>
      <c r="Z697" s="240">
        <f>W697/F697</f>
      </c>
      <c r="AA697" s="240">
        <f>W697/(F697+500)</f>
      </c>
      <c r="AB697" s="238">
        <v>0</v>
      </c>
      <c r="AC697" s="238">
        <v>0</v>
      </c>
      <c r="AD697" s="237">
        <f>AB697/T697</f>
      </c>
      <c r="AE697" s="240">
        <f>(W697-AC697)/(F697+500)</f>
      </c>
      <c r="AF697" s="240" t="s">
        <v>250</v>
      </c>
    </row>
    <row r="698">
      <c r="A698" s="228"/>
      <c r="B698" s="229"/>
      <c r="C698" s="230"/>
      <c r="D698" s="231" t="s">
        <v>251</v>
      </c>
      <c r="E698" s="232">
        <v>654.19</v>
      </c>
      <c r="F698" s="233"/>
      <c r="G698" s="232">
        <v>4585</v>
      </c>
      <c r="H698" s="232">
        <v>333</v>
      </c>
      <c r="I698" s="234">
        <f t="shared" si="735"/>
      </c>
      <c r="J698" s="235">
        <f t="shared" si="872"/>
      </c>
      <c r="K698" s="232">
        <v>16</v>
      </c>
      <c r="L698" s="235">
        <f t="shared" si="968"/>
      </c>
      <c r="M698" s="232">
        <v>1</v>
      </c>
      <c r="N698" s="236">
        <f t="shared" si="1030"/>
      </c>
      <c r="O698" s="232">
        <v>4</v>
      </c>
      <c r="P698" s="236">
        <f t="shared" si="1064"/>
      </c>
      <c r="Q698" s="237"/>
      <c r="R698" s="238"/>
      <c r="S698" s="237"/>
      <c r="T698" s="238"/>
      <c r="U698" s="239"/>
      <c r="V698" s="240"/>
      <c r="W698" s="241"/>
      <c r="X698" s="240"/>
      <c r="Y698" s="237"/>
      <c r="Z698" s="240"/>
      <c r="AA698" s="240"/>
      <c r="AB698" s="238"/>
      <c r="AC698" s="238"/>
      <c r="AD698" s="237"/>
      <c r="AE698" s="240"/>
      <c r="AF698" s="242" t="s">
        <v>303</v>
      </c>
    </row>
    <row r="699">
      <c r="A699" s="228"/>
      <c r="B699" s="229" t="s">
        <v>253</v>
      </c>
      <c r="C699" s="230" t="s">
        <v>248</v>
      </c>
      <c r="D699" s="231" t="s">
        <v>249</v>
      </c>
      <c r="E699" s="243">
        <v>512.59</v>
      </c>
      <c r="F699" s="233">
        <f>E699+E700</f>
      </c>
      <c r="G699" s="232">
        <v>1615</v>
      </c>
      <c r="H699" s="232">
        <v>608</v>
      </c>
      <c r="I699" s="234">
        <f t="shared" si="735"/>
      </c>
      <c r="J699" s="235">
        <f t="shared" si="872"/>
      </c>
      <c r="K699" s="232">
        <v>6</v>
      </c>
      <c r="L699" s="235">
        <f t="shared" si="968"/>
      </c>
      <c r="M699" s="232">
        <v>0</v>
      </c>
      <c r="N699" s="236">
        <f t="shared" si="1030"/>
      </c>
      <c r="O699" s="232">
        <v>1</v>
      </c>
      <c r="P699" s="236">
        <f t="shared" si="1064"/>
      </c>
      <c r="Q699" s="237">
        <f>(M699+M700)/(O699+O700)</f>
      </c>
      <c r="R699" s="238">
        <v>4</v>
      </c>
      <c r="S699" s="237">
        <f>(O699+O700)/(K699+K700)</f>
      </c>
      <c r="T699" s="238">
        <v>1</v>
      </c>
      <c r="U699" s="239">
        <f>F699/T699</f>
      </c>
      <c r="V699" s="240">
        <f>(F699+500)/T699</f>
      </c>
      <c r="W699" s="241">
        <v>2407.2</v>
      </c>
      <c r="X699" s="240">
        <f>W699/T699</f>
      </c>
      <c r="Y699" s="237">
        <f>T699/R699</f>
      </c>
      <c r="Z699" s="240">
        <f>W699/F699</f>
      </c>
      <c r="AA699" s="240">
        <f>W699/(F699+500)</f>
      </c>
      <c r="AB699" s="238">
        <v>0</v>
      </c>
      <c r="AC699" s="238">
        <v>0</v>
      </c>
      <c r="AD699" s="237">
        <f>AB699/T699</f>
      </c>
      <c r="AE699" s="240">
        <f>(W699-AC699)/(F699+500)</f>
      </c>
      <c r="AF699" s="240" t="s">
        <v>250</v>
      </c>
    </row>
    <row r="700">
      <c r="A700" s="228"/>
      <c r="B700" s="229"/>
      <c r="C700" s="230"/>
      <c r="D700" s="231" t="s">
        <v>251</v>
      </c>
      <c r="E700" s="243">
        <v>855.65</v>
      </c>
      <c r="F700" s="233"/>
      <c r="G700" s="232">
        <v>5240</v>
      </c>
      <c r="H700" s="232">
        <v>321</v>
      </c>
      <c r="I700" s="234">
        <f t="shared" si="735"/>
      </c>
      <c r="J700" s="235">
        <f t="shared" si="872"/>
      </c>
      <c r="K700" s="232">
        <v>16</v>
      </c>
      <c r="L700" s="235">
        <f t="shared" si="968"/>
      </c>
      <c r="M700" s="232">
        <v>1</v>
      </c>
      <c r="N700" s="236">
        <f t="shared" si="1030"/>
      </c>
      <c r="O700" s="232">
        <v>3</v>
      </c>
      <c r="P700" s="236">
        <f t="shared" si="1064"/>
      </c>
      <c r="Q700" s="237"/>
      <c r="R700" s="238"/>
      <c r="S700" s="237"/>
      <c r="T700" s="238"/>
      <c r="U700" s="239"/>
      <c r="V700" s="240"/>
      <c r="W700" s="241"/>
      <c r="X700" s="240"/>
      <c r="Y700" s="237"/>
      <c r="Z700" s="240"/>
      <c r="AA700" s="240"/>
      <c r="AB700" s="238"/>
      <c r="AC700" s="238"/>
      <c r="AD700" s="237"/>
      <c r="AE700" s="240"/>
      <c r="AF700" s="242" t="s">
        <v>303</v>
      </c>
    </row>
    <row r="701">
      <c r="A701" s="228"/>
      <c r="B701" s="229" t="s">
        <v>254</v>
      </c>
      <c r="C701" s="230" t="s">
        <v>248</v>
      </c>
      <c r="D701" s="231" t="s">
        <v>249</v>
      </c>
      <c r="E701" s="232">
        <v>602.27</v>
      </c>
      <c r="F701" s="233">
        <f>E701+E702</f>
      </c>
      <c r="G701" s="232">
        <v>1711</v>
      </c>
      <c r="H701" s="232">
        <v>490</v>
      </c>
      <c r="I701" s="234">
        <f t="shared" si="735"/>
      </c>
      <c r="J701" s="234">
        <f t="shared" ref="J701:J704" si="787">I701/H701</f>
      </c>
      <c r="K701" s="232">
        <v>10</v>
      </c>
      <c r="L701" s="235">
        <f t="shared" si="968"/>
      </c>
      <c r="M701" s="232">
        <v>0</v>
      </c>
      <c r="N701" s="236">
        <f t="shared" si="1030"/>
      </c>
      <c r="O701" s="232">
        <v>1</v>
      </c>
      <c r="P701" s="236">
        <f t="shared" si="1064"/>
      </c>
      <c r="Q701" s="237">
        <f>(M701+M702)/(O701+O702)</f>
      </c>
      <c r="R701" s="238">
        <v>7</v>
      </c>
      <c r="S701" s="237">
        <f>(O701+O702)/(K701+K702)</f>
      </c>
      <c r="T701" s="238">
        <v>1</v>
      </c>
      <c r="U701" s="239">
        <f>F701/T701</f>
      </c>
      <c r="V701" s="240">
        <f>(F701+500)/T701</f>
      </c>
      <c r="W701" s="241">
        <v>878.4</v>
      </c>
      <c r="X701" s="240">
        <f>W701/T701</f>
      </c>
      <c r="Y701" s="237">
        <f>T701/R701</f>
      </c>
      <c r="Z701" s="240">
        <f>W701/F701</f>
      </c>
      <c r="AA701" s="240">
        <f>W701/(F701+500)</f>
      </c>
      <c r="AB701" s="238">
        <v>0</v>
      </c>
      <c r="AC701" s="238">
        <v>0</v>
      </c>
      <c r="AD701" s="237">
        <f>AB701/T701</f>
      </c>
      <c r="AE701" s="240">
        <f>(W701-AC701)/(F701+500)</f>
      </c>
      <c r="AF701" s="240" t="s">
        <v>250</v>
      </c>
    </row>
    <row r="702">
      <c r="A702" s="228"/>
      <c r="B702" s="229"/>
      <c r="C702" s="230"/>
      <c r="D702" s="231" t="s">
        <v>251</v>
      </c>
      <c r="E702" s="232">
        <v>1328.91</v>
      </c>
      <c r="F702" s="233"/>
      <c r="G702" s="232">
        <v>8640</v>
      </c>
      <c r="H702" s="232">
        <v>517</v>
      </c>
      <c r="I702" s="234">
        <f t="shared" si="735"/>
      </c>
      <c r="J702" s="234">
        <f t="shared" si="787"/>
      </c>
      <c r="K702" s="232">
        <v>31</v>
      </c>
      <c r="L702" s="235">
        <f t="shared" si="968"/>
      </c>
      <c r="M702" s="232">
        <v>1</v>
      </c>
      <c r="N702" s="236">
        <f t="shared" si="1030"/>
      </c>
      <c r="O702" s="232">
        <v>4</v>
      </c>
      <c r="P702" s="236">
        <f t="shared" si="1064"/>
      </c>
      <c r="Q702" s="237"/>
      <c r="R702" s="238"/>
      <c r="S702" s="237"/>
      <c r="T702" s="238"/>
      <c r="U702" s="239"/>
      <c r="V702" s="240"/>
      <c r="W702" s="241"/>
      <c r="X702" s="240"/>
      <c r="Y702" s="237"/>
      <c r="Z702" s="240"/>
      <c r="AA702" s="240"/>
      <c r="AB702" s="238"/>
      <c r="AC702" s="238"/>
      <c r="AD702" s="237"/>
      <c r="AE702" s="240"/>
      <c r="AF702" s="242" t="s">
        <v>303</v>
      </c>
    </row>
    <row r="703">
      <c r="A703" s="228"/>
      <c r="B703" s="229" t="s">
        <v>255</v>
      </c>
      <c r="C703" s="230" t="s">
        <v>248</v>
      </c>
      <c r="D703" s="231" t="s">
        <v>249</v>
      </c>
      <c r="E703" s="232">
        <v>532.7</v>
      </c>
      <c r="F703" s="233">
        <f>E703+E704</f>
      </c>
      <c r="G703" s="232">
        <v>1841</v>
      </c>
      <c r="H703" s="232">
        <v>236</v>
      </c>
      <c r="I703" s="234">
        <f t="shared" si="735"/>
      </c>
      <c r="J703" s="234">
        <f t="shared" si="787"/>
      </c>
      <c r="K703" s="232">
        <v>7</v>
      </c>
      <c r="L703" s="235">
        <f t="shared" si="968"/>
      </c>
      <c r="M703" s="232">
        <v>0</v>
      </c>
      <c r="N703" s="236">
        <f t="shared" si="1030"/>
      </c>
      <c r="O703" s="232">
        <v>1</v>
      </c>
      <c r="P703" s="236">
        <f t="shared" si="1064"/>
      </c>
      <c r="Q703" s="237">
        <f>(M703+M704)/(O703+O704)</f>
      </c>
      <c r="R703" s="238">
        <v>4</v>
      </c>
      <c r="S703" s="315">
        <v>1</v>
      </c>
      <c r="T703" s="238">
        <v>1</v>
      </c>
      <c r="U703" s="239">
        <f>F703/T703</f>
      </c>
      <c r="V703" s="240">
        <f>(F703+500)/T703</f>
      </c>
      <c r="W703" s="241">
        <v>715.2</v>
      </c>
      <c r="X703" s="240">
        <f>W703/T703</f>
      </c>
      <c r="Y703" s="237">
        <f>T703/R703</f>
      </c>
      <c r="Z703" s="240">
        <f>W703/F703</f>
      </c>
      <c r="AA703" s="240">
        <f>W703/(F703+500)</f>
      </c>
      <c r="AB703" s="238">
        <v>0</v>
      </c>
      <c r="AC703" s="238">
        <v>0</v>
      </c>
      <c r="AD703" s="237">
        <f>AB703/T703</f>
      </c>
      <c r="AE703" s="240">
        <f>(W703-AC703)/(F703+500)</f>
      </c>
      <c r="AF703" s="240" t="s">
        <v>250</v>
      </c>
    </row>
    <row r="704">
      <c r="A704" s="228"/>
      <c r="B704" s="229"/>
      <c r="C704" s="230"/>
      <c r="D704" s="231" t="s">
        <v>251</v>
      </c>
      <c r="E704" s="232">
        <v>1236.19</v>
      </c>
      <c r="F704" s="233"/>
      <c r="G704" s="232">
        <v>7600</v>
      </c>
      <c r="H704" s="232">
        <v>311</v>
      </c>
      <c r="I704" s="234">
        <f t="shared" si="735"/>
      </c>
      <c r="J704" s="234">
        <f t="shared" si="787"/>
      </c>
      <c r="K704" s="232">
        <v>25</v>
      </c>
      <c r="L704" s="235">
        <f t="shared" si="968"/>
      </c>
      <c r="M704" s="232">
        <v>0</v>
      </c>
      <c r="N704" s="236">
        <f t="shared" si="1030"/>
      </c>
      <c r="O704" s="232">
        <v>0</v>
      </c>
      <c r="P704" s="236">
        <f t="shared" si="1064"/>
      </c>
      <c r="Q704" s="237"/>
      <c r="R704" s="238"/>
      <c r="S704" s="315"/>
      <c r="T704" s="238"/>
      <c r="U704" s="239"/>
      <c r="V704" s="240"/>
      <c r="W704" s="241"/>
      <c r="X704" s="240"/>
      <c r="Y704" s="237"/>
      <c r="Z704" s="240"/>
      <c r="AA704" s="240"/>
      <c r="AB704" s="238"/>
      <c r="AC704" s="238"/>
      <c r="AD704" s="237"/>
      <c r="AE704" s="240"/>
      <c r="AF704" s="242" t="s">
        <v>305</v>
      </c>
    </row>
    <row r="705">
      <c r="A705" s="228"/>
      <c r="B705" s="229" t="s">
        <v>256</v>
      </c>
      <c r="C705" s="230" t="s">
        <v>248</v>
      </c>
      <c r="D705" s="231" t="s">
        <v>249</v>
      </c>
      <c r="E705" s="243">
        <v>343.37</v>
      </c>
      <c r="F705" s="244">
        <f>E705+E706</f>
      </c>
      <c r="G705" s="232">
        <v>1162</v>
      </c>
      <c r="H705" s="232">
        <v>83</v>
      </c>
      <c r="I705" s="234">
        <f t="shared" si="735"/>
      </c>
      <c r="J705" s="235">
        <f t="shared" ref="J705:J709" si="873">(E705/G705)*1000</f>
      </c>
      <c r="K705" s="232">
        <v>6</v>
      </c>
      <c r="L705" s="235">
        <f t="shared" si="968"/>
      </c>
      <c r="M705" s="232">
        <v>1</v>
      </c>
      <c r="N705" s="236">
        <f t="shared" si="1030"/>
      </c>
      <c r="O705" s="232">
        <v>1</v>
      </c>
      <c r="P705" s="236">
        <f t="shared" si="1064"/>
      </c>
      <c r="Q705" s="237">
        <f>(M705+M706)/(O705+O706)</f>
      </c>
      <c r="R705" s="238">
        <v>6</v>
      </c>
      <c r="S705" s="237">
        <f>(O705+O706)/(K705+K706)</f>
      </c>
      <c r="T705" s="238">
        <v>3</v>
      </c>
      <c r="U705" s="239">
        <f>F705/T705</f>
      </c>
      <c r="V705" s="240">
        <f>(F705+500)/T705</f>
      </c>
      <c r="W705" s="238">
        <v>4970.4</v>
      </c>
      <c r="X705" s="240">
        <f>W705/T705</f>
      </c>
      <c r="Y705" s="237">
        <f>T705/R705</f>
      </c>
      <c r="Z705" s="240">
        <f>W705/F705</f>
      </c>
      <c r="AA705" s="240">
        <f>W705/(F705+500)</f>
      </c>
      <c r="AB705" s="238">
        <v>1</v>
      </c>
      <c r="AC705" s="238">
        <v>715.2</v>
      </c>
      <c r="AD705" s="237">
        <f>AB705/T705</f>
      </c>
      <c r="AE705" s="240">
        <f>(W705-AC705)/(F705+500)</f>
      </c>
      <c r="AF705" s="240" t="s">
        <v>250</v>
      </c>
    </row>
    <row r="706">
      <c r="A706" s="228"/>
      <c r="B706" s="229"/>
      <c r="C706" s="230"/>
      <c r="D706" s="231" t="s">
        <v>251</v>
      </c>
      <c r="E706" s="243">
        <v>1479.91</v>
      </c>
      <c r="F706" s="244"/>
      <c r="G706" s="232">
        <v>6455</v>
      </c>
      <c r="H706" s="245">
        <v>263</v>
      </c>
      <c r="I706" s="234">
        <f t="shared" si="735"/>
      </c>
      <c r="J706" s="235">
        <f t="shared" si="873"/>
      </c>
      <c r="K706" s="232">
        <v>17</v>
      </c>
      <c r="L706" s="235">
        <f t="shared" si="968"/>
      </c>
      <c r="M706" s="232">
        <v>2</v>
      </c>
      <c r="N706" s="236">
        <f t="shared" si="1030"/>
      </c>
      <c r="O706" s="232">
        <v>4</v>
      </c>
      <c r="P706" s="236">
        <f t="shared" si="1064"/>
      </c>
      <c r="Q706" s="237"/>
      <c r="R706" s="238"/>
      <c r="S706" s="237"/>
      <c r="T706" s="238"/>
      <c r="U706" s="239"/>
      <c r="V706" s="240"/>
      <c r="W706" s="238"/>
      <c r="X706" s="240"/>
      <c r="Y706" s="237"/>
      <c r="Z706" s="240"/>
      <c r="AA706" s="240"/>
      <c r="AB706" s="238"/>
      <c r="AC706" s="238"/>
      <c r="AD706" s="237"/>
      <c r="AE706" s="240"/>
      <c r="AF706" s="242" t="s">
        <v>305</v>
      </c>
    </row>
    <row r="707">
      <c r="A707" s="228"/>
      <c r="B707" s="246" t="s">
        <v>257</v>
      </c>
      <c r="C707" s="246"/>
      <c r="D707" s="246"/>
      <c r="E707" s="247">
        <f>SUM(E697:E706)</f>
      </c>
      <c r="F707" s="247">
        <f>SUM(F697:F706)</f>
      </c>
      <c r="G707" s="247">
        <v>263</v>
      </c>
      <c r="H707" s="247">
        <f>SUM(H697:H706)</f>
      </c>
      <c r="I707" s="248">
        <f t="shared" si="735"/>
      </c>
      <c r="J707" s="249">
        <f t="shared" si="873"/>
      </c>
      <c r="K707" s="247">
        <f>SUM(K697:K706)</f>
      </c>
      <c r="L707" s="249">
        <f t="shared" si="968"/>
      </c>
      <c r="M707" s="247">
        <f>SUM(M697:M706)</f>
      </c>
      <c r="N707" s="250">
        <f t="shared" si="1030"/>
      </c>
      <c r="O707" s="247">
        <f>SUM(O697:O706)</f>
      </c>
      <c r="P707" s="250">
        <f t="shared" si="1064"/>
      </c>
      <c r="Q707" s="251">
        <f>M707/O707</f>
      </c>
      <c r="R707" s="247">
        <f>SUM(R697:R706)</f>
      </c>
      <c r="S707" s="251">
        <f>(O707+O707)/(K707+K707)</f>
      </c>
      <c r="T707" s="247">
        <f>SUM(T697:T706)</f>
      </c>
      <c r="U707" s="252">
        <f t="shared" ref="U707:U708" si="69">F707/T707</f>
      </c>
      <c r="V707" s="253">
        <f>(F707+5*500)/T707</f>
      </c>
      <c r="W707" s="249">
        <f>SUM(W697:W706)</f>
      </c>
      <c r="X707" s="254">
        <f t="shared" ref="X707:X708" si="237">W707/T707</f>
      </c>
      <c r="Y707" s="251">
        <f t="shared" ref="Y707:Y708" si="375">T707/R707</f>
      </c>
      <c r="Z707" s="253">
        <f t="shared" ref="Z707:Z708" si="513">W707/F707</f>
      </c>
      <c r="AA707" s="253">
        <f>W707/(F707+COUNT(W697:W706)*500)</f>
      </c>
      <c r="AB707" s="247">
        <f>SUM(AB697:AB706)</f>
      </c>
      <c r="AC707" s="247">
        <f>SUM(AC697:AC706)</f>
      </c>
      <c r="AD707" s="251">
        <f t="shared" ref="AD707:AD708" si="651">AB707/T707</f>
      </c>
      <c r="AE707" s="255">
        <f>(W707-AC707)/(F707+COUNT(W697:W706)*500)</f>
      </c>
      <c r="AF707" s="240"/>
    </row>
    <row r="708">
      <c r="A708" s="228"/>
      <c r="B708" s="229" t="s">
        <v>258</v>
      </c>
      <c r="C708" s="256" t="s">
        <v>273</v>
      </c>
      <c r="D708" s="231" t="s">
        <v>249</v>
      </c>
      <c r="E708" s="243">
        <v>373.46</v>
      </c>
      <c r="F708" s="244">
        <f>E708+E709</f>
      </c>
      <c r="G708" s="232">
        <v>1653</v>
      </c>
      <c r="H708" s="232">
        <v>116</v>
      </c>
      <c r="I708" s="234">
        <f t="shared" si="735"/>
      </c>
      <c r="J708" s="235">
        <f t="shared" si="873"/>
      </c>
      <c r="K708" s="232">
        <v>6</v>
      </c>
      <c r="L708" s="235">
        <f t="shared" si="968"/>
      </c>
      <c r="M708" s="232">
        <v>1</v>
      </c>
      <c r="N708" s="236">
        <f t="shared" si="1030"/>
      </c>
      <c r="O708" s="232">
        <v>1</v>
      </c>
      <c r="P708" s="236">
        <f t="shared" si="1064"/>
      </c>
      <c r="Q708" s="237">
        <f>(M708+M709)/(O708+O709)</f>
      </c>
      <c r="R708" s="238">
        <v>4</v>
      </c>
      <c r="S708" s="237">
        <f>(O708+O709)/(K708+K709)</f>
      </c>
      <c r="T708" s="238">
        <v>2</v>
      </c>
      <c r="U708" s="239">
        <f t="shared" si="69"/>
      </c>
      <c r="V708" s="240">
        <f>(F708+500)/T708</f>
      </c>
      <c r="W708" s="241">
        <v>1070.4</v>
      </c>
      <c r="X708" s="240">
        <f t="shared" si="237"/>
      </c>
      <c r="Y708" s="237">
        <f t="shared" si="375"/>
      </c>
      <c r="Z708" s="240">
        <f t="shared" si="513"/>
      </c>
      <c r="AA708" s="240">
        <f>W708/(F708+500)</f>
      </c>
      <c r="AB708" s="238">
        <v>0</v>
      </c>
      <c r="AC708" s="238">
        <v>0</v>
      </c>
      <c r="AD708" s="237">
        <f t="shared" si="651"/>
      </c>
      <c r="AE708" s="240">
        <f>(W708-AC708)/(F708+500)</f>
      </c>
      <c r="AF708" s="240" t="s">
        <v>250</v>
      </c>
    </row>
    <row r="709">
      <c r="A709" s="228"/>
      <c r="B709" s="229"/>
      <c r="C709" s="256"/>
      <c r="D709" s="231" t="s">
        <v>251</v>
      </c>
      <c r="E709" s="243">
        <v>1723.87</v>
      </c>
      <c r="F709" s="244"/>
      <c r="G709" s="232">
        <v>7770</v>
      </c>
      <c r="H709" s="245">
        <v>275</v>
      </c>
      <c r="I709" s="234">
        <f t="shared" si="735"/>
      </c>
      <c r="J709" s="235">
        <f t="shared" si="873"/>
      </c>
      <c r="K709" s="232">
        <v>30</v>
      </c>
      <c r="L709" s="235">
        <f t="shared" si="968"/>
      </c>
      <c r="M709" s="232">
        <v>1</v>
      </c>
      <c r="N709" s="236">
        <f t="shared" si="1030"/>
      </c>
      <c r="O709" s="232">
        <v>2</v>
      </c>
      <c r="P709" s="236">
        <f t="shared" si="1064"/>
      </c>
      <c r="Q709" s="237"/>
      <c r="R709" s="238"/>
      <c r="S709" s="237"/>
      <c r="T709" s="238"/>
      <c r="U709" s="239"/>
      <c r="V709" s="240"/>
      <c r="W709" s="241"/>
      <c r="X709" s="240"/>
      <c r="Y709" s="237"/>
      <c r="Z709" s="240"/>
      <c r="AA709" s="240"/>
      <c r="AB709" s="238"/>
      <c r="AC709" s="238"/>
      <c r="AD709" s="237"/>
      <c r="AE709" s="240"/>
      <c r="AF709" s="242" t="s">
        <v>305</v>
      </c>
    </row>
    <row r="710">
      <c r="A710" s="228"/>
      <c r="B710" s="229" t="s">
        <v>260</v>
      </c>
      <c r="C710" s="256" t="s">
        <v>273</v>
      </c>
      <c r="D710" s="231" t="s">
        <v>249</v>
      </c>
      <c r="E710" s="232">
        <v>361.77</v>
      </c>
      <c r="F710" s="233">
        <f>E710+E711</f>
      </c>
      <c r="G710" s="232">
        <v>834</v>
      </c>
      <c r="H710" s="232">
        <v>107</v>
      </c>
      <c r="I710" s="234">
        <f t="shared" si="735"/>
      </c>
      <c r="J710" s="234">
        <f t="shared" ref="J710:J711" si="788">I710/H710</f>
      </c>
      <c r="K710" s="232">
        <v>3</v>
      </c>
      <c r="L710" s="235">
        <f t="shared" si="968"/>
      </c>
      <c r="M710" s="232">
        <v>0</v>
      </c>
      <c r="N710" s="236">
        <f t="shared" si="1030"/>
      </c>
      <c r="O710" s="232">
        <v>0</v>
      </c>
      <c r="P710" s="236">
        <f t="shared" si="1064"/>
      </c>
      <c r="Q710" s="237">
        <f>(M710+M711)/(O710+O711)</f>
      </c>
      <c r="R710" s="238">
        <v>2</v>
      </c>
      <c r="S710" s="237">
        <f>(O710+O711)/(K710+K711)</f>
      </c>
      <c r="T710" s="238">
        <v>1</v>
      </c>
      <c r="U710" s="239">
        <f>F710/T710</f>
      </c>
      <c r="V710" s="240">
        <f>(F710+500)/T710</f>
      </c>
      <c r="W710" s="241">
        <v>2011.2</v>
      </c>
      <c r="X710" s="240">
        <f>W710/T710</f>
      </c>
      <c r="Y710" s="237">
        <f>T710/R710</f>
      </c>
      <c r="Z710" s="240">
        <f>W710/F710</f>
      </c>
      <c r="AA710" s="240">
        <f>W710/(F710+500)</f>
      </c>
      <c r="AB710" s="238">
        <v>0</v>
      </c>
      <c r="AC710" s="238">
        <v>0</v>
      </c>
      <c r="AD710" s="237">
        <f>AB710/T710</f>
      </c>
      <c r="AE710" s="240">
        <f>(W710-AC710)/(F710+500)</f>
      </c>
      <c r="AF710" s="240" t="s">
        <v>250</v>
      </c>
    </row>
    <row r="711">
      <c r="A711" s="228"/>
      <c r="B711" s="229"/>
      <c r="C711" s="256"/>
      <c r="D711" s="231" t="s">
        <v>251</v>
      </c>
      <c r="E711" s="232">
        <v>862.83</v>
      </c>
      <c r="F711" s="233"/>
      <c r="G711" s="232">
        <v>6170</v>
      </c>
      <c r="H711" s="232">
        <v>243</v>
      </c>
      <c r="I711" s="234">
        <f t="shared" si="735"/>
      </c>
      <c r="J711" s="234">
        <f t="shared" si="788"/>
      </c>
      <c r="K711" s="232">
        <v>18</v>
      </c>
      <c r="L711" s="235">
        <f t="shared" si="968"/>
      </c>
      <c r="M711" s="232">
        <v>1</v>
      </c>
      <c r="N711" s="236">
        <f t="shared" si="1030"/>
      </c>
      <c r="O711" s="232">
        <v>1</v>
      </c>
      <c r="P711" s="236">
        <f t="shared" si="1064"/>
      </c>
      <c r="Q711" s="237"/>
      <c r="R711" s="238"/>
      <c r="S711" s="237"/>
      <c r="T711" s="238"/>
      <c r="U711" s="239"/>
      <c r="V711" s="240"/>
      <c r="W711" s="241"/>
      <c r="X711" s="240"/>
      <c r="Y711" s="237"/>
      <c r="Z711" s="240"/>
      <c r="AA711" s="240"/>
      <c r="AB711" s="238"/>
      <c r="AC711" s="238"/>
      <c r="AD711" s="237"/>
      <c r="AE711" s="240"/>
      <c r="AF711" s="242" t="s">
        <v>303</v>
      </c>
    </row>
    <row r="712">
      <c r="A712" s="228"/>
      <c r="B712" s="229" t="s">
        <v>261</v>
      </c>
      <c r="C712" s="256" t="s">
        <v>273</v>
      </c>
      <c r="D712" s="231" t="s">
        <v>249</v>
      </c>
      <c r="E712" s="232">
        <v>358.1</v>
      </c>
      <c r="F712" s="233">
        <f>E712+E713</f>
      </c>
      <c r="G712" s="232">
        <v>598</v>
      </c>
      <c r="H712" s="232">
        <v>65</v>
      </c>
      <c r="I712" s="234">
        <f t="shared" si="735"/>
      </c>
      <c r="J712" s="235">
        <f t="shared" ref="J712:J720" si="874">(E712/G712)*1000</f>
      </c>
      <c r="K712" s="232">
        <v>5</v>
      </c>
      <c r="L712" s="235">
        <f t="shared" si="968"/>
      </c>
      <c r="M712" s="232">
        <v>0</v>
      </c>
      <c r="N712" s="236">
        <f t="shared" si="1030"/>
      </c>
      <c r="O712" s="232">
        <v>1</v>
      </c>
      <c r="P712" s="236">
        <f t="shared" si="1064"/>
      </c>
      <c r="Q712" s="237">
        <f>(M712+M713)/(O712+O713)</f>
      </c>
      <c r="R712" s="238">
        <v>4</v>
      </c>
      <c r="S712" s="237">
        <f>(O712+O713)/(K712+K713)</f>
      </c>
      <c r="T712" s="238">
        <v>1</v>
      </c>
      <c r="U712" s="239">
        <f>F712/T712</f>
      </c>
      <c r="V712" s="240">
        <f>(F712+500)/T712</f>
      </c>
      <c r="W712" s="241">
        <v>679.2</v>
      </c>
      <c r="X712" s="240">
        <f>W712/T712</f>
      </c>
      <c r="Y712" s="237">
        <f>T712/R712</f>
      </c>
      <c r="Z712" s="240">
        <f>W712/F712</f>
      </c>
      <c r="AA712" s="240">
        <f>W712/(F712+500)</f>
      </c>
      <c r="AB712" s="238">
        <v>0</v>
      </c>
      <c r="AC712" s="238">
        <v>0</v>
      </c>
      <c r="AD712" s="237">
        <f>AB712/T712</f>
      </c>
      <c r="AE712" s="240">
        <f>(W712-AC712)/(F712+500)</f>
      </c>
      <c r="AF712" s="240" t="s">
        <v>250</v>
      </c>
    </row>
    <row r="713">
      <c r="A713" s="228"/>
      <c r="B713" s="229"/>
      <c r="C713" s="256"/>
      <c r="D713" s="231" t="s">
        <v>251</v>
      </c>
      <c r="E713" s="232">
        <v>1137.02</v>
      </c>
      <c r="F713" s="233"/>
      <c r="G713" s="232">
        <v>6630</v>
      </c>
      <c r="H713" s="232">
        <v>256</v>
      </c>
      <c r="I713" s="234">
        <f t="shared" si="735"/>
      </c>
      <c r="J713" s="235">
        <f t="shared" si="874"/>
      </c>
      <c r="K713" s="232">
        <v>16</v>
      </c>
      <c r="L713" s="235">
        <f t="shared" si="968"/>
      </c>
      <c r="M713" s="232">
        <v>1</v>
      </c>
      <c r="N713" s="236">
        <f t="shared" si="1030"/>
      </c>
      <c r="O713" s="232">
        <v>3</v>
      </c>
      <c r="P713" s="236">
        <f t="shared" si="1064"/>
      </c>
      <c r="Q713" s="237"/>
      <c r="R713" s="238"/>
      <c r="S713" s="237"/>
      <c r="T713" s="238"/>
      <c r="U713" s="239"/>
      <c r="V713" s="240"/>
      <c r="W713" s="241"/>
      <c r="X713" s="240"/>
      <c r="Y713" s="237"/>
      <c r="Z713" s="240"/>
      <c r="AA713" s="240"/>
      <c r="AB713" s="238"/>
      <c r="AC713" s="238"/>
      <c r="AD713" s="237"/>
      <c r="AE713" s="240"/>
      <c r="AF713" s="242" t="s">
        <v>303</v>
      </c>
    </row>
    <row r="714">
      <c r="A714" s="228"/>
      <c r="B714" s="229" t="s">
        <v>262</v>
      </c>
      <c r="C714" s="256" t="s">
        <v>273</v>
      </c>
      <c r="D714" s="231" t="s">
        <v>249</v>
      </c>
      <c r="E714" s="232">
        <v>96.62</v>
      </c>
      <c r="F714" s="233">
        <f>E714+E715</f>
      </c>
      <c r="G714" s="232">
        <v>490</v>
      </c>
      <c r="H714" s="232">
        <v>52</v>
      </c>
      <c r="I714" s="234">
        <f t="shared" si="735"/>
      </c>
      <c r="J714" s="235">
        <f t="shared" si="874"/>
      </c>
      <c r="K714" s="232">
        <v>1</v>
      </c>
      <c r="L714" s="235">
        <f t="shared" si="968"/>
      </c>
      <c r="M714" s="232">
        <v>0</v>
      </c>
      <c r="N714" s="236">
        <f t="shared" si="1030"/>
      </c>
      <c r="O714" s="232">
        <v>0</v>
      </c>
      <c r="P714" s="236">
        <f t="shared" si="1064"/>
      </c>
      <c r="Q714" s="237">
        <f>(M714+M715)/(O714+O715)</f>
      </c>
      <c r="R714" s="238">
        <v>2</v>
      </c>
      <c r="S714" s="237">
        <f>(O714+O715)/(K714+K715)</f>
      </c>
      <c r="T714" s="238">
        <v>1</v>
      </c>
      <c r="U714" s="239">
        <f>F714/T714</f>
      </c>
      <c r="V714" s="240">
        <f>(F714+500)/T714</f>
      </c>
      <c r="W714" s="241">
        <v>364.8</v>
      </c>
      <c r="X714" s="240">
        <f>W714/T714</f>
      </c>
      <c r="Y714" s="237">
        <f>T714/R714</f>
      </c>
      <c r="Z714" s="240">
        <f>W714/F714</f>
      </c>
      <c r="AA714" s="240">
        <f>W714/(F714+500)</f>
      </c>
      <c r="AB714" s="238">
        <v>0</v>
      </c>
      <c r="AC714" s="238">
        <v>0</v>
      </c>
      <c r="AD714" s="237">
        <f>AB714/T714</f>
      </c>
      <c r="AE714" s="240">
        <f>(W714-AC714)/(F714+500)</f>
      </c>
      <c r="AF714" s="240" t="s">
        <v>250</v>
      </c>
    </row>
    <row r="715">
      <c r="A715" s="228"/>
      <c r="B715" s="229"/>
      <c r="C715" s="256"/>
      <c r="D715" s="231" t="s">
        <v>251</v>
      </c>
      <c r="E715" s="232">
        <v>982.76</v>
      </c>
      <c r="F715" s="233"/>
      <c r="G715" s="232">
        <v>6717</v>
      </c>
      <c r="H715" s="232">
        <v>202</v>
      </c>
      <c r="I715" s="234">
        <f t="shared" si="735"/>
      </c>
      <c r="J715" s="235">
        <f t="shared" si="874"/>
      </c>
      <c r="K715" s="232">
        <v>15</v>
      </c>
      <c r="L715" s="235">
        <f t="shared" si="968"/>
      </c>
      <c r="M715" s="232">
        <v>1</v>
      </c>
      <c r="N715" s="236">
        <f t="shared" si="1030"/>
      </c>
      <c r="O715" s="232">
        <v>2</v>
      </c>
      <c r="P715" s="236">
        <v>128.05</v>
      </c>
      <c r="Q715" s="237"/>
      <c r="R715" s="238"/>
      <c r="S715" s="237"/>
      <c r="T715" s="238"/>
      <c r="U715" s="239"/>
      <c r="V715" s="240"/>
      <c r="W715" s="241"/>
      <c r="X715" s="240"/>
      <c r="Y715" s="237"/>
      <c r="Z715" s="240"/>
      <c r="AA715" s="240"/>
      <c r="AB715" s="238"/>
      <c r="AC715" s="238"/>
      <c r="AD715" s="237"/>
      <c r="AE715" s="240"/>
      <c r="AF715" s="242" t="s">
        <v>303</v>
      </c>
    </row>
    <row r="716">
      <c r="A716" s="228"/>
      <c r="B716" s="229" t="s">
        <v>263</v>
      </c>
      <c r="C716" s="256" t="s">
        <v>273</v>
      </c>
      <c r="D716" s="231" t="s">
        <v>249</v>
      </c>
      <c r="E716" s="232">
        <v>118.2</v>
      </c>
      <c r="F716" s="233">
        <f>E716+E717</f>
      </c>
      <c r="G716" s="232">
        <v>362</v>
      </c>
      <c r="H716" s="232">
        <v>38</v>
      </c>
      <c r="I716" s="234">
        <f t="shared" si="735"/>
      </c>
      <c r="J716" s="235">
        <f t="shared" si="874"/>
      </c>
      <c r="K716" s="232">
        <v>1</v>
      </c>
      <c r="L716" s="235">
        <f t="shared" si="968"/>
      </c>
      <c r="M716" s="232">
        <v>0</v>
      </c>
      <c r="N716" s="236">
        <f t="shared" si="1030"/>
      </c>
      <c r="O716" s="232">
        <v>0</v>
      </c>
      <c r="P716" s="236">
        <f t="shared" ref="P716:P741" si="1065">E716/O716</f>
      </c>
      <c r="Q716" s="237">
        <f>(M716+M717)/(O716+O717)</f>
      </c>
      <c r="R716" s="238">
        <v>3</v>
      </c>
      <c r="S716" s="237">
        <f>(O716+O717)/(K716+K717)</f>
      </c>
      <c r="T716" s="238">
        <v>1</v>
      </c>
      <c r="U716" s="239">
        <f>F716/T716</f>
      </c>
      <c r="V716" s="240">
        <f>(F716+500)/T716</f>
      </c>
      <c r="W716" s="241">
        <v>2011.2000000000007</v>
      </c>
      <c r="X716" s="240">
        <f>W716/T716</f>
      </c>
      <c r="Y716" s="237">
        <f>T716/R716</f>
      </c>
      <c r="Z716" s="240">
        <f>W716/F716</f>
      </c>
      <c r="AA716" s="240">
        <f>W716/(F716+500)</f>
      </c>
      <c r="AB716" s="238">
        <v>0</v>
      </c>
      <c r="AC716" s="238">
        <v>0</v>
      </c>
      <c r="AD716" s="237">
        <f>AB716/T716</f>
      </c>
      <c r="AE716" s="240">
        <f>(W716-AC716)/(F716+500)</f>
      </c>
      <c r="AF716" s="240" t="s">
        <v>250</v>
      </c>
    </row>
    <row r="717">
      <c r="A717" s="228"/>
      <c r="B717" s="229"/>
      <c r="C717" s="256"/>
      <c r="D717" s="231" t="s">
        <v>251</v>
      </c>
      <c r="E717" s="232">
        <v>1053.24</v>
      </c>
      <c r="F717" s="233"/>
      <c r="G717" s="232">
        <v>7214</v>
      </c>
      <c r="H717" s="232">
        <v>203</v>
      </c>
      <c r="I717" s="234">
        <f t="shared" si="735"/>
      </c>
      <c r="J717" s="235">
        <f t="shared" si="874"/>
      </c>
      <c r="K717" s="232">
        <v>22</v>
      </c>
      <c r="L717" s="235">
        <f t="shared" si="968"/>
      </c>
      <c r="M717" s="232">
        <v>1</v>
      </c>
      <c r="N717" s="236">
        <f t="shared" si="1030"/>
      </c>
      <c r="O717" s="232">
        <v>2</v>
      </c>
      <c r="P717" s="236">
        <f t="shared" si="1065"/>
      </c>
      <c r="Q717" s="237"/>
      <c r="R717" s="238"/>
      <c r="S717" s="237"/>
      <c r="T717" s="238"/>
      <c r="U717" s="239"/>
      <c r="V717" s="240"/>
      <c r="W717" s="241"/>
      <c r="X717" s="240"/>
      <c r="Y717" s="237"/>
      <c r="Z717" s="240"/>
      <c r="AA717" s="240"/>
      <c r="AB717" s="238"/>
      <c r="AC717" s="238"/>
      <c r="AD717" s="237"/>
      <c r="AE717" s="240"/>
      <c r="AF717" s="242" t="s">
        <v>303</v>
      </c>
    </row>
    <row r="718">
      <c r="A718" s="228"/>
      <c r="B718" s="246" t="s">
        <v>257</v>
      </c>
      <c r="C718" s="246"/>
      <c r="D718" s="246"/>
      <c r="E718" s="247">
        <f>SUM(E708:E717)</f>
      </c>
      <c r="F718" s="247">
        <f>SUM(F708:F717)</f>
      </c>
      <c r="G718" s="247">
        <f>SUM(G708:G717)</f>
      </c>
      <c r="H718" s="247">
        <f>SUM(H708:H717)</f>
      </c>
      <c r="I718" s="248">
        <f t="shared" si="735"/>
      </c>
      <c r="J718" s="249">
        <f t="shared" si="874"/>
      </c>
      <c r="K718" s="247">
        <f>SUM(K708:K717)</f>
      </c>
      <c r="L718" s="249">
        <f t="shared" si="968"/>
      </c>
      <c r="M718" s="247">
        <f>SUM(M708:M717)</f>
      </c>
      <c r="N718" s="250">
        <f t="shared" si="1030"/>
      </c>
      <c r="O718" s="247">
        <f>SUM(O708:O717)</f>
      </c>
      <c r="P718" s="250">
        <f t="shared" si="1065"/>
      </c>
      <c r="Q718" s="251">
        <f>M718/O718</f>
      </c>
      <c r="R718" s="247">
        <f>SUM(R708:R717)</f>
      </c>
      <c r="S718" s="251">
        <f>(O718+O718)/(K718+K718)</f>
      </c>
      <c r="T718" s="247">
        <f>SUM(T708:T717)</f>
      </c>
      <c r="U718" s="252">
        <f t="shared" ref="U718:U719" si="70">F718/T718</f>
      </c>
      <c r="V718" s="253">
        <f>(F718+5*500)/T718</f>
      </c>
      <c r="W718" s="249">
        <f>SUM(W708:W717)</f>
      </c>
      <c r="X718" s="254">
        <f t="shared" ref="X718:X719" si="238">W718/T718</f>
      </c>
      <c r="Y718" s="251">
        <f t="shared" ref="Y718:Y719" si="376">T718/R718</f>
      </c>
      <c r="Z718" s="253">
        <f t="shared" ref="Z718:Z719" si="514">W718/F718</f>
      </c>
      <c r="AA718" s="253">
        <f>W718/(F718+COUNT(W708:W717)*500)</f>
      </c>
      <c r="AB718" s="247">
        <f>SUM(AB708:AB717)</f>
      </c>
      <c r="AC718" s="247">
        <f>SUM(AC708:AC717)</f>
      </c>
      <c r="AD718" s="251">
        <f t="shared" ref="AD718:AD719" si="652">AB718/T718</f>
      </c>
      <c r="AE718" s="255">
        <f>(W718-AC718)/(F718+COUNT(W708:W717))</f>
      </c>
      <c r="AF718" s="240"/>
    </row>
    <row r="719">
      <c r="A719" s="228"/>
      <c r="B719" s="229" t="s">
        <v>264</v>
      </c>
      <c r="C719" s="256" t="s">
        <v>265</v>
      </c>
      <c r="D719" s="231" t="s">
        <v>249</v>
      </c>
      <c r="E719" s="232">
        <v>120.71</v>
      </c>
      <c r="F719" s="233">
        <f>E719+E720</f>
      </c>
      <c r="G719" s="232">
        <v>416</v>
      </c>
      <c r="H719" s="232">
        <v>53</v>
      </c>
      <c r="I719" s="234">
        <f t="shared" si="735"/>
      </c>
      <c r="J719" s="235">
        <f t="shared" si="874"/>
      </c>
      <c r="K719" s="232">
        <v>1</v>
      </c>
      <c r="L719" s="235">
        <f t="shared" si="968"/>
      </c>
      <c r="M719" s="232">
        <v>0</v>
      </c>
      <c r="N719" s="236">
        <f t="shared" si="1030"/>
      </c>
      <c r="O719" s="232">
        <v>0</v>
      </c>
      <c r="P719" s="236">
        <f t="shared" si="1065"/>
      </c>
      <c r="Q719" s="237">
        <f>(M719+M720)/(O719+O720)</f>
      </c>
      <c r="R719" s="238">
        <v>5</v>
      </c>
      <c r="S719" s="237">
        <f>(O719+O720)/(K719+K720)</f>
      </c>
      <c r="T719" s="238">
        <v>3</v>
      </c>
      <c r="U719" s="239">
        <f t="shared" si="70"/>
      </c>
      <c r="V719" s="240">
        <f>(F719+500)/T719</f>
      </c>
      <c r="W719" s="241">
        <v>2986.8499999999985</v>
      </c>
      <c r="X719" s="240">
        <f t="shared" si="238"/>
      </c>
      <c r="Y719" s="237">
        <f t="shared" si="376"/>
      </c>
      <c r="Z719" s="240">
        <f t="shared" si="514"/>
      </c>
      <c r="AA719" s="240">
        <f>W719/(F719+500)</f>
      </c>
      <c r="AB719" s="238">
        <v>0</v>
      </c>
      <c r="AC719" s="238">
        <v>0</v>
      </c>
      <c r="AD719" s="237">
        <f t="shared" si="652"/>
      </c>
      <c r="AE719" s="240">
        <f>(W719-AC719)/(F719+500)</f>
      </c>
      <c r="AF719" s="240" t="s">
        <v>266</v>
      </c>
    </row>
    <row r="720">
      <c r="A720" s="228"/>
      <c r="B720" s="229"/>
      <c r="C720" s="256"/>
      <c r="D720" s="231" t="s">
        <v>251</v>
      </c>
      <c r="E720" s="232">
        <v>1022.52</v>
      </c>
      <c r="F720" s="233"/>
      <c r="G720" s="232">
        <v>7931</v>
      </c>
      <c r="H720" s="232">
        <v>259</v>
      </c>
      <c r="I720" s="234">
        <f t="shared" si="735"/>
      </c>
      <c r="J720" s="235">
        <f t="shared" si="874"/>
      </c>
      <c r="K720" s="232">
        <v>16</v>
      </c>
      <c r="L720" s="235">
        <f t="shared" si="968"/>
      </c>
      <c r="M720" s="232">
        <v>1</v>
      </c>
      <c r="N720" s="236">
        <f t="shared" si="1030"/>
      </c>
      <c r="O720" s="232">
        <v>4</v>
      </c>
      <c r="P720" s="236">
        <f t="shared" si="1065"/>
      </c>
      <c r="Q720" s="237"/>
      <c r="R720" s="238"/>
      <c r="S720" s="237"/>
      <c r="T720" s="238"/>
      <c r="U720" s="239"/>
      <c r="V720" s="240"/>
      <c r="W720" s="241"/>
      <c r="X720" s="240"/>
      <c r="Y720" s="237"/>
      <c r="Z720" s="240"/>
      <c r="AA720" s="240"/>
      <c r="AB720" s="238"/>
      <c r="AC720" s="238"/>
      <c r="AD720" s="237"/>
      <c r="AE720" s="240"/>
      <c r="AF720" s="242" t="s">
        <v>252</v>
      </c>
    </row>
    <row r="721">
      <c r="A721" s="228"/>
      <c r="B721" s="229" t="s">
        <v>268</v>
      </c>
      <c r="C721" s="256" t="s">
        <v>265</v>
      </c>
      <c r="D721" s="231" t="s">
        <v>249</v>
      </c>
      <c r="E721" s="232">
        <v>51.77</v>
      </c>
      <c r="F721" s="233">
        <f>E721+E722</f>
      </c>
      <c r="G721" s="232">
        <v>220</v>
      </c>
      <c r="H721" s="232">
        <v>24</v>
      </c>
      <c r="I721" s="234">
        <f t="shared" si="735"/>
      </c>
      <c r="J721" s="234">
        <f t="shared" ref="J721:J722" si="789">I721/H721</f>
      </c>
      <c r="K721" s="232">
        <v>0</v>
      </c>
      <c r="L721" s="235">
        <f t="shared" si="968"/>
      </c>
      <c r="M721" s="232">
        <v>0</v>
      </c>
      <c r="N721" s="236">
        <f t="shared" si="1030"/>
      </c>
      <c r="O721" s="232">
        <v>0</v>
      </c>
      <c r="P721" s="236">
        <f t="shared" si="1065"/>
      </c>
      <c r="Q721" s="237">
        <f>(M721+M722)/(O721+O722)</f>
      </c>
      <c r="R721" s="238">
        <v>1</v>
      </c>
      <c r="S721" s="237">
        <f>(O721+O722)/(K721+K722)</f>
      </c>
      <c r="T721" s="238">
        <v>1</v>
      </c>
      <c r="U721" s="239">
        <f>F721/T721</f>
      </c>
      <c r="V721" s="240">
        <f>(F721+500)/T721</f>
      </c>
      <c r="W721" s="241">
        <v>1411.2000000000007</v>
      </c>
      <c r="X721" s="240">
        <f>W721/T721</f>
      </c>
      <c r="Y721" s="237">
        <f>T721/R721</f>
      </c>
      <c r="Z721" s="240">
        <f>W721/F721</f>
      </c>
      <c r="AA721" s="240">
        <f>W721/(F721+500)</f>
      </c>
      <c r="AB721" s="238">
        <v>0</v>
      </c>
      <c r="AC721" s="238">
        <v>0</v>
      </c>
      <c r="AD721" s="237">
        <f>AB721/T721</f>
      </c>
      <c r="AE721" s="240">
        <f>(W721-AC721)/(F721+500)</f>
      </c>
      <c r="AF721" s="240" t="s">
        <v>266</v>
      </c>
    </row>
    <row r="722">
      <c r="A722" s="228"/>
      <c r="B722" s="229"/>
      <c r="C722" s="256"/>
      <c r="D722" s="231" t="s">
        <v>251</v>
      </c>
      <c r="E722" s="232">
        <v>829.77</v>
      </c>
      <c r="F722" s="233"/>
      <c r="G722" s="232">
        <v>6295</v>
      </c>
      <c r="H722" s="232">
        <v>221</v>
      </c>
      <c r="I722" s="234">
        <f t="shared" si="735"/>
      </c>
      <c r="J722" s="234">
        <f t="shared" si="789"/>
      </c>
      <c r="K722" s="232">
        <v>17</v>
      </c>
      <c r="L722" s="235">
        <f t="shared" si="968"/>
      </c>
      <c r="M722" s="232">
        <v>1</v>
      </c>
      <c r="N722" s="236">
        <f t="shared" si="1030"/>
      </c>
      <c r="O722" s="232">
        <v>1</v>
      </c>
      <c r="P722" s="236">
        <f t="shared" si="1065"/>
      </c>
      <c r="Q722" s="237"/>
      <c r="R722" s="238"/>
      <c r="S722" s="237"/>
      <c r="T722" s="238"/>
      <c r="U722" s="239"/>
      <c r="V722" s="240"/>
      <c r="W722" s="241"/>
      <c r="X722" s="240"/>
      <c r="Y722" s="237"/>
      <c r="Z722" s="240"/>
      <c r="AA722" s="240"/>
      <c r="AB722" s="238"/>
      <c r="AC722" s="238"/>
      <c r="AD722" s="237"/>
      <c r="AE722" s="240"/>
      <c r="AF722" s="242" t="s">
        <v>252</v>
      </c>
    </row>
    <row r="723">
      <c r="A723" s="228"/>
      <c r="B723" s="229" t="s">
        <v>269</v>
      </c>
      <c r="C723" s="256" t="s">
        <v>265</v>
      </c>
      <c r="D723" s="231" t="s">
        <v>249</v>
      </c>
      <c r="E723" s="232">
        <v>15.66</v>
      </c>
      <c r="F723" s="233">
        <f>E723+E724</f>
      </c>
      <c r="G723" s="232">
        <v>192</v>
      </c>
      <c r="H723" s="232">
        <v>28</v>
      </c>
      <c r="I723" s="234">
        <f t="shared" si="735"/>
      </c>
      <c r="J723" s="235">
        <f t="shared" ref="J723:J724" si="875">(E723/G723)*1000</f>
      </c>
      <c r="K723" s="232">
        <v>1</v>
      </c>
      <c r="L723" s="235">
        <f t="shared" si="968"/>
      </c>
      <c r="M723" s="232">
        <v>0</v>
      </c>
      <c r="N723" s="236">
        <f t="shared" si="1030"/>
      </c>
      <c r="O723" s="232">
        <v>0</v>
      </c>
      <c r="P723" s="236">
        <f t="shared" si="1065"/>
      </c>
      <c r="Q723" s="237">
        <f>(M723+M724)/(O723+O724)</f>
      </c>
      <c r="R723" s="238">
        <v>2</v>
      </c>
      <c r="S723" s="237">
        <f>(O723+O724)/(K723+K724)</f>
      </c>
      <c r="T723" s="238">
        <v>0</v>
      </c>
      <c r="U723" s="239">
        <f>F723/T723</f>
      </c>
      <c r="V723" s="240">
        <f>(F723+500)/T723</f>
      </c>
      <c r="W723" s="241">
        <v>0</v>
      </c>
      <c r="X723" s="240">
        <f>W723/T723</f>
      </c>
      <c r="Y723" s="237">
        <f>T723/R723</f>
      </c>
      <c r="Z723" s="240">
        <f>W723/F723</f>
      </c>
      <c r="AA723" s="240">
        <f>W723/(F723+500)</f>
      </c>
      <c r="AB723" s="238">
        <v>0</v>
      </c>
      <c r="AC723" s="238">
        <v>0</v>
      </c>
      <c r="AD723" s="237">
        <f>AB723/T723</f>
      </c>
      <c r="AE723" s="240">
        <f>(W723-AC723)/(F723+500)</f>
      </c>
      <c r="AF723" s="240" t="s">
        <v>266</v>
      </c>
    </row>
    <row r="724">
      <c r="A724" s="228"/>
      <c r="B724" s="229"/>
      <c r="C724" s="256"/>
      <c r="D724" s="231" t="s">
        <v>251</v>
      </c>
      <c r="E724" s="232">
        <v>826.99</v>
      </c>
      <c r="F724" s="233"/>
      <c r="G724" s="232">
        <v>5969</v>
      </c>
      <c r="H724" s="232">
        <v>225</v>
      </c>
      <c r="I724" s="234">
        <f t="shared" si="735"/>
      </c>
      <c r="J724" s="235">
        <f t="shared" si="875"/>
      </c>
      <c r="K724" s="232">
        <v>23</v>
      </c>
      <c r="L724" s="235">
        <f t="shared" si="968"/>
      </c>
      <c r="M724" s="232">
        <v>0</v>
      </c>
      <c r="N724" s="236">
        <f t="shared" si="1030"/>
      </c>
      <c r="O724" s="232">
        <v>1</v>
      </c>
      <c r="P724" s="236">
        <f t="shared" si="1065"/>
      </c>
      <c r="Q724" s="237"/>
      <c r="R724" s="238"/>
      <c r="S724" s="237"/>
      <c r="T724" s="238"/>
      <c r="U724" s="239"/>
      <c r="V724" s="240"/>
      <c r="W724" s="241"/>
      <c r="X724" s="240"/>
      <c r="Y724" s="237"/>
      <c r="Z724" s="240"/>
      <c r="AA724" s="240"/>
      <c r="AB724" s="238"/>
      <c r="AC724" s="238"/>
      <c r="AD724" s="237"/>
      <c r="AE724" s="240"/>
      <c r="AF724" s="242" t="s">
        <v>252</v>
      </c>
    </row>
    <row r="725">
      <c r="A725" s="228"/>
      <c r="B725" s="229" t="s">
        <v>270</v>
      </c>
      <c r="C725" s="256" t="s">
        <v>265</v>
      </c>
      <c r="D725" s="231" t="s">
        <v>249</v>
      </c>
      <c r="E725" s="232">
        <v>16.91</v>
      </c>
      <c r="F725" s="233">
        <f>E725+E726</f>
      </c>
      <c r="G725" s="232">
        <v>153</v>
      </c>
      <c r="H725" s="232">
        <v>26</v>
      </c>
      <c r="I725" s="234">
        <f t="shared" si="735"/>
      </c>
      <c r="J725" s="234">
        <f t="shared" ref="J725:J726" si="790">I725/H725</f>
      </c>
      <c r="K725" s="232">
        <v>0</v>
      </c>
      <c r="L725" s="235">
        <f t="shared" si="968"/>
      </c>
      <c r="M725" s="232">
        <v>0</v>
      </c>
      <c r="N725" s="236">
        <f t="shared" si="1030"/>
      </c>
      <c r="O725" s="232">
        <v>0</v>
      </c>
      <c r="P725" s="236">
        <f t="shared" si="1065"/>
      </c>
      <c r="Q725" s="237">
        <f>(M725+M726)/(O725+O726)</f>
      </c>
      <c r="R725" s="238">
        <v>3</v>
      </c>
      <c r="S725" s="237">
        <f>(O725+O726)/(K725+K726)</f>
      </c>
      <c r="T725" s="238">
        <v>3</v>
      </c>
      <c r="U725" s="239">
        <f>F725/T725</f>
      </c>
      <c r="V725" s="240">
        <f>(F725+500)/T725</f>
      </c>
      <c r="W725" s="241">
        <v>1267.2000000000007</v>
      </c>
      <c r="X725" s="240">
        <f>W725/T725</f>
      </c>
      <c r="Y725" s="237">
        <f>T725/R725</f>
      </c>
      <c r="Z725" s="240">
        <f>W725/F725</f>
      </c>
      <c r="AA725" s="240">
        <f>W725/(F725+500)</f>
      </c>
      <c r="AB725" s="238">
        <v>0</v>
      </c>
      <c r="AC725" s="238">
        <v>0</v>
      </c>
      <c r="AD725" s="237">
        <f>AB725/T725</f>
      </c>
      <c r="AE725" s="240">
        <f>(W725-AC725)/(F725+500)</f>
      </c>
      <c r="AF725" s="240" t="s">
        <v>266</v>
      </c>
    </row>
    <row r="726">
      <c r="A726" s="228"/>
      <c r="B726" s="229"/>
      <c r="C726" s="256"/>
      <c r="D726" s="231" t="s">
        <v>251</v>
      </c>
      <c r="E726" s="232">
        <v>543.61</v>
      </c>
      <c r="F726" s="233"/>
      <c r="G726" s="232">
        <v>4052</v>
      </c>
      <c r="H726" s="232">
        <v>183</v>
      </c>
      <c r="I726" s="234">
        <f t="shared" si="735"/>
      </c>
      <c r="J726" s="234">
        <f t="shared" si="790"/>
      </c>
      <c r="K726" s="232">
        <v>15</v>
      </c>
      <c r="L726" s="235">
        <f t="shared" si="968"/>
      </c>
      <c r="M726" s="232">
        <v>0</v>
      </c>
      <c r="N726" s="236">
        <f t="shared" si="1030"/>
      </c>
      <c r="O726" s="232">
        <v>0</v>
      </c>
      <c r="P726" s="236">
        <f t="shared" si="1065"/>
      </c>
      <c r="Q726" s="237"/>
      <c r="R726" s="238"/>
      <c r="S726" s="237"/>
      <c r="T726" s="238"/>
      <c r="U726" s="239"/>
      <c r="V726" s="240"/>
      <c r="W726" s="241"/>
      <c r="X726" s="240"/>
      <c r="Y726" s="237"/>
      <c r="Z726" s="240"/>
      <c r="AA726" s="240"/>
      <c r="AB726" s="238"/>
      <c r="AC726" s="238"/>
      <c r="AD726" s="237"/>
      <c r="AE726" s="240"/>
      <c r="AF726" s="242" t="s">
        <v>252</v>
      </c>
    </row>
    <row r="727">
      <c r="A727" s="228"/>
      <c r="B727" s="229" t="s">
        <v>271</v>
      </c>
      <c r="C727" s="256" t="s">
        <v>265</v>
      </c>
      <c r="D727" s="231" t="s">
        <v>249</v>
      </c>
      <c r="E727" s="232">
        <v>23.58</v>
      </c>
      <c r="F727" s="233">
        <f>E727+E728</f>
      </c>
      <c r="G727" s="232">
        <v>197</v>
      </c>
      <c r="H727" s="232">
        <v>33</v>
      </c>
      <c r="I727" s="234">
        <f t="shared" si="735"/>
      </c>
      <c r="J727" s="235">
        <f t="shared" ref="J727:J739" si="876">(E727/G727)*1000</f>
      </c>
      <c r="K727" s="232">
        <v>0</v>
      </c>
      <c r="L727" s="235">
        <f t="shared" si="968"/>
      </c>
      <c r="M727" s="232">
        <v>0</v>
      </c>
      <c r="N727" s="236">
        <f t="shared" si="1030"/>
      </c>
      <c r="O727" s="232">
        <v>0</v>
      </c>
      <c r="P727" s="236">
        <f t="shared" si="1065"/>
      </c>
      <c r="Q727" s="237">
        <f>(M727+M728)/(O727+O728)</f>
      </c>
      <c r="R727" s="238">
        <v>2</v>
      </c>
      <c r="S727" s="237">
        <f>(O727+O728)/(K727+K728)</f>
      </c>
      <c r="T727" s="238">
        <v>0</v>
      </c>
      <c r="U727" s="239">
        <f>F727/T727</f>
      </c>
      <c r="V727" s="240">
        <f>(F727+500)/T727</f>
      </c>
      <c r="W727" s="241">
        <v>0</v>
      </c>
      <c r="X727" s="240">
        <f>W727/T727</f>
      </c>
      <c r="Y727" s="237">
        <f>T727/R727</f>
      </c>
      <c r="Z727" s="240">
        <f>W727/F727</f>
      </c>
      <c r="AA727" s="240">
        <f>W727/(F727+500)</f>
      </c>
      <c r="AB727" s="238">
        <v>0</v>
      </c>
      <c r="AC727" s="238">
        <v>0</v>
      </c>
      <c r="AD727" s="237">
        <f>AB727/T727</f>
      </c>
      <c r="AE727" s="240">
        <f>(W727-AC727)/(F727+500)</f>
      </c>
      <c r="AF727" s="240" t="s">
        <v>266</v>
      </c>
    </row>
    <row r="728">
      <c r="A728" s="228"/>
      <c r="B728" s="229"/>
      <c r="C728" s="256"/>
      <c r="D728" s="231" t="s">
        <v>251</v>
      </c>
      <c r="E728" s="232">
        <v>1069.46</v>
      </c>
      <c r="F728" s="233"/>
      <c r="G728" s="232">
        <v>7306</v>
      </c>
      <c r="H728" s="232">
        <v>256</v>
      </c>
      <c r="I728" s="234">
        <f t="shared" si="735"/>
      </c>
      <c r="J728" s="235">
        <f t="shared" si="876"/>
      </c>
      <c r="K728" s="232">
        <v>21</v>
      </c>
      <c r="L728" s="235">
        <f t="shared" si="968"/>
      </c>
      <c r="M728" s="232">
        <v>0</v>
      </c>
      <c r="N728" s="236">
        <f t="shared" si="1030"/>
      </c>
      <c r="O728" s="232">
        <v>2</v>
      </c>
      <c r="P728" s="236">
        <f t="shared" si="1065"/>
      </c>
      <c r="Q728" s="237"/>
      <c r="R728" s="238"/>
      <c r="S728" s="237"/>
      <c r="T728" s="238"/>
      <c r="U728" s="239"/>
      <c r="V728" s="240"/>
      <c r="W728" s="241"/>
      <c r="X728" s="240"/>
      <c r="Y728" s="237"/>
      <c r="Z728" s="240"/>
      <c r="AA728" s="240"/>
      <c r="AB728" s="238"/>
      <c r="AC728" s="238"/>
      <c r="AD728" s="237"/>
      <c r="AE728" s="240"/>
      <c r="AF728" s="242" t="s">
        <v>252</v>
      </c>
    </row>
    <row r="729">
      <c r="A729" s="228"/>
      <c r="B729" s="246" t="s">
        <v>257</v>
      </c>
      <c r="C729" s="246"/>
      <c r="D729" s="246"/>
      <c r="E729" s="247">
        <f>SUM(E719:E728)</f>
      </c>
      <c r="F729" s="247">
        <f>SUM(F719:F728)</f>
      </c>
      <c r="G729" s="247">
        <f>SUM(G719:G728)</f>
      </c>
      <c r="H729" s="247">
        <f>SUM(H719:H728)</f>
      </c>
      <c r="I729" s="248">
        <f t="shared" si="735"/>
      </c>
      <c r="J729" s="249">
        <f t="shared" si="876"/>
      </c>
      <c r="K729" s="247">
        <f>SUM(K719:K728)</f>
      </c>
      <c r="L729" s="249">
        <f t="shared" si="968"/>
      </c>
      <c r="M729" s="247">
        <f>SUM(M719:M728)</f>
      </c>
      <c r="N729" s="250">
        <f t="shared" si="1030"/>
      </c>
      <c r="O729" s="247">
        <f>SUM(O719:O728)</f>
      </c>
      <c r="P729" s="250">
        <f t="shared" si="1065"/>
      </c>
      <c r="Q729" s="251">
        <f>M729/O729</f>
      </c>
      <c r="R729" s="247">
        <f>SUM(R719:R728)</f>
      </c>
      <c r="S729" s="251">
        <f>(O729+O729)/(K729+K729)</f>
      </c>
      <c r="T729" s="247">
        <f>SUM(T719:T728)</f>
      </c>
      <c r="U729" s="252">
        <f t="shared" ref="U729:U730" si="71">F729/T729</f>
      </c>
      <c r="V729" s="253">
        <f>(F729+5*500)/T729</f>
      </c>
      <c r="W729" s="249">
        <f>SUM(W719:W728)</f>
      </c>
      <c r="X729" s="254">
        <f t="shared" ref="X729:X730" si="239">W729/T729</f>
      </c>
      <c r="Y729" s="251">
        <f t="shared" ref="Y729:Y730" si="377">T729/R729</f>
      </c>
      <c r="Z729" s="253">
        <f t="shared" ref="Z729:Z730" si="515">W729/F729</f>
      </c>
      <c r="AA729" s="253">
        <f>W729/(F729+COUNT(W719:W728)*500)</f>
      </c>
      <c r="AB729" s="247">
        <f>SUM(AB719:AB728)</f>
      </c>
      <c r="AC729" s="247">
        <f>SUM(AC719:AC728)</f>
      </c>
      <c r="AD729" s="251">
        <f t="shared" ref="AD729:AD730" si="653">AB729/T729</f>
      </c>
      <c r="AE729" s="255">
        <f>(W729-AC729)/(F729+COUNT(W719:W728)*500)</f>
      </c>
      <c r="AF729" s="240"/>
    </row>
    <row r="730">
      <c r="A730" s="228"/>
      <c r="B730" s="229" t="s">
        <v>272</v>
      </c>
      <c r="C730" s="256" t="s">
        <v>291</v>
      </c>
      <c r="D730" s="231" t="s">
        <v>249</v>
      </c>
      <c r="E730" s="232">
        <v>234.82</v>
      </c>
      <c r="F730" s="233">
        <f>E730+E731</f>
      </c>
      <c r="G730" s="232">
        <v>382</v>
      </c>
      <c r="H730" s="232">
        <v>54</v>
      </c>
      <c r="I730" s="234">
        <f t="shared" si="735"/>
      </c>
      <c r="J730" s="235">
        <f t="shared" si="876"/>
      </c>
      <c r="K730" s="232">
        <v>4</v>
      </c>
      <c r="L730" s="235">
        <f t="shared" si="968"/>
      </c>
      <c r="M730" s="232">
        <v>0</v>
      </c>
      <c r="N730" s="236">
        <f t="shared" si="1030"/>
      </c>
      <c r="O730" s="232">
        <v>1</v>
      </c>
      <c r="P730" s="236">
        <f t="shared" si="1065"/>
      </c>
      <c r="Q730" s="237">
        <f>(M730+M731)/(O730+O731)</f>
      </c>
      <c r="R730" s="238">
        <v>8</v>
      </c>
      <c r="S730" s="237">
        <f>(O730+O731)/(K730+K731)</f>
      </c>
      <c r="T730" s="238">
        <v>1</v>
      </c>
      <c r="U730" s="239">
        <f t="shared" si="71"/>
      </c>
      <c r="V730" s="240">
        <f>(F730+500)/T730</f>
      </c>
      <c r="W730" s="241">
        <v>1663.2000000000007</v>
      </c>
      <c r="X730" s="240">
        <f t="shared" si="239"/>
      </c>
      <c r="Y730" s="237">
        <f t="shared" si="377"/>
      </c>
      <c r="Z730" s="240">
        <f t="shared" si="515"/>
      </c>
      <c r="AA730" s="240">
        <f>W730/(F730+500)</f>
      </c>
      <c r="AB730" s="238">
        <v>0</v>
      </c>
      <c r="AC730" s="238">
        <v>0</v>
      </c>
      <c r="AD730" s="237">
        <f t="shared" si="653"/>
      </c>
      <c r="AE730" s="240">
        <f>(W730-AC730)/(F730+500)</f>
      </c>
      <c r="AF730" s="240" t="s">
        <v>266</v>
      </c>
    </row>
    <row r="731">
      <c r="A731" s="228"/>
      <c r="B731" s="229"/>
      <c r="C731" s="256"/>
      <c r="D731" s="231" t="s">
        <v>251</v>
      </c>
      <c r="E731" s="232">
        <v>1109.37</v>
      </c>
      <c r="F731" s="233"/>
      <c r="G731" s="232">
        <v>8252</v>
      </c>
      <c r="H731" s="232">
        <v>353</v>
      </c>
      <c r="I731" s="234">
        <f t="shared" si="735"/>
      </c>
      <c r="J731" s="235">
        <f t="shared" si="876"/>
      </c>
      <c r="K731" s="232">
        <v>34</v>
      </c>
      <c r="L731" s="235">
        <f t="shared" si="968"/>
      </c>
      <c r="M731" s="232">
        <v>0</v>
      </c>
      <c r="N731" s="236">
        <f t="shared" si="1030"/>
      </c>
      <c r="O731" s="232">
        <v>2</v>
      </c>
      <c r="P731" s="236">
        <f t="shared" si="1065"/>
      </c>
      <c r="Q731" s="237"/>
      <c r="R731" s="238"/>
      <c r="S731" s="237"/>
      <c r="T731" s="238"/>
      <c r="U731" s="239"/>
      <c r="V731" s="240"/>
      <c r="W731" s="241"/>
      <c r="X731" s="240"/>
      <c r="Y731" s="237"/>
      <c r="Z731" s="240"/>
      <c r="AA731" s="240"/>
      <c r="AB731" s="238"/>
      <c r="AC731" s="238"/>
      <c r="AD731" s="237"/>
      <c r="AE731" s="240"/>
      <c r="AF731" s="242" t="s">
        <v>252</v>
      </c>
    </row>
    <row r="732">
      <c r="A732" s="228"/>
      <c r="B732" s="229" t="s">
        <v>274</v>
      </c>
      <c r="C732" s="256" t="s">
        <v>291</v>
      </c>
      <c r="D732" s="231" t="s">
        <v>249</v>
      </c>
      <c r="E732" s="232">
        <v>114.39</v>
      </c>
      <c r="F732" s="233">
        <f>E732+E733</f>
      </c>
      <c r="G732" s="232">
        <v>445</v>
      </c>
      <c r="H732" s="232">
        <v>67</v>
      </c>
      <c r="I732" s="234">
        <f t="shared" si="735"/>
      </c>
      <c r="J732" s="235">
        <f t="shared" si="876"/>
      </c>
      <c r="K732" s="232">
        <v>1</v>
      </c>
      <c r="L732" s="235">
        <f t="shared" si="968"/>
      </c>
      <c r="M732" s="232">
        <v>0</v>
      </c>
      <c r="N732" s="236">
        <f t="shared" si="1030"/>
      </c>
      <c r="O732" s="232">
        <v>0</v>
      </c>
      <c r="P732" s="236">
        <f t="shared" si="1065"/>
      </c>
      <c r="Q732" s="237">
        <f>(M732+M733)/(O732+O733)</f>
      </c>
      <c r="R732" s="238">
        <v>5</v>
      </c>
      <c r="S732" s="237">
        <f>(O732+O733)/(K732+K733)</f>
      </c>
      <c r="T732" s="238">
        <v>1</v>
      </c>
      <c r="U732" s="239">
        <f>F732/T732</f>
      </c>
      <c r="V732" s="240">
        <f>(F732+500)/T732</f>
      </c>
      <c r="W732" s="241">
        <v>1.1999999999970896</v>
      </c>
      <c r="X732" s="240">
        <f>W732/T732</f>
      </c>
      <c r="Y732" s="237">
        <f>T732/R732</f>
      </c>
      <c r="Z732" s="240">
        <f>W732/F732</f>
      </c>
      <c r="AA732" s="240">
        <f>W732/(F732+500)</f>
      </c>
      <c r="AB732" s="238">
        <v>0</v>
      </c>
      <c r="AC732" s="238">
        <v>0</v>
      </c>
      <c r="AD732" s="237">
        <f>AB732/T732</f>
      </c>
      <c r="AE732" s="240">
        <f>(W732-AC732)/(F732+500)</f>
      </c>
      <c r="AF732" s="240" t="s">
        <v>266</v>
      </c>
    </row>
    <row r="733">
      <c r="A733" s="228"/>
      <c r="B733" s="229"/>
      <c r="C733" s="256"/>
      <c r="D733" s="231" t="s">
        <v>251</v>
      </c>
      <c r="E733" s="232">
        <v>711.55</v>
      </c>
      <c r="F733" s="233"/>
      <c r="G733" s="232">
        <v>5653</v>
      </c>
      <c r="H733" s="232">
        <v>273</v>
      </c>
      <c r="I733" s="234">
        <f t="shared" si="735"/>
      </c>
      <c r="J733" s="235">
        <f t="shared" si="876"/>
      </c>
      <c r="K733" s="232">
        <v>15</v>
      </c>
      <c r="L733" s="235">
        <f t="shared" si="968"/>
      </c>
      <c r="M733" s="232">
        <v>0</v>
      </c>
      <c r="N733" s="236">
        <f t="shared" si="1030"/>
      </c>
      <c r="O733" s="232">
        <v>2</v>
      </c>
      <c r="P733" s="236">
        <f t="shared" si="1065"/>
      </c>
      <c r="Q733" s="237"/>
      <c r="R733" s="238"/>
      <c r="S733" s="237"/>
      <c r="T733" s="238"/>
      <c r="U733" s="239"/>
      <c r="V733" s="240"/>
      <c r="W733" s="241"/>
      <c r="X733" s="240"/>
      <c r="Y733" s="237"/>
      <c r="Z733" s="240"/>
      <c r="AA733" s="240"/>
      <c r="AB733" s="238"/>
      <c r="AC733" s="238"/>
      <c r="AD733" s="237"/>
      <c r="AE733" s="240"/>
      <c r="AF733" s="242" t="s">
        <v>252</v>
      </c>
    </row>
    <row r="734">
      <c r="A734" s="228"/>
      <c r="B734" s="229" t="s">
        <v>275</v>
      </c>
      <c r="C734" s="256" t="s">
        <v>291</v>
      </c>
      <c r="D734" s="231" t="s">
        <v>249</v>
      </c>
      <c r="E734" s="232">
        <v>36.35</v>
      </c>
      <c r="F734" s="233">
        <f>E734+E735</f>
      </c>
      <c r="G734" s="232">
        <v>300</v>
      </c>
      <c r="H734" s="232">
        <v>43</v>
      </c>
      <c r="I734" s="234">
        <f t="shared" si="735"/>
      </c>
      <c r="J734" s="235">
        <f t="shared" si="876"/>
      </c>
      <c r="K734" s="232">
        <v>0</v>
      </c>
      <c r="L734" s="235">
        <f t="shared" si="968"/>
      </c>
      <c r="M734" s="232">
        <v>0</v>
      </c>
      <c r="N734" s="236">
        <f t="shared" si="1030"/>
      </c>
      <c r="O734" s="232">
        <v>0</v>
      </c>
      <c r="P734" s="236">
        <f t="shared" si="1065"/>
      </c>
      <c r="Q734" s="237">
        <f>(M734+M735)/(O734+O735)</f>
      </c>
      <c r="R734" s="238">
        <v>1</v>
      </c>
      <c r="S734" s="237">
        <f>(O734+O735)/(K734+K735)</f>
      </c>
      <c r="T734" s="238">
        <v>0</v>
      </c>
      <c r="U734" s="239">
        <f>F734/T734</f>
      </c>
      <c r="V734" s="240">
        <f>(F734+500)/T734</f>
      </c>
      <c r="W734" s="241">
        <v>0</v>
      </c>
      <c r="X734" s="240">
        <f>W734/T734</f>
      </c>
      <c r="Y734" s="237">
        <f>T734/R734</f>
      </c>
      <c r="Z734" s="240">
        <f>W734/F734</f>
      </c>
      <c r="AA734" s="240">
        <f>W734/(F734+500)</f>
      </c>
      <c r="AB734" s="238">
        <v>0</v>
      </c>
      <c r="AC734" s="238">
        <v>0</v>
      </c>
      <c r="AD734" s="237">
        <f>AB734/T734</f>
      </c>
      <c r="AE734" s="240">
        <f>(W734-AC734)/(F734+500)</f>
      </c>
      <c r="AF734" s="240" t="s">
        <v>266</v>
      </c>
    </row>
    <row r="735">
      <c r="A735" s="228"/>
      <c r="B735" s="229"/>
      <c r="C735" s="256"/>
      <c r="D735" s="231" t="s">
        <v>251</v>
      </c>
      <c r="E735" s="232">
        <v>701.95</v>
      </c>
      <c r="F735" s="233"/>
      <c r="G735" s="232">
        <v>5454</v>
      </c>
      <c r="H735" s="232">
        <v>295</v>
      </c>
      <c r="I735" s="234">
        <f t="shared" si="735"/>
      </c>
      <c r="J735" s="235">
        <f t="shared" si="876"/>
      </c>
      <c r="K735" s="232">
        <v>6</v>
      </c>
      <c r="L735" s="235">
        <f t="shared" si="968"/>
      </c>
      <c r="M735" s="232">
        <v>0</v>
      </c>
      <c r="N735" s="236">
        <f t="shared" si="1030"/>
      </c>
      <c r="O735" s="232">
        <v>1</v>
      </c>
      <c r="P735" s="236">
        <f t="shared" si="1065"/>
      </c>
      <c r="Q735" s="237"/>
      <c r="R735" s="238"/>
      <c r="S735" s="237"/>
      <c r="T735" s="238"/>
      <c r="U735" s="239"/>
      <c r="V735" s="240"/>
      <c r="W735" s="241"/>
      <c r="X735" s="240"/>
      <c r="Y735" s="237"/>
      <c r="Z735" s="240"/>
      <c r="AA735" s="240"/>
      <c r="AB735" s="238"/>
      <c r="AC735" s="238"/>
      <c r="AD735" s="237"/>
      <c r="AE735" s="240"/>
      <c r="AF735" s="242" t="s">
        <v>252</v>
      </c>
    </row>
    <row r="736">
      <c r="A736" s="228"/>
      <c r="B736" s="229" t="s">
        <v>276</v>
      </c>
      <c r="C736" s="256" t="s">
        <v>291</v>
      </c>
      <c r="D736" s="231" t="s">
        <v>249</v>
      </c>
      <c r="E736" s="232">
        <v>163.89</v>
      </c>
      <c r="F736" s="233">
        <f>E736+E737</f>
      </c>
      <c r="G736" s="232">
        <v>652</v>
      </c>
      <c r="H736" s="232">
        <v>216</v>
      </c>
      <c r="I736" s="234">
        <f t="shared" si="735"/>
      </c>
      <c r="J736" s="235">
        <f t="shared" si="876"/>
      </c>
      <c r="K736" s="232">
        <v>5</v>
      </c>
      <c r="L736" s="235">
        <f t="shared" si="968"/>
      </c>
      <c r="M736" s="232">
        <v>1</v>
      </c>
      <c r="N736" s="236">
        <f t="shared" si="1030"/>
      </c>
      <c r="O736" s="232">
        <v>1</v>
      </c>
      <c r="P736" s="236">
        <f t="shared" si="1065"/>
      </c>
      <c r="Q736" s="237">
        <f>(M736+M737)/(O736+O737)</f>
      </c>
      <c r="R736" s="238">
        <v>7</v>
      </c>
      <c r="S736" s="237">
        <f>(O736+O737)/(K736+K737)</f>
      </c>
      <c r="T736" s="238">
        <v>2</v>
      </c>
      <c r="U736" s="239">
        <f>F736/T736</f>
      </c>
      <c r="V736" s="240">
        <f>(F736+500)/T736</f>
      </c>
      <c r="W736" s="241">
        <v>663.6000000000022</v>
      </c>
      <c r="X736" s="240">
        <f>W736/T736</f>
      </c>
      <c r="Y736" s="237">
        <f>T736/R736</f>
      </c>
      <c r="Z736" s="240">
        <f>W736/F736</f>
      </c>
      <c r="AA736" s="240">
        <f>W736/(F736+500)</f>
      </c>
      <c r="AB736" s="238">
        <v>0</v>
      </c>
      <c r="AC736" s="238">
        <v>0</v>
      </c>
      <c r="AD736" s="237">
        <f>AB736/T736</f>
      </c>
      <c r="AE736" s="240">
        <f>(W736-AC736)/(F736+500)</f>
      </c>
      <c r="AF736" s="240" t="s">
        <v>266</v>
      </c>
    </row>
    <row r="737">
      <c r="A737" s="228"/>
      <c r="B737" s="229"/>
      <c r="C737" s="256"/>
      <c r="D737" s="231" t="s">
        <v>251</v>
      </c>
      <c r="E737" s="232">
        <v>1281.91</v>
      </c>
      <c r="F737" s="233"/>
      <c r="G737" s="232">
        <v>10359</v>
      </c>
      <c r="H737" s="232">
        <v>701</v>
      </c>
      <c r="I737" s="234">
        <f t="shared" si="735"/>
      </c>
      <c r="J737" s="235">
        <f t="shared" si="876"/>
      </c>
      <c r="K737" s="232">
        <v>35</v>
      </c>
      <c r="L737" s="235">
        <f t="shared" si="968"/>
      </c>
      <c r="M737" s="232">
        <v>0</v>
      </c>
      <c r="N737" s="236">
        <f t="shared" si="1030"/>
      </c>
      <c r="O737" s="232">
        <v>1</v>
      </c>
      <c r="P737" s="236">
        <f t="shared" si="1065"/>
      </c>
      <c r="Q737" s="237"/>
      <c r="R737" s="238"/>
      <c r="S737" s="237"/>
      <c r="T737" s="238"/>
      <c r="U737" s="239"/>
      <c r="V737" s="240"/>
      <c r="W737" s="241"/>
      <c r="X737" s="240"/>
      <c r="Y737" s="237"/>
      <c r="Z737" s="240"/>
      <c r="AA737" s="240"/>
      <c r="AB737" s="238"/>
      <c r="AC737" s="238"/>
      <c r="AD737" s="237"/>
      <c r="AE737" s="240"/>
      <c r="AF737" s="242" t="s">
        <v>252</v>
      </c>
    </row>
    <row r="738">
      <c r="A738" s="228"/>
      <c r="B738" s="229" t="s">
        <v>277</v>
      </c>
      <c r="C738" s="256" t="s">
        <v>291</v>
      </c>
      <c r="D738" s="231" t="s">
        <v>249</v>
      </c>
      <c r="E738" s="232">
        <v>89.68</v>
      </c>
      <c r="F738" s="313">
        <v>902.19</v>
      </c>
      <c r="G738" s="232">
        <v>543</v>
      </c>
      <c r="H738" s="232">
        <v>217</v>
      </c>
      <c r="I738" s="234">
        <f t="shared" si="735"/>
      </c>
      <c r="J738" s="235">
        <f t="shared" si="876"/>
      </c>
      <c r="K738" s="232">
        <v>1</v>
      </c>
      <c r="L738" s="235">
        <f t="shared" si="968"/>
      </c>
      <c r="M738" s="232">
        <v>0</v>
      </c>
      <c r="N738" s="236">
        <f t="shared" si="1030"/>
      </c>
      <c r="O738" s="232">
        <v>0</v>
      </c>
      <c r="P738" s="236">
        <f t="shared" si="1065"/>
      </c>
      <c r="Q738" s="237">
        <f>(M738+M739)/(O738+O739)</f>
      </c>
      <c r="R738" s="238">
        <v>2</v>
      </c>
      <c r="S738" s="237">
        <f>(O738+O739)/(K738+K739)</f>
      </c>
      <c r="T738" s="238">
        <v>0</v>
      </c>
      <c r="U738" s="239">
        <f>F738/T738</f>
      </c>
      <c r="V738" s="240">
        <f>(F738+500)/T738</f>
      </c>
      <c r="W738" s="241">
        <v>0</v>
      </c>
      <c r="X738" s="240">
        <f>W738/T738</f>
      </c>
      <c r="Y738" s="237">
        <f>T738/R738</f>
      </c>
      <c r="Z738" s="240">
        <f>W738/F738</f>
      </c>
      <c r="AA738" s="240">
        <f>W738/(F738+500)</f>
      </c>
      <c r="AB738" s="238">
        <v>0</v>
      </c>
      <c r="AC738" s="238">
        <v>0</v>
      </c>
      <c r="AD738" s="237">
        <f>AB738/T738</f>
      </c>
      <c r="AE738" s="240">
        <f>(W738-AC738)/(F738+500)</f>
      </c>
      <c r="AF738" s="240" t="s">
        <v>266</v>
      </c>
    </row>
    <row r="739">
      <c r="A739" s="228"/>
      <c r="B739" s="229"/>
      <c r="C739" s="256"/>
      <c r="D739" s="231" t="s">
        <v>251</v>
      </c>
      <c r="E739" s="232">
        <v>790.4</v>
      </c>
      <c r="F739" s="233"/>
      <c r="G739" s="232">
        <v>7472</v>
      </c>
      <c r="H739" s="232">
        <v>549</v>
      </c>
      <c r="I739" s="234">
        <f t="shared" si="735"/>
      </c>
      <c r="J739" s="235">
        <f t="shared" si="876"/>
      </c>
      <c r="K739" s="232">
        <v>19</v>
      </c>
      <c r="L739" s="235">
        <f t="shared" si="968"/>
      </c>
      <c r="M739" s="232">
        <v>0</v>
      </c>
      <c r="N739" s="236">
        <f t="shared" si="1030"/>
      </c>
      <c r="O739" s="232">
        <v>1</v>
      </c>
      <c r="P739" s="236">
        <f t="shared" si="1065"/>
      </c>
      <c r="Q739" s="237"/>
      <c r="R739" s="238"/>
      <c r="S739" s="237"/>
      <c r="T739" s="238"/>
      <c r="U739" s="239"/>
      <c r="V739" s="240"/>
      <c r="W739" s="241"/>
      <c r="X739" s="240"/>
      <c r="Y739" s="237"/>
      <c r="Z739" s="240"/>
      <c r="AA739" s="240"/>
      <c r="AB739" s="238"/>
      <c r="AC739" s="238"/>
      <c r="AD739" s="237"/>
      <c r="AE739" s="240"/>
      <c r="AF739" s="242" t="s">
        <v>252</v>
      </c>
    </row>
    <row r="740">
      <c r="A740" s="228"/>
      <c r="B740" s="246" t="s">
        <v>257</v>
      </c>
      <c r="C740" s="246"/>
      <c r="D740" s="246"/>
      <c r="E740" s="247">
        <f>SUM(E730:E739)</f>
      </c>
      <c r="F740" s="247">
        <f>SUM(F730:F739)</f>
      </c>
      <c r="G740" s="247">
        <f>SUM(G730:G739)</f>
      </c>
      <c r="H740" s="247">
        <f>SUM(H730:H739)</f>
      </c>
      <c r="I740" s="248">
        <f t="shared" si="735"/>
      </c>
      <c r="J740" s="249">
        <f>SUM(J730:J739)</f>
      </c>
      <c r="K740" s="247">
        <f>SUM(K730:K739)</f>
      </c>
      <c r="L740" s="249">
        <f t="shared" si="968"/>
      </c>
      <c r="M740" s="247">
        <f>SUM(M730:M739)</f>
      </c>
      <c r="N740" s="250">
        <f t="shared" si="1030"/>
      </c>
      <c r="O740" s="247">
        <f>SUM(O730:O739)</f>
      </c>
      <c r="P740" s="250">
        <f t="shared" si="1065"/>
      </c>
      <c r="Q740" s="251">
        <f t="shared" ref="Q740:Q741" si="937">M740/O740</f>
      </c>
      <c r="R740" s="247">
        <f>SUM(R730:R739)</f>
      </c>
      <c r="S740" s="251">
        <f t="shared" ref="S740:S741" si="999">(O740+O740)/(K740+K740)</f>
      </c>
      <c r="T740" s="247">
        <f>SUM(T730:T739)</f>
      </c>
      <c r="U740" s="252">
        <f t="shared" ref="U740:U741" si="72">F740/T740</f>
      </c>
      <c r="V740" s="253">
        <f>(F740+5*500)/T740</f>
      </c>
      <c r="W740" s="249">
        <f>SUM(W730:W739)</f>
      </c>
      <c r="X740" s="254">
        <f t="shared" ref="X740:X741" si="240">W740/T740</f>
      </c>
      <c r="Y740" s="251">
        <f t="shared" ref="Y740:Y741" si="378">T740/R740</f>
      </c>
      <c r="Z740" s="253">
        <f t="shared" ref="Z740:Z741" si="516">W740/F740</f>
      </c>
      <c r="AA740" s="253">
        <f>W740/(F740+COUNT(W730:W739)*500)</f>
      </c>
      <c r="AB740" s="247">
        <f>SUM(AB730:AB739)</f>
      </c>
      <c r="AC740" s="247">
        <f>SUM(AC730:AC739)</f>
      </c>
      <c r="AD740" s="251">
        <f t="shared" ref="AD740:AD741" si="654">AB740/T740</f>
      </c>
      <c r="AE740" s="255">
        <f>(W740-AC740)/(F740+COUNT(W730:W739)*500)</f>
      </c>
      <c r="AF740" s="240"/>
    </row>
    <row r="741">
      <c r="A741" s="228"/>
      <c r="B741" s="258" t="s">
        <v>278</v>
      </c>
      <c r="C741" s="258"/>
      <c r="D741" s="258"/>
      <c r="E741" s="259">
        <f>SUM(E707)+E718+E729+E740</f>
      </c>
      <c r="F741" s="259">
        <f>SUM(F707)+F718+F729+F740</f>
      </c>
      <c r="G741" s="259">
        <f>SUM(G707)+G718+G729+G740</f>
      </c>
      <c r="H741" s="259">
        <f>SUM(H707)+H718+H729+H740</f>
      </c>
      <c r="I741" s="260">
        <f t="shared" si="735"/>
      </c>
      <c r="J741" s="261">
        <f>(E741/G741)*1000</f>
      </c>
      <c r="K741" s="262">
        <f>SUM(K707)+K718+K729+K740</f>
      </c>
      <c r="L741" s="261">
        <f t="shared" si="968"/>
      </c>
      <c r="M741" s="262">
        <f>SUM(M707)+M718+M729+M740</f>
      </c>
      <c r="N741" s="263">
        <f t="shared" si="1030"/>
      </c>
      <c r="O741" s="262">
        <f>SUM(O707)+O718+O729+O740</f>
      </c>
      <c r="P741" s="263">
        <f t="shared" si="1065"/>
      </c>
      <c r="Q741" s="264">
        <f t="shared" si="937"/>
      </c>
      <c r="R741" s="262">
        <f>SUM(R707)+R718+R729+R740</f>
      </c>
      <c r="S741" s="264">
        <f t="shared" si="999"/>
      </c>
      <c r="T741" s="262">
        <f>SUM(T707)+T718+T729+T740</f>
      </c>
      <c r="U741" s="265">
        <f t="shared" si="72"/>
      </c>
      <c r="V741" s="259">
        <f>(F741+4*500)/T741</f>
      </c>
      <c r="W741" s="265">
        <f>SUM(W707)+W718+W729+W740</f>
      </c>
      <c r="X741" s="259">
        <f t="shared" si="240"/>
      </c>
      <c r="Y741" s="264">
        <f t="shared" si="378"/>
      </c>
      <c r="Z741" s="259">
        <f t="shared" si="516"/>
      </c>
      <c r="AA741" s="259">
        <f>W741/(F741+COUNT(W697:W706,W708:W717,W719:W728,W730:W739)*500)</f>
      </c>
      <c r="AB741" s="262">
        <f>SUM(AB707)+AB718+AB729+AB740</f>
      </c>
      <c r="AC741" s="262">
        <f>SUM(AC707)+AC718+AC729+AC740</f>
      </c>
      <c r="AD741" s="264">
        <f t="shared" si="654"/>
      </c>
      <c r="AE741" s="259">
        <f>(W741-AC741)/(F741+COUNT(W697:W706,W708:W717,W719:W728,W730:W739)*500)</f>
      </c>
      <c r="AF741" s="240"/>
    </row>
    <row r="742">
      <c r="A742" s="220" t="s">
        <v>214</v>
      </c>
      <c r="B742" s="220" t="s">
        <v>215</v>
      </c>
      <c r="C742" s="220" t="s">
        <v>216</v>
      </c>
      <c r="D742" s="220" t="s">
        <v>217</v>
      </c>
      <c r="E742" s="220" t="s">
        <v>218</v>
      </c>
      <c r="F742" s="220" t="s">
        <v>219</v>
      </c>
      <c r="G742" s="220" t="s">
        <v>220</v>
      </c>
      <c r="H742" s="220" t="s">
        <v>221</v>
      </c>
      <c r="I742" s="221" t="s">
        <v>222</v>
      </c>
      <c r="J742" s="222" t="s">
        <v>223</v>
      </c>
      <c r="K742" s="220" t="s">
        <v>224</v>
      </c>
      <c r="L742" s="222" t="s">
        <v>225</v>
      </c>
      <c r="M742" s="220" t="s">
        <v>226</v>
      </c>
      <c r="N742" s="223" t="s">
        <v>227</v>
      </c>
      <c r="O742" s="220" t="s">
        <v>228</v>
      </c>
      <c r="P742" s="223" t="s">
        <v>229</v>
      </c>
      <c r="Q742" s="221" t="s">
        <v>230</v>
      </c>
      <c r="R742" s="224" t="s">
        <v>231</v>
      </c>
      <c r="S742" s="225" t="s">
        <v>232</v>
      </c>
      <c r="T742" s="224" t="s">
        <v>233</v>
      </c>
      <c r="U742" s="226" t="s">
        <v>234</v>
      </c>
      <c r="V742" s="227" t="s">
        <v>235</v>
      </c>
      <c r="W742" s="226" t="s">
        <v>236</v>
      </c>
      <c r="X742" s="227" t="s">
        <v>237</v>
      </c>
      <c r="Y742" s="225" t="s">
        <v>238</v>
      </c>
      <c r="Z742" s="227" t="s">
        <v>239</v>
      </c>
      <c r="AA742" s="227" t="s">
        <v>240</v>
      </c>
      <c r="AB742" s="227" t="s">
        <v>241</v>
      </c>
      <c r="AC742" s="224" t="s">
        <v>242</v>
      </c>
      <c r="AD742" s="225" t="s">
        <v>243</v>
      </c>
      <c r="AE742" s="227" t="s">
        <v>244</v>
      </c>
      <c r="AF742" s="227" t="s">
        <v>245</v>
      </c>
    </row>
    <row r="743">
      <c r="A743" s="228" t="s">
        <v>306</v>
      </c>
      <c r="B743" s="229" t="s">
        <v>247</v>
      </c>
      <c r="C743" s="256" t="s">
        <v>273</v>
      </c>
      <c r="D743" s="231" t="s">
        <v>249</v>
      </c>
      <c r="E743" s="232">
        <v>186.22</v>
      </c>
      <c r="F743" s="233">
        <f>E743+E744</f>
      </c>
      <c r="G743" s="232">
        <v>1154</v>
      </c>
      <c r="H743" s="232">
        <v>714</v>
      </c>
      <c r="I743" s="234">
        <f t="shared" ref="I743:I787" si="736">H743/G743</f>
      </c>
      <c r="J743" s="235">
        <f t="shared" ref="J743:J746" si="877">(E743/G743)*1000</f>
      </c>
      <c r="K743" s="232">
        <v>1</v>
      </c>
      <c r="L743" s="235">
        <f t="shared" ref="L743:L787" si="969">E743/K743</f>
      </c>
      <c r="M743" s="232">
        <v>0</v>
      </c>
      <c r="N743" s="236">
        <f t="shared" ref="N743:N787" si="1031">E743/M743</f>
      </c>
      <c r="O743" s="232">
        <v>0</v>
      </c>
      <c r="P743" s="236">
        <f t="shared" ref="P743:P760" si="1066">E743/O743</f>
      </c>
      <c r="Q743" s="237">
        <f>(M743+M744)/(O743+O744)</f>
      </c>
      <c r="R743" s="238">
        <v>6</v>
      </c>
      <c r="S743" s="237">
        <f>(O743+O744)/(K743+K744)</f>
      </c>
      <c r="T743" s="238">
        <v>0</v>
      </c>
      <c r="U743" s="239">
        <f>F743/T743</f>
      </c>
      <c r="V743" s="240">
        <f>(F743+500)/T743</f>
      </c>
      <c r="W743" s="241">
        <v>0</v>
      </c>
      <c r="X743" s="240">
        <f>W743/T743</f>
      </c>
      <c r="Y743" s="237">
        <f>T743/R743</f>
      </c>
      <c r="Z743" s="240">
        <f>W743/F743</f>
      </c>
      <c r="AA743" s="240">
        <f>W743/(F743+500)</f>
      </c>
      <c r="AB743" s="238">
        <v>0</v>
      </c>
      <c r="AC743" s="238">
        <v>0</v>
      </c>
      <c r="AD743" s="237">
        <f>AB743/T743</f>
      </c>
      <c r="AE743" s="240">
        <f>(W743-AC743)/(F743+500)</f>
      </c>
      <c r="AF743" s="240" t="s">
        <v>250</v>
      </c>
    </row>
    <row r="744">
      <c r="A744" s="228"/>
      <c r="B744" s="229"/>
      <c r="C744" s="256"/>
      <c r="D744" s="231" t="s">
        <v>251</v>
      </c>
      <c r="E744" s="232">
        <v>965.42</v>
      </c>
      <c r="F744" s="233"/>
      <c r="G744" s="232">
        <v>7672</v>
      </c>
      <c r="H744" s="232">
        <v>946</v>
      </c>
      <c r="I744" s="234">
        <f t="shared" si="736"/>
      </c>
      <c r="J744" s="235">
        <f t="shared" si="877"/>
      </c>
      <c r="K744" s="232">
        <v>17</v>
      </c>
      <c r="L744" s="235">
        <f t="shared" si="969"/>
      </c>
      <c r="M744" s="232">
        <v>0</v>
      </c>
      <c r="N744" s="236">
        <f t="shared" si="1031"/>
      </c>
      <c r="O744" s="232">
        <v>1</v>
      </c>
      <c r="P744" s="236">
        <f t="shared" si="1066"/>
      </c>
      <c r="Q744" s="237"/>
      <c r="R744" s="238"/>
      <c r="S744" s="237"/>
      <c r="T744" s="238"/>
      <c r="U744" s="239"/>
      <c r="V744" s="240"/>
      <c r="W744" s="241"/>
      <c r="X744" s="240"/>
      <c r="Y744" s="237"/>
      <c r="Z744" s="240"/>
      <c r="AA744" s="240"/>
      <c r="AB744" s="238"/>
      <c r="AC744" s="238"/>
      <c r="AD744" s="237"/>
      <c r="AE744" s="240"/>
      <c r="AF744" s="242" t="s">
        <v>303</v>
      </c>
    </row>
    <row r="745">
      <c r="A745" s="228"/>
      <c r="B745" s="229" t="s">
        <v>253</v>
      </c>
      <c r="C745" s="256" t="s">
        <v>273</v>
      </c>
      <c r="D745" s="231" t="s">
        <v>249</v>
      </c>
      <c r="E745" s="243">
        <v>304.92</v>
      </c>
      <c r="F745" s="233">
        <f>E745+E746</f>
      </c>
      <c r="G745" s="232">
        <v>1638</v>
      </c>
      <c r="H745" s="232">
        <v>748</v>
      </c>
      <c r="I745" s="234">
        <f t="shared" si="736"/>
      </c>
      <c r="J745" s="235">
        <f t="shared" si="877"/>
      </c>
      <c r="K745" s="232">
        <v>6</v>
      </c>
      <c r="L745" s="235">
        <f t="shared" si="969"/>
      </c>
      <c r="M745" s="232">
        <v>1</v>
      </c>
      <c r="N745" s="236">
        <f t="shared" si="1031"/>
      </c>
      <c r="O745" s="232">
        <v>1</v>
      </c>
      <c r="P745" s="236">
        <f t="shared" si="1066"/>
      </c>
      <c r="Q745" s="237">
        <f>(M745+M746)/(O745+O746)</f>
      </c>
      <c r="R745" s="238">
        <v>7</v>
      </c>
      <c r="S745" s="237">
        <f>(O745+O746)/(K745+K746)</f>
      </c>
      <c r="T745" s="238">
        <v>2</v>
      </c>
      <c r="U745" s="239">
        <f>F745/T745</f>
      </c>
      <c r="V745" s="240">
        <f>(F745+500)/T745</f>
      </c>
      <c r="W745" s="241">
        <v>2455.2</v>
      </c>
      <c r="X745" s="240">
        <f>W745/T745</f>
      </c>
      <c r="Y745" s="237">
        <f>T745/R745</f>
      </c>
      <c r="Z745" s="240">
        <f>W745/F745</f>
      </c>
      <c r="AA745" s="240">
        <f>W745/(F745+500)</f>
      </c>
      <c r="AB745" s="238">
        <v>1</v>
      </c>
      <c r="AC745" s="238">
        <v>2011.2</v>
      </c>
      <c r="AD745" s="237">
        <f>AB745/T745</f>
      </c>
      <c r="AE745" s="240">
        <f>(W745-AC745)/(F745+500)</f>
      </c>
      <c r="AF745" s="240" t="s">
        <v>250</v>
      </c>
    </row>
    <row r="746">
      <c r="A746" s="228"/>
      <c r="B746" s="229"/>
      <c r="C746" s="256"/>
      <c r="D746" s="231" t="s">
        <v>251</v>
      </c>
      <c r="E746" s="243">
        <v>866.91</v>
      </c>
      <c r="F746" s="233"/>
      <c r="G746" s="232">
        <v>6038</v>
      </c>
      <c r="H746" s="232">
        <v>465</v>
      </c>
      <c r="I746" s="234">
        <f t="shared" si="736"/>
      </c>
      <c r="J746" s="235">
        <f t="shared" si="877"/>
      </c>
      <c r="K746" s="232">
        <v>24</v>
      </c>
      <c r="L746" s="235">
        <f t="shared" si="969"/>
      </c>
      <c r="M746" s="232">
        <v>1</v>
      </c>
      <c r="N746" s="236">
        <f t="shared" si="1031"/>
      </c>
      <c r="O746" s="232">
        <v>4</v>
      </c>
      <c r="P746" s="236">
        <f t="shared" si="1066"/>
      </c>
      <c r="Q746" s="237"/>
      <c r="R746" s="238"/>
      <c r="S746" s="237"/>
      <c r="T746" s="238"/>
      <c r="U746" s="239"/>
      <c r="V746" s="240"/>
      <c r="W746" s="241"/>
      <c r="X746" s="240"/>
      <c r="Y746" s="237"/>
      <c r="Z746" s="240"/>
      <c r="AA746" s="240"/>
      <c r="AB746" s="238"/>
      <c r="AC746" s="238"/>
      <c r="AD746" s="237"/>
      <c r="AE746" s="240"/>
      <c r="AF746" s="242" t="s">
        <v>303</v>
      </c>
    </row>
    <row r="747">
      <c r="A747" s="228"/>
      <c r="B747" s="229" t="s">
        <v>254</v>
      </c>
      <c r="C747" s="256" t="s">
        <v>273</v>
      </c>
      <c r="D747" s="231" t="s">
        <v>249</v>
      </c>
      <c r="E747" s="232">
        <v>276.54</v>
      </c>
      <c r="F747" s="233">
        <f>E747+E748</f>
      </c>
      <c r="G747" s="232">
        <v>1306</v>
      </c>
      <c r="H747" s="232">
        <v>316</v>
      </c>
      <c r="I747" s="234">
        <f t="shared" si="736"/>
      </c>
      <c r="J747" s="234">
        <f t="shared" ref="J747:J750" si="791">I747/H747</f>
      </c>
      <c r="K747" s="232">
        <v>5</v>
      </c>
      <c r="L747" s="235">
        <f t="shared" si="969"/>
      </c>
      <c r="M747" s="232">
        <v>0</v>
      </c>
      <c r="N747" s="236">
        <f t="shared" si="1031"/>
      </c>
      <c r="O747" s="232">
        <v>0</v>
      </c>
      <c r="P747" s="236">
        <f t="shared" si="1066"/>
      </c>
      <c r="Q747" s="237">
        <f>(M747+M748)/(O747+O748)</f>
      </c>
      <c r="R747" s="238">
        <v>4</v>
      </c>
      <c r="S747" s="237">
        <f>(O747+O748)/(K747+K748)</f>
      </c>
      <c r="T747" s="238">
        <v>2</v>
      </c>
      <c r="U747" s="239">
        <f>F747/T747</f>
      </c>
      <c r="V747" s="240">
        <f>(F747+500)/T747</f>
      </c>
      <c r="W747" s="241">
        <v>1491.6</v>
      </c>
      <c r="X747" s="240">
        <f>W747/T747</f>
      </c>
      <c r="Y747" s="237">
        <f>T747/R747</f>
      </c>
      <c r="Z747" s="240">
        <f>W747/F747</f>
      </c>
      <c r="AA747" s="240">
        <f>W747/(F747+500)</f>
      </c>
      <c r="AB747" s="238">
        <v>0</v>
      </c>
      <c r="AC747" s="238">
        <v>0</v>
      </c>
      <c r="AD747" s="237">
        <f>AB747/T747</f>
      </c>
      <c r="AE747" s="240">
        <f>(W747-AC747)/(F747+500)</f>
      </c>
      <c r="AF747" s="240" t="s">
        <v>250</v>
      </c>
    </row>
    <row r="748">
      <c r="A748" s="228"/>
      <c r="B748" s="229"/>
      <c r="C748" s="256"/>
      <c r="D748" s="231" t="s">
        <v>251</v>
      </c>
      <c r="E748" s="232">
        <v>907.48</v>
      </c>
      <c r="F748" s="233"/>
      <c r="G748" s="232">
        <v>6886</v>
      </c>
      <c r="H748" s="232">
        <v>306</v>
      </c>
      <c r="I748" s="234">
        <f t="shared" si="736"/>
      </c>
      <c r="J748" s="234">
        <f t="shared" si="791"/>
      </c>
      <c r="K748" s="232">
        <v>16</v>
      </c>
      <c r="L748" s="235">
        <f t="shared" si="969"/>
      </c>
      <c r="M748" s="232">
        <v>2</v>
      </c>
      <c r="N748" s="236">
        <f t="shared" si="1031"/>
      </c>
      <c r="O748" s="232">
        <v>2</v>
      </c>
      <c r="P748" s="236">
        <f t="shared" si="1066"/>
      </c>
      <c r="Q748" s="237"/>
      <c r="R748" s="238"/>
      <c r="S748" s="237"/>
      <c r="T748" s="238"/>
      <c r="U748" s="239"/>
      <c r="V748" s="240"/>
      <c r="W748" s="241"/>
      <c r="X748" s="240"/>
      <c r="Y748" s="237"/>
      <c r="Z748" s="240"/>
      <c r="AA748" s="240"/>
      <c r="AB748" s="238"/>
      <c r="AC748" s="238"/>
      <c r="AD748" s="237"/>
      <c r="AE748" s="240"/>
      <c r="AF748" s="242" t="s">
        <v>303</v>
      </c>
    </row>
    <row r="749">
      <c r="A749" s="228"/>
      <c r="B749" s="229" t="s">
        <v>255</v>
      </c>
      <c r="C749" s="256" t="s">
        <v>273</v>
      </c>
      <c r="D749" s="231" t="s">
        <v>249</v>
      </c>
      <c r="E749" s="232">
        <v>282.31</v>
      </c>
      <c r="F749" s="233">
        <f>E749+E750</f>
      </c>
      <c r="G749" s="232">
        <v>1303</v>
      </c>
      <c r="H749" s="232">
        <v>200</v>
      </c>
      <c r="I749" s="234">
        <f t="shared" si="736"/>
      </c>
      <c r="J749" s="234">
        <f t="shared" si="791"/>
      </c>
      <c r="K749" s="232">
        <v>4</v>
      </c>
      <c r="L749" s="235">
        <f t="shared" si="969"/>
      </c>
      <c r="M749" s="232">
        <v>1</v>
      </c>
      <c r="N749" s="236">
        <f t="shared" si="1031"/>
      </c>
      <c r="O749" s="232">
        <v>2</v>
      </c>
      <c r="P749" s="236">
        <f t="shared" si="1066"/>
      </c>
      <c r="Q749" s="237">
        <f>(M749+M750)/(O749+O750)</f>
      </c>
      <c r="R749" s="238">
        <v>5</v>
      </c>
      <c r="S749" s="315">
        <v>1</v>
      </c>
      <c r="T749" s="238">
        <v>1</v>
      </c>
      <c r="U749" s="239">
        <f>F749/T749</f>
      </c>
      <c r="V749" s="240">
        <f>(F749+500)/T749</f>
      </c>
      <c r="W749" s="241">
        <v>1663.2</v>
      </c>
      <c r="X749" s="240">
        <f>W749/T749</f>
      </c>
      <c r="Y749" s="237">
        <f>T749/R749</f>
      </c>
      <c r="Z749" s="240">
        <f>W749/F749</f>
      </c>
      <c r="AA749" s="240">
        <f>W749/(F749+500)</f>
      </c>
      <c r="AB749" s="238">
        <v>0</v>
      </c>
      <c r="AC749" s="238">
        <v>0</v>
      </c>
      <c r="AD749" s="237">
        <f>AB749/T749</f>
      </c>
      <c r="AE749" s="240">
        <f>(W749-AC749)/(F749+500)</f>
      </c>
      <c r="AF749" s="240" t="s">
        <v>250</v>
      </c>
    </row>
    <row r="750">
      <c r="A750" s="228"/>
      <c r="B750" s="229"/>
      <c r="C750" s="256"/>
      <c r="D750" s="231" t="s">
        <v>251</v>
      </c>
      <c r="E750" s="232">
        <v>1068.93</v>
      </c>
      <c r="F750" s="233"/>
      <c r="G750" s="232">
        <v>6448</v>
      </c>
      <c r="H750" s="232">
        <v>267</v>
      </c>
      <c r="I750" s="234">
        <f t="shared" si="736"/>
      </c>
      <c r="J750" s="234">
        <f t="shared" si="791"/>
      </c>
      <c r="K750" s="232">
        <v>11</v>
      </c>
      <c r="L750" s="235">
        <f t="shared" si="969"/>
      </c>
      <c r="M750" s="232">
        <v>0</v>
      </c>
      <c r="N750" s="236">
        <f t="shared" si="1031"/>
      </c>
      <c r="O750" s="232">
        <v>2</v>
      </c>
      <c r="P750" s="236">
        <f t="shared" si="1066"/>
      </c>
      <c r="Q750" s="237"/>
      <c r="R750" s="238"/>
      <c r="S750" s="315"/>
      <c r="T750" s="238"/>
      <c r="U750" s="239"/>
      <c r="V750" s="240"/>
      <c r="W750" s="241"/>
      <c r="X750" s="240"/>
      <c r="Y750" s="237"/>
      <c r="Z750" s="240"/>
      <c r="AA750" s="240"/>
      <c r="AB750" s="238"/>
      <c r="AC750" s="238"/>
      <c r="AD750" s="237"/>
      <c r="AE750" s="240"/>
      <c r="AF750" s="242" t="s">
        <v>303</v>
      </c>
    </row>
    <row r="751">
      <c r="A751" s="228"/>
      <c r="B751" s="229" t="s">
        <v>256</v>
      </c>
      <c r="C751" s="256" t="s">
        <v>273</v>
      </c>
      <c r="D751" s="231" t="s">
        <v>249</v>
      </c>
      <c r="E751" s="243">
        <v>268.72</v>
      </c>
      <c r="F751" s="244">
        <f>E751+E752</f>
      </c>
      <c r="G751" s="232">
        <v>1015</v>
      </c>
      <c r="H751" s="232">
        <v>146</v>
      </c>
      <c r="I751" s="234">
        <f t="shared" si="736"/>
      </c>
      <c r="J751" s="235">
        <f t="shared" ref="J751:J755" si="878">(E751/G751)*1000</f>
      </c>
      <c r="K751" s="232">
        <v>6</v>
      </c>
      <c r="L751" s="235">
        <f t="shared" si="969"/>
      </c>
      <c r="M751" s="232">
        <v>0</v>
      </c>
      <c r="N751" s="236">
        <f t="shared" si="1031"/>
      </c>
      <c r="O751" s="232">
        <v>0</v>
      </c>
      <c r="P751" s="236">
        <f t="shared" si="1066"/>
      </c>
      <c r="Q751" s="237">
        <f>(M751+M752)/(O751+O752)</f>
      </c>
      <c r="R751" s="238">
        <v>7</v>
      </c>
      <c r="S751" s="237">
        <f>(O751+O752)/(K751+K752)</f>
      </c>
      <c r="T751" s="238">
        <v>4</v>
      </c>
      <c r="U751" s="239">
        <f>F751/T751</f>
      </c>
      <c r="V751" s="240">
        <f>(F751+500)/T751</f>
      </c>
      <c r="W751" s="238">
        <v>5181.6</v>
      </c>
      <c r="X751" s="240">
        <f>W751/T751</f>
      </c>
      <c r="Y751" s="237">
        <f>T751/R751</f>
      </c>
      <c r="Z751" s="240">
        <f>W751/F751</f>
      </c>
      <c r="AA751" s="240">
        <f>W751/(F751+500)</f>
      </c>
      <c r="AB751" s="238">
        <v>0</v>
      </c>
      <c r="AC751" s="238">
        <v>0</v>
      </c>
      <c r="AD751" s="237">
        <f>AB751/T751</f>
      </c>
      <c r="AE751" s="240">
        <f>(W751-AC751)/(F751+500)</f>
      </c>
      <c r="AF751" s="240" t="s">
        <v>250</v>
      </c>
    </row>
    <row r="752">
      <c r="A752" s="228"/>
      <c r="B752" s="229"/>
      <c r="C752" s="256"/>
      <c r="D752" s="231" t="s">
        <v>251</v>
      </c>
      <c r="E752" s="243">
        <v>1347.5</v>
      </c>
      <c r="F752" s="244"/>
      <c r="G752" s="232">
        <v>6980</v>
      </c>
      <c r="H752" s="245">
        <v>340</v>
      </c>
      <c r="I752" s="234">
        <f t="shared" si="736"/>
      </c>
      <c r="J752" s="235">
        <f t="shared" si="878"/>
      </c>
      <c r="K752" s="232">
        <v>21</v>
      </c>
      <c r="L752" s="235">
        <f t="shared" si="969"/>
      </c>
      <c r="M752" s="232">
        <v>4</v>
      </c>
      <c r="N752" s="236">
        <f t="shared" si="1031"/>
      </c>
      <c r="O752" s="232">
        <v>5</v>
      </c>
      <c r="P752" s="236">
        <f t="shared" si="1066"/>
      </c>
      <c r="Q752" s="237"/>
      <c r="R752" s="238"/>
      <c r="S752" s="237"/>
      <c r="T752" s="238"/>
      <c r="U752" s="239"/>
      <c r="V752" s="240"/>
      <c r="W752" s="238"/>
      <c r="X752" s="240"/>
      <c r="Y752" s="237"/>
      <c r="Z752" s="240"/>
      <c r="AA752" s="240"/>
      <c r="AB752" s="238"/>
      <c r="AC752" s="238"/>
      <c r="AD752" s="237"/>
      <c r="AE752" s="240"/>
      <c r="AF752" s="242" t="s">
        <v>303</v>
      </c>
    </row>
    <row r="753">
      <c r="A753" s="228"/>
      <c r="B753" s="246" t="s">
        <v>257</v>
      </c>
      <c r="C753" s="246"/>
      <c r="D753" s="246"/>
      <c r="E753" s="247">
        <f>SUM(E743:E752)</f>
      </c>
      <c r="F753" s="247">
        <f>SUM(F743:F752)</f>
      </c>
      <c r="G753" s="247">
        <f>SUM(G743:G752)</f>
      </c>
      <c r="H753" s="247">
        <f>SUM(H743:H752)</f>
      </c>
      <c r="I753" s="248">
        <f t="shared" si="736"/>
      </c>
      <c r="J753" s="249">
        <f t="shared" si="878"/>
      </c>
      <c r="K753" s="247">
        <f>SUM(K743:K752)</f>
      </c>
      <c r="L753" s="249">
        <f t="shared" si="969"/>
      </c>
      <c r="M753" s="247">
        <f>SUM(M743:M752)</f>
      </c>
      <c r="N753" s="250">
        <f t="shared" si="1031"/>
      </c>
      <c r="O753" s="247">
        <f>SUM(O743:O752)</f>
      </c>
      <c r="P753" s="250">
        <f t="shared" si="1066"/>
      </c>
      <c r="Q753" s="251">
        <f>M753/O753</f>
      </c>
      <c r="R753" s="247">
        <f>SUM(R743:R752)</f>
      </c>
      <c r="S753" s="251">
        <f>(O753+O753)/(K753+K753)</f>
      </c>
      <c r="T753" s="247">
        <f>SUM(T743:T752)</f>
      </c>
      <c r="U753" s="252">
        <f t="shared" ref="U753:U754" si="73">F753/T753</f>
      </c>
      <c r="V753" s="253">
        <f>(F753+5*500)/T753</f>
      </c>
      <c r="W753" s="249">
        <f>SUM(W743:W752)</f>
      </c>
      <c r="X753" s="254">
        <f t="shared" ref="X753:X754" si="241">W753/T753</f>
      </c>
      <c r="Y753" s="251">
        <f t="shared" ref="Y753:Y754" si="379">T753/R753</f>
      </c>
      <c r="Z753" s="253">
        <f t="shared" ref="Z753:Z754" si="517">W753/F753</f>
      </c>
      <c r="AA753" s="253">
        <f>W753/(F753+COUNT(W743:W752)*500)</f>
      </c>
      <c r="AB753" s="247">
        <f>SUM(AB743:AB752)</f>
      </c>
      <c r="AC753" s="247">
        <f>SUM(AC743:AC752)</f>
      </c>
      <c r="AD753" s="251">
        <f t="shared" ref="AD753:AD754" si="655">AB753/T753</f>
      </c>
      <c r="AE753" s="255">
        <f>(W753-AC753)/(F753+COUNT(W743:W752)*500)</f>
      </c>
      <c r="AF753" s="240"/>
    </row>
    <row r="754">
      <c r="A754" s="228"/>
      <c r="B754" s="229" t="s">
        <v>258</v>
      </c>
      <c r="C754" s="256" t="s">
        <v>259</v>
      </c>
      <c r="D754" s="231" t="s">
        <v>249</v>
      </c>
      <c r="E754" s="243">
        <v>403.27</v>
      </c>
      <c r="F754" s="244">
        <f>E754+E755</f>
      </c>
      <c r="G754" s="232">
        <v>1667</v>
      </c>
      <c r="H754" s="232">
        <v>184</v>
      </c>
      <c r="I754" s="234">
        <f t="shared" si="736"/>
      </c>
      <c r="J754" s="235">
        <f t="shared" si="878"/>
      </c>
      <c r="K754" s="232">
        <v>1</v>
      </c>
      <c r="L754" s="235">
        <f t="shared" si="969"/>
      </c>
      <c r="M754" s="232">
        <v>0</v>
      </c>
      <c r="N754" s="236">
        <f t="shared" si="1031"/>
      </c>
      <c r="O754" s="232">
        <v>1</v>
      </c>
      <c r="P754" s="236">
        <f t="shared" si="1066"/>
      </c>
      <c r="Q754" s="237">
        <f>(M754+M755)/(O754+O755)</f>
      </c>
      <c r="R754" s="238">
        <v>5</v>
      </c>
      <c r="S754" s="237">
        <f>(O754+O755)/(K754+K755)</f>
      </c>
      <c r="T754" s="238">
        <v>2</v>
      </c>
      <c r="U754" s="239">
        <f t="shared" si="73"/>
      </c>
      <c r="V754" s="240">
        <f>(F754+500)/T754</f>
      </c>
      <c r="W754" s="241">
        <v>2983.2</v>
      </c>
      <c r="X754" s="240">
        <f t="shared" si="241"/>
      </c>
      <c r="Y754" s="237">
        <f t="shared" si="379"/>
      </c>
      <c r="Z754" s="240">
        <f t="shared" si="517"/>
      </c>
      <c r="AA754" s="240">
        <f>W754/(F754+500)</f>
      </c>
      <c r="AB754" s="238">
        <v>2</v>
      </c>
      <c r="AC754" s="238">
        <v>2983.2</v>
      </c>
      <c r="AD754" s="237">
        <f t="shared" si="655"/>
      </c>
      <c r="AE754" s="240">
        <f>(W754-AC754)/(F754+500)</f>
      </c>
      <c r="AF754" s="240" t="s">
        <v>250</v>
      </c>
    </row>
    <row r="755">
      <c r="A755" s="228"/>
      <c r="B755" s="229"/>
      <c r="C755" s="256"/>
      <c r="D755" s="231" t="s">
        <v>251</v>
      </c>
      <c r="E755" s="243">
        <v>2334.35</v>
      </c>
      <c r="F755" s="244"/>
      <c r="G755" s="232">
        <v>15222</v>
      </c>
      <c r="H755" s="245">
        <v>778</v>
      </c>
      <c r="I755" s="234">
        <f t="shared" si="736"/>
      </c>
      <c r="J755" s="235">
        <f t="shared" si="878"/>
      </c>
      <c r="K755" s="232">
        <v>45</v>
      </c>
      <c r="L755" s="235">
        <f t="shared" si="969"/>
      </c>
      <c r="M755" s="232">
        <v>2</v>
      </c>
      <c r="N755" s="236">
        <f t="shared" si="1031"/>
      </c>
      <c r="O755" s="232">
        <v>2</v>
      </c>
      <c r="P755" s="236">
        <f t="shared" si="1066"/>
      </c>
      <c r="Q755" s="237"/>
      <c r="R755" s="238"/>
      <c r="S755" s="237"/>
      <c r="T755" s="238"/>
      <c r="U755" s="239"/>
      <c r="V755" s="240"/>
      <c r="W755" s="241"/>
      <c r="X755" s="240"/>
      <c r="Y755" s="237"/>
      <c r="Z755" s="240"/>
      <c r="AA755" s="240"/>
      <c r="AB755" s="238"/>
      <c r="AC755" s="238"/>
      <c r="AD755" s="237"/>
      <c r="AE755" s="240"/>
      <c r="AF755" s="242" t="s">
        <v>303</v>
      </c>
    </row>
    <row r="756">
      <c r="A756" s="228"/>
      <c r="B756" s="229" t="s">
        <v>260</v>
      </c>
      <c r="C756" s="256" t="s">
        <v>259</v>
      </c>
      <c r="D756" s="231" t="s">
        <v>249</v>
      </c>
      <c r="E756" s="232">
        <v>211.03</v>
      </c>
      <c r="F756" s="233">
        <f>E756+E757</f>
      </c>
      <c r="G756" s="232">
        <v>1058</v>
      </c>
      <c r="H756" s="232">
        <v>116</v>
      </c>
      <c r="I756" s="234">
        <f t="shared" si="736"/>
      </c>
      <c r="J756" s="234">
        <f t="shared" ref="J756:J757" si="792">I756/H756</f>
      </c>
      <c r="K756" s="232">
        <v>3</v>
      </c>
      <c r="L756" s="235">
        <f t="shared" si="969"/>
      </c>
      <c r="M756" s="232">
        <v>0</v>
      </c>
      <c r="N756" s="236">
        <f t="shared" si="1031"/>
      </c>
      <c r="O756" s="232">
        <v>0</v>
      </c>
      <c r="P756" s="236">
        <f t="shared" si="1066"/>
      </c>
      <c r="Q756" s="237">
        <f>(M756+M757)/(O756+O757)</f>
      </c>
      <c r="R756" s="238">
        <v>2</v>
      </c>
      <c r="S756" s="237">
        <f>(O756+O757)/(K756+K757)</f>
      </c>
      <c r="T756" s="238">
        <v>0</v>
      </c>
      <c r="U756" s="239">
        <f>F756/T756</f>
      </c>
      <c r="V756" s="240">
        <f>(F756+500)/T756</f>
      </c>
      <c r="W756" s="241">
        <v>0</v>
      </c>
      <c r="X756" s="240">
        <f>W756/T756</f>
      </c>
      <c r="Y756" s="237">
        <f>T756/R756</f>
      </c>
      <c r="Z756" s="240">
        <f>W756/F756</f>
      </c>
      <c r="AA756" s="240">
        <f>W756/(F756+500)</f>
      </c>
      <c r="AB756" s="238">
        <v>0</v>
      </c>
      <c r="AC756" s="238">
        <v>0</v>
      </c>
      <c r="AD756" s="237">
        <f>AB756/T756</f>
      </c>
      <c r="AE756" s="240">
        <f>(W756-AC756)/(F756+500)</f>
      </c>
      <c r="AF756" s="240" t="s">
        <v>250</v>
      </c>
    </row>
    <row r="757">
      <c r="A757" s="228"/>
      <c r="B757" s="229"/>
      <c r="C757" s="256"/>
      <c r="D757" s="231" t="s">
        <v>251</v>
      </c>
      <c r="E757" s="232">
        <v>1641.11</v>
      </c>
      <c r="F757" s="233"/>
      <c r="G757" s="232">
        <v>12986</v>
      </c>
      <c r="H757" s="232">
        <v>610</v>
      </c>
      <c r="I757" s="234">
        <f t="shared" si="736"/>
      </c>
      <c r="J757" s="234">
        <f t="shared" si="792"/>
      </c>
      <c r="K757" s="232">
        <v>34</v>
      </c>
      <c r="L757" s="235">
        <f t="shared" si="969"/>
      </c>
      <c r="M757" s="232">
        <v>0</v>
      </c>
      <c r="N757" s="236">
        <f t="shared" si="1031"/>
      </c>
      <c r="O757" s="232">
        <v>0</v>
      </c>
      <c r="P757" s="236">
        <f t="shared" si="1066"/>
      </c>
      <c r="Q757" s="237"/>
      <c r="R757" s="238"/>
      <c r="S757" s="237"/>
      <c r="T757" s="238"/>
      <c r="U757" s="239"/>
      <c r="V757" s="240"/>
      <c r="W757" s="241"/>
      <c r="X757" s="240"/>
      <c r="Y757" s="237"/>
      <c r="Z757" s="240"/>
      <c r="AA757" s="240"/>
      <c r="AB757" s="238"/>
      <c r="AC757" s="238"/>
      <c r="AD757" s="237"/>
      <c r="AE757" s="240"/>
      <c r="AF757" s="242" t="s">
        <v>303</v>
      </c>
    </row>
    <row r="758">
      <c r="A758" s="228"/>
      <c r="B758" s="229" t="s">
        <v>261</v>
      </c>
      <c r="C758" s="256" t="s">
        <v>259</v>
      </c>
      <c r="D758" s="231" t="s">
        <v>249</v>
      </c>
      <c r="E758" s="232">
        <v>325.38</v>
      </c>
      <c r="F758" s="233">
        <f>E758+E759</f>
      </c>
      <c r="G758" s="232">
        <v>1406</v>
      </c>
      <c r="H758" s="232">
        <v>144</v>
      </c>
      <c r="I758" s="234">
        <f t="shared" si="736"/>
      </c>
      <c r="J758" s="235">
        <f t="shared" ref="J758:J766" si="879">(E758/G758)*1000</f>
      </c>
      <c r="K758" s="232">
        <v>2</v>
      </c>
      <c r="L758" s="235">
        <f t="shared" si="969"/>
      </c>
      <c r="M758" s="232">
        <v>0</v>
      </c>
      <c r="N758" s="236">
        <f t="shared" si="1031"/>
      </c>
      <c r="O758" s="232">
        <v>0</v>
      </c>
      <c r="P758" s="236">
        <f t="shared" si="1066"/>
      </c>
      <c r="Q758" s="237">
        <f>(M758+M759)/(O758+O759)</f>
      </c>
      <c r="R758" s="238">
        <v>6</v>
      </c>
      <c r="S758" s="237">
        <f>(O758+O759)/(K758+K759)</f>
      </c>
      <c r="T758" s="238">
        <v>2</v>
      </c>
      <c r="U758" s="239">
        <f>F758/T758</f>
      </c>
      <c r="V758" s="240">
        <f>(F758+500)/T758</f>
      </c>
      <c r="W758" s="241">
        <v>3751.2</v>
      </c>
      <c r="X758" s="240">
        <f>W758/T758</f>
      </c>
      <c r="Y758" s="237">
        <f>T758/R758</f>
      </c>
      <c r="Z758" s="240">
        <f>W758/F758</f>
      </c>
      <c r="AA758" s="240">
        <f>W758/(F758+500)</f>
      </c>
      <c r="AB758" s="238">
        <v>0</v>
      </c>
      <c r="AC758" s="238">
        <v>0</v>
      </c>
      <c r="AD758" s="237">
        <f>AB758/T758</f>
      </c>
      <c r="AE758" s="240">
        <f>(W758-AC758)/(F758+500)</f>
      </c>
      <c r="AF758" s="240" t="s">
        <v>250</v>
      </c>
    </row>
    <row r="759">
      <c r="A759" s="228"/>
      <c r="B759" s="229"/>
      <c r="C759" s="256"/>
      <c r="D759" s="231" t="s">
        <v>251</v>
      </c>
      <c r="E759" s="232">
        <v>1032.61</v>
      </c>
      <c r="F759" s="233"/>
      <c r="G759" s="232">
        <v>6459</v>
      </c>
      <c r="H759" s="232">
        <v>290</v>
      </c>
      <c r="I759" s="234">
        <f t="shared" si="736"/>
      </c>
      <c r="J759" s="235">
        <f t="shared" si="879"/>
      </c>
      <c r="K759" s="232">
        <v>25</v>
      </c>
      <c r="L759" s="235">
        <f t="shared" si="969"/>
      </c>
      <c r="M759" s="232">
        <v>2</v>
      </c>
      <c r="N759" s="236">
        <f t="shared" si="1031"/>
      </c>
      <c r="O759" s="232">
        <v>4</v>
      </c>
      <c r="P759" s="236">
        <f t="shared" si="1066"/>
      </c>
      <c r="Q759" s="237"/>
      <c r="R759" s="238"/>
      <c r="S759" s="237"/>
      <c r="T759" s="238"/>
      <c r="U759" s="239"/>
      <c r="V759" s="240"/>
      <c r="W759" s="241"/>
      <c r="X759" s="240"/>
      <c r="Y759" s="237"/>
      <c r="Z759" s="240"/>
      <c r="AA759" s="240"/>
      <c r="AB759" s="238"/>
      <c r="AC759" s="238"/>
      <c r="AD759" s="237"/>
      <c r="AE759" s="240"/>
      <c r="AF759" s="242" t="s">
        <v>303</v>
      </c>
    </row>
    <row r="760">
      <c r="A760" s="228"/>
      <c r="B760" s="229" t="s">
        <v>262</v>
      </c>
      <c r="C760" s="256" t="s">
        <v>259</v>
      </c>
      <c r="D760" s="231" t="s">
        <v>249</v>
      </c>
      <c r="E760" s="232">
        <v>264.69</v>
      </c>
      <c r="F760" s="233">
        <f>E760+E761</f>
      </c>
      <c r="G760" s="232">
        <v>1217</v>
      </c>
      <c r="H760" s="232">
        <v>120</v>
      </c>
      <c r="I760" s="234">
        <f t="shared" si="736"/>
      </c>
      <c r="J760" s="235">
        <f t="shared" si="879"/>
      </c>
      <c r="K760" s="232">
        <v>1</v>
      </c>
      <c r="L760" s="235">
        <f t="shared" si="969"/>
      </c>
      <c r="M760" s="232">
        <v>0</v>
      </c>
      <c r="N760" s="236">
        <f t="shared" si="1031"/>
      </c>
      <c r="O760" s="232">
        <v>1</v>
      </c>
      <c r="P760" s="236">
        <f t="shared" si="1066"/>
      </c>
      <c r="Q760" s="237">
        <f>(M760+M761)/(O760+O761)</f>
      </c>
      <c r="R760" s="238">
        <v>9</v>
      </c>
      <c r="S760" s="237">
        <f>(O760+O761)/(K760+K761)</f>
      </c>
      <c r="T760" s="238">
        <v>3</v>
      </c>
      <c r="U760" s="239">
        <f>F760/T760</f>
      </c>
      <c r="V760" s="240">
        <f>(F760+500)/T760</f>
      </c>
      <c r="W760" s="241">
        <v>4174.8</v>
      </c>
      <c r="X760" s="240">
        <f>W760/T760</f>
      </c>
      <c r="Y760" s="237">
        <f>T760/R760</f>
      </c>
      <c r="Z760" s="240">
        <f>W760/F760</f>
      </c>
      <c r="AA760" s="240">
        <f>W760/(F760+500)</f>
      </c>
      <c r="AB760" s="238">
        <v>1</v>
      </c>
      <c r="AC760" s="238">
        <v>1344.000000000001</v>
      </c>
      <c r="AD760" s="237">
        <f>AB760/T760</f>
      </c>
      <c r="AE760" s="240">
        <f>(W760-AC760)/(F760+500)</f>
      </c>
      <c r="AF760" s="240" t="s">
        <v>250</v>
      </c>
    </row>
    <row r="761">
      <c r="A761" s="228"/>
      <c r="B761" s="229"/>
      <c r="C761" s="256"/>
      <c r="D761" s="231" t="s">
        <v>251</v>
      </c>
      <c r="E761" s="232">
        <v>1315.31</v>
      </c>
      <c r="F761" s="233"/>
      <c r="G761" s="232">
        <v>7896</v>
      </c>
      <c r="H761" s="232">
        <v>402</v>
      </c>
      <c r="I761" s="234">
        <f t="shared" si="736"/>
      </c>
      <c r="J761" s="235">
        <f t="shared" si="879"/>
      </c>
      <c r="K761" s="232">
        <v>32</v>
      </c>
      <c r="L761" s="235">
        <f t="shared" si="969"/>
      </c>
      <c r="M761" s="232">
        <v>3</v>
      </c>
      <c r="N761" s="236">
        <f t="shared" si="1031"/>
      </c>
      <c r="O761" s="232">
        <v>7</v>
      </c>
      <c r="P761" s="236">
        <v>128.05</v>
      </c>
      <c r="Q761" s="237"/>
      <c r="R761" s="238"/>
      <c r="S761" s="237"/>
      <c r="T761" s="238"/>
      <c r="U761" s="239"/>
      <c r="V761" s="240"/>
      <c r="W761" s="241"/>
      <c r="X761" s="240"/>
      <c r="Y761" s="237"/>
      <c r="Z761" s="240"/>
      <c r="AA761" s="240"/>
      <c r="AB761" s="238"/>
      <c r="AC761" s="238"/>
      <c r="AD761" s="237"/>
      <c r="AE761" s="240"/>
      <c r="AF761" s="242" t="s">
        <v>303</v>
      </c>
    </row>
    <row r="762">
      <c r="A762" s="228"/>
      <c r="B762" s="229" t="s">
        <v>263</v>
      </c>
      <c r="C762" s="256" t="s">
        <v>259</v>
      </c>
      <c r="D762" s="231" t="s">
        <v>249</v>
      </c>
      <c r="E762" s="232">
        <v>352.02</v>
      </c>
      <c r="F762" s="233">
        <f>E762+E763</f>
      </c>
      <c r="G762" s="232">
        <v>1447</v>
      </c>
      <c r="H762" s="232">
        <v>151</v>
      </c>
      <c r="I762" s="234">
        <f t="shared" si="736"/>
      </c>
      <c r="J762" s="235">
        <f t="shared" si="879"/>
      </c>
      <c r="K762" s="232">
        <v>4</v>
      </c>
      <c r="L762" s="235">
        <f t="shared" si="969"/>
      </c>
      <c r="M762" s="232">
        <v>0</v>
      </c>
      <c r="N762" s="236">
        <f t="shared" si="1031"/>
      </c>
      <c r="O762" s="232">
        <v>0</v>
      </c>
      <c r="P762" s="236">
        <f t="shared" ref="P762:P787" si="1067">E762/O762</f>
      </c>
      <c r="Q762" s="237">
        <f>(M762+M763)/(O762+O763)</f>
      </c>
      <c r="R762" s="238">
        <v>7</v>
      </c>
      <c r="S762" s="237">
        <f>(O762+O763)/(K762+K763)</f>
      </c>
      <c r="T762" s="238">
        <v>4</v>
      </c>
      <c r="U762" s="239">
        <f>F762/T762</f>
      </c>
      <c r="V762" s="240">
        <f>(F762+500)/T762</f>
      </c>
      <c r="W762" s="241">
        <v>6477.5999999999985</v>
      </c>
      <c r="X762" s="240">
        <f>W762/T762</f>
      </c>
      <c r="Y762" s="237">
        <f>T762/R762</f>
      </c>
      <c r="Z762" s="240">
        <f>W762/F762</f>
      </c>
      <c r="AA762" s="240">
        <f>W762/(F762+500)</f>
      </c>
      <c r="AB762" s="238">
        <v>1</v>
      </c>
      <c r="AC762" s="238">
        <v>715.2</v>
      </c>
      <c r="AD762" s="237">
        <f>AB762/T762</f>
      </c>
      <c r="AE762" s="240">
        <f>(W762-AC762)/(F762+500)</f>
      </c>
      <c r="AF762" s="240" t="s">
        <v>250</v>
      </c>
    </row>
    <row r="763">
      <c r="A763" s="228"/>
      <c r="B763" s="229"/>
      <c r="C763" s="256"/>
      <c r="D763" s="231" t="s">
        <v>251</v>
      </c>
      <c r="E763" s="232">
        <v>1791.74</v>
      </c>
      <c r="F763" s="233"/>
      <c r="G763" s="232">
        <v>12650</v>
      </c>
      <c r="H763" s="232">
        <v>561</v>
      </c>
      <c r="I763" s="234">
        <f t="shared" si="736"/>
      </c>
      <c r="J763" s="235">
        <f t="shared" si="879"/>
      </c>
      <c r="K763" s="232">
        <v>37</v>
      </c>
      <c r="L763" s="235">
        <f t="shared" si="969"/>
      </c>
      <c r="M763" s="232">
        <v>4</v>
      </c>
      <c r="N763" s="236">
        <f t="shared" si="1031"/>
      </c>
      <c r="O763" s="232">
        <v>6</v>
      </c>
      <c r="P763" s="236">
        <f t="shared" si="1067"/>
      </c>
      <c r="Q763" s="237"/>
      <c r="R763" s="238"/>
      <c r="S763" s="237"/>
      <c r="T763" s="238"/>
      <c r="U763" s="239"/>
      <c r="V763" s="240"/>
      <c r="W763" s="241"/>
      <c r="X763" s="240"/>
      <c r="Y763" s="237"/>
      <c r="Z763" s="240"/>
      <c r="AA763" s="240"/>
      <c r="AB763" s="238"/>
      <c r="AC763" s="238"/>
      <c r="AD763" s="237"/>
      <c r="AE763" s="240"/>
      <c r="AF763" s="242" t="s">
        <v>303</v>
      </c>
    </row>
    <row r="764">
      <c r="A764" s="228"/>
      <c r="B764" s="246" t="s">
        <v>257</v>
      </c>
      <c r="C764" s="246"/>
      <c r="D764" s="246"/>
      <c r="E764" s="247">
        <f>SUM(E754:E763)</f>
      </c>
      <c r="F764" s="247">
        <f>SUM(F754:F763)</f>
      </c>
      <c r="G764" s="247">
        <f>SUM(G754:G763)</f>
      </c>
      <c r="H764" s="247">
        <f>SUM(H754:H763)</f>
      </c>
      <c r="I764" s="248">
        <f t="shared" si="736"/>
      </c>
      <c r="J764" s="249">
        <f t="shared" si="879"/>
      </c>
      <c r="K764" s="247">
        <f>SUM(K754:K763)</f>
      </c>
      <c r="L764" s="249">
        <f t="shared" si="969"/>
      </c>
      <c r="M764" s="247">
        <f>SUM(M754:M763)</f>
      </c>
      <c r="N764" s="250">
        <f t="shared" si="1031"/>
      </c>
      <c r="O764" s="247">
        <f>SUM(O754:O763)</f>
      </c>
      <c r="P764" s="250">
        <f t="shared" si="1067"/>
      </c>
      <c r="Q764" s="251">
        <f>M764/O764</f>
      </c>
      <c r="R764" s="247">
        <f>SUM(R754:R763)</f>
      </c>
      <c r="S764" s="251">
        <f>(O764+O764)/(K764+K764)</f>
      </c>
      <c r="T764" s="247">
        <f>SUM(T754:T763)</f>
      </c>
      <c r="U764" s="252">
        <f t="shared" ref="U764:U765" si="74">F764/T764</f>
      </c>
      <c r="V764" s="253">
        <f>(F764+5*500)/T764</f>
      </c>
      <c r="W764" s="249">
        <f>SUM(W754:W763)</f>
      </c>
      <c r="X764" s="254">
        <f t="shared" ref="X764:X765" si="242">W764/T764</f>
      </c>
      <c r="Y764" s="251">
        <f t="shared" ref="Y764:Y765" si="380">T764/R764</f>
      </c>
      <c r="Z764" s="253">
        <f t="shared" ref="Z764:Z765" si="518">W764/F764</f>
      </c>
      <c r="AA764" s="253">
        <f>W764/(F764+COUNT(W754:W763)*500)</f>
      </c>
      <c r="AB764" s="247">
        <f>SUM(AB754:AB763)</f>
      </c>
      <c r="AC764" s="247">
        <f>SUM(AC754:AC763)</f>
      </c>
      <c r="AD764" s="251">
        <f t="shared" ref="AD764:AD765" si="656">AB764/T764</f>
      </c>
      <c r="AE764" s="255">
        <f>(W764-AC764)/(F764+COUNT(W754:W763))</f>
      </c>
      <c r="AF764" s="240"/>
    </row>
    <row r="765">
      <c r="A765" s="228"/>
      <c r="B765" s="229" t="s">
        <v>264</v>
      </c>
      <c r="C765" s="256" t="s">
        <v>265</v>
      </c>
      <c r="D765" s="231" t="s">
        <v>249</v>
      </c>
      <c r="E765" s="232">
        <v>504.22</v>
      </c>
      <c r="F765" s="233">
        <f>E765+E766</f>
      </c>
      <c r="G765" s="232">
        <v>2034</v>
      </c>
      <c r="H765" s="232">
        <v>126</v>
      </c>
      <c r="I765" s="234">
        <f t="shared" si="736"/>
      </c>
      <c r="J765" s="235">
        <f t="shared" si="879"/>
      </c>
      <c r="K765" s="232">
        <v>2</v>
      </c>
      <c r="L765" s="235">
        <f t="shared" si="969"/>
      </c>
      <c r="M765" s="232">
        <v>0</v>
      </c>
      <c r="N765" s="236">
        <f t="shared" si="1031"/>
      </c>
      <c r="O765" s="232">
        <v>0</v>
      </c>
      <c r="P765" s="236">
        <f t="shared" si="1067"/>
      </c>
      <c r="Q765" s="237">
        <f>(M765+M766)/(O765+O766)</f>
      </c>
      <c r="R765" s="238">
        <v>3</v>
      </c>
      <c r="S765" s="237">
        <f>(O765+O766)/(K765+K766)</f>
      </c>
      <c r="T765" s="238">
        <v>1</v>
      </c>
      <c r="U765" s="239">
        <f t="shared" si="74"/>
      </c>
      <c r="V765" s="240">
        <f>(F765+500)/T765</f>
      </c>
      <c r="W765" s="241">
        <v>1140</v>
      </c>
      <c r="X765" s="240">
        <f t="shared" si="242"/>
      </c>
      <c r="Y765" s="237">
        <f t="shared" si="380"/>
      </c>
      <c r="Z765" s="240">
        <f t="shared" si="518"/>
      </c>
      <c r="AA765" s="240">
        <f>W765/(F765+500)</f>
      </c>
      <c r="AB765" s="238">
        <v>0</v>
      </c>
      <c r="AC765" s="238">
        <v>0</v>
      </c>
      <c r="AD765" s="237">
        <f t="shared" si="656"/>
      </c>
      <c r="AE765" s="240">
        <f>(W765-AC765)/(F765+500)</f>
      </c>
      <c r="AF765" s="240" t="s">
        <v>266</v>
      </c>
    </row>
    <row r="766">
      <c r="A766" s="228"/>
      <c r="B766" s="229"/>
      <c r="C766" s="256"/>
      <c r="D766" s="231" t="s">
        <v>251</v>
      </c>
      <c r="E766" s="232">
        <v>2268.04</v>
      </c>
      <c r="F766" s="233"/>
      <c r="G766" s="232">
        <v>15773</v>
      </c>
      <c r="H766" s="232">
        <v>631</v>
      </c>
      <c r="I766" s="234">
        <f t="shared" si="736"/>
      </c>
      <c r="J766" s="235">
        <f t="shared" si="879"/>
      </c>
      <c r="K766" s="232">
        <v>40</v>
      </c>
      <c r="L766" s="235">
        <f t="shared" si="969"/>
      </c>
      <c r="M766" s="232">
        <v>0</v>
      </c>
      <c r="N766" s="236">
        <f t="shared" si="1031"/>
      </c>
      <c r="O766" s="232">
        <v>1</v>
      </c>
      <c r="P766" s="236">
        <f t="shared" si="1067"/>
      </c>
      <c r="Q766" s="237"/>
      <c r="R766" s="238"/>
      <c r="S766" s="237"/>
      <c r="T766" s="238"/>
      <c r="U766" s="239"/>
      <c r="V766" s="240"/>
      <c r="W766" s="241"/>
      <c r="X766" s="240"/>
      <c r="Y766" s="237"/>
      <c r="Z766" s="240"/>
      <c r="AA766" s="240"/>
      <c r="AB766" s="238"/>
      <c r="AC766" s="238"/>
      <c r="AD766" s="237"/>
      <c r="AE766" s="240"/>
      <c r="AF766" s="242" t="s">
        <v>252</v>
      </c>
    </row>
    <row r="767">
      <c r="A767" s="228"/>
      <c r="B767" s="229" t="s">
        <v>268</v>
      </c>
      <c r="C767" s="256" t="s">
        <v>265</v>
      </c>
      <c r="D767" s="231" t="s">
        <v>249</v>
      </c>
      <c r="E767" s="232">
        <v>107.23</v>
      </c>
      <c r="F767" s="233">
        <f>E767+E768</f>
      </c>
      <c r="G767" s="232">
        <v>697</v>
      </c>
      <c r="H767" s="232">
        <v>44</v>
      </c>
      <c r="I767" s="234">
        <f t="shared" si="736"/>
      </c>
      <c r="J767" s="234">
        <f t="shared" ref="J767:J768" si="793">I767/H767</f>
      </c>
      <c r="K767" s="232">
        <v>1</v>
      </c>
      <c r="L767" s="235">
        <f t="shared" si="969"/>
      </c>
      <c r="M767" s="232">
        <v>0</v>
      </c>
      <c r="N767" s="236">
        <f t="shared" si="1031"/>
      </c>
      <c r="O767" s="232">
        <v>0</v>
      </c>
      <c r="P767" s="236">
        <f t="shared" si="1067"/>
      </c>
      <c r="Q767" s="237">
        <f>(M767+M768)/(O767+O768)</f>
      </c>
      <c r="R767" s="238">
        <v>7</v>
      </c>
      <c r="S767" s="237">
        <f>(O767+O768)/(K767+K768)</f>
      </c>
      <c r="T767" s="238">
        <v>2</v>
      </c>
      <c r="U767" s="239">
        <f>F767/T767</f>
      </c>
      <c r="V767" s="240">
        <f>(F767+500)/T767</f>
      </c>
      <c r="W767" s="241">
        <v>3007.199999999997</v>
      </c>
      <c r="X767" s="240">
        <f>W767/T767</f>
      </c>
      <c r="Y767" s="237">
        <f>T767/R767</f>
      </c>
      <c r="Z767" s="240">
        <f>W767/F767</f>
      </c>
      <c r="AA767" s="240">
        <f>W767/(F767+500)</f>
      </c>
      <c r="AB767" s="238">
        <v>1</v>
      </c>
      <c r="AC767" s="238">
        <v>1140</v>
      </c>
      <c r="AD767" s="237">
        <f>AB767/T767</f>
      </c>
      <c r="AE767" s="240">
        <f>(W767-AC767)/(F767+500)</f>
      </c>
      <c r="AF767" s="240" t="s">
        <v>266</v>
      </c>
    </row>
    <row r="768">
      <c r="A768" s="228"/>
      <c r="B768" s="229"/>
      <c r="C768" s="256"/>
      <c r="D768" s="231" t="s">
        <v>251</v>
      </c>
      <c r="E768" s="232">
        <v>2116.46</v>
      </c>
      <c r="F768" s="233"/>
      <c r="G768" s="232">
        <v>14221</v>
      </c>
      <c r="H768" s="232">
        <v>452</v>
      </c>
      <c r="I768" s="234">
        <f t="shared" si="736"/>
      </c>
      <c r="J768" s="234">
        <f t="shared" si="793"/>
      </c>
      <c r="K768" s="232">
        <v>29</v>
      </c>
      <c r="L768" s="235">
        <f t="shared" si="969"/>
      </c>
      <c r="M768" s="232">
        <v>2</v>
      </c>
      <c r="N768" s="236">
        <f t="shared" si="1031"/>
      </c>
      <c r="O768" s="232">
        <v>5</v>
      </c>
      <c r="P768" s="236">
        <f t="shared" si="1067"/>
      </c>
      <c r="Q768" s="237"/>
      <c r="R768" s="238"/>
      <c r="S768" s="237"/>
      <c r="T768" s="238"/>
      <c r="U768" s="239"/>
      <c r="V768" s="240"/>
      <c r="W768" s="241"/>
      <c r="X768" s="240"/>
      <c r="Y768" s="237"/>
      <c r="Z768" s="240"/>
      <c r="AA768" s="240"/>
      <c r="AB768" s="238"/>
      <c r="AC768" s="238"/>
      <c r="AD768" s="237"/>
      <c r="AE768" s="240"/>
      <c r="AF768" s="242" t="s">
        <v>252</v>
      </c>
    </row>
    <row r="769">
      <c r="A769" s="228"/>
      <c r="B769" s="229" t="s">
        <v>269</v>
      </c>
      <c r="C769" s="256" t="s">
        <v>265</v>
      </c>
      <c r="D769" s="231" t="s">
        <v>249</v>
      </c>
      <c r="E769" s="232">
        <v>544.32</v>
      </c>
      <c r="F769" s="233">
        <f>E769+E770</f>
      </c>
      <c r="G769" s="232">
        <v>1681</v>
      </c>
      <c r="H769" s="232">
        <v>178</v>
      </c>
      <c r="I769" s="234">
        <f t="shared" si="736"/>
      </c>
      <c r="J769" s="235">
        <f t="shared" ref="J769:J770" si="880">(E769/G769)*1000</f>
      </c>
      <c r="K769" s="232">
        <v>11</v>
      </c>
      <c r="L769" s="235">
        <f t="shared" si="969"/>
      </c>
      <c r="M769" s="232">
        <v>1</v>
      </c>
      <c r="N769" s="236">
        <f t="shared" si="1031"/>
      </c>
      <c r="O769" s="232">
        <v>2</v>
      </c>
      <c r="P769" s="236">
        <f t="shared" si="1067"/>
      </c>
      <c r="Q769" s="237">
        <f>(M769+M770)/(O769+O770)</f>
      </c>
      <c r="R769" s="238">
        <v>4</v>
      </c>
      <c r="S769" s="237">
        <f>(O769+O770)/(K769+K770)</f>
      </c>
      <c r="T769" s="238">
        <v>1</v>
      </c>
      <c r="U769" s="239">
        <f>F769/T769</f>
      </c>
      <c r="V769" s="240">
        <f>(F769+500)/T769</f>
      </c>
      <c r="W769" s="241">
        <v>763.2000000000044</v>
      </c>
      <c r="X769" s="240">
        <f>W769/T769</f>
      </c>
      <c r="Y769" s="237">
        <f>T769/R769</f>
      </c>
      <c r="Z769" s="240">
        <f>W769/F769</f>
      </c>
      <c r="AA769" s="240">
        <f>W769/(F769+500)</f>
      </c>
      <c r="AB769" s="238">
        <v>0</v>
      </c>
      <c r="AC769" s="238">
        <v>0</v>
      </c>
      <c r="AD769" s="237">
        <f>AB769/T769</f>
      </c>
      <c r="AE769" s="240">
        <f>(W769-AC769)/(F769+500)</f>
      </c>
      <c r="AF769" s="240" t="s">
        <v>266</v>
      </c>
    </row>
    <row r="770">
      <c r="A770" s="228"/>
      <c r="B770" s="229"/>
      <c r="C770" s="256"/>
      <c r="D770" s="231" t="s">
        <v>251</v>
      </c>
      <c r="E770" s="232">
        <v>1592.4</v>
      </c>
      <c r="F770" s="233"/>
      <c r="G770" s="232">
        <v>10805</v>
      </c>
      <c r="H770" s="232">
        <v>229</v>
      </c>
      <c r="I770" s="234">
        <f t="shared" si="736"/>
      </c>
      <c r="J770" s="235">
        <f t="shared" si="880"/>
      </c>
      <c r="K770" s="232">
        <v>21</v>
      </c>
      <c r="L770" s="235">
        <f t="shared" si="969"/>
      </c>
      <c r="M770" s="232">
        <v>0</v>
      </c>
      <c r="N770" s="236">
        <f t="shared" si="1031"/>
      </c>
      <c r="O770" s="232">
        <v>1</v>
      </c>
      <c r="P770" s="236">
        <f t="shared" si="1067"/>
      </c>
      <c r="Q770" s="237"/>
      <c r="R770" s="238"/>
      <c r="S770" s="237"/>
      <c r="T770" s="238"/>
      <c r="U770" s="239"/>
      <c r="V770" s="240"/>
      <c r="W770" s="241"/>
      <c r="X770" s="240"/>
      <c r="Y770" s="237"/>
      <c r="Z770" s="240"/>
      <c r="AA770" s="240"/>
      <c r="AB770" s="238"/>
      <c r="AC770" s="238"/>
      <c r="AD770" s="237"/>
      <c r="AE770" s="240"/>
      <c r="AF770" s="242" t="s">
        <v>252</v>
      </c>
    </row>
    <row r="771">
      <c r="A771" s="228"/>
      <c r="B771" s="229" t="s">
        <v>270</v>
      </c>
      <c r="C771" s="256" t="s">
        <v>265</v>
      </c>
      <c r="D771" s="231" t="s">
        <v>249</v>
      </c>
      <c r="E771" s="232">
        <v>340.55</v>
      </c>
      <c r="F771" s="233">
        <f>E771+E772</f>
      </c>
      <c r="G771" s="232">
        <v>1777</v>
      </c>
      <c r="H771" s="232">
        <v>145</v>
      </c>
      <c r="I771" s="234">
        <f t="shared" si="736"/>
      </c>
      <c r="J771" s="234">
        <f t="shared" ref="J771:J772" si="794">I771/H771</f>
      </c>
      <c r="K771" s="232">
        <v>1</v>
      </c>
      <c r="L771" s="235">
        <f t="shared" si="969"/>
      </c>
      <c r="M771" s="232">
        <v>0</v>
      </c>
      <c r="N771" s="236">
        <f t="shared" si="1031"/>
      </c>
      <c r="O771" s="232">
        <v>0</v>
      </c>
      <c r="P771" s="236">
        <f t="shared" si="1067"/>
      </c>
      <c r="Q771" s="237">
        <f>(M771+M772)/(O771+O772)</f>
      </c>
      <c r="R771" s="238">
        <v>7</v>
      </c>
      <c r="S771" s="237">
        <f>(O771+O772)/(K771+K772)</f>
      </c>
      <c r="T771" s="238">
        <v>0</v>
      </c>
      <c r="U771" s="239">
        <f>F771/T771</f>
      </c>
      <c r="V771" s="240">
        <f>(F771+500)/T771</f>
      </c>
      <c r="W771" s="241">
        <v>0</v>
      </c>
      <c r="X771" s="240">
        <f>W771/T771</f>
      </c>
      <c r="Y771" s="237">
        <f>T771/R771</f>
      </c>
      <c r="Z771" s="240">
        <f>W771/F771</f>
      </c>
      <c r="AA771" s="240">
        <f>W771/(F771+500)</f>
      </c>
      <c r="AB771" s="238">
        <v>0</v>
      </c>
      <c r="AC771" s="238">
        <v>0</v>
      </c>
      <c r="AD771" s="237">
        <f>AB771/T771</f>
      </c>
      <c r="AE771" s="240">
        <f>(W771-AC771)/(F771+500)</f>
      </c>
      <c r="AF771" s="240" t="s">
        <v>266</v>
      </c>
    </row>
    <row r="772">
      <c r="A772" s="228"/>
      <c r="B772" s="229"/>
      <c r="C772" s="256"/>
      <c r="D772" s="231" t="s">
        <v>251</v>
      </c>
      <c r="E772" s="232">
        <v>1296.13</v>
      </c>
      <c r="F772" s="233"/>
      <c r="G772" s="232">
        <v>8182</v>
      </c>
      <c r="H772" s="232">
        <v>197</v>
      </c>
      <c r="I772" s="234">
        <f t="shared" si="736"/>
      </c>
      <c r="J772" s="234">
        <f t="shared" si="794"/>
      </c>
      <c r="K772" s="232">
        <v>17</v>
      </c>
      <c r="L772" s="235">
        <f t="shared" si="969"/>
      </c>
      <c r="M772" s="232">
        <v>0</v>
      </c>
      <c r="N772" s="236">
        <f t="shared" si="1031"/>
      </c>
      <c r="O772" s="232">
        <v>4</v>
      </c>
      <c r="P772" s="236">
        <f t="shared" si="1067"/>
      </c>
      <c r="Q772" s="237"/>
      <c r="R772" s="238"/>
      <c r="S772" s="237"/>
      <c r="T772" s="238"/>
      <c r="U772" s="239"/>
      <c r="V772" s="240"/>
      <c r="W772" s="241"/>
      <c r="X772" s="240"/>
      <c r="Y772" s="237"/>
      <c r="Z772" s="240"/>
      <c r="AA772" s="240"/>
      <c r="AB772" s="238"/>
      <c r="AC772" s="238"/>
      <c r="AD772" s="237"/>
      <c r="AE772" s="240"/>
      <c r="AF772" s="242" t="s">
        <v>252</v>
      </c>
    </row>
    <row r="773">
      <c r="A773" s="228"/>
      <c r="B773" s="229" t="s">
        <v>271</v>
      </c>
      <c r="C773" s="256" t="s">
        <v>265</v>
      </c>
      <c r="D773" s="231" t="s">
        <v>249</v>
      </c>
      <c r="E773" s="232">
        <v>368.59</v>
      </c>
      <c r="F773" s="233">
        <f>E773+E774</f>
      </c>
      <c r="G773" s="232">
        <v>2038</v>
      </c>
      <c r="H773" s="232">
        <v>142</v>
      </c>
      <c r="I773" s="234">
        <f t="shared" si="736"/>
      </c>
      <c r="J773" s="235">
        <f t="shared" ref="J773:J785" si="881">(E773/G773)*1000</f>
      </c>
      <c r="K773" s="232">
        <v>7</v>
      </c>
      <c r="L773" s="235">
        <f t="shared" si="969"/>
      </c>
      <c r="M773" s="232">
        <v>0</v>
      </c>
      <c r="N773" s="236">
        <f t="shared" si="1031"/>
      </c>
      <c r="O773" s="232">
        <v>1</v>
      </c>
      <c r="P773" s="236">
        <f t="shared" si="1067"/>
      </c>
      <c r="Q773" s="237">
        <f>(M773+M774)/(O773+O774)</f>
      </c>
      <c r="R773" s="238">
        <v>6</v>
      </c>
      <c r="S773" s="237">
        <f>(O773+O774)/(K773+K774)</f>
      </c>
      <c r="T773" s="238">
        <v>2</v>
      </c>
      <c r="U773" s="239">
        <f>F773/T773</f>
      </c>
      <c r="V773" s="240">
        <f>(F773+500)/T773</f>
      </c>
      <c r="W773" s="241">
        <v>1087.199999999997</v>
      </c>
      <c r="X773" s="240">
        <f>W773/T773</f>
      </c>
      <c r="Y773" s="237">
        <f>T773/R773</f>
      </c>
      <c r="Z773" s="240">
        <f>W773/F773</f>
      </c>
      <c r="AA773" s="240">
        <f>W773/(F773+500)</f>
      </c>
      <c r="AB773" s="238">
        <v>0</v>
      </c>
      <c r="AC773" s="238">
        <v>0</v>
      </c>
      <c r="AD773" s="237">
        <f>AB773/T773</f>
      </c>
      <c r="AE773" s="240">
        <f>(W773-AC773)/(F773+500)</f>
      </c>
      <c r="AF773" s="240" t="s">
        <v>266</v>
      </c>
    </row>
    <row r="774">
      <c r="A774" s="228"/>
      <c r="B774" s="229"/>
      <c r="C774" s="256"/>
      <c r="D774" s="231" t="s">
        <v>251</v>
      </c>
      <c r="E774" s="232">
        <v>1430.55</v>
      </c>
      <c r="F774" s="233"/>
      <c r="G774" s="232">
        <v>1430.55</v>
      </c>
      <c r="H774" s="232">
        <v>201</v>
      </c>
      <c r="I774" s="234">
        <f t="shared" si="736"/>
      </c>
      <c r="J774" s="235">
        <f t="shared" si="881"/>
      </c>
      <c r="K774" s="232">
        <v>12</v>
      </c>
      <c r="L774" s="235">
        <f t="shared" si="969"/>
      </c>
      <c r="M774" s="232">
        <v>1</v>
      </c>
      <c r="N774" s="236">
        <f t="shared" si="1031"/>
      </c>
      <c r="O774" s="232">
        <v>2</v>
      </c>
      <c r="P774" s="236">
        <f t="shared" si="1067"/>
      </c>
      <c r="Q774" s="237"/>
      <c r="R774" s="238"/>
      <c r="S774" s="237"/>
      <c r="T774" s="238"/>
      <c r="U774" s="239"/>
      <c r="V774" s="240"/>
      <c r="W774" s="241"/>
      <c r="X774" s="240"/>
      <c r="Y774" s="237"/>
      <c r="Z774" s="240"/>
      <c r="AA774" s="240"/>
      <c r="AB774" s="238"/>
      <c r="AC774" s="238"/>
      <c r="AD774" s="237"/>
      <c r="AE774" s="240"/>
      <c r="AF774" s="242" t="s">
        <v>252</v>
      </c>
    </row>
    <row r="775">
      <c r="A775" s="228"/>
      <c r="B775" s="246" t="s">
        <v>257</v>
      </c>
      <c r="C775" s="246"/>
      <c r="D775" s="246"/>
      <c r="E775" s="247">
        <f>SUM(E765:E774)</f>
      </c>
      <c r="F775" s="247">
        <f>SUM(F765:F774)</f>
      </c>
      <c r="G775" s="247">
        <f>SUM(G765:G774)</f>
      </c>
      <c r="H775" s="247">
        <f>SUM(H765:H774)</f>
      </c>
      <c r="I775" s="248">
        <f t="shared" si="736"/>
      </c>
      <c r="J775" s="249">
        <f t="shared" si="881"/>
      </c>
      <c r="K775" s="247">
        <f>SUM(K765:K774)</f>
      </c>
      <c r="L775" s="249">
        <f t="shared" si="969"/>
      </c>
      <c r="M775" s="247">
        <f>SUM(M765:M774)</f>
      </c>
      <c r="N775" s="250">
        <f t="shared" si="1031"/>
      </c>
      <c r="O775" s="247">
        <f>SUM(O765:O774)</f>
      </c>
      <c r="P775" s="250">
        <f t="shared" si="1067"/>
      </c>
      <c r="Q775" s="251">
        <f>M775/O775</f>
      </c>
      <c r="R775" s="247">
        <f>SUM(R765:R774)</f>
      </c>
      <c r="S775" s="251">
        <f>(O775+O775)/(K775+K775)</f>
      </c>
      <c r="T775" s="247">
        <f>SUM(T765:T774)</f>
      </c>
      <c r="U775" s="252">
        <f t="shared" ref="U775:U776" si="75">F775/T775</f>
      </c>
      <c r="V775" s="253">
        <f>(F775+5*500)/T775</f>
      </c>
      <c r="W775" s="249">
        <f>SUM(W765:W774)</f>
      </c>
      <c r="X775" s="254">
        <f t="shared" ref="X775:X776" si="243">W775/T775</f>
      </c>
      <c r="Y775" s="251">
        <f t="shared" ref="Y775:Y776" si="381">T775/R775</f>
      </c>
      <c r="Z775" s="253">
        <f t="shared" ref="Z775:Z776" si="519">W775/F775</f>
      </c>
      <c r="AA775" s="253">
        <f>W775/(F775+COUNT(W765:W774)*500)</f>
      </c>
      <c r="AB775" s="247">
        <f>SUM(AB765:AB774)</f>
      </c>
      <c r="AC775" s="247">
        <f>SUM(AC765:AC774)</f>
      </c>
      <c r="AD775" s="251">
        <f t="shared" ref="AD775:AD776" si="657">AB775/T775</f>
      </c>
      <c r="AE775" s="255">
        <f>(W775-AC775)/(F775+COUNT(W765:W774)*500)</f>
      </c>
      <c r="AF775" s="240"/>
    </row>
    <row r="776">
      <c r="A776" s="228"/>
      <c r="B776" s="229" t="s">
        <v>272</v>
      </c>
      <c r="C776" s="256" t="s">
        <v>291</v>
      </c>
      <c r="D776" s="231" t="s">
        <v>249</v>
      </c>
      <c r="E776" s="232">
        <v>482.69</v>
      </c>
      <c r="F776" s="233">
        <f>E776+E777</f>
      </c>
      <c r="G776" s="232">
        <v>3001</v>
      </c>
      <c r="H776" s="232">
        <v>215</v>
      </c>
      <c r="I776" s="234">
        <f t="shared" si="736"/>
      </c>
      <c r="J776" s="235">
        <f t="shared" si="881"/>
      </c>
      <c r="K776" s="232">
        <v>6</v>
      </c>
      <c r="L776" s="235">
        <f t="shared" si="969"/>
      </c>
      <c r="M776" s="232">
        <v>0</v>
      </c>
      <c r="N776" s="236">
        <f t="shared" si="1031"/>
      </c>
      <c r="O776" s="232">
        <v>1</v>
      </c>
      <c r="P776" s="236">
        <f t="shared" si="1067"/>
      </c>
      <c r="Q776" s="237">
        <f>(M776+M777)/(O776+O777)</f>
      </c>
      <c r="R776" s="238">
        <v>8</v>
      </c>
      <c r="S776" s="237">
        <f>(O776+O777)/(K776+K777)</f>
      </c>
      <c r="T776" s="238">
        <v>2</v>
      </c>
      <c r="U776" s="239">
        <f t="shared" si="75"/>
      </c>
      <c r="V776" s="240">
        <f>(F776+500)/T776</f>
      </c>
      <c r="W776" s="241">
        <v>3751.199999999997</v>
      </c>
      <c r="X776" s="240">
        <f t="shared" si="243"/>
      </c>
      <c r="Y776" s="237">
        <f t="shared" si="381"/>
      </c>
      <c r="Z776" s="240">
        <f t="shared" si="519"/>
      </c>
      <c r="AA776" s="240">
        <f>W776/(F776+500)</f>
      </c>
      <c r="AB776" s="238">
        <v>0</v>
      </c>
      <c r="AC776" s="238">
        <v>0</v>
      </c>
      <c r="AD776" s="237">
        <f t="shared" si="657"/>
      </c>
      <c r="AE776" s="240">
        <f>(W776-AC776)/(F776+500)</f>
      </c>
      <c r="AF776" s="240" t="s">
        <v>266</v>
      </c>
    </row>
    <row r="777">
      <c r="A777" s="228"/>
      <c r="B777" s="229"/>
      <c r="C777" s="256"/>
      <c r="D777" s="231" t="s">
        <v>251</v>
      </c>
      <c r="E777" s="232">
        <v>1509.48</v>
      </c>
      <c r="F777" s="233"/>
      <c r="G777" s="232">
        <v>8377</v>
      </c>
      <c r="H777" s="232">
        <v>198</v>
      </c>
      <c r="I777" s="234">
        <f t="shared" si="736"/>
      </c>
      <c r="J777" s="235">
        <f t="shared" si="881"/>
      </c>
      <c r="K777" s="232">
        <v>16</v>
      </c>
      <c r="L777" s="235">
        <f t="shared" si="969"/>
      </c>
      <c r="M777" s="232">
        <v>2</v>
      </c>
      <c r="N777" s="236">
        <f t="shared" si="1031"/>
      </c>
      <c r="O777" s="232">
        <v>5</v>
      </c>
      <c r="P777" s="236">
        <f t="shared" si="1067"/>
      </c>
      <c r="Q777" s="237"/>
      <c r="R777" s="238"/>
      <c r="S777" s="237"/>
      <c r="T777" s="238"/>
      <c r="U777" s="239"/>
      <c r="V777" s="240"/>
      <c r="W777" s="241"/>
      <c r="X777" s="240"/>
      <c r="Y777" s="237"/>
      <c r="Z777" s="240"/>
      <c r="AA777" s="240"/>
      <c r="AB777" s="238"/>
      <c r="AC777" s="238"/>
      <c r="AD777" s="237"/>
      <c r="AE777" s="240"/>
      <c r="AF777" s="242" t="s">
        <v>252</v>
      </c>
    </row>
    <row r="778">
      <c r="A778" s="228"/>
      <c r="B778" s="229" t="s">
        <v>274</v>
      </c>
      <c r="C778" s="256" t="s">
        <v>291</v>
      </c>
      <c r="D778" s="231" t="s">
        <v>249</v>
      </c>
      <c r="E778" s="232">
        <v>166.38</v>
      </c>
      <c r="F778" s="233">
        <f>E778+E779</f>
      </c>
      <c r="G778" s="232">
        <v>1382</v>
      </c>
      <c r="H778" s="232">
        <v>91</v>
      </c>
      <c r="I778" s="234">
        <f t="shared" si="736"/>
      </c>
      <c r="J778" s="235">
        <f t="shared" si="881"/>
      </c>
      <c r="K778" s="232">
        <v>3</v>
      </c>
      <c r="L778" s="235">
        <f t="shared" si="969"/>
      </c>
      <c r="M778" s="232">
        <v>0</v>
      </c>
      <c r="N778" s="236">
        <f t="shared" si="1031"/>
      </c>
      <c r="O778" s="232">
        <v>0</v>
      </c>
      <c r="P778" s="236">
        <f t="shared" si="1067"/>
      </c>
      <c r="Q778" s="237">
        <f>(M778+M779)/(O778+O779)</f>
      </c>
      <c r="R778" s="238">
        <v>7</v>
      </c>
      <c r="S778" s="237">
        <f>(O778+O779)/(K778+K779)</f>
      </c>
      <c r="T778" s="238">
        <v>4</v>
      </c>
      <c r="U778" s="239">
        <f>F778/T778</f>
      </c>
      <c r="V778" s="240">
        <f>(F778+500)/T778</f>
      </c>
      <c r="W778" s="241">
        <v>4864.800000000003</v>
      </c>
      <c r="X778" s="240">
        <f>W778/T778</f>
      </c>
      <c r="Y778" s="237">
        <f>T778/R778</f>
      </c>
      <c r="Z778" s="240">
        <f>W778/F778</f>
      </c>
      <c r="AA778" s="240">
        <f>W778/(F778+500)</f>
      </c>
      <c r="AB778" s="238">
        <v>1</v>
      </c>
      <c r="AC778" s="238">
        <v>444</v>
      </c>
      <c r="AD778" s="237">
        <f>AB778/T778</f>
      </c>
      <c r="AE778" s="240">
        <f>(W778-AC778)/(F778+500)</f>
      </c>
      <c r="AF778" s="240" t="s">
        <v>266</v>
      </c>
    </row>
    <row r="779">
      <c r="A779" s="228"/>
      <c r="B779" s="229"/>
      <c r="C779" s="256"/>
      <c r="D779" s="231" t="s">
        <v>251</v>
      </c>
      <c r="E779" s="232">
        <v>1967.01</v>
      </c>
      <c r="F779" s="233"/>
      <c r="G779" s="232">
        <v>11031</v>
      </c>
      <c r="H779" s="232">
        <v>289</v>
      </c>
      <c r="I779" s="234">
        <f t="shared" si="736"/>
      </c>
      <c r="J779" s="235">
        <f t="shared" si="881"/>
      </c>
      <c r="K779" s="232">
        <v>29</v>
      </c>
      <c r="L779" s="235">
        <f t="shared" si="969"/>
      </c>
      <c r="M779" s="232">
        <v>4</v>
      </c>
      <c r="N779" s="236">
        <f t="shared" si="1031"/>
      </c>
      <c r="O779" s="232">
        <v>7</v>
      </c>
      <c r="P779" s="236">
        <f t="shared" si="1067"/>
      </c>
      <c r="Q779" s="237"/>
      <c r="R779" s="238"/>
      <c r="S779" s="237"/>
      <c r="T779" s="238"/>
      <c r="U779" s="239"/>
      <c r="V779" s="240"/>
      <c r="W779" s="241"/>
      <c r="X779" s="240"/>
      <c r="Y779" s="237"/>
      <c r="Z779" s="240"/>
      <c r="AA779" s="240"/>
      <c r="AB779" s="238"/>
      <c r="AC779" s="238"/>
      <c r="AD779" s="237"/>
      <c r="AE779" s="240"/>
      <c r="AF779" s="242" t="s">
        <v>252</v>
      </c>
    </row>
    <row r="780">
      <c r="A780" s="228"/>
      <c r="B780" s="229" t="s">
        <v>275</v>
      </c>
      <c r="C780" s="256" t="s">
        <v>291</v>
      </c>
      <c r="D780" s="231" t="s">
        <v>249</v>
      </c>
      <c r="E780" s="232">
        <v>191.45</v>
      </c>
      <c r="F780" s="233">
        <f>E780+E781</f>
      </c>
      <c r="G780" s="232">
        <v>1990</v>
      </c>
      <c r="H780" s="232">
        <v>102</v>
      </c>
      <c r="I780" s="234">
        <f t="shared" si="736"/>
      </c>
      <c r="J780" s="235">
        <f t="shared" si="881"/>
      </c>
      <c r="K780" s="232">
        <v>4</v>
      </c>
      <c r="L780" s="235">
        <f t="shared" si="969"/>
      </c>
      <c r="M780" s="232">
        <v>1</v>
      </c>
      <c r="N780" s="236">
        <f t="shared" si="1031"/>
      </c>
      <c r="O780" s="232">
        <v>1</v>
      </c>
      <c r="P780" s="236">
        <f t="shared" si="1067"/>
      </c>
      <c r="Q780" s="237">
        <f>(M780+M781)/(O780+O781)</f>
      </c>
      <c r="R780" s="238">
        <v>7</v>
      </c>
      <c r="S780" s="237">
        <f>(O780+O781)/(K780+K781)</f>
      </c>
      <c r="T780" s="238">
        <v>3</v>
      </c>
      <c r="U780" s="239">
        <f>F780/T780</f>
      </c>
      <c r="V780" s="240">
        <f>(F780+500)/T780</f>
      </c>
      <c r="W780" s="241">
        <v>3939.5999999999985</v>
      </c>
      <c r="X780" s="240">
        <f>W780/T780</f>
      </c>
      <c r="Y780" s="237">
        <f>T780/R780</f>
      </c>
      <c r="Z780" s="240">
        <f>W780/F780</f>
      </c>
      <c r="AA780" s="240">
        <f>W780/(F780+500)</f>
      </c>
      <c r="AB780" s="238">
        <v>0</v>
      </c>
      <c r="AC780" s="238">
        <v>0</v>
      </c>
      <c r="AD780" s="237">
        <f>AB780/T780</f>
      </c>
      <c r="AE780" s="240">
        <f>(W780-AC780)/(F780+500)</f>
      </c>
      <c r="AF780" s="240" t="s">
        <v>266</v>
      </c>
    </row>
    <row r="781">
      <c r="A781" s="228"/>
      <c r="B781" s="229"/>
      <c r="C781" s="256"/>
      <c r="D781" s="231" t="s">
        <v>251</v>
      </c>
      <c r="E781" s="232">
        <v>2625.17</v>
      </c>
      <c r="F781" s="233"/>
      <c r="G781" s="232">
        <v>15072</v>
      </c>
      <c r="H781" s="232">
        <v>341</v>
      </c>
      <c r="I781" s="234">
        <f t="shared" si="736"/>
      </c>
      <c r="J781" s="235">
        <f t="shared" si="881"/>
      </c>
      <c r="K781" s="232">
        <v>38</v>
      </c>
      <c r="L781" s="235">
        <f t="shared" si="969"/>
      </c>
      <c r="M781" s="232">
        <v>1</v>
      </c>
      <c r="N781" s="236">
        <f t="shared" si="1031"/>
      </c>
      <c r="O781" s="232">
        <v>3</v>
      </c>
      <c r="P781" s="236">
        <f t="shared" si="1067"/>
      </c>
      <c r="Q781" s="237"/>
      <c r="R781" s="238"/>
      <c r="S781" s="237"/>
      <c r="T781" s="238"/>
      <c r="U781" s="239"/>
      <c r="V781" s="240"/>
      <c r="W781" s="241"/>
      <c r="X781" s="240"/>
      <c r="Y781" s="237"/>
      <c r="Z781" s="240"/>
      <c r="AA781" s="240"/>
      <c r="AB781" s="238"/>
      <c r="AC781" s="238"/>
      <c r="AD781" s="237"/>
      <c r="AE781" s="240"/>
      <c r="AF781" s="242" t="s">
        <v>252</v>
      </c>
    </row>
    <row r="782">
      <c r="A782" s="228"/>
      <c r="B782" s="229" t="s">
        <v>276</v>
      </c>
      <c r="C782" s="256" t="s">
        <v>291</v>
      </c>
      <c r="D782" s="231" t="s">
        <v>249</v>
      </c>
      <c r="E782" s="232">
        <v>168.12</v>
      </c>
      <c r="F782" s="233">
        <f>E782+E783</f>
      </c>
      <c r="G782" s="232">
        <v>1099</v>
      </c>
      <c r="H782" s="232">
        <v>48</v>
      </c>
      <c r="I782" s="234">
        <f t="shared" si="736"/>
      </c>
      <c r="J782" s="235">
        <f t="shared" si="881"/>
      </c>
      <c r="K782" s="232">
        <v>4</v>
      </c>
      <c r="L782" s="235">
        <f t="shared" si="969"/>
      </c>
      <c r="M782" s="232">
        <v>1</v>
      </c>
      <c r="N782" s="236">
        <f t="shared" si="1031"/>
      </c>
      <c r="O782" s="232">
        <v>1</v>
      </c>
      <c r="P782" s="236">
        <f t="shared" si="1067"/>
      </c>
      <c r="Q782" s="237">
        <f>(M782+M783)/(O782+O783)</f>
      </c>
      <c r="R782" s="238">
        <v>6</v>
      </c>
      <c r="S782" s="237">
        <f>(O782+O783)/(K782+K783)</f>
      </c>
      <c r="T782" s="238">
        <v>5</v>
      </c>
      <c r="U782" s="239">
        <f>F782/T782</f>
      </c>
      <c r="V782" s="240">
        <f>(F782+500)/T782</f>
      </c>
      <c r="W782" s="241">
        <v>5017.200000000004</v>
      </c>
      <c r="X782" s="240">
        <f>W782/T782</f>
      </c>
      <c r="Y782" s="237">
        <f>T782/R782</f>
      </c>
      <c r="Z782" s="240">
        <f>W782/F782</f>
      </c>
      <c r="AA782" s="240">
        <f>W782/(F782+500)</f>
      </c>
      <c r="AB782" s="238">
        <v>0</v>
      </c>
      <c r="AC782" s="238">
        <v>0</v>
      </c>
      <c r="AD782" s="237">
        <f>AB782/T782</f>
      </c>
      <c r="AE782" s="240">
        <f>(W782-AC782)/(F782+500)</f>
      </c>
      <c r="AF782" s="240" t="s">
        <v>266</v>
      </c>
    </row>
    <row r="783">
      <c r="A783" s="228"/>
      <c r="B783" s="229"/>
      <c r="C783" s="256"/>
      <c r="D783" s="231" t="s">
        <v>251</v>
      </c>
      <c r="E783" s="232">
        <v>1650.1</v>
      </c>
      <c r="F783" s="233"/>
      <c r="G783" s="232">
        <v>14823</v>
      </c>
      <c r="H783" s="232">
        <v>630</v>
      </c>
      <c r="I783" s="234">
        <f t="shared" si="736"/>
      </c>
      <c r="J783" s="235">
        <f t="shared" si="881"/>
      </c>
      <c r="K783" s="232">
        <v>41</v>
      </c>
      <c r="L783" s="235">
        <f t="shared" si="969"/>
      </c>
      <c r="M783" s="232">
        <v>2</v>
      </c>
      <c r="N783" s="236">
        <f t="shared" si="1031"/>
      </c>
      <c r="O783" s="232">
        <v>5</v>
      </c>
      <c r="P783" s="236">
        <f t="shared" si="1067"/>
      </c>
      <c r="Q783" s="237"/>
      <c r="R783" s="238"/>
      <c r="S783" s="237"/>
      <c r="T783" s="238"/>
      <c r="U783" s="239"/>
      <c r="V783" s="240"/>
      <c r="W783" s="241"/>
      <c r="X783" s="240"/>
      <c r="Y783" s="237"/>
      <c r="Z783" s="240"/>
      <c r="AA783" s="240"/>
      <c r="AB783" s="238"/>
      <c r="AC783" s="238"/>
      <c r="AD783" s="237"/>
      <c r="AE783" s="240"/>
      <c r="AF783" s="242" t="s">
        <v>252</v>
      </c>
    </row>
    <row r="784">
      <c r="A784" s="228"/>
      <c r="B784" s="229" t="s">
        <v>277</v>
      </c>
      <c r="C784" s="256" t="s">
        <v>291</v>
      </c>
      <c r="D784" s="231" t="s">
        <v>249</v>
      </c>
      <c r="E784" s="232">
        <v>51.46</v>
      </c>
      <c r="F784" s="233">
        <f>E784+E785</f>
      </c>
      <c r="G784" s="232">
        <v>340</v>
      </c>
      <c r="H784" s="232">
        <v>13</v>
      </c>
      <c r="I784" s="234">
        <f t="shared" si="736"/>
      </c>
      <c r="J784" s="235">
        <f t="shared" si="881"/>
      </c>
      <c r="K784" s="232">
        <v>1</v>
      </c>
      <c r="L784" s="235">
        <f t="shared" si="969"/>
      </c>
      <c r="M784" s="232">
        <v>0</v>
      </c>
      <c r="N784" s="236">
        <f t="shared" si="1031"/>
      </c>
      <c r="O784" s="232">
        <v>0</v>
      </c>
      <c r="P784" s="236">
        <f t="shared" si="1067"/>
      </c>
      <c r="Q784" s="237">
        <f>(M784+M785)/(O784+O785)</f>
      </c>
      <c r="R784" s="238">
        <v>9</v>
      </c>
      <c r="S784" s="237">
        <f>(O784+O785)/(K784+K785)</f>
      </c>
      <c r="T784" s="238">
        <v>3</v>
      </c>
      <c r="U784" s="239">
        <f>F784/T784</f>
      </c>
      <c r="V784" s="240">
        <f>(F784+500)/T784</f>
      </c>
      <c r="W784" s="241">
        <v>1950</v>
      </c>
      <c r="X784" s="240">
        <f>W784/T784</f>
      </c>
      <c r="Y784" s="237">
        <f>T784/R784</f>
      </c>
      <c r="Z784" s="240">
        <f>W784/F784</f>
      </c>
      <c r="AA784" s="240">
        <f>W784/(F784+500)</f>
      </c>
      <c r="AB784" s="238">
        <v>0</v>
      </c>
      <c r="AC784" s="238">
        <v>0</v>
      </c>
      <c r="AD784" s="237">
        <f>AB784/T784</f>
      </c>
      <c r="AE784" s="240">
        <f>(W784-AC784)/(F784+500)</f>
      </c>
      <c r="AF784" s="240" t="s">
        <v>266</v>
      </c>
    </row>
    <row r="785">
      <c r="A785" s="228"/>
      <c r="B785" s="229"/>
      <c r="C785" s="256"/>
      <c r="D785" s="231" t="s">
        <v>251</v>
      </c>
      <c r="E785" s="232">
        <v>1838.86</v>
      </c>
      <c r="F785" s="233"/>
      <c r="G785" s="232">
        <v>13014</v>
      </c>
      <c r="H785" s="232">
        <v>820</v>
      </c>
      <c r="I785" s="234">
        <f t="shared" si="736"/>
      </c>
      <c r="J785" s="235">
        <f t="shared" si="881"/>
      </c>
      <c r="K785" s="232">
        <v>28</v>
      </c>
      <c r="L785" s="235">
        <f t="shared" si="969"/>
      </c>
      <c r="M785" s="232">
        <v>3</v>
      </c>
      <c r="N785" s="236">
        <f t="shared" si="1031"/>
      </c>
      <c r="O785" s="232">
        <v>5</v>
      </c>
      <c r="P785" s="236">
        <f t="shared" si="1067"/>
      </c>
      <c r="Q785" s="237"/>
      <c r="R785" s="238"/>
      <c r="S785" s="237"/>
      <c r="T785" s="238"/>
      <c r="U785" s="239"/>
      <c r="V785" s="240"/>
      <c r="W785" s="241"/>
      <c r="X785" s="240"/>
      <c r="Y785" s="237"/>
      <c r="Z785" s="240"/>
      <c r="AA785" s="240"/>
      <c r="AB785" s="238"/>
      <c r="AC785" s="238"/>
      <c r="AD785" s="237"/>
      <c r="AE785" s="240"/>
      <c r="AF785" s="242" t="s">
        <v>252</v>
      </c>
    </row>
    <row r="786">
      <c r="A786" s="228"/>
      <c r="B786" s="246" t="s">
        <v>257</v>
      </c>
      <c r="C786" s="246"/>
      <c r="D786" s="246"/>
      <c r="E786" s="247">
        <f>SUM(E776:E785)</f>
      </c>
      <c r="F786" s="247">
        <f>SUM(F776:F785)</f>
      </c>
      <c r="G786" s="247">
        <f>SUM(G776:G785)</f>
      </c>
      <c r="H786" s="247">
        <f>SUM(H776:H785)</f>
      </c>
      <c r="I786" s="248">
        <f t="shared" si="736"/>
      </c>
      <c r="J786" s="249">
        <f>SUM(J776:J785)</f>
      </c>
      <c r="K786" s="247">
        <f>SUM(K776:K785)</f>
      </c>
      <c r="L786" s="249">
        <f t="shared" si="969"/>
      </c>
      <c r="M786" s="247">
        <f>SUM(M776:M785)</f>
      </c>
      <c r="N786" s="250">
        <f t="shared" si="1031"/>
      </c>
      <c r="O786" s="247">
        <f>SUM(O776:O785)</f>
      </c>
      <c r="P786" s="250">
        <f t="shared" si="1067"/>
      </c>
      <c r="Q786" s="251">
        <f t="shared" ref="Q786:Q787" si="938">M786/O786</f>
      </c>
      <c r="R786" s="247">
        <f>SUM(R776:R785)</f>
      </c>
      <c r="S786" s="251">
        <f t="shared" ref="S786:S787" si="1000">(O786+O786)/(K786+K786)</f>
      </c>
      <c r="T786" s="247">
        <f>SUM(T776:T785)</f>
      </c>
      <c r="U786" s="252">
        <f t="shared" ref="U786:U787" si="76">F786/T786</f>
      </c>
      <c r="V786" s="253">
        <f>(F786+5*500)/T786</f>
      </c>
      <c r="W786" s="249">
        <f>SUM(W776:W785)</f>
      </c>
      <c r="X786" s="254">
        <f t="shared" ref="X786:X787" si="244">W786/T786</f>
      </c>
      <c r="Y786" s="251">
        <f t="shared" ref="Y786:Y787" si="382">T786/R786</f>
      </c>
      <c r="Z786" s="253">
        <f t="shared" ref="Z786:Z787" si="520">W786/F786</f>
      </c>
      <c r="AA786" s="253">
        <f>W786/(F786+COUNT(W776:W785)*500)</f>
      </c>
      <c r="AB786" s="247">
        <f>SUM(AB776:AB785)</f>
      </c>
      <c r="AC786" s="247">
        <f>SUM(AC776:AC785)</f>
      </c>
      <c r="AD786" s="251">
        <f t="shared" ref="AD786:AD787" si="658">AB786/T786</f>
      </c>
      <c r="AE786" s="255">
        <f>(W786-AC786)/(F786+COUNT(W776:W785)*500)</f>
      </c>
      <c r="AF786" s="240"/>
    </row>
    <row r="787">
      <c r="A787" s="228"/>
      <c r="B787" s="258" t="s">
        <v>278</v>
      </c>
      <c r="C787" s="258"/>
      <c r="D787" s="258"/>
      <c r="E787" s="259">
        <f>SUM(E753)+E764+E775+E786</f>
      </c>
      <c r="F787" s="259">
        <f>SUM(F753)+F764+F775+F786</f>
      </c>
      <c r="G787" s="259">
        <f>SUM(G753)+G764+G775+G786</f>
      </c>
      <c r="H787" s="259">
        <f>SUM(H753)+H764+H775+H786</f>
      </c>
      <c r="I787" s="260">
        <f t="shared" si="736"/>
      </c>
      <c r="J787" s="261">
        <f>(E787/G787)*1000</f>
      </c>
      <c r="K787" s="262">
        <f>SUM(K753)+K764+K775+K786</f>
      </c>
      <c r="L787" s="261">
        <f t="shared" si="969"/>
      </c>
      <c r="M787" s="262">
        <f>SUM(M753)+M764+M775+M786</f>
      </c>
      <c r="N787" s="263">
        <f t="shared" si="1031"/>
      </c>
      <c r="O787" s="262">
        <f>SUM(O753)+O764+O775+O786</f>
      </c>
      <c r="P787" s="263">
        <f t="shared" si="1067"/>
      </c>
      <c r="Q787" s="264">
        <f t="shared" si="938"/>
      </c>
      <c r="R787" s="262">
        <f>SUM(R753)+R764+R775+R786</f>
      </c>
      <c r="S787" s="264">
        <f t="shared" si="1000"/>
      </c>
      <c r="T787" s="262">
        <f>SUM(T753)+T764+T775+T786</f>
      </c>
      <c r="U787" s="265">
        <f t="shared" si="76"/>
      </c>
      <c r="V787" s="259">
        <f>(F787+4*500)/T787</f>
      </c>
      <c r="W787" s="265">
        <f>SUM(W753)+W764+W775+W786</f>
      </c>
      <c r="X787" s="259">
        <f t="shared" si="244"/>
      </c>
      <c r="Y787" s="264">
        <f t="shared" si="382"/>
      </c>
      <c r="Z787" s="259">
        <f t="shared" si="520"/>
      </c>
      <c r="AA787" s="259">
        <f>W787/(F787+COUNT(W743:W752,W754:W763,W765:W774,W776:W785)*500)</f>
      </c>
      <c r="AB787" s="262">
        <f>SUM(AB753)+AB764+AB775+AB786</f>
      </c>
      <c r="AC787" s="262">
        <f>SUM(AC753)+AC764+AC775+AC786</f>
      </c>
      <c r="AD787" s="264">
        <f t="shared" si="658"/>
      </c>
      <c r="AE787" s="259">
        <f>(W787-AC787)/(F787+COUNT(W743:W752,W754:W763,W765:W774,W776:W785)*500)</f>
      </c>
      <c r="AF787" s="240"/>
    </row>
    <row r="788">
      <c r="A788" s="220" t="s">
        <v>214</v>
      </c>
      <c r="B788" s="220" t="s">
        <v>215</v>
      </c>
      <c r="C788" s="220" t="s">
        <v>216</v>
      </c>
      <c r="D788" s="220" t="s">
        <v>217</v>
      </c>
      <c r="E788" s="220" t="s">
        <v>218</v>
      </c>
      <c r="F788" s="220" t="s">
        <v>219</v>
      </c>
      <c r="G788" s="220" t="s">
        <v>220</v>
      </c>
      <c r="H788" s="220" t="s">
        <v>221</v>
      </c>
      <c r="I788" s="221" t="s">
        <v>222</v>
      </c>
      <c r="J788" s="222" t="s">
        <v>223</v>
      </c>
      <c r="K788" s="220" t="s">
        <v>224</v>
      </c>
      <c r="L788" s="222" t="s">
        <v>225</v>
      </c>
      <c r="M788" s="220" t="s">
        <v>226</v>
      </c>
      <c r="N788" s="223" t="s">
        <v>227</v>
      </c>
      <c r="O788" s="220" t="s">
        <v>228</v>
      </c>
      <c r="P788" s="223" t="s">
        <v>229</v>
      </c>
      <c r="Q788" s="221" t="s">
        <v>230</v>
      </c>
      <c r="R788" s="224" t="s">
        <v>231</v>
      </c>
      <c r="S788" s="225" t="s">
        <v>232</v>
      </c>
      <c r="T788" s="224" t="s">
        <v>233</v>
      </c>
      <c r="U788" s="226" t="s">
        <v>234</v>
      </c>
      <c r="V788" s="227" t="s">
        <v>235</v>
      </c>
      <c r="W788" s="226" t="s">
        <v>236</v>
      </c>
      <c r="X788" s="227" t="s">
        <v>237</v>
      </c>
      <c r="Y788" s="225" t="s">
        <v>238</v>
      </c>
      <c r="Z788" s="227" t="s">
        <v>239</v>
      </c>
      <c r="AA788" s="227" t="s">
        <v>240</v>
      </c>
      <c r="AB788" s="227" t="s">
        <v>241</v>
      </c>
      <c r="AC788" s="224" t="s">
        <v>242</v>
      </c>
      <c r="AD788" s="225" t="s">
        <v>243</v>
      </c>
      <c r="AE788" s="227" t="s">
        <v>244</v>
      </c>
      <c r="AF788" s="227" t="s">
        <v>245</v>
      </c>
    </row>
    <row r="789">
      <c r="A789" s="228" t="s">
        <v>307</v>
      </c>
      <c r="B789" s="229" t="s">
        <v>247</v>
      </c>
      <c r="C789" s="256" t="s">
        <v>273</v>
      </c>
      <c r="D789" s="231" t="s">
        <v>249</v>
      </c>
      <c r="E789" s="232">
        <v>113.84</v>
      </c>
      <c r="F789" s="233">
        <f>E789+E790</f>
      </c>
      <c r="G789" s="232">
        <v>444</v>
      </c>
      <c r="H789" s="232">
        <v>49</v>
      </c>
      <c r="I789" s="234">
        <f t="shared" ref="I789:I833" si="737">H789/G789</f>
      </c>
      <c r="J789" s="235">
        <f t="shared" ref="J789:J792" si="882">(E789/G789)*1000</f>
      </c>
      <c r="K789" s="232">
        <v>2</v>
      </c>
      <c r="L789" s="235">
        <f t="shared" ref="L789:L833" si="970">E789/K789</f>
      </c>
      <c r="M789" s="232">
        <v>0</v>
      </c>
      <c r="N789" s="236">
        <f t="shared" ref="N789:N833" si="1032">E789/M789</f>
      </c>
      <c r="O789" s="232">
        <v>1</v>
      </c>
      <c r="P789" s="236">
        <f t="shared" ref="P789:P806" si="1068">E789/O789</f>
      </c>
      <c r="Q789" s="237">
        <f>(M789+M790)/(O789+O790)</f>
      </c>
      <c r="R789" s="238">
        <v>2</v>
      </c>
      <c r="S789" s="237">
        <f>(O789+O790)/(K789+K790)</f>
      </c>
      <c r="T789" s="238">
        <v>0</v>
      </c>
      <c r="U789" s="239">
        <f>F789/T789</f>
      </c>
      <c r="V789" s="240">
        <f>(F789+500)/T789</f>
      </c>
      <c r="W789" s="241">
        <v>0</v>
      </c>
      <c r="X789" s="240">
        <f>W789/T789</f>
      </c>
      <c r="Y789" s="237">
        <f>T789/R789</f>
      </c>
      <c r="Z789" s="240">
        <f>W789/F789</f>
      </c>
      <c r="AA789" s="240">
        <f>W789/(F789+500)</f>
      </c>
      <c r="AB789" s="238">
        <v>0</v>
      </c>
      <c r="AC789" s="238">
        <v>0</v>
      </c>
      <c r="AD789" s="237">
        <f>AB789/T789</f>
      </c>
      <c r="AE789" s="240">
        <f>(W789-AC789)/(F789+500)</f>
      </c>
      <c r="AF789" s="240" t="s">
        <v>250</v>
      </c>
    </row>
    <row r="790">
      <c r="A790" s="228"/>
      <c r="B790" s="229"/>
      <c r="C790" s="256"/>
      <c r="D790" s="231" t="s">
        <v>251</v>
      </c>
      <c r="E790" s="232">
        <v>1115.74</v>
      </c>
      <c r="F790" s="233"/>
      <c r="G790" s="232">
        <v>9616</v>
      </c>
      <c r="H790" s="232">
        <v>573</v>
      </c>
      <c r="I790" s="234">
        <f t="shared" si="737"/>
      </c>
      <c r="J790" s="235">
        <f t="shared" si="882"/>
      </c>
      <c r="K790" s="232">
        <v>20</v>
      </c>
      <c r="L790" s="235">
        <f t="shared" si="970"/>
      </c>
      <c r="M790" s="232">
        <v>0</v>
      </c>
      <c r="N790" s="236">
        <f t="shared" si="1032"/>
      </c>
      <c r="O790" s="232">
        <v>1</v>
      </c>
      <c r="P790" s="236">
        <f t="shared" si="1068"/>
      </c>
      <c r="Q790" s="237"/>
      <c r="R790" s="238"/>
      <c r="S790" s="237"/>
      <c r="T790" s="238"/>
      <c r="U790" s="239"/>
      <c r="V790" s="240"/>
      <c r="W790" s="241"/>
      <c r="X790" s="240"/>
      <c r="Y790" s="237"/>
      <c r="Z790" s="240"/>
      <c r="AA790" s="240"/>
      <c r="AB790" s="238"/>
      <c r="AC790" s="238"/>
      <c r="AD790" s="237"/>
      <c r="AE790" s="240"/>
      <c r="AF790" s="242" t="s">
        <v>303</v>
      </c>
    </row>
    <row r="791">
      <c r="A791" s="228"/>
      <c r="B791" s="229" t="s">
        <v>253</v>
      </c>
      <c r="C791" s="256" t="s">
        <v>273</v>
      </c>
      <c r="D791" s="231" t="s">
        <v>249</v>
      </c>
      <c r="E791" s="243">
        <v>229.12</v>
      </c>
      <c r="F791" s="233">
        <f>E791+E792</f>
      </c>
      <c r="G791" s="232">
        <v>1201</v>
      </c>
      <c r="H791" s="232">
        <v>67</v>
      </c>
      <c r="I791" s="234">
        <f t="shared" si="737"/>
      </c>
      <c r="J791" s="235">
        <f t="shared" si="882"/>
      </c>
      <c r="K791" s="232">
        <v>7</v>
      </c>
      <c r="L791" s="235">
        <f t="shared" si="970"/>
      </c>
      <c r="M791" s="232">
        <v>1</v>
      </c>
      <c r="N791" s="236">
        <f t="shared" si="1032"/>
      </c>
      <c r="O791" s="232">
        <v>0</v>
      </c>
      <c r="P791" s="236">
        <f t="shared" si="1068"/>
      </c>
      <c r="Q791" s="237">
        <f>(M791+M792)/(O791+O792)</f>
      </c>
      <c r="R791" s="238">
        <v>3</v>
      </c>
      <c r="S791" s="237">
        <f>(O791+O792)/(K791+K792)</f>
      </c>
      <c r="T791" s="238">
        <v>2</v>
      </c>
      <c r="U791" s="239">
        <f>F791/T791</f>
      </c>
      <c r="V791" s="240">
        <f>(F791+500)/T791</f>
      </c>
      <c r="W791" s="241">
        <v>2383.2</v>
      </c>
      <c r="X791" s="240">
        <f>W791/T791</f>
      </c>
      <c r="Y791" s="237">
        <f>T791/R791</f>
      </c>
      <c r="Z791" s="240">
        <f>W791/F791</f>
      </c>
      <c r="AA791" s="240">
        <f>W791/(F791+500)</f>
      </c>
      <c r="AB791" s="238">
        <v>0</v>
      </c>
      <c r="AC791" s="238">
        <v>0</v>
      </c>
      <c r="AD791" s="237">
        <f>AB791/T791</f>
      </c>
      <c r="AE791" s="240">
        <f>(W791-AC791)/(F791+500)</f>
      </c>
      <c r="AF791" s="240" t="s">
        <v>250</v>
      </c>
    </row>
    <row r="792">
      <c r="A792" s="228"/>
      <c r="B792" s="229"/>
      <c r="C792" s="256"/>
      <c r="D792" s="231" t="s">
        <v>251</v>
      </c>
      <c r="E792" s="243">
        <v>1281.01</v>
      </c>
      <c r="F792" s="233"/>
      <c r="G792" s="232">
        <v>9285</v>
      </c>
      <c r="H792" s="232">
        <v>423</v>
      </c>
      <c r="I792" s="234">
        <f t="shared" si="737"/>
      </c>
      <c r="J792" s="235">
        <f t="shared" si="882"/>
      </c>
      <c r="K792" s="232">
        <v>23</v>
      </c>
      <c r="L792" s="235">
        <f t="shared" si="970"/>
      </c>
      <c r="M792" s="232">
        <v>0</v>
      </c>
      <c r="N792" s="236">
        <f t="shared" si="1032"/>
      </c>
      <c r="O792" s="232">
        <v>2</v>
      </c>
      <c r="P792" s="236">
        <f t="shared" si="1068"/>
      </c>
      <c r="Q792" s="237"/>
      <c r="R792" s="238"/>
      <c r="S792" s="237"/>
      <c r="T792" s="238"/>
      <c r="U792" s="239"/>
      <c r="V792" s="240"/>
      <c r="W792" s="241"/>
      <c r="X792" s="240"/>
      <c r="Y792" s="237"/>
      <c r="Z792" s="240"/>
      <c r="AA792" s="240"/>
      <c r="AB792" s="238"/>
      <c r="AC792" s="238"/>
      <c r="AD792" s="237"/>
      <c r="AE792" s="240"/>
      <c r="AF792" s="242" t="s">
        <v>303</v>
      </c>
    </row>
    <row r="793">
      <c r="A793" s="228"/>
      <c r="B793" s="229" t="s">
        <v>254</v>
      </c>
      <c r="C793" s="256" t="s">
        <v>273</v>
      </c>
      <c r="D793" s="231" t="s">
        <v>249</v>
      </c>
      <c r="E793" s="232">
        <v>385.69</v>
      </c>
      <c r="F793" s="233">
        <f>E793+E794</f>
      </c>
      <c r="G793" s="232">
        <v>1703</v>
      </c>
      <c r="H793" s="232">
        <v>65</v>
      </c>
      <c r="I793" s="234">
        <f t="shared" si="737"/>
      </c>
      <c r="J793" s="234">
        <f t="shared" ref="J793:J796" si="795">I793/H793</f>
      </c>
      <c r="K793" s="232">
        <v>2</v>
      </c>
      <c r="L793" s="235">
        <f t="shared" si="970"/>
      </c>
      <c r="M793" s="232">
        <v>1</v>
      </c>
      <c r="N793" s="236">
        <f t="shared" si="1032"/>
      </c>
      <c r="O793" s="232">
        <v>1</v>
      </c>
      <c r="P793" s="236">
        <f t="shared" si="1068"/>
      </c>
      <c r="Q793" s="237">
        <f>(M793+M794)/(O793+O794)</f>
      </c>
      <c r="R793" s="238">
        <v>2</v>
      </c>
      <c r="S793" s="237">
        <f>(O793+O794)/(K793+K794)</f>
      </c>
      <c r="T793" s="238">
        <v>2</v>
      </c>
      <c r="U793" s="239">
        <f>F793/T793</f>
      </c>
      <c r="V793" s="240">
        <f>(F793+500)/T793</f>
      </c>
      <c r="W793" s="241">
        <v>2088</v>
      </c>
      <c r="X793" s="240">
        <f>W793/T793</f>
      </c>
      <c r="Y793" s="237">
        <f>T793/R793</f>
      </c>
      <c r="Z793" s="240">
        <f>W793/F793</f>
      </c>
      <c r="AA793" s="240">
        <f>W793/(F793+500)</f>
      </c>
      <c r="AB793" s="238">
        <v>1</v>
      </c>
      <c r="AC793" s="238">
        <v>396</v>
      </c>
      <c r="AD793" s="237">
        <f>AB793/T793</f>
      </c>
      <c r="AE793" s="240">
        <f>(W793-AC793)/(F793+500)</f>
      </c>
      <c r="AF793" s="240" t="s">
        <v>250</v>
      </c>
    </row>
    <row r="794">
      <c r="A794" s="228"/>
      <c r="B794" s="229"/>
      <c r="C794" s="256"/>
      <c r="D794" s="231" t="s">
        <v>251</v>
      </c>
      <c r="E794" s="232">
        <v>699.25</v>
      </c>
      <c r="F794" s="233"/>
      <c r="G794" s="232">
        <v>4711</v>
      </c>
      <c r="H794" s="232">
        <v>244</v>
      </c>
      <c r="I794" s="234">
        <f t="shared" si="737"/>
      </c>
      <c r="J794" s="234">
        <f t="shared" si="795"/>
      </c>
      <c r="K794" s="232">
        <v>11</v>
      </c>
      <c r="L794" s="235">
        <f t="shared" si="970"/>
      </c>
      <c r="M794" s="232">
        <v>0</v>
      </c>
      <c r="N794" s="236">
        <f t="shared" si="1032"/>
      </c>
      <c r="O794" s="232">
        <v>0</v>
      </c>
      <c r="P794" s="236">
        <f t="shared" si="1068"/>
      </c>
      <c r="Q794" s="237"/>
      <c r="R794" s="238"/>
      <c r="S794" s="237"/>
      <c r="T794" s="238"/>
      <c r="U794" s="239"/>
      <c r="V794" s="240"/>
      <c r="W794" s="241"/>
      <c r="X794" s="240"/>
      <c r="Y794" s="237"/>
      <c r="Z794" s="240"/>
      <c r="AA794" s="240"/>
      <c r="AB794" s="238"/>
      <c r="AC794" s="238"/>
      <c r="AD794" s="237"/>
      <c r="AE794" s="240"/>
      <c r="AF794" s="242" t="s">
        <v>303</v>
      </c>
    </row>
    <row r="795">
      <c r="A795" s="228"/>
      <c r="B795" s="229" t="s">
        <v>255</v>
      </c>
      <c r="C795" s="256" t="s">
        <v>273</v>
      </c>
      <c r="D795" s="231" t="s">
        <v>249</v>
      </c>
      <c r="E795" s="232">
        <v>711.51</v>
      </c>
      <c r="F795" s="233">
        <f>E795+E796</f>
      </c>
      <c r="G795" s="232">
        <v>2406</v>
      </c>
      <c r="H795" s="232">
        <v>85</v>
      </c>
      <c r="I795" s="234">
        <f t="shared" si="737"/>
      </c>
      <c r="J795" s="234">
        <f t="shared" si="795"/>
      </c>
      <c r="K795" s="232">
        <v>6</v>
      </c>
      <c r="L795" s="235">
        <f t="shared" si="970"/>
      </c>
      <c r="M795" s="232">
        <v>0</v>
      </c>
      <c r="N795" s="236">
        <f t="shared" si="1032"/>
      </c>
      <c r="O795" s="232">
        <v>1</v>
      </c>
      <c r="P795" s="236">
        <f t="shared" si="1068"/>
      </c>
      <c r="Q795" s="237">
        <f>(M795+M796)/(O795+O796)</f>
      </c>
      <c r="R795" s="238">
        <v>1</v>
      </c>
      <c r="S795" s="315">
        <v>1</v>
      </c>
      <c r="T795" s="238">
        <v>0</v>
      </c>
      <c r="U795" s="239">
        <f>F795/T795</f>
      </c>
      <c r="V795" s="240">
        <f>(F795+500)/T795</f>
      </c>
      <c r="W795" s="241">
        <v>0</v>
      </c>
      <c r="X795" s="240">
        <f>W795/T795</f>
      </c>
      <c r="Y795" s="237">
        <f>T795/R795</f>
      </c>
      <c r="Z795" s="240">
        <f>W795/F795</f>
      </c>
      <c r="AA795" s="240">
        <f>W795/(F795+500)</f>
      </c>
      <c r="AB795" s="238">
        <v>0</v>
      </c>
      <c r="AC795" s="238">
        <v>0</v>
      </c>
      <c r="AD795" s="237">
        <f>AB795/T795</f>
      </c>
      <c r="AE795" s="240">
        <f>(W795-AC795)/(F795+500)</f>
      </c>
      <c r="AF795" s="240" t="s">
        <v>250</v>
      </c>
    </row>
    <row r="796">
      <c r="A796" s="228"/>
      <c r="B796" s="229"/>
      <c r="C796" s="256"/>
      <c r="D796" s="231" t="s">
        <v>251</v>
      </c>
      <c r="E796" s="232">
        <v>706</v>
      </c>
      <c r="F796" s="233"/>
      <c r="G796" s="232">
        <v>3667</v>
      </c>
      <c r="H796" s="232">
        <v>174</v>
      </c>
      <c r="I796" s="234">
        <f t="shared" si="737"/>
      </c>
      <c r="J796" s="234">
        <f t="shared" si="795"/>
      </c>
      <c r="K796" s="232">
        <v>8</v>
      </c>
      <c r="L796" s="235">
        <f t="shared" si="970"/>
      </c>
      <c r="M796" s="232">
        <v>0</v>
      </c>
      <c r="N796" s="236">
        <f t="shared" si="1032"/>
      </c>
      <c r="O796" s="232">
        <v>0</v>
      </c>
      <c r="P796" s="236">
        <f t="shared" si="1068"/>
      </c>
      <c r="Q796" s="237"/>
      <c r="R796" s="238"/>
      <c r="S796" s="315"/>
      <c r="T796" s="238"/>
      <c r="U796" s="239"/>
      <c r="V796" s="240"/>
      <c r="W796" s="241"/>
      <c r="X796" s="240"/>
      <c r="Y796" s="237"/>
      <c r="Z796" s="240"/>
      <c r="AA796" s="240"/>
      <c r="AB796" s="238"/>
      <c r="AC796" s="238"/>
      <c r="AD796" s="237"/>
      <c r="AE796" s="240"/>
      <c r="AF796" s="242" t="s">
        <v>303</v>
      </c>
    </row>
    <row r="797">
      <c r="A797" s="228"/>
      <c r="B797" s="229" t="s">
        <v>256</v>
      </c>
      <c r="C797" s="256" t="s">
        <v>273</v>
      </c>
      <c r="D797" s="231" t="s">
        <v>249</v>
      </c>
      <c r="E797" s="243">
        <v>868.67</v>
      </c>
      <c r="F797" s="244">
        <f>E797+E798</f>
      </c>
      <c r="G797" s="232">
        <v>2982</v>
      </c>
      <c r="H797" s="232">
        <v>86</v>
      </c>
      <c r="I797" s="234">
        <f t="shared" si="737"/>
      </c>
      <c r="J797" s="235">
        <f t="shared" ref="J797:J801" si="883">(E797/G797)*1000</f>
      </c>
      <c r="K797" s="232">
        <v>14</v>
      </c>
      <c r="L797" s="235">
        <f t="shared" si="970"/>
      </c>
      <c r="M797" s="232">
        <v>1</v>
      </c>
      <c r="N797" s="236">
        <f t="shared" si="1032"/>
      </c>
      <c r="O797" s="232">
        <v>1</v>
      </c>
      <c r="P797" s="236">
        <f t="shared" si="1068"/>
      </c>
      <c r="Q797" s="237">
        <f>(M797+M798)/(O797+O798)</f>
      </c>
      <c r="R797" s="238">
        <v>3</v>
      </c>
      <c r="S797" s="237">
        <f>(O797+O798)/(K797+K798)</f>
      </c>
      <c r="T797" s="238">
        <v>2</v>
      </c>
      <c r="U797" s="239">
        <f>F797/T797</f>
      </c>
      <c r="V797" s="240">
        <f>(F797+500)/T797</f>
      </c>
      <c r="W797" s="238">
        <v>2455.2</v>
      </c>
      <c r="X797" s="240">
        <f>W797/T797</f>
      </c>
      <c r="Y797" s="237">
        <f>T797/R797</f>
      </c>
      <c r="Z797" s="240">
        <f>W797/F797</f>
      </c>
      <c r="AA797" s="240">
        <f>W797/(F797+500)</f>
      </c>
      <c r="AB797" s="238">
        <v>2</v>
      </c>
      <c r="AC797" s="238">
        <v>2455.2</v>
      </c>
      <c r="AD797" s="237">
        <f>AB797/T797</f>
      </c>
      <c r="AE797" s="240">
        <f>(W797-AC797)/(F797+500)</f>
      </c>
      <c r="AF797" s="240" t="s">
        <v>250</v>
      </c>
    </row>
    <row r="798">
      <c r="A798" s="228"/>
      <c r="B798" s="229"/>
      <c r="C798" s="256"/>
      <c r="D798" s="231" t="s">
        <v>251</v>
      </c>
      <c r="E798" s="243">
        <v>844.63</v>
      </c>
      <c r="F798" s="244"/>
      <c r="G798" s="232">
        <v>4520</v>
      </c>
      <c r="H798" s="245">
        <v>187</v>
      </c>
      <c r="I798" s="234">
        <f t="shared" si="737"/>
      </c>
      <c r="J798" s="235">
        <f t="shared" si="883"/>
      </c>
      <c r="K798" s="232">
        <v>13</v>
      </c>
      <c r="L798" s="235">
        <f t="shared" si="970"/>
      </c>
      <c r="M798" s="232">
        <v>1</v>
      </c>
      <c r="N798" s="236">
        <f t="shared" si="1032"/>
      </c>
      <c r="O798" s="232">
        <v>1</v>
      </c>
      <c r="P798" s="236">
        <f t="shared" si="1068"/>
      </c>
      <c r="Q798" s="237"/>
      <c r="R798" s="238"/>
      <c r="S798" s="237"/>
      <c r="T798" s="238"/>
      <c r="U798" s="239"/>
      <c r="V798" s="240"/>
      <c r="W798" s="238"/>
      <c r="X798" s="240"/>
      <c r="Y798" s="237"/>
      <c r="Z798" s="240"/>
      <c r="AA798" s="240"/>
      <c r="AB798" s="238"/>
      <c r="AC798" s="238"/>
      <c r="AD798" s="237"/>
      <c r="AE798" s="240"/>
      <c r="AF798" s="242" t="s">
        <v>303</v>
      </c>
    </row>
    <row r="799">
      <c r="A799" s="228"/>
      <c r="B799" s="246" t="s">
        <v>257</v>
      </c>
      <c r="C799" s="246"/>
      <c r="D799" s="246"/>
      <c r="E799" s="247">
        <f>SUM(E789:E798)</f>
      </c>
      <c r="F799" s="247">
        <f>SUM(F789:F798)</f>
      </c>
      <c r="G799" s="247">
        <f>SUM(G789:G798)</f>
      </c>
      <c r="H799" s="247">
        <f>SUM(H789:H798)</f>
      </c>
      <c r="I799" s="248">
        <f t="shared" si="737"/>
      </c>
      <c r="J799" s="249">
        <f t="shared" si="883"/>
      </c>
      <c r="K799" s="247">
        <f>SUM(K789:K798)</f>
      </c>
      <c r="L799" s="249">
        <f t="shared" si="970"/>
      </c>
      <c r="M799" s="247">
        <f>SUM(M789:M798)</f>
      </c>
      <c r="N799" s="250">
        <f t="shared" si="1032"/>
      </c>
      <c r="O799" s="247">
        <f>SUM(O789:O798)</f>
      </c>
      <c r="P799" s="250">
        <f t="shared" si="1068"/>
      </c>
      <c r="Q799" s="251">
        <f>M799/O799</f>
      </c>
      <c r="R799" s="247">
        <f>SUM(R789:R798)</f>
      </c>
      <c r="S799" s="251">
        <f>(O799+O799)/(K799+K799)</f>
      </c>
      <c r="T799" s="247">
        <f>SUM(T789:T798)</f>
      </c>
      <c r="U799" s="252">
        <f t="shared" ref="U799:U800" si="77">F799/T799</f>
      </c>
      <c r="V799" s="253">
        <f>(F799+5*500)/T799</f>
      </c>
      <c r="W799" s="249">
        <f>SUM(W789:W798)</f>
      </c>
      <c r="X799" s="254">
        <f t="shared" ref="X799:X800" si="245">W799/T799</f>
      </c>
      <c r="Y799" s="251">
        <f t="shared" ref="Y799:Y800" si="383">T799/R799</f>
      </c>
      <c r="Z799" s="253">
        <f t="shared" ref="Z799:Z800" si="521">W799/F799</f>
      </c>
      <c r="AA799" s="253">
        <f>W799/(F799+COUNT(W789:W798)*500)</f>
      </c>
      <c r="AB799" s="247">
        <f>SUM(AB789:AB798)</f>
      </c>
      <c r="AC799" s="247">
        <f>SUM(AC789:AC798)</f>
      </c>
      <c r="AD799" s="251">
        <f t="shared" ref="AD799:AD800" si="659">AB799/T799</f>
      </c>
      <c r="AE799" s="255">
        <f>(W799-AC799)/(F799+COUNT(W789:W798)*500)</f>
      </c>
      <c r="AF799" s="240"/>
    </row>
    <row r="800">
      <c r="A800" s="228"/>
      <c r="B800" s="229" t="s">
        <v>258</v>
      </c>
      <c r="C800" s="256" t="s">
        <v>308</v>
      </c>
      <c r="D800" s="231" t="s">
        <v>249</v>
      </c>
      <c r="E800" s="243">
        <v>951.28</v>
      </c>
      <c r="F800" s="244">
        <f>E800+E801</f>
      </c>
      <c r="G800" s="232">
        <v>2897</v>
      </c>
      <c r="H800" s="232">
        <v>60</v>
      </c>
      <c r="I800" s="234">
        <f t="shared" si="737"/>
      </c>
      <c r="J800" s="235">
        <f t="shared" si="883"/>
      </c>
      <c r="K800" s="232">
        <v>7</v>
      </c>
      <c r="L800" s="235">
        <f t="shared" si="970"/>
      </c>
      <c r="M800" s="232">
        <v>0</v>
      </c>
      <c r="N800" s="236">
        <f t="shared" si="1032"/>
      </c>
      <c r="O800" s="232">
        <v>1</v>
      </c>
      <c r="P800" s="236">
        <f t="shared" si="1068"/>
      </c>
      <c r="Q800" s="237">
        <f>(M800+M801)/(O800+O801)</f>
      </c>
      <c r="R800" s="238">
        <v>1</v>
      </c>
      <c r="S800" s="237">
        <f>(O800+O801)/(K800+K801)</f>
      </c>
      <c r="T800" s="238">
        <v>0</v>
      </c>
      <c r="U800" s="239">
        <f t="shared" si="77"/>
      </c>
      <c r="V800" s="240">
        <f>(F800+500)/T800</f>
      </c>
      <c r="W800" s="241">
        <v>0</v>
      </c>
      <c r="X800" s="240">
        <f t="shared" si="245"/>
      </c>
      <c r="Y800" s="237">
        <f t="shared" si="383"/>
      </c>
      <c r="Z800" s="240">
        <f t="shared" si="521"/>
      </c>
      <c r="AA800" s="240">
        <f>W800/(F800+500)</f>
      </c>
      <c r="AB800" s="238">
        <v>0</v>
      </c>
      <c r="AC800" s="238">
        <v>0</v>
      </c>
      <c r="AD800" s="237">
        <f t="shared" si="659"/>
      </c>
      <c r="AE800" s="240">
        <f>(W800-AC800)/(F800+500)</f>
      </c>
      <c r="AF800" s="240" t="s">
        <v>250</v>
      </c>
    </row>
    <row r="801">
      <c r="A801" s="228"/>
      <c r="B801" s="229"/>
      <c r="C801" s="256"/>
      <c r="D801" s="231" t="s">
        <v>251</v>
      </c>
      <c r="E801" s="243">
        <v>941.57</v>
      </c>
      <c r="F801" s="244"/>
      <c r="G801" s="232">
        <v>6389</v>
      </c>
      <c r="H801" s="245">
        <v>228</v>
      </c>
      <c r="I801" s="234">
        <f t="shared" si="737"/>
      </c>
      <c r="J801" s="235">
        <f t="shared" si="883"/>
      </c>
      <c r="K801" s="232">
        <v>10</v>
      </c>
      <c r="L801" s="235">
        <f t="shared" si="970"/>
      </c>
      <c r="M801" s="232">
        <v>0</v>
      </c>
      <c r="N801" s="236">
        <f t="shared" si="1032"/>
      </c>
      <c r="O801" s="232">
        <v>1</v>
      </c>
      <c r="P801" s="236">
        <f t="shared" si="1068"/>
      </c>
      <c r="Q801" s="237"/>
      <c r="R801" s="238"/>
      <c r="S801" s="237"/>
      <c r="T801" s="238"/>
      <c r="U801" s="239"/>
      <c r="V801" s="240"/>
      <c r="W801" s="241"/>
      <c r="X801" s="240"/>
      <c r="Y801" s="237"/>
      <c r="Z801" s="240"/>
      <c r="AA801" s="240"/>
      <c r="AB801" s="238"/>
      <c r="AC801" s="238"/>
      <c r="AD801" s="237"/>
      <c r="AE801" s="240"/>
      <c r="AF801" s="242" t="s">
        <v>303</v>
      </c>
    </row>
    <row r="802">
      <c r="A802" s="228"/>
      <c r="B802" s="229" t="s">
        <v>260</v>
      </c>
      <c r="C802" s="256" t="s">
        <v>308</v>
      </c>
      <c r="D802" s="231" t="s">
        <v>249</v>
      </c>
      <c r="E802" s="232">
        <v>772.67</v>
      </c>
      <c r="F802" s="233">
        <f>E802+E803</f>
      </c>
      <c r="G802" s="232">
        <v>4175</v>
      </c>
      <c r="H802" s="232">
        <v>95</v>
      </c>
      <c r="I802" s="234">
        <f t="shared" si="737"/>
      </c>
      <c r="J802" s="234">
        <f t="shared" ref="J802:J803" si="796">I802/H802</f>
      </c>
      <c r="K802" s="232">
        <v>6</v>
      </c>
      <c r="L802" s="235">
        <f t="shared" si="970"/>
      </c>
      <c r="M802" s="232">
        <v>1</v>
      </c>
      <c r="N802" s="236">
        <f t="shared" si="1032"/>
      </c>
      <c r="O802" s="232">
        <v>1</v>
      </c>
      <c r="P802" s="236">
        <f t="shared" si="1068"/>
      </c>
      <c r="Q802" s="237">
        <f>(M802+M803)/(O802+O803)</f>
      </c>
      <c r="R802" s="238">
        <v>3</v>
      </c>
      <c r="S802" s="237">
        <f>(O802+O803)/(K802+K803)</f>
      </c>
      <c r="T802" s="238">
        <v>1</v>
      </c>
      <c r="U802" s="239">
        <f>F802/T802</f>
      </c>
      <c r="V802" s="240">
        <f>(F802+500)/T802</f>
      </c>
      <c r="W802" s="241">
        <v>2407.2</v>
      </c>
      <c r="X802" s="240">
        <f>W802/T802</f>
      </c>
      <c r="Y802" s="237">
        <f>T802/R802</f>
      </c>
      <c r="Z802" s="240">
        <f>W802/F802</f>
      </c>
      <c r="AA802" s="240">
        <f>W802/(F802+500)</f>
      </c>
      <c r="AB802" s="238">
        <v>0</v>
      </c>
      <c r="AC802" s="238">
        <v>0</v>
      </c>
      <c r="AD802" s="237">
        <f>AB802/T802</f>
      </c>
      <c r="AE802" s="240">
        <f>(W802-AC802)/(F802+500)</f>
      </c>
      <c r="AF802" s="240" t="s">
        <v>250</v>
      </c>
    </row>
    <row r="803">
      <c r="A803" s="228"/>
      <c r="B803" s="229"/>
      <c r="C803" s="256"/>
      <c r="D803" s="231" t="s">
        <v>251</v>
      </c>
      <c r="E803" s="232">
        <v>869.75</v>
      </c>
      <c r="F803" s="233"/>
      <c r="G803" s="232">
        <v>5309</v>
      </c>
      <c r="H803" s="232">
        <v>236</v>
      </c>
      <c r="I803" s="234">
        <f t="shared" si="737"/>
      </c>
      <c r="J803" s="234">
        <f t="shared" si="796"/>
      </c>
      <c r="K803" s="232">
        <v>12</v>
      </c>
      <c r="L803" s="235">
        <f t="shared" si="970"/>
      </c>
      <c r="M803" s="232">
        <v>0</v>
      </c>
      <c r="N803" s="236">
        <f t="shared" si="1032"/>
      </c>
      <c r="O803" s="232">
        <v>0</v>
      </c>
      <c r="P803" s="236">
        <f t="shared" si="1068"/>
      </c>
      <c r="Q803" s="237"/>
      <c r="R803" s="238"/>
      <c r="S803" s="237"/>
      <c r="T803" s="238"/>
      <c r="U803" s="239"/>
      <c r="V803" s="240"/>
      <c r="W803" s="241"/>
      <c r="X803" s="240"/>
      <c r="Y803" s="237"/>
      <c r="Z803" s="240"/>
      <c r="AA803" s="240"/>
      <c r="AB803" s="238"/>
      <c r="AC803" s="238"/>
      <c r="AD803" s="237"/>
      <c r="AE803" s="240"/>
      <c r="AF803" s="242" t="s">
        <v>303</v>
      </c>
    </row>
    <row r="804">
      <c r="A804" s="228"/>
      <c r="B804" s="229" t="s">
        <v>261</v>
      </c>
      <c r="C804" s="256" t="s">
        <v>308</v>
      </c>
      <c r="D804" s="231" t="s">
        <v>249</v>
      </c>
      <c r="E804" s="232">
        <v>864.05</v>
      </c>
      <c r="F804" s="233">
        <f>E804+E805</f>
      </c>
      <c r="G804" s="232">
        <v>4298</v>
      </c>
      <c r="H804" s="232">
        <v>93</v>
      </c>
      <c r="I804" s="234">
        <f t="shared" si="737"/>
      </c>
      <c r="J804" s="235">
        <f t="shared" ref="J804:J812" si="884">(E804/G804)*1000</f>
      </c>
      <c r="K804" s="232">
        <v>11</v>
      </c>
      <c r="L804" s="235">
        <f t="shared" si="970"/>
      </c>
      <c r="M804" s="232">
        <v>2</v>
      </c>
      <c r="N804" s="236">
        <f t="shared" si="1032"/>
      </c>
      <c r="O804" s="232">
        <v>2</v>
      </c>
      <c r="P804" s="236">
        <f t="shared" si="1068"/>
      </c>
      <c r="Q804" s="237">
        <f>(M804+M805)/(O804+O805)</f>
      </c>
      <c r="R804" s="238">
        <v>8</v>
      </c>
      <c r="S804" s="237">
        <f>(O804+O805)/(K804+K805)</f>
      </c>
      <c r="T804" s="238">
        <v>6</v>
      </c>
      <c r="U804" s="239">
        <f>F804/T804</f>
      </c>
      <c r="V804" s="240">
        <f>(F804+500)/T804</f>
      </c>
      <c r="W804" s="241">
        <v>8011.2</v>
      </c>
      <c r="X804" s="240">
        <f>W804/T804</f>
      </c>
      <c r="Y804" s="237">
        <f>T804/R804</f>
      </c>
      <c r="Z804" s="240">
        <f>W804/F804</f>
      </c>
      <c r="AA804" s="240">
        <f>W804/(F804+500)</f>
      </c>
      <c r="AB804" s="238">
        <v>2</v>
      </c>
      <c r="AC804" s="238">
        <v>2997.6</v>
      </c>
      <c r="AD804" s="237">
        <f>AB804/T804</f>
      </c>
      <c r="AE804" s="240">
        <f>(W804-AC804)/(F804+500)</f>
      </c>
      <c r="AF804" s="240" t="s">
        <v>250</v>
      </c>
    </row>
    <row r="805">
      <c r="A805" s="228"/>
      <c r="B805" s="229"/>
      <c r="C805" s="256"/>
      <c r="D805" s="231" t="s">
        <v>251</v>
      </c>
      <c r="E805" s="232">
        <v>925.34</v>
      </c>
      <c r="F805" s="233"/>
      <c r="G805" s="232">
        <v>4560</v>
      </c>
      <c r="H805" s="232">
        <v>204</v>
      </c>
      <c r="I805" s="234">
        <f t="shared" si="737"/>
      </c>
      <c r="J805" s="235">
        <f t="shared" si="884"/>
      </c>
      <c r="K805" s="232">
        <v>16</v>
      </c>
      <c r="L805" s="235">
        <f t="shared" si="970"/>
      </c>
      <c r="M805" s="232">
        <v>4</v>
      </c>
      <c r="N805" s="236">
        <f t="shared" si="1032"/>
      </c>
      <c r="O805" s="232">
        <v>6</v>
      </c>
      <c r="P805" s="236">
        <f t="shared" si="1068"/>
      </c>
      <c r="Q805" s="237"/>
      <c r="R805" s="238"/>
      <c r="S805" s="237"/>
      <c r="T805" s="238"/>
      <c r="U805" s="239"/>
      <c r="V805" s="240"/>
      <c r="W805" s="241"/>
      <c r="X805" s="240"/>
      <c r="Y805" s="237"/>
      <c r="Z805" s="240"/>
      <c r="AA805" s="240"/>
      <c r="AB805" s="238"/>
      <c r="AC805" s="238"/>
      <c r="AD805" s="237"/>
      <c r="AE805" s="240"/>
      <c r="AF805" s="242" t="s">
        <v>303</v>
      </c>
    </row>
    <row r="806">
      <c r="A806" s="228"/>
      <c r="B806" s="229" t="s">
        <v>262</v>
      </c>
      <c r="C806" s="256" t="s">
        <v>308</v>
      </c>
      <c r="D806" s="231" t="s">
        <v>249</v>
      </c>
      <c r="E806" s="232">
        <v>1270.46</v>
      </c>
      <c r="F806" s="233">
        <f>E806+E807</f>
      </c>
      <c r="G806" s="232">
        <v>4547</v>
      </c>
      <c r="H806" s="232">
        <v>102</v>
      </c>
      <c r="I806" s="234">
        <f t="shared" si="737"/>
      </c>
      <c r="J806" s="235">
        <f t="shared" si="884"/>
      </c>
      <c r="K806" s="232">
        <v>14</v>
      </c>
      <c r="L806" s="235">
        <f t="shared" si="970"/>
      </c>
      <c r="M806" s="232">
        <v>1</v>
      </c>
      <c r="N806" s="236">
        <f t="shared" si="1032"/>
      </c>
      <c r="O806" s="232">
        <v>3</v>
      </c>
      <c r="P806" s="236">
        <f t="shared" si="1068"/>
      </c>
      <c r="Q806" s="237">
        <f>(M806+M807)/(O806+O807)</f>
      </c>
      <c r="R806" s="238">
        <v>4</v>
      </c>
      <c r="S806" s="237">
        <f>(O806+O807)/(K806+K807)</f>
      </c>
      <c r="T806" s="238">
        <v>1</v>
      </c>
      <c r="U806" s="239">
        <f>F806/T806</f>
      </c>
      <c r="V806" s="240">
        <f>(F806+500)/T806</f>
      </c>
      <c r="W806" s="241">
        <v>2407.2</v>
      </c>
      <c r="X806" s="240">
        <f>W806/T806</f>
      </c>
      <c r="Y806" s="237">
        <f>T806/R806</f>
      </c>
      <c r="Z806" s="240">
        <f>W806/F806</f>
      </c>
      <c r="AA806" s="240">
        <f>W806/(F806+500)</f>
      </c>
      <c r="AB806" s="238">
        <v>1</v>
      </c>
      <c r="AC806" s="238">
        <v>2407.2000000000007</v>
      </c>
      <c r="AD806" s="237">
        <f>AB806/T806</f>
      </c>
      <c r="AE806" s="240">
        <f>(W806-AC806)/(F806+500)</f>
      </c>
      <c r="AF806" s="240" t="s">
        <v>250</v>
      </c>
    </row>
    <row r="807">
      <c r="A807" s="228"/>
      <c r="B807" s="229"/>
      <c r="C807" s="256"/>
      <c r="D807" s="231" t="s">
        <v>251</v>
      </c>
      <c r="E807" s="232">
        <v>915.76</v>
      </c>
      <c r="F807" s="233"/>
      <c r="G807" s="232">
        <v>7177</v>
      </c>
      <c r="H807" s="232">
        <v>299</v>
      </c>
      <c r="I807" s="234">
        <f t="shared" si="737"/>
      </c>
      <c r="J807" s="235">
        <f t="shared" si="884"/>
      </c>
      <c r="K807" s="232">
        <v>15</v>
      </c>
      <c r="L807" s="235">
        <f t="shared" si="970"/>
      </c>
      <c r="M807" s="232">
        <v>0</v>
      </c>
      <c r="N807" s="236">
        <f t="shared" si="1032"/>
      </c>
      <c r="O807" s="232">
        <v>1</v>
      </c>
      <c r="P807" s="236">
        <v>128.05</v>
      </c>
      <c r="Q807" s="237"/>
      <c r="R807" s="238"/>
      <c r="S807" s="237"/>
      <c r="T807" s="238"/>
      <c r="U807" s="239"/>
      <c r="V807" s="240"/>
      <c r="W807" s="241"/>
      <c r="X807" s="240"/>
      <c r="Y807" s="237"/>
      <c r="Z807" s="240"/>
      <c r="AA807" s="240"/>
      <c r="AB807" s="238"/>
      <c r="AC807" s="238"/>
      <c r="AD807" s="237"/>
      <c r="AE807" s="240"/>
      <c r="AF807" s="242" t="s">
        <v>303</v>
      </c>
    </row>
    <row r="808">
      <c r="A808" s="228"/>
      <c r="B808" s="229" t="s">
        <v>263</v>
      </c>
      <c r="C808" s="256" t="s">
        <v>308</v>
      </c>
      <c r="D808" s="231" t="s">
        <v>249</v>
      </c>
      <c r="E808" s="232">
        <v>1243.23</v>
      </c>
      <c r="F808" s="233">
        <f>E808+E809</f>
      </c>
      <c r="G808" s="232">
        <v>5557</v>
      </c>
      <c r="H808" s="232">
        <v>97</v>
      </c>
      <c r="I808" s="234">
        <f t="shared" si="737"/>
      </c>
      <c r="J808" s="235">
        <f t="shared" si="884"/>
      </c>
      <c r="K808" s="232">
        <v>8</v>
      </c>
      <c r="L808" s="235">
        <f t="shared" si="970"/>
      </c>
      <c r="M808" s="232">
        <v>0</v>
      </c>
      <c r="N808" s="236">
        <f t="shared" si="1032"/>
      </c>
      <c r="O808" s="232">
        <v>0</v>
      </c>
      <c r="P808" s="236">
        <f t="shared" ref="P808:P833" si="1069">E808/O808</f>
      </c>
      <c r="Q808" s="237">
        <f>(M808+M809)/(O808+O809)</f>
      </c>
      <c r="R808" s="238">
        <v>1</v>
      </c>
      <c r="S808" s="237">
        <f>(O808+O809)/(K808+K809)</f>
      </c>
      <c r="T808" s="238">
        <v>0</v>
      </c>
      <c r="U808" s="239">
        <f>F808/T808</f>
      </c>
      <c r="V808" s="240">
        <f>(F808+500)/T808</f>
      </c>
      <c r="W808" s="241">
        <v>0</v>
      </c>
      <c r="X808" s="240">
        <f>W808/T808</f>
      </c>
      <c r="Y808" s="237">
        <f>T808/R808</f>
      </c>
      <c r="Z808" s="240">
        <f>W808/F808</f>
      </c>
      <c r="AA808" s="240">
        <f>W808/(F808+500)</f>
      </c>
      <c r="AB808" s="238">
        <v>0</v>
      </c>
      <c r="AC808" s="238">
        <v>0</v>
      </c>
      <c r="AD808" s="237">
        <f>AB808/T808</f>
      </c>
      <c r="AE808" s="240">
        <f>(W808-AC808)/(F808+500)</f>
      </c>
      <c r="AF808" s="240" t="s">
        <v>250</v>
      </c>
    </row>
    <row r="809">
      <c r="A809" s="228"/>
      <c r="B809" s="229"/>
      <c r="C809" s="256"/>
      <c r="D809" s="231" t="s">
        <v>251</v>
      </c>
      <c r="E809" s="232">
        <v>586.71</v>
      </c>
      <c r="F809" s="233"/>
      <c r="G809" s="232">
        <v>4319</v>
      </c>
      <c r="H809" s="232">
        <v>175</v>
      </c>
      <c r="I809" s="234">
        <f t="shared" si="737"/>
      </c>
      <c r="J809" s="235">
        <f t="shared" si="884"/>
      </c>
      <c r="K809" s="232">
        <v>4</v>
      </c>
      <c r="L809" s="235">
        <f t="shared" si="970"/>
      </c>
      <c r="M809" s="232">
        <v>0</v>
      </c>
      <c r="N809" s="236">
        <f t="shared" si="1032"/>
      </c>
      <c r="O809" s="232">
        <v>0</v>
      </c>
      <c r="P809" s="236">
        <f t="shared" si="1069"/>
      </c>
      <c r="Q809" s="237"/>
      <c r="R809" s="238"/>
      <c r="S809" s="237"/>
      <c r="T809" s="238"/>
      <c r="U809" s="239"/>
      <c r="V809" s="240"/>
      <c r="W809" s="241"/>
      <c r="X809" s="240"/>
      <c r="Y809" s="237"/>
      <c r="Z809" s="240"/>
      <c r="AA809" s="240"/>
      <c r="AB809" s="238"/>
      <c r="AC809" s="238"/>
      <c r="AD809" s="237"/>
      <c r="AE809" s="240"/>
      <c r="AF809" s="242" t="s">
        <v>303</v>
      </c>
    </row>
    <row r="810">
      <c r="A810" s="228"/>
      <c r="B810" s="246" t="s">
        <v>257</v>
      </c>
      <c r="C810" s="246"/>
      <c r="D810" s="246"/>
      <c r="E810" s="247">
        <f>SUM(E800:E809)</f>
      </c>
      <c r="F810" s="247">
        <f>SUM(F800:F809)</f>
      </c>
      <c r="G810" s="247">
        <f>SUM(G800:G809)</f>
      </c>
      <c r="H810" s="247">
        <f>SUM(H800:H809)</f>
      </c>
      <c r="I810" s="248">
        <f t="shared" si="737"/>
      </c>
      <c r="J810" s="249">
        <f t="shared" si="884"/>
      </c>
      <c r="K810" s="247">
        <f>SUM(K800:K809)</f>
      </c>
      <c r="L810" s="249">
        <f t="shared" si="970"/>
      </c>
      <c r="M810" s="247">
        <f>SUM(M800:M809)</f>
      </c>
      <c r="N810" s="250">
        <f t="shared" si="1032"/>
      </c>
      <c r="O810" s="247">
        <f>SUM(O800:O809)</f>
      </c>
      <c r="P810" s="250">
        <f t="shared" si="1069"/>
      </c>
      <c r="Q810" s="251">
        <f>M810/O810</f>
      </c>
      <c r="R810" s="247">
        <f>SUM(R800:R809)</f>
      </c>
      <c r="S810" s="251">
        <f>(O810+O810)/(K810+K810)</f>
      </c>
      <c r="T810" s="247">
        <f>SUM(T800:T809)</f>
      </c>
      <c r="U810" s="252">
        <f t="shared" ref="U810:U811" si="78">F810/T810</f>
      </c>
      <c r="V810" s="253">
        <f>(F810+5*500)/T810</f>
      </c>
      <c r="W810" s="249">
        <f>SUM(W800:W809)</f>
      </c>
      <c r="X810" s="254">
        <f t="shared" ref="X810:X811" si="246">W810/T810</f>
      </c>
      <c r="Y810" s="251">
        <f t="shared" ref="Y810:Y811" si="384">T810/R810</f>
      </c>
      <c r="Z810" s="253">
        <f t="shared" ref="Z810:Z811" si="522">W810/F810</f>
      </c>
      <c r="AA810" s="253">
        <f>W810/(F810+COUNT(W800:W809)*500)</f>
      </c>
      <c r="AB810" s="247">
        <f>SUM(AB800:AB809)</f>
      </c>
      <c r="AC810" s="247">
        <f>SUM(AC800:AC809)</f>
      </c>
      <c r="AD810" s="251">
        <f t="shared" ref="AD810:AD811" si="660">AB810/T810</f>
      </c>
      <c r="AE810" s="255">
        <f>(W810-AC810)/(F810+COUNT(W800:W809))</f>
      </c>
      <c r="AF810" s="240"/>
    </row>
    <row r="811">
      <c r="A811" s="228"/>
      <c r="B811" s="229" t="s">
        <v>264</v>
      </c>
      <c r="C811" s="256" t="s">
        <v>265</v>
      </c>
      <c r="D811" s="231" t="s">
        <v>249</v>
      </c>
      <c r="E811" s="232">
        <v>882.52</v>
      </c>
      <c r="F811" s="233">
        <f>E811+E812</f>
      </c>
      <c r="G811" s="232">
        <v>3941</v>
      </c>
      <c r="H811" s="232">
        <v>56</v>
      </c>
      <c r="I811" s="234">
        <f t="shared" si="737"/>
      </c>
      <c r="J811" s="235">
        <f t="shared" si="884"/>
      </c>
      <c r="K811" s="232">
        <v>11</v>
      </c>
      <c r="L811" s="235">
        <f t="shared" si="970"/>
      </c>
      <c r="M811" s="232">
        <v>1</v>
      </c>
      <c r="N811" s="236">
        <f t="shared" si="1032"/>
      </c>
      <c r="O811" s="232">
        <v>1</v>
      </c>
      <c r="P811" s="236">
        <f t="shared" si="1069"/>
      </c>
      <c r="Q811" s="237">
        <f>(M811+M812)/(O811+O812)</f>
      </c>
      <c r="R811" s="238">
        <v>3</v>
      </c>
      <c r="S811" s="237">
        <f>(O811+O812)/(K811+K812)</f>
      </c>
      <c r="T811" s="238">
        <v>1</v>
      </c>
      <c r="U811" s="239">
        <f t="shared" si="78"/>
      </c>
      <c r="V811" s="240">
        <f>(F811+500)/T811</f>
      </c>
      <c r="W811" s="241">
        <v>2407.2000000000007</v>
      </c>
      <c r="X811" s="240">
        <f t="shared" si="246"/>
      </c>
      <c r="Y811" s="237">
        <f t="shared" si="384"/>
      </c>
      <c r="Z811" s="240">
        <f t="shared" si="522"/>
      </c>
      <c r="AA811" s="240">
        <f>W811/(F811+500)</f>
      </c>
      <c r="AB811" s="238">
        <v>1</v>
      </c>
      <c r="AC811" s="238">
        <v>2407.2</v>
      </c>
      <c r="AD811" s="237">
        <f t="shared" si="660"/>
      </c>
      <c r="AE811" s="240">
        <f>(W811-AC811)/(F811+500)</f>
      </c>
      <c r="AF811" s="240" t="s">
        <v>266</v>
      </c>
    </row>
    <row r="812">
      <c r="A812" s="228"/>
      <c r="B812" s="229"/>
      <c r="C812" s="256"/>
      <c r="D812" s="231" t="s">
        <v>251</v>
      </c>
      <c r="E812" s="232">
        <v>421.72</v>
      </c>
      <c r="F812" s="233"/>
      <c r="G812" s="232">
        <v>2537</v>
      </c>
      <c r="H812" s="232">
        <v>116</v>
      </c>
      <c r="I812" s="234">
        <f t="shared" si="737"/>
      </c>
      <c r="J812" s="235">
        <f t="shared" si="884"/>
      </c>
      <c r="K812" s="232">
        <v>8</v>
      </c>
      <c r="L812" s="235">
        <f t="shared" si="970"/>
      </c>
      <c r="M812" s="232">
        <v>0</v>
      </c>
      <c r="N812" s="236">
        <f t="shared" si="1032"/>
      </c>
      <c r="O812" s="232">
        <v>0</v>
      </c>
      <c r="P812" s="236">
        <f t="shared" si="1069"/>
      </c>
      <c r="Q812" s="237"/>
      <c r="R812" s="238"/>
      <c r="S812" s="237"/>
      <c r="T812" s="238"/>
      <c r="U812" s="239"/>
      <c r="V812" s="240"/>
      <c r="W812" s="241"/>
      <c r="X812" s="240"/>
      <c r="Y812" s="237"/>
      <c r="Z812" s="240"/>
      <c r="AA812" s="240"/>
      <c r="AB812" s="238"/>
      <c r="AC812" s="238"/>
      <c r="AD812" s="237"/>
      <c r="AE812" s="240"/>
      <c r="AF812" s="242" t="s">
        <v>252</v>
      </c>
    </row>
    <row r="813">
      <c r="A813" s="228"/>
      <c r="B813" s="229" t="s">
        <v>268</v>
      </c>
      <c r="C813" s="256" t="s">
        <v>265</v>
      </c>
      <c r="D813" s="231" t="s">
        <v>249</v>
      </c>
      <c r="E813" s="232">
        <v>686.77</v>
      </c>
      <c r="F813" s="233">
        <f>E813+E814</f>
      </c>
      <c r="G813" s="232">
        <v>686.77</v>
      </c>
      <c r="H813" s="232">
        <v>47</v>
      </c>
      <c r="I813" s="234">
        <f t="shared" si="737"/>
      </c>
      <c r="J813" s="234">
        <f t="shared" ref="J813:J814" si="797">I813/H813</f>
      </c>
      <c r="K813" s="232">
        <v>6</v>
      </c>
      <c r="L813" s="235">
        <f t="shared" si="970"/>
      </c>
      <c r="M813" s="232">
        <v>0</v>
      </c>
      <c r="N813" s="236">
        <f t="shared" si="1032"/>
      </c>
      <c r="O813" s="232">
        <v>0</v>
      </c>
      <c r="P813" s="236">
        <f t="shared" si="1069"/>
      </c>
      <c r="Q813" s="237">
        <f>(M813+M814)/(O813+O814)</f>
      </c>
      <c r="R813" s="238">
        <v>3</v>
      </c>
      <c r="S813" s="237">
        <f>(O813+O814)/(K813+K814)</f>
      </c>
      <c r="T813" s="238">
        <v>1</v>
      </c>
      <c r="U813" s="239">
        <f>F813/T813</f>
      </c>
      <c r="V813" s="240">
        <f>(F813+500)/T813</f>
      </c>
      <c r="W813" s="241">
        <v>1344</v>
      </c>
      <c r="X813" s="240">
        <f>W813/T813</f>
      </c>
      <c r="Y813" s="237">
        <f>T813/R813</f>
      </c>
      <c r="Z813" s="240">
        <f>W813/F813</f>
      </c>
      <c r="AA813" s="240">
        <f>W813/(F813+500)</f>
      </c>
      <c r="AB813" s="238">
        <v>0</v>
      </c>
      <c r="AC813" s="238">
        <v>0</v>
      </c>
      <c r="AD813" s="237">
        <f>AB813/T813</f>
      </c>
      <c r="AE813" s="240">
        <f>(W813-AC813)/(F813+500)</f>
      </c>
      <c r="AF813" s="240" t="s">
        <v>266</v>
      </c>
    </row>
    <row r="814">
      <c r="A814" s="228"/>
      <c r="B814" s="229"/>
      <c r="C814" s="256"/>
      <c r="D814" s="231" t="s">
        <v>251</v>
      </c>
      <c r="E814" s="232">
        <v>464.84</v>
      </c>
      <c r="F814" s="233"/>
      <c r="G814" s="232">
        <v>2857</v>
      </c>
      <c r="H814" s="232">
        <v>90</v>
      </c>
      <c r="I814" s="234">
        <f t="shared" si="737"/>
      </c>
      <c r="J814" s="234">
        <f t="shared" si="797"/>
      </c>
      <c r="K814" s="232">
        <v>8</v>
      </c>
      <c r="L814" s="235">
        <f t="shared" si="970"/>
      </c>
      <c r="M814" s="232">
        <v>1</v>
      </c>
      <c r="N814" s="236">
        <f t="shared" si="1032"/>
      </c>
      <c r="O814" s="232">
        <v>2</v>
      </c>
      <c r="P814" s="236">
        <f t="shared" si="1069"/>
      </c>
      <c r="Q814" s="237"/>
      <c r="R814" s="238"/>
      <c r="S814" s="237"/>
      <c r="T814" s="238"/>
      <c r="U814" s="239"/>
      <c r="V814" s="240"/>
      <c r="W814" s="241"/>
      <c r="X814" s="240"/>
      <c r="Y814" s="237"/>
      <c r="Z814" s="240"/>
      <c r="AA814" s="240"/>
      <c r="AB814" s="238"/>
      <c r="AC814" s="238"/>
      <c r="AD814" s="237"/>
      <c r="AE814" s="240"/>
      <c r="AF814" s="242" t="s">
        <v>252</v>
      </c>
    </row>
    <row r="815">
      <c r="A815" s="228"/>
      <c r="B815" s="229" t="s">
        <v>269</v>
      </c>
      <c r="C815" s="256" t="s">
        <v>265</v>
      </c>
      <c r="D815" s="231" t="s">
        <v>249</v>
      </c>
      <c r="E815" s="232">
        <v>390.02</v>
      </c>
      <c r="F815" s="233">
        <f>E815+E816</f>
      </c>
      <c r="G815" s="232">
        <v>2445</v>
      </c>
      <c r="H815" s="232">
        <v>34</v>
      </c>
      <c r="I815" s="234">
        <f t="shared" si="737"/>
      </c>
      <c r="J815" s="235">
        <f t="shared" ref="J815:J816" si="885">(E815/G815)*1000</f>
      </c>
      <c r="K815" s="232">
        <v>3</v>
      </c>
      <c r="L815" s="235">
        <f t="shared" si="970"/>
      </c>
      <c r="M815" s="232">
        <v>1</v>
      </c>
      <c r="N815" s="236">
        <f t="shared" si="1032"/>
      </c>
      <c r="O815" s="232">
        <v>1</v>
      </c>
      <c r="P815" s="236">
        <f t="shared" si="1069"/>
      </c>
      <c r="Q815" s="237">
        <f>(M815+M816)/(O815+O816)</f>
      </c>
      <c r="R815" s="238">
        <v>5</v>
      </c>
      <c r="S815" s="237">
        <f>(O815+O816)/(K815+K816)</f>
      </c>
      <c r="T815" s="238">
        <v>3</v>
      </c>
      <c r="U815" s="239">
        <f>F815/T815</f>
      </c>
      <c r="V815" s="240">
        <f>(F815+500)/T815</f>
      </c>
      <c r="W815" s="241">
        <v>1934.3999999999978</v>
      </c>
      <c r="X815" s="240">
        <f>W815/T815</f>
      </c>
      <c r="Y815" s="237">
        <f>T815/R815</f>
      </c>
      <c r="Z815" s="240">
        <f>W815/F815</f>
      </c>
      <c r="AA815" s="240">
        <f>W815/(F815+500)</f>
      </c>
      <c r="AB815" s="238">
        <v>2</v>
      </c>
      <c r="AC815" s="238">
        <v>1490.4</v>
      </c>
      <c r="AD815" s="237">
        <f>AB815/T815</f>
      </c>
      <c r="AE815" s="240">
        <f>(W815-AC815)/(F815+500)</f>
      </c>
      <c r="AF815" s="240" t="s">
        <v>266</v>
      </c>
    </row>
    <row r="816">
      <c r="A816" s="228"/>
      <c r="B816" s="229"/>
      <c r="C816" s="256"/>
      <c r="D816" s="231" t="s">
        <v>251</v>
      </c>
      <c r="E816" s="232">
        <v>546.93</v>
      </c>
      <c r="F816" s="233"/>
      <c r="G816" s="232">
        <v>3561</v>
      </c>
      <c r="H816" s="232">
        <v>84</v>
      </c>
      <c r="I816" s="234">
        <f t="shared" si="737"/>
      </c>
      <c r="J816" s="235">
        <f t="shared" si="885"/>
      </c>
      <c r="K816" s="232">
        <v>15</v>
      </c>
      <c r="L816" s="235">
        <f t="shared" si="970"/>
      </c>
      <c r="M816" s="232">
        <v>2</v>
      </c>
      <c r="N816" s="236">
        <f t="shared" si="1032"/>
      </c>
      <c r="O816" s="232">
        <v>2</v>
      </c>
      <c r="P816" s="236">
        <f t="shared" si="1069"/>
      </c>
      <c r="Q816" s="237"/>
      <c r="R816" s="238"/>
      <c r="S816" s="237"/>
      <c r="T816" s="238"/>
      <c r="U816" s="239"/>
      <c r="V816" s="240"/>
      <c r="W816" s="241"/>
      <c r="X816" s="240"/>
      <c r="Y816" s="237"/>
      <c r="Z816" s="240"/>
      <c r="AA816" s="240"/>
      <c r="AB816" s="238"/>
      <c r="AC816" s="238"/>
      <c r="AD816" s="237"/>
      <c r="AE816" s="240"/>
      <c r="AF816" s="242" t="s">
        <v>252</v>
      </c>
    </row>
    <row r="817">
      <c r="A817" s="228"/>
      <c r="B817" s="229" t="s">
        <v>270</v>
      </c>
      <c r="C817" s="256" t="s">
        <v>265</v>
      </c>
      <c r="D817" s="231" t="s">
        <v>249</v>
      </c>
      <c r="E817" s="232">
        <v>381.78</v>
      </c>
      <c r="F817" s="233">
        <f>E817+E818</f>
      </c>
      <c r="G817" s="232">
        <v>3144</v>
      </c>
      <c r="H817" s="232">
        <v>36</v>
      </c>
      <c r="I817" s="234">
        <f t="shared" si="737"/>
      </c>
      <c r="J817" s="234">
        <f t="shared" ref="J817:J818" si="798">I817/H817</f>
      </c>
      <c r="K817" s="232">
        <v>5</v>
      </c>
      <c r="L817" s="235">
        <f t="shared" si="970"/>
      </c>
      <c r="M817" s="232">
        <v>2</v>
      </c>
      <c r="N817" s="236">
        <f t="shared" si="1032"/>
      </c>
      <c r="O817" s="232">
        <v>3</v>
      </c>
      <c r="P817" s="236">
        <f t="shared" si="1069"/>
      </c>
      <c r="Q817" s="237">
        <f>(M817+M818)/(O817+O818)</f>
      </c>
      <c r="R817" s="238">
        <v>5</v>
      </c>
      <c r="S817" s="237">
        <f>(O817+O818)/(K817+K818)</f>
      </c>
      <c r="T817" s="238">
        <v>3</v>
      </c>
      <c r="U817" s="239">
        <f>F817/T817</f>
      </c>
      <c r="V817" s="240">
        <f>(F817+500)/T817</f>
      </c>
      <c r="W817" s="241">
        <v>3686.4000000000015</v>
      </c>
      <c r="X817" s="240">
        <f>W817/T817</f>
      </c>
      <c r="Y817" s="237">
        <f>T817/R817</f>
      </c>
      <c r="Z817" s="240">
        <f>W817/F817</f>
      </c>
      <c r="AA817" s="240">
        <f>W817/(F817+500)</f>
      </c>
      <c r="AB817" s="238">
        <v>2</v>
      </c>
      <c r="AC817" s="238">
        <v>1051.2</v>
      </c>
      <c r="AD817" s="237">
        <f>AB817/T817</f>
      </c>
      <c r="AE817" s="240">
        <f>(W817-AC817)/(F817+500)</f>
      </c>
      <c r="AF817" s="240" t="s">
        <v>266</v>
      </c>
    </row>
    <row r="818">
      <c r="A818" s="228"/>
      <c r="B818" s="229"/>
      <c r="C818" s="256"/>
      <c r="D818" s="231" t="s">
        <v>251</v>
      </c>
      <c r="E818" s="232">
        <v>672.67</v>
      </c>
      <c r="F818" s="233"/>
      <c r="G818" s="232">
        <v>4197</v>
      </c>
      <c r="H818" s="232">
        <v>97</v>
      </c>
      <c r="I818" s="234">
        <f t="shared" si="737"/>
      </c>
      <c r="J818" s="234">
        <f t="shared" si="798"/>
      </c>
      <c r="K818" s="232">
        <v>12</v>
      </c>
      <c r="L818" s="235">
        <f t="shared" si="970"/>
      </c>
      <c r="M818" s="232">
        <v>1</v>
      </c>
      <c r="N818" s="236">
        <f t="shared" si="1032"/>
      </c>
      <c r="O818" s="232">
        <v>2</v>
      </c>
      <c r="P818" s="236">
        <f t="shared" si="1069"/>
      </c>
      <c r="Q818" s="237"/>
      <c r="R818" s="238"/>
      <c r="S818" s="237"/>
      <c r="T818" s="238"/>
      <c r="U818" s="239"/>
      <c r="V818" s="240"/>
      <c r="W818" s="241"/>
      <c r="X818" s="240"/>
      <c r="Y818" s="237"/>
      <c r="Z818" s="240"/>
      <c r="AA818" s="240"/>
      <c r="AB818" s="238"/>
      <c r="AC818" s="238"/>
      <c r="AD818" s="237"/>
      <c r="AE818" s="240"/>
      <c r="AF818" s="242" t="s">
        <v>252</v>
      </c>
    </row>
    <row r="819">
      <c r="A819" s="228"/>
      <c r="B819" s="229" t="s">
        <v>271</v>
      </c>
      <c r="C819" s="256" t="s">
        <v>265</v>
      </c>
      <c r="D819" s="231" t="s">
        <v>249</v>
      </c>
      <c r="E819" s="232">
        <v>1082.65</v>
      </c>
      <c r="F819" s="233">
        <f>E819+E820</f>
      </c>
      <c r="G819" s="232">
        <v>4466</v>
      </c>
      <c r="H819" s="232">
        <v>71</v>
      </c>
      <c r="I819" s="234">
        <f t="shared" si="737"/>
      </c>
      <c r="J819" s="235">
        <f t="shared" ref="J819:J831" si="886">(E819/G819)*1000</f>
      </c>
      <c r="K819" s="232">
        <v>10</v>
      </c>
      <c r="L819" s="235">
        <f t="shared" si="970"/>
      </c>
      <c r="M819" s="232">
        <v>0</v>
      </c>
      <c r="N819" s="236">
        <f t="shared" si="1032"/>
      </c>
      <c r="O819" s="232">
        <v>0</v>
      </c>
      <c r="P819" s="236">
        <f t="shared" si="1069"/>
      </c>
      <c r="Q819" s="237">
        <f>(M819+M820)/(O819+O820)</f>
      </c>
      <c r="R819" s="238">
        <v>6</v>
      </c>
      <c r="S819" s="237">
        <f>(O819+O820)/(K819+K820)</f>
      </c>
      <c r="T819" s="238">
        <v>2</v>
      </c>
      <c r="U819" s="239">
        <f>F819/T819</f>
      </c>
      <c r="V819" s="240">
        <f>(F819+500)/T819</f>
      </c>
      <c r="W819" s="241">
        <v>1454.4000000000015</v>
      </c>
      <c r="X819" s="240">
        <f>W819/T819</f>
      </c>
      <c r="Y819" s="237">
        <f>T819/R819</f>
      </c>
      <c r="Z819" s="240">
        <f>W819/F819</f>
      </c>
      <c r="AA819" s="240">
        <f>W819/(F819+500)</f>
      </c>
      <c r="AB819" s="238">
        <v>0</v>
      </c>
      <c r="AC819" s="238">
        <v>0</v>
      </c>
      <c r="AD819" s="237">
        <f>AB819/T819</f>
      </c>
      <c r="AE819" s="240">
        <f>(W819-AC819)/(F819+500)</f>
      </c>
      <c r="AF819" s="240" t="s">
        <v>266</v>
      </c>
    </row>
    <row r="820">
      <c r="A820" s="228"/>
      <c r="B820" s="229"/>
      <c r="C820" s="256"/>
      <c r="D820" s="231" t="s">
        <v>251</v>
      </c>
      <c r="E820" s="232">
        <v>602.2</v>
      </c>
      <c r="F820" s="233"/>
      <c r="G820" s="232">
        <v>4342</v>
      </c>
      <c r="H820" s="232">
        <v>84</v>
      </c>
      <c r="I820" s="234">
        <f t="shared" si="737"/>
      </c>
      <c r="J820" s="235">
        <f t="shared" si="886"/>
      </c>
      <c r="K820" s="232">
        <v>5</v>
      </c>
      <c r="L820" s="235">
        <f t="shared" si="970"/>
      </c>
      <c r="M820" s="232">
        <v>1</v>
      </c>
      <c r="N820" s="236">
        <f t="shared" si="1032"/>
      </c>
      <c r="O820" s="232">
        <v>2</v>
      </c>
      <c r="P820" s="236">
        <f t="shared" si="1069"/>
      </c>
      <c r="Q820" s="237"/>
      <c r="R820" s="238"/>
      <c r="S820" s="237"/>
      <c r="T820" s="238"/>
      <c r="U820" s="239"/>
      <c r="V820" s="240"/>
      <c r="W820" s="241"/>
      <c r="X820" s="240"/>
      <c r="Y820" s="237"/>
      <c r="Z820" s="240"/>
      <c r="AA820" s="240"/>
      <c r="AB820" s="238"/>
      <c r="AC820" s="238"/>
      <c r="AD820" s="237"/>
      <c r="AE820" s="240"/>
      <c r="AF820" s="242" t="s">
        <v>252</v>
      </c>
    </row>
    <row r="821">
      <c r="A821" s="228"/>
      <c r="B821" s="246" t="s">
        <v>257</v>
      </c>
      <c r="C821" s="246"/>
      <c r="D821" s="246"/>
      <c r="E821" s="247">
        <f>SUM(E811:E820)</f>
      </c>
      <c r="F821" s="247">
        <f>SUM(F811:F820)</f>
      </c>
      <c r="G821" s="247">
        <f>SUM(G811:G820)</f>
      </c>
      <c r="H821" s="247">
        <f>SUM(H811:H820)</f>
      </c>
      <c r="I821" s="248">
        <f t="shared" si="737"/>
      </c>
      <c r="J821" s="249">
        <f t="shared" si="886"/>
      </c>
      <c r="K821" s="247">
        <f>SUM(K811:K820)</f>
      </c>
      <c r="L821" s="249">
        <f t="shared" si="970"/>
      </c>
      <c r="M821" s="247">
        <f>SUM(M811:M820)</f>
      </c>
      <c r="N821" s="250">
        <f t="shared" si="1032"/>
      </c>
      <c r="O821" s="247">
        <f>SUM(O811:O820)</f>
      </c>
      <c r="P821" s="250">
        <f t="shared" si="1069"/>
      </c>
      <c r="Q821" s="251">
        <f>M821/O821</f>
      </c>
      <c r="R821" s="247">
        <f>SUM(R811:R820)</f>
      </c>
      <c r="S821" s="251">
        <f>(O821+O821)/(K821+K821)</f>
      </c>
      <c r="T821" s="247">
        <f>SUM(T811:T820)</f>
      </c>
      <c r="U821" s="252">
        <f t="shared" ref="U821:U822" si="79">F821/T821</f>
      </c>
      <c r="V821" s="253">
        <f>(F821+5*500)/T821</f>
      </c>
      <c r="W821" s="249">
        <f>SUM(W811:W820)</f>
      </c>
      <c r="X821" s="254">
        <f t="shared" ref="X821:X822" si="247">W821/T821</f>
      </c>
      <c r="Y821" s="251">
        <f t="shared" ref="Y821:Y822" si="385">T821/R821</f>
      </c>
      <c r="Z821" s="253">
        <f t="shared" ref="Z821:Z822" si="523">W821/F821</f>
      </c>
      <c r="AA821" s="253">
        <f>W821/(F821+COUNT(W811:W820)*500)</f>
      </c>
      <c r="AB821" s="247">
        <f>SUM(AB811:AB820)</f>
      </c>
      <c r="AC821" s="247">
        <f>SUM(AC811:AC820)</f>
      </c>
      <c r="AD821" s="251">
        <f t="shared" ref="AD821:AD822" si="661">AB821/T821</f>
      </c>
      <c r="AE821" s="255">
        <f>(W821-AC821)/(F821+COUNT(W811:W820)*500)</f>
      </c>
      <c r="AF821" s="240"/>
    </row>
    <row r="822">
      <c r="A822" s="228"/>
      <c r="B822" s="229" t="s">
        <v>272</v>
      </c>
      <c r="C822" s="256" t="s">
        <v>259</v>
      </c>
      <c r="D822" s="231" t="s">
        <v>249</v>
      </c>
      <c r="E822" s="232">
        <v>1335.63</v>
      </c>
      <c r="F822" s="233">
        <f>E822+E823</f>
      </c>
      <c r="G822" s="232">
        <v>6704</v>
      </c>
      <c r="H822" s="232">
        <v>134</v>
      </c>
      <c r="I822" s="234">
        <f t="shared" si="737"/>
      </c>
      <c r="J822" s="235">
        <f t="shared" si="886"/>
      </c>
      <c r="K822" s="232">
        <v>17</v>
      </c>
      <c r="L822" s="235">
        <f t="shared" si="970"/>
      </c>
      <c r="M822" s="232">
        <v>3</v>
      </c>
      <c r="N822" s="236">
        <f t="shared" si="1032"/>
      </c>
      <c r="O822" s="232">
        <v>4</v>
      </c>
      <c r="P822" s="236">
        <f t="shared" si="1069"/>
      </c>
      <c r="Q822" s="237">
        <f>(M822+M823)/(O822+O823)</f>
      </c>
      <c r="R822" s="238">
        <v>7</v>
      </c>
      <c r="S822" s="237">
        <f>(O822+O823)/(K822+K823)</f>
      </c>
      <c r="T822" s="238">
        <v>4</v>
      </c>
      <c r="U822" s="239">
        <f t="shared" si="79"/>
      </c>
      <c r="V822" s="240">
        <f>(F822+500)/T822</f>
      </c>
      <c r="W822" s="241">
        <v>4723.199999999997</v>
      </c>
      <c r="X822" s="240">
        <f t="shared" si="247"/>
      </c>
      <c r="Y822" s="237">
        <f t="shared" si="385"/>
      </c>
      <c r="Z822" s="240">
        <f t="shared" si="523"/>
      </c>
      <c r="AA822" s="240">
        <f>W822/(F822+500)</f>
      </c>
      <c r="AB822" s="238">
        <v>0</v>
      </c>
      <c r="AC822" s="238">
        <v>0</v>
      </c>
      <c r="AD822" s="237">
        <f t="shared" si="661"/>
      </c>
      <c r="AE822" s="240">
        <f>(W822-AC822)/(F822+500)</f>
      </c>
      <c r="AF822" s="240" t="s">
        <v>266</v>
      </c>
    </row>
    <row r="823">
      <c r="A823" s="228"/>
      <c r="B823" s="229"/>
      <c r="C823" s="256"/>
      <c r="D823" s="231" t="s">
        <v>251</v>
      </c>
      <c r="E823" s="232">
        <v>951.74</v>
      </c>
      <c r="F823" s="233"/>
      <c r="G823" s="232">
        <v>6385</v>
      </c>
      <c r="H823" s="232">
        <v>131</v>
      </c>
      <c r="I823" s="234">
        <f t="shared" si="737"/>
      </c>
      <c r="J823" s="235">
        <f t="shared" si="886"/>
      </c>
      <c r="K823" s="232">
        <v>12</v>
      </c>
      <c r="L823" s="235">
        <f t="shared" si="970"/>
      </c>
      <c r="M823" s="232">
        <v>1</v>
      </c>
      <c r="N823" s="236">
        <f t="shared" si="1032"/>
      </c>
      <c r="O823" s="232">
        <v>1</v>
      </c>
      <c r="P823" s="236">
        <f t="shared" si="1069"/>
      </c>
      <c r="Q823" s="237"/>
      <c r="R823" s="238"/>
      <c r="S823" s="237"/>
      <c r="T823" s="238"/>
      <c r="U823" s="239"/>
      <c r="V823" s="240"/>
      <c r="W823" s="241"/>
      <c r="X823" s="240"/>
      <c r="Y823" s="237"/>
      <c r="Z823" s="240"/>
      <c r="AA823" s="240"/>
      <c r="AB823" s="238"/>
      <c r="AC823" s="238"/>
      <c r="AD823" s="237"/>
      <c r="AE823" s="240"/>
      <c r="AF823" s="242" t="s">
        <v>252</v>
      </c>
    </row>
    <row r="824">
      <c r="A824" s="228"/>
      <c r="B824" s="229" t="s">
        <v>274</v>
      </c>
      <c r="C824" s="256" t="s">
        <v>259</v>
      </c>
      <c r="D824" s="231" t="s">
        <v>249</v>
      </c>
      <c r="E824" s="232">
        <v>1764.41</v>
      </c>
      <c r="F824" s="233">
        <f>E824+E825</f>
      </c>
      <c r="G824" s="232">
        <v>10329</v>
      </c>
      <c r="H824" s="232">
        <v>236</v>
      </c>
      <c r="I824" s="234">
        <f t="shared" si="737"/>
      </c>
      <c r="J824" s="235">
        <f t="shared" si="886"/>
      </c>
      <c r="K824" s="232">
        <v>15</v>
      </c>
      <c r="L824" s="235">
        <f t="shared" si="970"/>
      </c>
      <c r="M824" s="232">
        <v>0</v>
      </c>
      <c r="N824" s="236">
        <f t="shared" si="1032"/>
      </c>
      <c r="O824" s="232">
        <v>2</v>
      </c>
      <c r="P824" s="236">
        <f t="shared" si="1069"/>
      </c>
      <c r="Q824" s="237">
        <f>(M824+M825)/(O824+O825)</f>
      </c>
      <c r="R824" s="238">
        <v>5</v>
      </c>
      <c r="S824" s="237">
        <f>(O824+O825)/(K824+K825)</f>
      </c>
      <c r="T824" s="238">
        <v>0</v>
      </c>
      <c r="U824" s="239">
        <f>F824/T824</f>
      </c>
      <c r="V824" s="240">
        <f>(F824+500)/T824</f>
      </c>
      <c r="W824" s="241">
        <v>0</v>
      </c>
      <c r="X824" s="240">
        <f>W824/T824</f>
      </c>
      <c r="Y824" s="237">
        <f>T824/R824</f>
      </c>
      <c r="Z824" s="240">
        <f>W824/F824</f>
      </c>
      <c r="AA824" s="240">
        <f>W824/(F824+500)</f>
      </c>
      <c r="AB824" s="238">
        <v>0</v>
      </c>
      <c r="AC824" s="238">
        <v>0</v>
      </c>
      <c r="AD824" s="237">
        <f>AB824/T824</f>
      </c>
      <c r="AE824" s="240">
        <f>(W824-AC824)/(F824+500)</f>
      </c>
      <c r="AF824" s="240" t="s">
        <v>266</v>
      </c>
    </row>
    <row r="825">
      <c r="A825" s="228"/>
      <c r="B825" s="229"/>
      <c r="C825" s="256"/>
      <c r="D825" s="231" t="s">
        <v>251</v>
      </c>
      <c r="E825" s="232">
        <v>1391.64</v>
      </c>
      <c r="F825" s="233"/>
      <c r="G825" s="232">
        <v>9984</v>
      </c>
      <c r="H825" s="232">
        <v>236</v>
      </c>
      <c r="I825" s="234">
        <f t="shared" si="737"/>
      </c>
      <c r="J825" s="235">
        <f t="shared" si="886"/>
      </c>
      <c r="K825" s="232">
        <v>14</v>
      </c>
      <c r="L825" s="235">
        <f t="shared" si="970"/>
      </c>
      <c r="M825" s="232">
        <v>0</v>
      </c>
      <c r="N825" s="236">
        <f t="shared" si="1032"/>
      </c>
      <c r="O825" s="232">
        <v>0</v>
      </c>
      <c r="P825" s="236">
        <f t="shared" si="1069"/>
      </c>
      <c r="Q825" s="237"/>
      <c r="R825" s="238"/>
      <c r="S825" s="237"/>
      <c r="T825" s="238"/>
      <c r="U825" s="239"/>
      <c r="V825" s="240"/>
      <c r="W825" s="241"/>
      <c r="X825" s="240"/>
      <c r="Y825" s="237"/>
      <c r="Z825" s="240"/>
      <c r="AA825" s="240"/>
      <c r="AB825" s="238"/>
      <c r="AC825" s="238"/>
      <c r="AD825" s="237"/>
      <c r="AE825" s="240"/>
      <c r="AF825" s="242" t="s">
        <v>252</v>
      </c>
    </row>
    <row r="826">
      <c r="A826" s="228"/>
      <c r="B826" s="229" t="s">
        <v>275</v>
      </c>
      <c r="C826" s="256" t="s">
        <v>259</v>
      </c>
      <c r="D826" s="231" t="s">
        <v>249</v>
      </c>
      <c r="E826" s="232">
        <v>812.94</v>
      </c>
      <c r="F826" s="233">
        <f>E826+E827</f>
      </c>
      <c r="G826" s="232">
        <v>812.94</v>
      </c>
      <c r="H826" s="232">
        <v>110</v>
      </c>
      <c r="I826" s="234">
        <f t="shared" si="737"/>
      </c>
      <c r="J826" s="235">
        <f t="shared" si="886"/>
      </c>
      <c r="K826" s="232">
        <v>8</v>
      </c>
      <c r="L826" s="235">
        <f t="shared" si="970"/>
      </c>
      <c r="M826" s="232">
        <v>0</v>
      </c>
      <c r="N826" s="236">
        <f t="shared" si="1032"/>
      </c>
      <c r="O826" s="232">
        <v>1</v>
      </c>
      <c r="P826" s="236">
        <f t="shared" si="1069"/>
      </c>
      <c r="Q826" s="237">
        <f>(M826+M827)/(O826+O827)</f>
      </c>
      <c r="R826" s="238">
        <v>9</v>
      </c>
      <c r="S826" s="237">
        <f>(O826+O827)/(K826+K827)</f>
      </c>
      <c r="T826" s="238">
        <v>1</v>
      </c>
      <c r="U826" s="239">
        <f>F826/T826</f>
      </c>
      <c r="V826" s="240">
        <f>(F826+500)/T826</f>
      </c>
      <c r="W826" s="241">
        <v>2011.2000000000044</v>
      </c>
      <c r="X826" s="240">
        <f>W826/T826</f>
      </c>
      <c r="Y826" s="237">
        <f>T826/R826</f>
      </c>
      <c r="Z826" s="240">
        <f>W826/F826</f>
      </c>
      <c r="AA826" s="240">
        <f>W826/(F826+500)</f>
      </c>
      <c r="AB826" s="238">
        <v>0</v>
      </c>
      <c r="AC826" s="238">
        <v>0</v>
      </c>
      <c r="AD826" s="237">
        <f>AB826/T826</f>
      </c>
      <c r="AE826" s="240">
        <f>(W826-AC826)/(F826+500)</f>
      </c>
      <c r="AF826" s="240" t="s">
        <v>266</v>
      </c>
    </row>
    <row r="827">
      <c r="A827" s="228"/>
      <c r="B827" s="229"/>
      <c r="C827" s="256"/>
      <c r="D827" s="231" t="s">
        <v>251</v>
      </c>
      <c r="E827" s="232">
        <v>1725.96</v>
      </c>
      <c r="F827" s="233"/>
      <c r="G827" s="232">
        <v>12233</v>
      </c>
      <c r="H827" s="232">
        <v>294</v>
      </c>
      <c r="I827" s="234">
        <f t="shared" si="737"/>
      </c>
      <c r="J827" s="235">
        <f t="shared" si="886"/>
      </c>
      <c r="K827" s="232">
        <v>33</v>
      </c>
      <c r="L827" s="235">
        <f t="shared" si="970"/>
      </c>
      <c r="M827" s="232">
        <v>1</v>
      </c>
      <c r="N827" s="236">
        <f t="shared" si="1032"/>
      </c>
      <c r="O827" s="232">
        <v>2</v>
      </c>
      <c r="P827" s="236">
        <f t="shared" si="1069"/>
      </c>
      <c r="Q827" s="237"/>
      <c r="R827" s="238"/>
      <c r="S827" s="237"/>
      <c r="T827" s="238"/>
      <c r="U827" s="239"/>
      <c r="V827" s="240"/>
      <c r="W827" s="241"/>
      <c r="X827" s="240"/>
      <c r="Y827" s="237"/>
      <c r="Z827" s="240"/>
      <c r="AA827" s="240"/>
      <c r="AB827" s="238"/>
      <c r="AC827" s="238"/>
      <c r="AD827" s="237"/>
      <c r="AE827" s="240"/>
      <c r="AF827" s="242" t="s">
        <v>252</v>
      </c>
    </row>
    <row r="828">
      <c r="A828" s="228"/>
      <c r="B828" s="229" t="s">
        <v>276</v>
      </c>
      <c r="C828" s="256" t="s">
        <v>259</v>
      </c>
      <c r="D828" s="231" t="s">
        <v>249</v>
      </c>
      <c r="E828" s="232">
        <v>412.87</v>
      </c>
      <c r="F828" s="233">
        <f>E828+E829</f>
      </c>
      <c r="G828" s="232">
        <v>2094</v>
      </c>
      <c r="H828" s="232">
        <v>57</v>
      </c>
      <c r="I828" s="234">
        <f t="shared" si="737"/>
      </c>
      <c r="J828" s="235">
        <f t="shared" si="886"/>
      </c>
      <c r="K828" s="232">
        <v>6</v>
      </c>
      <c r="L828" s="235">
        <f t="shared" si="970"/>
      </c>
      <c r="M828" s="232">
        <v>1</v>
      </c>
      <c r="N828" s="236">
        <f t="shared" si="1032"/>
      </c>
      <c r="O828" s="232">
        <v>1</v>
      </c>
      <c r="P828" s="236">
        <f t="shared" si="1069"/>
      </c>
      <c r="Q828" s="237">
        <f>(M828+M829)/(O828+O829)</f>
      </c>
      <c r="R828" s="238">
        <v>8</v>
      </c>
      <c r="S828" s="237">
        <f>(O828+O829)/(K828+K829)</f>
      </c>
      <c r="T828" s="238">
        <v>3</v>
      </c>
      <c r="U828" s="239">
        <f>F828/T828</f>
      </c>
      <c r="V828" s="240">
        <f>(F828+500)/T828</f>
      </c>
      <c r="W828" s="241">
        <v>2491.199999999997</v>
      </c>
      <c r="X828" s="240">
        <f>W828/T828</f>
      </c>
      <c r="Y828" s="237">
        <f>T828/R828</f>
      </c>
      <c r="Z828" s="240">
        <f>W828/F828</f>
      </c>
      <c r="AA828" s="240">
        <f>W828/(F828+500)</f>
      </c>
      <c r="AB828" s="238">
        <v>1</v>
      </c>
      <c r="AC828" s="238">
        <v>1344</v>
      </c>
      <c r="AD828" s="237">
        <f>AB828/T828</f>
      </c>
      <c r="AE828" s="240">
        <f>(W828-AC828)/(F828+500)</f>
      </c>
      <c r="AF828" s="240" t="s">
        <v>266</v>
      </c>
    </row>
    <row r="829">
      <c r="A829" s="228"/>
      <c r="B829" s="229"/>
      <c r="C829" s="256"/>
      <c r="D829" s="231" t="s">
        <v>251</v>
      </c>
      <c r="E829" s="232">
        <v>1489.16</v>
      </c>
      <c r="F829" s="233"/>
      <c r="G829" s="232">
        <v>12055</v>
      </c>
      <c r="H829" s="232">
        <v>504</v>
      </c>
      <c r="I829" s="234">
        <f t="shared" si="737"/>
      </c>
      <c r="J829" s="235">
        <f t="shared" si="886"/>
      </c>
      <c r="K829" s="232">
        <v>41</v>
      </c>
      <c r="L829" s="235">
        <f t="shared" si="970"/>
      </c>
      <c r="M829" s="232">
        <v>2</v>
      </c>
      <c r="N829" s="236">
        <f t="shared" si="1032"/>
      </c>
      <c r="O829" s="232">
        <v>4</v>
      </c>
      <c r="P829" s="236">
        <f t="shared" si="1069"/>
      </c>
      <c r="Q829" s="237"/>
      <c r="R829" s="238"/>
      <c r="S829" s="237"/>
      <c r="T829" s="238"/>
      <c r="U829" s="239"/>
      <c r="V829" s="240"/>
      <c r="W829" s="241"/>
      <c r="X829" s="240"/>
      <c r="Y829" s="237"/>
      <c r="Z829" s="240"/>
      <c r="AA829" s="240"/>
      <c r="AB829" s="238"/>
      <c r="AC829" s="238"/>
      <c r="AD829" s="237"/>
      <c r="AE829" s="240"/>
      <c r="AF829" s="242" t="s">
        <v>252</v>
      </c>
    </row>
    <row r="830">
      <c r="A830" s="228"/>
      <c r="B830" s="229" t="s">
        <v>277</v>
      </c>
      <c r="C830" s="256" t="s">
        <v>259</v>
      </c>
      <c r="D830" s="231" t="s">
        <v>249</v>
      </c>
      <c r="E830" s="232">
        <v>273.05</v>
      </c>
      <c r="F830" s="233">
        <f>E830+E831</f>
      </c>
      <c r="G830" s="232">
        <v>1266</v>
      </c>
      <c r="H830" s="232">
        <v>48</v>
      </c>
      <c r="I830" s="234">
        <f t="shared" si="737"/>
      </c>
      <c r="J830" s="235">
        <f t="shared" si="886"/>
      </c>
      <c r="K830" s="232">
        <v>6</v>
      </c>
      <c r="L830" s="235">
        <f t="shared" si="970"/>
      </c>
      <c r="M830" s="232">
        <v>0</v>
      </c>
      <c r="N830" s="236">
        <f t="shared" si="1032"/>
      </c>
      <c r="O830" s="232">
        <v>0</v>
      </c>
      <c r="P830" s="236">
        <f t="shared" si="1069"/>
      </c>
      <c r="Q830" s="237">
        <f>(M830+M831)/(O830+O831)</f>
      </c>
      <c r="R830" s="238">
        <v>5</v>
      </c>
      <c r="S830" s="237">
        <f>(O830+O831)/(K830+K831)</f>
      </c>
      <c r="T830" s="238">
        <v>2</v>
      </c>
      <c r="U830" s="239">
        <f>F830/T830</f>
      </c>
      <c r="V830" s="240">
        <f>(F830+500)/T830</f>
      </c>
      <c r="W830" s="241">
        <v>3751.199999999997</v>
      </c>
      <c r="X830" s="240">
        <f>W830/T830</f>
      </c>
      <c r="Y830" s="237">
        <f>T830/R830</f>
      </c>
      <c r="Z830" s="240">
        <f>W830/F830</f>
      </c>
      <c r="AA830" s="240">
        <f>W830/(F830+500)</f>
      </c>
      <c r="AB830" s="238">
        <v>0</v>
      </c>
      <c r="AC830" s="238">
        <v>0</v>
      </c>
      <c r="AD830" s="237">
        <f>AB830/T830</f>
      </c>
      <c r="AE830" s="240">
        <f>(W830-AC830)/(F830+500)</f>
      </c>
      <c r="AF830" s="240" t="s">
        <v>266</v>
      </c>
    </row>
    <row r="831">
      <c r="A831" s="228"/>
      <c r="B831" s="229"/>
      <c r="C831" s="256"/>
      <c r="D831" s="231" t="s">
        <v>251</v>
      </c>
      <c r="E831" s="232">
        <v>1078.51</v>
      </c>
      <c r="F831" s="233"/>
      <c r="G831" s="232">
        <v>9424</v>
      </c>
      <c r="H831" s="232">
        <v>788</v>
      </c>
      <c r="I831" s="234">
        <f t="shared" si="737"/>
      </c>
      <c r="J831" s="235">
        <f t="shared" si="886"/>
      </c>
      <c r="K831" s="232">
        <v>31</v>
      </c>
      <c r="L831" s="235">
        <f t="shared" si="970"/>
      </c>
      <c r="M831" s="232">
        <v>1</v>
      </c>
      <c r="N831" s="236">
        <f t="shared" si="1032"/>
      </c>
      <c r="O831" s="232">
        <v>3</v>
      </c>
      <c r="P831" s="236">
        <f t="shared" si="1069"/>
      </c>
      <c r="Q831" s="237"/>
      <c r="R831" s="238"/>
      <c r="S831" s="237"/>
      <c r="T831" s="238"/>
      <c r="U831" s="239"/>
      <c r="V831" s="240"/>
      <c r="W831" s="241"/>
      <c r="X831" s="240"/>
      <c r="Y831" s="237"/>
      <c r="Z831" s="240"/>
      <c r="AA831" s="240"/>
      <c r="AB831" s="238"/>
      <c r="AC831" s="238"/>
      <c r="AD831" s="237"/>
      <c r="AE831" s="240"/>
      <c r="AF831" s="242" t="s">
        <v>252</v>
      </c>
    </row>
    <row r="832">
      <c r="A832" s="228"/>
      <c r="B832" s="246" t="s">
        <v>257</v>
      </c>
      <c r="C832" s="246"/>
      <c r="D832" s="246"/>
      <c r="E832" s="247">
        <f>SUM(E822:E831)</f>
      </c>
      <c r="F832" s="247">
        <f>SUM(F822:F831)</f>
      </c>
      <c r="G832" s="247">
        <f>SUM(G822:G831)</f>
      </c>
      <c r="H832" s="247">
        <f>SUM(H822:H831)</f>
      </c>
      <c r="I832" s="248">
        <f t="shared" si="737"/>
      </c>
      <c r="J832" s="249">
        <f>SUM(J822:J831)</f>
      </c>
      <c r="K832" s="247">
        <f>SUM(K822:K831)</f>
      </c>
      <c r="L832" s="249">
        <f t="shared" si="970"/>
      </c>
      <c r="M832" s="247">
        <f>SUM(M822:M831)</f>
      </c>
      <c r="N832" s="250">
        <f t="shared" si="1032"/>
      </c>
      <c r="O832" s="247">
        <f>SUM(O822:O831)</f>
      </c>
      <c r="P832" s="250">
        <f t="shared" si="1069"/>
      </c>
      <c r="Q832" s="251">
        <f t="shared" ref="Q832:Q833" si="939">M832/O832</f>
      </c>
      <c r="R832" s="247">
        <f>SUM(R822:R831)</f>
      </c>
      <c r="S832" s="251">
        <f t="shared" ref="S832:S833" si="1001">(O832+O832)/(K832+K832)</f>
      </c>
      <c r="T832" s="247">
        <f>SUM(T822:T831)</f>
      </c>
      <c r="U832" s="252">
        <f t="shared" ref="U832:U833" si="80">F832/T832</f>
      </c>
      <c r="V832" s="253">
        <f>(F832+5*500)/T832</f>
      </c>
      <c r="W832" s="249">
        <f>SUM(W822:W831)</f>
      </c>
      <c r="X832" s="254">
        <f t="shared" ref="X832:X833" si="248">W832/T832</f>
      </c>
      <c r="Y832" s="251">
        <f t="shared" ref="Y832:Y833" si="386">T832/R832</f>
      </c>
      <c r="Z832" s="253">
        <f t="shared" ref="Z832:Z833" si="524">W832/F832</f>
      </c>
      <c r="AA832" s="253">
        <f>W832/(F832+COUNT(W822:W831)*500)</f>
      </c>
      <c r="AB832" s="247">
        <f>SUM(AB822:AB831)</f>
      </c>
      <c r="AC832" s="247">
        <f>SUM(AC822:AC831)</f>
      </c>
      <c r="AD832" s="251">
        <f t="shared" ref="AD832:AD833" si="662">AB832/T832</f>
      </c>
      <c r="AE832" s="255">
        <f>(W832-AC832)/(F832+COUNT(W822:W831)*500)</f>
      </c>
      <c r="AF832" s="240"/>
    </row>
    <row r="833">
      <c r="A833" s="228"/>
      <c r="B833" s="258" t="s">
        <v>278</v>
      </c>
      <c r="C833" s="258"/>
      <c r="D833" s="258"/>
      <c r="E833" s="259">
        <f>SUM(E799)+E810+E821+E832</f>
      </c>
      <c r="F833" s="259">
        <f>SUM(F799)+F810+F821+F832</f>
      </c>
      <c r="G833" s="259">
        <f>SUM(G799)+G810+G821+G832</f>
      </c>
      <c r="H833" s="259">
        <f>SUM(H799)+H810+H821+H832</f>
      </c>
      <c r="I833" s="260">
        <f t="shared" si="737"/>
      </c>
      <c r="J833" s="261">
        <f>(E833/G833)*1000</f>
      </c>
      <c r="K833" s="262">
        <f>SUM(K799)+K810+K821+K832</f>
      </c>
      <c r="L833" s="261">
        <f t="shared" si="970"/>
      </c>
      <c r="M833" s="262">
        <f>SUM(M799)+M810+M821+M832</f>
      </c>
      <c r="N833" s="263">
        <f t="shared" si="1032"/>
      </c>
      <c r="O833" s="262">
        <f>SUM(O799)+O810+O821+O832</f>
      </c>
      <c r="P833" s="263">
        <f t="shared" si="1069"/>
      </c>
      <c r="Q833" s="264">
        <f t="shared" si="939"/>
      </c>
      <c r="R833" s="262">
        <f>SUM(R799)+R810+R821+R832</f>
      </c>
      <c r="S833" s="264">
        <f t="shared" si="1001"/>
      </c>
      <c r="T833" s="262">
        <f>SUM(T799)+T810+T821+T832</f>
      </c>
      <c r="U833" s="265">
        <f t="shared" si="80"/>
      </c>
      <c r="V833" s="259">
        <f>(F833+4*500)/T833</f>
      </c>
      <c r="W833" s="265">
        <f>SUM(W799)+W810+W821+W832</f>
      </c>
      <c r="X833" s="259">
        <f t="shared" si="248"/>
      </c>
      <c r="Y833" s="264">
        <f t="shared" si="386"/>
      </c>
      <c r="Z833" s="259">
        <f t="shared" si="524"/>
      </c>
      <c r="AA833" s="259">
        <f>W833/(F833+COUNT(W789:W798,W800:W809,W811:W820,W822:W831)*500)</f>
      </c>
      <c r="AB833" s="262">
        <f>SUM(AB799)+AB810+AB821+AB832</f>
      </c>
      <c r="AC833" s="262">
        <f>SUM(AC799)+AC810+AC821+AC832</f>
      </c>
      <c r="AD833" s="264">
        <f t="shared" si="662"/>
      </c>
      <c r="AE833" s="259">
        <f>(W833-AC833)/(F833+COUNT(W789:W798,W800:W809,W811:W820,W822:W831)*500)</f>
      </c>
      <c r="AF833" s="240"/>
    </row>
    <row r="834">
      <c r="A834" s="220" t="s">
        <v>214</v>
      </c>
      <c r="B834" s="220" t="s">
        <v>215</v>
      </c>
      <c r="C834" s="220" t="s">
        <v>216</v>
      </c>
      <c r="D834" s="220" t="s">
        <v>217</v>
      </c>
      <c r="E834" s="220" t="s">
        <v>218</v>
      </c>
      <c r="F834" s="220" t="s">
        <v>219</v>
      </c>
      <c r="G834" s="220" t="s">
        <v>220</v>
      </c>
      <c r="H834" s="220" t="s">
        <v>221</v>
      </c>
      <c r="I834" s="221" t="s">
        <v>222</v>
      </c>
      <c r="J834" s="222" t="s">
        <v>223</v>
      </c>
      <c r="K834" s="220" t="s">
        <v>224</v>
      </c>
      <c r="L834" s="222" t="s">
        <v>225</v>
      </c>
      <c r="M834" s="220" t="s">
        <v>226</v>
      </c>
      <c r="N834" s="223" t="s">
        <v>227</v>
      </c>
      <c r="O834" s="220" t="s">
        <v>228</v>
      </c>
      <c r="P834" s="223" t="s">
        <v>229</v>
      </c>
      <c r="Q834" s="221" t="s">
        <v>230</v>
      </c>
      <c r="R834" s="224" t="s">
        <v>231</v>
      </c>
      <c r="S834" s="225" t="s">
        <v>232</v>
      </c>
      <c r="T834" s="224" t="s">
        <v>233</v>
      </c>
      <c r="U834" s="226" t="s">
        <v>234</v>
      </c>
      <c r="V834" s="227" t="s">
        <v>235</v>
      </c>
      <c r="W834" s="226" t="s">
        <v>236</v>
      </c>
      <c r="X834" s="227" t="s">
        <v>237</v>
      </c>
      <c r="Y834" s="225" t="s">
        <v>238</v>
      </c>
      <c r="Z834" s="227" t="s">
        <v>239</v>
      </c>
      <c r="AA834" s="227" t="s">
        <v>240</v>
      </c>
      <c r="AB834" s="227" t="s">
        <v>241</v>
      </c>
      <c r="AC834" s="224" t="s">
        <v>242</v>
      </c>
      <c r="AD834" s="225" t="s">
        <v>243</v>
      </c>
      <c r="AE834" s="227" t="s">
        <v>244</v>
      </c>
      <c r="AF834" s="227" t="s">
        <v>245</v>
      </c>
    </row>
    <row r="835">
      <c r="A835" s="228" t="s">
        <v>309</v>
      </c>
      <c r="B835" s="229" t="s">
        <v>247</v>
      </c>
      <c r="C835" s="256" t="s">
        <v>310</v>
      </c>
      <c r="D835" s="231" t="s">
        <v>249</v>
      </c>
      <c r="E835" s="232">
        <v>458.44</v>
      </c>
      <c r="F835" s="233">
        <f>E835+E836</f>
      </c>
      <c r="G835" s="232">
        <v>1709</v>
      </c>
      <c r="H835" s="232">
        <v>159</v>
      </c>
      <c r="I835" s="234">
        <f t="shared" ref="I835:I879" si="738">H835/G835</f>
      </c>
      <c r="J835" s="235">
        <f t="shared" ref="J835:J838" si="887">(E835/G835)*1000</f>
      </c>
      <c r="K835" s="232">
        <v>10</v>
      </c>
      <c r="L835" s="235">
        <f t="shared" ref="L835:L879" si="971">E835/K835</f>
      </c>
      <c r="M835" s="232">
        <v>0</v>
      </c>
      <c r="N835" s="236">
        <f t="shared" ref="N835:N879" si="1033">E835/M835</f>
      </c>
      <c r="O835" s="232">
        <v>1</v>
      </c>
      <c r="P835" s="236">
        <f t="shared" ref="P835:P852" si="1070">E835/O835</f>
      </c>
      <c r="Q835" s="237">
        <f>(M835+M836)/(O835+O836)</f>
      </c>
      <c r="R835" s="238">
        <v>3</v>
      </c>
      <c r="S835" s="237">
        <f>(O835+O836)/(K835+K836)</f>
      </c>
      <c r="T835" s="238">
        <v>1</v>
      </c>
      <c r="U835" s="239">
        <f>F835/T835</f>
      </c>
      <c r="V835" s="240">
        <f>(F835+500)/T835</f>
      </c>
      <c r="W835" s="241">
        <v>2911.2</v>
      </c>
      <c r="X835" s="240">
        <f>W835/T835</f>
      </c>
      <c r="Y835" s="237">
        <f>T835/R835</f>
      </c>
      <c r="Z835" s="240">
        <f>W835/F835</f>
      </c>
      <c r="AA835" s="240">
        <f>W835/(F835+500)</f>
      </c>
      <c r="AB835" s="238">
        <v>1</v>
      </c>
      <c r="AC835" s="238">
        <v>2911.2</v>
      </c>
      <c r="AD835" s="237">
        <f>AB835/T835</f>
      </c>
      <c r="AE835" s="240">
        <f>(W835-AC835)/(F835+500)</f>
      </c>
      <c r="AF835" s="240" t="s">
        <v>250</v>
      </c>
    </row>
    <row r="836">
      <c r="A836" s="228"/>
      <c r="B836" s="229"/>
      <c r="C836" s="256"/>
      <c r="D836" s="231" t="s">
        <v>251</v>
      </c>
      <c r="E836" s="232">
        <v>568.26</v>
      </c>
      <c r="F836" s="233"/>
      <c r="G836" s="232">
        <v>4589</v>
      </c>
      <c r="H836" s="232">
        <v>284</v>
      </c>
      <c r="I836" s="234">
        <f t="shared" si="738"/>
      </c>
      <c r="J836" s="235">
        <f t="shared" si="887"/>
      </c>
      <c r="K836" s="232">
        <v>6</v>
      </c>
      <c r="L836" s="235">
        <f t="shared" si="971"/>
      </c>
      <c r="M836" s="232">
        <v>1</v>
      </c>
      <c r="N836" s="236">
        <f t="shared" si="1033"/>
      </c>
      <c r="O836" s="232">
        <v>1</v>
      </c>
      <c r="P836" s="236">
        <f t="shared" si="1070"/>
      </c>
      <c r="Q836" s="237"/>
      <c r="R836" s="238"/>
      <c r="S836" s="237"/>
      <c r="T836" s="238"/>
      <c r="U836" s="239"/>
      <c r="V836" s="240"/>
      <c r="W836" s="241"/>
      <c r="X836" s="240"/>
      <c r="Y836" s="237"/>
      <c r="Z836" s="240"/>
      <c r="AA836" s="240"/>
      <c r="AB836" s="238"/>
      <c r="AC836" s="238"/>
      <c r="AD836" s="237"/>
      <c r="AE836" s="240"/>
      <c r="AF836" s="242" t="s">
        <v>299</v>
      </c>
    </row>
    <row r="837">
      <c r="A837" s="228"/>
      <c r="B837" s="229" t="s">
        <v>253</v>
      </c>
      <c r="C837" s="256" t="s">
        <v>310</v>
      </c>
      <c r="D837" s="231" t="s">
        <v>249</v>
      </c>
      <c r="E837" s="243">
        <v>440.39</v>
      </c>
      <c r="F837" s="233">
        <f>E837+E838</f>
      </c>
      <c r="G837" s="232">
        <v>1919</v>
      </c>
      <c r="H837" s="232">
        <v>130</v>
      </c>
      <c r="I837" s="234">
        <f t="shared" si="738"/>
      </c>
      <c r="J837" s="235">
        <f t="shared" si="887"/>
      </c>
      <c r="K837" s="232">
        <v>8</v>
      </c>
      <c r="L837" s="235">
        <f t="shared" si="971"/>
      </c>
      <c r="M837" s="232">
        <v>1</v>
      </c>
      <c r="N837" s="236">
        <f t="shared" si="1033"/>
      </c>
      <c r="O837" s="232">
        <v>4</v>
      </c>
      <c r="P837" s="236">
        <f t="shared" si="1070"/>
      </c>
      <c r="Q837" s="237">
        <f>(M837+M838)/(O837+O838)</f>
      </c>
      <c r="R837" s="238">
        <v>8</v>
      </c>
      <c r="S837" s="237">
        <f>(O837+O838)/(K837+K838)</f>
      </c>
      <c r="T837" s="238">
        <v>3</v>
      </c>
      <c r="U837" s="239">
        <f>F837/T837</f>
      </c>
      <c r="V837" s="240">
        <f>(F837+500)/T837</f>
      </c>
      <c r="W837" s="241">
        <v>5337.599999999999</v>
      </c>
      <c r="X837" s="240">
        <f>W837/T837</f>
      </c>
      <c r="Y837" s="237">
        <f>T837/R837</f>
      </c>
      <c r="Z837" s="240">
        <f>W837/F837</f>
      </c>
      <c r="AA837" s="240">
        <f>W837/(F837+500)</f>
      </c>
      <c r="AB837" s="238">
        <v>0</v>
      </c>
      <c r="AC837" s="238">
        <v>0</v>
      </c>
      <c r="AD837" s="237">
        <f>AB837/T837</f>
      </c>
      <c r="AE837" s="240">
        <f>(W837-AC837)/(F837+500)</f>
      </c>
      <c r="AF837" s="240" t="s">
        <v>250</v>
      </c>
    </row>
    <row r="838">
      <c r="A838" s="228"/>
      <c r="B838" s="229"/>
      <c r="C838" s="256"/>
      <c r="D838" s="231" t="s">
        <v>251</v>
      </c>
      <c r="E838" s="243">
        <v>1050.56</v>
      </c>
      <c r="F838" s="233"/>
      <c r="G838" s="232">
        <v>6929</v>
      </c>
      <c r="H838" s="232">
        <v>534</v>
      </c>
      <c r="I838" s="234">
        <f t="shared" si="738"/>
      </c>
      <c r="J838" s="235">
        <f t="shared" si="887"/>
      </c>
      <c r="K838" s="232">
        <v>27</v>
      </c>
      <c r="L838" s="235">
        <f t="shared" si="971"/>
      </c>
      <c r="M838" s="232">
        <v>2</v>
      </c>
      <c r="N838" s="236">
        <f t="shared" si="1033"/>
      </c>
      <c r="O838" s="232">
        <v>4</v>
      </c>
      <c r="P838" s="236">
        <f t="shared" si="1070"/>
      </c>
      <c r="Q838" s="237"/>
      <c r="R838" s="238"/>
      <c r="S838" s="237"/>
      <c r="T838" s="238"/>
      <c r="U838" s="239"/>
      <c r="V838" s="240"/>
      <c r="W838" s="241"/>
      <c r="X838" s="240"/>
      <c r="Y838" s="237"/>
      <c r="Z838" s="240"/>
      <c r="AA838" s="240"/>
      <c r="AB838" s="238"/>
      <c r="AC838" s="238"/>
      <c r="AD838" s="237"/>
      <c r="AE838" s="240"/>
      <c r="AF838" s="242" t="s">
        <v>299</v>
      </c>
    </row>
    <row r="839">
      <c r="A839" s="228"/>
      <c r="B839" s="229" t="s">
        <v>254</v>
      </c>
      <c r="C839" s="256" t="s">
        <v>310</v>
      </c>
      <c r="D839" s="231" t="s">
        <v>249</v>
      </c>
      <c r="E839" s="232">
        <v>690.23</v>
      </c>
      <c r="F839" s="233">
        <f>E839+E840</f>
      </c>
      <c r="G839" s="232">
        <v>2353</v>
      </c>
      <c r="H839" s="232">
        <v>96</v>
      </c>
      <c r="I839" s="234">
        <f t="shared" si="738"/>
      </c>
      <c r="J839" s="234">
        <f t="shared" ref="J839:J842" si="799">I839/H839</f>
      </c>
      <c r="K839" s="232">
        <v>13</v>
      </c>
      <c r="L839" s="235">
        <f t="shared" si="971"/>
      </c>
      <c r="M839" s="232">
        <v>1</v>
      </c>
      <c r="N839" s="236">
        <f t="shared" si="1033"/>
      </c>
      <c r="O839" s="232">
        <v>1</v>
      </c>
      <c r="P839" s="236">
        <f t="shared" si="1070"/>
      </c>
      <c r="Q839" s="237">
        <f>(M839+M840)/(O839+O840)</f>
      </c>
      <c r="R839" s="238">
        <v>6</v>
      </c>
      <c r="S839" s="237">
        <f>(O839+O840)/(K839+K840)</f>
      </c>
      <c r="T839" s="238">
        <v>2</v>
      </c>
      <c r="U839" s="239">
        <f>F839/T839</f>
      </c>
      <c r="V839" s="240">
        <f>(F839+500)/T839</f>
      </c>
      <c r="W839" s="241">
        <v>802.8000000000011</v>
      </c>
      <c r="X839" s="240">
        <f>W839/T839</f>
      </c>
      <c r="Y839" s="237">
        <f>T839/R839</f>
      </c>
      <c r="Z839" s="240">
        <f>W839/F839</f>
      </c>
      <c r="AA839" s="240">
        <f>W839/(F839+500)</f>
      </c>
      <c r="AB839" s="238">
        <v>1</v>
      </c>
      <c r="AC839" s="238">
        <v>1663.2</v>
      </c>
      <c r="AD839" s="237">
        <f>AB839/T839</f>
      </c>
      <c r="AE839" s="240">
        <f>(W839-AC839)/(F839+500)</f>
      </c>
      <c r="AF839" s="240" t="s">
        <v>250</v>
      </c>
    </row>
    <row r="840">
      <c r="A840" s="228"/>
      <c r="B840" s="229"/>
      <c r="C840" s="256"/>
      <c r="D840" s="231" t="s">
        <v>251</v>
      </c>
      <c r="E840" s="232">
        <v>1178.69</v>
      </c>
      <c r="F840" s="233"/>
      <c r="G840" s="232">
        <v>6720</v>
      </c>
      <c r="H840" s="232">
        <v>316</v>
      </c>
      <c r="I840" s="234">
        <f t="shared" si="738"/>
      </c>
      <c r="J840" s="234">
        <f t="shared" si="799"/>
      </c>
      <c r="K840" s="232">
        <v>17</v>
      </c>
      <c r="L840" s="235">
        <f t="shared" si="971"/>
      </c>
      <c r="M840" s="232">
        <v>0</v>
      </c>
      <c r="N840" s="236">
        <f t="shared" si="1033"/>
      </c>
      <c r="O840" s="232">
        <v>0</v>
      </c>
      <c r="P840" s="236">
        <f t="shared" si="1070"/>
      </c>
      <c r="Q840" s="237"/>
      <c r="R840" s="238"/>
      <c r="S840" s="237"/>
      <c r="T840" s="238"/>
      <c r="U840" s="239"/>
      <c r="V840" s="240"/>
      <c r="W840" s="241"/>
      <c r="X840" s="240"/>
      <c r="Y840" s="237"/>
      <c r="Z840" s="240"/>
      <c r="AA840" s="240"/>
      <c r="AB840" s="238"/>
      <c r="AC840" s="238"/>
      <c r="AD840" s="237"/>
      <c r="AE840" s="240"/>
      <c r="AF840" s="242" t="s">
        <v>299</v>
      </c>
    </row>
    <row r="841">
      <c r="A841" s="228"/>
      <c r="B841" s="229" t="s">
        <v>255</v>
      </c>
      <c r="C841" s="256" t="s">
        <v>310</v>
      </c>
      <c r="D841" s="231" t="s">
        <v>249</v>
      </c>
      <c r="E841" s="232">
        <v>937.12</v>
      </c>
      <c r="F841" s="233">
        <f>E841+E842</f>
      </c>
      <c r="G841" s="232">
        <v>2877</v>
      </c>
      <c r="H841" s="232">
        <v>65</v>
      </c>
      <c r="I841" s="234">
        <f t="shared" si="738"/>
      </c>
      <c r="J841" s="234">
        <f t="shared" si="799"/>
      </c>
      <c r="K841" s="232">
        <v>8</v>
      </c>
      <c r="L841" s="235">
        <f t="shared" si="971"/>
      </c>
      <c r="M841" s="232">
        <v>0</v>
      </c>
      <c r="N841" s="236">
        <f t="shared" si="1033"/>
      </c>
      <c r="O841" s="232">
        <v>1</v>
      </c>
      <c r="P841" s="236">
        <f t="shared" si="1070"/>
      </c>
      <c r="Q841" s="237">
        <f>(M841+M842)/(O841+O842)</f>
      </c>
      <c r="R841" s="238">
        <v>5</v>
      </c>
      <c r="S841" s="315">
        <v>1</v>
      </c>
      <c r="T841" s="238">
        <v>1</v>
      </c>
      <c r="U841" s="239">
        <f>F841/T841</f>
      </c>
      <c r="V841" s="240">
        <f>(F841+500)/T841</f>
      </c>
      <c r="W841" s="241">
        <v>398.39999999999964</v>
      </c>
      <c r="X841" s="240">
        <f>W841/T841</f>
      </c>
      <c r="Y841" s="237">
        <f>T841/R841</f>
      </c>
      <c r="Z841" s="240">
        <f>W841/F841</f>
      </c>
      <c r="AA841" s="240">
        <f>W841/(F841+500)</f>
      </c>
      <c r="AB841" s="238">
        <v>0</v>
      </c>
      <c r="AC841" s="238">
        <v>0</v>
      </c>
      <c r="AD841" s="237">
        <f>AB841/T841</f>
      </c>
      <c r="AE841" s="240">
        <f>(W841-AC841)/(F841+500)</f>
      </c>
      <c r="AF841" s="240" t="s">
        <v>250</v>
      </c>
    </row>
    <row r="842">
      <c r="A842" s="228"/>
      <c r="B842" s="229"/>
      <c r="C842" s="256"/>
      <c r="D842" s="231" t="s">
        <v>251</v>
      </c>
      <c r="E842" s="232">
        <v>1177.76</v>
      </c>
      <c r="F842" s="233"/>
      <c r="G842" s="232">
        <v>6572</v>
      </c>
      <c r="H842" s="232">
        <v>214</v>
      </c>
      <c r="I842" s="234">
        <f t="shared" si="738"/>
      </c>
      <c r="J842" s="234">
        <f t="shared" si="799"/>
      </c>
      <c r="K842" s="232">
        <v>8</v>
      </c>
      <c r="L842" s="235">
        <f t="shared" si="971"/>
      </c>
      <c r="M842" s="232">
        <v>0</v>
      </c>
      <c r="N842" s="236">
        <f t="shared" si="1033"/>
      </c>
      <c r="O842" s="232">
        <v>2</v>
      </c>
      <c r="P842" s="236">
        <f t="shared" si="1070"/>
      </c>
      <c r="Q842" s="237"/>
      <c r="R842" s="238"/>
      <c r="S842" s="315"/>
      <c r="T842" s="238"/>
      <c r="U842" s="239"/>
      <c r="V842" s="240"/>
      <c r="W842" s="241"/>
      <c r="X842" s="240"/>
      <c r="Y842" s="237"/>
      <c r="Z842" s="240"/>
      <c r="AA842" s="240"/>
      <c r="AB842" s="238"/>
      <c r="AC842" s="238"/>
      <c r="AD842" s="237"/>
      <c r="AE842" s="240"/>
      <c r="AF842" s="242" t="s">
        <v>299</v>
      </c>
    </row>
    <row r="843">
      <c r="A843" s="228"/>
      <c r="B843" s="229" t="s">
        <v>256</v>
      </c>
      <c r="C843" s="256" t="s">
        <v>310</v>
      </c>
      <c r="D843" s="231" t="s">
        <v>249</v>
      </c>
      <c r="E843" s="243">
        <v>420.93</v>
      </c>
      <c r="F843" s="244">
        <f>E843+E844</f>
      </c>
      <c r="G843" s="232">
        <v>2627</v>
      </c>
      <c r="H843" s="232">
        <v>51</v>
      </c>
      <c r="I843" s="234">
        <f t="shared" si="738"/>
      </c>
      <c r="J843" s="235">
        <f t="shared" ref="J843:J847" si="888">(E843/G843)*1000</f>
      </c>
      <c r="K843" s="232">
        <v>2</v>
      </c>
      <c r="L843" s="235">
        <f t="shared" si="971"/>
      </c>
      <c r="M843" s="232">
        <v>0</v>
      </c>
      <c r="N843" s="236">
        <f t="shared" si="1033"/>
      </c>
      <c r="O843" s="232">
        <v>1</v>
      </c>
      <c r="P843" s="236">
        <f t="shared" si="1070"/>
      </c>
      <c r="Q843" s="237">
        <f>(M843+M844)/(O843+O844)</f>
      </c>
      <c r="R843" s="238">
        <v>4</v>
      </c>
      <c r="S843" s="237">
        <f>(O843+O844)/(K843+K844)</f>
      </c>
      <c r="T843" s="238">
        <v>0</v>
      </c>
      <c r="U843" s="239">
        <f>F843/T843</f>
      </c>
      <c r="V843" s="240">
        <f>(F843+500)/T843</f>
      </c>
      <c r="W843" s="238">
        <v>0</v>
      </c>
      <c r="X843" s="240">
        <f>W843/T843</f>
      </c>
      <c r="Y843" s="237">
        <f>T843/R843</f>
      </c>
      <c r="Z843" s="240">
        <f>W843/F843</f>
      </c>
      <c r="AA843" s="240">
        <f>W843/(F843+500)</f>
      </c>
      <c r="AB843" s="238">
        <v>0</v>
      </c>
      <c r="AC843" s="238">
        <v>0</v>
      </c>
      <c r="AD843" s="237">
        <f>AB843/T843</f>
      </c>
      <c r="AE843" s="240">
        <f>(W843-AC843)/(F843+500)</f>
      </c>
      <c r="AF843" s="240" t="s">
        <v>250</v>
      </c>
    </row>
    <row r="844">
      <c r="A844" s="228"/>
      <c r="B844" s="229"/>
      <c r="C844" s="256"/>
      <c r="D844" s="231" t="s">
        <v>251</v>
      </c>
      <c r="E844" s="243">
        <v>812.52</v>
      </c>
      <c r="F844" s="244"/>
      <c r="G844" s="232">
        <v>5779</v>
      </c>
      <c r="H844" s="245">
        <v>201</v>
      </c>
      <c r="I844" s="234">
        <f t="shared" si="738"/>
      </c>
      <c r="J844" s="235">
        <f t="shared" si="888"/>
      </c>
      <c r="K844" s="232">
        <v>12</v>
      </c>
      <c r="L844" s="235">
        <f t="shared" si="971"/>
      </c>
      <c r="M844" s="232">
        <v>0</v>
      </c>
      <c r="N844" s="236">
        <f t="shared" si="1033"/>
      </c>
      <c r="O844" s="232">
        <v>2</v>
      </c>
      <c r="P844" s="236">
        <f t="shared" si="1070"/>
      </c>
      <c r="Q844" s="237"/>
      <c r="R844" s="238"/>
      <c r="S844" s="237"/>
      <c r="T844" s="238"/>
      <c r="U844" s="239"/>
      <c r="V844" s="240"/>
      <c r="W844" s="238"/>
      <c r="X844" s="240"/>
      <c r="Y844" s="237"/>
      <c r="Z844" s="240"/>
      <c r="AA844" s="240"/>
      <c r="AB844" s="238"/>
      <c r="AC844" s="238"/>
      <c r="AD844" s="237"/>
      <c r="AE844" s="240"/>
      <c r="AF844" s="242" t="s">
        <v>299</v>
      </c>
    </row>
    <row r="845">
      <c r="A845" s="228"/>
      <c r="B845" s="246" t="s">
        <v>257</v>
      </c>
      <c r="C845" s="246"/>
      <c r="D845" s="246"/>
      <c r="E845" s="247">
        <f>SUM(E835:E844)</f>
      </c>
      <c r="F845" s="247">
        <f>SUM(F835:F844)</f>
      </c>
      <c r="G845" s="247">
        <f>SUM(G835:G844)</f>
      </c>
      <c r="H845" s="247">
        <f>SUM(H835:H844)</f>
      </c>
      <c r="I845" s="248">
        <f t="shared" si="738"/>
      </c>
      <c r="J845" s="249">
        <f t="shared" si="888"/>
      </c>
      <c r="K845" s="247">
        <f>SUM(K835:K844)</f>
      </c>
      <c r="L845" s="249">
        <f t="shared" si="971"/>
      </c>
      <c r="M845" s="247">
        <f>SUM(M835:M844)</f>
      </c>
      <c r="N845" s="250">
        <f t="shared" si="1033"/>
      </c>
      <c r="O845" s="247">
        <f>SUM(O835:O844)</f>
      </c>
      <c r="P845" s="250">
        <f t="shared" si="1070"/>
      </c>
      <c r="Q845" s="251">
        <f>M845/O845</f>
      </c>
      <c r="R845" s="247">
        <f>SUM(R835:R844)</f>
      </c>
      <c r="S845" s="251">
        <f>(O845+O845)/(K845+K845)</f>
      </c>
      <c r="T845" s="247">
        <f>SUM(T835:T844)</f>
      </c>
      <c r="U845" s="252">
        <f t="shared" ref="U845:U846" si="81">F845/T845</f>
      </c>
      <c r="V845" s="253">
        <f>(F845+5*500)/T845</f>
      </c>
      <c r="W845" s="249">
        <f>SUM(W835:W844)</f>
      </c>
      <c r="X845" s="254">
        <f t="shared" ref="X845:X846" si="249">W845/T845</f>
      </c>
      <c r="Y845" s="251">
        <f t="shared" ref="Y845:Y846" si="387">T845/R845</f>
      </c>
      <c r="Z845" s="253">
        <f t="shared" ref="Z845:Z846" si="525">W845/F845</f>
      </c>
      <c r="AA845" s="253">
        <f>W845/(F845+COUNT(W835:W844)*500)</f>
      </c>
      <c r="AB845" s="247">
        <f>SUM(AB835:AB844)</f>
      </c>
      <c r="AC845" s="247">
        <f>SUM(AC835:AC844)</f>
      </c>
      <c r="AD845" s="251">
        <f t="shared" ref="AD845:AD846" si="663">AB845/T845</f>
      </c>
      <c r="AE845" s="255">
        <f>(W845-AC845)/(F845+COUNT(W835:W844)*500)</f>
      </c>
      <c r="AF845" s="240"/>
    </row>
    <row r="846">
      <c r="A846" s="228"/>
      <c r="B846" s="229" t="s">
        <v>258</v>
      </c>
      <c r="C846" s="256" t="s">
        <v>265</v>
      </c>
      <c r="D846" s="231" t="s">
        <v>249</v>
      </c>
      <c r="E846" s="243">
        <v>401.2</v>
      </c>
      <c r="F846" s="244">
        <f>E846+E847</f>
      </c>
      <c r="G846" s="232">
        <v>2214</v>
      </c>
      <c r="H846" s="232">
        <v>36</v>
      </c>
      <c r="I846" s="234">
        <f t="shared" si="738"/>
      </c>
      <c r="J846" s="235">
        <f t="shared" si="888"/>
      </c>
      <c r="K846" s="232">
        <v>2</v>
      </c>
      <c r="L846" s="235">
        <f t="shared" si="971"/>
      </c>
      <c r="M846" s="232">
        <v>0</v>
      </c>
      <c r="N846" s="236">
        <f t="shared" si="1033"/>
      </c>
      <c r="O846" s="232">
        <v>1</v>
      </c>
      <c r="P846" s="236">
        <f t="shared" si="1070"/>
      </c>
      <c r="Q846" s="237">
        <f>(M846+M847)/(O846+O847)</f>
      </c>
      <c r="R846" s="238">
        <v>2</v>
      </c>
      <c r="S846" s="237">
        <f>(O846+O847)/(K846+K847)</f>
      </c>
      <c r="T846" s="238">
        <v>0</v>
      </c>
      <c r="U846" s="239">
        <f t="shared" si="81"/>
      </c>
      <c r="V846" s="240">
        <f>(F846+500)/T846</f>
      </c>
      <c r="W846" s="241">
        <v>0</v>
      </c>
      <c r="X846" s="240">
        <f t="shared" si="249"/>
      </c>
      <c r="Y846" s="237">
        <f t="shared" si="387"/>
      </c>
      <c r="Z846" s="240">
        <f t="shared" si="525"/>
      </c>
      <c r="AA846" s="240">
        <f>W846/(F846+500)</f>
      </c>
      <c r="AB846" s="238">
        <v>0</v>
      </c>
      <c r="AC846" s="238">
        <v>0</v>
      </c>
      <c r="AD846" s="237">
        <f t="shared" si="663"/>
      </c>
      <c r="AE846" s="240">
        <f>(W846-AC846)/(F846+500)</f>
      </c>
      <c r="AF846" s="240" t="s">
        <v>250</v>
      </c>
    </row>
    <row r="847">
      <c r="A847" s="228"/>
      <c r="B847" s="229"/>
      <c r="C847" s="256"/>
      <c r="D847" s="231" t="s">
        <v>251</v>
      </c>
      <c r="E847" s="243">
        <v>806.69</v>
      </c>
      <c r="F847" s="244"/>
      <c r="G847" s="232">
        <v>4892</v>
      </c>
      <c r="H847" s="245">
        <v>199</v>
      </c>
      <c r="I847" s="234">
        <f t="shared" si="738"/>
      </c>
      <c r="J847" s="235">
        <f t="shared" si="888"/>
      </c>
      <c r="K847" s="232">
        <v>11</v>
      </c>
      <c r="L847" s="235">
        <f t="shared" si="971"/>
      </c>
      <c r="M847" s="232">
        <v>0</v>
      </c>
      <c r="N847" s="236">
        <f t="shared" si="1033"/>
      </c>
      <c r="O847" s="232">
        <v>1</v>
      </c>
      <c r="P847" s="236">
        <f t="shared" si="1070"/>
      </c>
      <c r="Q847" s="237"/>
      <c r="R847" s="238"/>
      <c r="S847" s="237"/>
      <c r="T847" s="238"/>
      <c r="U847" s="239"/>
      <c r="V847" s="240"/>
      <c r="W847" s="241"/>
      <c r="X847" s="240"/>
      <c r="Y847" s="237"/>
      <c r="Z847" s="240"/>
      <c r="AA847" s="240"/>
      <c r="AB847" s="238"/>
      <c r="AC847" s="238"/>
      <c r="AD847" s="237"/>
      <c r="AE847" s="240"/>
      <c r="AF847" s="242" t="s">
        <v>299</v>
      </c>
    </row>
    <row r="848">
      <c r="A848" s="228"/>
      <c r="B848" s="229" t="s">
        <v>260</v>
      </c>
      <c r="C848" s="256" t="s">
        <v>265</v>
      </c>
      <c r="D848" s="231" t="s">
        <v>249</v>
      </c>
      <c r="E848" s="232">
        <v>169.34</v>
      </c>
      <c r="F848" s="233">
        <f>E848+E849</f>
      </c>
      <c r="G848" s="232">
        <v>1971</v>
      </c>
      <c r="H848" s="232">
        <v>27</v>
      </c>
      <c r="I848" s="234">
        <f t="shared" si="738"/>
      </c>
      <c r="J848" s="234">
        <f t="shared" ref="J848:J849" si="800">I848/H848</f>
      </c>
      <c r="K848" s="232">
        <v>3</v>
      </c>
      <c r="L848" s="235">
        <f t="shared" si="971"/>
      </c>
      <c r="M848" s="232">
        <v>0</v>
      </c>
      <c r="N848" s="236">
        <f t="shared" si="1033"/>
      </c>
      <c r="O848" s="232">
        <v>0</v>
      </c>
      <c r="P848" s="236">
        <f t="shared" si="1070"/>
      </c>
      <c r="Q848" s="237">
        <f>(M848+M849)/(O848+O849)</f>
      </c>
      <c r="R848" s="238">
        <v>4</v>
      </c>
      <c r="S848" s="237">
        <f>(O848+O849)/(K848+K849)</f>
      </c>
      <c r="T848" s="238">
        <v>0</v>
      </c>
      <c r="U848" s="239">
        <f>F848/T848</f>
      </c>
      <c r="V848" s="240">
        <f>(F848+500)/T848</f>
      </c>
      <c r="W848" s="241">
        <v>0</v>
      </c>
      <c r="X848" s="240">
        <f>W848/T848</f>
      </c>
      <c r="Y848" s="237">
        <f>T848/R848</f>
      </c>
      <c r="Z848" s="240">
        <f>W848/F848</f>
      </c>
      <c r="AA848" s="240">
        <f>W848/(F848+500)</f>
      </c>
      <c r="AB848" s="238">
        <v>0</v>
      </c>
      <c r="AC848" s="238">
        <v>0</v>
      </c>
      <c r="AD848" s="237">
        <f>AB848/T848</f>
      </c>
      <c r="AE848" s="240">
        <f>(W848-AC848)/(F848+500)</f>
      </c>
      <c r="AF848" s="240" t="s">
        <v>250</v>
      </c>
    </row>
    <row r="849">
      <c r="A849" s="228"/>
      <c r="B849" s="229"/>
      <c r="C849" s="256"/>
      <c r="D849" s="231" t="s">
        <v>251</v>
      </c>
      <c r="E849" s="232">
        <v>858.73</v>
      </c>
      <c r="F849" s="233"/>
      <c r="G849" s="232">
        <v>5378</v>
      </c>
      <c r="H849" s="232">
        <v>208</v>
      </c>
      <c r="I849" s="234">
        <f t="shared" si="738"/>
      </c>
      <c r="J849" s="234">
        <f t="shared" si="800"/>
      </c>
      <c r="K849" s="232">
        <v>19</v>
      </c>
      <c r="L849" s="235">
        <f t="shared" si="971"/>
      </c>
      <c r="M849" s="232">
        <v>0</v>
      </c>
      <c r="N849" s="236">
        <f t="shared" si="1033"/>
      </c>
      <c r="O849" s="232">
        <v>1</v>
      </c>
      <c r="P849" s="236">
        <f t="shared" si="1070"/>
      </c>
      <c r="Q849" s="237"/>
      <c r="R849" s="238"/>
      <c r="S849" s="237"/>
      <c r="T849" s="238"/>
      <c r="U849" s="239"/>
      <c r="V849" s="240"/>
      <c r="W849" s="241"/>
      <c r="X849" s="240"/>
      <c r="Y849" s="237"/>
      <c r="Z849" s="240"/>
      <c r="AA849" s="240"/>
      <c r="AB849" s="238"/>
      <c r="AC849" s="238"/>
      <c r="AD849" s="237"/>
      <c r="AE849" s="240"/>
      <c r="AF849" s="242" t="s">
        <v>299</v>
      </c>
    </row>
    <row r="850">
      <c r="A850" s="228"/>
      <c r="B850" s="229" t="s">
        <v>261</v>
      </c>
      <c r="C850" s="256" t="s">
        <v>265</v>
      </c>
      <c r="D850" s="231" t="s">
        <v>249</v>
      </c>
      <c r="E850" s="232">
        <v>149.81</v>
      </c>
      <c r="F850" s="233">
        <f>E850+E851</f>
      </c>
      <c r="G850" s="232">
        <v>1825</v>
      </c>
      <c r="H850" s="232">
        <v>18</v>
      </c>
      <c r="I850" s="234">
        <f t="shared" si="738"/>
      </c>
      <c r="J850" s="235">
        <f t="shared" ref="J850:J858" si="889">(E850/G850)*1000</f>
      </c>
      <c r="K850" s="232">
        <v>1</v>
      </c>
      <c r="L850" s="235">
        <f t="shared" si="971"/>
      </c>
      <c r="M850" s="232">
        <v>0</v>
      </c>
      <c r="N850" s="236">
        <f t="shared" si="1033"/>
      </c>
      <c r="O850" s="232">
        <v>0</v>
      </c>
      <c r="P850" s="236">
        <f t="shared" si="1070"/>
      </c>
      <c r="Q850" s="237">
        <f>(M850+M851)/(O850+O851)</f>
      </c>
      <c r="R850" s="238">
        <v>4</v>
      </c>
      <c r="S850" s="237">
        <f>(O850+O851)/(K850+K851)</f>
      </c>
      <c r="T850" s="238">
        <v>0</v>
      </c>
      <c r="U850" s="239">
        <f>F850/T850</f>
      </c>
      <c r="V850" s="240">
        <f>(F850+500)/T850</f>
      </c>
      <c r="W850" s="241">
        <v>0</v>
      </c>
      <c r="X850" s="240">
        <f>W850/T850</f>
      </c>
      <c r="Y850" s="237">
        <f>T850/R850</f>
      </c>
      <c r="Z850" s="240">
        <f>W850/F850</f>
      </c>
      <c r="AA850" s="240">
        <f>W850/(F850+500)</f>
      </c>
      <c r="AB850" s="238">
        <v>0</v>
      </c>
      <c r="AC850" s="238">
        <v>0</v>
      </c>
      <c r="AD850" s="237">
        <f>AB850/T850</f>
      </c>
      <c r="AE850" s="240">
        <f>(W850-AC850)/(F850+500)</f>
      </c>
      <c r="AF850" s="240" t="s">
        <v>250</v>
      </c>
    </row>
    <row r="851">
      <c r="A851" s="228"/>
      <c r="B851" s="229"/>
      <c r="C851" s="256"/>
      <c r="D851" s="231" t="s">
        <v>251</v>
      </c>
      <c r="E851" s="232">
        <v>796.82</v>
      </c>
      <c r="F851" s="233"/>
      <c r="G851" s="232">
        <v>4890</v>
      </c>
      <c r="H851" s="232">
        <v>202</v>
      </c>
      <c r="I851" s="234">
        <f t="shared" si="738"/>
      </c>
      <c r="J851" s="235">
        <f t="shared" si="889"/>
      </c>
      <c r="K851" s="232">
        <v>16</v>
      </c>
      <c r="L851" s="235">
        <f t="shared" si="971"/>
      </c>
      <c r="M851" s="232">
        <v>0</v>
      </c>
      <c r="N851" s="236">
        <f t="shared" si="1033"/>
      </c>
      <c r="O851" s="232">
        <v>2</v>
      </c>
      <c r="P851" s="236">
        <f t="shared" si="1070"/>
      </c>
      <c r="Q851" s="237"/>
      <c r="R851" s="238"/>
      <c r="S851" s="237"/>
      <c r="T851" s="238"/>
      <c r="U851" s="239"/>
      <c r="V851" s="240"/>
      <c r="W851" s="241"/>
      <c r="X851" s="240"/>
      <c r="Y851" s="237"/>
      <c r="Z851" s="240"/>
      <c r="AA851" s="240"/>
      <c r="AB851" s="238"/>
      <c r="AC851" s="238"/>
      <c r="AD851" s="237"/>
      <c r="AE851" s="240"/>
      <c r="AF851" s="242" t="s">
        <v>299</v>
      </c>
    </row>
    <row r="852">
      <c r="A852" s="228"/>
      <c r="B852" s="229" t="s">
        <v>262</v>
      </c>
      <c r="C852" s="256" t="s">
        <v>265</v>
      </c>
      <c r="D852" s="231" t="s">
        <v>249</v>
      </c>
      <c r="E852" s="232">
        <v>160.18</v>
      </c>
      <c r="F852" s="233">
        <f>E852+E853</f>
      </c>
      <c r="G852" s="232">
        <v>1625</v>
      </c>
      <c r="H852" s="232">
        <v>30</v>
      </c>
      <c r="I852" s="234">
        <f t="shared" si="738"/>
      </c>
      <c r="J852" s="235">
        <f t="shared" si="889"/>
      </c>
      <c r="K852" s="232">
        <v>3</v>
      </c>
      <c r="L852" s="235">
        <f t="shared" si="971"/>
      </c>
      <c r="M852" s="232">
        <v>0</v>
      </c>
      <c r="N852" s="236">
        <f t="shared" si="1033"/>
      </c>
      <c r="O852" s="232">
        <v>0</v>
      </c>
      <c r="P852" s="236">
        <f t="shared" si="1070"/>
      </c>
      <c r="Q852" s="237">
        <f>(M852+M853)/(O852+O853)</f>
      </c>
      <c r="R852" s="238">
        <v>2</v>
      </c>
      <c r="S852" s="237">
        <f>(O852+O853)/(K852+K853)</f>
      </c>
      <c r="T852" s="238">
        <v>1</v>
      </c>
      <c r="U852" s="239">
        <f>F852/T852</f>
      </c>
      <c r="V852" s="240">
        <f>(F852+500)/T852</f>
      </c>
      <c r="W852" s="241">
        <v>1692</v>
      </c>
      <c r="X852" s="240">
        <f>W852/T852</f>
      </c>
      <c r="Y852" s="237">
        <f>T852/R852</f>
      </c>
      <c r="Z852" s="240">
        <f>W852/F852</f>
      </c>
      <c r="AA852" s="240">
        <f>W852/(F852+500)</f>
      </c>
      <c r="AB852" s="238">
        <v>0</v>
      </c>
      <c r="AC852" s="238">
        <v>0</v>
      </c>
      <c r="AD852" s="237">
        <f>AB852/T852</f>
      </c>
      <c r="AE852" s="240">
        <f>(W852-AC852)/(F852+500)</f>
      </c>
      <c r="AF852" s="240" t="s">
        <v>250</v>
      </c>
    </row>
    <row r="853">
      <c r="A853" s="228"/>
      <c r="B853" s="229"/>
      <c r="C853" s="256"/>
      <c r="D853" s="231" t="s">
        <v>251</v>
      </c>
      <c r="E853" s="232">
        <v>665.24</v>
      </c>
      <c r="F853" s="233"/>
      <c r="G853" s="232">
        <v>4383</v>
      </c>
      <c r="H853" s="232">
        <v>163</v>
      </c>
      <c r="I853" s="234">
        <f t="shared" si="738"/>
      </c>
      <c r="J853" s="235">
        <f t="shared" si="889"/>
      </c>
      <c r="K853" s="232">
        <v>12</v>
      </c>
      <c r="L853" s="235">
        <f t="shared" si="971"/>
      </c>
      <c r="M853" s="232">
        <v>0</v>
      </c>
      <c r="N853" s="236">
        <f t="shared" si="1033"/>
      </c>
      <c r="O853" s="232">
        <v>1</v>
      </c>
      <c r="P853" s="236">
        <v>128.05</v>
      </c>
      <c r="Q853" s="237"/>
      <c r="R853" s="238"/>
      <c r="S853" s="237"/>
      <c r="T853" s="238"/>
      <c r="U853" s="239"/>
      <c r="V853" s="240"/>
      <c r="W853" s="241"/>
      <c r="X853" s="240"/>
      <c r="Y853" s="237"/>
      <c r="Z853" s="240"/>
      <c r="AA853" s="240"/>
      <c r="AB853" s="238"/>
      <c r="AC853" s="238"/>
      <c r="AD853" s="237"/>
      <c r="AE853" s="240"/>
      <c r="AF853" s="242" t="s">
        <v>299</v>
      </c>
    </row>
    <row r="854">
      <c r="A854" s="228"/>
      <c r="B854" s="229" t="s">
        <v>263</v>
      </c>
      <c r="C854" s="256" t="s">
        <v>265</v>
      </c>
      <c r="D854" s="231" t="s">
        <v>249</v>
      </c>
      <c r="E854" s="232">
        <v>104.36</v>
      </c>
      <c r="F854" s="233">
        <f>E854+E855</f>
      </c>
      <c r="G854" s="232">
        <v>1321</v>
      </c>
      <c r="H854" s="232">
        <v>24</v>
      </c>
      <c r="I854" s="234">
        <f t="shared" si="738"/>
      </c>
      <c r="J854" s="235">
        <f t="shared" si="889"/>
      </c>
      <c r="K854" s="232">
        <v>0</v>
      </c>
      <c r="L854" s="235">
        <f t="shared" si="971"/>
      </c>
      <c r="M854" s="232">
        <v>0</v>
      </c>
      <c r="N854" s="236">
        <f t="shared" si="1033"/>
      </c>
      <c r="O854" s="232">
        <v>0</v>
      </c>
      <c r="P854" s="236">
        <f t="shared" ref="P854:P879" si="1071">E854/O854</f>
      </c>
      <c r="Q854" s="237">
        <f>(M854+M855)/(O854+O855)</f>
      </c>
      <c r="R854" s="238">
        <v>3</v>
      </c>
      <c r="S854" s="237">
        <f>(O854+O855)/(K854+K855)</f>
      </c>
      <c r="T854" s="238">
        <v>1</v>
      </c>
      <c r="U854" s="239">
        <f>F854/T854</f>
      </c>
      <c r="V854" s="240">
        <f>(F854+500)/T854</f>
      </c>
      <c r="W854" s="241">
        <v>621.6000000000004</v>
      </c>
      <c r="X854" s="240">
        <f>W854/T854</f>
      </c>
      <c r="Y854" s="237">
        <f>T854/R854</f>
      </c>
      <c r="Z854" s="240">
        <f>W854/F854</f>
      </c>
      <c r="AA854" s="240">
        <f>W854/(F854+500)</f>
      </c>
      <c r="AB854" s="238">
        <v>0</v>
      </c>
      <c r="AC854" s="238">
        <v>0</v>
      </c>
      <c r="AD854" s="237">
        <f>AB854/T854</f>
      </c>
      <c r="AE854" s="240">
        <f>(W854-AC854)/(F854+500)</f>
      </c>
      <c r="AF854" s="240" t="s">
        <v>250</v>
      </c>
    </row>
    <row r="855">
      <c r="A855" s="228"/>
      <c r="B855" s="229"/>
      <c r="C855" s="256"/>
      <c r="D855" s="231" t="s">
        <v>251</v>
      </c>
      <c r="E855" s="232">
        <v>726.75</v>
      </c>
      <c r="F855" s="233"/>
      <c r="G855" s="232">
        <v>5131</v>
      </c>
      <c r="H855" s="232">
        <v>197</v>
      </c>
      <c r="I855" s="234">
        <f t="shared" si="738"/>
      </c>
      <c r="J855" s="235">
        <f t="shared" si="889"/>
      </c>
      <c r="K855" s="232">
        <v>9</v>
      </c>
      <c r="L855" s="235">
        <f t="shared" si="971"/>
      </c>
      <c r="M855" s="232">
        <v>0</v>
      </c>
      <c r="N855" s="236">
        <f t="shared" si="1033"/>
      </c>
      <c r="O855" s="232">
        <v>1</v>
      </c>
      <c r="P855" s="236">
        <f t="shared" si="1071"/>
      </c>
      <c r="Q855" s="237"/>
      <c r="R855" s="238"/>
      <c r="S855" s="237"/>
      <c r="T855" s="238"/>
      <c r="U855" s="239"/>
      <c r="V855" s="240"/>
      <c r="W855" s="241"/>
      <c r="X855" s="240"/>
      <c r="Y855" s="237"/>
      <c r="Z855" s="240"/>
      <c r="AA855" s="240"/>
      <c r="AB855" s="238"/>
      <c r="AC855" s="238"/>
      <c r="AD855" s="237"/>
      <c r="AE855" s="240"/>
      <c r="AF855" s="242" t="s">
        <v>299</v>
      </c>
    </row>
    <row r="856">
      <c r="A856" s="228"/>
      <c r="B856" s="246" t="s">
        <v>257</v>
      </c>
      <c r="C856" s="246"/>
      <c r="D856" s="246"/>
      <c r="E856" s="247">
        <f>SUM(E846:E855)</f>
      </c>
      <c r="F856" s="247">
        <f>SUM(F846:F855)</f>
      </c>
      <c r="G856" s="247">
        <f>SUM(G846:G855)</f>
      </c>
      <c r="H856" s="247">
        <f>SUM(H846:H855)</f>
      </c>
      <c r="I856" s="248">
        <f t="shared" si="738"/>
      </c>
      <c r="J856" s="249">
        <f t="shared" si="889"/>
      </c>
      <c r="K856" s="247">
        <f>SUM(K846:K855)</f>
      </c>
      <c r="L856" s="249">
        <f t="shared" si="971"/>
      </c>
      <c r="M856" s="247">
        <f>SUM(M846:M855)</f>
      </c>
      <c r="N856" s="250">
        <f t="shared" si="1033"/>
      </c>
      <c r="O856" s="247">
        <f>SUM(O846:O855)</f>
      </c>
      <c r="P856" s="250">
        <f t="shared" si="1071"/>
      </c>
      <c r="Q856" s="251">
        <f>M856/O856</f>
      </c>
      <c r="R856" s="247">
        <f>SUM(R846:R855)</f>
      </c>
      <c r="S856" s="251">
        <f>(O856+O856)/(K856+K856)</f>
      </c>
      <c r="T856" s="247">
        <f>SUM(T846:T855)</f>
      </c>
      <c r="U856" s="252">
        <f t="shared" ref="U856:U857" si="82">F856/T856</f>
      </c>
      <c r="V856" s="253">
        <f>(F856+5*500)/T856</f>
      </c>
      <c r="W856" s="249">
        <f>SUM(W846:W855)</f>
      </c>
      <c r="X856" s="254">
        <f t="shared" ref="X856:X857" si="250">W856/T856</f>
      </c>
      <c r="Y856" s="251">
        <f t="shared" ref="Y856:Y857" si="388">T856/R856</f>
      </c>
      <c r="Z856" s="253">
        <f t="shared" ref="Z856:Z857" si="526">W856/F856</f>
      </c>
      <c r="AA856" s="253">
        <f>W856/(F856+COUNT(W846:W855)*500)</f>
      </c>
      <c r="AB856" s="247">
        <f>SUM(AB846:AB855)</f>
      </c>
      <c r="AC856" s="247">
        <f>SUM(AC846:AC855)</f>
      </c>
      <c r="AD856" s="251">
        <f t="shared" ref="AD856:AD857" si="664">AB856/T856</f>
      </c>
      <c r="AE856" s="255">
        <f>(W856-AC856)/(F856+COUNT(W846:W855))</f>
      </c>
      <c r="AF856" s="240"/>
    </row>
    <row r="857">
      <c r="A857" s="228"/>
      <c r="B857" s="229" t="s">
        <v>264</v>
      </c>
      <c r="C857" s="256" t="s">
        <v>259</v>
      </c>
      <c r="D857" s="231" t="s">
        <v>249</v>
      </c>
      <c r="E857" s="232">
        <v>168.18</v>
      </c>
      <c r="F857" s="233">
        <f>E857+E858</f>
      </c>
      <c r="G857" s="232">
        <v>1712</v>
      </c>
      <c r="H857" s="232">
        <v>22</v>
      </c>
      <c r="I857" s="234">
        <f t="shared" si="738"/>
      </c>
      <c r="J857" s="235">
        <f t="shared" si="889"/>
      </c>
      <c r="K857" s="232">
        <v>0</v>
      </c>
      <c r="L857" s="235">
        <f t="shared" si="971"/>
      </c>
      <c r="M857" s="232">
        <v>0</v>
      </c>
      <c r="N857" s="236">
        <f t="shared" si="1033"/>
      </c>
      <c r="O857" s="232">
        <v>0</v>
      </c>
      <c r="P857" s="236">
        <f t="shared" si="1071"/>
      </c>
      <c r="Q857" s="237">
        <f>(M857+M858)/(O857+O858)</f>
      </c>
      <c r="R857" s="238">
        <v>2</v>
      </c>
      <c r="S857" s="237">
        <f>(O857+O858)/(K857+K858)</f>
      </c>
      <c r="T857" s="238">
        <v>0</v>
      </c>
      <c r="U857" s="239">
        <f t="shared" si="82"/>
      </c>
      <c r="V857" s="240">
        <f>(F857+500)/T857</f>
      </c>
      <c r="W857" s="241">
        <v>0</v>
      </c>
      <c r="X857" s="240">
        <f t="shared" si="250"/>
      </c>
      <c r="Y857" s="237">
        <f t="shared" si="388"/>
      </c>
      <c r="Z857" s="240">
        <f t="shared" si="526"/>
      </c>
      <c r="AA857" s="240">
        <f>W857/(F857+500)</f>
      </c>
      <c r="AB857" s="238">
        <v>0</v>
      </c>
      <c r="AC857" s="238">
        <v>0</v>
      </c>
      <c r="AD857" s="237">
        <f t="shared" si="664"/>
      </c>
      <c r="AE857" s="240">
        <f>(W857-AC857)/(F857+500)</f>
      </c>
      <c r="AF857" s="240" t="s">
        <v>266</v>
      </c>
    </row>
    <row r="858">
      <c r="A858" s="228"/>
      <c r="B858" s="229"/>
      <c r="C858" s="256"/>
      <c r="D858" s="231" t="s">
        <v>251</v>
      </c>
      <c r="E858" s="232">
        <v>713.93</v>
      </c>
      <c r="F858" s="233"/>
      <c r="G858" s="232">
        <v>4364</v>
      </c>
      <c r="H858" s="232">
        <v>159</v>
      </c>
      <c r="I858" s="234">
        <f t="shared" si="738"/>
      </c>
      <c r="J858" s="235">
        <f t="shared" si="889"/>
      </c>
      <c r="K858" s="232">
        <v>10</v>
      </c>
      <c r="L858" s="235">
        <f t="shared" si="971"/>
      </c>
      <c r="M858" s="232">
        <v>1</v>
      </c>
      <c r="N858" s="236">
        <f t="shared" si="1033"/>
      </c>
      <c r="O858" s="232">
        <v>2</v>
      </c>
      <c r="P858" s="236">
        <f t="shared" si="1071"/>
      </c>
      <c r="Q858" s="237"/>
      <c r="R858" s="238"/>
      <c r="S858" s="237"/>
      <c r="T858" s="238"/>
      <c r="U858" s="239"/>
      <c r="V858" s="240"/>
      <c r="W858" s="241"/>
      <c r="X858" s="240"/>
      <c r="Y858" s="237"/>
      <c r="Z858" s="240"/>
      <c r="AA858" s="240"/>
      <c r="AB858" s="238"/>
      <c r="AC858" s="238"/>
      <c r="AD858" s="237"/>
      <c r="AE858" s="240"/>
      <c r="AF858" s="242" t="s">
        <v>252</v>
      </c>
    </row>
    <row r="859">
      <c r="A859" s="228"/>
      <c r="B859" s="229" t="s">
        <v>268</v>
      </c>
      <c r="C859" s="256" t="s">
        <v>259</v>
      </c>
      <c r="D859" s="231" t="s">
        <v>249</v>
      </c>
      <c r="E859" s="232">
        <v>174.87</v>
      </c>
      <c r="F859" s="233">
        <f>E859+E860</f>
      </c>
      <c r="G859" s="232">
        <v>1186</v>
      </c>
      <c r="H859" s="232">
        <v>29</v>
      </c>
      <c r="I859" s="234">
        <f t="shared" si="738"/>
      </c>
      <c r="J859" s="234">
        <f t="shared" ref="J859:J860" si="801">I859/H859</f>
      </c>
      <c r="K859" s="232">
        <v>4</v>
      </c>
      <c r="L859" s="235">
        <f t="shared" si="971"/>
      </c>
      <c r="M859" s="232">
        <v>0</v>
      </c>
      <c r="N859" s="236">
        <f t="shared" si="1033"/>
      </c>
      <c r="O859" s="232">
        <v>1</v>
      </c>
      <c r="P859" s="236">
        <f t="shared" si="1071"/>
      </c>
      <c r="Q859" s="237">
        <f>(M859+M860)/(O859+O860)</f>
      </c>
      <c r="R859" s="238">
        <v>2</v>
      </c>
      <c r="S859" s="237">
        <f>(O859+O860)/(K859+K860)</f>
      </c>
      <c r="T859" s="238">
        <v>1</v>
      </c>
      <c r="U859" s="239">
        <f>F859/T859</f>
      </c>
      <c r="V859" s="240">
        <f>(F859+500)/T859</f>
      </c>
      <c r="W859" s="241">
        <v>1344</v>
      </c>
      <c r="X859" s="240">
        <f>W859/T859</f>
      </c>
      <c r="Y859" s="237">
        <f>T859/R859</f>
      </c>
      <c r="Z859" s="240">
        <f>W859/F859</f>
      </c>
      <c r="AA859" s="240">
        <f>W859/(F859+500)</f>
      </c>
      <c r="AB859" s="238">
        <v>1</v>
      </c>
      <c r="AC859" s="238">
        <v>1344</v>
      </c>
      <c r="AD859" s="237">
        <f>AB859/T859</f>
      </c>
      <c r="AE859" s="240">
        <f>(W859-AC859)/(F859+500)</f>
      </c>
      <c r="AF859" s="240" t="s">
        <v>266</v>
      </c>
    </row>
    <row r="860">
      <c r="A860" s="228"/>
      <c r="B860" s="229"/>
      <c r="C860" s="256"/>
      <c r="D860" s="231" t="s">
        <v>251</v>
      </c>
      <c r="E860" s="232">
        <v>553.06</v>
      </c>
      <c r="F860" s="233"/>
      <c r="G860" s="232">
        <v>3784</v>
      </c>
      <c r="H860" s="232">
        <v>157</v>
      </c>
      <c r="I860" s="234">
        <f t="shared" si="738"/>
      </c>
      <c r="J860" s="234">
        <f t="shared" si="801"/>
      </c>
      <c r="K860" s="232">
        <v>8</v>
      </c>
      <c r="L860" s="235">
        <f t="shared" si="971"/>
      </c>
      <c r="M860" s="232">
        <v>0</v>
      </c>
      <c r="N860" s="236">
        <f t="shared" si="1033"/>
      </c>
      <c r="O860" s="232">
        <v>1</v>
      </c>
      <c r="P860" s="236">
        <f t="shared" si="1071"/>
      </c>
      <c r="Q860" s="237"/>
      <c r="R860" s="238"/>
      <c r="S860" s="237"/>
      <c r="T860" s="238"/>
      <c r="U860" s="239"/>
      <c r="V860" s="240"/>
      <c r="W860" s="241"/>
      <c r="X860" s="240"/>
      <c r="Y860" s="237"/>
      <c r="Z860" s="240"/>
      <c r="AA860" s="240"/>
      <c r="AB860" s="238"/>
      <c r="AC860" s="238"/>
      <c r="AD860" s="237"/>
      <c r="AE860" s="240"/>
      <c r="AF860" s="242" t="s">
        <v>252</v>
      </c>
    </row>
    <row r="861">
      <c r="A861" s="228"/>
      <c r="B861" s="229" t="s">
        <v>269</v>
      </c>
      <c r="C861" s="256" t="s">
        <v>259</v>
      </c>
      <c r="D861" s="231" t="s">
        <v>249</v>
      </c>
      <c r="E861" s="232">
        <v>112.85</v>
      </c>
      <c r="F861" s="233">
        <f>E861+E862</f>
      </c>
      <c r="G861" s="232">
        <v>1062</v>
      </c>
      <c r="H861" s="232">
        <v>14</v>
      </c>
      <c r="I861" s="234">
        <f t="shared" si="738"/>
      </c>
      <c r="J861" s="235">
        <f t="shared" ref="J861:J862" si="890">(E861/G861)*1000</f>
      </c>
      <c r="K861" s="232">
        <v>0</v>
      </c>
      <c r="L861" s="235">
        <f t="shared" si="971"/>
      </c>
      <c r="M861" s="232">
        <v>0</v>
      </c>
      <c r="N861" s="236">
        <f t="shared" si="1033"/>
      </c>
      <c r="O861" s="232">
        <v>0</v>
      </c>
      <c r="P861" s="236">
        <f t="shared" si="1071"/>
      </c>
      <c r="Q861" s="237">
        <f>(M861+M862)/(O861+O862)</f>
      </c>
      <c r="R861" s="238">
        <v>0</v>
      </c>
      <c r="S861" s="237">
        <f>(O861+O862)/(K861+K862)</f>
      </c>
      <c r="T861" s="238">
        <v>0</v>
      </c>
      <c r="U861" s="239">
        <f>F861/T861</f>
      </c>
      <c r="V861" s="240">
        <f>(F861+500)/T861</f>
      </c>
      <c r="W861" s="241">
        <v>0</v>
      </c>
      <c r="X861" s="240">
        <f>W861/T861</f>
      </c>
      <c r="Y861" s="237">
        <f>T861/R861</f>
      </c>
      <c r="Z861" s="240">
        <f>W861/F861</f>
      </c>
      <c r="AA861" s="240">
        <f>W861/(F861+500)</f>
      </c>
      <c r="AB861" s="238">
        <v>0</v>
      </c>
      <c r="AC861" s="238">
        <v>0</v>
      </c>
      <c r="AD861" s="237">
        <f>AB861/T861</f>
      </c>
      <c r="AE861" s="240">
        <f>(W861-AC861)/(F861+500)</f>
      </c>
      <c r="AF861" s="240" t="s">
        <v>266</v>
      </c>
    </row>
    <row r="862">
      <c r="A862" s="228"/>
      <c r="B862" s="229"/>
      <c r="C862" s="256"/>
      <c r="D862" s="231" t="s">
        <v>251</v>
      </c>
      <c r="E862" s="232">
        <v>386.46</v>
      </c>
      <c r="F862" s="233"/>
      <c r="G862" s="232">
        <v>2854</v>
      </c>
      <c r="H862" s="232">
        <v>123</v>
      </c>
      <c r="I862" s="234">
        <f t="shared" si="738"/>
      </c>
      <c r="J862" s="235">
        <f t="shared" si="890"/>
      </c>
      <c r="K862" s="232">
        <v>4</v>
      </c>
      <c r="L862" s="235">
        <f t="shared" si="971"/>
      </c>
      <c r="M862" s="232">
        <v>0</v>
      </c>
      <c r="N862" s="236">
        <f t="shared" si="1033"/>
      </c>
      <c r="O862" s="232">
        <v>0</v>
      </c>
      <c r="P862" s="236">
        <f t="shared" si="1071"/>
      </c>
      <c r="Q862" s="237"/>
      <c r="R862" s="238"/>
      <c r="S862" s="237"/>
      <c r="T862" s="238"/>
      <c r="U862" s="239"/>
      <c r="V862" s="240"/>
      <c r="W862" s="241"/>
      <c r="X862" s="240"/>
      <c r="Y862" s="237"/>
      <c r="Z862" s="240"/>
      <c r="AA862" s="240"/>
      <c r="AB862" s="238"/>
      <c r="AC862" s="238"/>
      <c r="AD862" s="237"/>
      <c r="AE862" s="240"/>
      <c r="AF862" s="242" t="s">
        <v>252</v>
      </c>
    </row>
    <row r="863">
      <c r="A863" s="228"/>
      <c r="B863" s="229" t="s">
        <v>270</v>
      </c>
      <c r="C863" s="256" t="s">
        <v>259</v>
      </c>
      <c r="D863" s="231" t="s">
        <v>249</v>
      </c>
      <c r="E863" s="232">
        <v>145.75</v>
      </c>
      <c r="F863" s="233">
        <f>E863+E864</f>
      </c>
      <c r="G863" s="232">
        <v>622</v>
      </c>
      <c r="H863" s="232">
        <v>22</v>
      </c>
      <c r="I863" s="234">
        <f t="shared" si="738"/>
      </c>
      <c r="J863" s="234">
        <f t="shared" ref="J863:J864" si="802">I863/H863</f>
      </c>
      <c r="K863" s="232">
        <v>4</v>
      </c>
      <c r="L863" s="235">
        <f t="shared" si="971"/>
      </c>
      <c r="M863" s="232">
        <v>0</v>
      </c>
      <c r="N863" s="236">
        <f t="shared" si="1033"/>
      </c>
      <c r="O863" s="232">
        <v>0</v>
      </c>
      <c r="P863" s="236">
        <f t="shared" si="1071"/>
      </c>
      <c r="Q863" s="237">
        <f>(M863+M864)/(O863+O864)</f>
      </c>
      <c r="R863" s="238">
        <v>5</v>
      </c>
      <c r="S863" s="237">
        <f>(O863+O864)/(K863+K864)</f>
      </c>
      <c r="T863" s="238">
        <v>1</v>
      </c>
      <c r="U863" s="239">
        <f>F863/T863</f>
      </c>
      <c r="V863" s="240">
        <f>(F863+500)/T863</f>
      </c>
      <c r="W863" s="241">
        <v>113.39999999999964</v>
      </c>
      <c r="X863" s="240">
        <f>W863/T863</f>
      </c>
      <c r="Y863" s="237">
        <f>T863/R863</f>
      </c>
      <c r="Z863" s="240">
        <f>W863/F863</f>
      </c>
      <c r="AA863" s="240">
        <f>W863/(F863+500)</f>
      </c>
      <c r="AB863" s="238">
        <v>0</v>
      </c>
      <c r="AC863" s="238">
        <v>0</v>
      </c>
      <c r="AD863" s="237">
        <f>AB863/T863</f>
      </c>
      <c r="AE863" s="240">
        <f>(W863-AC863)/(F863+500)</f>
      </c>
      <c r="AF863" s="240" t="s">
        <v>266</v>
      </c>
    </row>
    <row r="864">
      <c r="A864" s="228"/>
      <c r="B864" s="229"/>
      <c r="C864" s="256"/>
      <c r="D864" s="231" t="s">
        <v>251</v>
      </c>
      <c r="E864" s="232">
        <v>350.54</v>
      </c>
      <c r="F864" s="233"/>
      <c r="G864" s="232">
        <v>2252</v>
      </c>
      <c r="H864" s="232">
        <v>96</v>
      </c>
      <c r="I864" s="234">
        <f t="shared" si="738"/>
      </c>
      <c r="J864" s="234">
        <f t="shared" si="802"/>
      </c>
      <c r="K864" s="232">
        <v>9</v>
      </c>
      <c r="L864" s="235">
        <f t="shared" si="971"/>
      </c>
      <c r="M864" s="232">
        <v>0</v>
      </c>
      <c r="N864" s="236">
        <f t="shared" si="1033"/>
      </c>
      <c r="O864" s="232">
        <v>1</v>
      </c>
      <c r="P864" s="236">
        <f t="shared" si="1071"/>
      </c>
      <c r="Q864" s="237"/>
      <c r="R864" s="238"/>
      <c r="S864" s="237"/>
      <c r="T864" s="238"/>
      <c r="U864" s="239"/>
      <c r="V864" s="240"/>
      <c r="W864" s="241"/>
      <c r="X864" s="240"/>
      <c r="Y864" s="237"/>
      <c r="Z864" s="240"/>
      <c r="AA864" s="240"/>
      <c r="AB864" s="238"/>
      <c r="AC864" s="238"/>
      <c r="AD864" s="237"/>
      <c r="AE864" s="240"/>
      <c r="AF864" s="242" t="s">
        <v>252</v>
      </c>
    </row>
    <row r="865">
      <c r="A865" s="228"/>
      <c r="B865" s="229" t="s">
        <v>271</v>
      </c>
      <c r="C865" s="256" t="s">
        <v>259</v>
      </c>
      <c r="D865" s="231" t="s">
        <v>249</v>
      </c>
      <c r="E865" s="232">
        <v>97.85</v>
      </c>
      <c r="F865" s="233">
        <f>E865+E866</f>
      </c>
      <c r="G865" s="232">
        <v>810</v>
      </c>
      <c r="H865" s="232">
        <v>15</v>
      </c>
      <c r="I865" s="234">
        <f t="shared" si="738"/>
      </c>
      <c r="J865" s="235">
        <f t="shared" ref="J865:J877" si="891">(E865/G865)*1000</f>
      </c>
      <c r="K865" s="232">
        <v>1</v>
      </c>
      <c r="L865" s="235">
        <f t="shared" si="971"/>
      </c>
      <c r="M865" s="232">
        <v>0</v>
      </c>
      <c r="N865" s="236">
        <f t="shared" si="1033"/>
      </c>
      <c r="O865" s="232">
        <v>0</v>
      </c>
      <c r="P865" s="236">
        <f t="shared" si="1071"/>
      </c>
      <c r="Q865" s="237">
        <f>(M865+M866)/(O865+O866)</f>
      </c>
      <c r="R865" s="238">
        <v>1</v>
      </c>
      <c r="S865" s="237">
        <f>(O865+O866)/(K865+K866)</f>
      </c>
      <c r="T865" s="238">
        <v>0</v>
      </c>
      <c r="U865" s="239">
        <f>F865/T865</f>
      </c>
      <c r="V865" s="240">
        <f>(F865+500)/T865</f>
      </c>
      <c r="W865" s="241">
        <v>0</v>
      </c>
      <c r="X865" s="240">
        <f>W865/T865</f>
      </c>
      <c r="Y865" s="237">
        <f>T865/R865</f>
      </c>
      <c r="Z865" s="240">
        <f>W865/F865</f>
      </c>
      <c r="AA865" s="240">
        <f>W865/(F865+500)</f>
      </c>
      <c r="AB865" s="238">
        <v>0</v>
      </c>
      <c r="AC865" s="238">
        <v>0</v>
      </c>
      <c r="AD865" s="237">
        <f>AB865/T865</f>
      </c>
      <c r="AE865" s="240">
        <f>(W865-AC865)/(F865+500)</f>
      </c>
      <c r="AF865" s="240" t="s">
        <v>266</v>
      </c>
    </row>
    <row r="866">
      <c r="A866" s="228"/>
      <c r="B866" s="229"/>
      <c r="C866" s="256"/>
      <c r="D866" s="231" t="s">
        <v>251</v>
      </c>
      <c r="E866" s="232">
        <v>375.87</v>
      </c>
      <c r="F866" s="233"/>
      <c r="G866" s="232">
        <v>2255</v>
      </c>
      <c r="H866" s="232">
        <v>92</v>
      </c>
      <c r="I866" s="234">
        <f t="shared" si="738"/>
      </c>
      <c r="J866" s="235">
        <f t="shared" si="891"/>
      </c>
      <c r="K866" s="232">
        <v>3</v>
      </c>
      <c r="L866" s="235">
        <f t="shared" si="971"/>
      </c>
      <c r="M866" s="232">
        <v>0</v>
      </c>
      <c r="N866" s="236">
        <f t="shared" si="1033"/>
      </c>
      <c r="O866" s="232">
        <v>1</v>
      </c>
      <c r="P866" s="236">
        <f t="shared" si="1071"/>
      </c>
      <c r="Q866" s="237"/>
      <c r="R866" s="238"/>
      <c r="S866" s="237"/>
      <c r="T866" s="238"/>
      <c r="U866" s="239"/>
      <c r="V866" s="240"/>
      <c r="W866" s="241"/>
      <c r="X866" s="240"/>
      <c r="Y866" s="237"/>
      <c r="Z866" s="240"/>
      <c r="AA866" s="240"/>
      <c r="AB866" s="238"/>
      <c r="AC866" s="238"/>
      <c r="AD866" s="237"/>
      <c r="AE866" s="240"/>
      <c r="AF866" s="242" t="s">
        <v>252</v>
      </c>
    </row>
    <row r="867">
      <c r="A867" s="228"/>
      <c r="B867" s="246" t="s">
        <v>257</v>
      </c>
      <c r="C867" s="246"/>
      <c r="D867" s="246"/>
      <c r="E867" s="247">
        <f>SUM(E857:E866)</f>
      </c>
      <c r="F867" s="247">
        <f>SUM(F857:F866)</f>
      </c>
      <c r="G867" s="247">
        <f>SUM(G857:G866)</f>
      </c>
      <c r="H867" s="247">
        <f>SUM(H857:H866)</f>
      </c>
      <c r="I867" s="248">
        <f t="shared" si="738"/>
      </c>
      <c r="J867" s="249">
        <f t="shared" si="891"/>
      </c>
      <c r="K867" s="247">
        <f>SUM(K857:K866)</f>
      </c>
      <c r="L867" s="249">
        <f t="shared" si="971"/>
      </c>
      <c r="M867" s="247">
        <f>SUM(M857:M866)</f>
      </c>
      <c r="N867" s="250">
        <f t="shared" si="1033"/>
      </c>
      <c r="O867" s="247">
        <f>SUM(O857:O866)</f>
      </c>
      <c r="P867" s="250">
        <f t="shared" si="1071"/>
      </c>
      <c r="Q867" s="251">
        <f>M867/O867</f>
      </c>
      <c r="R867" s="247">
        <f>SUM(R857:R866)</f>
      </c>
      <c r="S867" s="251">
        <f>(O867+O867)/(K867+K867)</f>
      </c>
      <c r="T867" s="247">
        <f>SUM(T857:T866)</f>
      </c>
      <c r="U867" s="252">
        <f t="shared" ref="U867:U868" si="83">F867/T867</f>
      </c>
      <c r="V867" s="253">
        <f>(F867+5*500)/T867</f>
      </c>
      <c r="W867" s="249">
        <f>SUM(W857:W866)</f>
      </c>
      <c r="X867" s="254">
        <f t="shared" ref="X867:X868" si="251">W867/T867</f>
      </c>
      <c r="Y867" s="251">
        <f t="shared" ref="Y867:Y868" si="389">T867/R867</f>
      </c>
      <c r="Z867" s="253">
        <f t="shared" ref="Z867:Z868" si="527">W867/F867</f>
      </c>
      <c r="AA867" s="253">
        <f>W867/(F867+COUNT(W857:W866)*500)</f>
      </c>
      <c r="AB867" s="247">
        <f>SUM(AB857:AB866)</f>
      </c>
      <c r="AC867" s="247">
        <f>SUM(AC857:AC866)</f>
      </c>
      <c r="AD867" s="251">
        <f t="shared" ref="AD867:AD868" si="665">AB867/T867</f>
      </c>
      <c r="AE867" s="255">
        <f>(W867-AC867)/(F867+COUNT(W857:W866)*500)</f>
      </c>
      <c r="AF867" s="240"/>
    </row>
    <row r="868">
      <c r="A868" s="228"/>
      <c r="B868" s="229" t="s">
        <v>272</v>
      </c>
      <c r="C868" s="256" t="s">
        <v>311</v>
      </c>
      <c r="D868" s="231" t="s">
        <v>249</v>
      </c>
      <c r="E868" s="232">
        <v>311.89</v>
      </c>
      <c r="F868" s="233">
        <f>E868+E869</f>
      </c>
      <c r="G868" s="232">
        <v>987</v>
      </c>
      <c r="H868" s="232">
        <v>22</v>
      </c>
      <c r="I868" s="234">
        <f t="shared" si="738"/>
      </c>
      <c r="J868" s="235">
        <f t="shared" si="891"/>
      </c>
      <c r="K868" s="232">
        <v>2</v>
      </c>
      <c r="L868" s="235">
        <f t="shared" si="971"/>
      </c>
      <c r="M868" s="232">
        <v>0</v>
      </c>
      <c r="N868" s="236">
        <f t="shared" si="1033"/>
      </c>
      <c r="O868" s="232">
        <v>0</v>
      </c>
      <c r="P868" s="236">
        <f t="shared" si="1071"/>
      </c>
      <c r="Q868" s="237">
        <f>(M868+M869)/(O868+O869)</f>
      </c>
      <c r="R868" s="238">
        <v>2</v>
      </c>
      <c r="S868" s="237">
        <f>(O868+O869)/(K868+K869)</f>
      </c>
      <c r="T868" s="238">
        <v>0</v>
      </c>
      <c r="U868" s="239">
        <f t="shared" si="83"/>
      </c>
      <c r="V868" s="240">
        <f>(F868+500)/T868</f>
      </c>
      <c r="W868" s="241">
        <v>0</v>
      </c>
      <c r="X868" s="240">
        <f t="shared" si="251"/>
      </c>
      <c r="Y868" s="237">
        <f t="shared" si="389"/>
      </c>
      <c r="Z868" s="240">
        <f t="shared" si="527"/>
      </c>
      <c r="AA868" s="240">
        <f>W868/(F868+500)</f>
      </c>
      <c r="AB868" s="238">
        <v>0</v>
      </c>
      <c r="AC868" s="238">
        <v>0</v>
      </c>
      <c r="AD868" s="237">
        <f t="shared" si="665"/>
      </c>
      <c r="AE868" s="240">
        <f>(W868-AC868)/(F868+500)</f>
      </c>
      <c r="AF868" s="240" t="s">
        <v>266</v>
      </c>
    </row>
    <row r="869">
      <c r="A869" s="228"/>
      <c r="B869" s="229"/>
      <c r="C869" s="256"/>
      <c r="D869" s="231" t="s">
        <v>251</v>
      </c>
      <c r="E869" s="232">
        <v>622.56</v>
      </c>
      <c r="F869" s="233"/>
      <c r="G869" s="232">
        <v>3389</v>
      </c>
      <c r="H869" s="232">
        <v>153</v>
      </c>
      <c r="I869" s="234">
        <f t="shared" si="738"/>
      </c>
      <c r="J869" s="235">
        <f t="shared" si="891"/>
      </c>
      <c r="K869" s="232">
        <v>7</v>
      </c>
      <c r="L869" s="235">
        <f t="shared" si="971"/>
      </c>
      <c r="M869" s="232">
        <v>0</v>
      </c>
      <c r="N869" s="236">
        <f t="shared" si="1033"/>
      </c>
      <c r="O869" s="232">
        <v>2</v>
      </c>
      <c r="P869" s="236">
        <f t="shared" si="1071"/>
      </c>
      <c r="Q869" s="237"/>
      <c r="R869" s="238"/>
      <c r="S869" s="237"/>
      <c r="T869" s="238"/>
      <c r="U869" s="239"/>
      <c r="V869" s="240"/>
      <c r="W869" s="241"/>
      <c r="X869" s="240"/>
      <c r="Y869" s="237"/>
      <c r="Z869" s="240"/>
      <c r="AA869" s="240"/>
      <c r="AB869" s="238"/>
      <c r="AC869" s="238"/>
      <c r="AD869" s="237"/>
      <c r="AE869" s="240"/>
      <c r="AF869" s="242" t="s">
        <v>252</v>
      </c>
    </row>
    <row r="870">
      <c r="A870" s="228"/>
      <c r="B870" s="229" t="s">
        <v>274</v>
      </c>
      <c r="C870" s="256" t="s">
        <v>311</v>
      </c>
      <c r="D870" s="231" t="s">
        <v>249</v>
      </c>
      <c r="E870" s="232">
        <v>152.21</v>
      </c>
      <c r="F870" s="233">
        <f>E870+E871</f>
      </c>
      <c r="G870" s="232">
        <v>1957</v>
      </c>
      <c r="H870" s="232">
        <v>30</v>
      </c>
      <c r="I870" s="234">
        <f t="shared" si="738"/>
      </c>
      <c r="J870" s="235">
        <f t="shared" si="891"/>
      </c>
      <c r="K870" s="232">
        <v>4</v>
      </c>
      <c r="L870" s="235">
        <f t="shared" si="971"/>
      </c>
      <c r="M870" s="232">
        <v>0</v>
      </c>
      <c r="N870" s="236">
        <f t="shared" si="1033"/>
      </c>
      <c r="O870" s="232">
        <v>1</v>
      </c>
      <c r="P870" s="236">
        <f t="shared" si="1071"/>
      </c>
      <c r="Q870" s="237">
        <f>(M870+M871)/(O870+O871)</f>
      </c>
      <c r="R870" s="238">
        <v>6</v>
      </c>
      <c r="S870" s="237">
        <f>(O870+O871)/(K870+K871)</f>
      </c>
      <c r="T870" s="238">
        <v>3</v>
      </c>
      <c r="U870" s="239">
        <f>F870/T870</f>
      </c>
      <c r="V870" s="240">
        <f>(F870+500)/T870</f>
      </c>
      <c r="W870" s="241">
        <v>3482.4000000000015</v>
      </c>
      <c r="X870" s="240">
        <f>W870/T870</f>
      </c>
      <c r="Y870" s="237">
        <f>T870/R870</f>
      </c>
      <c r="Z870" s="240">
        <f>W870/F870</f>
      </c>
      <c r="AA870" s="240">
        <f>W870/(F870+500)</f>
      </c>
      <c r="AB870" s="238">
        <v>0</v>
      </c>
      <c r="AC870" s="238">
        <v>0</v>
      </c>
      <c r="AD870" s="237">
        <f>AB870/T870</f>
      </c>
      <c r="AE870" s="240">
        <f>(W870-AC870)/(F870+500)</f>
      </c>
      <c r="AF870" s="240" t="s">
        <v>266</v>
      </c>
    </row>
    <row r="871">
      <c r="A871" s="228"/>
      <c r="B871" s="229"/>
      <c r="C871" s="256"/>
      <c r="D871" s="231" t="s">
        <v>251</v>
      </c>
      <c r="E871" s="232">
        <v>937.43</v>
      </c>
      <c r="F871" s="233"/>
      <c r="G871" s="232">
        <v>6940</v>
      </c>
      <c r="H871" s="232">
        <v>272</v>
      </c>
      <c r="I871" s="234">
        <f t="shared" si="738"/>
      </c>
      <c r="J871" s="235">
        <f t="shared" si="891"/>
      </c>
      <c r="K871" s="232">
        <v>18</v>
      </c>
      <c r="L871" s="235">
        <f t="shared" si="971"/>
      </c>
      <c r="M871" s="232">
        <v>2</v>
      </c>
      <c r="N871" s="236">
        <f t="shared" si="1033"/>
      </c>
      <c r="O871" s="232">
        <v>5</v>
      </c>
      <c r="P871" s="236">
        <f t="shared" si="1071"/>
      </c>
      <c r="Q871" s="237"/>
      <c r="R871" s="238"/>
      <c r="S871" s="237"/>
      <c r="T871" s="238"/>
      <c r="U871" s="239"/>
      <c r="V871" s="240"/>
      <c r="W871" s="241"/>
      <c r="X871" s="240"/>
      <c r="Y871" s="237"/>
      <c r="Z871" s="240"/>
      <c r="AA871" s="240"/>
      <c r="AB871" s="238"/>
      <c r="AC871" s="238"/>
      <c r="AD871" s="237"/>
      <c r="AE871" s="240"/>
      <c r="AF871" s="242" t="s">
        <v>252</v>
      </c>
    </row>
    <row r="872">
      <c r="A872" s="228"/>
      <c r="B872" s="229" t="s">
        <v>275</v>
      </c>
      <c r="C872" s="256" t="s">
        <v>311</v>
      </c>
      <c r="D872" s="231" t="s">
        <v>249</v>
      </c>
      <c r="E872" s="232">
        <v>387.08</v>
      </c>
      <c r="F872" s="233">
        <f>E872+E873</f>
      </c>
      <c r="G872" s="232">
        <v>3555</v>
      </c>
      <c r="H872" s="232">
        <v>63</v>
      </c>
      <c r="I872" s="234">
        <f t="shared" si="738"/>
      </c>
      <c r="J872" s="235">
        <f t="shared" si="891"/>
      </c>
      <c r="K872" s="232">
        <v>3</v>
      </c>
      <c r="L872" s="235">
        <f t="shared" si="971"/>
      </c>
      <c r="M872" s="232">
        <v>1</v>
      </c>
      <c r="N872" s="236">
        <f t="shared" si="1033"/>
      </c>
      <c r="O872" s="232">
        <v>1</v>
      </c>
      <c r="P872" s="236">
        <f t="shared" si="1071"/>
      </c>
      <c r="Q872" s="237">
        <f>(M872+M873)/(O872+O873)</f>
      </c>
      <c r="R872" s="238">
        <v>2</v>
      </c>
      <c r="S872" s="237">
        <f>(O872+O873)/(K872+K873)</f>
      </c>
      <c r="T872" s="238">
        <v>1</v>
      </c>
      <c r="U872" s="239">
        <f>F872/T872</f>
      </c>
      <c r="V872" s="240">
        <f>(F872+500)/T872</f>
      </c>
      <c r="W872" s="241">
        <v>326.3999999999978</v>
      </c>
      <c r="X872" s="240">
        <f>W872/T872</f>
      </c>
      <c r="Y872" s="237">
        <f>T872/R872</f>
      </c>
      <c r="Z872" s="240">
        <f>W872/F872</f>
      </c>
      <c r="AA872" s="240">
        <f>W872/(F872+500)</f>
      </c>
      <c r="AB872" s="238">
        <v>0</v>
      </c>
      <c r="AC872" s="238">
        <v>0</v>
      </c>
      <c r="AD872" s="237">
        <f>AB872/T872</f>
      </c>
      <c r="AE872" s="240">
        <f>(W872-AC872)/(F872+500)</f>
      </c>
      <c r="AF872" s="240" t="s">
        <v>266</v>
      </c>
    </row>
    <row r="873">
      <c r="A873" s="228"/>
      <c r="B873" s="229"/>
      <c r="C873" s="256"/>
      <c r="D873" s="231" t="s">
        <v>251</v>
      </c>
      <c r="E873" s="232">
        <v>1254.32</v>
      </c>
      <c r="F873" s="233"/>
      <c r="G873" s="232">
        <v>9928</v>
      </c>
      <c r="H873" s="232">
        <v>321</v>
      </c>
      <c r="I873" s="234">
        <f t="shared" si="738"/>
      </c>
      <c r="J873" s="235">
        <f t="shared" si="891"/>
      </c>
      <c r="K873" s="232">
        <v>20</v>
      </c>
      <c r="L873" s="235">
        <f t="shared" si="971"/>
      </c>
      <c r="M873" s="232">
        <v>0</v>
      </c>
      <c r="N873" s="236">
        <f t="shared" si="1033"/>
      </c>
      <c r="O873" s="232">
        <v>0</v>
      </c>
      <c r="P873" s="236">
        <f t="shared" si="1071"/>
      </c>
      <c r="Q873" s="237"/>
      <c r="R873" s="238"/>
      <c r="S873" s="237"/>
      <c r="T873" s="238"/>
      <c r="U873" s="239"/>
      <c r="V873" s="240"/>
      <c r="W873" s="241"/>
      <c r="X873" s="240"/>
      <c r="Y873" s="237"/>
      <c r="Z873" s="240"/>
      <c r="AA873" s="240"/>
      <c r="AB873" s="238"/>
      <c r="AC873" s="238"/>
      <c r="AD873" s="237"/>
      <c r="AE873" s="240"/>
      <c r="AF873" s="242" t="s">
        <v>252</v>
      </c>
    </row>
    <row r="874">
      <c r="A874" s="228"/>
      <c r="B874" s="229" t="s">
        <v>276</v>
      </c>
      <c r="C874" s="256" t="s">
        <v>311</v>
      </c>
      <c r="D874" s="231" t="s">
        <v>249</v>
      </c>
      <c r="E874" s="232">
        <v>446.55</v>
      </c>
      <c r="F874" s="233">
        <f>E874+E875</f>
      </c>
      <c r="G874" s="232">
        <v>2089</v>
      </c>
      <c r="H874" s="232">
        <v>48</v>
      </c>
      <c r="I874" s="234">
        <f t="shared" si="738"/>
      </c>
      <c r="J874" s="235">
        <f t="shared" si="891"/>
      </c>
      <c r="K874" s="232">
        <v>7</v>
      </c>
      <c r="L874" s="235">
        <f t="shared" si="971"/>
      </c>
      <c r="M874" s="232">
        <v>3</v>
      </c>
      <c r="N874" s="236">
        <f t="shared" si="1033"/>
      </c>
      <c r="O874" s="232">
        <v>3</v>
      </c>
      <c r="P874" s="236">
        <f t="shared" si="1071"/>
      </c>
      <c r="Q874" s="237">
        <f>(M874+M875)/(O874+O875)</f>
      </c>
      <c r="R874" s="238">
        <v>12</v>
      </c>
      <c r="S874" s="237">
        <f>(O874+O875)/(K874+K875)</f>
      </c>
      <c r="T874" s="238">
        <v>6</v>
      </c>
      <c r="U874" s="239">
        <f>F874/T874</f>
      </c>
      <c r="V874" s="240">
        <f>(F874+500)/T874</f>
      </c>
      <c r="W874" s="241">
        <v>6206.4000000000015</v>
      </c>
      <c r="X874" s="240">
        <f>W874/T874</f>
      </c>
      <c r="Y874" s="237">
        <f>T874/R874</f>
      </c>
      <c r="Z874" s="240">
        <f>W874/F874</f>
      </c>
      <c r="AA874" s="240">
        <f>W874/(F874+500)</f>
      </c>
      <c r="AB874" s="238">
        <v>0</v>
      </c>
      <c r="AC874" s="238">
        <v>0</v>
      </c>
      <c r="AD874" s="237">
        <f>AB874/T874</f>
      </c>
      <c r="AE874" s="240">
        <f>(W874-AC874)/(F874+500)</f>
      </c>
      <c r="AF874" s="240" t="s">
        <v>266</v>
      </c>
    </row>
    <row r="875">
      <c r="A875" s="228"/>
      <c r="B875" s="229"/>
      <c r="C875" s="256"/>
      <c r="D875" s="231" t="s">
        <v>251</v>
      </c>
      <c r="E875" s="232">
        <v>1274.98</v>
      </c>
      <c r="F875" s="233"/>
      <c r="G875" s="232">
        <v>9676</v>
      </c>
      <c r="H875" s="232">
        <v>459</v>
      </c>
      <c r="I875" s="234">
        <f t="shared" si="738"/>
      </c>
      <c r="J875" s="235">
        <f t="shared" si="891"/>
      </c>
      <c r="K875" s="232">
        <v>34</v>
      </c>
      <c r="L875" s="235">
        <f t="shared" si="971"/>
      </c>
      <c r="M875" s="232">
        <v>1</v>
      </c>
      <c r="N875" s="236">
        <f t="shared" si="1033"/>
      </c>
      <c r="O875" s="232">
        <v>3</v>
      </c>
      <c r="P875" s="236">
        <f t="shared" si="1071"/>
      </c>
      <c r="Q875" s="237"/>
      <c r="R875" s="238"/>
      <c r="S875" s="237"/>
      <c r="T875" s="238"/>
      <c r="U875" s="239"/>
      <c r="V875" s="240"/>
      <c r="W875" s="241"/>
      <c r="X875" s="240"/>
      <c r="Y875" s="237"/>
      <c r="Z875" s="240"/>
      <c r="AA875" s="240"/>
      <c r="AB875" s="238"/>
      <c r="AC875" s="238"/>
      <c r="AD875" s="237"/>
      <c r="AE875" s="240"/>
      <c r="AF875" s="242" t="s">
        <v>252</v>
      </c>
    </row>
    <row r="876">
      <c r="A876" s="228"/>
      <c r="B876" s="229" t="s">
        <v>277</v>
      </c>
      <c r="C876" s="256" t="s">
        <v>311</v>
      </c>
      <c r="D876" s="231" t="s">
        <v>249</v>
      </c>
      <c r="E876" s="232">
        <v>105.28</v>
      </c>
      <c r="F876" s="233">
        <f>E876+E877</f>
      </c>
      <c r="G876" s="232">
        <v>763</v>
      </c>
      <c r="H876" s="232">
        <v>31</v>
      </c>
      <c r="I876" s="234">
        <f t="shared" si="738"/>
      </c>
      <c r="J876" s="235">
        <f t="shared" si="891"/>
      </c>
      <c r="K876" s="232">
        <v>0</v>
      </c>
      <c r="L876" s="235">
        <f t="shared" si="971"/>
      </c>
      <c r="M876" s="232">
        <v>0</v>
      </c>
      <c r="N876" s="236">
        <f t="shared" si="1033"/>
      </c>
      <c r="O876" s="232">
        <v>0</v>
      </c>
      <c r="P876" s="236">
        <f t="shared" si="1071"/>
      </c>
      <c r="Q876" s="237">
        <f>(M876+M877)/(O876+O877)</f>
      </c>
      <c r="R876" s="238">
        <v>0</v>
      </c>
      <c r="S876" s="237">
        <f>(O876+O877)/(K876+K877)</f>
      </c>
      <c r="T876" s="238">
        <v>0</v>
      </c>
      <c r="U876" s="239">
        <f>F876/T876</f>
      </c>
      <c r="V876" s="240">
        <f>(F876+500)/T876</f>
      </c>
      <c r="W876" s="241">
        <v>0</v>
      </c>
      <c r="X876" s="240">
        <f>W876/T876</f>
      </c>
      <c r="Y876" s="237">
        <f>T876/R876</f>
      </c>
      <c r="Z876" s="240">
        <f>W876/F876</f>
      </c>
      <c r="AA876" s="240">
        <f>W876/(F876+500)</f>
      </c>
      <c r="AB876" s="238">
        <v>0</v>
      </c>
      <c r="AC876" s="238">
        <v>0</v>
      </c>
      <c r="AD876" s="237">
        <f>AB876/T876</f>
      </c>
      <c r="AE876" s="240">
        <f>(W876-AC876)/(F876+500)</f>
      </c>
      <c r="AF876" s="240" t="s">
        <v>266</v>
      </c>
    </row>
    <row r="877">
      <c r="A877" s="228"/>
      <c r="B877" s="229"/>
      <c r="C877" s="256"/>
      <c r="D877" s="231" t="s">
        <v>251</v>
      </c>
      <c r="E877" s="232">
        <v>922.16</v>
      </c>
      <c r="F877" s="233"/>
      <c r="G877" s="232">
        <v>7572</v>
      </c>
      <c r="H877" s="232">
        <v>474</v>
      </c>
      <c r="I877" s="234">
        <f t="shared" si="738"/>
      </c>
      <c r="J877" s="235">
        <f t="shared" si="891"/>
      </c>
      <c r="K877" s="232">
        <v>17</v>
      </c>
      <c r="L877" s="235">
        <f t="shared" si="971"/>
      </c>
      <c r="M877" s="232">
        <v>0</v>
      </c>
      <c r="N877" s="236">
        <f t="shared" si="1033"/>
      </c>
      <c r="O877" s="232">
        <v>0</v>
      </c>
      <c r="P877" s="236">
        <f t="shared" si="1071"/>
      </c>
      <c r="Q877" s="237"/>
      <c r="R877" s="238"/>
      <c r="S877" s="237"/>
      <c r="T877" s="238"/>
      <c r="U877" s="239"/>
      <c r="V877" s="240"/>
      <c r="W877" s="241"/>
      <c r="X877" s="240"/>
      <c r="Y877" s="237"/>
      <c r="Z877" s="240"/>
      <c r="AA877" s="240"/>
      <c r="AB877" s="238"/>
      <c r="AC877" s="238"/>
      <c r="AD877" s="237"/>
      <c r="AE877" s="240"/>
      <c r="AF877" s="242" t="s">
        <v>252</v>
      </c>
    </row>
    <row r="878">
      <c r="A878" s="228"/>
      <c r="B878" s="246" t="s">
        <v>257</v>
      </c>
      <c r="C878" s="246"/>
      <c r="D878" s="246"/>
      <c r="E878" s="247">
        <f>SUM(E868:E877)</f>
      </c>
      <c r="F878" s="247">
        <f>SUM(F868:F877)</f>
      </c>
      <c r="G878" s="247">
        <f>SUM(G868:G877)</f>
      </c>
      <c r="H878" s="247">
        <f>SUM(H868:H877)</f>
      </c>
      <c r="I878" s="248">
        <f t="shared" si="738"/>
      </c>
      <c r="J878" s="249">
        <f>SUM(J868:J877)</f>
      </c>
      <c r="K878" s="247">
        <f>SUM(K868:K877)</f>
      </c>
      <c r="L878" s="249">
        <f t="shared" si="971"/>
      </c>
      <c r="M878" s="247">
        <f>SUM(M868:M877)</f>
      </c>
      <c r="N878" s="250">
        <f t="shared" si="1033"/>
      </c>
      <c r="O878" s="247">
        <f>SUM(O868:O877)</f>
      </c>
      <c r="P878" s="250">
        <f t="shared" si="1071"/>
      </c>
      <c r="Q878" s="251">
        <f t="shared" ref="Q878:Q879" si="940">M878/O878</f>
      </c>
      <c r="R878" s="247">
        <f>SUM(R868:R877)</f>
      </c>
      <c r="S878" s="251">
        <f t="shared" ref="S878:S879" si="1002">(O878+O878)/(K878+K878)</f>
      </c>
      <c r="T878" s="247">
        <f>SUM(T868:T877)</f>
      </c>
      <c r="U878" s="252">
        <f t="shared" ref="U878:U879" si="84">F878/T878</f>
      </c>
      <c r="V878" s="253">
        <f>(F878+5*500)/T878</f>
      </c>
      <c r="W878" s="249">
        <f>SUM(W868:W877)</f>
      </c>
      <c r="X878" s="254">
        <f t="shared" ref="X878:X879" si="252">W878/T878</f>
      </c>
      <c r="Y878" s="251">
        <f t="shared" ref="Y878:Y879" si="390">T878/R878</f>
      </c>
      <c r="Z878" s="253">
        <f t="shared" ref="Z878:Z879" si="528">W878/F878</f>
      </c>
      <c r="AA878" s="253">
        <f>W878/(F878+COUNT(W868:W877)*500)</f>
      </c>
      <c r="AB878" s="247">
        <f>SUM(AB868:AB877)</f>
      </c>
      <c r="AC878" s="247">
        <f>SUM(AC868:AC877)</f>
      </c>
      <c r="AD878" s="251">
        <f t="shared" ref="AD878:AD879" si="666">AB878/T878</f>
      </c>
      <c r="AE878" s="255">
        <f>(W878-AC878)/(F878+COUNT(W868:W877)*500)</f>
      </c>
      <c r="AF878" s="240"/>
    </row>
    <row r="879">
      <c r="A879" s="228"/>
      <c r="B879" s="258" t="s">
        <v>278</v>
      </c>
      <c r="C879" s="258"/>
      <c r="D879" s="258"/>
      <c r="E879" s="259">
        <f>SUM(E845)+E856+E867+E878</f>
      </c>
      <c r="F879" s="259">
        <f>SUM(F845)+F856+F867+F878</f>
      </c>
      <c r="G879" s="259">
        <f>SUM(G845)+G856+G867+G878</f>
      </c>
      <c r="H879" s="259">
        <f>SUM(H845)+H856+H867+H878</f>
      </c>
      <c r="I879" s="260">
        <f t="shared" si="738"/>
      </c>
      <c r="J879" s="261">
        <f>(E879/G879)*1000</f>
      </c>
      <c r="K879" s="262">
        <f>SUM(K845)+K856+K867+K878</f>
      </c>
      <c r="L879" s="261">
        <f t="shared" si="971"/>
      </c>
      <c r="M879" s="262">
        <f>SUM(M845)+M856+M867+M878</f>
      </c>
      <c r="N879" s="263">
        <f t="shared" si="1033"/>
      </c>
      <c r="O879" s="262">
        <f>SUM(O845)+O856+O867+O878</f>
      </c>
      <c r="P879" s="263">
        <f t="shared" si="1071"/>
      </c>
      <c r="Q879" s="264">
        <f t="shared" si="940"/>
      </c>
      <c r="R879" s="262">
        <f>SUM(R845)+R856+R867+R878</f>
      </c>
      <c r="S879" s="264">
        <f t="shared" si="1002"/>
      </c>
      <c r="T879" s="262">
        <f>SUM(T845)+T856+T867+T878</f>
      </c>
      <c r="U879" s="265">
        <f t="shared" si="84"/>
      </c>
      <c r="V879" s="259">
        <f>(F879+4*500)/T879</f>
      </c>
      <c r="W879" s="265">
        <f>SUM(W845)+W856+W867+W878</f>
      </c>
      <c r="X879" s="259">
        <f t="shared" si="252"/>
      </c>
      <c r="Y879" s="264">
        <f t="shared" si="390"/>
      </c>
      <c r="Z879" s="259">
        <f t="shared" si="528"/>
      </c>
      <c r="AA879" s="259">
        <f>W879/(F879+COUNT(W835:W844,W846:W855,W857:W866,W868:W877)*500)</f>
      </c>
      <c r="AB879" s="262">
        <f>SUM(AB845)+AB856+AB867+AB878</f>
      </c>
      <c r="AC879" s="262">
        <f>SUM(AC845)+AC856+AC867+AC878</f>
      </c>
      <c r="AD879" s="264">
        <f t="shared" si="666"/>
      </c>
      <c r="AE879" s="259">
        <f>(W879-AC879)/(F879+COUNT(W835:W844,W846:W855,W857:W866,W868:W877)*500)</f>
      </c>
      <c r="AF879" s="240"/>
    </row>
    <row r="880">
      <c r="A880" s="220" t="s">
        <v>214</v>
      </c>
      <c r="B880" s="220" t="s">
        <v>215</v>
      </c>
      <c r="C880" s="220" t="s">
        <v>216</v>
      </c>
      <c r="D880" s="220" t="s">
        <v>217</v>
      </c>
      <c r="E880" s="220" t="s">
        <v>218</v>
      </c>
      <c r="F880" s="220" t="s">
        <v>219</v>
      </c>
      <c r="G880" s="220" t="s">
        <v>220</v>
      </c>
      <c r="H880" s="220" t="s">
        <v>221</v>
      </c>
      <c r="I880" s="221" t="s">
        <v>222</v>
      </c>
      <c r="J880" s="222" t="s">
        <v>223</v>
      </c>
      <c r="K880" s="220" t="s">
        <v>224</v>
      </c>
      <c r="L880" s="222" t="s">
        <v>225</v>
      </c>
      <c r="M880" s="220" t="s">
        <v>226</v>
      </c>
      <c r="N880" s="223" t="s">
        <v>227</v>
      </c>
      <c r="O880" s="220" t="s">
        <v>228</v>
      </c>
      <c r="P880" s="223" t="s">
        <v>229</v>
      </c>
      <c r="Q880" s="221" t="s">
        <v>230</v>
      </c>
      <c r="R880" s="224" t="s">
        <v>231</v>
      </c>
      <c r="S880" s="225" t="s">
        <v>232</v>
      </c>
      <c r="T880" s="224" t="s">
        <v>233</v>
      </c>
      <c r="U880" s="226" t="s">
        <v>234</v>
      </c>
      <c r="V880" s="227" t="s">
        <v>235</v>
      </c>
      <c r="W880" s="226" t="s">
        <v>236</v>
      </c>
      <c r="X880" s="227" t="s">
        <v>237</v>
      </c>
      <c r="Y880" s="225" t="s">
        <v>238</v>
      </c>
      <c r="Z880" s="227" t="s">
        <v>239</v>
      </c>
      <c r="AA880" s="227" t="s">
        <v>240</v>
      </c>
      <c r="AB880" s="227" t="s">
        <v>241</v>
      </c>
      <c r="AC880" s="224" t="s">
        <v>242</v>
      </c>
      <c r="AD880" s="225" t="s">
        <v>243</v>
      </c>
      <c r="AE880" s="227" t="s">
        <v>244</v>
      </c>
      <c r="AF880" s="227" t="s">
        <v>245</v>
      </c>
    </row>
    <row r="881">
      <c r="A881" s="228" t="s">
        <v>312</v>
      </c>
      <c r="B881" s="229" t="s">
        <v>247</v>
      </c>
      <c r="C881" s="256" t="s">
        <v>310</v>
      </c>
      <c r="D881" s="231" t="s">
        <v>249</v>
      </c>
      <c r="E881" s="232">
        <v>265.58</v>
      </c>
      <c r="F881" s="233">
        <f>E881+E882</f>
      </c>
      <c r="G881" s="232">
        <v>1101</v>
      </c>
      <c r="H881" s="232">
        <v>132</v>
      </c>
      <c r="I881" s="234">
        <f t="shared" ref="I881:I925" si="739">H881/G881</f>
      </c>
      <c r="J881" s="235">
        <f t="shared" ref="J881:J884" si="892">(E881/G881)*1000</f>
      </c>
      <c r="K881" s="232">
        <v>1</v>
      </c>
      <c r="L881" s="235">
        <f t="shared" ref="L881:L925" si="972">E881/K881</f>
      </c>
      <c r="M881" s="232">
        <v>0</v>
      </c>
      <c r="N881" s="236">
        <f t="shared" ref="N881:N925" si="1034">E881/M881</f>
      </c>
      <c r="O881" s="232">
        <v>0</v>
      </c>
      <c r="P881" s="236">
        <f t="shared" ref="P881:P898" si="1072">E881/O881</f>
      </c>
      <c r="Q881" s="237">
        <f>(M881+M882)/(O881+O882)</f>
      </c>
      <c r="R881" s="238">
        <v>2</v>
      </c>
      <c r="S881" s="237">
        <f>(O881+O882)/(K881+K882)</f>
      </c>
      <c r="T881" s="238">
        <v>0</v>
      </c>
      <c r="U881" s="239">
        <f>F881/T881</f>
      </c>
      <c r="V881" s="240">
        <f>(F881+500)/T881</f>
      </c>
      <c r="W881" s="241">
        <v>0</v>
      </c>
      <c r="X881" s="240">
        <f>W881/T881</f>
      </c>
      <c r="Y881" s="237">
        <f>T881/R881</f>
      </c>
      <c r="Z881" s="240">
        <f>W881/F881</f>
      </c>
      <c r="AA881" s="240">
        <f>W881/(F881+500)</f>
      </c>
      <c r="AB881" s="238">
        <v>0</v>
      </c>
      <c r="AC881" s="238">
        <v>0</v>
      </c>
      <c r="AD881" s="237">
        <f>AB881/T881</f>
      </c>
      <c r="AE881" s="240">
        <f>(W881-AC881)/(F881+500)</f>
      </c>
      <c r="AF881" s="240" t="s">
        <v>250</v>
      </c>
    </row>
    <row r="882">
      <c r="A882" s="228"/>
      <c r="B882" s="229"/>
      <c r="C882" s="256"/>
      <c r="D882" s="231" t="s">
        <v>251</v>
      </c>
      <c r="E882" s="232">
        <v>867.96</v>
      </c>
      <c r="F882" s="233"/>
      <c r="G882" s="232">
        <v>5326</v>
      </c>
      <c r="H882" s="232">
        <v>420</v>
      </c>
      <c r="I882" s="234">
        <f t="shared" si="739"/>
      </c>
      <c r="J882" s="235">
        <f t="shared" si="892"/>
      </c>
      <c r="K882" s="232">
        <v>22</v>
      </c>
      <c r="L882" s="235">
        <f t="shared" si="972"/>
      </c>
      <c r="M882" s="232">
        <v>0</v>
      </c>
      <c r="N882" s="236">
        <f t="shared" si="1034"/>
      </c>
      <c r="O882" s="232">
        <v>1</v>
      </c>
      <c r="P882" s="236">
        <f t="shared" si="1072"/>
      </c>
      <c r="Q882" s="237"/>
      <c r="R882" s="238"/>
      <c r="S882" s="237"/>
      <c r="T882" s="238"/>
      <c r="U882" s="239"/>
      <c r="V882" s="240"/>
      <c r="W882" s="241"/>
      <c r="X882" s="240"/>
      <c r="Y882" s="237"/>
      <c r="Z882" s="240"/>
      <c r="AA882" s="240"/>
      <c r="AB882" s="238"/>
      <c r="AC882" s="238"/>
      <c r="AD882" s="237"/>
      <c r="AE882" s="240"/>
      <c r="AF882" s="242" t="s">
        <v>303</v>
      </c>
    </row>
    <row r="883">
      <c r="A883" s="228"/>
      <c r="B883" s="229" t="s">
        <v>253</v>
      </c>
      <c r="C883" s="256" t="s">
        <v>310</v>
      </c>
      <c r="D883" s="231" t="s">
        <v>249</v>
      </c>
      <c r="E883" s="243">
        <v>636.45</v>
      </c>
      <c r="F883" s="233">
        <f>E883+E884</f>
      </c>
      <c r="G883" s="232">
        <v>2371</v>
      </c>
      <c r="H883" s="232">
        <v>282</v>
      </c>
      <c r="I883" s="234">
        <f t="shared" si="739"/>
      </c>
      <c r="J883" s="235">
        <f t="shared" si="892"/>
      </c>
      <c r="K883" s="232">
        <v>5</v>
      </c>
      <c r="L883" s="235">
        <f t="shared" si="972"/>
      </c>
      <c r="M883" s="232">
        <v>0</v>
      </c>
      <c r="N883" s="236">
        <f t="shared" si="1034"/>
      </c>
      <c r="O883" s="232">
        <v>0</v>
      </c>
      <c r="P883" s="236">
        <f t="shared" si="1072"/>
      </c>
      <c r="Q883" s="237">
        <f>(M883+M884)/(O883+O884)</f>
      </c>
      <c r="R883" s="238">
        <v>5</v>
      </c>
      <c r="S883" s="237">
        <f>(O883+O884)/(K883+K884)</f>
      </c>
      <c r="T883" s="238">
        <v>0</v>
      </c>
      <c r="U883" s="239">
        <f>F883/T883</f>
      </c>
      <c r="V883" s="240">
        <f>(F883+500)/T883</f>
      </c>
      <c r="W883" s="241">
        <v>0</v>
      </c>
      <c r="X883" s="240">
        <f>W883/T883</f>
      </c>
      <c r="Y883" s="237">
        <f>T883/R883</f>
      </c>
      <c r="Z883" s="240">
        <f>W883/F883</f>
      </c>
      <c r="AA883" s="240">
        <f>W883/(F883+500)</f>
      </c>
      <c r="AB883" s="238">
        <v>0</v>
      </c>
      <c r="AC883" s="238">
        <v>0</v>
      </c>
      <c r="AD883" s="237">
        <f>AB883/T883</f>
      </c>
      <c r="AE883" s="240">
        <f>(W883-AC883)/(F883+500)</f>
      </c>
      <c r="AF883" s="240" t="s">
        <v>250</v>
      </c>
    </row>
    <row r="884">
      <c r="A884" s="228"/>
      <c r="B884" s="229"/>
      <c r="C884" s="256"/>
      <c r="D884" s="231" t="s">
        <v>251</v>
      </c>
      <c r="E884" s="243">
        <v>804.31</v>
      </c>
      <c r="F884" s="233"/>
      <c r="G884" s="232">
        <v>5326</v>
      </c>
      <c r="H884" s="232">
        <v>420</v>
      </c>
      <c r="I884" s="234">
        <f t="shared" si="739"/>
      </c>
      <c r="J884" s="235">
        <f t="shared" si="892"/>
      </c>
      <c r="K884" s="232">
        <v>15</v>
      </c>
      <c r="L884" s="235">
        <f t="shared" si="972"/>
      </c>
      <c r="M884" s="232">
        <v>0</v>
      </c>
      <c r="N884" s="236">
        <f t="shared" si="1034"/>
      </c>
      <c r="O884" s="232">
        <v>3</v>
      </c>
      <c r="P884" s="236">
        <f t="shared" si="1072"/>
      </c>
      <c r="Q884" s="237"/>
      <c r="R884" s="238"/>
      <c r="S884" s="237"/>
      <c r="T884" s="238"/>
      <c r="U884" s="239"/>
      <c r="V884" s="240"/>
      <c r="W884" s="241"/>
      <c r="X884" s="240"/>
      <c r="Y884" s="237"/>
      <c r="Z884" s="240"/>
      <c r="AA884" s="240"/>
      <c r="AB884" s="238"/>
      <c r="AC884" s="238"/>
      <c r="AD884" s="237"/>
      <c r="AE884" s="240"/>
      <c r="AF884" s="242" t="s">
        <v>303</v>
      </c>
    </row>
    <row r="885">
      <c r="A885" s="228"/>
      <c r="B885" s="229" t="s">
        <v>254</v>
      </c>
      <c r="C885" s="256" t="s">
        <v>310</v>
      </c>
      <c r="D885" s="231" t="s">
        <v>249</v>
      </c>
      <c r="E885" s="232">
        <v>466.06</v>
      </c>
      <c r="F885" s="233">
        <f>E885+E886</f>
      </c>
      <c r="G885" s="232">
        <v>1785</v>
      </c>
      <c r="H885" s="232">
        <v>111</v>
      </c>
      <c r="I885" s="234">
        <f t="shared" si="739"/>
      </c>
      <c r="J885" s="234">
        <f t="shared" ref="J885:J888" si="803">I885/H885</f>
      </c>
      <c r="K885" s="232">
        <v>9</v>
      </c>
      <c r="L885" s="235">
        <f t="shared" si="972"/>
      </c>
      <c r="M885" s="232">
        <v>0</v>
      </c>
      <c r="N885" s="236">
        <f t="shared" si="1034"/>
      </c>
      <c r="O885" s="232">
        <v>0</v>
      </c>
      <c r="P885" s="236">
        <f t="shared" si="1072"/>
      </c>
      <c r="Q885" s="237">
        <f>(M885+M886)/(O885+O886)</f>
      </c>
      <c r="R885" s="238">
        <v>4</v>
      </c>
      <c r="S885" s="237">
        <f>(O885+O886)/(K885+K886)</f>
      </c>
      <c r="T885" s="238">
        <v>0</v>
      </c>
      <c r="U885" s="239">
        <f>F885/T885</f>
      </c>
      <c r="V885" s="240">
        <f>(F885+500)/T885</f>
      </c>
      <c r="W885" s="241">
        <v>0</v>
      </c>
      <c r="X885" s="240">
        <f>W885/T885</f>
      </c>
      <c r="Y885" s="237">
        <f>T885/R885</f>
      </c>
      <c r="Z885" s="240">
        <f>W885/F885</f>
      </c>
      <c r="AA885" s="240">
        <f>W885/(F885+500)</f>
      </c>
      <c r="AB885" s="238">
        <v>0</v>
      </c>
      <c r="AC885" s="238">
        <v>0</v>
      </c>
      <c r="AD885" s="237">
        <f>AB885/T885</f>
      </c>
      <c r="AE885" s="240">
        <f>(W885-AC885)/(F885+500)</f>
      </c>
      <c r="AF885" s="240" t="s">
        <v>250</v>
      </c>
    </row>
    <row r="886">
      <c r="A886" s="228"/>
      <c r="B886" s="229"/>
      <c r="C886" s="256"/>
      <c r="D886" s="231" t="s">
        <v>251</v>
      </c>
      <c r="E886" s="232">
        <v>872.45</v>
      </c>
      <c r="F886" s="233"/>
      <c r="G886" s="232">
        <v>5249</v>
      </c>
      <c r="H886" s="232">
        <v>253</v>
      </c>
      <c r="I886" s="234">
        <f t="shared" si="739"/>
      </c>
      <c r="J886" s="234">
        <f t="shared" si="803"/>
      </c>
      <c r="K886" s="232">
        <v>16</v>
      </c>
      <c r="L886" s="235">
        <f t="shared" si="972"/>
      </c>
      <c r="M886" s="232">
        <v>0</v>
      </c>
      <c r="N886" s="236">
        <f t="shared" si="1034"/>
      </c>
      <c r="O886" s="232">
        <v>1</v>
      </c>
      <c r="P886" s="236">
        <f t="shared" si="1072"/>
      </c>
      <c r="Q886" s="237"/>
      <c r="R886" s="238"/>
      <c r="S886" s="237"/>
      <c r="T886" s="238"/>
      <c r="U886" s="239"/>
      <c r="V886" s="240"/>
      <c r="W886" s="241"/>
      <c r="X886" s="240"/>
      <c r="Y886" s="237"/>
      <c r="Z886" s="240"/>
      <c r="AA886" s="240"/>
      <c r="AB886" s="238"/>
      <c r="AC886" s="238"/>
      <c r="AD886" s="237"/>
      <c r="AE886" s="240"/>
      <c r="AF886" s="242" t="s">
        <v>303</v>
      </c>
    </row>
    <row r="887">
      <c r="A887" s="228"/>
      <c r="B887" s="229" t="s">
        <v>255</v>
      </c>
      <c r="C887" s="256" t="s">
        <v>310</v>
      </c>
      <c r="D887" s="231" t="s">
        <v>249</v>
      </c>
      <c r="E887" s="232">
        <v>185.41</v>
      </c>
      <c r="F887" s="233">
        <f>E887+E888</f>
      </c>
      <c r="G887" s="232">
        <v>980</v>
      </c>
      <c r="H887" s="232">
        <v>20</v>
      </c>
      <c r="I887" s="234">
        <f t="shared" si="739"/>
      </c>
      <c r="J887" s="234">
        <f t="shared" si="803"/>
      </c>
      <c r="K887" s="232">
        <v>3</v>
      </c>
      <c r="L887" s="235">
        <f t="shared" si="972"/>
      </c>
      <c r="M887" s="232">
        <v>0</v>
      </c>
      <c r="N887" s="236">
        <f t="shared" si="1034"/>
      </c>
      <c r="O887" s="232">
        <v>0</v>
      </c>
      <c r="P887" s="236">
        <f t="shared" si="1072"/>
      </c>
      <c r="Q887" s="237">
        <f>(M887+M888)/(O887+O888)</f>
      </c>
      <c r="R887" s="238">
        <v>3</v>
      </c>
      <c r="S887" s="315">
        <v>1</v>
      </c>
      <c r="T887" s="238">
        <v>1</v>
      </c>
      <c r="U887" s="239">
        <f>F887/T887</f>
      </c>
      <c r="V887" s="240">
        <f>(F887+500)/T887</f>
      </c>
      <c r="W887" s="241">
        <v>715.2</v>
      </c>
      <c r="X887" s="240">
        <f>W887/T887</f>
      </c>
      <c r="Y887" s="237">
        <f>T887/R887</f>
      </c>
      <c r="Z887" s="240">
        <f>W887/F887</f>
      </c>
      <c r="AA887" s="240">
        <f>W887/(F887+500)</f>
      </c>
      <c r="AB887" s="238">
        <v>1</v>
      </c>
      <c r="AC887" s="238">
        <v>715.2</v>
      </c>
      <c r="AD887" s="237">
        <f>AB887/T887</f>
      </c>
      <c r="AE887" s="240">
        <f>(W887-AC887)/(F887+500)</f>
      </c>
      <c r="AF887" s="240" t="s">
        <v>250</v>
      </c>
    </row>
    <row r="888">
      <c r="A888" s="228"/>
      <c r="B888" s="229"/>
      <c r="C888" s="256"/>
      <c r="D888" s="231" t="s">
        <v>251</v>
      </c>
      <c r="E888" s="232">
        <v>1051.98</v>
      </c>
      <c r="F888" s="233"/>
      <c r="G888" s="232">
        <v>5728</v>
      </c>
      <c r="H888" s="232">
        <v>246</v>
      </c>
      <c r="I888" s="234">
        <f t="shared" si="739"/>
      </c>
      <c r="J888" s="234">
        <f t="shared" si="803"/>
      </c>
      <c r="K888" s="232">
        <v>11</v>
      </c>
      <c r="L888" s="235">
        <f t="shared" si="972"/>
      </c>
      <c r="M888" s="232">
        <v>1</v>
      </c>
      <c r="N888" s="236">
        <f t="shared" si="1034"/>
      </c>
      <c r="O888" s="232">
        <v>2</v>
      </c>
      <c r="P888" s="236">
        <f t="shared" si="1072"/>
      </c>
      <c r="Q888" s="237"/>
      <c r="R888" s="238"/>
      <c r="S888" s="315"/>
      <c r="T888" s="238"/>
      <c r="U888" s="239"/>
      <c r="V888" s="240"/>
      <c r="W888" s="241"/>
      <c r="X888" s="240"/>
      <c r="Y888" s="237"/>
      <c r="Z888" s="240"/>
      <c r="AA888" s="240"/>
      <c r="AB888" s="238"/>
      <c r="AC888" s="238"/>
      <c r="AD888" s="237"/>
      <c r="AE888" s="240"/>
      <c r="AF888" s="242" t="s">
        <v>303</v>
      </c>
    </row>
    <row r="889">
      <c r="A889" s="228"/>
      <c r="B889" s="229" t="s">
        <v>256</v>
      </c>
      <c r="C889" s="256" t="s">
        <v>310</v>
      </c>
      <c r="D889" s="231" t="s">
        <v>249</v>
      </c>
      <c r="E889" s="243">
        <v>363.68</v>
      </c>
      <c r="F889" s="244">
        <f>E889+E890</f>
      </c>
      <c r="G889" s="232">
        <v>2075</v>
      </c>
      <c r="H889" s="232">
        <v>51</v>
      </c>
      <c r="I889" s="234">
        <f t="shared" si="739"/>
      </c>
      <c r="J889" s="235">
        <f t="shared" ref="J889:J893" si="893">(E889/G889)*1000</f>
      </c>
      <c r="K889" s="232">
        <v>4</v>
      </c>
      <c r="L889" s="235">
        <f t="shared" si="972"/>
      </c>
      <c r="M889" s="232">
        <v>2</v>
      </c>
      <c r="N889" s="236">
        <f t="shared" si="1034"/>
      </c>
      <c r="O889" s="232">
        <v>3</v>
      </c>
      <c r="P889" s="236">
        <f t="shared" si="1072"/>
      </c>
      <c r="Q889" s="237">
        <f>(M889+M890)/(O889+O890)</f>
      </c>
      <c r="R889" s="238">
        <v>9</v>
      </c>
      <c r="S889" s="237">
        <f>(O889+O890)/(K889+K890)</f>
      </c>
      <c r="T889" s="238">
        <v>2</v>
      </c>
      <c r="U889" s="239">
        <f>F889/T889</f>
      </c>
      <c r="V889" s="240">
        <f>(F889+500)/T889</f>
      </c>
      <c r="W889" s="238">
        <v>2983.2</v>
      </c>
      <c r="X889" s="240">
        <f>W889/T889</f>
      </c>
      <c r="Y889" s="237">
        <f>T889/R889</f>
      </c>
      <c r="Z889" s="240">
        <f>W889/F889</f>
      </c>
      <c r="AA889" s="240">
        <f>W889/(F889+500)</f>
      </c>
      <c r="AB889" s="238">
        <v>0</v>
      </c>
      <c r="AC889" s="238">
        <v>0</v>
      </c>
      <c r="AD889" s="237">
        <f>AB889/T889</f>
      </c>
      <c r="AE889" s="240">
        <f>(W889-AC889)/(F889+500)</f>
      </c>
      <c r="AF889" s="240" t="s">
        <v>250</v>
      </c>
    </row>
    <row r="890">
      <c r="A890" s="228"/>
      <c r="B890" s="229"/>
      <c r="C890" s="256"/>
      <c r="D890" s="231" t="s">
        <v>251</v>
      </c>
      <c r="E890" s="243">
        <v>1352.41</v>
      </c>
      <c r="F890" s="244"/>
      <c r="G890" s="232">
        <v>8176</v>
      </c>
      <c r="H890" s="245">
        <v>373</v>
      </c>
      <c r="I890" s="234">
        <f t="shared" si="739"/>
      </c>
      <c r="J890" s="235">
        <f t="shared" si="893"/>
      </c>
      <c r="K890" s="232">
        <v>34</v>
      </c>
      <c r="L890" s="235">
        <f t="shared" si="972"/>
      </c>
      <c r="M890" s="232">
        <v>0</v>
      </c>
      <c r="N890" s="236">
        <f t="shared" si="1034"/>
      </c>
      <c r="O890" s="232">
        <v>3</v>
      </c>
      <c r="P890" s="236">
        <f t="shared" si="1072"/>
      </c>
      <c r="Q890" s="237"/>
      <c r="R890" s="238"/>
      <c r="S890" s="237"/>
      <c r="T890" s="238"/>
      <c r="U890" s="239"/>
      <c r="V890" s="240"/>
      <c r="W890" s="238"/>
      <c r="X890" s="240"/>
      <c r="Y890" s="237"/>
      <c r="Z890" s="240"/>
      <c r="AA890" s="240"/>
      <c r="AB890" s="238"/>
      <c r="AC890" s="238"/>
      <c r="AD890" s="237"/>
      <c r="AE890" s="240"/>
      <c r="AF890" s="242" t="s">
        <v>303</v>
      </c>
    </row>
    <row r="891">
      <c r="A891" s="228"/>
      <c r="B891" s="246" t="s">
        <v>257</v>
      </c>
      <c r="C891" s="246"/>
      <c r="D891" s="246"/>
      <c r="E891" s="247">
        <f>SUM(E881:E890)</f>
      </c>
      <c r="F891" s="247">
        <f>SUM(F881:F890)</f>
      </c>
      <c r="G891" s="247">
        <f>SUM(G881:G890)</f>
      </c>
      <c r="H891" s="247">
        <f>SUM(H881:H890)</f>
      </c>
      <c r="I891" s="248">
        <f t="shared" si="739"/>
      </c>
      <c r="J891" s="249">
        <f t="shared" si="893"/>
      </c>
      <c r="K891" s="247">
        <f>SUM(K881:K890)</f>
      </c>
      <c r="L891" s="249">
        <f t="shared" si="972"/>
      </c>
      <c r="M891" s="247">
        <f>SUM(M881:M890)</f>
      </c>
      <c r="N891" s="250">
        <f t="shared" si="1034"/>
      </c>
      <c r="O891" s="247">
        <f>SUM(O881:O890)</f>
      </c>
      <c r="P891" s="250">
        <f t="shared" si="1072"/>
      </c>
      <c r="Q891" s="251">
        <f>M891/O891</f>
      </c>
      <c r="R891" s="247">
        <f>SUM(R881:R890)</f>
      </c>
      <c r="S891" s="251">
        <f>(O891+O891)/(K891+K891)</f>
      </c>
      <c r="T891" s="247">
        <f>SUM(T881:T890)</f>
      </c>
      <c r="U891" s="252">
        <f t="shared" ref="U891:U892" si="85">F891/T891</f>
      </c>
      <c r="V891" s="253">
        <f>(F891+5*500)/T891</f>
      </c>
      <c r="W891" s="249">
        <f>SUM(W881:W890)</f>
      </c>
      <c r="X891" s="254">
        <f t="shared" ref="X891:X892" si="253">W891/T891</f>
      </c>
      <c r="Y891" s="251">
        <f t="shared" ref="Y891:Y892" si="391">T891/R891</f>
      </c>
      <c r="Z891" s="253">
        <f t="shared" ref="Z891:Z892" si="529">W891/F891</f>
      </c>
      <c r="AA891" s="253">
        <f>W891/(F891+COUNT(W881:W890)*500)</f>
      </c>
      <c r="AB891" s="247">
        <f>SUM(AB881:AB890)</f>
      </c>
      <c r="AC891" s="247">
        <f>SUM(AC881:AC890)</f>
      </c>
      <c r="AD891" s="251">
        <f t="shared" ref="AD891:AD892" si="667">AB891/T891</f>
      </c>
      <c r="AE891" s="255">
        <f>(W891-AC891)/(F891+COUNT(W881:W890)*500)</f>
      </c>
      <c r="AF891" s="240"/>
    </row>
    <row r="892">
      <c r="A892" s="228"/>
      <c r="B892" s="229" t="s">
        <v>258</v>
      </c>
      <c r="C892" s="256" t="s">
        <v>273</v>
      </c>
      <c r="D892" s="231" t="s">
        <v>249</v>
      </c>
      <c r="E892" s="243">
        <v>1361.67</v>
      </c>
      <c r="F892" s="244">
        <f>E892+E893</f>
      </c>
      <c r="G892" s="232">
        <v>4516</v>
      </c>
      <c r="H892" s="232">
        <v>85</v>
      </c>
      <c r="I892" s="234">
        <f t="shared" si="739"/>
      </c>
      <c r="J892" s="235">
        <f t="shared" si="893"/>
      </c>
      <c r="K892" s="232">
        <v>11</v>
      </c>
      <c r="L892" s="235">
        <f t="shared" si="972"/>
      </c>
      <c r="M892" s="232">
        <v>1</v>
      </c>
      <c r="N892" s="236">
        <f t="shared" si="1034"/>
      </c>
      <c r="O892" s="232">
        <v>1</v>
      </c>
      <c r="P892" s="236">
        <f t="shared" si="1072"/>
      </c>
      <c r="Q892" s="237">
        <f>(M892+M893)/(O892+O893)</f>
      </c>
      <c r="R892" s="238">
        <v>1</v>
      </c>
      <c r="S892" s="237">
        <f>(O892+O893)/(K892+K893)</f>
      </c>
      <c r="T892" s="238">
        <v>1</v>
      </c>
      <c r="U892" s="239">
        <f t="shared" si="85"/>
      </c>
      <c r="V892" s="240">
        <f>(F892+500)/T892</f>
      </c>
      <c r="W892" s="241">
        <v>2011.2</v>
      </c>
      <c r="X892" s="240">
        <f t="shared" si="253"/>
      </c>
      <c r="Y892" s="237">
        <f t="shared" si="391"/>
      </c>
      <c r="Z892" s="240">
        <f t="shared" si="529"/>
      </c>
      <c r="AA892" s="240">
        <f>W892/(F892+500)</f>
      </c>
      <c r="AB892" s="238">
        <v>0</v>
      </c>
      <c r="AC892" s="238">
        <v>0</v>
      </c>
      <c r="AD892" s="237">
        <f t="shared" si="667"/>
      </c>
      <c r="AE892" s="240">
        <f>(W892-AC892)/(F892+500)</f>
      </c>
      <c r="AF892" s="240" t="s">
        <v>250</v>
      </c>
    </row>
    <row r="893">
      <c r="A893" s="228"/>
      <c r="B893" s="229"/>
      <c r="C893" s="256"/>
      <c r="D893" s="231" t="s">
        <v>251</v>
      </c>
      <c r="E893" s="243">
        <v>1302.93</v>
      </c>
      <c r="F893" s="244"/>
      <c r="G893" s="232">
        <v>8217</v>
      </c>
      <c r="H893" s="245">
        <v>340</v>
      </c>
      <c r="I893" s="234">
        <f t="shared" si="739"/>
      </c>
      <c r="J893" s="235">
        <f t="shared" si="893"/>
      </c>
      <c r="K893" s="232">
        <v>17</v>
      </c>
      <c r="L893" s="235">
        <f t="shared" si="972"/>
      </c>
      <c r="M893" s="232">
        <v>0</v>
      </c>
      <c r="N893" s="236">
        <f t="shared" si="1034"/>
      </c>
      <c r="O893" s="232">
        <v>0</v>
      </c>
      <c r="P893" s="236">
        <f t="shared" si="1072"/>
      </c>
      <c r="Q893" s="237"/>
      <c r="R893" s="238"/>
      <c r="S893" s="237"/>
      <c r="T893" s="238"/>
      <c r="U893" s="239"/>
      <c r="V893" s="240"/>
      <c r="W893" s="241"/>
      <c r="X893" s="240"/>
      <c r="Y893" s="237"/>
      <c r="Z893" s="240"/>
      <c r="AA893" s="240"/>
      <c r="AB893" s="238"/>
      <c r="AC893" s="238"/>
      <c r="AD893" s="237"/>
      <c r="AE893" s="240"/>
      <c r="AF893" s="242" t="s">
        <v>303</v>
      </c>
    </row>
    <row r="894">
      <c r="A894" s="228"/>
      <c r="B894" s="229" t="s">
        <v>260</v>
      </c>
      <c r="C894" s="256" t="s">
        <v>273</v>
      </c>
      <c r="D894" s="231" t="s">
        <v>249</v>
      </c>
      <c r="E894" s="232">
        <v>814.43</v>
      </c>
      <c r="F894" s="233">
        <f>E894+E895</f>
      </c>
      <c r="G894" s="232">
        <v>3342</v>
      </c>
      <c r="H894" s="232">
        <v>115</v>
      </c>
      <c r="I894" s="234">
        <f t="shared" si="739"/>
      </c>
      <c r="J894" s="234">
        <f t="shared" ref="J894:J895" si="804">I894/H894</f>
      </c>
      <c r="K894" s="232">
        <v>7</v>
      </c>
      <c r="L894" s="235">
        <f t="shared" si="972"/>
      </c>
      <c r="M894" s="232">
        <v>0</v>
      </c>
      <c r="N894" s="236">
        <f t="shared" si="1034"/>
      </c>
      <c r="O894" s="232">
        <v>1</v>
      </c>
      <c r="P894" s="236">
        <f t="shared" si="1072"/>
      </c>
      <c r="Q894" s="237">
        <f>(M894+M895)/(O894+O895)</f>
      </c>
      <c r="R894" s="238">
        <v>4</v>
      </c>
      <c r="S894" s="237">
        <f>(O894+O895)/(K894+K895)</f>
      </c>
      <c r="T894" s="238">
        <v>1</v>
      </c>
      <c r="U894" s="239">
        <f>F894/T894</f>
      </c>
      <c r="V894" s="240">
        <f>(F894+500)/T894</f>
      </c>
      <c r="W894" s="241">
        <v>715.2</v>
      </c>
      <c r="X894" s="240">
        <f>W894/T894</f>
      </c>
      <c r="Y894" s="237">
        <f>T894/R894</f>
      </c>
      <c r="Z894" s="240">
        <f>W894/F894</f>
      </c>
      <c r="AA894" s="240">
        <f>W894/(F894+500)</f>
      </c>
      <c r="AB894" s="238">
        <v>0</v>
      </c>
      <c r="AC894" s="238">
        <v>0</v>
      </c>
      <c r="AD894" s="237">
        <f>AB894/T894</f>
      </c>
      <c r="AE894" s="240">
        <f>(W894-AC894)/(F894+500)</f>
      </c>
      <c r="AF894" s="240" t="s">
        <v>250</v>
      </c>
    </row>
    <row r="895">
      <c r="A895" s="228"/>
      <c r="B895" s="229"/>
      <c r="C895" s="256"/>
      <c r="D895" s="231" t="s">
        <v>251</v>
      </c>
      <c r="E895" s="232">
        <v>1570.99</v>
      </c>
      <c r="F895" s="233"/>
      <c r="G895" s="232">
        <v>11502</v>
      </c>
      <c r="H895" s="232">
        <v>492</v>
      </c>
      <c r="I895" s="234">
        <f t="shared" si="739"/>
      </c>
      <c r="J895" s="234">
        <f t="shared" si="804"/>
      </c>
      <c r="K895" s="232">
        <v>25</v>
      </c>
      <c r="L895" s="235">
        <f t="shared" si="972"/>
      </c>
      <c r="M895" s="232">
        <v>1</v>
      </c>
      <c r="N895" s="236">
        <f t="shared" si="1034"/>
      </c>
      <c r="O895" s="232">
        <v>1</v>
      </c>
      <c r="P895" s="236">
        <f t="shared" si="1072"/>
      </c>
      <c r="Q895" s="237"/>
      <c r="R895" s="238"/>
      <c r="S895" s="237"/>
      <c r="T895" s="238"/>
      <c r="U895" s="239"/>
      <c r="V895" s="240"/>
      <c r="W895" s="241"/>
      <c r="X895" s="240"/>
      <c r="Y895" s="237"/>
      <c r="Z895" s="240"/>
      <c r="AA895" s="240"/>
      <c r="AB895" s="238"/>
      <c r="AC895" s="238"/>
      <c r="AD895" s="237"/>
      <c r="AE895" s="240"/>
      <c r="AF895" s="242" t="s">
        <v>303</v>
      </c>
    </row>
    <row r="896">
      <c r="A896" s="228"/>
      <c r="B896" s="229" t="s">
        <v>261</v>
      </c>
      <c r="C896" s="256" t="s">
        <v>273</v>
      </c>
      <c r="D896" s="231" t="s">
        <v>249</v>
      </c>
      <c r="E896" s="232">
        <v>449.41</v>
      </c>
      <c r="F896" s="233">
        <f>E896+E897</f>
      </c>
      <c r="G896" s="232">
        <v>2931</v>
      </c>
      <c r="H896" s="232">
        <v>78</v>
      </c>
      <c r="I896" s="234">
        <f t="shared" si="739"/>
      </c>
      <c r="J896" s="235">
        <f t="shared" ref="J896:J904" si="894">(E896/G896)*1000</f>
      </c>
      <c r="K896" s="232">
        <v>2</v>
      </c>
      <c r="L896" s="235">
        <f t="shared" si="972"/>
      </c>
      <c r="M896" s="232">
        <v>0</v>
      </c>
      <c r="N896" s="236">
        <f t="shared" si="1034"/>
      </c>
      <c r="O896" s="232">
        <v>0</v>
      </c>
      <c r="P896" s="236">
        <f t="shared" si="1072"/>
      </c>
      <c r="Q896" s="237">
        <f>(M896+M897)/(O896+O897)</f>
      </c>
      <c r="R896" s="238">
        <v>7</v>
      </c>
      <c r="S896" s="237">
        <f>(O896+O897)/(K896+K897)</f>
      </c>
      <c r="T896" s="238">
        <v>1</v>
      </c>
      <c r="U896" s="239">
        <f>F896/T896</f>
      </c>
      <c r="V896" s="240">
        <f>(F896+500)/T896</f>
      </c>
      <c r="W896" s="241">
        <v>1411.2</v>
      </c>
      <c r="X896" s="240">
        <f>W896/T896</f>
      </c>
      <c r="Y896" s="237">
        <f>T896/R896</f>
      </c>
      <c r="Z896" s="240">
        <f>W896/F896</f>
      </c>
      <c r="AA896" s="240">
        <f>W896/(F896+500)</f>
      </c>
      <c r="AB896" s="238">
        <v>0</v>
      </c>
      <c r="AC896" s="238">
        <v>0</v>
      </c>
      <c r="AD896" s="237">
        <f>AB896/T896</f>
      </c>
      <c r="AE896" s="240">
        <f>(W896-AC896)/(F896+500)</f>
      </c>
      <c r="AF896" s="240" t="s">
        <v>250</v>
      </c>
    </row>
    <row r="897">
      <c r="A897" s="228"/>
      <c r="B897" s="229"/>
      <c r="C897" s="256"/>
      <c r="D897" s="231" t="s">
        <v>251</v>
      </c>
      <c r="E897" s="232">
        <v>1262.79</v>
      </c>
      <c r="F897" s="233"/>
      <c r="G897" s="232">
        <v>10127</v>
      </c>
      <c r="H897" s="232">
        <v>434</v>
      </c>
      <c r="I897" s="234">
        <f t="shared" si="739"/>
      </c>
      <c r="J897" s="235">
        <f t="shared" si="894"/>
      </c>
      <c r="K897" s="232">
        <v>21</v>
      </c>
      <c r="L897" s="235">
        <f t="shared" si="972"/>
      </c>
      <c r="M897" s="232">
        <v>1</v>
      </c>
      <c r="N897" s="236">
        <f t="shared" si="1034"/>
      </c>
      <c r="O897" s="232">
        <v>3</v>
      </c>
      <c r="P897" s="236">
        <f t="shared" si="1072"/>
      </c>
      <c r="Q897" s="237"/>
      <c r="R897" s="238"/>
      <c r="S897" s="237"/>
      <c r="T897" s="238"/>
      <c r="U897" s="239"/>
      <c r="V897" s="240"/>
      <c r="W897" s="241"/>
      <c r="X897" s="240"/>
      <c r="Y897" s="237"/>
      <c r="Z897" s="240"/>
      <c r="AA897" s="240"/>
      <c r="AB897" s="238"/>
      <c r="AC897" s="238"/>
      <c r="AD897" s="237"/>
      <c r="AE897" s="240"/>
      <c r="AF897" s="242" t="s">
        <v>303</v>
      </c>
    </row>
    <row r="898">
      <c r="A898" s="228"/>
      <c r="B898" s="229" t="s">
        <v>262</v>
      </c>
      <c r="C898" s="256" t="s">
        <v>273</v>
      </c>
      <c r="D898" s="231" t="s">
        <v>249</v>
      </c>
      <c r="E898" s="232">
        <v>317.37</v>
      </c>
      <c r="F898" s="233">
        <f>E898+E899</f>
      </c>
      <c r="G898" s="232">
        <v>1379</v>
      </c>
      <c r="H898" s="232">
        <v>28</v>
      </c>
      <c r="I898" s="234">
        <f t="shared" si="739"/>
      </c>
      <c r="J898" s="235">
        <f t="shared" si="894"/>
      </c>
      <c r="K898" s="232">
        <v>1</v>
      </c>
      <c r="L898" s="235">
        <f t="shared" si="972"/>
      </c>
      <c r="M898" s="232">
        <v>0</v>
      </c>
      <c r="N898" s="236">
        <f t="shared" si="1034"/>
      </c>
      <c r="O898" s="232">
        <v>0</v>
      </c>
      <c r="P898" s="236">
        <f t="shared" si="1072"/>
      </c>
      <c r="Q898" s="237">
        <f>(M898+M899)/(O898+O899)</f>
      </c>
      <c r="R898" s="238">
        <v>8</v>
      </c>
      <c r="S898" s="237">
        <f>(O898+O899)/(K898+K899)</f>
      </c>
      <c r="T898" s="238">
        <v>5</v>
      </c>
      <c r="U898" s="239">
        <f>F898/T898</f>
      </c>
      <c r="V898" s="240">
        <f>(F898+500)/T898</f>
      </c>
      <c r="W898" s="241">
        <v>7829.6</v>
      </c>
      <c r="X898" s="240">
        <f>W898/T898</f>
      </c>
      <c r="Y898" s="237">
        <f>T898/R898</f>
      </c>
      <c r="Z898" s="240">
        <f>W898/F898</f>
      </c>
      <c r="AA898" s="240">
        <f>W898/(F898+500)</f>
      </c>
      <c r="AB898" s="238">
        <v>4</v>
      </c>
      <c r="AC898" s="238">
        <v>3422.4000000000005</v>
      </c>
      <c r="AD898" s="237">
        <f>AB898/T898</f>
      </c>
      <c r="AE898" s="240">
        <f>(W898-AC898)/(F898+500)</f>
      </c>
      <c r="AF898" s="240" t="s">
        <v>250</v>
      </c>
    </row>
    <row r="899">
      <c r="A899" s="228"/>
      <c r="B899" s="229"/>
      <c r="C899" s="256"/>
      <c r="D899" s="231" t="s">
        <v>251</v>
      </c>
      <c r="E899" s="232">
        <v>1468.83</v>
      </c>
      <c r="F899" s="233"/>
      <c r="G899" s="232">
        <v>11040</v>
      </c>
      <c r="H899" s="232">
        <v>426</v>
      </c>
      <c r="I899" s="234">
        <f t="shared" si="739"/>
      </c>
      <c r="J899" s="235">
        <f t="shared" si="894"/>
      </c>
      <c r="K899" s="232">
        <v>22</v>
      </c>
      <c r="L899" s="235">
        <f t="shared" si="972"/>
      </c>
      <c r="M899" s="232">
        <v>2</v>
      </c>
      <c r="N899" s="236">
        <f t="shared" si="1034"/>
      </c>
      <c r="O899" s="232">
        <v>4</v>
      </c>
      <c r="P899" s="236">
        <v>128.05</v>
      </c>
      <c r="Q899" s="237"/>
      <c r="R899" s="238"/>
      <c r="S899" s="237"/>
      <c r="T899" s="238"/>
      <c r="U899" s="239"/>
      <c r="V899" s="240"/>
      <c r="W899" s="241"/>
      <c r="X899" s="240"/>
      <c r="Y899" s="237"/>
      <c r="Z899" s="240"/>
      <c r="AA899" s="240"/>
      <c r="AB899" s="238"/>
      <c r="AC899" s="238"/>
      <c r="AD899" s="237"/>
      <c r="AE899" s="240"/>
      <c r="AF899" s="242" t="s">
        <v>303</v>
      </c>
    </row>
    <row r="900">
      <c r="A900" s="228"/>
      <c r="B900" s="229" t="s">
        <v>263</v>
      </c>
      <c r="C900" s="256" t="s">
        <v>273</v>
      </c>
      <c r="D900" s="231" t="s">
        <v>249</v>
      </c>
      <c r="E900" s="232">
        <v>371.57</v>
      </c>
      <c r="F900" s="233">
        <f>E900+E901</f>
      </c>
      <c r="G900" s="232">
        <v>2715</v>
      </c>
      <c r="H900" s="232">
        <v>53</v>
      </c>
      <c r="I900" s="234">
        <f t="shared" si="739"/>
      </c>
      <c r="J900" s="235">
        <f t="shared" si="894"/>
      </c>
      <c r="K900" s="232">
        <v>4</v>
      </c>
      <c r="L900" s="235">
        <f t="shared" si="972"/>
      </c>
      <c r="M900" s="232">
        <v>0</v>
      </c>
      <c r="N900" s="236">
        <f t="shared" si="1034"/>
      </c>
      <c r="O900" s="232">
        <v>0</v>
      </c>
      <c r="P900" s="236">
        <f t="shared" ref="P900:P925" si="1073">E900/O900</f>
      </c>
      <c r="Q900" s="237">
        <f>(M900+M901)/(O900+O901)</f>
      </c>
      <c r="R900" s="238">
        <v>2</v>
      </c>
      <c r="S900" s="237">
        <f>(O900+O901)/(K900+K901)</f>
      </c>
      <c r="T900" s="238">
        <v>1</v>
      </c>
      <c r="U900" s="239">
        <f>F900/T900</f>
      </c>
      <c r="V900" s="240">
        <f>(F900+500)/T900</f>
      </c>
      <c r="W900" s="241">
        <v>4165.2</v>
      </c>
      <c r="X900" s="240">
        <f>W900/T900</f>
      </c>
      <c r="Y900" s="237">
        <f>T900/R900</f>
      </c>
      <c r="Z900" s="240">
        <f>W900/F900</f>
      </c>
      <c r="AA900" s="240">
        <f>W900/(F900+500)</f>
      </c>
      <c r="AB900" s="238">
        <v>0</v>
      </c>
      <c r="AC900" s="238">
        <v>0</v>
      </c>
      <c r="AD900" s="237">
        <f>AB900/T900</f>
      </c>
      <c r="AE900" s="240">
        <f>(W900-AC900)/(F900+500)</f>
      </c>
      <c r="AF900" s="240" t="s">
        <v>250</v>
      </c>
    </row>
    <row r="901">
      <c r="A901" s="228"/>
      <c r="B901" s="229"/>
      <c r="C901" s="256"/>
      <c r="D901" s="231" t="s">
        <v>251</v>
      </c>
      <c r="E901" s="232">
        <v>1354.9</v>
      </c>
      <c r="F901" s="233"/>
      <c r="G901" s="232">
        <v>10877</v>
      </c>
      <c r="H901" s="232">
        <v>372</v>
      </c>
      <c r="I901" s="234">
        <f t="shared" si="739"/>
      </c>
      <c r="J901" s="235">
        <f t="shared" si="894"/>
      </c>
      <c r="K901" s="232">
        <v>26</v>
      </c>
      <c r="L901" s="235">
        <f t="shared" si="972"/>
      </c>
      <c r="M901" s="232">
        <v>0</v>
      </c>
      <c r="N901" s="236">
        <f t="shared" si="1034"/>
      </c>
      <c r="O901" s="232">
        <v>0</v>
      </c>
      <c r="P901" s="236">
        <f t="shared" si="1073"/>
      </c>
      <c r="Q901" s="237"/>
      <c r="R901" s="238"/>
      <c r="S901" s="237"/>
      <c r="T901" s="238"/>
      <c r="U901" s="239"/>
      <c r="V901" s="240"/>
      <c r="W901" s="241"/>
      <c r="X901" s="240"/>
      <c r="Y901" s="237"/>
      <c r="Z901" s="240"/>
      <c r="AA901" s="240"/>
      <c r="AB901" s="238"/>
      <c r="AC901" s="238"/>
      <c r="AD901" s="237"/>
      <c r="AE901" s="240"/>
      <c r="AF901" s="242" t="s">
        <v>303</v>
      </c>
    </row>
    <row r="902">
      <c r="A902" s="228"/>
      <c r="B902" s="246" t="s">
        <v>257</v>
      </c>
      <c r="C902" s="246"/>
      <c r="D902" s="246"/>
      <c r="E902" s="247">
        <f>SUM(E892:E901)</f>
      </c>
      <c r="F902" s="247">
        <f>SUM(F892:F901)</f>
      </c>
      <c r="G902" s="247">
        <f>SUM(G892:G901)</f>
      </c>
      <c r="H902" s="247">
        <f>SUM(H892:H901)</f>
      </c>
      <c r="I902" s="248">
        <f t="shared" si="739"/>
      </c>
      <c r="J902" s="249">
        <f t="shared" si="894"/>
      </c>
      <c r="K902" s="247">
        <f>SUM(K892:K901)</f>
      </c>
      <c r="L902" s="249">
        <f t="shared" si="972"/>
      </c>
      <c r="M902" s="247">
        <f>SUM(M892:M901)</f>
      </c>
      <c r="N902" s="250">
        <f t="shared" si="1034"/>
      </c>
      <c r="O902" s="247">
        <f>SUM(O892:O901)</f>
      </c>
      <c r="P902" s="250">
        <f t="shared" si="1073"/>
      </c>
      <c r="Q902" s="251">
        <f>M902/O902</f>
      </c>
      <c r="R902" s="247">
        <f>SUM(R892:R901)</f>
      </c>
      <c r="S902" s="251">
        <f>(O902+O902)/(K902+K902)</f>
      </c>
      <c r="T902" s="247">
        <f>SUM(T892:T901)</f>
      </c>
      <c r="U902" s="252">
        <f t="shared" ref="U902:U903" si="86">F902/T902</f>
      </c>
      <c r="V902" s="253">
        <f>(F902+5*500)/T902</f>
      </c>
      <c r="W902" s="249">
        <f>SUM(W892:W901)</f>
      </c>
      <c r="X902" s="254">
        <f t="shared" ref="X902:X903" si="254">W902/T902</f>
      </c>
      <c r="Y902" s="251">
        <f t="shared" ref="Y902:Y903" si="392">T902/R902</f>
      </c>
      <c r="Z902" s="253">
        <f t="shared" ref="Z902:Z903" si="530">W902/F902</f>
      </c>
      <c r="AA902" s="253">
        <f>W902/(F902+COUNT(W892:W901)*500)</f>
      </c>
      <c r="AB902" s="247">
        <f>SUM(AB892:AB901)</f>
      </c>
      <c r="AC902" s="247">
        <f>SUM(AC892:AC901)</f>
      </c>
      <c r="AD902" s="251">
        <f t="shared" ref="AD902:AD903" si="668">AB902/T902</f>
      </c>
      <c r="AE902" s="255">
        <f>(W902-AC902)/(F902+COUNT(W892:W901))</f>
      </c>
      <c r="AF902" s="240"/>
    </row>
    <row r="903">
      <c r="A903" s="228"/>
      <c r="B903" s="229" t="s">
        <v>264</v>
      </c>
      <c r="C903" s="256" t="s">
        <v>265</v>
      </c>
      <c r="D903" s="231" t="s">
        <v>249</v>
      </c>
      <c r="E903" s="232">
        <v>532.46</v>
      </c>
      <c r="F903" s="233">
        <f>E903+E904</f>
      </c>
      <c r="G903" s="232">
        <v>2726</v>
      </c>
      <c r="H903" s="232">
        <v>52</v>
      </c>
      <c r="I903" s="234">
        <f t="shared" si="739"/>
      </c>
      <c r="J903" s="235">
        <f t="shared" si="894"/>
      </c>
      <c r="K903" s="232">
        <v>9</v>
      </c>
      <c r="L903" s="235">
        <f t="shared" si="972"/>
      </c>
      <c r="M903" s="232">
        <v>0</v>
      </c>
      <c r="N903" s="236">
        <f t="shared" si="1034"/>
      </c>
      <c r="O903" s="232">
        <v>0</v>
      </c>
      <c r="P903" s="236">
        <f t="shared" si="1073"/>
      </c>
      <c r="Q903" s="237">
        <f>(M903+M904)/(O903+O904)</f>
      </c>
      <c r="R903" s="238">
        <v>2</v>
      </c>
      <c r="S903" s="237">
        <f>(O903+O904)/(K903+K904)</f>
      </c>
      <c r="T903" s="238">
        <v>0</v>
      </c>
      <c r="U903" s="239">
        <f t="shared" si="86"/>
      </c>
      <c r="V903" s="240">
        <f>(F903+500)/T903</f>
      </c>
      <c r="W903" s="241">
        <v>0</v>
      </c>
      <c r="X903" s="240">
        <f t="shared" si="254"/>
      </c>
      <c r="Y903" s="237">
        <f t="shared" si="392"/>
      </c>
      <c r="Z903" s="240">
        <f t="shared" si="530"/>
      </c>
      <c r="AA903" s="240">
        <f>W903/(F903+500)</f>
      </c>
      <c r="AB903" s="238">
        <v>0</v>
      </c>
      <c r="AC903" s="238">
        <v>0</v>
      </c>
      <c r="AD903" s="237">
        <f t="shared" si="668"/>
      </c>
      <c r="AE903" s="240">
        <f>(W903-AC903)/(F903+500)</f>
      </c>
      <c r="AF903" s="240" t="s">
        <v>266</v>
      </c>
    </row>
    <row r="904">
      <c r="A904" s="228"/>
      <c r="B904" s="229"/>
      <c r="C904" s="256"/>
      <c r="D904" s="231" t="s">
        <v>251</v>
      </c>
      <c r="E904" s="232">
        <v>1374.72</v>
      </c>
      <c r="F904" s="233"/>
      <c r="G904" s="232">
        <v>9868</v>
      </c>
      <c r="H904" s="232">
        <v>337</v>
      </c>
      <c r="I904" s="234">
        <f t="shared" si="739"/>
      </c>
      <c r="J904" s="235">
        <f t="shared" si="894"/>
      </c>
      <c r="K904" s="232">
        <v>22</v>
      </c>
      <c r="L904" s="235">
        <f t="shared" si="972"/>
      </c>
      <c r="M904" s="232">
        <v>0</v>
      </c>
      <c r="N904" s="236">
        <f t="shared" si="1034"/>
      </c>
      <c r="O904" s="232">
        <v>1</v>
      </c>
      <c r="P904" s="236">
        <f t="shared" si="1073"/>
      </c>
      <c r="Q904" s="237"/>
      <c r="R904" s="238"/>
      <c r="S904" s="237"/>
      <c r="T904" s="238"/>
      <c r="U904" s="239"/>
      <c r="V904" s="240"/>
      <c r="W904" s="241"/>
      <c r="X904" s="240"/>
      <c r="Y904" s="237"/>
      <c r="Z904" s="240"/>
      <c r="AA904" s="240"/>
      <c r="AB904" s="238"/>
      <c r="AC904" s="238"/>
      <c r="AD904" s="237"/>
      <c r="AE904" s="240"/>
      <c r="AF904" s="242" t="s">
        <v>252</v>
      </c>
    </row>
    <row r="905">
      <c r="A905" s="228"/>
      <c r="B905" s="229" t="s">
        <v>268</v>
      </c>
      <c r="C905" s="256" t="s">
        <v>265</v>
      </c>
      <c r="D905" s="231" t="s">
        <v>249</v>
      </c>
      <c r="E905" s="232">
        <v>423.46</v>
      </c>
      <c r="F905" s="233">
        <f>E905+E906</f>
      </c>
      <c r="G905" s="232">
        <v>2957</v>
      </c>
      <c r="H905" s="232">
        <v>60</v>
      </c>
      <c r="I905" s="234">
        <f t="shared" si="739"/>
      </c>
      <c r="J905" s="234">
        <f t="shared" ref="J905:J906" si="805">I905/H905</f>
      </c>
      <c r="K905" s="232">
        <v>6</v>
      </c>
      <c r="L905" s="235">
        <f t="shared" si="972"/>
      </c>
      <c r="M905" s="232">
        <v>1</v>
      </c>
      <c r="N905" s="236">
        <f t="shared" si="1034"/>
      </c>
      <c r="O905" s="232">
        <v>1</v>
      </c>
      <c r="P905" s="236">
        <f t="shared" si="1073"/>
      </c>
      <c r="Q905" s="237">
        <f>(M905+M906)/(O905+O906)</f>
      </c>
      <c r="R905" s="238">
        <v>9</v>
      </c>
      <c r="S905" s="237">
        <f>(O905+O906)/(K905+K906)</f>
      </c>
      <c r="T905" s="238">
        <v>3</v>
      </c>
      <c r="U905" s="239">
        <f>F905/T905</f>
      </c>
      <c r="V905" s="240">
        <f>(F905+500)/T905</f>
      </c>
      <c r="W905" s="241">
        <v>2290.7999999999956</v>
      </c>
      <c r="X905" s="240">
        <f>W905/T905</f>
      </c>
      <c r="Y905" s="237">
        <f>T905/R905</f>
      </c>
      <c r="Z905" s="240">
        <f>W905/F905</f>
      </c>
      <c r="AA905" s="240">
        <f>W905/(F905+500)</f>
      </c>
      <c r="AB905" s="238">
        <v>0</v>
      </c>
      <c r="AC905" s="238">
        <v>0</v>
      </c>
      <c r="AD905" s="237">
        <f>AB905/T905</f>
      </c>
      <c r="AE905" s="240">
        <f>(W905-AC905)/(F905+500)</f>
      </c>
      <c r="AF905" s="240" t="s">
        <v>266</v>
      </c>
    </row>
    <row r="906">
      <c r="A906" s="228"/>
      <c r="B906" s="229"/>
      <c r="C906" s="256"/>
      <c r="D906" s="231" t="s">
        <v>251</v>
      </c>
      <c r="E906" s="232">
        <v>1197.6</v>
      </c>
      <c r="F906" s="233"/>
      <c r="G906" s="232">
        <v>9813</v>
      </c>
      <c r="H906" s="232">
        <v>235</v>
      </c>
      <c r="I906" s="234">
        <f t="shared" si="739"/>
      </c>
      <c r="J906" s="234">
        <f t="shared" si="805"/>
      </c>
      <c r="K906" s="232">
        <v>19</v>
      </c>
      <c r="L906" s="235">
        <f t="shared" si="972"/>
      </c>
      <c r="M906" s="232">
        <v>2</v>
      </c>
      <c r="N906" s="236">
        <f t="shared" si="1034"/>
      </c>
      <c r="O906" s="232">
        <v>5</v>
      </c>
      <c r="P906" s="236">
        <f t="shared" si="1073"/>
      </c>
      <c r="Q906" s="237"/>
      <c r="R906" s="238"/>
      <c r="S906" s="237"/>
      <c r="T906" s="238"/>
      <c r="U906" s="239"/>
      <c r="V906" s="240"/>
      <c r="W906" s="241"/>
      <c r="X906" s="240"/>
      <c r="Y906" s="237"/>
      <c r="Z906" s="240"/>
      <c r="AA906" s="240"/>
      <c r="AB906" s="238"/>
      <c r="AC906" s="238"/>
      <c r="AD906" s="237"/>
      <c r="AE906" s="240"/>
      <c r="AF906" s="242" t="s">
        <v>252</v>
      </c>
    </row>
    <row r="907">
      <c r="A907" s="228"/>
      <c r="B907" s="229" t="s">
        <v>269</v>
      </c>
      <c r="C907" s="256" t="s">
        <v>265</v>
      </c>
      <c r="D907" s="231" t="s">
        <v>249</v>
      </c>
      <c r="E907" s="232">
        <v>668.94</v>
      </c>
      <c r="F907" s="233">
        <f>E907+E908</f>
      </c>
      <c r="G907" s="232">
        <v>4126</v>
      </c>
      <c r="H907" s="232">
        <v>84</v>
      </c>
      <c r="I907" s="234">
        <f t="shared" si="739"/>
      </c>
      <c r="J907" s="235">
        <f t="shared" ref="J907:J908" si="895">(E907/G907)*1000</f>
      </c>
      <c r="K907" s="232">
        <v>8</v>
      </c>
      <c r="L907" s="235">
        <f t="shared" si="972"/>
      </c>
      <c r="M907" s="232">
        <v>0</v>
      </c>
      <c r="N907" s="236">
        <f t="shared" si="1034"/>
      </c>
      <c r="O907" s="232">
        <v>0</v>
      </c>
      <c r="P907" s="236">
        <f t="shared" si="1073"/>
      </c>
      <c r="Q907" s="237">
        <f>(M907+M908)/(O907+O908)</f>
      </c>
      <c r="R907" s="238">
        <v>10</v>
      </c>
      <c r="S907" s="237">
        <f>(O907+O908)/(K907+K908)</f>
      </c>
      <c r="T907" s="238">
        <v>2</v>
      </c>
      <c r="U907" s="239">
        <f>F907/T907</f>
      </c>
      <c r="V907" s="240">
        <f>(F907+500)/T907</f>
      </c>
      <c r="W907" s="241">
        <v>1800</v>
      </c>
      <c r="X907" s="240">
        <f>W907/T907</f>
      </c>
      <c r="Y907" s="237">
        <f>T907/R907</f>
      </c>
      <c r="Z907" s="240">
        <f>W907/F907</f>
      </c>
      <c r="AA907" s="240">
        <f>W907/(F907+500)</f>
      </c>
      <c r="AB907" s="238">
        <v>0</v>
      </c>
      <c r="AC907" s="238">
        <v>0</v>
      </c>
      <c r="AD907" s="237">
        <f>AB907/T907</f>
      </c>
      <c r="AE907" s="240">
        <f>(W907-AC907)/(F907+500)</f>
      </c>
      <c r="AF907" s="240" t="s">
        <v>266</v>
      </c>
    </row>
    <row r="908">
      <c r="A908" s="228"/>
      <c r="B908" s="229"/>
      <c r="C908" s="256"/>
      <c r="D908" s="231" t="s">
        <v>251</v>
      </c>
      <c r="E908" s="232">
        <v>1521.44</v>
      </c>
      <c r="F908" s="233"/>
      <c r="G908" s="232">
        <v>15895</v>
      </c>
      <c r="H908" s="232">
        <v>378</v>
      </c>
      <c r="I908" s="234">
        <f t="shared" si="739"/>
      </c>
      <c r="J908" s="235">
        <f t="shared" si="895"/>
      </c>
      <c r="K908" s="232">
        <v>31</v>
      </c>
      <c r="L908" s="235">
        <f t="shared" si="972"/>
      </c>
      <c r="M908" s="232">
        <v>2</v>
      </c>
      <c r="N908" s="236">
        <f t="shared" si="1034"/>
      </c>
      <c r="O908" s="232">
        <v>4</v>
      </c>
      <c r="P908" s="236">
        <f t="shared" si="1073"/>
      </c>
      <c r="Q908" s="237"/>
      <c r="R908" s="238"/>
      <c r="S908" s="237"/>
      <c r="T908" s="238"/>
      <c r="U908" s="239"/>
      <c r="V908" s="240"/>
      <c r="W908" s="241"/>
      <c r="X908" s="240"/>
      <c r="Y908" s="237"/>
      <c r="Z908" s="240"/>
      <c r="AA908" s="240"/>
      <c r="AB908" s="238"/>
      <c r="AC908" s="238"/>
      <c r="AD908" s="237"/>
      <c r="AE908" s="240"/>
      <c r="AF908" s="242" t="s">
        <v>252</v>
      </c>
    </row>
    <row r="909">
      <c r="A909" s="228"/>
      <c r="B909" s="229" t="s">
        <v>270</v>
      </c>
      <c r="C909" s="256" t="s">
        <v>265</v>
      </c>
      <c r="D909" s="231" t="s">
        <v>249</v>
      </c>
      <c r="E909" s="232">
        <v>939.1</v>
      </c>
      <c r="F909" s="233">
        <f>E909+E910</f>
      </c>
      <c r="G909" s="232">
        <v>5610</v>
      </c>
      <c r="H909" s="232">
        <v>105</v>
      </c>
      <c r="I909" s="234">
        <f t="shared" si="739"/>
      </c>
      <c r="J909" s="234">
        <f t="shared" ref="J909:J910" si="806">I909/H909</f>
      </c>
      <c r="K909" s="232">
        <v>8</v>
      </c>
      <c r="L909" s="235">
        <f t="shared" si="972"/>
      </c>
      <c r="M909" s="232">
        <v>1</v>
      </c>
      <c r="N909" s="236">
        <f t="shared" si="1034"/>
      </c>
      <c r="O909" s="232">
        <v>2</v>
      </c>
      <c r="P909" s="236">
        <f t="shared" si="1073"/>
      </c>
      <c r="Q909" s="237">
        <f>(M909+M910)/(O909+O910)</f>
      </c>
      <c r="R909" s="238">
        <v>8</v>
      </c>
      <c r="S909" s="237">
        <f>(O909+O910)/(K909+K910)</f>
      </c>
      <c r="T909" s="238">
        <v>5</v>
      </c>
      <c r="U909" s="239">
        <f>F909/T909</f>
      </c>
      <c r="V909" s="240">
        <f>(F909+500)/T909</f>
      </c>
      <c r="W909" s="241">
        <v>4200</v>
      </c>
      <c r="X909" s="240">
        <f>W909/T909</f>
      </c>
      <c r="Y909" s="237">
        <f>T909/R909</f>
      </c>
      <c r="Z909" s="240">
        <f>W909/F909</f>
      </c>
      <c r="AA909" s="240">
        <f>W909/(F909+500)</f>
      </c>
      <c r="AB909" s="238">
        <v>0</v>
      </c>
      <c r="AC909" s="238">
        <v>0</v>
      </c>
      <c r="AD909" s="237">
        <f>AB909/T909</f>
      </c>
      <c r="AE909" s="240">
        <f>(W909-AC909)/(F909+500)</f>
      </c>
      <c r="AF909" s="240" t="s">
        <v>266</v>
      </c>
    </row>
    <row r="910">
      <c r="A910" s="228"/>
      <c r="B910" s="229"/>
      <c r="C910" s="256"/>
      <c r="D910" s="231" t="s">
        <v>251</v>
      </c>
      <c r="E910" s="232">
        <v>2141.4</v>
      </c>
      <c r="F910" s="233"/>
      <c r="G910" s="232">
        <v>21234</v>
      </c>
      <c r="H910" s="232">
        <v>554</v>
      </c>
      <c r="I910" s="234">
        <f t="shared" si="739"/>
      </c>
      <c r="J910" s="234">
        <f t="shared" si="806"/>
      </c>
      <c r="K910" s="232">
        <v>43</v>
      </c>
      <c r="L910" s="235">
        <f t="shared" si="972"/>
      </c>
      <c r="M910" s="232">
        <v>3</v>
      </c>
      <c r="N910" s="236">
        <f t="shared" si="1034"/>
      </c>
      <c r="O910" s="232">
        <v>5</v>
      </c>
      <c r="P910" s="236">
        <f t="shared" si="1073"/>
      </c>
      <c r="Q910" s="237"/>
      <c r="R910" s="238"/>
      <c r="S910" s="237"/>
      <c r="T910" s="238"/>
      <c r="U910" s="239"/>
      <c r="V910" s="240"/>
      <c r="W910" s="241"/>
      <c r="X910" s="240"/>
      <c r="Y910" s="237"/>
      <c r="Z910" s="240"/>
      <c r="AA910" s="240"/>
      <c r="AB910" s="238"/>
      <c r="AC910" s="238"/>
      <c r="AD910" s="237"/>
      <c r="AE910" s="240"/>
      <c r="AF910" s="242" t="s">
        <v>252</v>
      </c>
    </row>
    <row r="911">
      <c r="A911" s="228"/>
      <c r="B911" s="229" t="s">
        <v>271</v>
      </c>
      <c r="C911" s="256" t="s">
        <v>265</v>
      </c>
      <c r="D911" s="231" t="s">
        <v>249</v>
      </c>
      <c r="E911" s="232">
        <v>1120.44</v>
      </c>
      <c r="F911" s="233">
        <f>E911+E912</f>
      </c>
      <c r="G911" s="232">
        <v>5566</v>
      </c>
      <c r="H911" s="232">
        <v>148</v>
      </c>
      <c r="I911" s="234">
        <f t="shared" si="739"/>
      </c>
      <c r="J911" s="235">
        <f t="shared" ref="J911:J923" si="896">(E911/G911)*1000</f>
      </c>
      <c r="K911" s="232">
        <v>10</v>
      </c>
      <c r="L911" s="235">
        <f t="shared" si="972"/>
      </c>
      <c r="M911" s="232">
        <v>0</v>
      </c>
      <c r="N911" s="236">
        <f t="shared" si="1034"/>
      </c>
      <c r="O911" s="232">
        <v>0</v>
      </c>
      <c r="P911" s="236">
        <f t="shared" si="1073"/>
      </c>
      <c r="Q911" s="237">
        <f>(M911+M912)/(O911+O912)</f>
      </c>
      <c r="R911" s="238">
        <v>15</v>
      </c>
      <c r="S911" s="237">
        <f>(O911+O912)/(K911+K912)</f>
      </c>
      <c r="T911" s="238">
        <v>4</v>
      </c>
      <c r="U911" s="239">
        <f>F911/T911</f>
      </c>
      <c r="V911" s="240">
        <f>(F911+500)/T911</f>
      </c>
      <c r="W911" s="241">
        <v>5949.4000000000015</v>
      </c>
      <c r="X911" s="240">
        <f>W911/T911</f>
      </c>
      <c r="Y911" s="237">
        <f>T911/R911</f>
      </c>
      <c r="Z911" s="240">
        <f>W911/F911</f>
      </c>
      <c r="AA911" s="240">
        <f>W911/(F911+500)</f>
      </c>
      <c r="AB911" s="238">
        <v>0</v>
      </c>
      <c r="AC911" s="238">
        <v>0</v>
      </c>
      <c r="AD911" s="237">
        <f>AB911/T911</f>
      </c>
      <c r="AE911" s="240">
        <f>(W911-AC911)/(F911+500)</f>
      </c>
      <c r="AF911" s="240" t="s">
        <v>266</v>
      </c>
    </row>
    <row r="912">
      <c r="A912" s="228"/>
      <c r="B912" s="229"/>
      <c r="C912" s="256"/>
      <c r="D912" s="231" t="s">
        <v>251</v>
      </c>
      <c r="E912" s="232">
        <v>2707.25</v>
      </c>
      <c r="F912" s="233"/>
      <c r="G912" s="232">
        <v>26125</v>
      </c>
      <c r="H912" s="232">
        <v>663</v>
      </c>
      <c r="I912" s="234">
        <f t="shared" si="739"/>
      </c>
      <c r="J912" s="235">
        <f t="shared" si="896"/>
      </c>
      <c r="K912" s="232">
        <v>49</v>
      </c>
      <c r="L912" s="235">
        <f t="shared" si="972"/>
      </c>
      <c r="M912" s="232">
        <v>2</v>
      </c>
      <c r="N912" s="236">
        <f t="shared" si="1034"/>
      </c>
      <c r="O912" s="232">
        <v>6</v>
      </c>
      <c r="P912" s="236">
        <f t="shared" si="1073"/>
      </c>
      <c r="Q912" s="237"/>
      <c r="R912" s="238"/>
      <c r="S912" s="237"/>
      <c r="T912" s="238"/>
      <c r="U912" s="239"/>
      <c r="V912" s="240"/>
      <c r="W912" s="241"/>
      <c r="X912" s="240"/>
      <c r="Y912" s="237"/>
      <c r="Z912" s="240"/>
      <c r="AA912" s="240"/>
      <c r="AB912" s="238"/>
      <c r="AC912" s="238"/>
      <c r="AD912" s="237"/>
      <c r="AE912" s="240"/>
      <c r="AF912" s="242" t="s">
        <v>252</v>
      </c>
    </row>
    <row r="913">
      <c r="A913" s="228"/>
      <c r="B913" s="246" t="s">
        <v>257</v>
      </c>
      <c r="C913" s="246"/>
      <c r="D913" s="246"/>
      <c r="E913" s="247">
        <f>SUM(E903:E912)</f>
      </c>
      <c r="F913" s="247">
        <f>SUM(F903:F912)</f>
      </c>
      <c r="G913" s="247">
        <f>SUM(G903:G912)</f>
      </c>
      <c r="H913" s="247">
        <f>SUM(H903:H912)</f>
      </c>
      <c r="I913" s="248">
        <f t="shared" si="739"/>
      </c>
      <c r="J913" s="249">
        <f t="shared" si="896"/>
      </c>
      <c r="K913" s="247">
        <f>SUM(K903:K912)</f>
      </c>
      <c r="L913" s="249">
        <f t="shared" si="972"/>
      </c>
      <c r="M913" s="247">
        <f>SUM(M903:M912)</f>
      </c>
      <c r="N913" s="250">
        <f t="shared" si="1034"/>
      </c>
      <c r="O913" s="247">
        <f>SUM(O903:O912)</f>
      </c>
      <c r="P913" s="250">
        <f t="shared" si="1073"/>
      </c>
      <c r="Q913" s="251">
        <f>M913/O913</f>
      </c>
      <c r="R913" s="247">
        <f>SUM(R903:R912)</f>
      </c>
      <c r="S913" s="251">
        <f>(O913+O913)/(K913+K913)</f>
      </c>
      <c r="T913" s="247">
        <f>SUM(T903:T912)</f>
      </c>
      <c r="U913" s="252">
        <f t="shared" ref="U913:U914" si="87">F913/T913</f>
      </c>
      <c r="V913" s="253">
        <f>(F913+5*500)/T913</f>
      </c>
      <c r="W913" s="249">
        <f>SUM(W903:W912)</f>
      </c>
      <c r="X913" s="254">
        <f t="shared" ref="X913:X914" si="255">W913/T913</f>
      </c>
      <c r="Y913" s="251">
        <f t="shared" ref="Y913:Y914" si="393">T913/R913</f>
      </c>
      <c r="Z913" s="253">
        <f t="shared" ref="Z913:Z914" si="531">W913/F913</f>
      </c>
      <c r="AA913" s="253">
        <f>W913/(F913+COUNT(W903:W912)*500)</f>
      </c>
      <c r="AB913" s="247">
        <f>SUM(AB903:AB912)</f>
      </c>
      <c r="AC913" s="247">
        <f>SUM(AC903:AC912)</f>
      </c>
      <c r="AD913" s="251">
        <f t="shared" ref="AD913:AD914" si="669">AB913/T913</f>
      </c>
      <c r="AE913" s="255">
        <f>(W913-AC913)/(F913+COUNT(W903:W912)*500)</f>
      </c>
      <c r="AF913" s="240"/>
    </row>
    <row r="914">
      <c r="A914" s="228"/>
      <c r="B914" s="229" t="s">
        <v>272</v>
      </c>
      <c r="C914" s="256" t="s">
        <v>291</v>
      </c>
      <c r="D914" s="231" t="s">
        <v>249</v>
      </c>
      <c r="E914" s="232">
        <v>1268.76</v>
      </c>
      <c r="F914" s="233">
        <f>E914+E915</f>
      </c>
      <c r="G914" s="232">
        <v>6349</v>
      </c>
      <c r="H914" s="232">
        <v>204</v>
      </c>
      <c r="I914" s="234">
        <f t="shared" si="739"/>
      </c>
      <c r="J914" s="235">
        <f t="shared" si="896"/>
      </c>
      <c r="K914" s="232">
        <v>14</v>
      </c>
      <c r="L914" s="235">
        <f t="shared" si="972"/>
      </c>
      <c r="M914" s="232">
        <v>3</v>
      </c>
      <c r="N914" s="236">
        <f t="shared" si="1034"/>
      </c>
      <c r="O914" s="232">
        <v>5</v>
      </c>
      <c r="P914" s="236">
        <f t="shared" si="1073"/>
      </c>
      <c r="Q914" s="237">
        <f>(M914+M915)/(O914+O915)</f>
      </c>
      <c r="R914" s="238">
        <v>13</v>
      </c>
      <c r="S914" s="237">
        <f>(O914+O915)/(K914+K915)</f>
      </c>
      <c r="T914" s="238">
        <v>5</v>
      </c>
      <c r="U914" s="239">
        <f t="shared" si="87"/>
      </c>
      <c r="V914" s="240">
        <f>(F914+500)/T914</f>
      </c>
      <c r="W914" s="241">
        <v>11400</v>
      </c>
      <c r="X914" s="240">
        <f t="shared" si="255"/>
      </c>
      <c r="Y914" s="237">
        <f t="shared" si="393"/>
      </c>
      <c r="Z914" s="240">
        <f t="shared" si="531"/>
      </c>
      <c r="AA914" s="240">
        <f>W914/(F914+500)</f>
      </c>
      <c r="AB914" s="238">
        <v>0</v>
      </c>
      <c r="AC914" s="238">
        <v>0</v>
      </c>
      <c r="AD914" s="237">
        <f t="shared" si="669"/>
      </c>
      <c r="AE914" s="240">
        <f>(W914-AC914)/(F914+500)</f>
      </c>
      <c r="AF914" s="240" t="s">
        <v>266</v>
      </c>
    </row>
    <row r="915">
      <c r="A915" s="228"/>
      <c r="B915" s="229"/>
      <c r="C915" s="256"/>
      <c r="D915" s="231" t="s">
        <v>251</v>
      </c>
      <c r="E915" s="232">
        <v>2592.56</v>
      </c>
      <c r="F915" s="233"/>
      <c r="G915" s="232">
        <v>26157</v>
      </c>
      <c r="H915" s="232">
        <v>603</v>
      </c>
      <c r="I915" s="234">
        <f t="shared" si="739"/>
      </c>
      <c r="J915" s="235">
        <f t="shared" si="896"/>
      </c>
      <c r="K915" s="232">
        <v>39</v>
      </c>
      <c r="L915" s="235">
        <f t="shared" si="972"/>
      </c>
      <c r="M915" s="232">
        <v>2</v>
      </c>
      <c r="N915" s="236">
        <f t="shared" si="1034"/>
      </c>
      <c r="O915" s="232">
        <v>6</v>
      </c>
      <c r="P915" s="236">
        <f t="shared" si="1073"/>
      </c>
      <c r="Q915" s="237"/>
      <c r="R915" s="238"/>
      <c r="S915" s="237"/>
      <c r="T915" s="238"/>
      <c r="U915" s="239"/>
      <c r="V915" s="240"/>
      <c r="W915" s="241"/>
      <c r="X915" s="240"/>
      <c r="Y915" s="237"/>
      <c r="Z915" s="240"/>
      <c r="AA915" s="240"/>
      <c r="AB915" s="238"/>
      <c r="AC915" s="238"/>
      <c r="AD915" s="237"/>
      <c r="AE915" s="240"/>
      <c r="AF915" s="242" t="s">
        <v>252</v>
      </c>
    </row>
    <row r="916">
      <c r="A916" s="228"/>
      <c r="B916" s="229" t="s">
        <v>274</v>
      </c>
      <c r="C916" s="256" t="s">
        <v>291</v>
      </c>
      <c r="D916" s="231" t="s">
        <v>249</v>
      </c>
      <c r="E916" s="232">
        <v>2256.47</v>
      </c>
      <c r="F916" s="233">
        <f>E916+E917</f>
      </c>
      <c r="G916" s="232">
        <v>11758</v>
      </c>
      <c r="H916" s="232">
        <v>285</v>
      </c>
      <c r="I916" s="234">
        <f t="shared" si="739"/>
      </c>
      <c r="J916" s="235">
        <f t="shared" si="896"/>
      </c>
      <c r="K916" s="232">
        <v>19</v>
      </c>
      <c r="L916" s="235">
        <f t="shared" si="972"/>
      </c>
      <c r="M916" s="232">
        <v>2</v>
      </c>
      <c r="N916" s="236">
        <f t="shared" si="1034"/>
      </c>
      <c r="O916" s="232">
        <v>4</v>
      </c>
      <c r="P916" s="236">
        <f t="shared" si="1073"/>
      </c>
      <c r="Q916" s="237">
        <f>(M916+M917)/(O916+O917)</f>
      </c>
      <c r="R916" s="238">
        <v>14</v>
      </c>
      <c r="S916" s="237">
        <f>(O916+O917)/(K916+K917)</f>
      </c>
      <c r="T916" s="238">
        <v>4</v>
      </c>
      <c r="U916" s="239">
        <f>F916/T916</f>
      </c>
      <c r="V916" s="240">
        <f>(F916+500)/T916</f>
      </c>
      <c r="W916" s="241">
        <v>3488.4000000000015</v>
      </c>
      <c r="X916" s="240">
        <f>W916/T916</f>
      </c>
      <c r="Y916" s="237">
        <f>T916/R916</f>
      </c>
      <c r="Z916" s="240">
        <f>W916/F916</f>
      </c>
      <c r="AA916" s="240">
        <f>W916/(F916+500)</f>
      </c>
      <c r="AB916" s="238">
        <v>0</v>
      </c>
      <c r="AC916" s="238">
        <v>0</v>
      </c>
      <c r="AD916" s="237">
        <f>AB916/T916</f>
      </c>
      <c r="AE916" s="240">
        <f>(W916-AC916)/(F916+500)</f>
      </c>
      <c r="AF916" s="240" t="s">
        <v>266</v>
      </c>
    </row>
    <row r="917">
      <c r="A917" s="228"/>
      <c r="B917" s="229"/>
      <c r="C917" s="256"/>
      <c r="D917" s="231" t="s">
        <v>251</v>
      </c>
      <c r="E917" s="232">
        <v>1784.8</v>
      </c>
      <c r="F917" s="233"/>
      <c r="G917" s="232">
        <v>17036</v>
      </c>
      <c r="H917" s="232">
        <v>538</v>
      </c>
      <c r="I917" s="234">
        <f t="shared" si="739"/>
      </c>
      <c r="J917" s="235">
        <f t="shared" si="896"/>
      </c>
      <c r="K917" s="232">
        <v>35</v>
      </c>
      <c r="L917" s="235">
        <f t="shared" si="972"/>
      </c>
      <c r="M917" s="232">
        <v>2</v>
      </c>
      <c r="N917" s="236">
        <f t="shared" si="1034"/>
      </c>
      <c r="O917" s="232">
        <v>6</v>
      </c>
      <c r="P917" s="236">
        <f t="shared" si="1073"/>
      </c>
      <c r="Q917" s="237"/>
      <c r="R917" s="238"/>
      <c r="S917" s="237"/>
      <c r="T917" s="238"/>
      <c r="U917" s="239"/>
      <c r="V917" s="240"/>
      <c r="W917" s="241"/>
      <c r="X917" s="240"/>
      <c r="Y917" s="237"/>
      <c r="Z917" s="240"/>
      <c r="AA917" s="240"/>
      <c r="AB917" s="238"/>
      <c r="AC917" s="238"/>
      <c r="AD917" s="237"/>
      <c r="AE917" s="240"/>
      <c r="AF917" s="242" t="s">
        <v>252</v>
      </c>
    </row>
    <row r="918">
      <c r="A918" s="228"/>
      <c r="B918" s="229" t="s">
        <v>275</v>
      </c>
      <c r="C918" s="256" t="s">
        <v>291</v>
      </c>
      <c r="D918" s="231" t="s">
        <v>249</v>
      </c>
      <c r="E918" s="232">
        <v>857.37</v>
      </c>
      <c r="F918" s="233">
        <f>E918+E919</f>
      </c>
      <c r="G918" s="232">
        <v>4964</v>
      </c>
      <c r="H918" s="232">
        <v>90</v>
      </c>
      <c r="I918" s="234">
        <f t="shared" si="739"/>
      </c>
      <c r="J918" s="235">
        <f t="shared" si="896"/>
      </c>
      <c r="K918" s="232">
        <v>16</v>
      </c>
      <c r="L918" s="235">
        <f t="shared" si="972"/>
      </c>
      <c r="M918" s="232">
        <v>0</v>
      </c>
      <c r="N918" s="236">
        <f t="shared" si="1034"/>
      </c>
      <c r="O918" s="232">
        <v>1</v>
      </c>
      <c r="P918" s="236">
        <f t="shared" si="1073"/>
      </c>
      <c r="Q918" s="237">
        <f>(M918+M919)/(O918+O919)</f>
      </c>
      <c r="R918" s="238">
        <v>24</v>
      </c>
      <c r="S918" s="237">
        <f>(O918+O919)/(K918+K919)</f>
      </c>
      <c r="T918" s="238">
        <v>7</v>
      </c>
      <c r="U918" s="239">
        <f>F918/T918</f>
      </c>
      <c r="V918" s="240">
        <f>(F918+500)/T918</f>
      </c>
      <c r="W918" s="241">
        <v>10034.199999999997</v>
      </c>
      <c r="X918" s="240">
        <f>W918/T918</f>
      </c>
      <c r="Y918" s="237">
        <f>T918/R918</f>
      </c>
      <c r="Z918" s="240">
        <f>W918/F918</f>
      </c>
      <c r="AA918" s="240">
        <f>W918/(F918+500)</f>
      </c>
      <c r="AB918" s="238">
        <v>3</v>
      </c>
      <c r="AC918" s="238">
        <v>1978.8</v>
      </c>
      <c r="AD918" s="237">
        <f>AB918/T918</f>
      </c>
      <c r="AE918" s="240">
        <f>(W918-AC918)/(F918+500)</f>
      </c>
      <c r="AF918" s="240" t="s">
        <v>266</v>
      </c>
    </row>
    <row r="919">
      <c r="A919" s="228"/>
      <c r="B919" s="229"/>
      <c r="C919" s="256"/>
      <c r="D919" s="231" t="s">
        <v>251</v>
      </c>
      <c r="E919" s="232">
        <v>7058.23</v>
      </c>
      <c r="F919" s="233"/>
      <c r="G919" s="232">
        <v>57483</v>
      </c>
      <c r="H919" s="232">
        <v>3581</v>
      </c>
      <c r="I919" s="234">
        <f t="shared" si="739"/>
      </c>
      <c r="J919" s="235">
        <f t="shared" si="896"/>
      </c>
      <c r="K919" s="232">
        <v>97</v>
      </c>
      <c r="L919" s="235">
        <f t="shared" si="972"/>
      </c>
      <c r="M919" s="232">
        <v>6</v>
      </c>
      <c r="N919" s="236">
        <f t="shared" si="1034"/>
      </c>
      <c r="O919" s="232">
        <v>17</v>
      </c>
      <c r="P919" s="236">
        <f t="shared" si="1073"/>
      </c>
      <c r="Q919" s="237"/>
      <c r="R919" s="238"/>
      <c r="S919" s="237"/>
      <c r="T919" s="238"/>
      <c r="U919" s="239"/>
      <c r="V919" s="240"/>
      <c r="W919" s="241"/>
      <c r="X919" s="240"/>
      <c r="Y919" s="237"/>
      <c r="Z919" s="240"/>
      <c r="AA919" s="240"/>
      <c r="AB919" s="238"/>
      <c r="AC919" s="238"/>
      <c r="AD919" s="237"/>
      <c r="AE919" s="240"/>
      <c r="AF919" s="242" t="s">
        <v>252</v>
      </c>
    </row>
    <row r="920">
      <c r="A920" s="228"/>
      <c r="B920" s="229" t="s">
        <v>276</v>
      </c>
      <c r="C920" s="256" t="s">
        <v>291</v>
      </c>
      <c r="D920" s="231" t="s">
        <v>249</v>
      </c>
      <c r="E920" s="232">
        <v>1163.26</v>
      </c>
      <c r="F920" s="233">
        <f>E920+E921</f>
      </c>
      <c r="G920" s="232">
        <v>5303</v>
      </c>
      <c r="H920" s="232">
        <v>368</v>
      </c>
      <c r="I920" s="234">
        <f t="shared" si="739"/>
      </c>
      <c r="J920" s="235">
        <f t="shared" si="896"/>
      </c>
      <c r="K920" s="232">
        <v>10</v>
      </c>
      <c r="L920" s="235">
        <f t="shared" si="972"/>
      </c>
      <c r="M920" s="232">
        <v>0</v>
      </c>
      <c r="N920" s="236">
        <f t="shared" si="1034"/>
      </c>
      <c r="O920" s="232">
        <v>1</v>
      </c>
      <c r="P920" s="236">
        <f t="shared" si="1073"/>
      </c>
      <c r="Q920" s="237">
        <f>(M920+M921)/(O920+O921)</f>
      </c>
      <c r="R920" s="238">
        <v>8</v>
      </c>
      <c r="S920" s="237">
        <f>(O920+O921)/(K920+K921)</f>
      </c>
      <c r="T920" s="238">
        <v>4</v>
      </c>
      <c r="U920" s="239">
        <f>F920/T920</f>
      </c>
      <c r="V920" s="240">
        <f>(F920+500)/T920</f>
      </c>
      <c r="W920" s="241">
        <v>5908.800000000003</v>
      </c>
      <c r="X920" s="240">
        <f>W920/T920</f>
      </c>
      <c r="Y920" s="237">
        <f>T920/R920</f>
      </c>
      <c r="Z920" s="240">
        <f>W920/F920</f>
      </c>
      <c r="AA920" s="240">
        <f>W920/(F920+500)</f>
      </c>
      <c r="AB920" s="238">
        <v>0</v>
      </c>
      <c r="AC920" s="238">
        <v>0</v>
      </c>
      <c r="AD920" s="237">
        <f>AB920/T920</f>
      </c>
      <c r="AE920" s="240">
        <f>(W920-AC920)/(F920+500)</f>
      </c>
      <c r="AF920" s="240" t="s">
        <v>266</v>
      </c>
    </row>
    <row r="921">
      <c r="A921" s="228"/>
      <c r="B921" s="229"/>
      <c r="C921" s="256"/>
      <c r="D921" s="231" t="s">
        <v>251</v>
      </c>
      <c r="E921" s="232">
        <v>1356.18</v>
      </c>
      <c r="F921" s="233"/>
      <c r="G921" s="232">
        <v>16585</v>
      </c>
      <c r="H921" s="232">
        <v>999</v>
      </c>
      <c r="I921" s="234">
        <f t="shared" si="739"/>
      </c>
      <c r="J921" s="235">
        <f t="shared" si="896"/>
      </c>
      <c r="K921" s="232">
        <v>34</v>
      </c>
      <c r="L921" s="235">
        <f t="shared" si="972"/>
      </c>
      <c r="M921" s="232">
        <v>3</v>
      </c>
      <c r="N921" s="236">
        <f t="shared" si="1034"/>
      </c>
      <c r="O921" s="232">
        <v>3</v>
      </c>
      <c r="P921" s="236">
        <f t="shared" si="1073"/>
      </c>
      <c r="Q921" s="237"/>
      <c r="R921" s="238"/>
      <c r="S921" s="237"/>
      <c r="T921" s="238"/>
      <c r="U921" s="239"/>
      <c r="V921" s="240"/>
      <c r="W921" s="241"/>
      <c r="X921" s="240"/>
      <c r="Y921" s="237"/>
      <c r="Z921" s="240"/>
      <c r="AA921" s="240"/>
      <c r="AB921" s="238"/>
      <c r="AC921" s="238"/>
      <c r="AD921" s="237"/>
      <c r="AE921" s="240"/>
      <c r="AF921" s="242" t="s">
        <v>252</v>
      </c>
    </row>
    <row r="922">
      <c r="A922" s="228"/>
      <c r="B922" s="229" t="s">
        <v>277</v>
      </c>
      <c r="C922" s="256" t="s">
        <v>291</v>
      </c>
      <c r="D922" s="231" t="s">
        <v>249</v>
      </c>
      <c r="E922" s="232">
        <v>738.84</v>
      </c>
      <c r="F922" s="233">
        <f>E922+E923</f>
      </c>
      <c r="G922" s="232">
        <v>4403</v>
      </c>
      <c r="H922" s="232">
        <v>385</v>
      </c>
      <c r="I922" s="234">
        <f t="shared" si="739"/>
      </c>
      <c r="J922" s="235">
        <f t="shared" si="896"/>
      </c>
      <c r="K922" s="232">
        <v>12</v>
      </c>
      <c r="L922" s="235">
        <f t="shared" si="972"/>
      </c>
      <c r="M922" s="232">
        <v>1</v>
      </c>
      <c r="N922" s="236">
        <f t="shared" si="1034"/>
      </c>
      <c r="O922" s="232">
        <v>4</v>
      </c>
      <c r="P922" s="236">
        <f t="shared" si="1073"/>
      </c>
      <c r="Q922" s="237">
        <f>(M922+M923)/(O922+O923)</f>
      </c>
      <c r="R922" s="238">
        <v>8</v>
      </c>
      <c r="S922" s="237">
        <f>(O922+O923)/(K922+K923)</f>
      </c>
      <c r="T922" s="238">
        <v>2</v>
      </c>
      <c r="U922" s="239">
        <f>F922/T922</f>
      </c>
      <c r="V922" s="240">
        <f>(F922+500)/T922</f>
      </c>
      <c r="W922" s="241">
        <v>4070.4000000000015</v>
      </c>
      <c r="X922" s="240">
        <f>W922/T922</f>
      </c>
      <c r="Y922" s="237">
        <f>T922/R922</f>
      </c>
      <c r="Z922" s="240">
        <f>W922/F922</f>
      </c>
      <c r="AA922" s="240">
        <f>W922/(F922+500)</f>
      </c>
      <c r="AB922" s="238">
        <v>0</v>
      </c>
      <c r="AC922" s="238">
        <v>0</v>
      </c>
      <c r="AD922" s="237">
        <f>AB922/T922</f>
      </c>
      <c r="AE922" s="240">
        <f>(W922-AC922)/(F922+500)</f>
      </c>
      <c r="AF922" s="240" t="s">
        <v>266</v>
      </c>
    </row>
    <row r="923">
      <c r="A923" s="228"/>
      <c r="B923" s="229"/>
      <c r="C923" s="256"/>
      <c r="D923" s="231" t="s">
        <v>251</v>
      </c>
      <c r="E923" s="232">
        <v>1126.52</v>
      </c>
      <c r="F923" s="233"/>
      <c r="G923" s="232">
        <v>12315</v>
      </c>
      <c r="H923" s="232">
        <v>691</v>
      </c>
      <c r="I923" s="234">
        <f t="shared" si="739"/>
      </c>
      <c r="J923" s="235">
        <f t="shared" si="896"/>
      </c>
      <c r="K923" s="232">
        <v>19</v>
      </c>
      <c r="L923" s="235">
        <f t="shared" si="972"/>
      </c>
      <c r="M923" s="232">
        <v>1</v>
      </c>
      <c r="N923" s="236">
        <f t="shared" si="1034"/>
      </c>
      <c r="O923" s="232">
        <v>2</v>
      </c>
      <c r="P923" s="236">
        <f t="shared" si="1073"/>
      </c>
      <c r="Q923" s="237"/>
      <c r="R923" s="238"/>
      <c r="S923" s="237"/>
      <c r="T923" s="238"/>
      <c r="U923" s="239"/>
      <c r="V923" s="240"/>
      <c r="W923" s="241"/>
      <c r="X923" s="240"/>
      <c r="Y923" s="237"/>
      <c r="Z923" s="240"/>
      <c r="AA923" s="240"/>
      <c r="AB923" s="238"/>
      <c r="AC923" s="238"/>
      <c r="AD923" s="237"/>
      <c r="AE923" s="240"/>
      <c r="AF923" s="242" t="s">
        <v>252</v>
      </c>
    </row>
    <row r="924">
      <c r="A924" s="228"/>
      <c r="B924" s="246" t="s">
        <v>257</v>
      </c>
      <c r="C924" s="246"/>
      <c r="D924" s="246"/>
      <c r="E924" s="247">
        <f>SUM(E914:E923)</f>
      </c>
      <c r="F924" s="247">
        <f>SUM(F914:F923)</f>
      </c>
      <c r="G924" s="247">
        <f>SUM(G914:G923)</f>
      </c>
      <c r="H924" s="247">
        <f>SUM(H914:H923)</f>
      </c>
      <c r="I924" s="248">
        <f t="shared" si="739"/>
      </c>
      <c r="J924" s="249">
        <f>SUM(J914:J923)</f>
      </c>
      <c r="K924" s="247">
        <f>SUM(K914:K923)</f>
      </c>
      <c r="L924" s="249">
        <f t="shared" si="972"/>
      </c>
      <c r="M924" s="247">
        <f>SUM(M914:M923)</f>
      </c>
      <c r="N924" s="250">
        <f t="shared" si="1034"/>
      </c>
      <c r="O924" s="247">
        <f>SUM(O914:O923)</f>
      </c>
      <c r="P924" s="250">
        <f t="shared" si="1073"/>
      </c>
      <c r="Q924" s="251">
        <f t="shared" ref="Q924:Q925" si="941">M924/O924</f>
      </c>
      <c r="R924" s="247">
        <f>SUM(R914:R923)</f>
      </c>
      <c r="S924" s="251">
        <f t="shared" ref="S924:S925" si="1003">(O924+O924)/(K924+K924)</f>
      </c>
      <c r="T924" s="247">
        <f>SUM(T914:T923)</f>
      </c>
      <c r="U924" s="252">
        <f t="shared" ref="U924:U925" si="88">F924/T924</f>
      </c>
      <c r="V924" s="253">
        <f>(F924+5*500)/T924</f>
      </c>
      <c r="W924" s="249">
        <f>SUM(W914:W923)</f>
      </c>
      <c r="X924" s="254">
        <f t="shared" ref="X924:X925" si="256">W924/T924</f>
      </c>
      <c r="Y924" s="251">
        <f t="shared" ref="Y924:Y925" si="394">T924/R924</f>
      </c>
      <c r="Z924" s="253">
        <f t="shared" ref="Z924:Z925" si="532">W924/F924</f>
      </c>
      <c r="AA924" s="253">
        <f>W924/(F924+COUNT(W914:W923)*500)</f>
      </c>
      <c r="AB924" s="247">
        <f>SUM(AB914:AB923)</f>
      </c>
      <c r="AC924" s="247">
        <f>SUM(AC914:AC923)</f>
      </c>
      <c r="AD924" s="251">
        <f t="shared" ref="AD924:AD925" si="670">AB924/T924</f>
      </c>
      <c r="AE924" s="255">
        <f>(W924-AC924)/(F924+COUNT(W914:W923)*500)</f>
      </c>
      <c r="AF924" s="240"/>
    </row>
    <row r="925">
      <c r="A925" s="228"/>
      <c r="B925" s="258" t="s">
        <v>278</v>
      </c>
      <c r="C925" s="258"/>
      <c r="D925" s="258"/>
      <c r="E925" s="259">
        <f>SUM(E891)+E902+E913+E924</f>
      </c>
      <c r="F925" s="259">
        <f>SUM(F891)+F902+F913+F924</f>
      </c>
      <c r="G925" s="259">
        <f>SUM(G891)+G902+G913+G924</f>
      </c>
      <c r="H925" s="259">
        <f>SUM(H891)+H902+H913+H924</f>
      </c>
      <c r="I925" s="260">
        <f t="shared" si="739"/>
      </c>
      <c r="J925" s="261">
        <f>(E925/G925)*1000</f>
      </c>
      <c r="K925" s="262">
        <f>SUM(K891)+K902+K913+K924</f>
      </c>
      <c r="L925" s="261">
        <f t="shared" si="972"/>
      </c>
      <c r="M925" s="262">
        <f>SUM(M891)+M902+M913+M924</f>
      </c>
      <c r="N925" s="263">
        <f t="shared" si="1034"/>
      </c>
      <c r="O925" s="262">
        <f>SUM(O891)+O902+O913+O924</f>
      </c>
      <c r="P925" s="263">
        <f t="shared" si="1073"/>
      </c>
      <c r="Q925" s="264">
        <f t="shared" si="941"/>
      </c>
      <c r="R925" s="262">
        <f>SUM(R891)+R902+R913+R924</f>
      </c>
      <c r="S925" s="264">
        <f t="shared" si="1003"/>
      </c>
      <c r="T925" s="262">
        <f>SUM(T891)+T902+T913+T924</f>
      </c>
      <c r="U925" s="265">
        <f t="shared" si="88"/>
      </c>
      <c r="V925" s="259">
        <f>(F925+4*500)/T925</f>
      </c>
      <c r="W925" s="265">
        <f>SUM(W891)+W902+W913+W924</f>
      </c>
      <c r="X925" s="259">
        <f t="shared" si="256"/>
      </c>
      <c r="Y925" s="264">
        <f t="shared" si="394"/>
      </c>
      <c r="Z925" s="259">
        <f t="shared" si="532"/>
      </c>
      <c r="AA925" s="259">
        <f>W925/(F925+COUNT(W881:W890,W892:W901,W903:W912,W914:W923)*500)</f>
      </c>
      <c r="AB925" s="262">
        <f>SUM(AB891)+AB902+AB913+AB924</f>
      </c>
      <c r="AC925" s="262">
        <f>SUM(AC891)+AC902+AC913+AC924</f>
      </c>
      <c r="AD925" s="264">
        <f t="shared" si="670"/>
      </c>
      <c r="AE925" s="259">
        <f>(W925-AC925)/(F925+COUNT(W881:W890,W892:W901,W903:W912,W914:W923)*500)</f>
      </c>
      <c r="AF925" s="240"/>
    </row>
    <row r="926">
      <c r="A926" s="220" t="s">
        <v>214</v>
      </c>
      <c r="B926" s="220" t="s">
        <v>215</v>
      </c>
      <c r="C926" s="220" t="s">
        <v>216</v>
      </c>
      <c r="D926" s="220" t="s">
        <v>217</v>
      </c>
      <c r="E926" s="220" t="s">
        <v>218</v>
      </c>
      <c r="F926" s="220" t="s">
        <v>219</v>
      </c>
      <c r="G926" s="220" t="s">
        <v>220</v>
      </c>
      <c r="H926" s="220" t="s">
        <v>221</v>
      </c>
      <c r="I926" s="221" t="s">
        <v>222</v>
      </c>
      <c r="J926" s="222" t="s">
        <v>223</v>
      </c>
      <c r="K926" s="220" t="s">
        <v>224</v>
      </c>
      <c r="L926" s="222" t="s">
        <v>225</v>
      </c>
      <c r="M926" s="220" t="s">
        <v>226</v>
      </c>
      <c r="N926" s="223" t="s">
        <v>227</v>
      </c>
      <c r="O926" s="220" t="s">
        <v>228</v>
      </c>
      <c r="P926" s="223" t="s">
        <v>229</v>
      </c>
      <c r="Q926" s="221" t="s">
        <v>230</v>
      </c>
      <c r="R926" s="224" t="s">
        <v>231</v>
      </c>
      <c r="S926" s="225" t="s">
        <v>232</v>
      </c>
      <c r="T926" s="224" t="s">
        <v>233</v>
      </c>
      <c r="U926" s="226" t="s">
        <v>234</v>
      </c>
      <c r="V926" s="227" t="s">
        <v>235</v>
      </c>
      <c r="W926" s="226" t="s">
        <v>236</v>
      </c>
      <c r="X926" s="227" t="s">
        <v>237</v>
      </c>
      <c r="Y926" s="225" t="s">
        <v>238</v>
      </c>
      <c r="Z926" s="227" t="s">
        <v>239</v>
      </c>
      <c r="AA926" s="227" t="s">
        <v>240</v>
      </c>
      <c r="AB926" s="227" t="s">
        <v>241</v>
      </c>
      <c r="AC926" s="224" t="s">
        <v>242</v>
      </c>
      <c r="AD926" s="225" t="s">
        <v>243</v>
      </c>
      <c r="AE926" s="227" t="s">
        <v>244</v>
      </c>
      <c r="AF926" s="227" t="s">
        <v>245</v>
      </c>
    </row>
    <row r="927">
      <c r="A927" s="228" t="s">
        <v>313</v>
      </c>
      <c r="B927" s="229" t="s">
        <v>247</v>
      </c>
      <c r="C927" s="256" t="s">
        <v>310</v>
      </c>
      <c r="D927" s="231" t="s">
        <v>249</v>
      </c>
      <c r="E927" s="232">
        <v>1532.47</v>
      </c>
      <c r="F927" s="233">
        <f>E927+E928</f>
      </c>
      <c r="G927" s="232">
        <v>8208</v>
      </c>
      <c r="H927" s="232">
        <v>1006</v>
      </c>
      <c r="I927" s="234">
        <f t="shared" ref="I927:I965" si="740">H927/G927</f>
      </c>
      <c r="J927" s="235">
        <f t="shared" ref="J927:J930" si="897">(E927/G927)*1000</f>
      </c>
      <c r="K927" s="232">
        <v>20</v>
      </c>
      <c r="L927" s="235">
        <f t="shared" ref="L927:L965" si="973">E927/K927</f>
      </c>
      <c r="M927" s="232">
        <v>2</v>
      </c>
      <c r="N927" s="236">
        <f t="shared" ref="N927:N965" si="1035">E927/M927</f>
      </c>
      <c r="O927" s="232">
        <v>2</v>
      </c>
      <c r="P927" s="236">
        <f t="shared" ref="P927:P965" si="1074">E927/O927</f>
      </c>
      <c r="Q927" s="237">
        <f>(M927+M928)/(O927+O928)</f>
      </c>
      <c r="R927" s="238">
        <v>9</v>
      </c>
      <c r="S927" s="237">
        <f>(O927+O928)/(K927+K928)</f>
      </c>
      <c r="T927" s="238">
        <v>2</v>
      </c>
      <c r="U927" s="239">
        <f>F927/T927</f>
      </c>
      <c r="V927" s="240">
        <f>(F927+500)/T927</f>
      </c>
      <c r="W927" s="241">
        <v>2851.2</v>
      </c>
      <c r="X927" s="240">
        <f>W927/T927</f>
      </c>
      <c r="Y927" s="237">
        <f>T927/R927</f>
      </c>
      <c r="Z927" s="240">
        <f>W927/F927</f>
      </c>
      <c r="AA927" s="240">
        <f>W927/(F927+500)</f>
      </c>
      <c r="AB927" s="238">
        <v>1</v>
      </c>
      <c r="AC927" s="238">
        <v>2088</v>
      </c>
      <c r="AD927" s="237">
        <f>AB927/T927</f>
      </c>
      <c r="AE927" s="240">
        <f>(W927-AC927)/(F927+500)</f>
      </c>
      <c r="AF927" s="240" t="s">
        <v>250</v>
      </c>
    </row>
    <row r="928">
      <c r="A928" s="228"/>
      <c r="B928" s="229"/>
      <c r="C928" s="256"/>
      <c r="D928" s="231" t="s">
        <v>251</v>
      </c>
      <c r="E928" s="232">
        <v>1433.96</v>
      </c>
      <c r="F928" s="233"/>
      <c r="G928" s="232">
        <v>16451</v>
      </c>
      <c r="H928" s="232">
        <v>2009</v>
      </c>
      <c r="I928" s="234">
        <f t="shared" si="740"/>
      </c>
      <c r="J928" s="235">
        <f t="shared" si="897"/>
      </c>
      <c r="K928" s="232">
        <v>27</v>
      </c>
      <c r="L928" s="235">
        <f t="shared" si="973"/>
      </c>
      <c r="M928" s="232">
        <v>0</v>
      </c>
      <c r="N928" s="236">
        <f t="shared" si="1035"/>
      </c>
      <c r="O928" s="232">
        <v>5</v>
      </c>
      <c r="P928" s="236">
        <f t="shared" si="1074"/>
      </c>
      <c r="Q928" s="237"/>
      <c r="R928" s="238"/>
      <c r="S928" s="237"/>
      <c r="T928" s="238"/>
      <c r="U928" s="239"/>
      <c r="V928" s="240"/>
      <c r="W928" s="241"/>
      <c r="X928" s="240"/>
      <c r="Y928" s="237"/>
      <c r="Z928" s="240"/>
      <c r="AA928" s="240"/>
      <c r="AB928" s="238"/>
      <c r="AC928" s="238"/>
      <c r="AD928" s="237"/>
      <c r="AE928" s="240"/>
      <c r="AF928" s="242" t="s">
        <v>303</v>
      </c>
    </row>
    <row r="929">
      <c r="A929" s="228"/>
      <c r="B929" s="229" t="s">
        <v>253</v>
      </c>
      <c r="C929" s="256" t="s">
        <v>310</v>
      </c>
      <c r="D929" s="231" t="s">
        <v>249</v>
      </c>
      <c r="E929" s="243">
        <v>1637.74</v>
      </c>
      <c r="F929" s="233">
        <f>E929+E930</f>
      </c>
      <c r="G929" s="232">
        <v>9723</v>
      </c>
      <c r="H929" s="232">
        <v>555</v>
      </c>
      <c r="I929" s="234">
        <f t="shared" si="740"/>
      </c>
      <c r="J929" s="235">
        <f t="shared" si="897"/>
      </c>
      <c r="K929" s="232">
        <v>28</v>
      </c>
      <c r="L929" s="235">
        <f t="shared" si="973"/>
      </c>
      <c r="M929" s="232">
        <v>1</v>
      </c>
      <c r="N929" s="236">
        <f t="shared" si="1035"/>
      </c>
      <c r="O929" s="232">
        <v>2</v>
      </c>
      <c r="P929" s="236">
        <f t="shared" si="1074"/>
      </c>
      <c r="Q929" s="237">
        <f>(M929+M930)/(O929+O930)</f>
      </c>
      <c r="R929" s="238">
        <v>7</v>
      </c>
      <c r="S929" s="237">
        <f>(O929+O930)/(K929+K930)</f>
      </c>
      <c r="T929" s="238">
        <v>2</v>
      </c>
      <c r="U929" s="239">
        <f>F929/T929</f>
      </c>
      <c r="V929" s="240">
        <f>(F929+500)/T929</f>
      </c>
      <c r="W929" s="241">
        <v>1538.4</v>
      </c>
      <c r="X929" s="240">
        <f>W929/T929</f>
      </c>
      <c r="Y929" s="237">
        <f>T929/R929</f>
      </c>
      <c r="Z929" s="240">
        <f>W929/F929</f>
      </c>
      <c r="AA929" s="240">
        <f>W929/(F929+500)</f>
      </c>
      <c r="AB929" s="238">
        <v>0</v>
      </c>
      <c r="AC929" s="238">
        <v>0</v>
      </c>
      <c r="AD929" s="237">
        <f>AB929/T929</f>
      </c>
      <c r="AE929" s="240">
        <f>(W929-AC929)/(F929+500)</f>
      </c>
      <c r="AF929" s="240" t="s">
        <v>250</v>
      </c>
    </row>
    <row r="930">
      <c r="A930" s="228"/>
      <c r="B930" s="229"/>
      <c r="C930" s="256"/>
      <c r="D930" s="231" t="s">
        <v>251</v>
      </c>
      <c r="E930" s="243">
        <v>852.45</v>
      </c>
      <c r="F930" s="233"/>
      <c r="G930" s="232">
        <v>9572</v>
      </c>
      <c r="H930" s="232">
        <v>664</v>
      </c>
      <c r="I930" s="234">
        <f t="shared" si="740"/>
      </c>
      <c r="J930" s="235">
        <f t="shared" si="897"/>
      </c>
      <c r="K930" s="232">
        <v>16</v>
      </c>
      <c r="L930" s="235">
        <f t="shared" si="973"/>
      </c>
      <c r="M930" s="232">
        <v>0</v>
      </c>
      <c r="N930" s="236">
        <f t="shared" si="1035"/>
      </c>
      <c r="O930" s="232">
        <v>2</v>
      </c>
      <c r="P930" s="236">
        <f t="shared" si="1074"/>
      </c>
      <c r="Q930" s="237"/>
      <c r="R930" s="238"/>
      <c r="S930" s="237"/>
      <c r="T930" s="238"/>
      <c r="U930" s="239"/>
      <c r="V930" s="240"/>
      <c r="W930" s="241"/>
      <c r="X930" s="240"/>
      <c r="Y930" s="237"/>
      <c r="Z930" s="240"/>
      <c r="AA930" s="240"/>
      <c r="AB930" s="238"/>
      <c r="AC930" s="238"/>
      <c r="AD930" s="237"/>
      <c r="AE930" s="240"/>
      <c r="AF930" s="242" t="s">
        <v>303</v>
      </c>
    </row>
    <row r="931">
      <c r="A931" s="228"/>
      <c r="B931" s="229" t="s">
        <v>254</v>
      </c>
      <c r="C931" s="256" t="s">
        <v>310</v>
      </c>
      <c r="D931" s="231" t="s">
        <v>249</v>
      </c>
      <c r="E931" s="232">
        <v>1284.26</v>
      </c>
      <c r="F931" s="233">
        <f>E931+E932</f>
      </c>
      <c r="G931" s="232">
        <v>6020</v>
      </c>
      <c r="H931" s="232">
        <v>147</v>
      </c>
      <c r="I931" s="234">
        <f t="shared" si="740"/>
      </c>
      <c r="J931" s="234">
        <f t="shared" ref="J931:J934" si="807">I931/H931</f>
      </c>
      <c r="K931" s="232">
        <v>12</v>
      </c>
      <c r="L931" s="235">
        <f t="shared" si="973"/>
      </c>
      <c r="M931" s="232">
        <v>1</v>
      </c>
      <c r="N931" s="236">
        <f t="shared" si="1035"/>
      </c>
      <c r="O931" s="232">
        <v>1</v>
      </c>
      <c r="P931" s="236">
        <f t="shared" si="1074"/>
      </c>
      <c r="Q931" s="237">
        <f>(M931+M932)/(O931+O932)</f>
      </c>
      <c r="R931" s="238">
        <v>4</v>
      </c>
      <c r="S931" s="237">
        <f>(O931+O932)/(K931+K932)</f>
      </c>
      <c r="T931" s="238">
        <v>1</v>
      </c>
      <c r="U931" s="239">
        <f>F931/T931</f>
      </c>
      <c r="V931" s="240">
        <f>(F931+500)/T931</f>
      </c>
      <c r="W931" s="241">
        <v>2407.2</v>
      </c>
      <c r="X931" s="240">
        <f>W931/T931</f>
      </c>
      <c r="Y931" s="237">
        <f>T931/R931</f>
      </c>
      <c r="Z931" s="240">
        <f>W931/F931</f>
      </c>
      <c r="AA931" s="240">
        <f>W931/(F931+500)</f>
      </c>
      <c r="AB931" s="238">
        <v>0</v>
      </c>
      <c r="AC931" s="238">
        <v>0</v>
      </c>
      <c r="AD931" s="237">
        <f>AB931/T931</f>
      </c>
      <c r="AE931" s="240">
        <f>(W931-AC931)/(F931+500)</f>
      </c>
      <c r="AF931" s="240" t="s">
        <v>250</v>
      </c>
    </row>
    <row r="932">
      <c r="A932" s="228"/>
      <c r="B932" s="229"/>
      <c r="C932" s="256"/>
      <c r="D932" s="231" t="s">
        <v>251</v>
      </c>
      <c r="E932" s="232">
        <v>829.84</v>
      </c>
      <c r="F932" s="233"/>
      <c r="G932" s="232">
        <v>6721</v>
      </c>
      <c r="H932" s="232">
        <v>278</v>
      </c>
      <c r="I932" s="234">
        <f t="shared" si="740"/>
      </c>
      <c r="J932" s="234">
        <f t="shared" si="807"/>
      </c>
      <c r="K932" s="232">
        <v>18</v>
      </c>
      <c r="L932" s="235">
        <f t="shared" si="973"/>
      </c>
      <c r="M932" s="232">
        <v>0</v>
      </c>
      <c r="N932" s="236">
        <f t="shared" si="1035"/>
      </c>
      <c r="O932" s="232">
        <v>3</v>
      </c>
      <c r="P932" s="236">
        <f t="shared" si="1074"/>
      </c>
      <c r="Q932" s="237"/>
      <c r="R932" s="238"/>
      <c r="S932" s="237"/>
      <c r="T932" s="238"/>
      <c r="U932" s="239"/>
      <c r="V932" s="240"/>
      <c r="W932" s="241"/>
      <c r="X932" s="240"/>
      <c r="Y932" s="237"/>
      <c r="Z932" s="240"/>
      <c r="AA932" s="240"/>
      <c r="AB932" s="238"/>
      <c r="AC932" s="238"/>
      <c r="AD932" s="237"/>
      <c r="AE932" s="240"/>
      <c r="AF932" s="242" t="s">
        <v>303</v>
      </c>
    </row>
    <row r="933">
      <c r="A933" s="228"/>
      <c r="B933" s="229" t="s">
        <v>255</v>
      </c>
      <c r="C933" s="256" t="s">
        <v>310</v>
      </c>
      <c r="D933" s="231" t="s">
        <v>249</v>
      </c>
      <c r="E933" s="232">
        <v>2170.39</v>
      </c>
      <c r="F933" s="233">
        <f>E933+E934</f>
      </c>
      <c r="G933" s="232">
        <v>12002</v>
      </c>
      <c r="H933" s="232">
        <v>183</v>
      </c>
      <c r="I933" s="234">
        <f t="shared" si="740"/>
      </c>
      <c r="J933" s="234">
        <f t="shared" si="807"/>
      </c>
      <c r="K933" s="232">
        <v>44</v>
      </c>
      <c r="L933" s="235">
        <f t="shared" si="973"/>
      </c>
      <c r="M933" s="232">
        <v>2</v>
      </c>
      <c r="N933" s="236">
        <f t="shared" si="1035"/>
      </c>
      <c r="O933" s="232">
        <v>4</v>
      </c>
      <c r="P933" s="236">
        <f t="shared" si="1074"/>
      </c>
      <c r="Q933" s="237">
        <f>(M933+M934)/(O933+O934)</f>
      </c>
      <c r="R933" s="238">
        <v>14</v>
      </c>
      <c r="S933" s="315">
        <v>1</v>
      </c>
      <c r="T933" s="238">
        <v>4</v>
      </c>
      <c r="U933" s="239">
        <f>F933/T933</f>
      </c>
      <c r="V933" s="240">
        <f>(F933+500)/T933</f>
      </c>
      <c r="W933" s="241">
        <v>3585.6</v>
      </c>
      <c r="X933" s="240">
        <f>W933/T933</f>
      </c>
      <c r="Y933" s="237">
        <f>T933/R933</f>
      </c>
      <c r="Z933" s="240">
        <f>W933/F933</f>
      </c>
      <c r="AA933" s="240">
        <f>W933/(F933+500)</f>
      </c>
      <c r="AB933" s="238">
        <v>1</v>
      </c>
      <c r="AC933" s="238">
        <v>703.2</v>
      </c>
      <c r="AD933" s="237">
        <f>AB933/T933</f>
      </c>
      <c r="AE933" s="240">
        <f>(W933-AC933)/(F933+500)</f>
      </c>
      <c r="AF933" s="240" t="s">
        <v>250</v>
      </c>
    </row>
    <row r="934">
      <c r="A934" s="228"/>
      <c r="B934" s="229"/>
      <c r="C934" s="256"/>
      <c r="D934" s="231" t="s">
        <v>251</v>
      </c>
      <c r="E934" s="232">
        <v>1187.5</v>
      </c>
      <c r="F934" s="233"/>
      <c r="G934" s="232">
        <v>8969</v>
      </c>
      <c r="H934" s="232">
        <v>337</v>
      </c>
      <c r="I934" s="234">
        <f t="shared" si="740"/>
      </c>
      <c r="J934" s="234">
        <f t="shared" si="807"/>
      </c>
      <c r="K934" s="232">
        <v>16</v>
      </c>
      <c r="L934" s="235">
        <f t="shared" si="973"/>
      </c>
      <c r="M934" s="232">
        <v>1</v>
      </c>
      <c r="N934" s="236">
        <f t="shared" si="1035"/>
      </c>
      <c r="O934" s="232">
        <v>1</v>
      </c>
      <c r="P934" s="236">
        <f t="shared" si="1074"/>
      </c>
      <c r="Q934" s="237"/>
      <c r="R934" s="238"/>
      <c r="S934" s="315"/>
      <c r="T934" s="238"/>
      <c r="U934" s="239"/>
      <c r="V934" s="240"/>
      <c r="W934" s="241"/>
      <c r="X934" s="240"/>
      <c r="Y934" s="237"/>
      <c r="Z934" s="240"/>
      <c r="AA934" s="240"/>
      <c r="AB934" s="238"/>
      <c r="AC934" s="238"/>
      <c r="AD934" s="237"/>
      <c r="AE934" s="240"/>
      <c r="AF934" s="242" t="s">
        <v>303</v>
      </c>
    </row>
    <row r="935">
      <c r="A935" s="228"/>
      <c r="B935" s="229" t="s">
        <v>256</v>
      </c>
      <c r="C935" s="256" t="s">
        <v>310</v>
      </c>
      <c r="D935" s="231" t="s">
        <v>249</v>
      </c>
      <c r="E935" s="243">
        <v>2228.66</v>
      </c>
      <c r="F935" s="244">
        <f>E935+E936</f>
      </c>
      <c r="G935" s="232">
        <v>8485</v>
      </c>
      <c r="H935" s="232">
        <v>137</v>
      </c>
      <c r="I935" s="234">
        <f t="shared" si="740"/>
      </c>
      <c r="J935" s="235">
        <f t="shared" ref="J935:J939" si="898">(E935/G935)*1000</f>
      </c>
      <c r="K935" s="232">
        <v>25</v>
      </c>
      <c r="L935" s="235">
        <f t="shared" si="973"/>
      </c>
      <c r="M935" s="232">
        <v>2</v>
      </c>
      <c r="N935" s="236">
        <f t="shared" si="1035"/>
      </c>
      <c r="O935" s="232">
        <v>5</v>
      </c>
      <c r="P935" s="236">
        <f t="shared" si="1074"/>
      </c>
      <c r="Q935" s="237">
        <f>(M935+M936)/(O935+O936)</f>
      </c>
      <c r="R935" s="238">
        <v>17</v>
      </c>
      <c r="S935" s="237">
        <f>(O935+O936)/(K935+K936)</f>
      </c>
      <c r="T935" s="238">
        <v>6</v>
      </c>
      <c r="U935" s="239">
        <f>F935/T935</f>
      </c>
      <c r="V935" s="240">
        <f>(F935+500)/T935</f>
      </c>
      <c r="W935" s="238">
        <v>7732.6</v>
      </c>
      <c r="X935" s="240">
        <f>W935/T935</f>
      </c>
      <c r="Y935" s="237">
        <f>T935/R935</f>
      </c>
      <c r="Z935" s="240">
        <f>W935/F935</f>
      </c>
      <c r="AA935" s="240">
        <f>W935/(F935+500)</f>
      </c>
      <c r="AB935" s="238">
        <v>0</v>
      </c>
      <c r="AC935" s="238">
        <v>0</v>
      </c>
      <c r="AD935" s="237">
        <f>AB935/T935</f>
      </c>
      <c r="AE935" s="240">
        <f>(W935-AC935)/(F935+500)</f>
      </c>
      <c r="AF935" s="240" t="s">
        <v>250</v>
      </c>
    </row>
    <row r="936">
      <c r="A936" s="228"/>
      <c r="B936" s="229"/>
      <c r="C936" s="256"/>
      <c r="D936" s="231" t="s">
        <v>251</v>
      </c>
      <c r="E936" s="243">
        <v>1739.37</v>
      </c>
      <c r="F936" s="244"/>
      <c r="G936" s="232">
        <v>12237</v>
      </c>
      <c r="H936" s="245">
        <v>491</v>
      </c>
      <c r="I936" s="234">
        <f t="shared" si="740"/>
      </c>
      <c r="J936" s="235">
        <f t="shared" si="898"/>
      </c>
      <c r="K936" s="232">
        <v>37</v>
      </c>
      <c r="L936" s="235">
        <f t="shared" si="973"/>
      </c>
      <c r="M936" s="232">
        <v>2</v>
      </c>
      <c r="N936" s="236">
        <f t="shared" si="1035"/>
      </c>
      <c r="O936" s="232">
        <v>6</v>
      </c>
      <c r="P936" s="236">
        <f t="shared" si="1074"/>
      </c>
      <c r="Q936" s="237"/>
      <c r="R936" s="238"/>
      <c r="S936" s="237"/>
      <c r="T936" s="238"/>
      <c r="U936" s="239"/>
      <c r="V936" s="240"/>
      <c r="W936" s="238"/>
      <c r="X936" s="240"/>
      <c r="Y936" s="237"/>
      <c r="Z936" s="240"/>
      <c r="AA936" s="240"/>
      <c r="AB936" s="238"/>
      <c r="AC936" s="238"/>
      <c r="AD936" s="237"/>
      <c r="AE936" s="240"/>
      <c r="AF936" s="242" t="s">
        <v>303</v>
      </c>
    </row>
    <row r="937">
      <c r="A937" s="228"/>
      <c r="B937" s="246" t="s">
        <v>257</v>
      </c>
      <c r="C937" s="246"/>
      <c r="D937" s="246"/>
      <c r="E937" s="247">
        <f>SUM(E927:E936)</f>
      </c>
      <c r="F937" s="247">
        <f>SUM(F927:F936)</f>
      </c>
      <c r="G937" s="247">
        <f>SUM(G927:G936)</f>
      </c>
      <c r="H937" s="247">
        <f>SUM(H927:H936)</f>
      </c>
      <c r="I937" s="248">
        <f t="shared" si="740"/>
      </c>
      <c r="J937" s="249">
        <f t="shared" si="898"/>
      </c>
      <c r="K937" s="247">
        <f>SUM(K927:K936)</f>
      </c>
      <c r="L937" s="249">
        <f t="shared" si="973"/>
      </c>
      <c r="M937" s="247">
        <f>SUM(M927:M936)</f>
      </c>
      <c r="N937" s="250">
        <f t="shared" si="1035"/>
      </c>
      <c r="O937" s="247">
        <f>SUM(O927:O936)</f>
      </c>
      <c r="P937" s="250">
        <f t="shared" si="1074"/>
      </c>
      <c r="Q937" s="251">
        <f>M937/O937</f>
      </c>
      <c r="R937" s="247">
        <f>SUM(R927:R936)</f>
      </c>
      <c r="S937" s="251">
        <f>(O937+O937)/(K937+K937)</f>
      </c>
      <c r="T937" s="247">
        <f>SUM(T927:T936)</f>
      </c>
      <c r="U937" s="252">
        <f t="shared" ref="U937:U938" si="89">F937/T937</f>
      </c>
      <c r="V937" s="253">
        <f>(F937+5*500)/T937</f>
      </c>
      <c r="W937" s="249">
        <f>SUM(W927:W936)</f>
      </c>
      <c r="X937" s="254">
        <f t="shared" ref="X937:X938" si="257">W937/T937</f>
      </c>
      <c r="Y937" s="251">
        <f t="shared" ref="Y937:Y938" si="395">T937/R937</f>
      </c>
      <c r="Z937" s="253">
        <f t="shared" ref="Z937:Z938" si="533">W937/F937</f>
      </c>
      <c r="AA937" s="253">
        <f>W937/(F937+COUNT(W927:W936)*500)</f>
      </c>
      <c r="AB937" s="247">
        <f>SUM(AB927:AB936)</f>
      </c>
      <c r="AC937" s="247">
        <f>SUM(AC927:AC936)</f>
      </c>
      <c r="AD937" s="251">
        <f t="shared" ref="AD937:AD938" si="671">AB937/T937</f>
      </c>
      <c r="AE937" s="255">
        <f>(W937-AC937)/(F937+COUNT(W927:W936)*500)</f>
      </c>
      <c r="AF937" s="240"/>
    </row>
    <row r="938">
      <c r="A938" s="228"/>
      <c r="B938" s="229" t="s">
        <v>258</v>
      </c>
      <c r="C938" s="256" t="s">
        <v>273</v>
      </c>
      <c r="D938" s="231" t="s">
        <v>249</v>
      </c>
      <c r="E938" s="243">
        <v>1943.92</v>
      </c>
      <c r="F938" s="244">
        <f>E938+E939</f>
      </c>
      <c r="G938" s="232">
        <v>7328</v>
      </c>
      <c r="H938" s="232">
        <v>139</v>
      </c>
      <c r="I938" s="234">
        <f t="shared" si="740"/>
      </c>
      <c r="J938" s="235">
        <f t="shared" si="898"/>
      </c>
      <c r="K938" s="232">
        <v>21</v>
      </c>
      <c r="L938" s="235">
        <f t="shared" si="973"/>
      </c>
      <c r="M938" s="232">
        <v>0</v>
      </c>
      <c r="N938" s="236">
        <f t="shared" si="1035"/>
      </c>
      <c r="O938" s="232">
        <v>4</v>
      </c>
      <c r="P938" s="236">
        <f t="shared" si="1074"/>
      </c>
      <c r="Q938" s="237">
        <f>(M938+M939)/(O938+O939)</f>
      </c>
      <c r="R938" s="238">
        <v>6</v>
      </c>
      <c r="S938" s="237">
        <f>(O938+O939)/(K938+K939)</f>
      </c>
      <c r="T938" s="238">
        <v>0</v>
      </c>
      <c r="U938" s="239">
        <f t="shared" si="89"/>
      </c>
      <c r="V938" s="240">
        <f>(F938+500)/T938</f>
      </c>
      <c r="W938" s="241">
        <v>0</v>
      </c>
      <c r="X938" s="240">
        <f t="shared" si="257"/>
      </c>
      <c r="Y938" s="237">
        <f t="shared" si="395"/>
      </c>
      <c r="Z938" s="240">
        <f t="shared" si="533"/>
      </c>
      <c r="AA938" s="240">
        <f>W938/(F938+500)</f>
      </c>
      <c r="AB938" s="238">
        <v>0</v>
      </c>
      <c r="AC938" s="238">
        <v>0</v>
      </c>
      <c r="AD938" s="237">
        <f t="shared" si="671"/>
      </c>
      <c r="AE938" s="240">
        <f>(W938-AC938)/(F938+500)</f>
      </c>
      <c r="AF938" s="240" t="s">
        <v>250</v>
      </c>
    </row>
    <row r="939">
      <c r="A939" s="228"/>
      <c r="B939" s="229"/>
      <c r="C939" s="256"/>
      <c r="D939" s="231" t="s">
        <v>251</v>
      </c>
      <c r="E939" s="243">
        <v>1322.5</v>
      </c>
      <c r="F939" s="244"/>
      <c r="G939" s="232">
        <v>13317</v>
      </c>
      <c r="H939" s="245">
        <v>400</v>
      </c>
      <c r="I939" s="234">
        <f t="shared" si="740"/>
      </c>
      <c r="J939" s="235">
        <f t="shared" si="898"/>
      </c>
      <c r="K939" s="232">
        <v>19</v>
      </c>
      <c r="L939" s="235">
        <f t="shared" si="973"/>
      </c>
      <c r="M939" s="232">
        <v>0</v>
      </c>
      <c r="N939" s="236">
        <f t="shared" si="1035"/>
      </c>
      <c r="O939" s="232">
        <v>1</v>
      </c>
      <c r="P939" s="236">
        <f t="shared" si="1074"/>
      </c>
      <c r="Q939" s="237"/>
      <c r="R939" s="238"/>
      <c r="S939" s="237"/>
      <c r="T939" s="238"/>
      <c r="U939" s="239"/>
      <c r="V939" s="240"/>
      <c r="W939" s="241"/>
      <c r="X939" s="240"/>
      <c r="Y939" s="237"/>
      <c r="Z939" s="240"/>
      <c r="AA939" s="240"/>
      <c r="AB939" s="238"/>
      <c r="AC939" s="238"/>
      <c r="AD939" s="237"/>
      <c r="AE939" s="240"/>
      <c r="AF939" s="242" t="s">
        <v>303</v>
      </c>
    </row>
    <row r="940">
      <c r="A940" s="228"/>
      <c r="B940" s="316" t="s">
        <v>314</v>
      </c>
      <c r="C940" s="256" t="s">
        <v>273</v>
      </c>
      <c r="D940" s="231" t="s">
        <v>249</v>
      </c>
      <c r="E940" s="232">
        <v>294.95</v>
      </c>
      <c r="F940" s="233">
        <f>E940+E941</f>
      </c>
      <c r="G940" s="232">
        <v>1798</v>
      </c>
      <c r="H940" s="232">
        <v>39</v>
      </c>
      <c r="I940" s="234">
        <f t="shared" si="740"/>
      </c>
      <c r="J940" s="234">
        <f t="shared" ref="J940:J941" si="808">I940/H940</f>
      </c>
      <c r="K940" s="232">
        <v>5</v>
      </c>
      <c r="L940" s="235">
        <f t="shared" si="973"/>
      </c>
      <c r="M940" s="232">
        <v>0</v>
      </c>
      <c r="N940" s="236">
        <f t="shared" si="1035"/>
      </c>
      <c r="O940" s="232">
        <v>1</v>
      </c>
      <c r="P940" s="236">
        <f t="shared" si="1074"/>
      </c>
      <c r="Q940" s="237">
        <f>(M940+M941)/(O940+O941)</f>
      </c>
      <c r="R940" s="238">
        <v>5</v>
      </c>
      <c r="S940" s="237">
        <f>(O940+O941)/(K940+K941)</f>
      </c>
      <c r="T940" s="238">
        <v>1</v>
      </c>
      <c r="U940" s="239">
        <f>F940/T940</f>
      </c>
      <c r="V940" s="240">
        <f>(F940+500)/T940</f>
      </c>
      <c r="W940" s="241">
        <v>1692</v>
      </c>
      <c r="X940" s="240">
        <f>W940/T940</f>
      </c>
      <c r="Y940" s="237">
        <f>T940/R940</f>
      </c>
      <c r="Z940" s="240">
        <f>W940/F940</f>
      </c>
      <c r="AA940" s="240">
        <f>W940/(F940+500)</f>
      </c>
      <c r="AB940" s="238">
        <v>0</v>
      </c>
      <c r="AC940" s="238">
        <v>0</v>
      </c>
      <c r="AD940" s="237">
        <f>AB940/T940</f>
      </c>
      <c r="AE940" s="240">
        <f>(W940-AC940)/(F940+500)</f>
      </c>
      <c r="AF940" s="240" t="s">
        <v>250</v>
      </c>
    </row>
    <row r="941">
      <c r="A941" s="228"/>
      <c r="B941" s="229"/>
      <c r="C941" s="256"/>
      <c r="D941" s="231" t="s">
        <v>251</v>
      </c>
      <c r="E941" s="232">
        <v>920</v>
      </c>
      <c r="F941" s="233"/>
      <c r="G941" s="232">
        <v>9498</v>
      </c>
      <c r="H941" s="232">
        <v>242</v>
      </c>
      <c r="I941" s="234">
        <f t="shared" si="740"/>
      </c>
      <c r="J941" s="234">
        <f t="shared" si="808"/>
      </c>
      <c r="K941" s="232">
        <v>15</v>
      </c>
      <c r="L941" s="235">
        <f t="shared" si="973"/>
      </c>
      <c r="M941" s="232">
        <v>0</v>
      </c>
      <c r="N941" s="236">
        <f t="shared" si="1035"/>
      </c>
      <c r="O941" s="232">
        <v>0</v>
      </c>
      <c r="P941" s="236">
        <f t="shared" si="1074"/>
      </c>
      <c r="Q941" s="237"/>
      <c r="R941" s="238"/>
      <c r="S941" s="237"/>
      <c r="T941" s="238"/>
      <c r="U941" s="239"/>
      <c r="V941" s="240"/>
      <c r="W941" s="241"/>
      <c r="X941" s="240"/>
      <c r="Y941" s="237"/>
      <c r="Z941" s="240"/>
      <c r="AA941" s="240"/>
      <c r="AB941" s="238"/>
      <c r="AC941" s="238"/>
      <c r="AD941" s="237"/>
      <c r="AE941" s="240"/>
      <c r="AF941" s="242" t="s">
        <v>303</v>
      </c>
    </row>
    <row r="942">
      <c r="A942" s="228"/>
      <c r="B942" s="246" t="s">
        <v>257</v>
      </c>
      <c r="C942" s="246"/>
      <c r="D942" s="246"/>
      <c r="E942" s="247">
        <f>SUM(E938:E941)</f>
      </c>
      <c r="F942" s="247">
        <f>SUM(F938:F941)</f>
      </c>
      <c r="G942" s="247">
        <f>SUM(G938:G941)</f>
      </c>
      <c r="H942" s="247">
        <f>SUM(H938:H941)</f>
      </c>
      <c r="I942" s="248">
        <f t="shared" si="740"/>
      </c>
      <c r="J942" s="249">
        <f t="shared" ref="J942:J944" si="899">(E942/G942)*1000</f>
      </c>
      <c r="K942" s="247">
        <f>SUM(K938:K941)</f>
      </c>
      <c r="L942" s="249">
        <f t="shared" si="973"/>
      </c>
      <c r="M942" s="247">
        <f>SUM(M938:M941)</f>
      </c>
      <c r="N942" s="250">
        <f t="shared" si="1035"/>
      </c>
      <c r="O942" s="247">
        <f>SUM(O938:O941)</f>
      </c>
      <c r="P942" s="250">
        <f t="shared" si="1074"/>
      </c>
      <c r="Q942" s="251">
        <f>M942/O942</f>
      </c>
      <c r="R942" s="247">
        <f>SUM(R938:R941)</f>
      </c>
      <c r="S942" s="251">
        <f>(O942+O942)/(K942+K942)</f>
      </c>
      <c r="T942" s="247">
        <f>SUM(T938:T941)</f>
      </c>
      <c r="U942" s="252">
        <f t="shared" ref="U942:U943" si="90">F942/T942</f>
      </c>
      <c r="V942" s="253">
        <f>(F942+5*500)/T942</f>
      </c>
      <c r="W942" s="249">
        <f>SUM(W938:W941)</f>
      </c>
      <c r="X942" s="254">
        <f t="shared" ref="X942:X943" si="258">W942/T942</f>
      </c>
      <c r="Y942" s="251">
        <f t="shared" ref="Y942:Y943" si="396">T942/R942</f>
      </c>
      <c r="Z942" s="253">
        <f t="shared" ref="Z942:Z943" si="534">W942/F942</f>
      </c>
      <c r="AA942" s="253">
        <f>W942/(F942+COUNT(W938:W941)*500)</f>
      </c>
      <c r="AB942" s="247">
        <f>SUM(AB938:AB941)</f>
      </c>
      <c r="AC942" s="247">
        <f>SUM(AC938:AC941)</f>
      </c>
      <c r="AD942" s="251">
        <f t="shared" ref="AD942:AD943" si="672">AB942/T942</f>
      </c>
      <c r="AE942" s="255">
        <f>(W942-AC942)/(F942+COUNT(W938:W941))</f>
      </c>
      <c r="AF942" s="240"/>
    </row>
    <row r="943">
      <c r="A943" s="228"/>
      <c r="B943" s="229" t="s">
        <v>264</v>
      </c>
      <c r="C943" s="256" t="s">
        <v>259</v>
      </c>
      <c r="D943" s="231" t="s">
        <v>249</v>
      </c>
      <c r="E943" s="232">
        <v>1137.88</v>
      </c>
      <c r="F943" s="233">
        <f>E943+E944</f>
      </c>
      <c r="G943" s="232">
        <v>4728</v>
      </c>
      <c r="H943" s="232">
        <v>127</v>
      </c>
      <c r="I943" s="234">
        <f t="shared" si="740"/>
      </c>
      <c r="J943" s="235">
        <f t="shared" si="899"/>
      </c>
      <c r="K943" s="232">
        <v>10</v>
      </c>
      <c r="L943" s="235">
        <f t="shared" si="973"/>
      </c>
      <c r="M943" s="232">
        <v>1</v>
      </c>
      <c r="N943" s="236">
        <f t="shared" si="1035"/>
      </c>
      <c r="O943" s="232">
        <v>3</v>
      </c>
      <c r="P943" s="236">
        <f t="shared" si="1074"/>
      </c>
      <c r="Q943" s="237">
        <f>(M943+M944)/(O943+O944)</f>
      </c>
      <c r="R943" s="238">
        <v>7</v>
      </c>
      <c r="S943" s="237">
        <f>(O943+O944)/(K943+K944)</f>
      </c>
      <c r="T943" s="238">
        <v>3</v>
      </c>
      <c r="U943" s="239">
        <f t="shared" si="90"/>
      </c>
      <c r="V943" s="240">
        <f>(F943+500)/T943</f>
      </c>
      <c r="W943" s="241">
        <v>2466.779999999999</v>
      </c>
      <c r="X943" s="240">
        <f t="shared" si="258"/>
      </c>
      <c r="Y943" s="237">
        <f t="shared" si="396"/>
      </c>
      <c r="Z943" s="240">
        <f t="shared" si="534"/>
      </c>
      <c r="AA943" s="240">
        <f>W943/(F943+500)</f>
      </c>
      <c r="AB943" s="238">
        <v>1</v>
      </c>
      <c r="AC943" s="238">
        <v>471.6</v>
      </c>
      <c r="AD943" s="237">
        <f t="shared" si="672"/>
      </c>
      <c r="AE943" s="240">
        <f>(W943-AC943)/(F943+500)</f>
      </c>
      <c r="AF943" s="240" t="s">
        <v>266</v>
      </c>
    </row>
    <row r="944">
      <c r="A944" s="228"/>
      <c r="B944" s="229"/>
      <c r="C944" s="256"/>
      <c r="D944" s="231" t="s">
        <v>251</v>
      </c>
      <c r="E944" s="232">
        <v>1001.7</v>
      </c>
      <c r="F944" s="233"/>
      <c r="G944" s="232">
        <v>12186</v>
      </c>
      <c r="H944" s="232">
        <v>381</v>
      </c>
      <c r="I944" s="234">
        <f t="shared" si="740"/>
      </c>
      <c r="J944" s="235">
        <f t="shared" si="899"/>
      </c>
      <c r="K944" s="232">
        <v>10</v>
      </c>
      <c r="L944" s="235">
        <f t="shared" si="973"/>
      </c>
      <c r="M944" s="232">
        <v>1</v>
      </c>
      <c r="N944" s="236">
        <f t="shared" si="1035"/>
      </c>
      <c r="O944" s="232">
        <v>1</v>
      </c>
      <c r="P944" s="236">
        <f t="shared" si="1074"/>
      </c>
      <c r="Q944" s="237"/>
      <c r="R944" s="238"/>
      <c r="S944" s="237"/>
      <c r="T944" s="238"/>
      <c r="U944" s="239"/>
      <c r="V944" s="240"/>
      <c r="W944" s="241"/>
      <c r="X944" s="240"/>
      <c r="Y944" s="237"/>
      <c r="Z944" s="240"/>
      <c r="AA944" s="240"/>
      <c r="AB944" s="238"/>
      <c r="AC944" s="238"/>
      <c r="AD944" s="237"/>
      <c r="AE944" s="240"/>
      <c r="AF944" s="242" t="s">
        <v>252</v>
      </c>
    </row>
    <row r="945">
      <c r="A945" s="228"/>
      <c r="B945" s="229" t="s">
        <v>268</v>
      </c>
      <c r="C945" s="256" t="s">
        <v>259</v>
      </c>
      <c r="D945" s="231" t="s">
        <v>249</v>
      </c>
      <c r="E945" s="232">
        <v>2324.39</v>
      </c>
      <c r="F945" s="233">
        <f>E945+E946</f>
      </c>
      <c r="G945" s="232">
        <v>20089</v>
      </c>
      <c r="H945" s="232">
        <v>318</v>
      </c>
      <c r="I945" s="234">
        <f t="shared" si="740"/>
      </c>
      <c r="J945" s="234">
        <f t="shared" ref="J945:J946" si="809">I945/H945</f>
      </c>
      <c r="K945" s="232">
        <v>15</v>
      </c>
      <c r="L945" s="235">
        <f t="shared" si="973"/>
      </c>
      <c r="M945" s="232">
        <v>2</v>
      </c>
      <c r="N945" s="236">
        <f t="shared" si="1035"/>
      </c>
      <c r="O945" s="232">
        <v>0</v>
      </c>
      <c r="P945" s="236">
        <f t="shared" si="1074"/>
      </c>
      <c r="Q945" s="237">
        <f>(M945+M946)/(O945+O946)</f>
      </c>
      <c r="R945" s="238">
        <v>8</v>
      </c>
      <c r="S945" s="237">
        <f>(O945+O946)/(K945+K946)</f>
      </c>
      <c r="T945" s="238">
        <v>3</v>
      </c>
      <c r="U945" s="239">
        <f>F945/T945</f>
      </c>
      <c r="V945" s="240">
        <f>(F945+500)/T945</f>
      </c>
      <c r="W945" s="241">
        <v>5792.4000000000015</v>
      </c>
      <c r="X945" s="240">
        <f>W945/T945</f>
      </c>
      <c r="Y945" s="237">
        <f>T945/R945</f>
      </c>
      <c r="Z945" s="240">
        <f>W945/F945</f>
      </c>
      <c r="AA945" s="240">
        <f>W945/(F945+500)</f>
      </c>
      <c r="AB945" s="238">
        <v>0</v>
      </c>
      <c r="AC945" s="238">
        <v>0</v>
      </c>
      <c r="AD945" s="237">
        <f>AB945/T945</f>
      </c>
      <c r="AE945" s="240">
        <f>(W945-AC945)/(F945+500)</f>
      </c>
      <c r="AF945" s="240" t="s">
        <v>266</v>
      </c>
    </row>
    <row r="946">
      <c r="A946" s="228"/>
      <c r="B946" s="229"/>
      <c r="C946" s="256"/>
      <c r="D946" s="231" t="s">
        <v>251</v>
      </c>
      <c r="E946" s="232">
        <v>876.58</v>
      </c>
      <c r="F946" s="233"/>
      <c r="G946" s="232">
        <v>11731</v>
      </c>
      <c r="H946" s="232">
        <v>330</v>
      </c>
      <c r="I946" s="234">
        <f t="shared" si="740"/>
      </c>
      <c r="J946" s="234">
        <f t="shared" si="809"/>
      </c>
      <c r="K946" s="232">
        <v>13</v>
      </c>
      <c r="L946" s="235">
        <f t="shared" si="973"/>
      </c>
      <c r="M946" s="232">
        <v>1</v>
      </c>
      <c r="N946" s="236">
        <f t="shared" si="1035"/>
      </c>
      <c r="O946" s="232">
        <v>1</v>
      </c>
      <c r="P946" s="236">
        <f t="shared" si="1074"/>
      </c>
      <c r="Q946" s="237"/>
      <c r="R946" s="238"/>
      <c r="S946" s="237"/>
      <c r="T946" s="238"/>
      <c r="U946" s="239"/>
      <c r="V946" s="240"/>
      <c r="W946" s="241"/>
      <c r="X946" s="240"/>
      <c r="Y946" s="237"/>
      <c r="Z946" s="240"/>
      <c r="AA946" s="240"/>
      <c r="AB946" s="238"/>
      <c r="AC946" s="238"/>
      <c r="AD946" s="237"/>
      <c r="AE946" s="240"/>
      <c r="AF946" s="242" t="s">
        <v>252</v>
      </c>
    </row>
    <row r="947">
      <c r="A947" s="228"/>
      <c r="B947" s="229" t="s">
        <v>269</v>
      </c>
      <c r="C947" s="256" t="s">
        <v>259</v>
      </c>
      <c r="D947" s="231" t="s">
        <v>249</v>
      </c>
      <c r="E947" s="232">
        <v>1315.77</v>
      </c>
      <c r="F947" s="233">
        <f>E947+E948</f>
      </c>
      <c r="G947" s="232">
        <v>9011</v>
      </c>
      <c r="H947" s="232">
        <v>187</v>
      </c>
      <c r="I947" s="234">
        <f t="shared" si="740"/>
      </c>
      <c r="J947" s="235">
        <f t="shared" ref="J947:J948" si="900">(E947/G947)*1000</f>
      </c>
      <c r="K947" s="232">
        <v>14</v>
      </c>
      <c r="L947" s="235">
        <f t="shared" si="973"/>
      </c>
      <c r="M947" s="232">
        <v>0</v>
      </c>
      <c r="N947" s="236">
        <f t="shared" si="1035"/>
      </c>
      <c r="O947" s="232">
        <v>3</v>
      </c>
      <c r="P947" s="236">
        <f t="shared" si="1074"/>
      </c>
      <c r="Q947" s="237">
        <f>(M947+M948)/(O947+O948)</f>
      </c>
      <c r="R947" s="238">
        <v>11</v>
      </c>
      <c r="S947" s="237">
        <f>(O947+O948)/(K947+K948)</f>
      </c>
      <c r="T947" s="238">
        <v>3</v>
      </c>
      <c r="U947" s="239">
        <f>F947/T947</f>
      </c>
      <c r="V947" s="240">
        <f>(F947+500)/T947</f>
      </c>
      <c r="W947" s="241">
        <v>6081.5999999999985</v>
      </c>
      <c r="X947" s="240">
        <f>W947/T947</f>
      </c>
      <c r="Y947" s="237">
        <f>T947/R947</f>
      </c>
      <c r="Z947" s="240">
        <f>W947/F947</f>
      </c>
      <c r="AA947" s="240">
        <f>W947/(F947+500)</f>
      </c>
      <c r="AB947" s="238">
        <v>0</v>
      </c>
      <c r="AC947" s="238">
        <v>0</v>
      </c>
      <c r="AD947" s="237">
        <f>AB947/T947</f>
      </c>
      <c r="AE947" s="240">
        <f>(W947-AC947)/(F947+500)</f>
      </c>
      <c r="AF947" s="240" t="s">
        <v>266</v>
      </c>
    </row>
    <row r="948">
      <c r="A948" s="228"/>
      <c r="B948" s="229"/>
      <c r="C948" s="256"/>
      <c r="D948" s="231" t="s">
        <v>251</v>
      </c>
      <c r="E948" s="232">
        <v>1138.99</v>
      </c>
      <c r="F948" s="233"/>
      <c r="G948" s="232">
        <v>9583</v>
      </c>
      <c r="H948" s="232">
        <v>325</v>
      </c>
      <c r="I948" s="234">
        <f t="shared" si="740"/>
      </c>
      <c r="J948" s="235">
        <f t="shared" si="900"/>
      </c>
      <c r="K948" s="232">
        <v>23</v>
      </c>
      <c r="L948" s="235">
        <f t="shared" si="973"/>
      </c>
      <c r="M948" s="232">
        <v>2</v>
      </c>
      <c r="N948" s="236">
        <f t="shared" si="1035"/>
      </c>
      <c r="O948" s="232">
        <v>6</v>
      </c>
      <c r="P948" s="236">
        <f t="shared" si="1074"/>
      </c>
      <c r="Q948" s="237"/>
      <c r="R948" s="238"/>
      <c r="S948" s="237"/>
      <c r="T948" s="238"/>
      <c r="U948" s="239"/>
      <c r="V948" s="240"/>
      <c r="W948" s="241"/>
      <c r="X948" s="240"/>
      <c r="Y948" s="237"/>
      <c r="Z948" s="240"/>
      <c r="AA948" s="240"/>
      <c r="AB948" s="238"/>
      <c r="AC948" s="238"/>
      <c r="AD948" s="237"/>
      <c r="AE948" s="240"/>
      <c r="AF948" s="242" t="s">
        <v>252</v>
      </c>
    </row>
    <row r="949">
      <c r="A949" s="228"/>
      <c r="B949" s="229" t="s">
        <v>270</v>
      </c>
      <c r="C949" s="256" t="s">
        <v>259</v>
      </c>
      <c r="D949" s="231" t="s">
        <v>249</v>
      </c>
      <c r="E949" s="232">
        <v>1240.6</v>
      </c>
      <c r="F949" s="233">
        <f>E949+E950</f>
      </c>
      <c r="G949" s="232">
        <v>6368</v>
      </c>
      <c r="H949" s="232">
        <v>117</v>
      </c>
      <c r="I949" s="234">
        <f t="shared" si="740"/>
      </c>
      <c r="J949" s="234">
        <f t="shared" ref="J949:J950" si="810">I949/H949</f>
      </c>
      <c r="K949" s="232">
        <v>13</v>
      </c>
      <c r="L949" s="235">
        <f t="shared" si="973"/>
      </c>
      <c r="M949" s="232">
        <v>1</v>
      </c>
      <c r="N949" s="236">
        <f t="shared" si="1035"/>
      </c>
      <c r="O949" s="232">
        <v>2</v>
      </c>
      <c r="P949" s="236">
        <f t="shared" si="1074"/>
      </c>
      <c r="Q949" s="237">
        <f>(M949+M950)/(O949+O950)</f>
      </c>
      <c r="R949" s="238">
        <v>11</v>
      </c>
      <c r="S949" s="237">
        <f>(O949+O950)/(K949+K950)</f>
      </c>
      <c r="T949" s="238">
        <v>7</v>
      </c>
      <c r="U949" s="239">
        <f>F949/T949</f>
      </c>
      <c r="V949" s="240">
        <f>(F949+500)/T949</f>
      </c>
      <c r="W949" s="241">
        <v>1844.4000000000015</v>
      </c>
      <c r="X949" s="240">
        <f>W949/T949</f>
      </c>
      <c r="Y949" s="237">
        <f>T949/R949</f>
      </c>
      <c r="Z949" s="240">
        <f>W949/F949</f>
      </c>
      <c r="AA949" s="240">
        <f>W949/(F949+500)</f>
      </c>
      <c r="AB949" s="238">
        <v>0</v>
      </c>
      <c r="AC949" s="238">
        <v>0</v>
      </c>
      <c r="AD949" s="237">
        <f>AB949/T949</f>
      </c>
      <c r="AE949" s="240">
        <f>(W949-AC949)/(F949+500)</f>
      </c>
      <c r="AF949" s="240" t="s">
        <v>266</v>
      </c>
    </row>
    <row r="950">
      <c r="A950" s="228"/>
      <c r="B950" s="229"/>
      <c r="C950" s="256"/>
      <c r="D950" s="231" t="s">
        <v>251</v>
      </c>
      <c r="E950" s="232">
        <v>1128.19</v>
      </c>
      <c r="F950" s="233"/>
      <c r="G950" s="232">
        <v>9606</v>
      </c>
      <c r="H950" s="232">
        <v>402</v>
      </c>
      <c r="I950" s="234">
        <f t="shared" si="740"/>
      </c>
      <c r="J950" s="234">
        <f t="shared" si="810"/>
      </c>
      <c r="K950" s="232">
        <v>13</v>
      </c>
      <c r="L950" s="235">
        <f t="shared" si="973"/>
      </c>
      <c r="M950" s="232">
        <v>0</v>
      </c>
      <c r="N950" s="236">
        <f t="shared" si="1035"/>
      </c>
      <c r="O950" s="232">
        <v>2</v>
      </c>
      <c r="P950" s="236">
        <f t="shared" si="1074"/>
      </c>
      <c r="Q950" s="237"/>
      <c r="R950" s="238"/>
      <c r="S950" s="237"/>
      <c r="T950" s="238"/>
      <c r="U950" s="239"/>
      <c r="V950" s="240"/>
      <c r="W950" s="241"/>
      <c r="X950" s="240"/>
      <c r="Y950" s="237"/>
      <c r="Z950" s="240"/>
      <c r="AA950" s="240"/>
      <c r="AB950" s="238"/>
      <c r="AC950" s="238"/>
      <c r="AD950" s="237"/>
      <c r="AE950" s="240"/>
      <c r="AF950" s="242" t="s">
        <v>252</v>
      </c>
    </row>
    <row r="951">
      <c r="A951" s="228"/>
      <c r="B951" s="229" t="s">
        <v>271</v>
      </c>
      <c r="C951" s="256" t="s">
        <v>259</v>
      </c>
      <c r="D951" s="231" t="s">
        <v>249</v>
      </c>
      <c r="E951" s="232">
        <v>834.06</v>
      </c>
      <c r="F951" s="233">
        <f>E951+E952</f>
      </c>
      <c r="G951" s="232">
        <v>3540</v>
      </c>
      <c r="H951" s="232">
        <v>74</v>
      </c>
      <c r="I951" s="234">
        <f t="shared" si="740"/>
      </c>
      <c r="J951" s="235">
        <f t="shared" ref="J951:J963" si="901">(E951/G951)*1000</f>
      </c>
      <c r="K951" s="232">
        <v>10</v>
      </c>
      <c r="L951" s="235">
        <f t="shared" si="973"/>
      </c>
      <c r="M951" s="232">
        <v>0</v>
      </c>
      <c r="N951" s="236">
        <f t="shared" si="1035"/>
      </c>
      <c r="O951" s="232">
        <v>3</v>
      </c>
      <c r="P951" s="236">
        <f t="shared" si="1074"/>
      </c>
      <c r="Q951" s="237">
        <f>(M951+M952)/(O951+O952)</f>
      </c>
      <c r="R951" s="238">
        <v>8</v>
      </c>
      <c r="S951" s="237">
        <f>(O951+O952)/(K951+K952)</f>
      </c>
      <c r="T951" s="238">
        <v>2</v>
      </c>
      <c r="U951" s="239">
        <f>F951/T951</f>
      </c>
      <c r="V951" s="240">
        <f>(F951+500)/T951</f>
      </c>
      <c r="W951" s="241">
        <v>4099.199999999997</v>
      </c>
      <c r="X951" s="240">
        <f>W951/T951</f>
      </c>
      <c r="Y951" s="237">
        <f>T951/R951</f>
      </c>
      <c r="Z951" s="240">
        <f>W951/F951</f>
      </c>
      <c r="AA951" s="240">
        <f>W951/(F951+500)</f>
      </c>
      <c r="AB951" s="238">
        <v>0</v>
      </c>
      <c r="AC951" s="238">
        <v>0</v>
      </c>
      <c r="AD951" s="237">
        <f>AB951/T951</f>
      </c>
      <c r="AE951" s="240">
        <f>(W951-AC951)/(F951+500)</f>
      </c>
      <c r="AF951" s="240" t="s">
        <v>266</v>
      </c>
    </row>
    <row r="952">
      <c r="A952" s="228"/>
      <c r="B952" s="229"/>
      <c r="C952" s="256"/>
      <c r="D952" s="231" t="s">
        <v>251</v>
      </c>
      <c r="E952" s="232">
        <v>1443.84</v>
      </c>
      <c r="F952" s="233"/>
      <c r="G952" s="232">
        <v>13046</v>
      </c>
      <c r="H952" s="232">
        <v>563</v>
      </c>
      <c r="I952" s="234">
        <f t="shared" si="740"/>
      </c>
      <c r="J952" s="235">
        <f t="shared" si="901"/>
      </c>
      <c r="K952" s="232">
        <v>22</v>
      </c>
      <c r="L952" s="235">
        <f t="shared" si="973"/>
      </c>
      <c r="M952" s="232">
        <v>2</v>
      </c>
      <c r="N952" s="236">
        <f t="shared" si="1035"/>
      </c>
      <c r="O952" s="232">
        <v>3</v>
      </c>
      <c r="P952" s="236">
        <f t="shared" si="1074"/>
      </c>
      <c r="Q952" s="237"/>
      <c r="R952" s="238"/>
      <c r="S952" s="237"/>
      <c r="T952" s="238"/>
      <c r="U952" s="239"/>
      <c r="V952" s="240"/>
      <c r="W952" s="241"/>
      <c r="X952" s="240"/>
      <c r="Y952" s="237"/>
      <c r="Z952" s="240"/>
      <c r="AA952" s="240"/>
      <c r="AB952" s="238"/>
      <c r="AC952" s="238"/>
      <c r="AD952" s="237"/>
      <c r="AE952" s="240"/>
      <c r="AF952" s="242" t="s">
        <v>252</v>
      </c>
    </row>
    <row r="953">
      <c r="A953" s="228"/>
      <c r="B953" s="246" t="s">
        <v>257</v>
      </c>
      <c r="C953" s="246"/>
      <c r="D953" s="246"/>
      <c r="E953" s="247">
        <f>SUM(E943:E952)</f>
      </c>
      <c r="F953" s="247">
        <f>SUM(F943:F952)</f>
      </c>
      <c r="G953" s="247">
        <f>SUM(G943:G952)</f>
      </c>
      <c r="H953" s="247">
        <f>SUM(H943:H952)</f>
      </c>
      <c r="I953" s="248">
        <f t="shared" si="740"/>
      </c>
      <c r="J953" s="249">
        <f t="shared" si="901"/>
      </c>
      <c r="K953" s="247">
        <f>SUM(K943:K952)</f>
      </c>
      <c r="L953" s="249">
        <f t="shared" si="973"/>
      </c>
      <c r="M953" s="247">
        <f>SUM(M943:M952)</f>
      </c>
      <c r="N953" s="250">
        <f t="shared" si="1035"/>
      </c>
      <c r="O953" s="247">
        <f>SUM(O943:O952)</f>
      </c>
      <c r="P953" s="250">
        <f t="shared" si="1074"/>
      </c>
      <c r="Q953" s="251">
        <f>M953/O953</f>
      </c>
      <c r="R953" s="247">
        <f>SUM(R943:R952)</f>
      </c>
      <c r="S953" s="251">
        <f>(O953+O953)/(K953+K953)</f>
      </c>
      <c r="T953" s="247">
        <f>SUM(T943:T952)</f>
      </c>
      <c r="U953" s="252">
        <f t="shared" ref="U953:U954" si="91">F953/T953</f>
      </c>
      <c r="V953" s="253">
        <f>(F953+5*500)/T953</f>
      </c>
      <c r="W953" s="249">
        <f>SUM(W943:W952)</f>
      </c>
      <c r="X953" s="254">
        <f t="shared" ref="X953:X954" si="259">W953/T953</f>
      </c>
      <c r="Y953" s="251">
        <f t="shared" ref="Y953:Y954" si="397">T953/R953</f>
      </c>
      <c r="Z953" s="253">
        <f t="shared" ref="Z953:Z954" si="535">W953/F953</f>
      </c>
      <c r="AA953" s="253">
        <f>W953/(F953+COUNT(W943:W952)*500)</f>
      </c>
      <c r="AB953" s="247">
        <f>SUM(AB943:AB952)</f>
      </c>
      <c r="AC953" s="247">
        <f>SUM(AC943:AC952)</f>
      </c>
      <c r="AD953" s="251">
        <f t="shared" ref="AD953:AD954" si="673">AB953/T953</f>
      </c>
      <c r="AE953" s="255">
        <f>(W953-AC953)/(F953+COUNT(W943:W952)*500)</f>
      </c>
      <c r="AF953" s="240"/>
    </row>
    <row r="954">
      <c r="A954" s="228"/>
      <c r="B954" s="229" t="s">
        <v>272</v>
      </c>
      <c r="C954" s="256" t="s">
        <v>291</v>
      </c>
      <c r="D954" s="231" t="s">
        <v>249</v>
      </c>
      <c r="E954" s="232">
        <v>1150.54</v>
      </c>
      <c r="F954" s="233">
        <f>E954+E955</f>
      </c>
      <c r="G954" s="232">
        <v>3898</v>
      </c>
      <c r="H954" s="232">
        <v>111</v>
      </c>
      <c r="I954" s="234">
        <f t="shared" si="740"/>
      </c>
      <c r="J954" s="235">
        <f t="shared" si="901"/>
      </c>
      <c r="K954" s="232">
        <v>13</v>
      </c>
      <c r="L954" s="235">
        <f t="shared" si="973"/>
      </c>
      <c r="M954" s="232">
        <v>2</v>
      </c>
      <c r="N954" s="236">
        <f t="shared" si="1035"/>
      </c>
      <c r="O954" s="232">
        <v>4</v>
      </c>
      <c r="P954" s="236">
        <f t="shared" si="1074"/>
      </c>
      <c r="Q954" s="237">
        <f>(M954+M955)/(O954+O955)</f>
      </c>
      <c r="R954" s="238">
        <v>16</v>
      </c>
      <c r="S954" s="237">
        <f>(O954+O955)/(K954+K955)</f>
      </c>
      <c r="T954" s="238">
        <v>7</v>
      </c>
      <c r="U954" s="239">
        <f t="shared" si="91"/>
      </c>
      <c r="V954" s="240">
        <f>(F954+500)/T954</f>
      </c>
      <c r="W954" s="241">
        <v>8194.800000000003</v>
      </c>
      <c r="X954" s="240">
        <f t="shared" si="259"/>
      </c>
      <c r="Y954" s="237">
        <f t="shared" si="397"/>
      </c>
      <c r="Z954" s="240">
        <f t="shared" si="535"/>
      </c>
      <c r="AA954" s="240">
        <f>W954/(F954+500)</f>
      </c>
      <c r="AB954" s="238">
        <v>5</v>
      </c>
      <c r="AC954" s="238">
        <v>4141.2</v>
      </c>
      <c r="AD954" s="237">
        <f t="shared" si="673"/>
      </c>
      <c r="AE954" s="240">
        <f>(W954-AC954)/(F954+500)</f>
      </c>
      <c r="AF954" s="240" t="s">
        <v>266</v>
      </c>
    </row>
    <row r="955">
      <c r="A955" s="228"/>
      <c r="B955" s="229"/>
      <c r="C955" s="256"/>
      <c r="D955" s="231" t="s">
        <v>251</v>
      </c>
      <c r="E955" s="232">
        <v>2751.26</v>
      </c>
      <c r="F955" s="233"/>
      <c r="G955" s="232">
        <v>29485</v>
      </c>
      <c r="H955" s="232">
        <v>1272</v>
      </c>
      <c r="I955" s="234">
        <f t="shared" si="740"/>
      </c>
      <c r="J955" s="235">
        <f t="shared" si="901"/>
      </c>
      <c r="K955" s="232">
        <v>52</v>
      </c>
      <c r="L955" s="235">
        <f t="shared" si="973"/>
      </c>
      <c r="M955" s="232">
        <v>1</v>
      </c>
      <c r="N955" s="236">
        <f t="shared" si="1035"/>
      </c>
      <c r="O955" s="232">
        <v>1</v>
      </c>
      <c r="P955" s="236">
        <f t="shared" si="1074"/>
      </c>
      <c r="Q955" s="237"/>
      <c r="R955" s="238"/>
      <c r="S955" s="237"/>
      <c r="T955" s="238"/>
      <c r="U955" s="239"/>
      <c r="V955" s="240"/>
      <c r="W955" s="241"/>
      <c r="X955" s="240"/>
      <c r="Y955" s="237"/>
      <c r="Z955" s="240"/>
      <c r="AA955" s="240"/>
      <c r="AB955" s="238"/>
      <c r="AC955" s="238"/>
      <c r="AD955" s="237"/>
      <c r="AE955" s="240"/>
      <c r="AF955" s="242" t="s">
        <v>252</v>
      </c>
    </row>
    <row r="956">
      <c r="A956" s="228"/>
      <c r="B956" s="229" t="s">
        <v>274</v>
      </c>
      <c r="C956" s="256" t="s">
        <v>291</v>
      </c>
      <c r="D956" s="231" t="s">
        <v>249</v>
      </c>
      <c r="E956" s="232">
        <v>3942.68</v>
      </c>
      <c r="F956" s="233">
        <f>E956+E957</f>
      </c>
      <c r="G956" s="232">
        <v>18461</v>
      </c>
      <c r="H956" s="232">
        <v>479</v>
      </c>
      <c r="I956" s="234">
        <f t="shared" si="740"/>
      </c>
      <c r="J956" s="235">
        <f t="shared" si="901"/>
      </c>
      <c r="K956" s="232">
        <v>54</v>
      </c>
      <c r="L956" s="235">
        <f t="shared" si="973"/>
      </c>
      <c r="M956" s="232">
        <v>3</v>
      </c>
      <c r="N956" s="236">
        <f t="shared" si="1035"/>
      </c>
      <c r="O956" s="232">
        <v>11</v>
      </c>
      <c r="P956" s="236">
        <f t="shared" si="1074"/>
      </c>
      <c r="Q956" s="237">
        <f>(M956+M957)/(O956+O957)</f>
      </c>
      <c r="R956" s="238">
        <v>23</v>
      </c>
      <c r="S956" s="237">
        <f>(O956+O957)/(K956+K957)</f>
      </c>
      <c r="T956" s="238">
        <v>3</v>
      </c>
      <c r="U956" s="239">
        <f>F956/T956</f>
      </c>
      <c r="V956" s="240">
        <f>(F956+500)/T956</f>
      </c>
      <c r="W956" s="241">
        <v>5498.4000000000015</v>
      </c>
      <c r="X956" s="240">
        <f>W956/T956</f>
      </c>
      <c r="Y956" s="237">
        <f>T956/R956</f>
      </c>
      <c r="Z956" s="240">
        <f>W956/F956</f>
      </c>
      <c r="AA956" s="240">
        <f>W956/(F956+500)</f>
      </c>
      <c r="AB956" s="238">
        <v>0</v>
      </c>
      <c r="AC956" s="238">
        <v>0</v>
      </c>
      <c r="AD956" s="237">
        <f>AB956/T956</f>
      </c>
      <c r="AE956" s="240">
        <f>(W956-AC956)/(F956+500)</f>
      </c>
      <c r="AF956" s="240" t="s">
        <v>266</v>
      </c>
    </row>
    <row r="957">
      <c r="A957" s="228"/>
      <c r="B957" s="229"/>
      <c r="C957" s="256"/>
      <c r="D957" s="231" t="s">
        <v>251</v>
      </c>
      <c r="E957" s="232">
        <v>1698.6</v>
      </c>
      <c r="F957" s="233"/>
      <c r="G957" s="232">
        <v>24070</v>
      </c>
      <c r="H957" s="232">
        <v>777</v>
      </c>
      <c r="I957" s="234">
        <f t="shared" si="740"/>
      </c>
      <c r="J957" s="235">
        <f t="shared" si="901"/>
      </c>
      <c r="K957" s="232">
        <v>33</v>
      </c>
      <c r="L957" s="235">
        <f t="shared" si="973"/>
      </c>
      <c r="M957" s="232">
        <v>1</v>
      </c>
      <c r="N957" s="236">
        <f t="shared" si="1035"/>
      </c>
      <c r="O957" s="232">
        <v>6</v>
      </c>
      <c r="P957" s="236">
        <f t="shared" si="1074"/>
      </c>
      <c r="Q957" s="237"/>
      <c r="R957" s="238"/>
      <c r="S957" s="237"/>
      <c r="T957" s="238"/>
      <c r="U957" s="239"/>
      <c r="V957" s="240"/>
      <c r="W957" s="241"/>
      <c r="X957" s="240"/>
      <c r="Y957" s="237"/>
      <c r="Z957" s="240"/>
      <c r="AA957" s="240"/>
      <c r="AB957" s="238"/>
      <c r="AC957" s="238"/>
      <c r="AD957" s="237"/>
      <c r="AE957" s="240"/>
      <c r="AF957" s="242" t="s">
        <v>252</v>
      </c>
    </row>
    <row r="958">
      <c r="A958" s="228"/>
      <c r="B958" s="229" t="s">
        <v>275</v>
      </c>
      <c r="C958" s="256" t="s">
        <v>291</v>
      </c>
      <c r="D958" s="231" t="s">
        <v>249</v>
      </c>
      <c r="E958" s="232">
        <v>1232.62</v>
      </c>
      <c r="F958" s="233">
        <f>E958+E959</f>
      </c>
      <c r="G958" s="232">
        <v>6242</v>
      </c>
      <c r="H958" s="232">
        <v>163</v>
      </c>
      <c r="I958" s="234">
        <f t="shared" si="740"/>
      </c>
      <c r="J958" s="235">
        <f t="shared" si="901"/>
      </c>
      <c r="K958" s="232">
        <v>22</v>
      </c>
      <c r="L958" s="235">
        <f t="shared" si="973"/>
      </c>
      <c r="M958" s="232">
        <v>1</v>
      </c>
      <c r="N958" s="236">
        <f t="shared" si="1035"/>
      </c>
      <c r="O958" s="232">
        <v>3</v>
      </c>
      <c r="P958" s="236">
        <f t="shared" si="1074"/>
      </c>
      <c r="Q958" s="237">
        <f>(M958+M959)/(O958+O959)</f>
      </c>
      <c r="R958" s="238">
        <v>12</v>
      </c>
      <c r="S958" s="237">
        <f>(O958+O959)/(K958+K959)</f>
      </c>
      <c r="T958" s="238">
        <v>1</v>
      </c>
      <c r="U958" s="239">
        <f>F958/T958</f>
      </c>
      <c r="V958" s="240">
        <f>(F958+500)/T958</f>
      </c>
      <c r="W958" s="241">
        <v>715.1999999999971</v>
      </c>
      <c r="X958" s="240">
        <f>W958/T958</f>
      </c>
      <c r="Y958" s="237">
        <f>T958/R958</f>
      </c>
      <c r="Z958" s="240">
        <f>W958/F958</f>
      </c>
      <c r="AA958" s="240">
        <f>W958/(F958+500)</f>
      </c>
      <c r="AB958" s="238">
        <v>0</v>
      </c>
      <c r="AC958" s="238">
        <v>0</v>
      </c>
      <c r="AD958" s="237">
        <f>AB958/T958</f>
      </c>
      <c r="AE958" s="240">
        <f>(W958-AC958)/(F958+500)</f>
      </c>
      <c r="AF958" s="240" t="s">
        <v>266</v>
      </c>
    </row>
    <row r="959">
      <c r="A959" s="228"/>
      <c r="B959" s="229"/>
      <c r="C959" s="256"/>
      <c r="D959" s="231" t="s">
        <v>251</v>
      </c>
      <c r="E959" s="232">
        <v>1964.49</v>
      </c>
      <c r="F959" s="233"/>
      <c r="G959" s="232">
        <v>21375</v>
      </c>
      <c r="H959" s="232">
        <v>940</v>
      </c>
      <c r="I959" s="234">
        <f t="shared" si="740"/>
      </c>
      <c r="J959" s="235">
        <f t="shared" si="901"/>
      </c>
      <c r="K959" s="232">
        <v>38</v>
      </c>
      <c r="L959" s="235">
        <f t="shared" si="973"/>
      </c>
      <c r="M959" s="232">
        <v>0</v>
      </c>
      <c r="N959" s="236">
        <f t="shared" si="1035"/>
      </c>
      <c r="O959" s="232">
        <v>6</v>
      </c>
      <c r="P959" s="236">
        <f t="shared" si="1074"/>
      </c>
      <c r="Q959" s="237"/>
      <c r="R959" s="238"/>
      <c r="S959" s="237"/>
      <c r="T959" s="238"/>
      <c r="U959" s="239"/>
      <c r="V959" s="240"/>
      <c r="W959" s="241"/>
      <c r="X959" s="240"/>
      <c r="Y959" s="237"/>
      <c r="Z959" s="240"/>
      <c r="AA959" s="240"/>
      <c r="AB959" s="238"/>
      <c r="AC959" s="238"/>
      <c r="AD959" s="237"/>
      <c r="AE959" s="240"/>
      <c r="AF959" s="242" t="s">
        <v>252</v>
      </c>
    </row>
    <row r="960">
      <c r="A960" s="228"/>
      <c r="B960" s="229" t="s">
        <v>276</v>
      </c>
      <c r="C960" s="256" t="s">
        <v>291</v>
      </c>
      <c r="D960" s="231" t="s">
        <v>249</v>
      </c>
      <c r="E960" s="232">
        <v>3291.94</v>
      </c>
      <c r="F960" s="233">
        <f>E960+E961</f>
      </c>
      <c r="G960" s="232">
        <v>16790</v>
      </c>
      <c r="H960" s="232">
        <v>732</v>
      </c>
      <c r="I960" s="234">
        <f t="shared" si="740"/>
      </c>
      <c r="J960" s="235">
        <f t="shared" si="901"/>
      </c>
      <c r="K960" s="232">
        <v>50</v>
      </c>
      <c r="L960" s="235">
        <f t="shared" si="973"/>
      </c>
      <c r="M960" s="232">
        <v>0</v>
      </c>
      <c r="N960" s="236">
        <f t="shared" si="1035"/>
      </c>
      <c r="O960" s="232">
        <v>4</v>
      </c>
      <c r="P960" s="236">
        <f t="shared" si="1074"/>
      </c>
      <c r="Q960" s="237">
        <f>(M960+M961)/(O960+O961)</f>
      </c>
      <c r="R960" s="238">
        <v>19</v>
      </c>
      <c r="S960" s="237">
        <f>(O960+O961)/(K960+K961)</f>
      </c>
      <c r="T960" s="238">
        <v>3</v>
      </c>
      <c r="U960" s="239">
        <f>F960/T960</f>
      </c>
      <c r="V960" s="240">
        <f>(F960+500)/T960</f>
      </c>
      <c r="W960" s="241">
        <v>1464</v>
      </c>
      <c r="X960" s="240">
        <f>W960/T960</f>
      </c>
      <c r="Y960" s="237">
        <f>T960/R960</f>
      </c>
      <c r="Z960" s="240">
        <f>W960/F960</f>
      </c>
      <c r="AA960" s="240">
        <f>W960/(F960+500)</f>
      </c>
      <c r="AB960" s="238">
        <v>0</v>
      </c>
      <c r="AC960" s="238">
        <v>0</v>
      </c>
      <c r="AD960" s="237">
        <f>AB960/T960</f>
      </c>
      <c r="AE960" s="240">
        <f>(W960-AC960)/(F960+500)</f>
      </c>
      <c r="AF960" s="240" t="s">
        <v>266</v>
      </c>
    </row>
    <row r="961">
      <c r="A961" s="228"/>
      <c r="B961" s="229"/>
      <c r="C961" s="256"/>
      <c r="D961" s="231" t="s">
        <v>251</v>
      </c>
      <c r="E961" s="232">
        <v>1369.58</v>
      </c>
      <c r="F961" s="233"/>
      <c r="G961" s="232">
        <v>18514</v>
      </c>
      <c r="H961" s="232">
        <v>755</v>
      </c>
      <c r="I961" s="234">
        <f t="shared" si="740"/>
      </c>
      <c r="J961" s="235">
        <f t="shared" si="901"/>
      </c>
      <c r="K961" s="232">
        <v>25</v>
      </c>
      <c r="L961" s="235">
        <f t="shared" si="973"/>
      </c>
      <c r="M961" s="232">
        <v>1</v>
      </c>
      <c r="N961" s="236">
        <f t="shared" si="1035"/>
      </c>
      <c r="O961" s="232">
        <v>4</v>
      </c>
      <c r="P961" s="236">
        <f t="shared" si="1074"/>
      </c>
      <c r="Q961" s="237"/>
      <c r="R961" s="238"/>
      <c r="S961" s="237"/>
      <c r="T961" s="238"/>
      <c r="U961" s="239"/>
      <c r="V961" s="240"/>
      <c r="W961" s="241"/>
      <c r="X961" s="240"/>
      <c r="Y961" s="237"/>
      <c r="Z961" s="240"/>
      <c r="AA961" s="240"/>
      <c r="AB961" s="238"/>
      <c r="AC961" s="238"/>
      <c r="AD961" s="237"/>
      <c r="AE961" s="240"/>
      <c r="AF961" s="242" t="s">
        <v>252</v>
      </c>
    </row>
    <row r="962">
      <c r="A962" s="228"/>
      <c r="B962" s="229" t="s">
        <v>277</v>
      </c>
      <c r="C962" s="256" t="s">
        <v>291</v>
      </c>
      <c r="D962" s="231" t="s">
        <v>249</v>
      </c>
      <c r="E962" s="232">
        <v>541.47</v>
      </c>
      <c r="F962" s="233">
        <f>E962+E963</f>
      </c>
      <c r="G962" s="232">
        <v>3876</v>
      </c>
      <c r="H962" s="232">
        <v>236</v>
      </c>
      <c r="I962" s="234">
        <f t="shared" si="740"/>
      </c>
      <c r="J962" s="235">
        <f t="shared" si="901"/>
      </c>
      <c r="K962" s="232">
        <v>14</v>
      </c>
      <c r="L962" s="235">
        <f t="shared" si="973"/>
      </c>
      <c r="M962" s="232">
        <v>1</v>
      </c>
      <c r="N962" s="236">
        <f t="shared" si="1035"/>
      </c>
      <c r="O962" s="232">
        <v>3</v>
      </c>
      <c r="P962" s="236">
        <f t="shared" si="1074"/>
      </c>
      <c r="Q962" s="237">
        <f>(M962+M963)/(O962+O963)</f>
      </c>
      <c r="R962" s="238">
        <v>17</v>
      </c>
      <c r="S962" s="237">
        <f>(O962+O963)/(K962+K963)</f>
      </c>
      <c r="T962" s="238">
        <v>4</v>
      </c>
      <c r="U962" s="239">
        <f>F962/T962</f>
      </c>
      <c r="V962" s="240">
        <f>(F962+500)/T962</f>
      </c>
      <c r="W962" s="241">
        <v>2162.4000000000015</v>
      </c>
      <c r="X962" s="240">
        <f>W962/T962</f>
      </c>
      <c r="Y962" s="237">
        <f>T962/R962</f>
      </c>
      <c r="Z962" s="240">
        <f>W962/F962</f>
      </c>
      <c r="AA962" s="240">
        <f>W962/(F962+500)</f>
      </c>
      <c r="AB962" s="238">
        <v>0</v>
      </c>
      <c r="AC962" s="238">
        <v>0</v>
      </c>
      <c r="AD962" s="237">
        <f>AB962/T962</f>
      </c>
      <c r="AE962" s="240">
        <f>(W962-AC962)/(F962+500)</f>
      </c>
      <c r="AF962" s="240" t="s">
        <v>266</v>
      </c>
    </row>
    <row r="963">
      <c r="A963" s="228"/>
      <c r="B963" s="229"/>
      <c r="C963" s="256"/>
      <c r="D963" s="231" t="s">
        <v>251</v>
      </c>
      <c r="E963" s="232">
        <v>2321.65</v>
      </c>
      <c r="F963" s="233"/>
      <c r="G963" s="232">
        <v>27276</v>
      </c>
      <c r="H963" s="232">
        <v>1338</v>
      </c>
      <c r="I963" s="234">
        <f t="shared" si="740"/>
      </c>
      <c r="J963" s="235">
        <f t="shared" si="901"/>
      </c>
      <c r="K963" s="232">
        <v>50</v>
      </c>
      <c r="L963" s="235">
        <f t="shared" si="973"/>
      </c>
      <c r="M963" s="232">
        <v>2</v>
      </c>
      <c r="N963" s="236">
        <f t="shared" si="1035"/>
      </c>
      <c r="O963" s="232">
        <v>8</v>
      </c>
      <c r="P963" s="236">
        <f t="shared" si="1074"/>
      </c>
      <c r="Q963" s="237"/>
      <c r="R963" s="238"/>
      <c r="S963" s="237"/>
      <c r="T963" s="238"/>
      <c r="U963" s="239"/>
      <c r="V963" s="240"/>
      <c r="W963" s="241"/>
      <c r="X963" s="240"/>
      <c r="Y963" s="237"/>
      <c r="Z963" s="240"/>
      <c r="AA963" s="240"/>
      <c r="AB963" s="238"/>
      <c r="AC963" s="238"/>
      <c r="AD963" s="237"/>
      <c r="AE963" s="240"/>
      <c r="AF963" s="242" t="s">
        <v>252</v>
      </c>
    </row>
    <row r="964">
      <c r="A964" s="228"/>
      <c r="B964" s="246" t="s">
        <v>257</v>
      </c>
      <c r="C964" s="246"/>
      <c r="D964" s="246"/>
      <c r="E964" s="247">
        <f>SUM(E954:E963)</f>
      </c>
      <c r="F964" s="247">
        <f>SUM(F954:F963)</f>
      </c>
      <c r="G964" s="247">
        <f>SUM(G954:G963)</f>
      </c>
      <c r="H964" s="247">
        <f>SUM(H954:H963)</f>
      </c>
      <c r="I964" s="248">
        <f t="shared" si="740"/>
      </c>
      <c r="J964" s="249">
        <f>SUM(J954:J963)</f>
      </c>
      <c r="K964" s="247">
        <f>SUM(K954:K963)</f>
      </c>
      <c r="L964" s="249">
        <f t="shared" si="973"/>
      </c>
      <c r="M964" s="247">
        <f>SUM(M954:M963)</f>
      </c>
      <c r="N964" s="250">
        <f t="shared" si="1035"/>
      </c>
      <c r="O964" s="247">
        <f>SUM(O954:O963)</f>
      </c>
      <c r="P964" s="250">
        <f t="shared" si="1074"/>
      </c>
      <c r="Q964" s="251">
        <f t="shared" ref="Q964:Q965" si="942">M964/O964</f>
      </c>
      <c r="R964" s="247">
        <f>SUM(R954:R963)</f>
      </c>
      <c r="S964" s="251">
        <f t="shared" ref="S964:S965" si="1004">(O964+O964)/(K964+K964)</f>
      </c>
      <c r="T964" s="247">
        <f>SUM(T954:T963)</f>
      </c>
      <c r="U964" s="252">
        <f t="shared" ref="U964:U965" si="92">F964/T964</f>
      </c>
      <c r="V964" s="253">
        <f>(F964+5*500)/T964</f>
      </c>
      <c r="W964" s="249">
        <f>SUM(W954:W963)</f>
      </c>
      <c r="X964" s="254">
        <f t="shared" ref="X964:X965" si="260">W964/T964</f>
      </c>
      <c r="Y964" s="251">
        <f t="shared" ref="Y964:Y965" si="398">T964/R964</f>
      </c>
      <c r="Z964" s="253">
        <f t="shared" ref="Z964:Z965" si="536">W964/F964</f>
      </c>
      <c r="AA964" s="253">
        <f>W964/(F964+COUNT(W954:W963)*500)</f>
      </c>
      <c r="AB964" s="247">
        <f>SUM(AB954:AB963)</f>
      </c>
      <c r="AC964" s="247">
        <f>SUM(AC954:AC963)</f>
      </c>
      <c r="AD964" s="251">
        <f t="shared" ref="AD964:AD965" si="674">AB964/T964</f>
      </c>
      <c r="AE964" s="255">
        <f>(W964-AC964)/(F964+COUNT(W954:W963)*500)</f>
      </c>
      <c r="AF964" s="240"/>
    </row>
    <row r="965">
      <c r="A965" s="228"/>
      <c r="B965" s="258" t="s">
        <v>278</v>
      </c>
      <c r="C965" s="258"/>
      <c r="D965" s="258"/>
      <c r="E965" s="259">
        <f>SUM(E937)+E942+E953+E964</f>
      </c>
      <c r="F965" s="259">
        <f>SUM(F937)+F942+F953+F964</f>
      </c>
      <c r="G965" s="259">
        <f>SUM(G937)+G942+G953+G964</f>
      </c>
      <c r="H965" s="259">
        <f>SUM(H937)+H942+H953+H964</f>
      </c>
      <c r="I965" s="260">
        <f t="shared" si="740"/>
      </c>
      <c r="J965" s="261">
        <f>(E965/G965)*1000</f>
      </c>
      <c r="K965" s="262">
        <f>SUM(K937)+K942+K953+K964</f>
      </c>
      <c r="L965" s="261">
        <f t="shared" si="973"/>
      </c>
      <c r="M965" s="262">
        <f>SUM(M937)+M942+M953+M964</f>
      </c>
      <c r="N965" s="263">
        <f t="shared" si="1035"/>
      </c>
      <c r="O965" s="262">
        <f>SUM(O937)+O942+O953+O964</f>
      </c>
      <c r="P965" s="263">
        <f t="shared" si="1074"/>
      </c>
      <c r="Q965" s="264">
        <f t="shared" si="942"/>
      </c>
      <c r="R965" s="262">
        <f>SUM(R937)+R942+R953+R964</f>
      </c>
      <c r="S965" s="264">
        <f t="shared" si="1004"/>
      </c>
      <c r="T965" s="262">
        <f>SUM(T937)+T942+T953+T964</f>
      </c>
      <c r="U965" s="265">
        <f t="shared" si="92"/>
      </c>
      <c r="V965" s="259">
        <f>(F965+4*500)/T965</f>
      </c>
      <c r="W965" s="265">
        <f>SUM(W937)+W942+W953+W964</f>
      </c>
      <c r="X965" s="259">
        <f t="shared" si="260"/>
      </c>
      <c r="Y965" s="264">
        <f t="shared" si="398"/>
      </c>
      <c r="Z965" s="259">
        <f t="shared" si="536"/>
      </c>
      <c r="AA965" s="259">
        <f>W965/(F965+COUNT(W927:W936,W938:W941,W943:W952,W954:W963)*500)</f>
      </c>
      <c r="AB965" s="262">
        <f>SUM(AB937)+AB942+AB953+AB964</f>
      </c>
      <c r="AC965" s="262">
        <f>SUM(AC937)+AC942+AC953+AC964</f>
      </c>
      <c r="AD965" s="264">
        <f t="shared" si="674"/>
      </c>
      <c r="AE965" s="259">
        <f>(W965-AC965)/(F965+COUNT(W927:W936,W938:W941,W943:W952,W954:W963)*500)</f>
      </c>
      <c r="AF965" s="240"/>
    </row>
    <row r="966">
      <c r="A966" s="220" t="s">
        <v>214</v>
      </c>
      <c r="B966" s="220" t="s">
        <v>215</v>
      </c>
      <c r="C966" s="220" t="s">
        <v>216</v>
      </c>
      <c r="D966" s="220" t="s">
        <v>217</v>
      </c>
      <c r="E966" s="220" t="s">
        <v>218</v>
      </c>
      <c r="F966" s="220" t="s">
        <v>219</v>
      </c>
      <c r="G966" s="220" t="s">
        <v>220</v>
      </c>
      <c r="H966" s="220" t="s">
        <v>221</v>
      </c>
      <c r="I966" s="221" t="s">
        <v>222</v>
      </c>
      <c r="J966" s="222" t="s">
        <v>223</v>
      </c>
      <c r="K966" s="220" t="s">
        <v>224</v>
      </c>
      <c r="L966" s="222" t="s">
        <v>225</v>
      </c>
      <c r="M966" s="220" t="s">
        <v>226</v>
      </c>
      <c r="N966" s="223" t="s">
        <v>227</v>
      </c>
      <c r="O966" s="220" t="s">
        <v>228</v>
      </c>
      <c r="P966" s="223" t="s">
        <v>229</v>
      </c>
      <c r="Q966" s="221" t="s">
        <v>230</v>
      </c>
      <c r="R966" s="224" t="s">
        <v>231</v>
      </c>
      <c r="S966" s="225" t="s">
        <v>232</v>
      </c>
      <c r="T966" s="224" t="s">
        <v>233</v>
      </c>
      <c r="U966" s="226" t="s">
        <v>234</v>
      </c>
      <c r="V966" s="227" t="s">
        <v>235</v>
      </c>
      <c r="W966" s="226" t="s">
        <v>236</v>
      </c>
      <c r="X966" s="227" t="s">
        <v>237</v>
      </c>
      <c r="Y966" s="225" t="s">
        <v>238</v>
      </c>
      <c r="Z966" s="227" t="s">
        <v>239</v>
      </c>
      <c r="AA966" s="227" t="s">
        <v>240</v>
      </c>
      <c r="AB966" s="227" t="s">
        <v>241</v>
      </c>
      <c r="AC966" s="224" t="s">
        <v>242</v>
      </c>
      <c r="AD966" s="225" t="s">
        <v>243</v>
      </c>
      <c r="AE966" s="227" t="s">
        <v>244</v>
      </c>
      <c r="AF966" s="227" t="s">
        <v>245</v>
      </c>
    </row>
    <row r="967">
      <c r="A967" s="228" t="s">
        <v>315</v>
      </c>
      <c r="B967" s="229" t="s">
        <v>247</v>
      </c>
      <c r="C967" s="256" t="s">
        <v>310</v>
      </c>
      <c r="D967" s="231" t="s">
        <v>249</v>
      </c>
      <c r="E967" s="232">
        <v>582.55</v>
      </c>
      <c r="F967" s="233">
        <f>E967+E968</f>
      </c>
      <c r="G967" s="232">
        <v>1724</v>
      </c>
      <c r="H967" s="232">
        <v>423</v>
      </c>
      <c r="I967" s="234">
        <f t="shared" ref="I967:I1011" si="741">H967/G967</f>
      </c>
      <c r="J967" s="235">
        <f t="shared" ref="J967:J970" si="902">(E967/G967)*1000</f>
      </c>
      <c r="K967" s="232">
        <v>9</v>
      </c>
      <c r="L967" s="235">
        <f t="shared" ref="L967:L1011" si="974">E967/K967</f>
      </c>
      <c r="M967" s="232">
        <v>1</v>
      </c>
      <c r="N967" s="236">
        <f t="shared" ref="N967:N1011" si="1036">E967/M967</f>
      </c>
      <c r="O967" s="232">
        <v>2</v>
      </c>
      <c r="P967" s="236">
        <f t="shared" ref="P967:P984" si="1075">E967/O967</f>
      </c>
      <c r="Q967" s="237">
        <f>(M967+M968)/(O967+O968)</f>
      </c>
      <c r="R967" s="238">
        <v>3</v>
      </c>
      <c r="S967" s="237">
        <f>(O967+O968)/(K967+K968)</f>
      </c>
      <c r="T967" s="238">
        <v>1</v>
      </c>
      <c r="U967" s="239">
        <f>F967/T967</f>
      </c>
      <c r="V967" s="240">
        <f>(F967+500)/T967</f>
      </c>
      <c r="W967" s="241">
        <v>1663.2</v>
      </c>
      <c r="X967" s="240">
        <f>W967/T967</f>
      </c>
      <c r="Y967" s="237">
        <f>T967/R967</f>
      </c>
      <c r="Z967" s="240">
        <f>W967/F967</f>
      </c>
      <c r="AA967" s="240">
        <f>W967/(F967+500)</f>
      </c>
      <c r="AB967" s="238">
        <v>0</v>
      </c>
      <c r="AC967" s="238">
        <v>0</v>
      </c>
      <c r="AD967" s="237">
        <f>AB967/T967</f>
      </c>
      <c r="AE967" s="240">
        <f>(W967-AC967)/(F967+500)</f>
      </c>
      <c r="AF967" s="240" t="s">
        <v>250</v>
      </c>
    </row>
    <row r="968">
      <c r="A968" s="228"/>
      <c r="B968" s="229"/>
      <c r="C968" s="256"/>
      <c r="D968" s="231" t="s">
        <v>251</v>
      </c>
      <c r="E968" s="232">
        <v>1511.64</v>
      </c>
      <c r="F968" s="233"/>
      <c r="G968" s="232">
        <v>13682</v>
      </c>
      <c r="H968" s="232">
        <v>798</v>
      </c>
      <c r="I968" s="234">
        <f t="shared" si="741"/>
      </c>
      <c r="J968" s="235">
        <f t="shared" si="902"/>
      </c>
      <c r="K968" s="232">
        <v>20</v>
      </c>
      <c r="L968" s="235">
        <f t="shared" si="974"/>
      </c>
      <c r="M968" s="232">
        <v>0</v>
      </c>
      <c r="N968" s="236">
        <f t="shared" si="1036"/>
      </c>
      <c r="O968" s="232">
        <v>1</v>
      </c>
      <c r="P968" s="236">
        <f t="shared" si="1075"/>
      </c>
      <c r="Q968" s="237"/>
      <c r="R968" s="238"/>
      <c r="S968" s="237"/>
      <c r="T968" s="238"/>
      <c r="U968" s="239"/>
      <c r="V968" s="240"/>
      <c r="W968" s="241"/>
      <c r="X968" s="240"/>
      <c r="Y968" s="237"/>
      <c r="Z968" s="240"/>
      <c r="AA968" s="240"/>
      <c r="AB968" s="238"/>
      <c r="AC968" s="238"/>
      <c r="AD968" s="237"/>
      <c r="AE968" s="240"/>
      <c r="AF968" s="242" t="s">
        <v>316</v>
      </c>
    </row>
    <row r="969">
      <c r="A969" s="228"/>
      <c r="B969" s="229" t="s">
        <v>253</v>
      </c>
      <c r="C969" s="256" t="s">
        <v>310</v>
      </c>
      <c r="D969" s="231" t="s">
        <v>249</v>
      </c>
      <c r="E969" s="243">
        <v>759.68</v>
      </c>
      <c r="F969" s="233">
        <f>E969+E970</f>
      </c>
      <c r="G969" s="232">
        <v>2640</v>
      </c>
      <c r="H969" s="232">
        <v>499</v>
      </c>
      <c r="I969" s="234">
        <f t="shared" si="741"/>
      </c>
      <c r="J969" s="235">
        <f t="shared" si="902"/>
      </c>
      <c r="K969" s="232">
        <v>10</v>
      </c>
      <c r="L969" s="235">
        <f t="shared" si="974"/>
      </c>
      <c r="M969" s="232">
        <v>0</v>
      </c>
      <c r="N969" s="236">
        <f t="shared" si="1036"/>
      </c>
      <c r="O969" s="232">
        <v>0</v>
      </c>
      <c r="P969" s="236">
        <f t="shared" si="1075"/>
      </c>
      <c r="Q969" s="237">
        <f>(M969+M970)/(O969+O970)</f>
      </c>
      <c r="R969" s="238">
        <v>10</v>
      </c>
      <c r="S969" s="237">
        <f>(O969+O970)/(K969+K970)</f>
      </c>
      <c r="T969" s="238">
        <v>3</v>
      </c>
      <c r="U969" s="239">
        <f>F969/T969</f>
      </c>
      <c r="V969" s="240">
        <f>(F969+500)/T969</f>
      </c>
      <c r="W969" s="241">
        <v>3734.2</v>
      </c>
      <c r="X969" s="240">
        <f>W969/T969</f>
      </c>
      <c r="Y969" s="237">
        <f>T969/R969</f>
      </c>
      <c r="Z969" s="240">
        <f>W969/F969</f>
      </c>
      <c r="AA969" s="240">
        <f>W969/(F969+500)</f>
      </c>
      <c r="AB969" s="238">
        <v>0</v>
      </c>
      <c r="AC969" s="238">
        <v>0</v>
      </c>
      <c r="AD969" s="237">
        <f>AB969/T969</f>
      </c>
      <c r="AE969" s="240">
        <f>(W969-AC969)/(F969+500)</f>
      </c>
      <c r="AF969" s="240" t="s">
        <v>250</v>
      </c>
    </row>
    <row r="970">
      <c r="A970" s="228"/>
      <c r="B970" s="229"/>
      <c r="C970" s="256"/>
      <c r="D970" s="231" t="s">
        <v>251</v>
      </c>
      <c r="E970" s="243">
        <v>2036.11</v>
      </c>
      <c r="F970" s="233"/>
      <c r="G970" s="232">
        <v>14379</v>
      </c>
      <c r="H970" s="232">
        <v>497</v>
      </c>
      <c r="I970" s="234">
        <f t="shared" si="741"/>
      </c>
      <c r="J970" s="235">
        <f t="shared" si="902"/>
      </c>
      <c r="K970" s="232">
        <v>39</v>
      </c>
      <c r="L970" s="235">
        <f t="shared" si="974"/>
      </c>
      <c r="M970" s="232">
        <v>2</v>
      </c>
      <c r="N970" s="236">
        <f t="shared" si="1036"/>
      </c>
      <c r="O970" s="232">
        <v>3</v>
      </c>
      <c r="P970" s="236">
        <f t="shared" si="1075"/>
      </c>
      <c r="Q970" s="237"/>
      <c r="R970" s="238"/>
      <c r="S970" s="237"/>
      <c r="T970" s="238"/>
      <c r="U970" s="239"/>
      <c r="V970" s="240"/>
      <c r="W970" s="241"/>
      <c r="X970" s="240"/>
      <c r="Y970" s="237"/>
      <c r="Z970" s="240"/>
      <c r="AA970" s="240"/>
      <c r="AB970" s="238"/>
      <c r="AC970" s="238"/>
      <c r="AD970" s="237"/>
      <c r="AE970" s="240"/>
      <c r="AF970" s="242" t="s">
        <v>316</v>
      </c>
    </row>
    <row r="971">
      <c r="A971" s="228"/>
      <c r="B971" s="229" t="s">
        <v>254</v>
      </c>
      <c r="C971" s="256" t="s">
        <v>310</v>
      </c>
      <c r="D971" s="231" t="s">
        <v>249</v>
      </c>
      <c r="E971" s="232">
        <v>441.89</v>
      </c>
      <c r="F971" s="233">
        <f>E971+E972</f>
      </c>
      <c r="G971" s="232">
        <v>1441</v>
      </c>
      <c r="H971" s="232">
        <v>99</v>
      </c>
      <c r="I971" s="234">
        <f t="shared" si="741"/>
      </c>
      <c r="J971" s="234">
        <f t="shared" ref="J971:J974" si="811">I971/H971</f>
      </c>
      <c r="K971" s="232">
        <v>7</v>
      </c>
      <c r="L971" s="235">
        <f t="shared" si="974"/>
      </c>
      <c r="M971" s="232">
        <v>2</v>
      </c>
      <c r="N971" s="236">
        <f t="shared" si="1036"/>
      </c>
      <c r="O971" s="232">
        <v>2</v>
      </c>
      <c r="P971" s="236">
        <f t="shared" si="1075"/>
      </c>
      <c r="Q971" s="237">
        <f>(M971+M972)/(O971+O972)</f>
      </c>
      <c r="R971" s="238">
        <v>16</v>
      </c>
      <c r="S971" s="237">
        <f>(O971+O972)/(K971+K972)</f>
      </c>
      <c r="T971" s="238">
        <v>4</v>
      </c>
      <c r="U971" s="239">
        <f>F971/T971</f>
      </c>
      <c r="V971" s="240">
        <f>(F971+500)/T971</f>
      </c>
      <c r="W971" s="241">
        <v>4970.4</v>
      </c>
      <c r="X971" s="240">
        <f>W971/T971</f>
      </c>
      <c r="Y971" s="237">
        <f>T971/R971</f>
      </c>
      <c r="Z971" s="240">
        <f>W971/F971</f>
      </c>
      <c r="AA971" s="240">
        <f>W971/(F971+500)</f>
      </c>
      <c r="AB971" s="238">
        <v>1</v>
      </c>
      <c r="AC971" s="238">
        <v>715.2</v>
      </c>
      <c r="AD971" s="237">
        <f>AB971/T971</f>
      </c>
      <c r="AE971" s="240">
        <f>(W971-AC971)/(F971+500)</f>
      </c>
      <c r="AF971" s="240" t="s">
        <v>250</v>
      </c>
    </row>
    <row r="972">
      <c r="A972" s="228"/>
      <c r="B972" s="229"/>
      <c r="C972" s="256"/>
      <c r="D972" s="231" t="s">
        <v>251</v>
      </c>
      <c r="E972" s="232">
        <v>2174.78</v>
      </c>
      <c r="F972" s="233"/>
      <c r="G972" s="232">
        <v>16964</v>
      </c>
      <c r="H972" s="232">
        <v>455</v>
      </c>
      <c r="I972" s="234">
        <f t="shared" si="741"/>
      </c>
      <c r="J972" s="234">
        <f t="shared" si="811"/>
      </c>
      <c r="K972" s="232">
        <v>43</v>
      </c>
      <c r="L972" s="235">
        <f t="shared" si="974"/>
      </c>
      <c r="M972" s="232">
        <v>2</v>
      </c>
      <c r="N972" s="236">
        <f t="shared" si="1036"/>
      </c>
      <c r="O972" s="232">
        <v>5</v>
      </c>
      <c r="P972" s="236">
        <f t="shared" si="1075"/>
      </c>
      <c r="Q972" s="237"/>
      <c r="R972" s="238"/>
      <c r="S972" s="237"/>
      <c r="T972" s="238"/>
      <c r="U972" s="239"/>
      <c r="V972" s="240"/>
      <c r="W972" s="241"/>
      <c r="X972" s="240"/>
      <c r="Y972" s="237"/>
      <c r="Z972" s="240"/>
      <c r="AA972" s="240"/>
      <c r="AB972" s="238"/>
      <c r="AC972" s="238"/>
      <c r="AD972" s="237"/>
      <c r="AE972" s="240"/>
      <c r="AF972" s="242" t="s">
        <v>316</v>
      </c>
    </row>
    <row r="973">
      <c r="A973" s="228"/>
      <c r="B973" s="229" t="s">
        <v>255</v>
      </c>
      <c r="C973" s="256" t="s">
        <v>310</v>
      </c>
      <c r="D973" s="231" t="s">
        <v>249</v>
      </c>
      <c r="E973" s="232">
        <v>1126.93</v>
      </c>
      <c r="F973" s="233">
        <f>E973+E974</f>
      </c>
      <c r="G973" s="232">
        <v>2025</v>
      </c>
      <c r="H973" s="232">
        <v>80</v>
      </c>
      <c r="I973" s="234">
        <f t="shared" si="741"/>
      </c>
      <c r="J973" s="234">
        <f t="shared" si="811"/>
      </c>
      <c r="K973" s="232">
        <v>14</v>
      </c>
      <c r="L973" s="235">
        <f t="shared" si="974"/>
      </c>
      <c r="M973" s="232">
        <v>0</v>
      </c>
      <c r="N973" s="236">
        <f t="shared" si="1036"/>
      </c>
      <c r="O973" s="232">
        <v>0</v>
      </c>
      <c r="P973" s="236">
        <f t="shared" si="1075"/>
      </c>
      <c r="Q973" s="237">
        <f>(M973+M974)/(O973+O974)</f>
      </c>
      <c r="R973" s="238">
        <v>11</v>
      </c>
      <c r="S973" s="315">
        <v>1</v>
      </c>
      <c r="T973" s="238">
        <v>3</v>
      </c>
      <c r="U973" s="239">
        <f>F973/T973</f>
      </c>
      <c r="V973" s="240">
        <f>(F973+500)/T973</f>
      </c>
      <c r="W973" s="241">
        <v>3634.800000000001</v>
      </c>
      <c r="X973" s="240">
        <f>W973/T973</f>
      </c>
      <c r="Y973" s="237">
        <f>T973/R973</f>
      </c>
      <c r="Z973" s="240">
        <f>W973/F973</f>
      </c>
      <c r="AA973" s="240">
        <f>W973/(F973+500)</f>
      </c>
      <c r="AB973" s="238">
        <v>2</v>
      </c>
      <c r="AC973" s="238">
        <v>1942.8</v>
      </c>
      <c r="AD973" s="237">
        <f>AB973/T973</f>
      </c>
      <c r="AE973" s="240">
        <f>(W973-AC973)/(F973+500)</f>
      </c>
      <c r="AF973" s="240" t="s">
        <v>250</v>
      </c>
    </row>
    <row r="974">
      <c r="A974" s="228"/>
      <c r="B974" s="229"/>
      <c r="C974" s="256"/>
      <c r="D974" s="231" t="s">
        <v>251</v>
      </c>
      <c r="E974" s="232">
        <v>2218.05</v>
      </c>
      <c r="F974" s="233"/>
      <c r="G974" s="232">
        <v>21736</v>
      </c>
      <c r="H974" s="232">
        <v>657</v>
      </c>
      <c r="I974" s="234">
        <f t="shared" si="741"/>
      </c>
      <c r="J974" s="234">
        <f t="shared" si="811"/>
      </c>
      <c r="K974" s="232">
        <v>34</v>
      </c>
      <c r="L974" s="235">
        <f t="shared" si="974"/>
      </c>
      <c r="M974" s="232">
        <v>2</v>
      </c>
      <c r="N974" s="236">
        <f t="shared" si="1036"/>
      </c>
      <c r="O974" s="232">
        <v>4</v>
      </c>
      <c r="P974" s="236">
        <f t="shared" si="1075"/>
      </c>
      <c r="Q974" s="237"/>
      <c r="R974" s="238"/>
      <c r="S974" s="315"/>
      <c r="T974" s="238"/>
      <c r="U974" s="239"/>
      <c r="V974" s="240"/>
      <c r="W974" s="241"/>
      <c r="X974" s="240"/>
      <c r="Y974" s="237"/>
      <c r="Z974" s="240"/>
      <c r="AA974" s="240"/>
      <c r="AB974" s="238"/>
      <c r="AC974" s="238"/>
      <c r="AD974" s="237"/>
      <c r="AE974" s="240"/>
      <c r="AF974" s="242" t="s">
        <v>316</v>
      </c>
    </row>
    <row r="975">
      <c r="A975" s="228"/>
      <c r="B975" s="229" t="s">
        <v>256</v>
      </c>
      <c r="C975" s="256" t="s">
        <v>310</v>
      </c>
      <c r="D975" s="231" t="s">
        <v>249</v>
      </c>
      <c r="E975" s="243">
        <v>764.95</v>
      </c>
      <c r="F975" s="244">
        <f>E975+E976</f>
      </c>
      <c r="G975" s="232">
        <v>1623</v>
      </c>
      <c r="H975" s="232">
        <v>58</v>
      </c>
      <c r="I975" s="234">
        <f t="shared" si="741"/>
      </c>
      <c r="J975" s="235">
        <f t="shared" ref="J975:J979" si="903">(E975/G975)*1000</f>
      </c>
      <c r="K975" s="232">
        <v>8</v>
      </c>
      <c r="L975" s="235">
        <f t="shared" si="974"/>
      </c>
      <c r="M975" s="232">
        <v>0</v>
      </c>
      <c r="N975" s="236">
        <f t="shared" si="1036"/>
      </c>
      <c r="O975" s="232">
        <v>0</v>
      </c>
      <c r="P975" s="236">
        <f t="shared" si="1075"/>
      </c>
      <c r="Q975" s="237">
        <f>(M975+M976)/(O975+O976)</f>
      </c>
      <c r="R975" s="238">
        <v>8</v>
      </c>
      <c r="S975" s="237">
        <f>(O975+O976)/(K975+K976)</f>
      </c>
      <c r="T975" s="238">
        <v>2</v>
      </c>
      <c r="U975" s="239">
        <f>F975/T975</f>
      </c>
      <c r="V975" s="240">
        <f>(F975+500)/T975</f>
      </c>
      <c r="W975" s="238">
        <v>2690.3999999999996</v>
      </c>
      <c r="X975" s="240">
        <f>W975/T975</f>
      </c>
      <c r="Y975" s="237">
        <f>T975/R975</f>
      </c>
      <c r="Z975" s="240">
        <f>W975/F975</f>
      </c>
      <c r="AA975" s="240">
        <f>W975/(F975+500)</f>
      </c>
      <c r="AB975" s="238">
        <v>1</v>
      </c>
      <c r="AC975" s="238">
        <v>2011.2</v>
      </c>
      <c r="AD975" s="237">
        <f>AB975/T975</f>
      </c>
      <c r="AE975" s="240">
        <f>(W975-AC975)/(F975+500)</f>
      </c>
      <c r="AF975" s="240" t="s">
        <v>250</v>
      </c>
    </row>
    <row r="976">
      <c r="A976" s="228"/>
      <c r="B976" s="229"/>
      <c r="C976" s="256"/>
      <c r="D976" s="231" t="s">
        <v>251</v>
      </c>
      <c r="E976" s="243">
        <v>2075.83</v>
      </c>
      <c r="F976" s="244"/>
      <c r="G976" s="232">
        <v>17120</v>
      </c>
      <c r="H976" s="245">
        <v>539</v>
      </c>
      <c r="I976" s="234">
        <f t="shared" si="741"/>
      </c>
      <c r="J976" s="235">
        <f t="shared" si="903"/>
      </c>
      <c r="K976" s="232">
        <v>32</v>
      </c>
      <c r="L976" s="235">
        <f t="shared" si="974"/>
      </c>
      <c r="M976" s="232">
        <v>1</v>
      </c>
      <c r="N976" s="236">
        <f t="shared" si="1036"/>
      </c>
      <c r="O976" s="232">
        <v>4</v>
      </c>
      <c r="P976" s="236">
        <f t="shared" si="1075"/>
      </c>
      <c r="Q976" s="237"/>
      <c r="R976" s="238"/>
      <c r="S976" s="237"/>
      <c r="T976" s="238"/>
      <c r="U976" s="239"/>
      <c r="V976" s="240"/>
      <c r="W976" s="238"/>
      <c r="X976" s="240"/>
      <c r="Y976" s="237"/>
      <c r="Z976" s="240"/>
      <c r="AA976" s="240"/>
      <c r="AB976" s="238"/>
      <c r="AC976" s="238"/>
      <c r="AD976" s="237"/>
      <c r="AE976" s="240"/>
      <c r="AF976" s="242" t="s">
        <v>316</v>
      </c>
    </row>
    <row r="977">
      <c r="A977" s="228"/>
      <c r="B977" s="246" t="s">
        <v>257</v>
      </c>
      <c r="C977" s="246"/>
      <c r="D977" s="246"/>
      <c r="E977" s="247">
        <f>SUM(E967:E976)</f>
      </c>
      <c r="F977" s="247">
        <f>SUM(F967:F976)</f>
      </c>
      <c r="G977" s="247">
        <f>SUM(G967:G976)</f>
      </c>
      <c r="H977" s="247">
        <f>SUM(H967:H976)</f>
      </c>
      <c r="I977" s="248">
        <f t="shared" si="741"/>
      </c>
      <c r="J977" s="249">
        <f t="shared" si="903"/>
      </c>
      <c r="K977" s="247">
        <f>SUM(K967:K976)</f>
      </c>
      <c r="L977" s="249">
        <f t="shared" si="974"/>
      </c>
      <c r="M977" s="247">
        <f>SUM(M967:M976)</f>
      </c>
      <c r="N977" s="250">
        <f t="shared" si="1036"/>
      </c>
      <c r="O977" s="247">
        <f>SUM(O967:O976)</f>
      </c>
      <c r="P977" s="250">
        <f t="shared" si="1075"/>
      </c>
      <c r="Q977" s="251">
        <f>M977/O977</f>
      </c>
      <c r="R977" s="247">
        <f>SUM(R967:R976)</f>
      </c>
      <c r="S977" s="251">
        <f>(O977+O977)/(K977+K977)</f>
      </c>
      <c r="T977" s="247">
        <f>SUM(T967:T976)</f>
      </c>
      <c r="U977" s="252">
        <f t="shared" ref="U977:U978" si="93">F977/T977</f>
      </c>
      <c r="V977" s="253">
        <f>(F977+5*500)/T977</f>
      </c>
      <c r="W977" s="249">
        <f>SUM(W967:W976)</f>
      </c>
      <c r="X977" s="254">
        <f t="shared" ref="X977:X978" si="261">W977/T977</f>
      </c>
      <c r="Y977" s="251">
        <f t="shared" ref="Y977:Y978" si="399">T977/R977</f>
      </c>
      <c r="Z977" s="253">
        <f t="shared" ref="Z977:Z978" si="537">W977/F977</f>
      </c>
      <c r="AA977" s="253">
        <f>W977/(F977+COUNT(W967:W976)*500)</f>
      </c>
      <c r="AB977" s="247">
        <f>SUM(AB967:AB976)</f>
      </c>
      <c r="AC977" s="247">
        <f>SUM(AC967:AC976)</f>
      </c>
      <c r="AD977" s="251">
        <f t="shared" ref="AD977:AD978" si="675">AB977/T977</f>
      </c>
      <c r="AE977" s="255">
        <f>(W977-AC977)/(F977+COUNT(W967:W976)*500)</f>
      </c>
      <c r="AF977" s="240"/>
    </row>
    <row r="978">
      <c r="A978" s="228"/>
      <c r="B978" s="229" t="s">
        <v>258</v>
      </c>
      <c r="C978" s="256" t="s">
        <v>273</v>
      </c>
      <c r="D978" s="231" t="s">
        <v>249</v>
      </c>
      <c r="E978" s="243">
        <v>1053.18</v>
      </c>
      <c r="F978" s="244">
        <f>E978+E979</f>
      </c>
      <c r="G978" s="232">
        <v>2384</v>
      </c>
      <c r="H978" s="232">
        <v>138</v>
      </c>
      <c r="I978" s="234">
        <f t="shared" si="741"/>
      </c>
      <c r="J978" s="235">
        <f t="shared" si="903"/>
      </c>
      <c r="K978" s="232">
        <v>16</v>
      </c>
      <c r="L978" s="235">
        <f t="shared" si="974"/>
      </c>
      <c r="M978" s="232">
        <v>1</v>
      </c>
      <c r="N978" s="236">
        <f t="shared" si="1036"/>
      </c>
      <c r="O978" s="232">
        <v>3</v>
      </c>
      <c r="P978" s="236">
        <f t="shared" si="1075"/>
      </c>
      <c r="Q978" s="237">
        <f>(M978+M979)/(O978+O979)</f>
      </c>
      <c r="R978" s="238">
        <v>13</v>
      </c>
      <c r="S978" s="237">
        <f>(O978+O979)/(K978+K979)</f>
      </c>
      <c r="T978" s="238">
        <v>3</v>
      </c>
      <c r="U978" s="239">
        <f t="shared" si="93"/>
      </c>
      <c r="V978" s="240">
        <f>(F978+500)/T978</f>
      </c>
      <c r="W978" s="241">
        <v>3418.7999999999993</v>
      </c>
      <c r="X978" s="240">
        <f t="shared" si="261"/>
      </c>
      <c r="Y978" s="237">
        <f t="shared" si="399"/>
      </c>
      <c r="Z978" s="240">
        <f t="shared" si="537"/>
      </c>
      <c r="AA978" s="240">
        <f>W978/(F978+500)</f>
      </c>
      <c r="AB978" s="238">
        <v>1</v>
      </c>
      <c r="AC978" s="238">
        <v>382.8000000000002</v>
      </c>
      <c r="AD978" s="237">
        <f t="shared" si="675"/>
      </c>
      <c r="AE978" s="240">
        <f>(W978-AC978)/(F978+500)</f>
      </c>
      <c r="AF978" s="240" t="s">
        <v>250</v>
      </c>
    </row>
    <row r="979">
      <c r="A979" s="228"/>
      <c r="B979" s="229"/>
      <c r="C979" s="256"/>
      <c r="D979" s="231" t="s">
        <v>251</v>
      </c>
      <c r="E979" s="243">
        <v>2369.14</v>
      </c>
      <c r="F979" s="244"/>
      <c r="G979" s="232">
        <v>17349</v>
      </c>
      <c r="H979" s="245">
        <v>742</v>
      </c>
      <c r="I979" s="234">
        <f t="shared" si="741"/>
      </c>
      <c r="J979" s="235">
        <f t="shared" si="903"/>
      </c>
      <c r="K979" s="232">
        <v>37</v>
      </c>
      <c r="L979" s="235">
        <f t="shared" si="974"/>
      </c>
      <c r="M979" s="232">
        <v>2</v>
      </c>
      <c r="N979" s="236">
        <f t="shared" si="1036"/>
      </c>
      <c r="O979" s="232">
        <v>4</v>
      </c>
      <c r="P979" s="236">
        <f t="shared" si="1075"/>
      </c>
      <c r="Q979" s="237"/>
      <c r="R979" s="238"/>
      <c r="S979" s="237"/>
      <c r="T979" s="238"/>
      <c r="U979" s="239"/>
      <c r="V979" s="240"/>
      <c r="W979" s="241"/>
      <c r="X979" s="240"/>
      <c r="Y979" s="237"/>
      <c r="Z979" s="240"/>
      <c r="AA979" s="240"/>
      <c r="AB979" s="238"/>
      <c r="AC979" s="238"/>
      <c r="AD979" s="237"/>
      <c r="AE979" s="240"/>
      <c r="AF979" s="242" t="s">
        <v>316</v>
      </c>
    </row>
    <row r="980">
      <c r="A980" s="228"/>
      <c r="B980" s="229" t="s">
        <v>260</v>
      </c>
      <c r="C980" s="256" t="s">
        <v>273</v>
      </c>
      <c r="D980" s="231" t="s">
        <v>249</v>
      </c>
      <c r="E980" s="232">
        <v>1263.63</v>
      </c>
      <c r="F980" s="233">
        <f>E980+E981</f>
      </c>
      <c r="G980" s="232">
        <v>4014</v>
      </c>
      <c r="H980" s="232">
        <v>141</v>
      </c>
      <c r="I980" s="234">
        <f t="shared" si="741"/>
      </c>
      <c r="J980" s="234">
        <f t="shared" ref="J980:J981" si="812">I980/H980</f>
      </c>
      <c r="K980" s="232">
        <v>21</v>
      </c>
      <c r="L980" s="235">
        <f t="shared" si="974"/>
      </c>
      <c r="M980" s="232">
        <v>1</v>
      </c>
      <c r="N980" s="236">
        <f t="shared" si="1036"/>
      </c>
      <c r="O980" s="232">
        <v>2</v>
      </c>
      <c r="P980" s="236">
        <f t="shared" si="1075"/>
      </c>
      <c r="Q980" s="237">
        <f>(M980+M981)/(O980+O981)</f>
      </c>
      <c r="R980" s="238">
        <v>4</v>
      </c>
      <c r="S980" s="237">
        <f>(O980+O981)/(K980+K981)</f>
      </c>
      <c r="T980" s="238">
        <v>1</v>
      </c>
      <c r="U980" s="239">
        <f>F980/T980</f>
      </c>
      <c r="V980" s="240">
        <f>(F980+500)/T980</f>
      </c>
      <c r="W980" s="241">
        <v>679.2000000000007</v>
      </c>
      <c r="X980" s="240">
        <f>W980/T980</f>
      </c>
      <c r="Y980" s="237">
        <f>T980/R980</f>
      </c>
      <c r="Z980" s="240">
        <f>W980/F980</f>
      </c>
      <c r="AA980" s="240">
        <f>W980/(F980+500)</f>
      </c>
      <c r="AB980" s="238">
        <v>0</v>
      </c>
      <c r="AC980" s="238">
        <v>0</v>
      </c>
      <c r="AD980" s="237">
        <f>AB980/T980</f>
      </c>
      <c r="AE980" s="240">
        <f>(W980-AC980)/(F980+500)</f>
      </c>
      <c r="AF980" s="240" t="s">
        <v>250</v>
      </c>
    </row>
    <row r="981">
      <c r="A981" s="228"/>
      <c r="B981" s="229"/>
      <c r="C981" s="256"/>
      <c r="D981" s="231" t="s">
        <v>251</v>
      </c>
      <c r="E981" s="232">
        <v>1511.68</v>
      </c>
      <c r="F981" s="233"/>
      <c r="G981" s="232">
        <v>11444</v>
      </c>
      <c r="H981" s="232">
        <v>387</v>
      </c>
      <c r="I981" s="234">
        <f t="shared" si="741"/>
      </c>
      <c r="J981" s="234">
        <f t="shared" si="812"/>
      </c>
      <c r="K981" s="232">
        <v>25</v>
      </c>
      <c r="L981" s="235">
        <f t="shared" si="974"/>
      </c>
      <c r="M981" s="232">
        <v>0</v>
      </c>
      <c r="N981" s="236">
        <f t="shared" si="1036"/>
      </c>
      <c r="O981" s="232">
        <v>0</v>
      </c>
      <c r="P981" s="236">
        <f t="shared" si="1075"/>
      </c>
      <c r="Q981" s="237"/>
      <c r="R981" s="238"/>
      <c r="S981" s="237"/>
      <c r="T981" s="238"/>
      <c r="U981" s="239"/>
      <c r="V981" s="240"/>
      <c r="W981" s="241"/>
      <c r="X981" s="240"/>
      <c r="Y981" s="237"/>
      <c r="Z981" s="240"/>
      <c r="AA981" s="240"/>
      <c r="AB981" s="238"/>
      <c r="AC981" s="238"/>
      <c r="AD981" s="237"/>
      <c r="AE981" s="240"/>
      <c r="AF981" s="242" t="s">
        <v>316</v>
      </c>
    </row>
    <row r="982">
      <c r="A982" s="228"/>
      <c r="B982" s="229" t="s">
        <v>261</v>
      </c>
      <c r="C982" s="256" t="s">
        <v>273</v>
      </c>
      <c r="D982" s="231" t="s">
        <v>249</v>
      </c>
      <c r="E982" s="232">
        <v>1388.92</v>
      </c>
      <c r="F982" s="233">
        <f>E982+E983</f>
      </c>
      <c r="G982" s="232">
        <v>4478</v>
      </c>
      <c r="H982" s="232">
        <v>93</v>
      </c>
      <c r="I982" s="234">
        <f t="shared" si="741"/>
      </c>
      <c r="J982" s="235">
        <f t="shared" ref="J982:J990" si="904">(E982/G982)*1000</f>
      </c>
      <c r="K982" s="232">
        <v>13</v>
      </c>
      <c r="L982" s="235">
        <f t="shared" si="974"/>
      </c>
      <c r="M982" s="232">
        <v>0</v>
      </c>
      <c r="N982" s="236">
        <f t="shared" si="1036"/>
      </c>
      <c r="O982" s="232">
        <v>1</v>
      </c>
      <c r="P982" s="236">
        <f t="shared" si="1075"/>
      </c>
      <c r="Q982" s="237">
        <f>(M982+M983)/(O982+O983)</f>
      </c>
      <c r="R982" s="238">
        <v>4</v>
      </c>
      <c r="S982" s="237">
        <f>(O982+O983)/(K982+K983)</f>
      </c>
      <c r="T982" s="238">
        <v>2</v>
      </c>
      <c r="U982" s="239">
        <f>F982/T982</f>
      </c>
      <c r="V982" s="240">
        <f>(F982+500)/T982</f>
      </c>
      <c r="W982" s="241">
        <v>924</v>
      </c>
      <c r="X982" s="240">
        <f>W982/T982</f>
      </c>
      <c r="Y982" s="237">
        <f>T982/R982</f>
      </c>
      <c r="Z982" s="240">
        <f>W982/F982</f>
      </c>
      <c r="AA982" s="240">
        <f>W982/(F982+500)</f>
      </c>
      <c r="AB982" s="238">
        <v>1</v>
      </c>
      <c r="AC982" s="238">
        <v>232.8</v>
      </c>
      <c r="AD982" s="237">
        <f>AB982/T982</f>
      </c>
      <c r="AE982" s="240">
        <f>(W982-AC982)/(F982+500)</f>
      </c>
      <c r="AF982" s="240" t="s">
        <v>250</v>
      </c>
    </row>
    <row r="983">
      <c r="A983" s="228"/>
      <c r="B983" s="229"/>
      <c r="C983" s="256"/>
      <c r="D983" s="231" t="s">
        <v>251</v>
      </c>
      <c r="E983" s="232">
        <v>1415.89</v>
      </c>
      <c r="F983" s="233"/>
      <c r="G983" s="232">
        <v>12073</v>
      </c>
      <c r="H983" s="232">
        <v>474</v>
      </c>
      <c r="I983" s="234">
        <f t="shared" si="741"/>
      </c>
      <c r="J983" s="235">
        <f t="shared" si="904"/>
      </c>
      <c r="K983" s="232">
        <v>21</v>
      </c>
      <c r="L983" s="235">
        <f t="shared" si="974"/>
      </c>
      <c r="M983" s="232">
        <v>1</v>
      </c>
      <c r="N983" s="236">
        <f t="shared" si="1036"/>
      </c>
      <c r="O983" s="232">
        <v>1</v>
      </c>
      <c r="P983" s="236">
        <f t="shared" si="1075"/>
      </c>
      <c r="Q983" s="237"/>
      <c r="R983" s="238"/>
      <c r="S983" s="237"/>
      <c r="T983" s="238"/>
      <c r="U983" s="239"/>
      <c r="V983" s="240"/>
      <c r="W983" s="241"/>
      <c r="X983" s="240"/>
      <c r="Y983" s="237"/>
      <c r="Z983" s="240"/>
      <c r="AA983" s="240"/>
      <c r="AB983" s="238"/>
      <c r="AC983" s="238"/>
      <c r="AD983" s="237"/>
      <c r="AE983" s="240"/>
      <c r="AF983" s="242" t="s">
        <v>316</v>
      </c>
    </row>
    <row r="984">
      <c r="A984" s="228"/>
      <c r="B984" s="229" t="s">
        <v>262</v>
      </c>
      <c r="C984" s="256" t="s">
        <v>273</v>
      </c>
      <c r="D984" s="231" t="s">
        <v>249</v>
      </c>
      <c r="E984" s="232">
        <v>422.3</v>
      </c>
      <c r="F984" s="233">
        <f>E984+E985</f>
      </c>
      <c r="G984" s="232">
        <v>2196</v>
      </c>
      <c r="H984" s="232">
        <v>44</v>
      </c>
      <c r="I984" s="234">
        <f t="shared" si="741"/>
      </c>
      <c r="J984" s="235">
        <f t="shared" si="904"/>
      </c>
      <c r="K984" s="232">
        <v>8</v>
      </c>
      <c r="L984" s="235">
        <f t="shared" si="974"/>
      </c>
      <c r="M984" s="232">
        <v>1</v>
      </c>
      <c r="N984" s="236">
        <f t="shared" si="1036"/>
      </c>
      <c r="O984" s="232">
        <v>1</v>
      </c>
      <c r="P984" s="236">
        <f t="shared" si="1075"/>
      </c>
      <c r="Q984" s="237">
        <f>(M984+M985)/(O984+O985)</f>
      </c>
      <c r="R984" s="238">
        <v>3</v>
      </c>
      <c r="S984" s="237">
        <f>(O984+O985)/(K984+K985)</f>
      </c>
      <c r="T984" s="238">
        <v>1</v>
      </c>
      <c r="U984" s="239">
        <f>F984/T984</f>
      </c>
      <c r="V984" s="240">
        <f>(F984+500)/T984</f>
      </c>
      <c r="W984" s="241">
        <v>1692</v>
      </c>
      <c r="X984" s="240">
        <f>W984/T984</f>
      </c>
      <c r="Y984" s="237">
        <f>T984/R984</f>
      </c>
      <c r="Z984" s="240">
        <f>W984/F984</f>
      </c>
      <c r="AA984" s="240">
        <f>W984/(F984+500)</f>
      </c>
      <c r="AB984" s="238">
        <v>0</v>
      </c>
      <c r="AC984" s="238">
        <v>0</v>
      </c>
      <c r="AD984" s="237">
        <f>AB984/T984</f>
      </c>
      <c r="AE984" s="240">
        <f>(W984-AC984)/(F984+500)</f>
      </c>
      <c r="AF984" s="240" t="s">
        <v>250</v>
      </c>
    </row>
    <row r="985">
      <c r="A985" s="228"/>
      <c r="B985" s="229"/>
      <c r="C985" s="256"/>
      <c r="D985" s="231" t="s">
        <v>251</v>
      </c>
      <c r="E985" s="232">
        <v>884.35</v>
      </c>
      <c r="F985" s="233"/>
      <c r="G985" s="232">
        <v>6048</v>
      </c>
      <c r="H985" s="232">
        <v>283</v>
      </c>
      <c r="I985" s="234">
        <f t="shared" si="741"/>
      </c>
      <c r="J985" s="235">
        <f t="shared" si="904"/>
      </c>
      <c r="K985" s="232">
        <v>18</v>
      </c>
      <c r="L985" s="235">
        <f t="shared" si="974"/>
      </c>
      <c r="M985" s="232">
        <v>0</v>
      </c>
      <c r="N985" s="236">
        <f t="shared" si="1036"/>
      </c>
      <c r="O985" s="232">
        <v>0</v>
      </c>
      <c r="P985" s="236">
        <v>128.05</v>
      </c>
      <c r="Q985" s="237"/>
      <c r="R985" s="238"/>
      <c r="S985" s="237"/>
      <c r="T985" s="238"/>
      <c r="U985" s="239"/>
      <c r="V985" s="240"/>
      <c r="W985" s="241"/>
      <c r="X985" s="240"/>
      <c r="Y985" s="237"/>
      <c r="Z985" s="240"/>
      <c r="AA985" s="240"/>
      <c r="AB985" s="238"/>
      <c r="AC985" s="238"/>
      <c r="AD985" s="237"/>
      <c r="AE985" s="240"/>
      <c r="AF985" s="242" t="s">
        <v>316</v>
      </c>
    </row>
    <row r="986">
      <c r="A986" s="228"/>
      <c r="B986" s="229" t="s">
        <v>263</v>
      </c>
      <c r="C986" s="256" t="s">
        <v>273</v>
      </c>
      <c r="D986" s="231" t="s">
        <v>249</v>
      </c>
      <c r="E986" s="232">
        <v>865.66</v>
      </c>
      <c r="F986" s="233">
        <f>E986+E987</f>
      </c>
      <c r="G986" s="232">
        <v>3628</v>
      </c>
      <c r="H986" s="232">
        <v>87</v>
      </c>
      <c r="I986" s="234">
        <f t="shared" si="741"/>
      </c>
      <c r="J986" s="235">
        <f t="shared" si="904"/>
      </c>
      <c r="K986" s="232">
        <v>13</v>
      </c>
      <c r="L986" s="235">
        <f t="shared" si="974"/>
      </c>
      <c r="M986" s="232">
        <v>0</v>
      </c>
      <c r="N986" s="236">
        <f t="shared" si="1036"/>
      </c>
      <c r="O986" s="232">
        <v>0</v>
      </c>
      <c r="P986" s="236">
        <f t="shared" ref="P986:P1011" si="1076">E986/O986</f>
      </c>
      <c r="Q986" s="237">
        <f>(M986+M987)/(O986+O987)</f>
      </c>
      <c r="R986" s="238">
        <v>4</v>
      </c>
      <c r="S986" s="237">
        <f>(O986+O987)/(K986+K987)</f>
      </c>
      <c r="T986" s="238">
        <v>0</v>
      </c>
      <c r="U986" s="239">
        <f>F986/T986</f>
      </c>
      <c r="V986" s="240">
        <f>(F986+500)/T986</f>
      </c>
      <c r="W986" s="241">
        <v>0</v>
      </c>
      <c r="X986" s="240">
        <f>W986/T986</f>
      </c>
      <c r="Y986" s="237">
        <f>T986/R986</f>
      </c>
      <c r="Z986" s="240">
        <f>W986/F986</f>
      </c>
      <c r="AA986" s="240">
        <f>W986/(F986+500)</f>
      </c>
      <c r="AB986" s="238">
        <v>0</v>
      </c>
      <c r="AC986" s="238">
        <v>0</v>
      </c>
      <c r="AD986" s="237">
        <f>AB986/T986</f>
      </c>
      <c r="AE986" s="240">
        <f>(W986-AC986)/(F986+500)</f>
      </c>
      <c r="AF986" s="240" t="s">
        <v>250</v>
      </c>
    </row>
    <row r="987">
      <c r="A987" s="228"/>
      <c r="B987" s="229"/>
      <c r="C987" s="256"/>
      <c r="D987" s="231" t="s">
        <v>251</v>
      </c>
      <c r="E987" s="232">
        <v>843.97</v>
      </c>
      <c r="F987" s="233"/>
      <c r="G987" s="232">
        <v>4743</v>
      </c>
      <c r="H987" s="232">
        <v>182</v>
      </c>
      <c r="I987" s="234">
        <f t="shared" si="741"/>
      </c>
      <c r="J987" s="235">
        <f t="shared" si="904"/>
      </c>
      <c r="K987" s="232">
        <v>9</v>
      </c>
      <c r="L987" s="235">
        <f t="shared" si="974"/>
      </c>
      <c r="M987" s="232">
        <v>0</v>
      </c>
      <c r="N987" s="236">
        <f t="shared" si="1036"/>
      </c>
      <c r="O987" s="232">
        <v>2</v>
      </c>
      <c r="P987" s="236">
        <f t="shared" si="1076"/>
      </c>
      <c r="Q987" s="237"/>
      <c r="R987" s="238"/>
      <c r="S987" s="237"/>
      <c r="T987" s="238"/>
      <c r="U987" s="239"/>
      <c r="V987" s="240"/>
      <c r="W987" s="241"/>
      <c r="X987" s="240"/>
      <c r="Y987" s="237"/>
      <c r="Z987" s="240"/>
      <c r="AA987" s="240"/>
      <c r="AB987" s="238"/>
      <c r="AC987" s="238"/>
      <c r="AD987" s="237"/>
      <c r="AE987" s="240"/>
      <c r="AF987" s="242" t="s">
        <v>316</v>
      </c>
    </row>
    <row r="988">
      <c r="A988" s="228"/>
      <c r="B988" s="246" t="s">
        <v>257</v>
      </c>
      <c r="C988" s="246"/>
      <c r="D988" s="246"/>
      <c r="E988" s="247">
        <f>SUM(E978:E987)</f>
      </c>
      <c r="F988" s="247">
        <f>SUM(F978:F987)</f>
      </c>
      <c r="G988" s="247">
        <f>SUM(G978:G987)</f>
      </c>
      <c r="H988" s="247">
        <f>SUM(H978:H987)</f>
      </c>
      <c r="I988" s="248">
        <f t="shared" si="741"/>
      </c>
      <c r="J988" s="249">
        <f t="shared" si="904"/>
      </c>
      <c r="K988" s="247">
        <f>SUM(K978:K987)</f>
      </c>
      <c r="L988" s="249">
        <f t="shared" si="974"/>
      </c>
      <c r="M988" s="247">
        <f>SUM(M978:M987)</f>
      </c>
      <c r="N988" s="250">
        <f t="shared" si="1036"/>
      </c>
      <c r="O988" s="247">
        <f>SUM(O978:O987)</f>
      </c>
      <c r="P988" s="250">
        <f t="shared" si="1076"/>
      </c>
      <c r="Q988" s="251">
        <f>M988/O988</f>
      </c>
      <c r="R988" s="247">
        <f>SUM(R978:R987)</f>
      </c>
      <c r="S988" s="251">
        <f>(O988+O988)/(K988+K988)</f>
      </c>
      <c r="T988" s="247">
        <f>SUM(T978:T987)</f>
      </c>
      <c r="U988" s="252">
        <f t="shared" ref="U988:U989" si="94">F988/T988</f>
      </c>
      <c r="V988" s="253">
        <f>(F988+5*500)/T988</f>
      </c>
      <c r="W988" s="249">
        <f>SUM(W978:W987)</f>
      </c>
      <c r="X988" s="254">
        <f t="shared" ref="X988:X989" si="262">W988/T988</f>
      </c>
      <c r="Y988" s="251">
        <f t="shared" ref="Y988:Y989" si="400">T988/R988</f>
      </c>
      <c r="Z988" s="253">
        <f t="shared" ref="Z988:Z989" si="538">W988/F988</f>
      </c>
      <c r="AA988" s="253">
        <f>W988/(F988+COUNT(W978:W987)*500)</f>
      </c>
      <c r="AB988" s="247">
        <f>SUM(AB978:AB987)</f>
      </c>
      <c r="AC988" s="247">
        <f>SUM(AC978:AC987)</f>
      </c>
      <c r="AD988" s="251">
        <f t="shared" ref="AD988:AD989" si="676">AB988/T988</f>
      </c>
      <c r="AE988" s="255">
        <f>(W988-AC988)/(F988+COUNT(W978:W987))</f>
      </c>
      <c r="AF988" s="240"/>
    </row>
    <row r="989">
      <c r="A989" s="228"/>
      <c r="B989" s="229" t="s">
        <v>264</v>
      </c>
      <c r="C989" s="256" t="s">
        <v>259</v>
      </c>
      <c r="D989" s="231" t="s">
        <v>249</v>
      </c>
      <c r="E989" s="232">
        <v>257.48</v>
      </c>
      <c r="F989" s="233">
        <f>E989+E990</f>
      </c>
      <c r="G989" s="232">
        <v>1215</v>
      </c>
      <c r="H989" s="232">
        <v>29</v>
      </c>
      <c r="I989" s="234">
        <f t="shared" si="741"/>
      </c>
      <c r="J989" s="235">
        <f t="shared" si="904"/>
      </c>
      <c r="K989" s="232">
        <v>7</v>
      </c>
      <c r="L989" s="235">
        <f t="shared" si="974"/>
      </c>
      <c r="M989" s="232">
        <v>0</v>
      </c>
      <c r="N989" s="236">
        <f t="shared" si="1036"/>
      </c>
      <c r="O989" s="232">
        <v>1</v>
      </c>
      <c r="P989" s="236">
        <f t="shared" si="1076"/>
      </c>
      <c r="Q989" s="237">
        <f>(M989+M990)/(O989+O990)</f>
      </c>
      <c r="R989" s="238">
        <v>4</v>
      </c>
      <c r="S989" s="237">
        <f>(O989+O990)/(K989+K990)</f>
      </c>
      <c r="T989" s="238">
        <v>2</v>
      </c>
      <c r="U989" s="239">
        <f t="shared" si="94"/>
      </c>
      <c r="V989" s="240">
        <f>(F989+500)/T989</f>
      </c>
      <c r="W989" s="241">
        <v>4418.4000000000015</v>
      </c>
      <c r="X989" s="240">
        <f t="shared" si="262"/>
      </c>
      <c r="Y989" s="237">
        <f t="shared" si="400"/>
      </c>
      <c r="Z989" s="240">
        <f t="shared" si="538"/>
      </c>
      <c r="AA989" s="240">
        <f>W989/(F989+500)</f>
      </c>
      <c r="AB989" s="238">
        <v>1</v>
      </c>
      <c r="AC989" s="238">
        <v>2407.2</v>
      </c>
      <c r="AD989" s="237">
        <f t="shared" si="676"/>
      </c>
      <c r="AE989" s="240">
        <f>(W989-AC989)/(F989+500)</f>
      </c>
      <c r="AF989" s="240" t="s">
        <v>266</v>
      </c>
    </row>
    <row r="990">
      <c r="A990" s="228"/>
      <c r="B990" s="229"/>
      <c r="C990" s="256"/>
      <c r="D990" s="231" t="s">
        <v>251</v>
      </c>
      <c r="E990" s="232">
        <v>241.84</v>
      </c>
      <c r="F990" s="233"/>
      <c r="G990" s="232">
        <v>1608</v>
      </c>
      <c r="H990" s="232">
        <v>64</v>
      </c>
      <c r="I990" s="234">
        <f t="shared" si="741"/>
      </c>
      <c r="J990" s="235">
        <f t="shared" si="904"/>
      </c>
      <c r="K990" s="232">
        <v>7</v>
      </c>
      <c r="L990" s="235">
        <f t="shared" si="974"/>
      </c>
      <c r="M990" s="232">
        <v>2</v>
      </c>
      <c r="N990" s="236">
        <f t="shared" si="1036"/>
      </c>
      <c r="O990" s="232">
        <v>1</v>
      </c>
      <c r="P990" s="236">
        <f t="shared" si="1076"/>
      </c>
      <c r="Q990" s="237"/>
      <c r="R990" s="238"/>
      <c r="S990" s="237"/>
      <c r="T990" s="238"/>
      <c r="U990" s="239"/>
      <c r="V990" s="240"/>
      <c r="W990" s="241"/>
      <c r="X990" s="240"/>
      <c r="Y990" s="237"/>
      <c r="Z990" s="240"/>
      <c r="AA990" s="240"/>
      <c r="AB990" s="238"/>
      <c r="AC990" s="238"/>
      <c r="AD990" s="237"/>
      <c r="AE990" s="240"/>
      <c r="AF990" s="242" t="s">
        <v>252</v>
      </c>
    </row>
    <row r="991">
      <c r="A991" s="228"/>
      <c r="B991" s="229" t="s">
        <v>268</v>
      </c>
      <c r="C991" s="256" t="s">
        <v>259</v>
      </c>
      <c r="D991" s="231" t="s">
        <v>249</v>
      </c>
      <c r="E991" s="232">
        <v>278.25</v>
      </c>
      <c r="F991" s="233">
        <f>E991+E992</f>
      </c>
      <c r="G991" s="232">
        <v>943</v>
      </c>
      <c r="H991" s="232">
        <v>25</v>
      </c>
      <c r="I991" s="234">
        <f t="shared" si="741"/>
      </c>
      <c r="J991" s="234">
        <f t="shared" ref="J991:J992" si="813">I991/H991</f>
      </c>
      <c r="K991" s="232">
        <v>9</v>
      </c>
      <c r="L991" s="235">
        <f t="shared" si="974"/>
      </c>
      <c r="M991" s="232">
        <v>1</v>
      </c>
      <c r="N991" s="236">
        <f t="shared" si="1036"/>
      </c>
      <c r="O991" s="232">
        <v>2</v>
      </c>
      <c r="P991" s="236">
        <f t="shared" si="1076"/>
      </c>
      <c r="Q991" s="237">
        <f>(M991+M992)/(O991+O992)</f>
      </c>
      <c r="R991" s="238">
        <v>5</v>
      </c>
      <c r="S991" s="237">
        <f>(O991+O992)/(K991+K992)</f>
      </c>
      <c r="T991" s="238">
        <v>2</v>
      </c>
      <c r="U991" s="239">
        <f>F991/T991</f>
      </c>
      <c r="V991" s="240">
        <f>(F991+500)/T991</f>
      </c>
      <c r="W991" s="241">
        <v>1490.3999999999978</v>
      </c>
      <c r="X991" s="240">
        <f>W991/T991</f>
      </c>
      <c r="Y991" s="237">
        <f>T991/R991</f>
      </c>
      <c r="Z991" s="240">
        <f>W991/F991</f>
      </c>
      <c r="AA991" s="240">
        <f>W991/(F991+500)</f>
      </c>
      <c r="AB991" s="238">
        <v>2</v>
      </c>
      <c r="AC991" s="238">
        <v>1490.4</v>
      </c>
      <c r="AD991" s="237">
        <f>AB991/T991</f>
      </c>
      <c r="AE991" s="240">
        <f>(W991-AC991)/(F991+500)</f>
      </c>
      <c r="AF991" s="240" t="s">
        <v>266</v>
      </c>
    </row>
    <row r="992">
      <c r="A992" s="228"/>
      <c r="B992" s="229"/>
      <c r="C992" s="256"/>
      <c r="D992" s="231" t="s">
        <v>251</v>
      </c>
      <c r="E992" s="232">
        <v>562.23</v>
      </c>
      <c r="F992" s="233"/>
      <c r="G992" s="232">
        <v>3140</v>
      </c>
      <c r="H992" s="232">
        <v>89</v>
      </c>
      <c r="I992" s="234">
        <f t="shared" si="741"/>
      </c>
      <c r="J992" s="234">
        <f t="shared" si="813"/>
      </c>
      <c r="K992" s="232">
        <v>9</v>
      </c>
      <c r="L992" s="235">
        <f t="shared" si="974"/>
      </c>
      <c r="M992" s="232">
        <v>1</v>
      </c>
      <c r="N992" s="236">
        <f t="shared" si="1036"/>
      </c>
      <c r="O992" s="232">
        <v>1</v>
      </c>
      <c r="P992" s="236">
        <f t="shared" si="1076"/>
      </c>
      <c r="Q992" s="237"/>
      <c r="R992" s="238"/>
      <c r="S992" s="237"/>
      <c r="T992" s="238"/>
      <c r="U992" s="239"/>
      <c r="V992" s="240"/>
      <c r="W992" s="241"/>
      <c r="X992" s="240"/>
      <c r="Y992" s="237"/>
      <c r="Z992" s="240"/>
      <c r="AA992" s="240"/>
      <c r="AB992" s="238"/>
      <c r="AC992" s="238"/>
      <c r="AD992" s="237"/>
      <c r="AE992" s="240"/>
      <c r="AF992" s="242" t="s">
        <v>252</v>
      </c>
    </row>
    <row r="993">
      <c r="A993" s="228"/>
      <c r="B993" s="229" t="s">
        <v>269</v>
      </c>
      <c r="C993" s="256" t="s">
        <v>259</v>
      </c>
      <c r="D993" s="231" t="s">
        <v>249</v>
      </c>
      <c r="E993" s="232">
        <v>281.24</v>
      </c>
      <c r="F993" s="233">
        <f>E993+E994</f>
      </c>
      <c r="G993" s="232">
        <v>1320</v>
      </c>
      <c r="H993" s="232">
        <v>23</v>
      </c>
      <c r="I993" s="234">
        <f t="shared" si="741"/>
      </c>
      <c r="J993" s="235">
        <f t="shared" ref="J993:J994" si="905">(E993/G993)*1000</f>
      </c>
      <c r="K993" s="232">
        <v>5</v>
      </c>
      <c r="L993" s="235">
        <f t="shared" si="974"/>
      </c>
      <c r="M993" s="232">
        <v>0</v>
      </c>
      <c r="N993" s="236">
        <f t="shared" si="1036"/>
      </c>
      <c r="O993" s="232">
        <v>2</v>
      </c>
      <c r="P993" s="236">
        <f t="shared" si="1076"/>
      </c>
      <c r="Q993" s="237">
        <f>(M993+M994)/(O993+O994)</f>
      </c>
      <c r="R993" s="238">
        <v>3</v>
      </c>
      <c r="S993" s="237">
        <f>(O993+O994)/(K993+K994)</f>
      </c>
      <c r="T993" s="238">
        <v>1</v>
      </c>
      <c r="U993" s="239">
        <f>F993/T993</f>
      </c>
      <c r="V993" s="240">
        <f>(F993+500)/T993</f>
      </c>
      <c r="W993" s="241">
        <v>763.2000000000007</v>
      </c>
      <c r="X993" s="240">
        <f>W993/T993</f>
      </c>
      <c r="Y993" s="237">
        <f>T993/R993</f>
      </c>
      <c r="Z993" s="240">
        <f>W993/F993</f>
      </c>
      <c r="AA993" s="240">
        <f>W993/(F993+500)</f>
      </c>
      <c r="AB993" s="238">
        <v>1</v>
      </c>
      <c r="AC993" s="238">
        <v>763.2</v>
      </c>
      <c r="AD993" s="237">
        <f>AB993/T993</f>
      </c>
      <c r="AE993" s="240">
        <f>(W993-AC993)/(F993+500)</f>
      </c>
      <c r="AF993" s="240" t="s">
        <v>266</v>
      </c>
    </row>
    <row r="994">
      <c r="A994" s="228"/>
      <c r="B994" s="229"/>
      <c r="C994" s="256"/>
      <c r="D994" s="231" t="s">
        <v>251</v>
      </c>
      <c r="E994" s="232">
        <v>550.24</v>
      </c>
      <c r="F994" s="233"/>
      <c r="G994" s="232">
        <v>3967</v>
      </c>
      <c r="H994" s="232">
        <v>115</v>
      </c>
      <c r="I994" s="234">
        <f t="shared" si="741"/>
      </c>
      <c r="J994" s="235">
        <f t="shared" si="905"/>
      </c>
      <c r="K994" s="232">
        <v>12</v>
      </c>
      <c r="L994" s="235">
        <f t="shared" si="974"/>
      </c>
      <c r="M994" s="232">
        <v>0</v>
      </c>
      <c r="N994" s="236">
        <f t="shared" si="1036"/>
      </c>
      <c r="O994" s="232">
        <v>0</v>
      </c>
      <c r="P994" s="236">
        <f t="shared" si="1076"/>
      </c>
      <c r="Q994" s="237"/>
      <c r="R994" s="238"/>
      <c r="S994" s="237"/>
      <c r="T994" s="238"/>
      <c r="U994" s="239"/>
      <c r="V994" s="240"/>
      <c r="W994" s="241"/>
      <c r="X994" s="240"/>
      <c r="Y994" s="237"/>
      <c r="Z994" s="240"/>
      <c r="AA994" s="240"/>
      <c r="AB994" s="238"/>
      <c r="AC994" s="238"/>
      <c r="AD994" s="237"/>
      <c r="AE994" s="240"/>
      <c r="AF994" s="242" t="s">
        <v>252</v>
      </c>
    </row>
    <row r="995">
      <c r="A995" s="228"/>
      <c r="B995" s="229" t="s">
        <v>270</v>
      </c>
      <c r="C995" s="256" t="s">
        <v>259</v>
      </c>
      <c r="D995" s="231" t="s">
        <v>249</v>
      </c>
      <c r="E995" s="232">
        <v>169.61</v>
      </c>
      <c r="F995" s="233">
        <f>E995+E996</f>
      </c>
      <c r="G995" s="232">
        <v>1039</v>
      </c>
      <c r="H995" s="232">
        <v>23</v>
      </c>
      <c r="I995" s="234">
        <f t="shared" si="741"/>
      </c>
      <c r="J995" s="234">
        <f t="shared" ref="J995:J996" si="814">I995/H995</f>
      </c>
      <c r="K995" s="232">
        <v>1</v>
      </c>
      <c r="L995" s="235">
        <f t="shared" si="974"/>
      </c>
      <c r="M995" s="232">
        <v>1</v>
      </c>
      <c r="N995" s="236">
        <f t="shared" si="1036"/>
      </c>
      <c r="O995" s="232">
        <v>1</v>
      </c>
      <c r="P995" s="236">
        <f t="shared" si="1076"/>
      </c>
      <c r="Q995" s="237">
        <f>(M995+M996)/(O995+O996)</f>
      </c>
      <c r="R995" s="238">
        <v>2</v>
      </c>
      <c r="S995" s="237">
        <f>(O995+O996)/(K995+K996)</f>
      </c>
      <c r="T995" s="238">
        <v>2</v>
      </c>
      <c r="U995" s="239">
        <f>F995/T995</f>
      </c>
      <c r="V995" s="240">
        <f>(F995+500)/T995</f>
      </c>
      <c r="W995" s="241">
        <v>2726.4000000000015</v>
      </c>
      <c r="X995" s="240">
        <f>W995/T995</f>
      </c>
      <c r="Y995" s="237">
        <f>T995/R995</f>
      </c>
      <c r="Z995" s="240">
        <f>W995/F995</f>
      </c>
      <c r="AA995" s="240">
        <f>W995/(F995+500)</f>
      </c>
      <c r="AB995" s="238">
        <v>0</v>
      </c>
      <c r="AC995" s="238">
        <v>0</v>
      </c>
      <c r="AD995" s="237">
        <f>AB995/T995</f>
      </c>
      <c r="AE995" s="240">
        <f>(W995-AC995)/(F995+500)</f>
      </c>
      <c r="AF995" s="240" t="s">
        <v>266</v>
      </c>
    </row>
    <row r="996">
      <c r="A996" s="228"/>
      <c r="B996" s="229"/>
      <c r="C996" s="256"/>
      <c r="D996" s="231" t="s">
        <v>251</v>
      </c>
      <c r="E996" s="232">
        <v>360.05</v>
      </c>
      <c r="F996" s="233"/>
      <c r="G996" s="232">
        <v>3132</v>
      </c>
      <c r="H996" s="232">
        <v>76</v>
      </c>
      <c r="I996" s="234">
        <f t="shared" si="741"/>
      </c>
      <c r="J996" s="234">
        <f t="shared" si="814"/>
      </c>
      <c r="K996" s="232">
        <v>10</v>
      </c>
      <c r="L996" s="235">
        <f t="shared" si="974"/>
      </c>
      <c r="M996" s="232">
        <v>2</v>
      </c>
      <c r="N996" s="236">
        <f t="shared" si="1036"/>
      </c>
      <c r="O996" s="232">
        <v>2</v>
      </c>
      <c r="P996" s="236">
        <f t="shared" si="1076"/>
      </c>
      <c r="Q996" s="237"/>
      <c r="R996" s="238"/>
      <c r="S996" s="237"/>
      <c r="T996" s="238"/>
      <c r="U996" s="239"/>
      <c r="V996" s="240"/>
      <c r="W996" s="241"/>
      <c r="X996" s="240"/>
      <c r="Y996" s="237"/>
      <c r="Z996" s="240"/>
      <c r="AA996" s="240"/>
      <c r="AB996" s="238"/>
      <c r="AC996" s="238"/>
      <c r="AD996" s="237"/>
      <c r="AE996" s="240"/>
      <c r="AF996" s="242" t="s">
        <v>252</v>
      </c>
    </row>
    <row r="997">
      <c r="A997" s="228"/>
      <c r="B997" s="229" t="s">
        <v>271</v>
      </c>
      <c r="C997" s="256" t="s">
        <v>259</v>
      </c>
      <c r="D997" s="231" t="s">
        <v>249</v>
      </c>
      <c r="E997" s="232">
        <v>200.84</v>
      </c>
      <c r="F997" s="233">
        <f>E997+E998</f>
      </c>
      <c r="G997" s="232">
        <v>837</v>
      </c>
      <c r="H997" s="232">
        <v>24</v>
      </c>
      <c r="I997" s="234">
        <f t="shared" si="741"/>
      </c>
      <c r="J997" s="235">
        <f t="shared" ref="J997:J1009" si="906">(E997/G997)*1000</f>
      </c>
      <c r="K997" s="232">
        <v>2</v>
      </c>
      <c r="L997" s="235">
        <f t="shared" si="974"/>
      </c>
      <c r="M997" s="232">
        <v>0</v>
      </c>
      <c r="N997" s="236">
        <f t="shared" si="1036"/>
      </c>
      <c r="O997" s="232">
        <v>0</v>
      </c>
      <c r="P997" s="236">
        <f t="shared" si="1076"/>
      </c>
      <c r="Q997" s="237">
        <f>(M997+M998)/(O997+O998)</f>
      </c>
      <c r="R997" s="238">
        <v>7</v>
      </c>
      <c r="S997" s="237">
        <f>(O997+O998)/(K997+K998)</f>
      </c>
      <c r="T997" s="238">
        <v>1</v>
      </c>
      <c r="U997" s="239">
        <f>F997/T997</f>
      </c>
      <c r="V997" s="240">
        <f>(F997+500)/T997</f>
      </c>
      <c r="W997" s="241">
        <v>360</v>
      </c>
      <c r="X997" s="240">
        <f>W997/T997</f>
      </c>
      <c r="Y997" s="237">
        <f>T997/R997</f>
      </c>
      <c r="Z997" s="240">
        <f>W997/F997</f>
      </c>
      <c r="AA997" s="240">
        <f>W997/(F997+500)</f>
      </c>
      <c r="AB997" s="238">
        <v>0</v>
      </c>
      <c r="AC997" s="238">
        <v>0</v>
      </c>
      <c r="AD997" s="237">
        <f>AB997/T997</f>
      </c>
      <c r="AE997" s="240">
        <f>(W997-AC997)/(F997+500)</f>
      </c>
      <c r="AF997" s="240" t="s">
        <v>266</v>
      </c>
    </row>
    <row r="998">
      <c r="A998" s="228"/>
      <c r="B998" s="229"/>
      <c r="C998" s="256"/>
      <c r="D998" s="231" t="s">
        <v>251</v>
      </c>
      <c r="E998" s="232">
        <v>506.38</v>
      </c>
      <c r="F998" s="233"/>
      <c r="G998" s="232">
        <v>4212</v>
      </c>
      <c r="H998" s="232">
        <v>140</v>
      </c>
      <c r="I998" s="234">
        <f t="shared" si="741"/>
      </c>
      <c r="J998" s="235">
        <f t="shared" si="906"/>
      </c>
      <c r="K998" s="232">
        <v>17</v>
      </c>
      <c r="L998" s="235">
        <f t="shared" si="974"/>
      </c>
      <c r="M998" s="232">
        <v>1</v>
      </c>
      <c r="N998" s="236">
        <f t="shared" si="1036"/>
      </c>
      <c r="O998" s="232">
        <v>3</v>
      </c>
      <c r="P998" s="236">
        <f t="shared" si="1076"/>
      </c>
      <c r="Q998" s="237"/>
      <c r="R998" s="238"/>
      <c r="S998" s="237"/>
      <c r="T998" s="238"/>
      <c r="U998" s="239"/>
      <c r="V998" s="240"/>
      <c r="W998" s="241"/>
      <c r="X998" s="240"/>
      <c r="Y998" s="237"/>
      <c r="Z998" s="240"/>
      <c r="AA998" s="240"/>
      <c r="AB998" s="238"/>
      <c r="AC998" s="238"/>
      <c r="AD998" s="237"/>
      <c r="AE998" s="240"/>
      <c r="AF998" s="242" t="s">
        <v>252</v>
      </c>
    </row>
    <row r="999">
      <c r="A999" s="228"/>
      <c r="B999" s="246" t="s">
        <v>257</v>
      </c>
      <c r="C999" s="246"/>
      <c r="D999" s="246"/>
      <c r="E999" s="247">
        <f>SUM(E989:E998)</f>
      </c>
      <c r="F999" s="247">
        <f>SUM(F989:F998)</f>
      </c>
      <c r="G999" s="247">
        <f>SUM(G989:G998)</f>
      </c>
      <c r="H999" s="247">
        <f>SUM(H989:H998)</f>
      </c>
      <c r="I999" s="248">
        <f t="shared" si="741"/>
      </c>
      <c r="J999" s="249">
        <f t="shared" si="906"/>
      </c>
      <c r="K999" s="247">
        <f>SUM(K989:K998)</f>
      </c>
      <c r="L999" s="249">
        <f t="shared" si="974"/>
      </c>
      <c r="M999" s="247">
        <f>SUM(M989:M998)</f>
      </c>
      <c r="N999" s="250">
        <f t="shared" si="1036"/>
      </c>
      <c r="O999" s="247">
        <f>SUM(O989:O998)</f>
      </c>
      <c r="P999" s="250">
        <f t="shared" si="1076"/>
      </c>
      <c r="Q999" s="251">
        <f>M999/O999</f>
      </c>
      <c r="R999" s="247">
        <f>SUM(R989:R998)</f>
      </c>
      <c r="S999" s="251">
        <f>(O999+O999)/(K999+K999)</f>
      </c>
      <c r="T999" s="247">
        <f>SUM(T989:T998)</f>
      </c>
      <c r="U999" s="252">
        <f t="shared" ref="U999:U1000" si="95">F999/T999</f>
      </c>
      <c r="V999" s="253">
        <f>(F999+5*500)/T999</f>
      </c>
      <c r="W999" s="249">
        <f>SUM(W989:W998)</f>
      </c>
      <c r="X999" s="254">
        <f t="shared" ref="X999:X1000" si="263">W999/T999</f>
      </c>
      <c r="Y999" s="251">
        <f t="shared" ref="Y999:Y1000" si="401">T999/R999</f>
      </c>
      <c r="Z999" s="253">
        <f t="shared" ref="Z999:Z1000" si="539">W999/F999</f>
      </c>
      <c r="AA999" s="253">
        <f>W999/(F999+COUNT(W989:W998)*500)</f>
      </c>
      <c r="AB999" s="247">
        <f>SUM(AB989:AB998)</f>
      </c>
      <c r="AC999" s="247">
        <f>SUM(AC989:AC998)</f>
      </c>
      <c r="AD999" s="251">
        <f t="shared" ref="AD999:AD1000" si="677">AB999/T999</f>
      </c>
      <c r="AE999" s="255">
        <f>(W999-AC999)/(F999+COUNT(W989:W998)*500)</f>
      </c>
      <c r="AF999" s="240"/>
    </row>
    <row r="1000">
      <c r="A1000" s="228"/>
      <c r="B1000" s="229" t="s">
        <v>272</v>
      </c>
      <c r="C1000" s="256" t="s">
        <v>291</v>
      </c>
      <c r="D1000" s="231" t="s">
        <v>249</v>
      </c>
      <c r="E1000" s="232">
        <v>177.25</v>
      </c>
      <c r="F1000" s="233">
        <f>E1000+E1001</f>
      </c>
      <c r="G1000" s="232">
        <v>903</v>
      </c>
      <c r="H1000" s="232">
        <v>34</v>
      </c>
      <c r="I1000" s="234">
        <f t="shared" si="741"/>
      </c>
      <c r="J1000" s="235">
        <f t="shared" si="906"/>
      </c>
      <c r="K1000" s="232">
        <v>2</v>
      </c>
      <c r="L1000" s="235">
        <f t="shared" si="974"/>
      </c>
      <c r="M1000" s="232">
        <v>0</v>
      </c>
      <c r="N1000" s="236">
        <f t="shared" si="1036"/>
      </c>
      <c r="O1000" s="232">
        <v>0</v>
      </c>
      <c r="P1000" s="236">
        <f t="shared" si="1076"/>
      </c>
      <c r="Q1000" s="237">
        <f>(M1000+M1001)/(O1000+O1001)</f>
      </c>
      <c r="R1000" s="238">
        <v>2</v>
      </c>
      <c r="S1000" s="237">
        <f>(O1000+O1001)/(K1000+K1001)</f>
      </c>
      <c r="T1000" s="238">
        <v>0</v>
      </c>
      <c r="U1000" s="239">
        <f t="shared" si="95"/>
      </c>
      <c r="V1000" s="240">
        <f>(F1000+500)/T1000</f>
      </c>
      <c r="W1000" s="241">
        <v>0</v>
      </c>
      <c r="X1000" s="240">
        <f t="shared" si="263"/>
      </c>
      <c r="Y1000" s="237">
        <f t="shared" si="401"/>
      </c>
      <c r="Z1000" s="240">
        <f t="shared" si="539"/>
      </c>
      <c r="AA1000" s="240">
        <f>W1000/(F1000+500)</f>
      </c>
      <c r="AB1000" s="238">
        <v>0</v>
      </c>
      <c r="AC1000" s="238">
        <v>0</v>
      </c>
      <c r="AD1000" s="237">
        <f t="shared" si="677"/>
      </c>
      <c r="AE1000" s="240">
        <f>(W1000-AC1000)/(F1000+500)</f>
      </c>
      <c r="AF1000" s="240" t="s">
        <v>266</v>
      </c>
    </row>
    <row r="1001">
      <c r="A1001" s="228"/>
      <c r="B1001" s="229"/>
      <c r="C1001" s="256"/>
      <c r="D1001" s="231" t="s">
        <v>251</v>
      </c>
      <c r="E1001" s="232">
        <v>731.63</v>
      </c>
      <c r="F1001" s="233"/>
      <c r="G1001" s="232">
        <v>5571</v>
      </c>
      <c r="H1001" s="232">
        <v>154</v>
      </c>
      <c r="I1001" s="234">
        <f t="shared" si="741"/>
      </c>
      <c r="J1001" s="235">
        <f t="shared" si="906"/>
      </c>
      <c r="K1001" s="232">
        <v>8</v>
      </c>
      <c r="L1001" s="235">
        <f t="shared" si="974"/>
      </c>
      <c r="M1001" s="232">
        <v>0</v>
      </c>
      <c r="N1001" s="236">
        <f t="shared" si="1036"/>
      </c>
      <c r="O1001" s="232">
        <v>0</v>
      </c>
      <c r="P1001" s="236">
        <f t="shared" si="1076"/>
      </c>
      <c r="Q1001" s="237"/>
      <c r="R1001" s="238"/>
      <c r="S1001" s="237"/>
      <c r="T1001" s="238"/>
      <c r="U1001" s="239"/>
      <c r="V1001" s="240"/>
      <c r="W1001" s="241"/>
      <c r="X1001" s="240"/>
      <c r="Y1001" s="237"/>
      <c r="Z1001" s="240"/>
      <c r="AA1001" s="240"/>
      <c r="AB1001" s="238"/>
      <c r="AC1001" s="238"/>
      <c r="AD1001" s="237"/>
      <c r="AE1001" s="240"/>
      <c r="AF1001" s="242" t="s">
        <v>252</v>
      </c>
    </row>
    <row r="1002">
      <c r="A1002" s="228"/>
      <c r="B1002" s="229" t="s">
        <v>274</v>
      </c>
      <c r="C1002" s="256" t="s">
        <v>291</v>
      </c>
      <c r="D1002" s="231" t="s">
        <v>249</v>
      </c>
      <c r="E1002" s="232">
        <v>703.27</v>
      </c>
      <c r="F1002" s="233">
        <f>E1002+E1003</f>
      </c>
      <c r="G1002" s="232">
        <v>2261</v>
      </c>
      <c r="H1002" s="232">
        <v>91</v>
      </c>
      <c r="I1002" s="234">
        <f t="shared" si="741"/>
      </c>
      <c r="J1002" s="235">
        <f t="shared" si="906"/>
      </c>
      <c r="K1002" s="232">
        <v>8</v>
      </c>
      <c r="L1002" s="235">
        <f t="shared" si="974"/>
      </c>
      <c r="M1002" s="232">
        <v>0</v>
      </c>
      <c r="N1002" s="236">
        <f t="shared" si="1036"/>
      </c>
      <c r="O1002" s="232">
        <v>1</v>
      </c>
      <c r="P1002" s="236">
        <f t="shared" si="1076"/>
      </c>
      <c r="Q1002" s="237">
        <f>(M1002+M1003)/(O1002+O1003)</f>
      </c>
      <c r="R1002" s="238">
        <v>13</v>
      </c>
      <c r="S1002" s="237">
        <f>(O1002+O1003)/(K1002+K1003)</f>
      </c>
      <c r="T1002" s="238">
        <v>3</v>
      </c>
      <c r="U1002" s="239">
        <f>F1002/T1002</f>
      </c>
      <c r="V1002" s="240">
        <f>(F1002+500)/T1002</f>
      </c>
      <c r="W1002" s="241">
        <v>4761.5999999999985</v>
      </c>
      <c r="X1002" s="240">
        <f>W1002/T1002</f>
      </c>
      <c r="Y1002" s="237">
        <f>T1002/R1002</f>
      </c>
      <c r="Z1002" s="240">
        <f>W1002/F1002</f>
      </c>
      <c r="AA1002" s="240">
        <f>W1002/(F1002+500)</f>
      </c>
      <c r="AB1002" s="238">
        <v>0</v>
      </c>
      <c r="AC1002" s="238">
        <v>0</v>
      </c>
      <c r="AD1002" s="237">
        <f>AB1002/T1002</f>
      </c>
      <c r="AE1002" s="240">
        <f>(W1002-AC1002)/(F1002+500)</f>
      </c>
      <c r="AF1002" s="240" t="s">
        <v>266</v>
      </c>
    </row>
    <row r="1003">
      <c r="A1003" s="228"/>
      <c r="B1003" s="229"/>
      <c r="C1003" s="256"/>
      <c r="D1003" s="231" t="s">
        <v>251</v>
      </c>
      <c r="E1003" s="232">
        <v>1182.36</v>
      </c>
      <c r="F1003" s="233"/>
      <c r="G1003" s="232">
        <v>9750</v>
      </c>
      <c r="H1003" s="232">
        <v>274</v>
      </c>
      <c r="I1003" s="234">
        <f t="shared" si="741"/>
      </c>
      <c r="J1003" s="235">
        <f t="shared" si="906"/>
      </c>
      <c r="K1003" s="232">
        <v>31</v>
      </c>
      <c r="L1003" s="235">
        <f t="shared" si="974"/>
      </c>
      <c r="M1003" s="232">
        <v>3</v>
      </c>
      <c r="N1003" s="236">
        <f t="shared" si="1036"/>
      </c>
      <c r="O1003" s="232">
        <v>4</v>
      </c>
      <c r="P1003" s="236">
        <f t="shared" si="1076"/>
      </c>
      <c r="Q1003" s="237"/>
      <c r="R1003" s="238"/>
      <c r="S1003" s="237"/>
      <c r="T1003" s="238"/>
      <c r="U1003" s="239"/>
      <c r="V1003" s="240"/>
      <c r="W1003" s="241"/>
      <c r="X1003" s="240"/>
      <c r="Y1003" s="237"/>
      <c r="Z1003" s="240"/>
      <c r="AA1003" s="240"/>
      <c r="AB1003" s="238"/>
      <c r="AC1003" s="238"/>
      <c r="AD1003" s="237"/>
      <c r="AE1003" s="240"/>
      <c r="AF1003" s="242" t="s">
        <v>252</v>
      </c>
    </row>
    <row r="1004">
      <c r="A1004" s="228"/>
      <c r="B1004" s="229" t="s">
        <v>275</v>
      </c>
      <c r="C1004" s="256" t="s">
        <v>291</v>
      </c>
      <c r="D1004" s="231" t="s">
        <v>249</v>
      </c>
      <c r="E1004" s="232">
        <v>240.72</v>
      </c>
      <c r="F1004" s="233">
        <f>E1004+E1005</f>
      </c>
      <c r="G1004" s="232">
        <v>1345</v>
      </c>
      <c r="H1004" s="232">
        <v>19</v>
      </c>
      <c r="I1004" s="234">
        <f t="shared" si="741"/>
      </c>
      <c r="J1004" s="235">
        <f t="shared" si="906"/>
      </c>
      <c r="K1004" s="232">
        <v>1</v>
      </c>
      <c r="L1004" s="235">
        <f t="shared" si="974"/>
      </c>
      <c r="M1004" s="232">
        <v>0</v>
      </c>
      <c r="N1004" s="236">
        <f t="shared" si="1036"/>
      </c>
      <c r="O1004" s="232">
        <v>0</v>
      </c>
      <c r="P1004" s="236">
        <f t="shared" si="1076"/>
      </c>
      <c r="Q1004" s="237">
        <f>(M1004+M1005)/(O1004+O1005)</f>
      </c>
      <c r="R1004" s="238">
        <v>11</v>
      </c>
      <c r="S1004" s="237">
        <f>(O1004+O1005)/(K1004+K1005)</f>
      </c>
      <c r="T1004" s="238">
        <v>4</v>
      </c>
      <c r="U1004" s="239">
        <f>F1004/T1004</f>
      </c>
      <c r="V1004" s="240">
        <f>(F1004+500)/T1004</f>
      </c>
      <c r="W1004" s="241">
        <v>4864.800000000003</v>
      </c>
      <c r="X1004" s="240">
        <f>W1004/T1004</f>
      </c>
      <c r="Y1004" s="237">
        <f>T1004/R1004</f>
      </c>
      <c r="Z1004" s="240">
        <f>W1004/F1004</f>
      </c>
      <c r="AA1004" s="240">
        <f>W1004/(F1004+500)</f>
      </c>
      <c r="AB1004" s="238">
        <v>0</v>
      </c>
      <c r="AC1004" s="238">
        <v>0</v>
      </c>
      <c r="AD1004" s="237">
        <f>AB1004/T1004</f>
      </c>
      <c r="AE1004" s="240">
        <f>(W1004-AC1004)/(F1004+500)</f>
      </c>
      <c r="AF1004" s="240" t="s">
        <v>266</v>
      </c>
    </row>
    <row r="1005">
      <c r="A1005" s="228"/>
      <c r="B1005" s="229"/>
      <c r="C1005" s="256"/>
      <c r="D1005" s="231" t="s">
        <v>251</v>
      </c>
      <c r="E1005" s="232">
        <v>1703.71</v>
      </c>
      <c r="F1005" s="233"/>
      <c r="G1005" s="232">
        <v>15276</v>
      </c>
      <c r="H1005" s="232">
        <v>475</v>
      </c>
      <c r="I1005" s="234">
        <f t="shared" si="741"/>
      </c>
      <c r="J1005" s="235">
        <f t="shared" si="906"/>
      </c>
      <c r="K1005" s="232">
        <v>31</v>
      </c>
      <c r="L1005" s="235">
        <f t="shared" si="974"/>
      </c>
      <c r="M1005" s="232">
        <v>4</v>
      </c>
      <c r="N1005" s="236">
        <f t="shared" si="1036"/>
      </c>
      <c r="O1005" s="232">
        <v>4</v>
      </c>
      <c r="P1005" s="236">
        <f t="shared" si="1076"/>
      </c>
      <c r="Q1005" s="237"/>
      <c r="R1005" s="238"/>
      <c r="S1005" s="237"/>
      <c r="T1005" s="238"/>
      <c r="U1005" s="239"/>
      <c r="V1005" s="240"/>
      <c r="W1005" s="241"/>
      <c r="X1005" s="240"/>
      <c r="Y1005" s="237"/>
      <c r="Z1005" s="240"/>
      <c r="AA1005" s="240"/>
      <c r="AB1005" s="238"/>
      <c r="AC1005" s="238"/>
      <c r="AD1005" s="237"/>
      <c r="AE1005" s="240"/>
      <c r="AF1005" s="242" t="s">
        <v>267</v>
      </c>
    </row>
    <row r="1006">
      <c r="A1006" s="228"/>
      <c r="B1006" s="229" t="s">
        <v>276</v>
      </c>
      <c r="C1006" s="256" t="s">
        <v>291</v>
      </c>
      <c r="D1006" s="231" t="s">
        <v>249</v>
      </c>
      <c r="E1006" s="232">
        <v>963.47</v>
      </c>
      <c r="F1006" s="233">
        <f>E1006+E1007</f>
      </c>
      <c r="G1006" s="232">
        <v>2905</v>
      </c>
      <c r="H1006" s="232">
        <v>110</v>
      </c>
      <c r="I1006" s="234">
        <f t="shared" si="741"/>
      </c>
      <c r="J1006" s="235">
        <f t="shared" si="906"/>
      </c>
      <c r="K1006" s="232">
        <v>9</v>
      </c>
      <c r="L1006" s="235">
        <f t="shared" si="974"/>
      </c>
      <c r="M1006" s="232">
        <v>1</v>
      </c>
      <c r="N1006" s="236">
        <f t="shared" si="1036"/>
      </c>
      <c r="O1006" s="232">
        <v>1</v>
      </c>
      <c r="P1006" s="236">
        <f t="shared" si="1076"/>
      </c>
      <c r="Q1006" s="237">
        <f>(M1006+M1007)/(O1006+O1007)</f>
      </c>
      <c r="R1006" s="238">
        <v>19</v>
      </c>
      <c r="S1006" s="237">
        <f>(O1006+O1007)/(K1006+K1007)</f>
      </c>
      <c r="T1006" s="238">
        <v>5</v>
      </c>
      <c r="U1006" s="239">
        <f>F1006/T1006</f>
      </c>
      <c r="V1006" s="240">
        <f>(F1006+500)/T1006</f>
      </c>
      <c r="W1006" s="241">
        <v>9708</v>
      </c>
      <c r="X1006" s="240">
        <f>W1006/T1006</f>
      </c>
      <c r="Y1006" s="237">
        <f>T1006/R1006</f>
      </c>
      <c r="Z1006" s="240">
        <f>W1006/F1006</f>
      </c>
      <c r="AA1006" s="240">
        <f>W1006/(F1006+500)</f>
      </c>
      <c r="AB1006" s="238">
        <v>3</v>
      </c>
      <c r="AC1006" s="238">
        <v>5637.6</v>
      </c>
      <c r="AD1006" s="237">
        <f>AB1006/T1006</f>
      </c>
      <c r="AE1006" s="240">
        <f>(W1006-AC1006)/(F1006+500)</f>
      </c>
      <c r="AF1006" s="240" t="s">
        <v>266</v>
      </c>
    </row>
    <row r="1007">
      <c r="A1007" s="228"/>
      <c r="B1007" s="229"/>
      <c r="C1007" s="256"/>
      <c r="D1007" s="231" t="s">
        <v>251</v>
      </c>
      <c r="E1007" s="232">
        <v>2274.34</v>
      </c>
      <c r="F1007" s="233"/>
      <c r="G1007" s="232">
        <v>28475</v>
      </c>
      <c r="H1007" s="232">
        <v>1252</v>
      </c>
      <c r="I1007" s="234">
        <f t="shared" si="741"/>
      </c>
      <c r="J1007" s="235">
        <f t="shared" si="906"/>
      </c>
      <c r="K1007" s="232">
        <v>56</v>
      </c>
      <c r="L1007" s="235">
        <f t="shared" si="974"/>
      </c>
      <c r="M1007" s="232">
        <v>3</v>
      </c>
      <c r="N1007" s="236">
        <f t="shared" si="1036"/>
      </c>
      <c r="O1007" s="232">
        <v>8</v>
      </c>
      <c r="P1007" s="236">
        <f t="shared" si="1076"/>
      </c>
      <c r="Q1007" s="237"/>
      <c r="R1007" s="238"/>
      <c r="S1007" s="237"/>
      <c r="T1007" s="238"/>
      <c r="U1007" s="239"/>
      <c r="V1007" s="240"/>
      <c r="W1007" s="241"/>
      <c r="X1007" s="240"/>
      <c r="Y1007" s="237"/>
      <c r="Z1007" s="240"/>
      <c r="AA1007" s="240"/>
      <c r="AB1007" s="238"/>
      <c r="AC1007" s="238"/>
      <c r="AD1007" s="237"/>
      <c r="AE1007" s="240"/>
      <c r="AF1007" s="242" t="s">
        <v>267</v>
      </c>
    </row>
    <row r="1008">
      <c r="A1008" s="228"/>
      <c r="B1008" s="229" t="s">
        <v>277</v>
      </c>
      <c r="C1008" s="256" t="s">
        <v>291</v>
      </c>
      <c r="D1008" s="231" t="s">
        <v>249</v>
      </c>
      <c r="E1008" s="232">
        <v>635.57</v>
      </c>
      <c r="F1008" s="314">
        <v>2018.18</v>
      </c>
      <c r="G1008" s="232">
        <v>3326</v>
      </c>
      <c r="H1008" s="232">
        <v>241</v>
      </c>
      <c r="I1008" s="234">
        <f t="shared" si="741"/>
      </c>
      <c r="J1008" s="235">
        <f t="shared" si="906"/>
      </c>
      <c r="K1008" s="232">
        <v>5</v>
      </c>
      <c r="L1008" s="235">
        <f t="shared" si="974"/>
      </c>
      <c r="M1008" s="232">
        <v>0</v>
      </c>
      <c r="N1008" s="236">
        <f t="shared" si="1036"/>
      </c>
      <c r="O1008" s="232">
        <v>0</v>
      </c>
      <c r="P1008" s="236">
        <f t="shared" si="1076"/>
      </c>
      <c r="Q1008" s="237">
        <f>(M1008+M1009)/(O1008+O1009)</f>
      </c>
      <c r="R1008" s="238">
        <v>4</v>
      </c>
      <c r="S1008" s="237">
        <f>(O1008+O1009)/(K1008+K1009)</f>
      </c>
      <c r="T1008" s="238">
        <v>0</v>
      </c>
      <c r="U1008" s="239">
        <f>F1008/T1008</f>
      </c>
      <c r="V1008" s="240">
        <f>(F1008+500)/T1008</f>
      </c>
      <c r="W1008" s="241">
        <v>0</v>
      </c>
      <c r="X1008" s="240">
        <f>W1008/T1008</f>
      </c>
      <c r="Y1008" s="237">
        <f>T1008/R1008</f>
      </c>
      <c r="Z1008" s="240">
        <f>W1008/F1008</f>
      </c>
      <c r="AA1008" s="240">
        <f>W1008/(F1008+500)</f>
      </c>
      <c r="AB1008" s="238">
        <v>0</v>
      </c>
      <c r="AC1008" s="238">
        <v>0</v>
      </c>
      <c r="AD1008" s="237">
        <f>AB1008/T1008</f>
      </c>
      <c r="AE1008" s="240">
        <f>(W1008-AC1008)/(F1008+500)</f>
      </c>
      <c r="AF1008" s="240" t="s">
        <v>266</v>
      </c>
    </row>
    <row r="1009">
      <c r="A1009" s="228"/>
      <c r="B1009" s="229"/>
      <c r="C1009" s="256"/>
      <c r="D1009" s="231" t="s">
        <v>251</v>
      </c>
      <c r="E1009" s="232">
        <v>1304.05</v>
      </c>
      <c r="F1009" s="233"/>
      <c r="G1009" s="232">
        <v>19047</v>
      </c>
      <c r="H1009" s="232">
        <v>1120</v>
      </c>
      <c r="I1009" s="234">
        <f t="shared" si="741"/>
      </c>
      <c r="J1009" s="235">
        <f t="shared" si="906"/>
      </c>
      <c r="K1009" s="232">
        <v>17</v>
      </c>
      <c r="L1009" s="235">
        <f t="shared" si="974"/>
      </c>
      <c r="M1009" s="232">
        <v>0</v>
      </c>
      <c r="N1009" s="236">
        <f t="shared" si="1036"/>
      </c>
      <c r="O1009" s="232">
        <v>1</v>
      </c>
      <c r="P1009" s="236">
        <f t="shared" si="1076"/>
      </c>
      <c r="Q1009" s="237"/>
      <c r="R1009" s="238"/>
      <c r="S1009" s="237"/>
      <c r="T1009" s="238"/>
      <c r="U1009" s="239"/>
      <c r="V1009" s="240"/>
      <c r="W1009" s="241"/>
      <c r="X1009" s="240"/>
      <c r="Y1009" s="237"/>
      <c r="Z1009" s="240"/>
      <c r="AA1009" s="240"/>
      <c r="AB1009" s="238"/>
      <c r="AC1009" s="238"/>
      <c r="AD1009" s="237"/>
      <c r="AE1009" s="240"/>
      <c r="AF1009" s="242" t="s">
        <v>267</v>
      </c>
    </row>
    <row r="1010">
      <c r="A1010" s="228"/>
      <c r="B1010" s="246" t="s">
        <v>257</v>
      </c>
      <c r="C1010" s="246"/>
      <c r="D1010" s="246"/>
      <c r="E1010" s="247">
        <f>SUM(E1000:E1009)</f>
      </c>
      <c r="F1010" s="247">
        <f>SUM(F1000:F1009)</f>
      </c>
      <c r="G1010" s="247">
        <f>SUM(G1000:G1009)</f>
      </c>
      <c r="H1010" s="247">
        <f>SUM(H1000:H1009)</f>
      </c>
      <c r="I1010" s="248">
        <f t="shared" si="741"/>
      </c>
      <c r="J1010" s="249">
        <f>SUM(J1000:J1009)</f>
      </c>
      <c r="K1010" s="247">
        <f>SUM(K1000:K1009)</f>
      </c>
      <c r="L1010" s="249">
        <f t="shared" si="974"/>
      </c>
      <c r="M1010" s="247">
        <f>SUM(M1000:M1009)</f>
      </c>
      <c r="N1010" s="250">
        <f t="shared" si="1036"/>
      </c>
      <c r="O1010" s="247">
        <f>SUM(O1000:O1009)</f>
      </c>
      <c r="P1010" s="250">
        <f t="shared" si="1076"/>
      </c>
      <c r="Q1010" s="251">
        <f t="shared" ref="Q1010:Q1011" si="943">M1010/O1010</f>
      </c>
      <c r="R1010" s="247">
        <f>SUM(R1000:R1009)</f>
      </c>
      <c r="S1010" s="251">
        <f t="shared" ref="S1010:S1011" si="1005">(O1010+O1010)/(K1010+K1010)</f>
      </c>
      <c r="T1010" s="247">
        <f>SUM(T1000:T1009)</f>
      </c>
      <c r="U1010" s="252">
        <f t="shared" ref="U1010:U1011" si="96">F1010/T1010</f>
      </c>
      <c r="V1010" s="253">
        <f>(F1010+5*500)/T1010</f>
      </c>
      <c r="W1010" s="249">
        <f>SUM(W1000:W1009)</f>
      </c>
      <c r="X1010" s="254">
        <f t="shared" ref="X1010:X1011" si="264">W1010/T1010</f>
      </c>
      <c r="Y1010" s="251">
        <f t="shared" ref="Y1010:Y1011" si="402">T1010/R1010</f>
      </c>
      <c r="Z1010" s="253">
        <f t="shared" ref="Z1010:Z1011" si="540">W1010/F1010</f>
      </c>
      <c r="AA1010" s="253">
        <f>W1010/(F1010+COUNT(W1000:W1009)*500)</f>
      </c>
      <c r="AB1010" s="247">
        <f>SUM(AB1000:AB1009)</f>
      </c>
      <c r="AC1010" s="247">
        <f>SUM(AC1000:AC1009)</f>
      </c>
      <c r="AD1010" s="251">
        <f t="shared" ref="AD1010:AD1011" si="678">AB1010/T1010</f>
      </c>
      <c r="AE1010" s="255">
        <f>(W1010-AC1010)/(F1010+COUNT(W1000:W1009)*500)</f>
      </c>
      <c r="AF1010" s="240"/>
    </row>
    <row r="1011">
      <c r="A1011" s="228"/>
      <c r="B1011" s="258" t="s">
        <v>278</v>
      </c>
      <c r="C1011" s="258"/>
      <c r="D1011" s="258"/>
      <c r="E1011" s="259">
        <f>SUM(E977)+E988+E999+E1010</f>
      </c>
      <c r="F1011" s="259">
        <f>SUM(F977)+F988+F999+F1010</f>
      </c>
      <c r="G1011" s="259">
        <f>SUM(G977)+G988+G999+G1010</f>
      </c>
      <c r="H1011" s="259">
        <f>SUM(H977)+H988+H999+H1010</f>
      </c>
      <c r="I1011" s="260">
        <f t="shared" si="741"/>
      </c>
      <c r="J1011" s="261">
        <f>(E1011/G1011)*1000</f>
      </c>
      <c r="K1011" s="262">
        <f>SUM(K977)+K988+K999+K1010</f>
      </c>
      <c r="L1011" s="261">
        <f t="shared" si="974"/>
      </c>
      <c r="M1011" s="262">
        <f>SUM(M977)+M988+M999+M1010</f>
      </c>
      <c r="N1011" s="263">
        <f t="shared" si="1036"/>
      </c>
      <c r="O1011" s="262">
        <f>SUM(O977)+O988+O999+O1010</f>
      </c>
      <c r="P1011" s="263">
        <f t="shared" si="1076"/>
      </c>
      <c r="Q1011" s="264">
        <f t="shared" si="943"/>
      </c>
      <c r="R1011" s="262">
        <f>SUM(R977)+R988+R999+R1010</f>
      </c>
      <c r="S1011" s="264">
        <f t="shared" si="1005"/>
      </c>
      <c r="T1011" s="262">
        <f>SUM(T977)+T988+T999+T1010</f>
      </c>
      <c r="U1011" s="265">
        <f t="shared" si="96"/>
      </c>
      <c r="V1011" s="259">
        <f>(F1011+4*500)/T1011</f>
      </c>
      <c r="W1011" s="265">
        <f>SUM(W977)+W988+W999+W1010</f>
      </c>
      <c r="X1011" s="259">
        <f t="shared" si="264"/>
      </c>
      <c r="Y1011" s="264">
        <f t="shared" si="402"/>
      </c>
      <c r="Z1011" s="259">
        <f t="shared" si="540"/>
      </c>
      <c r="AA1011" s="259">
        <f>W1011/(F1011+COUNT(W967:W976,W978:W987,W989:W998,W1000:W1009)*500)</f>
      </c>
      <c r="AB1011" s="262">
        <f>SUM(AB977)+AB988+AB999+AB1010</f>
      </c>
      <c r="AC1011" s="262">
        <f>SUM(AC977)+AC988+AC999+AC1010</f>
      </c>
      <c r="AD1011" s="264">
        <f t="shared" si="678"/>
      </c>
      <c r="AE1011" s="259">
        <f>(W1011-AC1011)/(F1011+COUNT(W967:W976,W978:W987,W989:W998,W1000:W1009)*500)</f>
      </c>
      <c r="AF1011" s="240"/>
    </row>
    <row r="1012">
      <c r="A1012" s="220" t="s">
        <v>214</v>
      </c>
      <c r="B1012" s="220" t="s">
        <v>215</v>
      </c>
      <c r="C1012" s="220" t="s">
        <v>216</v>
      </c>
      <c r="D1012" s="220" t="s">
        <v>217</v>
      </c>
      <c r="E1012" s="220" t="s">
        <v>218</v>
      </c>
      <c r="F1012" s="220" t="s">
        <v>219</v>
      </c>
      <c r="G1012" s="220" t="s">
        <v>220</v>
      </c>
      <c r="H1012" s="220" t="s">
        <v>221</v>
      </c>
      <c r="I1012" s="221" t="s">
        <v>222</v>
      </c>
      <c r="J1012" s="222" t="s">
        <v>223</v>
      </c>
      <c r="K1012" s="220" t="s">
        <v>224</v>
      </c>
      <c r="L1012" s="222" t="s">
        <v>225</v>
      </c>
      <c r="M1012" s="220" t="s">
        <v>226</v>
      </c>
      <c r="N1012" s="223" t="s">
        <v>227</v>
      </c>
      <c r="O1012" s="220" t="s">
        <v>228</v>
      </c>
      <c r="P1012" s="223" t="s">
        <v>229</v>
      </c>
      <c r="Q1012" s="221" t="s">
        <v>230</v>
      </c>
      <c r="R1012" s="224" t="s">
        <v>231</v>
      </c>
      <c r="S1012" s="225" t="s">
        <v>232</v>
      </c>
      <c r="T1012" s="224" t="s">
        <v>233</v>
      </c>
      <c r="U1012" s="226" t="s">
        <v>234</v>
      </c>
      <c r="V1012" s="227" t="s">
        <v>235</v>
      </c>
      <c r="W1012" s="226" t="s">
        <v>236</v>
      </c>
      <c r="X1012" s="227" t="s">
        <v>237</v>
      </c>
      <c r="Y1012" s="225" t="s">
        <v>238</v>
      </c>
      <c r="Z1012" s="227" t="s">
        <v>239</v>
      </c>
      <c r="AA1012" s="227" t="s">
        <v>240</v>
      </c>
      <c r="AB1012" s="227" t="s">
        <v>241</v>
      </c>
      <c r="AC1012" s="224" t="s">
        <v>242</v>
      </c>
      <c r="AD1012" s="225" t="s">
        <v>243</v>
      </c>
      <c r="AE1012" s="227" t="s">
        <v>244</v>
      </c>
      <c r="AF1012" s="227" t="s">
        <v>245</v>
      </c>
    </row>
    <row r="1013">
      <c r="A1013" s="228" t="s">
        <v>317</v>
      </c>
      <c r="B1013" s="229" t="s">
        <v>247</v>
      </c>
      <c r="C1013" s="256" t="s">
        <v>310</v>
      </c>
      <c r="D1013" s="231" t="s">
        <v>249</v>
      </c>
      <c r="E1013" s="232">
        <v>134</v>
      </c>
      <c r="F1013" s="233">
        <f>E1013+E1014</f>
      </c>
      <c r="G1013" s="232">
        <v>623</v>
      </c>
      <c r="H1013" s="232">
        <v>30</v>
      </c>
      <c r="I1013" s="234">
        <f t="shared" ref="I1013:I1057" si="742">H1013/G1013</f>
      </c>
      <c r="J1013" s="235">
        <f t="shared" ref="J1013:J1016" si="907">(E1013/G1013)*1000</f>
      </c>
      <c r="K1013" s="232">
        <v>1</v>
      </c>
      <c r="L1013" s="235">
        <f t="shared" ref="L1013:L1057" si="975">E1013/K1013</f>
      </c>
      <c r="M1013" s="232">
        <v>0</v>
      </c>
      <c r="N1013" s="236">
        <f t="shared" ref="N1013:N1057" si="1037">E1013/M1013</f>
      </c>
      <c r="O1013" s="232">
        <v>0</v>
      </c>
      <c r="P1013" s="236">
        <f t="shared" ref="P1013:P1030" si="1077">E1013/O1013</f>
      </c>
      <c r="Q1013" s="237">
        <f>(M1013+M1014)/(O1013+O1014)</f>
      </c>
      <c r="R1013" s="238">
        <v>1</v>
      </c>
      <c r="S1013" s="237">
        <f>(O1013+O1014)/(K1013+K1014)</f>
      </c>
      <c r="T1013" s="238">
        <v>1</v>
      </c>
      <c r="U1013" s="239">
        <f>F1013/T1013</f>
      </c>
      <c r="V1013" s="240">
        <f>(F1013+500)/T1013</f>
      </c>
      <c r="W1013" s="241">
        <v>1663.2</v>
      </c>
      <c r="X1013" s="240">
        <f>W1013/T1013</f>
      </c>
      <c r="Y1013" s="237">
        <f>T1013/R1013</f>
      </c>
      <c r="Z1013" s="240">
        <f>W1013/F1013</f>
      </c>
      <c r="AA1013" s="240">
        <f>W1013/(F1013+500)</f>
      </c>
      <c r="AB1013" s="238">
        <v>0</v>
      </c>
      <c r="AC1013" s="238">
        <v>0</v>
      </c>
      <c r="AD1013" s="237">
        <f>AB1013/T1013</f>
      </c>
      <c r="AE1013" s="240">
        <f>(W1013-AC1013)/(F1013+500)</f>
      </c>
      <c r="AF1013" s="240" t="s">
        <v>250</v>
      </c>
    </row>
    <row r="1014">
      <c r="A1014" s="228"/>
      <c r="B1014" s="229"/>
      <c r="C1014" s="256"/>
      <c r="D1014" s="231" t="s">
        <v>251</v>
      </c>
      <c r="E1014" s="232">
        <v>1048.07</v>
      </c>
      <c r="F1014" s="233"/>
      <c r="G1014" s="232">
        <v>10420</v>
      </c>
      <c r="H1014" s="232">
        <v>600</v>
      </c>
      <c r="I1014" s="234">
        <f t="shared" si="742"/>
      </c>
      <c r="J1014" s="235">
        <f t="shared" si="907"/>
      </c>
      <c r="K1014" s="232">
        <v>15</v>
      </c>
      <c r="L1014" s="235">
        <f t="shared" si="975"/>
      </c>
      <c r="M1014" s="232">
        <v>1</v>
      </c>
      <c r="N1014" s="236">
        <f t="shared" si="1037"/>
      </c>
      <c r="O1014" s="232">
        <v>1</v>
      </c>
      <c r="P1014" s="236">
        <f t="shared" si="1077"/>
      </c>
      <c r="Q1014" s="237"/>
      <c r="R1014" s="238"/>
      <c r="S1014" s="237"/>
      <c r="T1014" s="238"/>
      <c r="U1014" s="239"/>
      <c r="V1014" s="240"/>
      <c r="W1014" s="241"/>
      <c r="X1014" s="240"/>
      <c r="Y1014" s="237"/>
      <c r="Z1014" s="240"/>
      <c r="AA1014" s="240"/>
      <c r="AB1014" s="238"/>
      <c r="AC1014" s="238"/>
      <c r="AD1014" s="237"/>
      <c r="AE1014" s="240"/>
      <c r="AF1014" s="242" t="s">
        <v>316</v>
      </c>
    </row>
    <row r="1015">
      <c r="A1015" s="228"/>
      <c r="B1015" s="229" t="s">
        <v>253</v>
      </c>
      <c r="C1015" s="256" t="s">
        <v>310</v>
      </c>
      <c r="D1015" s="231" t="s">
        <v>249</v>
      </c>
      <c r="E1015" s="243">
        <v>381.58</v>
      </c>
      <c r="F1015" s="233">
        <f>E1015+E1016</f>
      </c>
      <c r="G1015" s="232">
        <v>1564</v>
      </c>
      <c r="H1015" s="232">
        <v>53</v>
      </c>
      <c r="I1015" s="234">
        <f t="shared" si="742"/>
      </c>
      <c r="J1015" s="235">
        <f t="shared" si="907"/>
      </c>
      <c r="K1015" s="232">
        <v>5</v>
      </c>
      <c r="L1015" s="235">
        <f t="shared" si="975"/>
      </c>
      <c r="M1015" s="232">
        <v>0</v>
      </c>
      <c r="N1015" s="236">
        <f t="shared" si="1037"/>
      </c>
      <c r="O1015" s="232">
        <v>1</v>
      </c>
      <c r="P1015" s="236">
        <f t="shared" si="1077"/>
      </c>
      <c r="Q1015" s="237">
        <f>(M1015+M1016)/(O1015+O1016)</f>
      </c>
      <c r="R1015" s="238">
        <v>5</v>
      </c>
      <c r="S1015" s="237">
        <f>(O1015+O1016)/(K1015+K1016)</f>
      </c>
      <c r="T1015" s="238">
        <v>0</v>
      </c>
      <c r="U1015" s="239">
        <f>F1015/T1015</f>
      </c>
      <c r="V1015" s="240">
        <f>(F1015+500)/T1015</f>
      </c>
      <c r="W1015" s="241">
        <v>0</v>
      </c>
      <c r="X1015" s="240">
        <f>W1015/T1015</f>
      </c>
      <c r="Y1015" s="237">
        <f>T1015/R1015</f>
      </c>
      <c r="Z1015" s="240">
        <f>W1015/F1015</f>
      </c>
      <c r="AA1015" s="240">
        <f>W1015/(F1015+500)</f>
      </c>
      <c r="AB1015" s="238">
        <v>0</v>
      </c>
      <c r="AC1015" s="238">
        <v>0</v>
      </c>
      <c r="AD1015" s="237">
        <f>AB1015/T1015</f>
      </c>
      <c r="AE1015" s="240">
        <f>(W1015-AC1015)/(F1015+500)</f>
      </c>
      <c r="AF1015" s="240" t="s">
        <v>250</v>
      </c>
    </row>
    <row r="1016">
      <c r="A1016" s="228"/>
      <c r="B1016" s="229"/>
      <c r="C1016" s="256"/>
      <c r="D1016" s="231" t="s">
        <v>251</v>
      </c>
      <c r="E1016" s="243">
        <v>1569.39</v>
      </c>
      <c r="F1016" s="233"/>
      <c r="G1016" s="232">
        <v>14513</v>
      </c>
      <c r="H1016" s="232">
        <v>694</v>
      </c>
      <c r="I1016" s="234">
        <f t="shared" si="742"/>
      </c>
      <c r="J1016" s="235">
        <f t="shared" si="907"/>
      </c>
      <c r="K1016" s="232">
        <v>31</v>
      </c>
      <c r="L1016" s="235">
        <f t="shared" si="975"/>
      </c>
      <c r="M1016" s="232">
        <v>0</v>
      </c>
      <c r="N1016" s="236">
        <f t="shared" si="1037"/>
      </c>
      <c r="O1016" s="232">
        <v>1</v>
      </c>
      <c r="P1016" s="236">
        <f t="shared" si="1077"/>
      </c>
      <c r="Q1016" s="237"/>
      <c r="R1016" s="238"/>
      <c r="S1016" s="237"/>
      <c r="T1016" s="238"/>
      <c r="U1016" s="239"/>
      <c r="V1016" s="240"/>
      <c r="W1016" s="241"/>
      <c r="X1016" s="240"/>
      <c r="Y1016" s="237"/>
      <c r="Z1016" s="240"/>
      <c r="AA1016" s="240"/>
      <c r="AB1016" s="238"/>
      <c r="AC1016" s="238"/>
      <c r="AD1016" s="237"/>
      <c r="AE1016" s="240"/>
      <c r="AF1016" s="242" t="s">
        <v>316</v>
      </c>
    </row>
    <row r="1017">
      <c r="A1017" s="228"/>
      <c r="B1017" s="229" t="s">
        <v>254</v>
      </c>
      <c r="C1017" s="256" t="s">
        <v>310</v>
      </c>
      <c r="D1017" s="231" t="s">
        <v>249</v>
      </c>
      <c r="E1017" s="232">
        <v>928.72</v>
      </c>
      <c r="F1017" s="233">
        <f>E1017+E1018</f>
      </c>
      <c r="G1017" s="232">
        <v>3571</v>
      </c>
      <c r="H1017" s="232">
        <v>258</v>
      </c>
      <c r="I1017" s="234">
        <f t="shared" si="742"/>
      </c>
      <c r="J1017" s="234">
        <f t="shared" ref="J1017:J1020" si="815">I1017/H1017</f>
      </c>
      <c r="K1017" s="232">
        <v>11</v>
      </c>
      <c r="L1017" s="235">
        <f t="shared" si="975"/>
      </c>
      <c r="M1017" s="232">
        <v>0</v>
      </c>
      <c r="N1017" s="236">
        <f t="shared" si="1037"/>
      </c>
      <c r="O1017" s="232">
        <v>1</v>
      </c>
      <c r="P1017" s="236">
        <f t="shared" si="1077"/>
      </c>
      <c r="Q1017" s="237">
        <f>(M1017+M1018)/(O1017+O1018)</f>
      </c>
      <c r="R1017" s="238">
        <v>4</v>
      </c>
      <c r="S1017" s="237">
        <f>(O1017+O1018)/(K1017+K1018)</f>
      </c>
      <c r="T1017" s="238">
        <v>0</v>
      </c>
      <c r="U1017" s="239">
        <f>F1017/T1017</f>
      </c>
      <c r="V1017" s="240">
        <f>(F1017+500)/T1017</f>
      </c>
      <c r="W1017" s="241">
        <v>0</v>
      </c>
      <c r="X1017" s="240">
        <f>W1017/T1017</f>
      </c>
      <c r="Y1017" s="237">
        <f>T1017/R1017</f>
      </c>
      <c r="Z1017" s="240">
        <f>W1017/F1017</f>
      </c>
      <c r="AA1017" s="240">
        <f>W1017/(F1017+500)</f>
      </c>
      <c r="AB1017" s="238">
        <v>0</v>
      </c>
      <c r="AC1017" s="238">
        <v>0</v>
      </c>
      <c r="AD1017" s="237">
        <f>AB1017/T1017</f>
      </c>
      <c r="AE1017" s="240">
        <f>(W1017-AC1017)/(F1017+500)</f>
      </c>
      <c r="AF1017" s="240" t="s">
        <v>250</v>
      </c>
    </row>
    <row r="1018">
      <c r="A1018" s="228"/>
      <c r="B1018" s="229"/>
      <c r="C1018" s="256"/>
      <c r="D1018" s="231" t="s">
        <v>251</v>
      </c>
      <c r="E1018" s="232">
        <v>1318.26</v>
      </c>
      <c r="F1018" s="233"/>
      <c r="G1018" s="232">
        <v>11753</v>
      </c>
      <c r="H1018" s="232">
        <v>476</v>
      </c>
      <c r="I1018" s="234">
        <f t="shared" si="742"/>
      </c>
      <c r="J1018" s="234">
        <f t="shared" si="815"/>
      </c>
      <c r="K1018" s="232">
        <v>24</v>
      </c>
      <c r="L1018" s="235">
        <f t="shared" si="975"/>
      </c>
      <c r="M1018" s="232">
        <v>0</v>
      </c>
      <c r="N1018" s="236">
        <f t="shared" si="1037"/>
      </c>
      <c r="O1018" s="232">
        <v>2</v>
      </c>
      <c r="P1018" s="236">
        <f t="shared" si="1077"/>
      </c>
      <c r="Q1018" s="237"/>
      <c r="R1018" s="238"/>
      <c r="S1018" s="237"/>
      <c r="T1018" s="238"/>
      <c r="U1018" s="239"/>
      <c r="V1018" s="240"/>
      <c r="W1018" s="241"/>
      <c r="X1018" s="240"/>
      <c r="Y1018" s="237"/>
      <c r="Z1018" s="240"/>
      <c r="AA1018" s="240"/>
      <c r="AB1018" s="238"/>
      <c r="AC1018" s="238"/>
      <c r="AD1018" s="237"/>
      <c r="AE1018" s="240"/>
      <c r="AF1018" s="242" t="s">
        <v>316</v>
      </c>
    </row>
    <row r="1019">
      <c r="A1019" s="228"/>
      <c r="B1019" s="229" t="s">
        <v>255</v>
      </c>
      <c r="C1019" s="256" t="s">
        <v>310</v>
      </c>
      <c r="D1019" s="231" t="s">
        <v>249</v>
      </c>
      <c r="E1019" s="232">
        <v>1018.74</v>
      </c>
      <c r="F1019" s="233">
        <f>E1019+E1020</f>
      </c>
      <c r="G1019" s="232">
        <v>3447</v>
      </c>
      <c r="H1019" s="232">
        <v>105</v>
      </c>
      <c r="I1019" s="234">
        <f t="shared" si="742"/>
      </c>
      <c r="J1019" s="234">
        <f t="shared" si="815"/>
      </c>
      <c r="K1019" s="232">
        <v>18</v>
      </c>
      <c r="L1019" s="235">
        <f t="shared" si="975"/>
      </c>
      <c r="M1019" s="232">
        <v>2</v>
      </c>
      <c r="N1019" s="236">
        <f t="shared" si="1037"/>
      </c>
      <c r="O1019" s="232">
        <v>4</v>
      </c>
      <c r="P1019" s="236">
        <f t="shared" si="1077"/>
      </c>
      <c r="Q1019" s="237">
        <f>(M1019+M1020)/(O1019+O1020)</f>
      </c>
      <c r="R1019" s="238">
        <v>12</v>
      </c>
      <c r="S1019" s="315">
        <v>1</v>
      </c>
      <c r="T1019" s="238">
        <v>4</v>
      </c>
      <c r="U1019" s="239">
        <f>F1019/T1019</f>
      </c>
      <c r="V1019" s="240">
        <f>(F1019+500)/T1019</f>
      </c>
      <c r="W1019" s="241">
        <v>6052.8</v>
      </c>
      <c r="X1019" s="240">
        <f>W1019/T1019</f>
      </c>
      <c r="Y1019" s="237">
        <f>T1019/R1019</f>
      </c>
      <c r="Z1019" s="240">
        <f>W1019/F1019</f>
      </c>
      <c r="AA1019" s="240">
        <f>W1019/(F1019+500)</f>
      </c>
      <c r="AB1019" s="238">
        <v>1</v>
      </c>
      <c r="AC1019" s="238">
        <v>715.2</v>
      </c>
      <c r="AD1019" s="237">
        <f>AB1019/T1019</f>
      </c>
      <c r="AE1019" s="240">
        <f>(W1019-AC1019)/(F1019+500)</f>
      </c>
      <c r="AF1019" s="240" t="s">
        <v>250</v>
      </c>
    </row>
    <row r="1020">
      <c r="A1020" s="228"/>
      <c r="B1020" s="229"/>
      <c r="C1020" s="256"/>
      <c r="D1020" s="231" t="s">
        <v>251</v>
      </c>
      <c r="E1020" s="232">
        <v>1377.9</v>
      </c>
      <c r="F1020" s="233"/>
      <c r="G1020" s="232">
        <v>9415</v>
      </c>
      <c r="H1020" s="232">
        <v>334</v>
      </c>
      <c r="I1020" s="234">
        <f t="shared" si="742"/>
      </c>
      <c r="J1020" s="234">
        <f t="shared" si="815"/>
      </c>
      <c r="K1020" s="232">
        <v>25</v>
      </c>
      <c r="L1020" s="235">
        <f t="shared" si="975"/>
      </c>
      <c r="M1020" s="232">
        <v>1</v>
      </c>
      <c r="N1020" s="236">
        <f t="shared" si="1037"/>
      </c>
      <c r="O1020" s="232">
        <v>1</v>
      </c>
      <c r="P1020" s="236">
        <f t="shared" si="1077"/>
      </c>
      <c r="Q1020" s="237"/>
      <c r="R1020" s="238"/>
      <c r="S1020" s="315"/>
      <c r="T1020" s="238"/>
      <c r="U1020" s="239"/>
      <c r="V1020" s="240"/>
      <c r="W1020" s="241"/>
      <c r="X1020" s="240"/>
      <c r="Y1020" s="237"/>
      <c r="Z1020" s="240"/>
      <c r="AA1020" s="240"/>
      <c r="AB1020" s="238"/>
      <c r="AC1020" s="238"/>
      <c r="AD1020" s="237"/>
      <c r="AE1020" s="240"/>
      <c r="AF1020" s="242" t="s">
        <v>316</v>
      </c>
    </row>
    <row r="1021">
      <c r="A1021" s="228"/>
      <c r="B1021" s="229" t="s">
        <v>256</v>
      </c>
      <c r="C1021" s="256" t="s">
        <v>310</v>
      </c>
      <c r="D1021" s="231" t="s">
        <v>249</v>
      </c>
      <c r="E1021" s="243">
        <v>307.09</v>
      </c>
      <c r="F1021" s="244">
        <f>E1021+E1022</f>
      </c>
      <c r="G1021" s="232">
        <v>980</v>
      </c>
      <c r="H1021" s="232">
        <v>35</v>
      </c>
      <c r="I1021" s="234">
        <f t="shared" si="742"/>
      </c>
      <c r="J1021" s="235">
        <f t="shared" ref="J1021:J1025" si="908">(E1021/G1021)*1000</f>
      </c>
      <c r="K1021" s="232">
        <v>4</v>
      </c>
      <c r="L1021" s="235">
        <f t="shared" si="975"/>
      </c>
      <c r="M1021" s="232">
        <v>1</v>
      </c>
      <c r="N1021" s="236">
        <f t="shared" si="1037"/>
      </c>
      <c r="O1021" s="232">
        <v>5</v>
      </c>
      <c r="P1021" s="236">
        <f t="shared" si="1077"/>
      </c>
      <c r="Q1021" s="237">
        <f>(M1021+M1022)/(O1021+O1022)</f>
      </c>
      <c r="R1021" s="238">
        <v>11</v>
      </c>
      <c r="S1021" s="237">
        <f>(O1021+O1022)/(K1021+K1022)</f>
      </c>
      <c r="T1021" s="238">
        <v>3</v>
      </c>
      <c r="U1021" s="239">
        <f>F1021/T1021</f>
      </c>
      <c r="V1021" s="240">
        <f>(F1021+500)/T1021</f>
      </c>
      <c r="W1021" s="238">
        <v>3211.2000000000007</v>
      </c>
      <c r="X1021" s="240">
        <f>W1021/T1021</f>
      </c>
      <c r="Y1021" s="237">
        <f>T1021/R1021</f>
      </c>
      <c r="Z1021" s="240">
        <f>W1021/F1021</f>
      </c>
      <c r="AA1021" s="240">
        <f>W1021/(F1021+500)</f>
      </c>
      <c r="AB1021" s="238">
        <v>0</v>
      </c>
      <c r="AC1021" s="238">
        <v>0</v>
      </c>
      <c r="AD1021" s="237">
        <f>AB1021/T1021</f>
      </c>
      <c r="AE1021" s="240">
        <f>(W1021-AC1021)/(F1021+500)</f>
      </c>
      <c r="AF1021" s="240" t="s">
        <v>250</v>
      </c>
    </row>
    <row r="1022">
      <c r="A1022" s="228"/>
      <c r="B1022" s="229"/>
      <c r="C1022" s="256"/>
      <c r="D1022" s="231" t="s">
        <v>251</v>
      </c>
      <c r="E1022" s="243">
        <v>872.23</v>
      </c>
      <c r="F1022" s="244"/>
      <c r="G1022" s="232">
        <v>7018</v>
      </c>
      <c r="H1022" s="245">
        <v>231</v>
      </c>
      <c r="I1022" s="234">
        <f t="shared" si="742"/>
      </c>
      <c r="J1022" s="235">
        <f t="shared" si="908"/>
      </c>
      <c r="K1022" s="232">
        <v>15</v>
      </c>
      <c r="L1022" s="235">
        <f t="shared" si="975"/>
      </c>
      <c r="M1022" s="232">
        <v>2</v>
      </c>
      <c r="N1022" s="236">
        <f t="shared" si="1037"/>
      </c>
      <c r="O1022" s="232">
        <v>2</v>
      </c>
      <c r="P1022" s="236">
        <f t="shared" si="1077"/>
      </c>
      <c r="Q1022" s="237"/>
      <c r="R1022" s="238"/>
      <c r="S1022" s="237"/>
      <c r="T1022" s="238"/>
      <c r="U1022" s="239"/>
      <c r="V1022" s="240"/>
      <c r="W1022" s="238"/>
      <c r="X1022" s="240"/>
      <c r="Y1022" s="237"/>
      <c r="Z1022" s="240"/>
      <c r="AA1022" s="240"/>
      <c r="AB1022" s="238"/>
      <c r="AC1022" s="238"/>
      <c r="AD1022" s="237"/>
      <c r="AE1022" s="240"/>
      <c r="AF1022" s="242" t="s">
        <v>316</v>
      </c>
    </row>
    <row r="1023">
      <c r="A1023" s="228"/>
      <c r="B1023" s="246" t="s">
        <v>257</v>
      </c>
      <c r="C1023" s="246"/>
      <c r="D1023" s="246"/>
      <c r="E1023" s="247">
        <f>SUM(E1013:E1022)</f>
      </c>
      <c r="F1023" s="247">
        <f>SUM(F1013:F1022)</f>
      </c>
      <c r="G1023" s="247">
        <f>SUM(G1013:G1022)</f>
      </c>
      <c r="H1023" s="247">
        <f>SUM(H1013:H1022)</f>
      </c>
      <c r="I1023" s="248">
        <f t="shared" si="742"/>
      </c>
      <c r="J1023" s="249">
        <f t="shared" si="908"/>
      </c>
      <c r="K1023" s="247">
        <f>SUM(K1013:K1022)</f>
      </c>
      <c r="L1023" s="249">
        <f t="shared" si="975"/>
      </c>
      <c r="M1023" s="247">
        <f>SUM(M1013:M1022)</f>
      </c>
      <c r="N1023" s="250">
        <f t="shared" si="1037"/>
      </c>
      <c r="O1023" s="247">
        <f>SUM(O1013:O1022)</f>
      </c>
      <c r="P1023" s="250">
        <f t="shared" si="1077"/>
      </c>
      <c r="Q1023" s="251">
        <f>M1023/O1023</f>
      </c>
      <c r="R1023" s="247">
        <f>SUM(R1013:R1022)</f>
      </c>
      <c r="S1023" s="251">
        <f>(O1023+O1023)/(K1023+K1023)</f>
      </c>
      <c r="T1023" s="247">
        <f>SUM(T1013:T1022)</f>
      </c>
      <c r="U1023" s="252">
        <f t="shared" ref="U1023:U1024" si="97">F1023/T1023</f>
      </c>
      <c r="V1023" s="253">
        <f>(F1023+5*500)/T1023</f>
      </c>
      <c r="W1023" s="249">
        <f>SUM(W1013:W1022)</f>
      </c>
      <c r="X1023" s="254">
        <f t="shared" ref="X1023:X1024" si="265">W1023/T1023</f>
      </c>
      <c r="Y1023" s="251">
        <f t="shared" ref="Y1023:Y1024" si="403">T1023/R1023</f>
      </c>
      <c r="Z1023" s="253">
        <f t="shared" ref="Z1023:Z1024" si="541">W1023/F1023</f>
      </c>
      <c r="AA1023" s="253">
        <f>W1023/(F1023+COUNT(W1013:W1022)*500)</f>
      </c>
      <c r="AB1023" s="247">
        <f>SUM(AB1013:AB1022)</f>
      </c>
      <c r="AC1023" s="247">
        <f>SUM(AC1013:AC1022)</f>
      </c>
      <c r="AD1023" s="251">
        <f t="shared" ref="AD1023:AD1024" si="679">AB1023/T1023</f>
      </c>
      <c r="AE1023" s="255">
        <f>(W1023-AC1023)/(F1023+COUNT(W1013:W1022)*500)</f>
      </c>
      <c r="AF1023" s="240"/>
    </row>
    <row r="1024">
      <c r="A1024" s="228"/>
      <c r="B1024" s="229" t="s">
        <v>258</v>
      </c>
      <c r="C1024" s="256" t="s">
        <v>259</v>
      </c>
      <c r="D1024" s="231" t="s">
        <v>249</v>
      </c>
      <c r="E1024" s="243">
        <v>1796.24</v>
      </c>
      <c r="F1024" s="244">
        <f>E1024+E1025</f>
      </c>
      <c r="G1024" s="232">
        <v>5519</v>
      </c>
      <c r="H1024" s="232">
        <v>197</v>
      </c>
      <c r="I1024" s="234">
        <f t="shared" si="742"/>
      </c>
      <c r="J1024" s="235">
        <f t="shared" si="908"/>
      </c>
      <c r="K1024" s="232">
        <v>23</v>
      </c>
      <c r="L1024" s="235">
        <f t="shared" si="975"/>
      </c>
      <c r="M1024" s="232">
        <v>2</v>
      </c>
      <c r="N1024" s="236">
        <f t="shared" si="1037"/>
      </c>
      <c r="O1024" s="232">
        <v>2</v>
      </c>
      <c r="P1024" s="236">
        <f t="shared" si="1077"/>
      </c>
      <c r="Q1024" s="237">
        <f>(M1024+M1025)/(O1024+O1025)</f>
      </c>
      <c r="R1024" s="238">
        <v>13</v>
      </c>
      <c r="S1024" s="237">
        <f>(O1024+O1025)/(K1024+K1025)</f>
      </c>
      <c r="T1024" s="238">
        <v>4</v>
      </c>
      <c r="U1024" s="239">
        <f t="shared" si="97"/>
      </c>
      <c r="V1024" s="240">
        <f>(F1024+500)/T1024</f>
      </c>
      <c r="W1024" s="241">
        <v>5965.200000000001</v>
      </c>
      <c r="X1024" s="240">
        <f t="shared" si="265"/>
      </c>
      <c r="Y1024" s="237">
        <f t="shared" si="403"/>
      </c>
      <c r="Z1024" s="240">
        <f t="shared" si="541"/>
      </c>
      <c r="AA1024" s="240">
        <f>W1024/(F1024+500)</f>
      </c>
      <c r="AB1024" s="238">
        <v>2</v>
      </c>
      <c r="AC1024" s="238">
        <v>2262</v>
      </c>
      <c r="AD1024" s="237">
        <f t="shared" si="679"/>
      </c>
      <c r="AE1024" s="240">
        <f>(W1024-AC1024)/(F1024+500)</f>
      </c>
      <c r="AF1024" s="240" t="s">
        <v>250</v>
      </c>
    </row>
    <row r="1025">
      <c r="A1025" s="228"/>
      <c r="B1025" s="229"/>
      <c r="C1025" s="256"/>
      <c r="D1025" s="231" t="s">
        <v>251</v>
      </c>
      <c r="E1025" s="243">
        <v>2660.89</v>
      </c>
      <c r="F1025" s="244"/>
      <c r="G1025" s="232">
        <v>17449</v>
      </c>
      <c r="H1025" s="245">
        <v>648</v>
      </c>
      <c r="I1025" s="234">
        <f t="shared" si="742"/>
      </c>
      <c r="J1025" s="235">
        <f t="shared" si="908"/>
      </c>
      <c r="K1025" s="232">
        <v>36</v>
      </c>
      <c r="L1025" s="235">
        <f t="shared" si="975"/>
      </c>
      <c r="M1025" s="232">
        <v>2</v>
      </c>
      <c r="N1025" s="236">
        <f t="shared" si="1037"/>
      </c>
      <c r="O1025" s="232">
        <v>5</v>
      </c>
      <c r="P1025" s="236">
        <f t="shared" si="1077"/>
      </c>
      <c r="Q1025" s="237"/>
      <c r="R1025" s="238"/>
      <c r="S1025" s="237"/>
      <c r="T1025" s="238"/>
      <c r="U1025" s="239"/>
      <c r="V1025" s="240"/>
      <c r="W1025" s="241"/>
      <c r="X1025" s="240"/>
      <c r="Y1025" s="237"/>
      <c r="Z1025" s="240"/>
      <c r="AA1025" s="240"/>
      <c r="AB1025" s="238"/>
      <c r="AC1025" s="238"/>
      <c r="AD1025" s="237"/>
      <c r="AE1025" s="240"/>
      <c r="AF1025" s="242" t="s">
        <v>316</v>
      </c>
    </row>
    <row r="1026">
      <c r="A1026" s="228"/>
      <c r="B1026" s="229" t="s">
        <v>260</v>
      </c>
      <c r="C1026" s="256" t="s">
        <v>259</v>
      </c>
      <c r="D1026" s="231" t="s">
        <v>249</v>
      </c>
      <c r="E1026" s="232">
        <v>2180.09</v>
      </c>
      <c r="F1026" s="233">
        <f>E1026+E1027</f>
      </c>
      <c r="G1026" s="232">
        <v>8637</v>
      </c>
      <c r="H1026" s="232">
        <v>261</v>
      </c>
      <c r="I1026" s="234">
        <f t="shared" si="742"/>
      </c>
      <c r="J1026" s="234">
        <f t="shared" ref="J1026:J1027" si="816">I1026/H1026</f>
      </c>
      <c r="K1026" s="232">
        <v>37</v>
      </c>
      <c r="L1026" s="235">
        <f t="shared" si="975"/>
      </c>
      <c r="M1026" s="232">
        <v>1</v>
      </c>
      <c r="N1026" s="236">
        <f t="shared" si="1037"/>
      </c>
      <c r="O1026" s="232">
        <v>4</v>
      </c>
      <c r="P1026" s="236">
        <f t="shared" si="1077"/>
      </c>
      <c r="Q1026" s="237">
        <f>(M1026+M1027)/(O1026+O1027)</f>
      </c>
      <c r="R1026" s="238">
        <v>21</v>
      </c>
      <c r="S1026" s="237">
        <f>(O1026+O1027)/(K1026+K1027)</f>
      </c>
      <c r="T1026" s="238">
        <v>7</v>
      </c>
      <c r="U1026" s="239">
        <f>F1026/T1026</f>
      </c>
      <c r="V1026" s="240">
        <f>(F1026+500)/T1026</f>
      </c>
      <c r="W1026" s="241">
        <v>6839.5999999999985</v>
      </c>
      <c r="X1026" s="240">
        <f>W1026/T1026</f>
      </c>
      <c r="Y1026" s="237">
        <f>T1026/R1026</f>
      </c>
      <c r="Z1026" s="240">
        <f>W1026/F1026</f>
      </c>
      <c r="AA1026" s="240">
        <f>W1026/(F1026+500)</f>
      </c>
      <c r="AB1026" s="238">
        <v>1</v>
      </c>
      <c r="AC1026" s="238">
        <v>715.2</v>
      </c>
      <c r="AD1026" s="237">
        <f>AB1026/T1026</f>
      </c>
      <c r="AE1026" s="240">
        <f>(W1026-AC1026)/(F1026+500)</f>
      </c>
      <c r="AF1026" s="240" t="s">
        <v>250</v>
      </c>
    </row>
    <row r="1027">
      <c r="A1027" s="228"/>
      <c r="B1027" s="229"/>
      <c r="C1027" s="256"/>
      <c r="D1027" s="231" t="s">
        <v>251</v>
      </c>
      <c r="E1027" s="232">
        <v>2226.85</v>
      </c>
      <c r="F1027" s="233"/>
      <c r="G1027" s="232">
        <v>16588</v>
      </c>
      <c r="H1027" s="232">
        <v>652</v>
      </c>
      <c r="I1027" s="234">
        <f t="shared" si="742"/>
      </c>
      <c r="J1027" s="234">
        <f t="shared" si="816"/>
      </c>
      <c r="K1027" s="232">
        <v>42</v>
      </c>
      <c r="L1027" s="235">
        <f t="shared" si="975"/>
      </c>
      <c r="M1027" s="232">
        <v>5</v>
      </c>
      <c r="N1027" s="236">
        <f t="shared" si="1037"/>
      </c>
      <c r="O1027" s="232">
        <v>6</v>
      </c>
      <c r="P1027" s="236">
        <f t="shared" si="1077"/>
      </c>
      <c r="Q1027" s="237"/>
      <c r="R1027" s="238"/>
      <c r="S1027" s="237"/>
      <c r="T1027" s="238"/>
      <c r="U1027" s="239"/>
      <c r="V1027" s="240"/>
      <c r="W1027" s="241"/>
      <c r="X1027" s="240"/>
      <c r="Y1027" s="237"/>
      <c r="Z1027" s="240"/>
      <c r="AA1027" s="240"/>
      <c r="AB1027" s="238"/>
      <c r="AC1027" s="238"/>
      <c r="AD1027" s="237"/>
      <c r="AE1027" s="240"/>
      <c r="AF1027" s="242" t="s">
        <v>316</v>
      </c>
    </row>
    <row r="1028">
      <c r="A1028" s="228"/>
      <c r="B1028" s="229" t="s">
        <v>261</v>
      </c>
      <c r="C1028" s="256" t="s">
        <v>259</v>
      </c>
      <c r="D1028" s="231" t="s">
        <v>249</v>
      </c>
      <c r="E1028" s="232">
        <v>444.15</v>
      </c>
      <c r="F1028" s="233">
        <f>E1028+E1029</f>
      </c>
      <c r="G1028" s="232">
        <v>1164</v>
      </c>
      <c r="H1028" s="232">
        <v>30</v>
      </c>
      <c r="I1028" s="234">
        <f t="shared" si="742"/>
      </c>
      <c r="J1028" s="235">
        <f t="shared" ref="J1028:J1036" si="909">(E1028/G1028)*1000</f>
      </c>
      <c r="K1028" s="232">
        <v>4</v>
      </c>
      <c r="L1028" s="235">
        <f t="shared" si="975"/>
      </c>
      <c r="M1028" s="232">
        <v>0</v>
      </c>
      <c r="N1028" s="236">
        <f t="shared" si="1037"/>
      </c>
      <c r="O1028" s="232">
        <v>0</v>
      </c>
      <c r="P1028" s="236">
        <f t="shared" si="1077"/>
      </c>
      <c r="Q1028" s="237">
        <f>(M1028+M1029)/(O1028+O1029)</f>
      </c>
      <c r="R1028" s="238">
        <v>16</v>
      </c>
      <c r="S1028" s="237">
        <f>(O1028+O1029)/(K1028+K1029)</f>
      </c>
      <c r="T1028" s="238">
        <v>5</v>
      </c>
      <c r="U1028" s="239">
        <f>F1028/T1028</f>
      </c>
      <c r="V1028" s="240">
        <f>(F1028+500)/T1028</f>
      </c>
      <c r="W1028" s="241">
        <v>7322.4000000000015</v>
      </c>
      <c r="X1028" s="240">
        <f>W1028/T1028</f>
      </c>
      <c r="Y1028" s="237">
        <f>T1028/R1028</f>
      </c>
      <c r="Z1028" s="240">
        <f>W1028/F1028</f>
      </c>
      <c r="AA1028" s="240">
        <f>W1028/(F1028+500)</f>
      </c>
      <c r="AB1028" s="238">
        <v>2</v>
      </c>
      <c r="AC1028" s="238">
        <v>2383.2</v>
      </c>
      <c r="AD1028" s="237">
        <f>AB1028/T1028</f>
      </c>
      <c r="AE1028" s="240">
        <f>(W1028-AC1028)/(F1028+500)</f>
      </c>
      <c r="AF1028" s="240" t="s">
        <v>250</v>
      </c>
    </row>
    <row r="1029">
      <c r="A1029" s="228"/>
      <c r="B1029" s="229"/>
      <c r="C1029" s="256"/>
      <c r="D1029" s="231" t="s">
        <v>251</v>
      </c>
      <c r="E1029" s="232">
        <v>2751.08</v>
      </c>
      <c r="F1029" s="233"/>
      <c r="G1029" s="232">
        <v>20271</v>
      </c>
      <c r="H1029" s="232">
        <v>904</v>
      </c>
      <c r="I1029" s="234">
        <f t="shared" si="742"/>
      </c>
      <c r="J1029" s="235">
        <f t="shared" si="909"/>
      </c>
      <c r="K1029" s="232">
        <v>46</v>
      </c>
      <c r="L1029" s="235">
        <f t="shared" si="975"/>
      </c>
      <c r="M1029" s="232">
        <v>4</v>
      </c>
      <c r="N1029" s="236">
        <f t="shared" si="1037"/>
      </c>
      <c r="O1029" s="232">
        <v>5</v>
      </c>
      <c r="P1029" s="236">
        <f t="shared" si="1077"/>
      </c>
      <c r="Q1029" s="237"/>
      <c r="R1029" s="238"/>
      <c r="S1029" s="237"/>
      <c r="T1029" s="238"/>
      <c r="U1029" s="239"/>
      <c r="V1029" s="240"/>
      <c r="W1029" s="241"/>
      <c r="X1029" s="240"/>
      <c r="Y1029" s="237"/>
      <c r="Z1029" s="240"/>
      <c r="AA1029" s="240"/>
      <c r="AB1029" s="238"/>
      <c r="AC1029" s="238"/>
      <c r="AD1029" s="237"/>
      <c r="AE1029" s="240"/>
      <c r="AF1029" s="242" t="s">
        <v>316</v>
      </c>
    </row>
    <row r="1030">
      <c r="A1030" s="228"/>
      <c r="B1030" s="229" t="s">
        <v>262</v>
      </c>
      <c r="C1030" s="256" t="s">
        <v>259</v>
      </c>
      <c r="D1030" s="231" t="s">
        <v>249</v>
      </c>
      <c r="E1030" s="232">
        <v>439.4</v>
      </c>
      <c r="F1030" s="233">
        <f>E1030+E1031</f>
      </c>
      <c r="G1030" s="232">
        <v>1842</v>
      </c>
      <c r="H1030" s="232">
        <v>52</v>
      </c>
      <c r="I1030" s="234">
        <f t="shared" si="742"/>
      </c>
      <c r="J1030" s="235">
        <f t="shared" si="909"/>
      </c>
      <c r="K1030" s="232">
        <v>7</v>
      </c>
      <c r="L1030" s="235">
        <f t="shared" si="975"/>
      </c>
      <c r="M1030" s="232">
        <v>0</v>
      </c>
      <c r="N1030" s="236">
        <f t="shared" si="1037"/>
      </c>
      <c r="O1030" s="232">
        <v>0</v>
      </c>
      <c r="P1030" s="236">
        <f t="shared" si="1077"/>
      </c>
      <c r="Q1030" s="237">
        <f>(M1030+M1031)/(O1030+O1031)</f>
      </c>
      <c r="R1030" s="238">
        <v>9</v>
      </c>
      <c r="S1030" s="237">
        <f>(O1030+O1031)/(K1030+K1031)</f>
      </c>
      <c r="T1030" s="238">
        <v>1</v>
      </c>
      <c r="U1030" s="239">
        <f>F1030/T1030</f>
      </c>
      <c r="V1030" s="240">
        <f>(F1030+500)/T1030</f>
      </c>
      <c r="W1030" s="241">
        <v>2088</v>
      </c>
      <c r="X1030" s="240">
        <f>W1030/T1030</f>
      </c>
      <c r="Y1030" s="237">
        <f>T1030/R1030</f>
      </c>
      <c r="Z1030" s="240">
        <f>W1030/F1030</f>
      </c>
      <c r="AA1030" s="240">
        <f>W1030/(F1030+500)</f>
      </c>
      <c r="AB1030" s="238">
        <v>0</v>
      </c>
      <c r="AC1030" s="238">
        <v>0</v>
      </c>
      <c r="AD1030" s="237">
        <f>AB1030/T1030</f>
      </c>
      <c r="AE1030" s="240">
        <f>(W1030-AC1030)/(F1030+500)</f>
      </c>
      <c r="AF1030" s="240" t="s">
        <v>250</v>
      </c>
    </row>
    <row r="1031">
      <c r="A1031" s="228"/>
      <c r="B1031" s="229"/>
      <c r="C1031" s="256"/>
      <c r="D1031" s="231" t="s">
        <v>251</v>
      </c>
      <c r="E1031" s="232">
        <v>4571.31</v>
      </c>
      <c r="F1031" s="233"/>
      <c r="G1031" s="232">
        <v>36258</v>
      </c>
      <c r="H1031" s="232">
        <v>1895</v>
      </c>
      <c r="I1031" s="234">
        <f t="shared" si="742"/>
      </c>
      <c r="J1031" s="235">
        <f t="shared" si="909"/>
      </c>
      <c r="K1031" s="232">
        <v>91</v>
      </c>
      <c r="L1031" s="235">
        <f t="shared" si="975"/>
      </c>
      <c r="M1031" s="232">
        <v>1</v>
      </c>
      <c r="N1031" s="236">
        <f t="shared" si="1037"/>
      </c>
      <c r="O1031" s="232">
        <v>5</v>
      </c>
      <c r="P1031" s="236">
        <v>128.05</v>
      </c>
      <c r="Q1031" s="237"/>
      <c r="R1031" s="238"/>
      <c r="S1031" s="237"/>
      <c r="T1031" s="238"/>
      <c r="U1031" s="239"/>
      <c r="V1031" s="240"/>
      <c r="W1031" s="241"/>
      <c r="X1031" s="240"/>
      <c r="Y1031" s="237"/>
      <c r="Z1031" s="240"/>
      <c r="AA1031" s="240"/>
      <c r="AB1031" s="238"/>
      <c r="AC1031" s="238"/>
      <c r="AD1031" s="237"/>
      <c r="AE1031" s="240"/>
      <c r="AF1031" s="242" t="s">
        <v>316</v>
      </c>
    </row>
    <row r="1032">
      <c r="A1032" s="228"/>
      <c r="B1032" s="229" t="s">
        <v>263</v>
      </c>
      <c r="C1032" s="256" t="s">
        <v>259</v>
      </c>
      <c r="D1032" s="231" t="s">
        <v>249</v>
      </c>
      <c r="E1032" s="232">
        <v>226.2</v>
      </c>
      <c r="F1032" s="233">
        <f>E1032+E1033</f>
      </c>
      <c r="G1032" s="232">
        <v>988</v>
      </c>
      <c r="H1032" s="232">
        <v>37</v>
      </c>
      <c r="I1032" s="234">
        <f t="shared" si="742"/>
      </c>
      <c r="J1032" s="235">
        <f t="shared" si="909"/>
      </c>
      <c r="K1032" s="232">
        <v>4</v>
      </c>
      <c r="L1032" s="235">
        <f t="shared" si="975"/>
      </c>
      <c r="M1032" s="232">
        <v>1</v>
      </c>
      <c r="N1032" s="236">
        <f t="shared" si="1037"/>
      </c>
      <c r="O1032" s="232">
        <v>1</v>
      </c>
      <c r="P1032" s="236">
        <f t="shared" ref="P1032:P1057" si="1078">E1032/O1032</f>
      </c>
      <c r="Q1032" s="237">
        <f>(M1032+M1033)/(O1032+O1033)</f>
      </c>
      <c r="R1032" s="238">
        <v>15</v>
      </c>
      <c r="S1032" s="237">
        <f>(O1032+O1033)/(K1032+K1033)</f>
      </c>
      <c r="T1032" s="238">
        <v>6</v>
      </c>
      <c r="U1032" s="239">
        <f>F1032/T1032</f>
      </c>
      <c r="V1032" s="240">
        <f>(F1032+500)/T1032</f>
      </c>
      <c r="W1032" s="241">
        <v>5857.199999999997</v>
      </c>
      <c r="X1032" s="240">
        <f>W1032/T1032</f>
      </c>
      <c r="Y1032" s="237">
        <f>T1032/R1032</f>
      </c>
      <c r="Z1032" s="240">
        <f>W1032/F1032</f>
      </c>
      <c r="AA1032" s="240">
        <f>W1032/(F1032+500)</f>
      </c>
      <c r="AB1032" s="238">
        <v>2</v>
      </c>
      <c r="AC1032" s="238">
        <v>970.8</v>
      </c>
      <c r="AD1032" s="237">
        <f>AB1032/T1032</f>
      </c>
      <c r="AE1032" s="240">
        <f>(W1032-AC1032)/(F1032+500)</f>
      </c>
      <c r="AF1032" s="240" t="s">
        <v>250</v>
      </c>
    </row>
    <row r="1033">
      <c r="A1033" s="228"/>
      <c r="B1033" s="229"/>
      <c r="C1033" s="256"/>
      <c r="D1033" s="231" t="s">
        <v>251</v>
      </c>
      <c r="E1033" s="232">
        <v>3995.4</v>
      </c>
      <c r="F1033" s="233"/>
      <c r="G1033" s="232">
        <v>32631</v>
      </c>
      <c r="H1033" s="232">
        <v>1536</v>
      </c>
      <c r="I1033" s="234">
        <f t="shared" si="742"/>
      </c>
      <c r="J1033" s="235">
        <f t="shared" si="909"/>
      </c>
      <c r="K1033" s="232">
        <v>110</v>
      </c>
      <c r="L1033" s="235">
        <f t="shared" si="975"/>
      </c>
      <c r="M1033" s="232">
        <v>3</v>
      </c>
      <c r="N1033" s="236">
        <f t="shared" si="1037"/>
      </c>
      <c r="O1033" s="232">
        <v>9</v>
      </c>
      <c r="P1033" s="236">
        <f t="shared" si="1078"/>
      </c>
      <c r="Q1033" s="237"/>
      <c r="R1033" s="238"/>
      <c r="S1033" s="237"/>
      <c r="T1033" s="238"/>
      <c r="U1033" s="239"/>
      <c r="V1033" s="240"/>
      <c r="W1033" s="241"/>
      <c r="X1033" s="240"/>
      <c r="Y1033" s="237"/>
      <c r="Z1033" s="240"/>
      <c r="AA1033" s="240"/>
      <c r="AB1033" s="238"/>
      <c r="AC1033" s="238"/>
      <c r="AD1033" s="237"/>
      <c r="AE1033" s="240"/>
      <c r="AF1033" s="242" t="s">
        <v>316</v>
      </c>
    </row>
    <row r="1034">
      <c r="A1034" s="228"/>
      <c r="B1034" s="246" t="s">
        <v>257</v>
      </c>
      <c r="C1034" s="246"/>
      <c r="D1034" s="246"/>
      <c r="E1034" s="247">
        <f>SUM(E1024:E1033)</f>
      </c>
      <c r="F1034" s="247">
        <f>SUM(F1024:F1033)</f>
      </c>
      <c r="G1034" s="247">
        <f>SUM(G1024:G1033)</f>
      </c>
      <c r="H1034" s="247">
        <f>SUM(H1024:H1033)</f>
      </c>
      <c r="I1034" s="248">
        <f t="shared" si="742"/>
      </c>
      <c r="J1034" s="249">
        <f t="shared" si="909"/>
      </c>
      <c r="K1034" s="247">
        <f>SUM(K1024:K1033)</f>
      </c>
      <c r="L1034" s="249">
        <f t="shared" si="975"/>
      </c>
      <c r="M1034" s="247">
        <f>SUM(M1024:M1033)</f>
      </c>
      <c r="N1034" s="250">
        <f t="shared" si="1037"/>
      </c>
      <c r="O1034" s="247">
        <f>SUM(O1024:O1033)</f>
      </c>
      <c r="P1034" s="250">
        <f t="shared" si="1078"/>
      </c>
      <c r="Q1034" s="251">
        <f>M1034/O1034</f>
      </c>
      <c r="R1034" s="247">
        <f>SUM(R1024:R1033)</f>
      </c>
      <c r="S1034" s="251">
        <f>(O1034+O1034)/(K1034+K1034)</f>
      </c>
      <c r="T1034" s="247">
        <f>SUM(T1024:T1033)</f>
      </c>
      <c r="U1034" s="252">
        <f t="shared" ref="U1034:U1035" si="98">F1034/T1034</f>
      </c>
      <c r="V1034" s="253">
        <f>(F1034+5*500)/T1034</f>
      </c>
      <c r="W1034" s="249">
        <f>SUM(W1024:W1033)</f>
      </c>
      <c r="X1034" s="254">
        <f t="shared" ref="X1034:X1035" si="266">W1034/T1034</f>
      </c>
      <c r="Y1034" s="251">
        <f t="shared" ref="Y1034:Y1035" si="404">T1034/R1034</f>
      </c>
      <c r="Z1034" s="253">
        <f t="shared" ref="Z1034:Z1035" si="542">W1034/F1034</f>
      </c>
      <c r="AA1034" s="253">
        <f>W1034/(F1034+COUNT(W1024:W1033)*500)</f>
      </c>
      <c r="AB1034" s="247">
        <f>SUM(AB1024:AB1033)</f>
      </c>
      <c r="AC1034" s="247">
        <f>SUM(AC1024:AC1033)</f>
      </c>
      <c r="AD1034" s="251">
        <f t="shared" ref="AD1034:AD1035" si="680">AB1034/T1034</f>
      </c>
      <c r="AE1034" s="255">
        <f>(W1034-AC1034)/(F1034+COUNT(W1024:W1033))</f>
      </c>
      <c r="AF1034" s="240"/>
    </row>
    <row r="1035">
      <c r="A1035" s="228"/>
      <c r="B1035" s="229" t="s">
        <v>264</v>
      </c>
      <c r="C1035" s="256" t="s">
        <v>291</v>
      </c>
      <c r="D1035" s="231" t="s">
        <v>249</v>
      </c>
      <c r="E1035" s="232">
        <v>978.68</v>
      </c>
      <c r="F1035" s="233">
        <f>E1035+E1036</f>
      </c>
      <c r="G1035" s="232">
        <v>4225</v>
      </c>
      <c r="H1035" s="232">
        <v>77</v>
      </c>
      <c r="I1035" s="234">
        <f t="shared" si="742"/>
      </c>
      <c r="J1035" s="235">
        <f t="shared" si="909"/>
      </c>
      <c r="K1035" s="232">
        <v>9</v>
      </c>
      <c r="L1035" s="235">
        <f t="shared" si="975"/>
      </c>
      <c r="M1035" s="232">
        <v>0</v>
      </c>
      <c r="N1035" s="236">
        <f t="shared" si="1037"/>
      </c>
      <c r="O1035" s="232">
        <v>2</v>
      </c>
      <c r="P1035" s="236">
        <f t="shared" si="1078"/>
      </c>
      <c r="Q1035" s="237">
        <f>(M1035+M1036)/(O1035+O1036)</f>
      </c>
      <c r="R1035" s="238">
        <v>13</v>
      </c>
      <c r="S1035" s="237">
        <f>(O1035+O1036)/(K1035+K1036)</f>
      </c>
      <c r="T1035" s="238">
        <v>5</v>
      </c>
      <c r="U1035" s="239">
        <f t="shared" si="98"/>
      </c>
      <c r="V1035" s="240">
        <f>(F1035+500)/T1035</f>
      </c>
      <c r="W1035" s="241">
        <v>6578.4000000000015</v>
      </c>
      <c r="X1035" s="240">
        <f t="shared" si="266"/>
      </c>
      <c r="Y1035" s="237">
        <f t="shared" si="404"/>
      </c>
      <c r="Z1035" s="240">
        <f t="shared" si="542"/>
      </c>
      <c r="AA1035" s="240">
        <f>W1035/(F1035+500)</f>
      </c>
      <c r="AB1035" s="238">
        <v>2</v>
      </c>
      <c r="AC1035" s="238">
        <v>2851.2</v>
      </c>
      <c r="AD1035" s="237">
        <f t="shared" si="680"/>
      </c>
      <c r="AE1035" s="240">
        <f>(W1035-AC1035)/(F1035+500)</f>
      </c>
      <c r="AF1035" s="240" t="s">
        <v>266</v>
      </c>
    </row>
    <row r="1036">
      <c r="A1036" s="228"/>
      <c r="B1036" s="229"/>
      <c r="C1036" s="256"/>
      <c r="D1036" s="231" t="s">
        <v>251</v>
      </c>
      <c r="E1036" s="232">
        <v>4926.68</v>
      </c>
      <c r="F1036" s="233"/>
      <c r="G1036" s="232">
        <v>39486</v>
      </c>
      <c r="H1036" s="232">
        <v>1653</v>
      </c>
      <c r="I1036" s="234">
        <f t="shared" si="742"/>
      </c>
      <c r="J1036" s="235">
        <f t="shared" si="909"/>
      </c>
      <c r="K1036" s="232">
        <v>97</v>
      </c>
      <c r="L1036" s="235">
        <f t="shared" si="975"/>
      </c>
      <c r="M1036" s="232">
        <v>5</v>
      </c>
      <c r="N1036" s="236">
        <f t="shared" si="1037"/>
      </c>
      <c r="O1036" s="232">
        <v>7</v>
      </c>
      <c r="P1036" s="236">
        <f t="shared" si="1078"/>
      </c>
      <c r="Q1036" s="237"/>
      <c r="R1036" s="238"/>
      <c r="S1036" s="237"/>
      <c r="T1036" s="238"/>
      <c r="U1036" s="239"/>
      <c r="V1036" s="240"/>
      <c r="W1036" s="241"/>
      <c r="X1036" s="240"/>
      <c r="Y1036" s="237"/>
      <c r="Z1036" s="240"/>
      <c r="AA1036" s="240"/>
      <c r="AB1036" s="238"/>
      <c r="AC1036" s="238"/>
      <c r="AD1036" s="237"/>
      <c r="AE1036" s="240"/>
      <c r="AF1036" s="242" t="s">
        <v>252</v>
      </c>
    </row>
    <row r="1037">
      <c r="A1037" s="228"/>
      <c r="B1037" s="229" t="s">
        <v>268</v>
      </c>
      <c r="C1037" s="256" t="s">
        <v>291</v>
      </c>
      <c r="D1037" s="231" t="s">
        <v>249</v>
      </c>
      <c r="E1037" s="232">
        <v>588.81</v>
      </c>
      <c r="F1037" s="233">
        <f>E1037+E1038</f>
      </c>
      <c r="G1037" s="232">
        <v>2144</v>
      </c>
      <c r="H1037" s="232">
        <v>51</v>
      </c>
      <c r="I1037" s="234">
        <f t="shared" si="742"/>
      </c>
      <c r="J1037" s="234">
        <f t="shared" ref="J1037:J1038" si="817">I1037/H1037</f>
      </c>
      <c r="K1037" s="232">
        <v>6</v>
      </c>
      <c r="L1037" s="235">
        <f t="shared" si="975"/>
      </c>
      <c r="M1037" s="232">
        <v>0</v>
      </c>
      <c r="N1037" s="236">
        <f t="shared" si="1037"/>
      </c>
      <c r="O1037" s="232">
        <v>0</v>
      </c>
      <c r="P1037" s="236">
        <f t="shared" si="1078"/>
      </c>
      <c r="Q1037" s="237">
        <f>(M1037+M1038)/(O1037+O1038)</f>
      </c>
      <c r="R1037" s="238">
        <v>18</v>
      </c>
      <c r="S1037" s="237">
        <f>(O1037+O1038)/(K1037+K1038)</f>
      </c>
      <c r="T1037" s="238">
        <v>8</v>
      </c>
      <c r="U1037" s="239">
        <f>F1037/T1037</f>
      </c>
      <c r="V1037" s="240">
        <f>(F1037+500)/T1037</f>
      </c>
      <c r="W1037" s="241">
        <v>13130.400000000001</v>
      </c>
      <c r="X1037" s="240">
        <f>W1037/T1037</f>
      </c>
      <c r="Y1037" s="237">
        <f>T1037/R1037</f>
      </c>
      <c r="Z1037" s="240">
        <f>W1037/F1037</f>
      </c>
      <c r="AA1037" s="240">
        <f>W1037/(F1037+500)</f>
      </c>
      <c r="AB1037" s="238">
        <v>1</v>
      </c>
      <c r="AC1037" s="238">
        <v>1344</v>
      </c>
      <c r="AD1037" s="237">
        <f>AB1037/T1037</f>
      </c>
      <c r="AE1037" s="240">
        <f>(W1037-AC1037)/(F1037+500)</f>
      </c>
      <c r="AF1037" s="240" t="s">
        <v>266</v>
      </c>
    </row>
    <row r="1038">
      <c r="A1038" s="228"/>
      <c r="B1038" s="229"/>
      <c r="C1038" s="256"/>
      <c r="D1038" s="231" t="s">
        <v>251</v>
      </c>
      <c r="E1038" s="232">
        <v>3111.6</v>
      </c>
      <c r="F1038" s="233"/>
      <c r="G1038" s="232">
        <v>27199</v>
      </c>
      <c r="H1038" s="232">
        <v>1080</v>
      </c>
      <c r="I1038" s="234">
        <f t="shared" si="742"/>
      </c>
      <c r="J1038" s="234">
        <f t="shared" si="817"/>
      </c>
      <c r="K1038" s="232">
        <v>79</v>
      </c>
      <c r="L1038" s="235">
        <f t="shared" si="975"/>
      </c>
      <c r="M1038" s="232">
        <v>5</v>
      </c>
      <c r="N1038" s="236">
        <f t="shared" si="1037"/>
      </c>
      <c r="O1038" s="232">
        <v>10</v>
      </c>
      <c r="P1038" s="236">
        <f t="shared" si="1078"/>
      </c>
      <c r="Q1038" s="237"/>
      <c r="R1038" s="238"/>
      <c r="S1038" s="237"/>
      <c r="T1038" s="238"/>
      <c r="U1038" s="239"/>
      <c r="V1038" s="240"/>
      <c r="W1038" s="241"/>
      <c r="X1038" s="240"/>
      <c r="Y1038" s="237"/>
      <c r="Z1038" s="240"/>
      <c r="AA1038" s="240"/>
      <c r="AB1038" s="238"/>
      <c r="AC1038" s="238"/>
      <c r="AD1038" s="237"/>
      <c r="AE1038" s="240"/>
      <c r="AF1038" s="242" t="s">
        <v>252</v>
      </c>
    </row>
    <row r="1039">
      <c r="A1039" s="228"/>
      <c r="B1039" s="229" t="s">
        <v>269</v>
      </c>
      <c r="C1039" s="256" t="s">
        <v>291</v>
      </c>
      <c r="D1039" s="231" t="s">
        <v>249</v>
      </c>
      <c r="E1039" s="232">
        <v>289.79</v>
      </c>
      <c r="F1039" s="233">
        <f>E1039+E1040</f>
      </c>
      <c r="G1039" s="232">
        <v>1388</v>
      </c>
      <c r="H1039" s="232">
        <v>23</v>
      </c>
      <c r="I1039" s="234">
        <f t="shared" si="742"/>
      </c>
      <c r="J1039" s="235">
        <f t="shared" ref="J1039:J1040" si="910">(E1039/G1039)*1000</f>
      </c>
      <c r="K1039" s="232">
        <v>2</v>
      </c>
      <c r="L1039" s="235">
        <f t="shared" si="975"/>
      </c>
      <c r="M1039" s="232">
        <v>0</v>
      </c>
      <c r="N1039" s="236">
        <f t="shared" si="1037"/>
      </c>
      <c r="O1039" s="232">
        <v>0</v>
      </c>
      <c r="P1039" s="236">
        <f t="shared" si="1078"/>
      </c>
      <c r="Q1039" s="237">
        <f>(M1039+M1040)/(O1039+O1040)</f>
      </c>
      <c r="R1039" s="238">
        <v>2</v>
      </c>
      <c r="S1039" s="237">
        <f>(O1039+O1040)/(K1039+K1040)</f>
      </c>
      <c r="T1039" s="238">
        <v>0</v>
      </c>
      <c r="U1039" s="239">
        <f>F1039/T1039</f>
      </c>
      <c r="V1039" s="240">
        <f>(F1039+500)/T1039</f>
      </c>
      <c r="W1039" s="241">
        <v>0</v>
      </c>
      <c r="X1039" s="240">
        <f>W1039/T1039</f>
      </c>
      <c r="Y1039" s="237">
        <f>T1039/R1039</f>
      </c>
      <c r="Z1039" s="240">
        <f>W1039/F1039</f>
      </c>
      <c r="AA1039" s="240">
        <f>W1039/(F1039+500)</f>
      </c>
      <c r="AB1039" s="238">
        <v>0</v>
      </c>
      <c r="AC1039" s="238">
        <v>0</v>
      </c>
      <c r="AD1039" s="237">
        <f>AB1039/T1039</f>
      </c>
      <c r="AE1039" s="240">
        <f>(W1039-AC1039)/(F1039+500)</f>
      </c>
      <c r="AF1039" s="240" t="s">
        <v>266</v>
      </c>
    </row>
    <row r="1040">
      <c r="A1040" s="228"/>
      <c r="B1040" s="229"/>
      <c r="C1040" s="256"/>
      <c r="D1040" s="231" t="s">
        <v>251</v>
      </c>
      <c r="E1040" s="232">
        <v>1656.03</v>
      </c>
      <c r="F1040" s="233"/>
      <c r="G1040" s="232">
        <v>18029</v>
      </c>
      <c r="H1040" s="232">
        <v>554</v>
      </c>
      <c r="I1040" s="234">
        <f t="shared" si="742"/>
      </c>
      <c r="J1040" s="235">
        <f t="shared" si="910"/>
      </c>
      <c r="K1040" s="232">
        <v>41</v>
      </c>
      <c r="L1040" s="235">
        <f t="shared" si="975"/>
      </c>
      <c r="M1040" s="232">
        <v>1</v>
      </c>
      <c r="N1040" s="236">
        <f t="shared" si="1037"/>
      </c>
      <c r="O1040" s="232">
        <v>1</v>
      </c>
      <c r="P1040" s="236">
        <f t="shared" si="1078"/>
      </c>
      <c r="Q1040" s="237"/>
      <c r="R1040" s="238"/>
      <c r="S1040" s="237"/>
      <c r="T1040" s="238"/>
      <c r="U1040" s="239"/>
      <c r="V1040" s="240"/>
      <c r="W1040" s="241"/>
      <c r="X1040" s="240"/>
      <c r="Y1040" s="237"/>
      <c r="Z1040" s="240"/>
      <c r="AA1040" s="240"/>
      <c r="AB1040" s="238"/>
      <c r="AC1040" s="238"/>
      <c r="AD1040" s="237"/>
      <c r="AE1040" s="240"/>
      <c r="AF1040" s="242" t="s">
        <v>252</v>
      </c>
    </row>
    <row r="1041">
      <c r="A1041" s="228"/>
      <c r="B1041" s="229" t="s">
        <v>270</v>
      </c>
      <c r="C1041" s="256" t="s">
        <v>291</v>
      </c>
      <c r="D1041" s="231" t="s">
        <v>249</v>
      </c>
      <c r="E1041" s="232">
        <v>118.04</v>
      </c>
      <c r="F1041" s="233">
        <f>E1041+E1042</f>
      </c>
      <c r="G1041" s="232">
        <v>759</v>
      </c>
      <c r="H1041" s="232">
        <v>24</v>
      </c>
      <c r="I1041" s="234">
        <f t="shared" si="742"/>
      </c>
      <c r="J1041" s="234">
        <f t="shared" ref="J1041:J1042" si="818">I1041/H1041</f>
      </c>
      <c r="K1041" s="232">
        <v>1</v>
      </c>
      <c r="L1041" s="235">
        <f t="shared" si="975"/>
      </c>
      <c r="M1041" s="232">
        <v>0</v>
      </c>
      <c r="N1041" s="236">
        <f t="shared" si="1037"/>
      </c>
      <c r="O1041" s="232">
        <v>0</v>
      </c>
      <c r="P1041" s="236">
        <f t="shared" si="1078"/>
      </c>
      <c r="Q1041" s="237">
        <f>(M1041+M1042)/(O1041+O1042)</f>
      </c>
      <c r="R1041" s="238">
        <v>1</v>
      </c>
      <c r="S1041" s="237">
        <f>(O1041+O1042)/(K1041+K1042)</f>
      </c>
      <c r="T1041" s="238">
        <v>0</v>
      </c>
      <c r="U1041" s="239">
        <f>F1041/T1041</f>
      </c>
      <c r="V1041" s="240">
        <f>(F1041+500)/T1041</f>
      </c>
      <c r="W1041" s="241">
        <v>0</v>
      </c>
      <c r="X1041" s="240">
        <f>W1041/T1041</f>
      </c>
      <c r="Y1041" s="237">
        <f>T1041/R1041</f>
      </c>
      <c r="Z1041" s="240">
        <f>W1041/F1041</f>
      </c>
      <c r="AA1041" s="240">
        <f>W1041/(F1041+500)</f>
      </c>
      <c r="AB1041" s="238">
        <v>0</v>
      </c>
      <c r="AC1041" s="238">
        <v>0</v>
      </c>
      <c r="AD1041" s="237">
        <f>AB1041/T1041</f>
      </c>
      <c r="AE1041" s="240">
        <f>(W1041-AC1041)/(F1041+500)</f>
      </c>
      <c r="AF1041" s="240" t="s">
        <v>266</v>
      </c>
    </row>
    <row r="1042">
      <c r="A1042" s="228"/>
      <c r="B1042" s="229"/>
      <c r="C1042" s="256"/>
      <c r="D1042" s="231" t="s">
        <v>251</v>
      </c>
      <c r="E1042" s="232">
        <v>620.67</v>
      </c>
      <c r="F1042" s="233"/>
      <c r="G1042" s="232">
        <v>7352</v>
      </c>
      <c r="H1042" s="232">
        <v>182</v>
      </c>
      <c r="I1042" s="234">
        <f t="shared" si="742"/>
      </c>
      <c r="J1042" s="234">
        <f t="shared" si="818"/>
      </c>
      <c r="K1042" s="232">
        <v>13</v>
      </c>
      <c r="L1042" s="235">
        <f t="shared" si="975"/>
      </c>
      <c r="M1042" s="232">
        <v>0</v>
      </c>
      <c r="N1042" s="236">
        <f t="shared" si="1037"/>
      </c>
      <c r="O1042" s="232">
        <v>0</v>
      </c>
      <c r="P1042" s="236">
        <f t="shared" si="1078"/>
      </c>
      <c r="Q1042" s="237"/>
      <c r="R1042" s="238"/>
      <c r="S1042" s="237"/>
      <c r="T1042" s="238"/>
      <c r="U1042" s="239"/>
      <c r="V1042" s="240"/>
      <c r="W1042" s="241"/>
      <c r="X1042" s="240"/>
      <c r="Y1042" s="237"/>
      <c r="Z1042" s="240"/>
      <c r="AA1042" s="240"/>
      <c r="AB1042" s="238"/>
      <c r="AC1042" s="238"/>
      <c r="AD1042" s="237"/>
      <c r="AE1042" s="240"/>
      <c r="AF1042" s="242" t="s">
        <v>252</v>
      </c>
    </row>
    <row r="1043">
      <c r="A1043" s="228"/>
      <c r="B1043" s="229" t="s">
        <v>271</v>
      </c>
      <c r="C1043" s="256" t="s">
        <v>291</v>
      </c>
      <c r="D1043" s="231" t="s">
        <v>249</v>
      </c>
      <c r="E1043" s="232">
        <v>210.28</v>
      </c>
      <c r="F1043" s="233">
        <f>E1043+E1044</f>
      </c>
      <c r="G1043" s="232">
        <v>571</v>
      </c>
      <c r="H1043" s="232">
        <v>29</v>
      </c>
      <c r="I1043" s="234">
        <f t="shared" si="742"/>
      </c>
      <c r="J1043" s="235">
        <f t="shared" ref="J1043:J1055" si="911">(E1043/G1043)*1000</f>
      </c>
      <c r="K1043" s="232">
        <v>2</v>
      </c>
      <c r="L1043" s="235">
        <f t="shared" si="975"/>
      </c>
      <c r="M1043" s="232">
        <v>0</v>
      </c>
      <c r="N1043" s="236">
        <f t="shared" si="1037"/>
      </c>
      <c r="O1043" s="232">
        <v>0</v>
      </c>
      <c r="P1043" s="236">
        <f t="shared" si="1078"/>
      </c>
      <c r="Q1043" s="237">
        <f>(M1043+M1044)/(O1043+O1044)</f>
      </c>
      <c r="R1043" s="238">
        <v>4</v>
      </c>
      <c r="S1043" s="237">
        <f>(O1043+O1044)/(K1043+K1044)</f>
      </c>
      <c r="T1043" s="238">
        <v>1</v>
      </c>
      <c r="U1043" s="239">
        <f>F1043/T1043</f>
      </c>
      <c r="V1043" s="240">
        <f>(F1043+500)/T1043</f>
      </c>
      <c r="W1043" s="241">
        <v>444</v>
      </c>
      <c r="X1043" s="240">
        <f>W1043/T1043</f>
      </c>
      <c r="Y1043" s="237">
        <f>T1043/R1043</f>
      </c>
      <c r="Z1043" s="240">
        <f>W1043/F1043</f>
      </c>
      <c r="AA1043" s="240">
        <f>W1043/(F1043+500)</f>
      </c>
      <c r="AB1043" s="238">
        <v>0</v>
      </c>
      <c r="AC1043" s="238">
        <v>0</v>
      </c>
      <c r="AD1043" s="237">
        <f>AB1043/T1043</f>
      </c>
      <c r="AE1043" s="240">
        <f>(W1043-AC1043)/(F1043+500)</f>
      </c>
      <c r="AF1043" s="240" t="s">
        <v>266</v>
      </c>
    </row>
    <row r="1044">
      <c r="A1044" s="228"/>
      <c r="B1044" s="229"/>
      <c r="C1044" s="256"/>
      <c r="D1044" s="231" t="s">
        <v>251</v>
      </c>
      <c r="E1044" s="232">
        <v>1371.49</v>
      </c>
      <c r="F1044" s="233"/>
      <c r="G1044" s="232">
        <v>13926</v>
      </c>
      <c r="H1044" s="232">
        <v>360</v>
      </c>
      <c r="I1044" s="234">
        <f t="shared" si="742"/>
      </c>
      <c r="J1044" s="235">
        <f t="shared" si="911"/>
      </c>
      <c r="K1044" s="232">
        <v>28</v>
      </c>
      <c r="L1044" s="235">
        <f t="shared" si="975"/>
      </c>
      <c r="M1044" s="232">
        <v>1</v>
      </c>
      <c r="N1044" s="236">
        <f t="shared" si="1037"/>
      </c>
      <c r="O1044" s="232">
        <v>4</v>
      </c>
      <c r="P1044" s="236">
        <f t="shared" si="1078"/>
      </c>
      <c r="Q1044" s="237"/>
      <c r="R1044" s="238"/>
      <c r="S1044" s="237"/>
      <c r="T1044" s="238"/>
      <c r="U1044" s="239"/>
      <c r="V1044" s="240"/>
      <c r="W1044" s="241"/>
      <c r="X1044" s="240"/>
      <c r="Y1044" s="237"/>
      <c r="Z1044" s="240"/>
      <c r="AA1044" s="240"/>
      <c r="AB1044" s="238"/>
      <c r="AC1044" s="238"/>
      <c r="AD1044" s="237"/>
      <c r="AE1044" s="240"/>
      <c r="AF1044" s="242" t="s">
        <v>252</v>
      </c>
    </row>
    <row r="1045">
      <c r="A1045" s="228"/>
      <c r="B1045" s="246" t="s">
        <v>257</v>
      </c>
      <c r="C1045" s="246"/>
      <c r="D1045" s="246"/>
      <c r="E1045" s="247">
        <f>SUM(E1035:E1044)</f>
      </c>
      <c r="F1045" s="247">
        <f>SUM(F1035:F1044)</f>
      </c>
      <c r="G1045" s="247">
        <f>SUM(G1035:G1044)</f>
      </c>
      <c r="H1045" s="247">
        <f>SUM(H1035:H1044)</f>
      </c>
      <c r="I1045" s="248">
        <f t="shared" si="742"/>
      </c>
      <c r="J1045" s="249">
        <f t="shared" si="911"/>
      </c>
      <c r="K1045" s="247">
        <f>SUM(K1035:K1044)</f>
      </c>
      <c r="L1045" s="249">
        <f t="shared" si="975"/>
      </c>
      <c r="M1045" s="247">
        <f>SUM(M1035:M1044)</f>
      </c>
      <c r="N1045" s="250">
        <f t="shared" si="1037"/>
      </c>
      <c r="O1045" s="247">
        <f>SUM(O1035:O1044)</f>
      </c>
      <c r="P1045" s="250">
        <f t="shared" si="1078"/>
      </c>
      <c r="Q1045" s="251">
        <f>M1045/O1045</f>
      </c>
      <c r="R1045" s="247">
        <f>SUM(R1035:R1044)</f>
      </c>
      <c r="S1045" s="251">
        <f>(O1045+O1045)/(K1045+K1045)</f>
      </c>
      <c r="T1045" s="247">
        <f>SUM(T1035:T1044)</f>
      </c>
      <c r="U1045" s="252">
        <f t="shared" ref="U1045:U1046" si="99">F1045/T1045</f>
      </c>
      <c r="V1045" s="253">
        <f>(F1045+5*500)/T1045</f>
      </c>
      <c r="W1045" s="249">
        <f>SUM(W1035:W1044)</f>
      </c>
      <c r="X1045" s="254">
        <f t="shared" ref="X1045:X1046" si="267">W1045/T1045</f>
      </c>
      <c r="Y1045" s="251">
        <f t="shared" ref="Y1045:Y1046" si="405">T1045/R1045</f>
      </c>
      <c r="Z1045" s="253">
        <f t="shared" ref="Z1045:Z1046" si="543">W1045/F1045</f>
      </c>
      <c r="AA1045" s="253">
        <f>W1045/(F1045+COUNT(W1035:W1044)*500)</f>
      </c>
      <c r="AB1045" s="247">
        <f>SUM(AB1035:AB1044)</f>
      </c>
      <c r="AC1045" s="247">
        <f>SUM(AC1035:AC1044)</f>
      </c>
      <c r="AD1045" s="251">
        <f t="shared" ref="AD1045:AD1046" si="681">AB1045/T1045</f>
      </c>
      <c r="AE1045" s="255">
        <f>(W1045-AC1045)/(F1045+COUNT(W1035:W1044)*500)</f>
      </c>
      <c r="AF1045" s="240"/>
    </row>
    <row r="1046">
      <c r="A1046" s="228"/>
      <c r="B1046" s="229" t="s">
        <v>272</v>
      </c>
      <c r="C1046" s="256" t="s">
        <v>273</v>
      </c>
      <c r="D1046" s="231" t="s">
        <v>249</v>
      </c>
      <c r="E1046" s="232">
        <v>135.16</v>
      </c>
      <c r="F1046" s="233">
        <f>E1046+E1047</f>
      </c>
      <c r="G1046" s="232">
        <v>665</v>
      </c>
      <c r="H1046" s="232">
        <v>61</v>
      </c>
      <c r="I1046" s="234">
        <f t="shared" si="742"/>
      </c>
      <c r="J1046" s="235">
        <f t="shared" si="911"/>
      </c>
      <c r="K1046" s="232">
        <v>5</v>
      </c>
      <c r="L1046" s="235">
        <f t="shared" si="975"/>
      </c>
      <c r="M1046" s="232">
        <v>0</v>
      </c>
      <c r="N1046" s="236">
        <f t="shared" si="1037"/>
      </c>
      <c r="O1046" s="232">
        <v>0</v>
      </c>
      <c r="P1046" s="236">
        <f t="shared" si="1078"/>
      </c>
      <c r="Q1046" s="237">
        <f>(M1046+M1047)/(O1046+O1047)</f>
      </c>
      <c r="R1046" s="238">
        <v>9</v>
      </c>
      <c r="S1046" s="237">
        <f>(O1046+O1047)/(K1046+K1047)</f>
      </c>
      <c r="T1046" s="238">
        <v>4</v>
      </c>
      <c r="U1046" s="239">
        <f t="shared" si="99"/>
      </c>
      <c r="V1046" s="240">
        <f>(F1046+500)/T1046</f>
      </c>
      <c r="W1046" s="241">
        <v>1799.8799999999974</v>
      </c>
      <c r="X1046" s="240">
        <f t="shared" si="267"/>
      </c>
      <c r="Y1046" s="237">
        <f t="shared" si="405"/>
      </c>
      <c r="Z1046" s="240">
        <f t="shared" si="543"/>
      </c>
      <c r="AA1046" s="240">
        <f>W1046/(F1046+500)</f>
      </c>
      <c r="AB1046" s="238">
        <v>0</v>
      </c>
      <c r="AC1046" s="238">
        <v>0</v>
      </c>
      <c r="AD1046" s="237">
        <f t="shared" si="681"/>
      </c>
      <c r="AE1046" s="240">
        <f>(W1046-AC1046)/(F1046+500)</f>
      </c>
      <c r="AF1046" s="240" t="s">
        <v>266</v>
      </c>
    </row>
    <row r="1047">
      <c r="A1047" s="228"/>
      <c r="B1047" s="229"/>
      <c r="C1047" s="256"/>
      <c r="D1047" s="231" t="s">
        <v>251</v>
      </c>
      <c r="E1047" s="232">
        <v>1978.8</v>
      </c>
      <c r="F1047" s="233"/>
      <c r="G1047" s="232">
        <v>23246</v>
      </c>
      <c r="H1047" s="232">
        <v>508</v>
      </c>
      <c r="I1047" s="234">
        <f t="shared" si="742"/>
      </c>
      <c r="J1047" s="235">
        <f t="shared" si="911"/>
      </c>
      <c r="K1047" s="232">
        <v>38</v>
      </c>
      <c r="L1047" s="235">
        <f t="shared" si="975"/>
      </c>
      <c r="M1047" s="232">
        <v>2</v>
      </c>
      <c r="N1047" s="236">
        <f t="shared" si="1037"/>
      </c>
      <c r="O1047" s="232">
        <v>3</v>
      </c>
      <c r="P1047" s="236">
        <f t="shared" si="1078"/>
      </c>
      <c r="Q1047" s="237"/>
      <c r="R1047" s="238"/>
      <c r="S1047" s="237"/>
      <c r="T1047" s="238"/>
      <c r="U1047" s="239"/>
      <c r="V1047" s="240"/>
      <c r="W1047" s="241"/>
      <c r="X1047" s="240"/>
      <c r="Y1047" s="237"/>
      <c r="Z1047" s="240"/>
      <c r="AA1047" s="240"/>
      <c r="AB1047" s="238"/>
      <c r="AC1047" s="238"/>
      <c r="AD1047" s="237"/>
      <c r="AE1047" s="240"/>
      <c r="AF1047" s="242" t="s">
        <v>252</v>
      </c>
    </row>
    <row r="1048">
      <c r="A1048" s="228"/>
      <c r="B1048" s="229" t="s">
        <v>274</v>
      </c>
      <c r="C1048" s="256" t="s">
        <v>273</v>
      </c>
      <c r="D1048" s="231" t="s">
        <v>249</v>
      </c>
      <c r="E1048" s="232">
        <v>239.86</v>
      </c>
      <c r="F1048" s="233">
        <f>E1048+E1049</f>
      </c>
      <c r="G1048" s="232">
        <v>633</v>
      </c>
      <c r="H1048" s="232">
        <v>56</v>
      </c>
      <c r="I1048" s="234">
        <f t="shared" si="742"/>
      </c>
      <c r="J1048" s="235">
        <f t="shared" si="911"/>
      </c>
      <c r="K1048" s="232">
        <v>3</v>
      </c>
      <c r="L1048" s="235">
        <f t="shared" si="975"/>
      </c>
      <c r="M1048" s="232">
        <v>1</v>
      </c>
      <c r="N1048" s="236">
        <f t="shared" si="1037"/>
      </c>
      <c r="O1048" s="232">
        <v>1</v>
      </c>
      <c r="P1048" s="236">
        <f t="shared" si="1078"/>
      </c>
      <c r="Q1048" s="237">
        <f>(M1048+M1049)/(O1048+O1049)</f>
      </c>
      <c r="R1048" s="238">
        <v>4</v>
      </c>
      <c r="S1048" s="237">
        <f>(O1048+O1049)/(K1048+K1049)</f>
      </c>
      <c r="T1048" s="238">
        <v>3</v>
      </c>
      <c r="U1048" s="239">
        <f>F1048/T1048</f>
      </c>
      <c r="V1048" s="240">
        <f>(F1048+500)/T1048</f>
      </c>
      <c r="W1048" s="241">
        <v>3823.2000000000044</v>
      </c>
      <c r="X1048" s="240">
        <f>W1048/T1048</f>
      </c>
      <c r="Y1048" s="237">
        <f>T1048/R1048</f>
      </c>
      <c r="Z1048" s="240">
        <f>W1048/F1048</f>
      </c>
      <c r="AA1048" s="240">
        <f>W1048/(F1048+500)</f>
      </c>
      <c r="AB1048" s="238">
        <v>1</v>
      </c>
      <c r="AC1048" s="238">
        <v>1663.2</v>
      </c>
      <c r="AD1048" s="237">
        <f>AB1048/T1048</f>
      </c>
      <c r="AE1048" s="240">
        <f>(W1048-AC1048)/(F1048+500)</f>
      </c>
      <c r="AF1048" s="240" t="s">
        <v>266</v>
      </c>
    </row>
    <row r="1049">
      <c r="A1049" s="228"/>
      <c r="B1049" s="229"/>
      <c r="C1049" s="256"/>
      <c r="D1049" s="231" t="s">
        <v>251</v>
      </c>
      <c r="E1049" s="232">
        <v>2611.27</v>
      </c>
      <c r="F1049" s="233"/>
      <c r="G1049" s="232">
        <v>31879</v>
      </c>
      <c r="H1049" s="232">
        <v>621</v>
      </c>
      <c r="I1049" s="234">
        <f t="shared" si="742"/>
      </c>
      <c r="J1049" s="235">
        <f t="shared" si="911"/>
      </c>
      <c r="K1049" s="232">
        <v>56</v>
      </c>
      <c r="L1049" s="235">
        <f t="shared" si="975"/>
      </c>
      <c r="M1049" s="232">
        <v>1</v>
      </c>
      <c r="N1049" s="236">
        <f t="shared" si="1037"/>
      </c>
      <c r="O1049" s="232">
        <v>3</v>
      </c>
      <c r="P1049" s="236">
        <f t="shared" si="1078"/>
      </c>
      <c r="Q1049" s="237"/>
      <c r="R1049" s="238"/>
      <c r="S1049" s="237"/>
      <c r="T1049" s="238"/>
      <c r="U1049" s="239"/>
      <c r="V1049" s="240"/>
      <c r="W1049" s="241"/>
      <c r="X1049" s="240"/>
      <c r="Y1049" s="237"/>
      <c r="Z1049" s="240"/>
      <c r="AA1049" s="240"/>
      <c r="AB1049" s="238"/>
      <c r="AC1049" s="238"/>
      <c r="AD1049" s="237"/>
      <c r="AE1049" s="240"/>
      <c r="AF1049" s="242" t="s">
        <v>252</v>
      </c>
    </row>
    <row r="1050">
      <c r="A1050" s="228"/>
      <c r="B1050" s="229" t="s">
        <v>275</v>
      </c>
      <c r="C1050" s="256" t="s">
        <v>273</v>
      </c>
      <c r="D1050" s="231" t="s">
        <v>249</v>
      </c>
      <c r="E1050" s="232">
        <v>252.86</v>
      </c>
      <c r="F1050" s="233">
        <f>E1050+E1051</f>
      </c>
      <c r="G1050" s="232">
        <v>841</v>
      </c>
      <c r="H1050" s="232">
        <v>65</v>
      </c>
      <c r="I1050" s="234">
        <f t="shared" si="742"/>
      </c>
      <c r="J1050" s="235">
        <f t="shared" si="911"/>
      </c>
      <c r="K1050" s="232">
        <v>4</v>
      </c>
      <c r="L1050" s="235">
        <f t="shared" si="975"/>
      </c>
      <c r="M1050" s="232">
        <v>1</v>
      </c>
      <c r="N1050" s="236">
        <f t="shared" si="1037"/>
      </c>
      <c r="O1050" s="232">
        <v>1</v>
      </c>
      <c r="P1050" s="236">
        <f t="shared" si="1078"/>
      </c>
      <c r="Q1050" s="237">
        <f>(M1050+M1051)/(O1050+O1051)</f>
      </c>
      <c r="R1050" s="238">
        <v>13</v>
      </c>
      <c r="S1050" s="237">
        <f>(O1050+O1051)/(K1050+K1051)</f>
      </c>
      <c r="T1050" s="238">
        <v>5</v>
      </c>
      <c r="U1050" s="239">
        <f>F1050/T1050</f>
      </c>
      <c r="V1050" s="240">
        <f>(F1050+500)/T1050</f>
      </c>
      <c r="W1050" s="241">
        <v>6477.5999999999985</v>
      </c>
      <c r="X1050" s="240">
        <f>W1050/T1050</f>
      </c>
      <c r="Y1050" s="237">
        <f>T1050/R1050</f>
      </c>
      <c r="Z1050" s="240">
        <f>W1050/F1050</f>
      </c>
      <c r="AA1050" s="240">
        <f>W1050/(F1050+500)</f>
      </c>
      <c r="AB1050" s="238">
        <v>2</v>
      </c>
      <c r="AC1050" s="238">
        <v>2407.2</v>
      </c>
      <c r="AD1050" s="237">
        <f>AB1050/T1050</f>
      </c>
      <c r="AE1050" s="240">
        <f>(W1050-AC1050)/(F1050+500)</f>
      </c>
      <c r="AF1050" s="240" t="s">
        <v>266</v>
      </c>
    </row>
    <row r="1051">
      <c r="A1051" s="228"/>
      <c r="B1051" s="229"/>
      <c r="C1051" s="256"/>
      <c r="D1051" s="231" t="s">
        <v>251</v>
      </c>
      <c r="E1051" s="232">
        <v>1908.06</v>
      </c>
      <c r="F1051" s="233"/>
      <c r="G1051" s="232">
        <v>25119</v>
      </c>
      <c r="H1051" s="232">
        <v>447</v>
      </c>
      <c r="I1051" s="234">
        <f t="shared" si="742"/>
      </c>
      <c r="J1051" s="235">
        <f t="shared" si="911"/>
      </c>
      <c r="K1051" s="232">
        <v>43</v>
      </c>
      <c r="L1051" s="235">
        <f t="shared" si="975"/>
      </c>
      <c r="M1051" s="232">
        <v>1</v>
      </c>
      <c r="N1051" s="236">
        <f t="shared" si="1037"/>
      </c>
      <c r="O1051" s="232">
        <v>3</v>
      </c>
      <c r="P1051" s="236">
        <f t="shared" si="1078"/>
      </c>
      <c r="Q1051" s="237"/>
      <c r="R1051" s="238"/>
      <c r="S1051" s="237"/>
      <c r="T1051" s="238"/>
      <c r="U1051" s="239"/>
      <c r="V1051" s="240"/>
      <c r="W1051" s="241"/>
      <c r="X1051" s="240"/>
      <c r="Y1051" s="237"/>
      <c r="Z1051" s="240"/>
      <c r="AA1051" s="240"/>
      <c r="AB1051" s="238"/>
      <c r="AC1051" s="238"/>
      <c r="AD1051" s="237"/>
      <c r="AE1051" s="240"/>
      <c r="AF1051" s="242" t="s">
        <v>252</v>
      </c>
    </row>
    <row r="1052">
      <c r="A1052" s="228"/>
      <c r="B1052" s="229" t="s">
        <v>276</v>
      </c>
      <c r="C1052" s="256" t="s">
        <v>273</v>
      </c>
      <c r="D1052" s="231" t="s">
        <v>249</v>
      </c>
      <c r="E1052" s="232">
        <v>491.4</v>
      </c>
      <c r="F1052" s="233">
        <f>E1052+E1053</f>
      </c>
      <c r="G1052" s="232">
        <v>2530</v>
      </c>
      <c r="H1052" s="232">
        <v>105</v>
      </c>
      <c r="I1052" s="234">
        <f t="shared" si="742"/>
      </c>
      <c r="J1052" s="235">
        <f t="shared" si="911"/>
      </c>
      <c r="K1052" s="232">
        <v>13</v>
      </c>
      <c r="L1052" s="235">
        <f t="shared" si="975"/>
      </c>
      <c r="M1052" s="232">
        <v>0</v>
      </c>
      <c r="N1052" s="236">
        <f t="shared" si="1037"/>
      </c>
      <c r="O1052" s="232">
        <v>2</v>
      </c>
      <c r="P1052" s="236">
        <f t="shared" si="1078"/>
      </c>
      <c r="Q1052" s="237">
        <f>(M1052+M1053)/(O1052+O1053)</f>
      </c>
      <c r="R1052" s="238">
        <v>9</v>
      </c>
      <c r="S1052" s="237">
        <f>(O1052+O1053)/(K1052+K1053)</f>
      </c>
      <c r="T1052" s="238">
        <v>2</v>
      </c>
      <c r="U1052" s="239">
        <f>F1052/T1052</f>
      </c>
      <c r="V1052" s="240">
        <f>(F1052+500)/T1052</f>
      </c>
      <c r="W1052" s="241">
        <v>2726.399999999994</v>
      </c>
      <c r="X1052" s="240">
        <f>W1052/T1052</f>
      </c>
      <c r="Y1052" s="237">
        <f>T1052/R1052</f>
      </c>
      <c r="Z1052" s="240">
        <f>W1052/F1052</f>
      </c>
      <c r="AA1052" s="240">
        <f>W1052/(F1052+500)</f>
      </c>
      <c r="AB1052" s="238">
        <v>0</v>
      </c>
      <c r="AC1052" s="238">
        <v>0</v>
      </c>
      <c r="AD1052" s="237">
        <f>AB1052/T1052</f>
      </c>
      <c r="AE1052" s="240">
        <f>(W1052-AC1052)/(F1052+500)</f>
      </c>
      <c r="AF1052" s="240" t="s">
        <v>266</v>
      </c>
    </row>
    <row r="1053">
      <c r="A1053" s="228"/>
      <c r="B1053" s="229"/>
      <c r="C1053" s="256"/>
      <c r="D1053" s="231" t="s">
        <v>251</v>
      </c>
      <c r="E1053" s="232">
        <v>1389.01</v>
      </c>
      <c r="F1053" s="233"/>
      <c r="G1053" s="232">
        <v>16518</v>
      </c>
      <c r="H1053" s="232">
        <v>592</v>
      </c>
      <c r="I1053" s="234">
        <f t="shared" si="742"/>
      </c>
      <c r="J1053" s="235">
        <f t="shared" si="911"/>
      </c>
      <c r="K1053" s="232">
        <v>32</v>
      </c>
      <c r="L1053" s="235">
        <f t="shared" si="975"/>
      </c>
      <c r="M1053" s="232">
        <v>2</v>
      </c>
      <c r="N1053" s="236">
        <f t="shared" si="1037"/>
      </c>
      <c r="O1053" s="232">
        <v>2</v>
      </c>
      <c r="P1053" s="236">
        <f t="shared" si="1078"/>
      </c>
      <c r="Q1053" s="237"/>
      <c r="R1053" s="238"/>
      <c r="S1053" s="237"/>
      <c r="T1053" s="238"/>
      <c r="U1053" s="239"/>
      <c r="V1053" s="240"/>
      <c r="W1053" s="241"/>
      <c r="X1053" s="240"/>
      <c r="Y1053" s="237"/>
      <c r="Z1053" s="240"/>
      <c r="AA1053" s="240"/>
      <c r="AB1053" s="238"/>
      <c r="AC1053" s="238"/>
      <c r="AD1053" s="237"/>
      <c r="AE1053" s="240"/>
      <c r="AF1053" s="242" t="s">
        <v>267</v>
      </c>
    </row>
    <row r="1054">
      <c r="A1054" s="228"/>
      <c r="B1054" s="229" t="s">
        <v>277</v>
      </c>
      <c r="C1054" s="256" t="s">
        <v>273</v>
      </c>
      <c r="D1054" s="231" t="s">
        <v>249</v>
      </c>
      <c r="E1054" s="232">
        <v>320.71</v>
      </c>
      <c r="F1054" s="233">
        <f>E1054+E1055</f>
      </c>
      <c r="G1054" s="232">
        <v>2268</v>
      </c>
      <c r="H1054" s="232">
        <v>80</v>
      </c>
      <c r="I1054" s="234">
        <f t="shared" si="742"/>
      </c>
      <c r="J1054" s="235">
        <f t="shared" si="911"/>
      </c>
      <c r="K1054" s="232">
        <v>7</v>
      </c>
      <c r="L1054" s="235">
        <f t="shared" si="975"/>
      </c>
      <c r="M1054" s="232">
        <v>1</v>
      </c>
      <c r="N1054" s="236">
        <f t="shared" si="1037"/>
      </c>
      <c r="O1054" s="232">
        <v>2</v>
      </c>
      <c r="P1054" s="236">
        <f t="shared" si="1078"/>
      </c>
      <c r="Q1054" s="237">
        <f>(M1054+M1055)/(O1054+O1055)</f>
      </c>
      <c r="R1054" s="238">
        <v>6</v>
      </c>
      <c r="S1054" s="237">
        <f>(O1054+O1055)/(K1054+K1055)</f>
      </c>
      <c r="T1054" s="238">
        <v>3</v>
      </c>
      <c r="U1054" s="239">
        <f>F1054/T1054</f>
      </c>
      <c r="V1054" s="240">
        <f>(F1054+500)/T1054</f>
      </c>
      <c r="W1054" s="241">
        <v>3913.199999999997</v>
      </c>
      <c r="X1054" s="240">
        <f>W1054/T1054</f>
      </c>
      <c r="Y1054" s="237">
        <f>T1054/R1054</f>
      </c>
      <c r="Z1054" s="240">
        <f>W1054/F1054</f>
      </c>
      <c r="AA1054" s="240">
        <f>W1054/(F1054+500)</f>
      </c>
      <c r="AB1054" s="238">
        <v>1</v>
      </c>
      <c r="AC1054" s="238">
        <v>598.8</v>
      </c>
      <c r="AD1054" s="237">
        <f>AB1054/T1054</f>
      </c>
      <c r="AE1054" s="240">
        <f>(W1054-AC1054)/(F1054+500)</f>
      </c>
      <c r="AF1054" s="240" t="s">
        <v>266</v>
      </c>
    </row>
    <row r="1055">
      <c r="A1055" s="228"/>
      <c r="B1055" s="229"/>
      <c r="C1055" s="256"/>
      <c r="D1055" s="231" t="s">
        <v>251</v>
      </c>
      <c r="E1055" s="232">
        <v>976.83</v>
      </c>
      <c r="F1055" s="233"/>
      <c r="G1055" s="232">
        <v>9159</v>
      </c>
      <c r="H1055" s="232">
        <v>756</v>
      </c>
      <c r="I1055" s="234">
        <f t="shared" si="742"/>
      </c>
      <c r="J1055" s="235">
        <f t="shared" si="911"/>
      </c>
      <c r="K1055" s="232">
        <v>23</v>
      </c>
      <c r="L1055" s="235">
        <f t="shared" si="975"/>
      </c>
      <c r="M1055" s="232">
        <v>1</v>
      </c>
      <c r="N1055" s="236">
        <f t="shared" si="1037"/>
      </c>
      <c r="O1055" s="232">
        <v>3</v>
      </c>
      <c r="P1055" s="236">
        <f t="shared" si="1078"/>
      </c>
      <c r="Q1055" s="237"/>
      <c r="R1055" s="238"/>
      <c r="S1055" s="237"/>
      <c r="T1055" s="238"/>
      <c r="U1055" s="239"/>
      <c r="V1055" s="240"/>
      <c r="W1055" s="241"/>
      <c r="X1055" s="240"/>
      <c r="Y1055" s="237"/>
      <c r="Z1055" s="240"/>
      <c r="AA1055" s="240"/>
      <c r="AB1055" s="238"/>
      <c r="AC1055" s="238"/>
      <c r="AD1055" s="237"/>
      <c r="AE1055" s="240"/>
      <c r="AF1055" s="242" t="s">
        <v>267</v>
      </c>
    </row>
    <row r="1056">
      <c r="A1056" s="228"/>
      <c r="B1056" s="246" t="s">
        <v>257</v>
      </c>
      <c r="C1056" s="246"/>
      <c r="D1056" s="246"/>
      <c r="E1056" s="247">
        <f>SUM(E1046:E1055)</f>
      </c>
      <c r="F1056" s="247">
        <f>SUM(F1046:F1055)</f>
      </c>
      <c r="G1056" s="247">
        <f>SUM(G1046:G1055)</f>
      </c>
      <c r="H1056" s="247">
        <f>SUM(H1046:H1055)</f>
      </c>
      <c r="I1056" s="248">
        <f t="shared" si="742"/>
      </c>
      <c r="J1056" s="249">
        <f>SUM(J1046:J1055)</f>
      </c>
      <c r="K1056" s="247">
        <f>SUM(K1046:K1055)</f>
      </c>
      <c r="L1056" s="249">
        <f t="shared" si="975"/>
      </c>
      <c r="M1056" s="247">
        <f>SUM(M1046:M1055)</f>
      </c>
      <c r="N1056" s="250">
        <f t="shared" si="1037"/>
      </c>
      <c r="O1056" s="247">
        <f>SUM(O1046:O1055)</f>
      </c>
      <c r="P1056" s="250">
        <f t="shared" si="1078"/>
      </c>
      <c r="Q1056" s="251">
        <f t="shared" ref="Q1056:Q1057" si="944">M1056/O1056</f>
      </c>
      <c r="R1056" s="247">
        <f>SUM(R1046:R1055)</f>
      </c>
      <c r="S1056" s="251">
        <f t="shared" ref="S1056:S1057" si="1006">(O1056+O1056)/(K1056+K1056)</f>
      </c>
      <c r="T1056" s="247">
        <f>SUM(T1046:T1055)</f>
      </c>
      <c r="U1056" s="252">
        <f t="shared" ref="U1056:U1057" si="100">F1056/T1056</f>
      </c>
      <c r="V1056" s="253">
        <f>(F1056+5*500)/T1056</f>
      </c>
      <c r="W1056" s="249">
        <f>SUM(W1046:W1055)</f>
      </c>
      <c r="X1056" s="254">
        <f t="shared" ref="X1056:X1057" si="268">W1056/T1056</f>
      </c>
      <c r="Y1056" s="251">
        <f t="shared" ref="Y1056:Y1057" si="406">T1056/R1056</f>
      </c>
      <c r="Z1056" s="253">
        <f t="shared" ref="Z1056:Z1057" si="544">W1056/F1056</f>
      </c>
      <c r="AA1056" s="253">
        <f>W1056/(F1056+COUNT(W1046:W1055)*500)</f>
      </c>
      <c r="AB1056" s="247">
        <f>SUM(AB1046:AB1055)</f>
      </c>
      <c r="AC1056" s="247">
        <f>SUM(AC1046:AC1055)</f>
      </c>
      <c r="AD1056" s="251">
        <f t="shared" ref="AD1056:AD1057" si="682">AB1056/T1056</f>
      </c>
      <c r="AE1056" s="255">
        <f>(W1056-AC1056)/(F1056+COUNT(W1046:W1055)*500)</f>
      </c>
      <c r="AF1056" s="240"/>
    </row>
    <row r="1057">
      <c r="A1057" s="228"/>
      <c r="B1057" s="258" t="s">
        <v>278</v>
      </c>
      <c r="C1057" s="258"/>
      <c r="D1057" s="258"/>
      <c r="E1057" s="259">
        <f>SUM(E1023)+E1034+E1045+E1056</f>
      </c>
      <c r="F1057" s="259">
        <f>SUM(F1023)+F1034+F1045+F1056</f>
      </c>
      <c r="G1057" s="259">
        <f>SUM(G1023)+G1034+G1045+G1056</f>
      </c>
      <c r="H1057" s="259">
        <f>SUM(H1023)+H1034+H1045+H1056</f>
      </c>
      <c r="I1057" s="260">
        <f t="shared" si="742"/>
      </c>
      <c r="J1057" s="261">
        <f>(E1057/G1057)*1000</f>
      </c>
      <c r="K1057" s="262">
        <f>SUM(K1023)+K1034+K1045+K1056</f>
      </c>
      <c r="L1057" s="261">
        <f t="shared" si="975"/>
      </c>
      <c r="M1057" s="262">
        <f>SUM(M1023)+M1034+M1045+M1056</f>
      </c>
      <c r="N1057" s="263">
        <f t="shared" si="1037"/>
      </c>
      <c r="O1057" s="262">
        <f>SUM(O1023)+O1034+O1045+O1056</f>
      </c>
      <c r="P1057" s="263">
        <f t="shared" si="1078"/>
      </c>
      <c r="Q1057" s="264">
        <f t="shared" si="944"/>
      </c>
      <c r="R1057" s="262">
        <f>SUM(R1023)+R1034+R1045+R1056</f>
      </c>
      <c r="S1057" s="264">
        <f t="shared" si="1006"/>
      </c>
      <c r="T1057" s="262">
        <f>SUM(T1023)+T1034+T1045+T1056</f>
      </c>
      <c r="U1057" s="265">
        <f t="shared" si="100"/>
      </c>
      <c r="V1057" s="259">
        <f>(F1057+4*500)/T1057</f>
      </c>
      <c r="W1057" s="265">
        <f>SUM(W1023)+W1034+W1045+W1056</f>
      </c>
      <c r="X1057" s="259">
        <f t="shared" si="268"/>
      </c>
      <c r="Y1057" s="264">
        <f t="shared" si="406"/>
      </c>
      <c r="Z1057" s="259">
        <f t="shared" si="544"/>
      </c>
      <c r="AA1057" s="259">
        <f>W1057/(F1057+COUNT(W1013:W1022,W1024:W1033,W1035:W1044,W1046:W1055)*500)</f>
      </c>
      <c r="AB1057" s="262">
        <f>SUM(AB1023)+AB1034+AB1045+AB1056</f>
      </c>
      <c r="AC1057" s="262">
        <f>SUM(AC1023)+AC1034+AC1045+AC1056</f>
      </c>
      <c r="AD1057" s="264">
        <f t="shared" si="682"/>
      </c>
      <c r="AE1057" s="259">
        <f>(W1057-AC1057)/(F1057+COUNT(W1013:W1022,W1024:W1033,W1035:W1044,W1046:W1055)*500)</f>
      </c>
      <c r="AF1057" s="240"/>
    </row>
    <row r="1058">
      <c r="A1058" s="220" t="s">
        <v>214</v>
      </c>
      <c r="B1058" s="220" t="s">
        <v>215</v>
      </c>
      <c r="C1058" s="220" t="s">
        <v>216</v>
      </c>
      <c r="D1058" s="220" t="s">
        <v>217</v>
      </c>
      <c r="E1058" s="220" t="s">
        <v>218</v>
      </c>
      <c r="F1058" s="220" t="s">
        <v>219</v>
      </c>
      <c r="G1058" s="220" t="s">
        <v>220</v>
      </c>
      <c r="H1058" s="220" t="s">
        <v>221</v>
      </c>
      <c r="I1058" s="221" t="s">
        <v>222</v>
      </c>
      <c r="J1058" s="222" t="s">
        <v>223</v>
      </c>
      <c r="K1058" s="220" t="s">
        <v>224</v>
      </c>
      <c r="L1058" s="222" t="s">
        <v>225</v>
      </c>
      <c r="M1058" s="220" t="s">
        <v>226</v>
      </c>
      <c r="N1058" s="223" t="s">
        <v>227</v>
      </c>
      <c r="O1058" s="220" t="s">
        <v>228</v>
      </c>
      <c r="P1058" s="223" t="s">
        <v>229</v>
      </c>
      <c r="Q1058" s="221" t="s">
        <v>230</v>
      </c>
      <c r="R1058" s="224" t="s">
        <v>231</v>
      </c>
      <c r="S1058" s="225" t="s">
        <v>232</v>
      </c>
      <c r="T1058" s="224" t="s">
        <v>233</v>
      </c>
      <c r="U1058" s="226" t="s">
        <v>234</v>
      </c>
      <c r="V1058" s="227" t="s">
        <v>235</v>
      </c>
      <c r="W1058" s="226" t="s">
        <v>236</v>
      </c>
      <c r="X1058" s="227" t="s">
        <v>237</v>
      </c>
      <c r="Y1058" s="225" t="s">
        <v>238</v>
      </c>
      <c r="Z1058" s="227" t="s">
        <v>239</v>
      </c>
      <c r="AA1058" s="227" t="s">
        <v>240</v>
      </c>
      <c r="AB1058" s="227" t="s">
        <v>241</v>
      </c>
      <c r="AC1058" s="224" t="s">
        <v>242</v>
      </c>
      <c r="AD1058" s="225" t="s">
        <v>243</v>
      </c>
      <c r="AE1058" s="227" t="s">
        <v>244</v>
      </c>
      <c r="AF1058" s="227" t="s">
        <v>245</v>
      </c>
    </row>
    <row r="1059">
      <c r="A1059" s="228" t="s">
        <v>318</v>
      </c>
      <c r="B1059" s="229" t="s">
        <v>247</v>
      </c>
      <c r="C1059" s="256" t="s">
        <v>310</v>
      </c>
      <c r="D1059" s="231" t="s">
        <v>249</v>
      </c>
      <c r="E1059" s="232">
        <v>1026.73</v>
      </c>
      <c r="F1059" s="233">
        <f>E1059+E1060</f>
      </c>
      <c r="G1059" s="232">
        <v>4640</v>
      </c>
      <c r="H1059" s="232">
        <v>248</v>
      </c>
      <c r="I1059" s="234">
        <f t="shared" ref="I1059:I1113" si="743">H1059/G1059</f>
      </c>
      <c r="J1059" s="235">
        <f t="shared" ref="J1059:J1062" si="912">(E1059/G1059)*1000</f>
      </c>
      <c r="K1059" s="232">
        <v>14</v>
      </c>
      <c r="L1059" s="235">
        <f t="shared" ref="L1059:L1113" si="976">E1059/K1059</f>
      </c>
      <c r="M1059" s="232">
        <v>2</v>
      </c>
      <c r="N1059" s="236">
        <f t="shared" ref="N1059:N1113" si="1038">E1059/M1059</f>
      </c>
      <c r="O1059" s="232">
        <v>2</v>
      </c>
      <c r="P1059" s="236">
        <f t="shared" ref="P1059:P1113" si="1079">E1059/O1059</f>
      </c>
      <c r="Q1059" s="237">
        <f>(M1059+M1060)/(O1059+O1060)</f>
      </c>
      <c r="R1059" s="238">
        <v>15</v>
      </c>
      <c r="S1059" s="237">
        <f>(O1059+O1060)/(K1059+K1060)</f>
      </c>
      <c r="T1059" s="238">
        <v>4</v>
      </c>
      <c r="U1059" s="239">
        <f>F1059/T1059</f>
      </c>
      <c r="V1059" s="240">
        <f>(F1059+500)/T1059</f>
      </c>
      <c r="W1059" s="241">
        <v>6856.8</v>
      </c>
      <c r="X1059" s="240">
        <f>W1059/T1059</f>
      </c>
      <c r="Y1059" s="237">
        <f>T1059/R1059</f>
      </c>
      <c r="Z1059" s="240">
        <f>W1059/F1059</f>
      </c>
      <c r="AA1059" s="240">
        <f>W1059/(F1059+500)</f>
      </c>
      <c r="AB1059" s="238">
        <v>1</v>
      </c>
      <c r="AC1059" s="238">
        <v>2407.2</v>
      </c>
      <c r="AD1059" s="237">
        <f>AB1059/T1059</f>
      </c>
      <c r="AE1059" s="240">
        <f>(W1059-AC1059)/(F1059+500)</f>
      </c>
      <c r="AF1059" s="240" t="s">
        <v>250</v>
      </c>
    </row>
    <row r="1060">
      <c r="A1060" s="228"/>
      <c r="B1060" s="229"/>
      <c r="C1060" s="256"/>
      <c r="D1060" s="231" t="s">
        <v>251</v>
      </c>
      <c r="E1060" s="232">
        <v>1923.92</v>
      </c>
      <c r="F1060" s="233"/>
      <c r="G1060" s="232">
        <v>18903</v>
      </c>
      <c r="H1060" s="232">
        <v>2362</v>
      </c>
      <c r="I1060" s="234">
        <f t="shared" si="743"/>
      </c>
      <c r="J1060" s="235">
        <f t="shared" si="912"/>
      </c>
      <c r="K1060" s="232">
        <v>48</v>
      </c>
      <c r="L1060" s="235">
        <f t="shared" si="976"/>
      </c>
      <c r="M1060" s="232">
        <v>2</v>
      </c>
      <c r="N1060" s="236">
        <f t="shared" si="1038"/>
      </c>
      <c r="O1060" s="232">
        <v>6</v>
      </c>
      <c r="P1060" s="236">
        <f t="shared" si="1079"/>
      </c>
      <c r="Q1060" s="237"/>
      <c r="R1060" s="238"/>
      <c r="S1060" s="237"/>
      <c r="T1060" s="238"/>
      <c r="U1060" s="239"/>
      <c r="V1060" s="240"/>
      <c r="W1060" s="241"/>
      <c r="X1060" s="240"/>
      <c r="Y1060" s="237"/>
      <c r="Z1060" s="240"/>
      <c r="AA1060" s="240"/>
      <c r="AB1060" s="238"/>
      <c r="AC1060" s="238"/>
      <c r="AD1060" s="237"/>
      <c r="AE1060" s="240"/>
      <c r="AF1060" s="242" t="s">
        <v>316</v>
      </c>
    </row>
    <row r="1061">
      <c r="A1061" s="228"/>
      <c r="B1061" s="229" t="s">
        <v>253</v>
      </c>
      <c r="C1061" s="256" t="s">
        <v>310</v>
      </c>
      <c r="D1061" s="231" t="s">
        <v>249</v>
      </c>
      <c r="E1061" s="243">
        <v>4552.64</v>
      </c>
      <c r="F1061" s="233">
        <f>E1061+E1062</f>
      </c>
      <c r="G1061" s="232">
        <v>24698</v>
      </c>
      <c r="H1061" s="232">
        <v>783</v>
      </c>
      <c r="I1061" s="234">
        <f t="shared" si="743"/>
      </c>
      <c r="J1061" s="235">
        <f t="shared" si="912"/>
      </c>
      <c r="K1061" s="232">
        <v>59</v>
      </c>
      <c r="L1061" s="235">
        <f t="shared" si="976"/>
      </c>
      <c r="M1061" s="232">
        <v>3</v>
      </c>
      <c r="N1061" s="236">
        <f t="shared" si="1038"/>
      </c>
      <c r="O1061" s="232">
        <v>7</v>
      </c>
      <c r="P1061" s="236">
        <f t="shared" si="1079"/>
      </c>
      <c r="Q1061" s="237">
        <f>(M1061+M1062)/(O1061+O1062)</f>
      </c>
      <c r="R1061" s="238">
        <v>10</v>
      </c>
      <c r="S1061" s="237">
        <f>(O1061+O1062)/(K1061+K1062)</f>
      </c>
      <c r="T1061" s="238">
        <v>4</v>
      </c>
      <c r="U1061" s="239">
        <f>F1061/T1061</f>
      </c>
      <c r="V1061" s="240">
        <f>(F1061+500)/T1061</f>
      </c>
      <c r="W1061" s="241">
        <v>2095.2</v>
      </c>
      <c r="X1061" s="240">
        <f>W1061/T1061</f>
      </c>
      <c r="Y1061" s="237">
        <f>T1061/R1061</f>
      </c>
      <c r="Z1061" s="240">
        <f>W1061/F1061</f>
      </c>
      <c r="AA1061" s="240">
        <f>W1061/(F1061+500)</f>
      </c>
      <c r="AB1061" s="238">
        <v>3</v>
      </c>
      <c r="AC1061" s="238">
        <v>1332</v>
      </c>
      <c r="AD1061" s="237">
        <f>AB1061/T1061</f>
      </c>
      <c r="AE1061" s="240">
        <f>(W1061-AC1061)/(F1061+500)</f>
      </c>
      <c r="AF1061" s="240" t="s">
        <v>250</v>
      </c>
    </row>
    <row r="1062">
      <c r="A1062" s="228"/>
      <c r="B1062" s="229"/>
      <c r="C1062" s="256"/>
      <c r="D1062" s="231" t="s">
        <v>251</v>
      </c>
      <c r="E1062" s="243">
        <v>2806.7</v>
      </c>
      <c r="F1062" s="233"/>
      <c r="G1062" s="232">
        <v>28580</v>
      </c>
      <c r="H1062" s="232">
        <v>2666</v>
      </c>
      <c r="I1062" s="234">
        <f t="shared" si="743"/>
      </c>
      <c r="J1062" s="235">
        <f t="shared" si="912"/>
      </c>
      <c r="K1062" s="232">
        <v>57</v>
      </c>
      <c r="L1062" s="235">
        <f t="shared" si="976"/>
      </c>
      <c r="M1062" s="232">
        <v>1</v>
      </c>
      <c r="N1062" s="236">
        <f t="shared" si="1038"/>
      </c>
      <c r="O1062" s="232">
        <v>7</v>
      </c>
      <c r="P1062" s="236">
        <f t="shared" si="1079"/>
      </c>
      <c r="Q1062" s="237"/>
      <c r="R1062" s="238"/>
      <c r="S1062" s="237"/>
      <c r="T1062" s="238"/>
      <c r="U1062" s="239"/>
      <c r="V1062" s="240"/>
      <c r="W1062" s="241"/>
      <c r="X1062" s="240"/>
      <c r="Y1062" s="237"/>
      <c r="Z1062" s="240"/>
      <c r="AA1062" s="240"/>
      <c r="AB1062" s="238"/>
      <c r="AC1062" s="238"/>
      <c r="AD1062" s="237"/>
      <c r="AE1062" s="240"/>
      <c r="AF1062" s="242" t="s">
        <v>316</v>
      </c>
    </row>
    <row r="1063">
      <c r="A1063" s="228"/>
      <c r="B1063" s="229" t="s">
        <v>254</v>
      </c>
      <c r="C1063" s="256" t="s">
        <v>310</v>
      </c>
      <c r="D1063" s="231" t="s">
        <v>249</v>
      </c>
      <c r="E1063" s="232">
        <v>2954.07</v>
      </c>
      <c r="F1063" s="233">
        <f>E1063+E1064</f>
      </c>
      <c r="G1063" s="232">
        <v>15676</v>
      </c>
      <c r="H1063" s="232">
        <v>223</v>
      </c>
      <c r="I1063" s="234">
        <f t="shared" si="743"/>
      </c>
      <c r="J1063" s="234">
        <f t="shared" ref="J1063:J1066" si="819">I1063/H1063</f>
      </c>
      <c r="K1063" s="232">
        <v>48</v>
      </c>
      <c r="L1063" s="235">
        <f t="shared" si="976"/>
      </c>
      <c r="M1063" s="232">
        <v>5</v>
      </c>
      <c r="N1063" s="236">
        <f t="shared" si="1038"/>
      </c>
      <c r="O1063" s="232">
        <v>9</v>
      </c>
      <c r="P1063" s="236">
        <f t="shared" si="1079"/>
      </c>
      <c r="Q1063" s="237">
        <f>(M1063+M1064)/(O1063+O1064)</f>
      </c>
      <c r="R1063" s="238">
        <v>21</v>
      </c>
      <c r="S1063" s="237">
        <f>(O1063+O1064)/(K1063+K1064)</f>
      </c>
      <c r="T1063" s="238">
        <v>7</v>
      </c>
      <c r="U1063" s="239">
        <f>F1063/T1063</f>
      </c>
      <c r="V1063" s="240">
        <f>(F1063+500)/T1063</f>
      </c>
      <c r="W1063" s="241">
        <v>3979.2000000000007</v>
      </c>
      <c r="X1063" s="240">
        <f>W1063/T1063</f>
      </c>
      <c r="Y1063" s="237">
        <f>T1063/R1063</f>
      </c>
      <c r="Z1063" s="240">
        <f>W1063/F1063</f>
      </c>
      <c r="AA1063" s="240">
        <f>W1063/(F1063+500)</f>
      </c>
      <c r="AB1063" s="238">
        <v>2</v>
      </c>
      <c r="AC1063" s="238">
        <v>718.8</v>
      </c>
      <c r="AD1063" s="237">
        <f>AB1063/T1063</f>
      </c>
      <c r="AE1063" s="240">
        <f>(W1063-AC1063)/(F1063+500)</f>
      </c>
      <c r="AF1063" s="240" t="s">
        <v>250</v>
      </c>
    </row>
    <row r="1064">
      <c r="A1064" s="228"/>
      <c r="B1064" s="229"/>
      <c r="C1064" s="256"/>
      <c r="D1064" s="231" t="s">
        <v>251</v>
      </c>
      <c r="E1064" s="232">
        <v>1095.31</v>
      </c>
      <c r="F1064" s="233"/>
      <c r="G1064" s="232">
        <v>11388</v>
      </c>
      <c r="H1064" s="232">
        <v>805</v>
      </c>
      <c r="I1064" s="234">
        <f t="shared" si="743"/>
      </c>
      <c r="J1064" s="234">
        <f t="shared" si="819"/>
      </c>
      <c r="K1064" s="232">
        <v>37</v>
      </c>
      <c r="L1064" s="235">
        <f t="shared" si="976"/>
      </c>
      <c r="M1064" s="232">
        <v>0</v>
      </c>
      <c r="N1064" s="236">
        <f t="shared" si="1038"/>
      </c>
      <c r="O1064" s="232">
        <v>2</v>
      </c>
      <c r="P1064" s="236">
        <f t="shared" si="1079"/>
      </c>
      <c r="Q1064" s="237"/>
      <c r="R1064" s="238"/>
      <c r="S1064" s="237"/>
      <c r="T1064" s="238"/>
      <c r="U1064" s="239"/>
      <c r="V1064" s="240"/>
      <c r="W1064" s="241"/>
      <c r="X1064" s="240"/>
      <c r="Y1064" s="237"/>
      <c r="Z1064" s="240"/>
      <c r="AA1064" s="240"/>
      <c r="AB1064" s="238"/>
      <c r="AC1064" s="238"/>
      <c r="AD1064" s="237"/>
      <c r="AE1064" s="240"/>
      <c r="AF1064" s="242" t="s">
        <v>316</v>
      </c>
    </row>
    <row r="1065">
      <c r="A1065" s="228"/>
      <c r="B1065" s="229" t="s">
        <v>255</v>
      </c>
      <c r="C1065" s="256" t="s">
        <v>310</v>
      </c>
      <c r="D1065" s="231" t="s">
        <v>249</v>
      </c>
      <c r="E1065" s="232">
        <v>3827.35</v>
      </c>
      <c r="F1065" s="233">
        <f>E1065+E1066</f>
      </c>
      <c r="G1065" s="232">
        <v>18815</v>
      </c>
      <c r="H1065" s="232">
        <v>199</v>
      </c>
      <c r="I1065" s="234">
        <f t="shared" si="743"/>
      </c>
      <c r="J1065" s="234">
        <f t="shared" si="819"/>
      </c>
      <c r="K1065" s="232">
        <v>63</v>
      </c>
      <c r="L1065" s="235">
        <f t="shared" si="976"/>
      </c>
      <c r="M1065" s="232">
        <v>0</v>
      </c>
      <c r="N1065" s="236">
        <f t="shared" si="1038"/>
      </c>
      <c r="O1065" s="232">
        <v>10</v>
      </c>
      <c r="P1065" s="236">
        <f t="shared" si="1079"/>
      </c>
      <c r="Q1065" s="237">
        <f>(M1065+M1066)/(O1065+O1066)</f>
      </c>
      <c r="R1065" s="238">
        <v>15</v>
      </c>
      <c r="S1065" s="315">
        <v>1</v>
      </c>
      <c r="T1065" s="238">
        <v>1</v>
      </c>
      <c r="U1065" s="239">
        <f>F1065/T1065</f>
      </c>
      <c r="V1065" s="240">
        <f>(F1065+500)/T1065</f>
      </c>
      <c r="W1065" s="241">
        <v>382.7999999999993</v>
      </c>
      <c r="X1065" s="240">
        <f>W1065/T1065</f>
      </c>
      <c r="Y1065" s="237">
        <f>T1065/R1065</f>
      </c>
      <c r="Z1065" s="240">
        <f>W1065/F1065</f>
      </c>
      <c r="AA1065" s="240">
        <f>W1065/(F1065+500)</f>
      </c>
      <c r="AB1065" s="238">
        <v>1</v>
      </c>
      <c r="AC1065" s="238">
        <v>382.8000000000002</v>
      </c>
      <c r="AD1065" s="237">
        <f>AB1065/T1065</f>
      </c>
      <c r="AE1065" s="240">
        <f>(W1065-AC1065)/(F1065+500)</f>
      </c>
      <c r="AF1065" s="240" t="s">
        <v>250</v>
      </c>
    </row>
    <row r="1066">
      <c r="A1066" s="228"/>
      <c r="B1066" s="229"/>
      <c r="C1066" s="256"/>
      <c r="D1066" s="231" t="s">
        <v>251</v>
      </c>
      <c r="E1066" s="232">
        <v>1122.68</v>
      </c>
      <c r="F1066" s="233"/>
      <c r="G1066" s="232">
        <v>6278</v>
      </c>
      <c r="H1066" s="232">
        <v>350</v>
      </c>
      <c r="I1066" s="234">
        <f t="shared" si="743"/>
      </c>
      <c r="J1066" s="234">
        <f t="shared" si="819"/>
      </c>
      <c r="K1066" s="232">
        <v>19</v>
      </c>
      <c r="L1066" s="235">
        <f t="shared" si="976"/>
      </c>
      <c r="M1066" s="232">
        <v>1</v>
      </c>
      <c r="N1066" s="236">
        <f t="shared" si="1038"/>
      </c>
      <c r="O1066" s="232">
        <v>2</v>
      </c>
      <c r="P1066" s="236">
        <f t="shared" si="1079"/>
      </c>
      <c r="Q1066" s="237"/>
      <c r="R1066" s="238"/>
      <c r="S1066" s="315"/>
      <c r="T1066" s="238"/>
      <c r="U1066" s="239"/>
      <c r="V1066" s="240"/>
      <c r="W1066" s="241"/>
      <c r="X1066" s="240"/>
      <c r="Y1066" s="237"/>
      <c r="Z1066" s="240"/>
      <c r="AA1066" s="240"/>
      <c r="AB1066" s="238"/>
      <c r="AC1066" s="238"/>
      <c r="AD1066" s="237"/>
      <c r="AE1066" s="240"/>
      <c r="AF1066" s="242" t="s">
        <v>316</v>
      </c>
    </row>
    <row r="1067">
      <c r="A1067" s="228"/>
      <c r="B1067" s="229" t="s">
        <v>256</v>
      </c>
      <c r="C1067" s="256" t="s">
        <v>310</v>
      </c>
      <c r="D1067" s="231" t="s">
        <v>249</v>
      </c>
      <c r="E1067" s="243">
        <v>2016.04</v>
      </c>
      <c r="F1067" s="244">
        <f>E1067+E1068</f>
      </c>
      <c r="G1067" s="232">
        <v>5989</v>
      </c>
      <c r="H1067" s="232">
        <v>129</v>
      </c>
      <c r="I1067" s="234">
        <f t="shared" si="743"/>
      </c>
      <c r="J1067" s="235">
        <f t="shared" ref="J1067:J1073" si="913">(E1067/G1067)*1000</f>
      </c>
      <c r="K1067" s="232">
        <v>34</v>
      </c>
      <c r="L1067" s="235">
        <f t="shared" si="976"/>
      </c>
      <c r="M1067" s="232">
        <v>1</v>
      </c>
      <c r="N1067" s="236">
        <f t="shared" si="1038"/>
      </c>
      <c r="O1067" s="232">
        <v>5</v>
      </c>
      <c r="P1067" s="236">
        <f t="shared" si="1079"/>
      </c>
      <c r="Q1067" s="237">
        <f>(M1067+M1068)/(O1067+O1068)</f>
      </c>
      <c r="R1067" s="238">
        <v>13</v>
      </c>
      <c r="S1067" s="237">
        <f>(O1067+O1068)/(K1067+K1068)</f>
      </c>
      <c r="T1067" s="238">
        <v>3</v>
      </c>
      <c r="U1067" s="239">
        <f>F1067/T1067</f>
      </c>
      <c r="V1067" s="240">
        <f>(F1067+500)/T1067</f>
      </c>
      <c r="W1067" s="238">
        <v>3562.7999999999993</v>
      </c>
      <c r="X1067" s="240">
        <f>W1067/T1067</f>
      </c>
      <c r="Y1067" s="237">
        <f>T1067/R1067</f>
      </c>
      <c r="Z1067" s="240">
        <f>W1067/F1067</f>
      </c>
      <c r="AA1067" s="240">
        <f>W1067/(F1067+500)</f>
      </c>
      <c r="AB1067" s="238">
        <v>2</v>
      </c>
      <c r="AC1067" s="238">
        <v>1870.8</v>
      </c>
      <c r="AD1067" s="237">
        <f>AB1067/T1067</f>
      </c>
      <c r="AE1067" s="240">
        <f>(W1067-AC1067)/(F1067+500)</f>
      </c>
      <c r="AF1067" s="240" t="s">
        <v>250</v>
      </c>
    </row>
    <row r="1068">
      <c r="A1068" s="228"/>
      <c r="B1068" s="229"/>
      <c r="C1068" s="256"/>
      <c r="D1068" s="231" t="s">
        <v>251</v>
      </c>
      <c r="E1068" s="243">
        <v>917.21</v>
      </c>
      <c r="F1068" s="244"/>
      <c r="G1068" s="232">
        <v>5318</v>
      </c>
      <c r="H1068" s="245">
        <v>243</v>
      </c>
      <c r="I1068" s="234">
        <f t="shared" si="743"/>
      </c>
      <c r="J1068" s="235">
        <f t="shared" si="913"/>
      </c>
      <c r="K1068" s="232">
        <v>18</v>
      </c>
      <c r="L1068" s="235">
        <f t="shared" si="976"/>
      </c>
      <c r="M1068" s="232">
        <v>1</v>
      </c>
      <c r="N1068" s="236">
        <f t="shared" si="1038"/>
      </c>
      <c r="O1068" s="232">
        <v>2</v>
      </c>
      <c r="P1068" s="236">
        <f t="shared" si="1079"/>
      </c>
      <c r="Q1068" s="237"/>
      <c r="R1068" s="238"/>
      <c r="S1068" s="237"/>
      <c r="T1068" s="238"/>
      <c r="U1068" s="239"/>
      <c r="V1068" s="240"/>
      <c r="W1068" s="238"/>
      <c r="X1068" s="240"/>
      <c r="Y1068" s="237"/>
      <c r="Z1068" s="240"/>
      <c r="AA1068" s="240"/>
      <c r="AB1068" s="238"/>
      <c r="AC1068" s="238"/>
      <c r="AD1068" s="237"/>
      <c r="AE1068" s="240"/>
      <c r="AF1068" s="242" t="s">
        <v>316</v>
      </c>
    </row>
    <row r="1069">
      <c r="A1069" s="228"/>
      <c r="B1069" s="246" t="s">
        <v>257</v>
      </c>
      <c r="C1069" s="246"/>
      <c r="D1069" s="246"/>
      <c r="E1069" s="247">
        <f>SUM(E1059:E1068)</f>
      </c>
      <c r="F1069" s="247">
        <f>SUM(F1059:F1068)</f>
      </c>
      <c r="G1069" s="247">
        <f>SUM(G1059:G1068)</f>
      </c>
      <c r="H1069" s="247">
        <f>SUM(H1059:H1068)</f>
      </c>
      <c r="I1069" s="248">
        <f t="shared" si="743"/>
      </c>
      <c r="J1069" s="249">
        <f t="shared" si="913"/>
      </c>
      <c r="K1069" s="247">
        <f>SUM(K1059:K1068)</f>
      </c>
      <c r="L1069" s="249">
        <f t="shared" si="976"/>
      </c>
      <c r="M1069" s="247">
        <f>SUM(M1059:M1068)</f>
      </c>
      <c r="N1069" s="250">
        <f t="shared" si="1038"/>
      </c>
      <c r="O1069" s="247">
        <f>SUM(O1059:O1068)</f>
      </c>
      <c r="P1069" s="250">
        <f t="shared" si="1079"/>
      </c>
      <c r="Q1069" s="251">
        <f>M1069/O1069</f>
      </c>
      <c r="R1069" s="247">
        <f>SUM(R1059:R1068)</f>
      </c>
      <c r="S1069" s="251">
        <f>(O1069+O1069)/(K1069+K1069)</f>
      </c>
      <c r="T1069" s="247">
        <f>SUM(T1059:T1068)</f>
      </c>
      <c r="U1069" s="252">
        <f t="shared" ref="U1069:U1070" si="101">F1069/T1069</f>
      </c>
      <c r="V1069" s="253">
        <f>(F1069+5*500)/T1069</f>
      </c>
      <c r="W1069" s="249">
        <f>SUM(W1059:W1068)</f>
      </c>
      <c r="X1069" s="254">
        <f t="shared" ref="X1069:X1070" si="269">W1069/T1069</f>
      </c>
      <c r="Y1069" s="251">
        <f t="shared" ref="Y1069:Y1070" si="407">T1069/R1069</f>
      </c>
      <c r="Z1069" s="253">
        <f t="shared" ref="Z1069:Z1070" si="545">W1069/F1069</f>
      </c>
      <c r="AA1069" s="253">
        <f>W1069/(F1069+COUNT(W1059:W1068)*500)</f>
      </c>
      <c r="AB1069" s="247">
        <f>SUM(AB1059:AB1068)</f>
      </c>
      <c r="AC1069" s="247">
        <f>SUM(AC1059:AC1068)</f>
      </c>
      <c r="AD1069" s="251">
        <f t="shared" ref="AD1069:AD1070" si="683">AB1069/T1069</f>
      </c>
      <c r="AE1069" s="255">
        <f>(W1069-AC1069)/(F1069+COUNT(W1059:W1068)*500)</f>
      </c>
      <c r="AF1069" s="240"/>
    </row>
    <row r="1070">
      <c r="A1070" s="228"/>
      <c r="B1070" s="229" t="s">
        <v>258</v>
      </c>
      <c r="C1070" s="256" t="s">
        <v>265</v>
      </c>
      <c r="D1070" s="231" t="s">
        <v>249</v>
      </c>
      <c r="E1070" s="232">
        <v>2079.28</v>
      </c>
      <c r="F1070" s="233">
        <f>E1070+E1071</f>
      </c>
      <c r="G1070" s="232">
        <v>10163</v>
      </c>
      <c r="H1070" s="232">
        <v>255</v>
      </c>
      <c r="I1070" s="234">
        <f t="shared" si="743"/>
      </c>
      <c r="J1070" s="235">
        <f t="shared" si="913"/>
      </c>
      <c r="K1070" s="232">
        <v>22</v>
      </c>
      <c r="L1070" s="235">
        <f t="shared" si="976"/>
      </c>
      <c r="M1070" s="232">
        <v>2</v>
      </c>
      <c r="N1070" s="236">
        <f t="shared" si="1038"/>
      </c>
      <c r="O1070" s="232">
        <v>4</v>
      </c>
      <c r="P1070" s="236">
        <f t="shared" si="1079"/>
      </c>
      <c r="Q1070" s="237">
        <f>(M1070+M1071)/(O1070+O1071)</f>
      </c>
      <c r="R1070" s="238">
        <v>9</v>
      </c>
      <c r="S1070" s="237">
        <f>(O1070+O1071)/(K1070+K1071)</f>
      </c>
      <c r="T1070" s="238">
        <v>3</v>
      </c>
      <c r="U1070" s="239">
        <f t="shared" si="101"/>
      </c>
      <c r="V1070" s="240">
        <f>(F1070+500)/T1070</f>
      </c>
      <c r="W1070" s="241">
        <v>3460.7999999999993</v>
      </c>
      <c r="X1070" s="240">
        <f t="shared" si="269"/>
      </c>
      <c r="Y1070" s="237">
        <f t="shared" si="407"/>
      </c>
      <c r="Z1070" s="240">
        <f t="shared" si="545"/>
      </c>
      <c r="AA1070" s="240">
        <f>W1070/(F1070+500)</f>
      </c>
      <c r="AB1070" s="238">
        <v>1</v>
      </c>
      <c r="AC1070" s="238">
        <v>396</v>
      </c>
      <c r="AD1070" s="237">
        <f t="shared" si="683"/>
      </c>
      <c r="AE1070" s="240">
        <f>(W1070-AC1070)/(F1070+500)</f>
      </c>
      <c r="AF1070" s="240" t="s">
        <v>250</v>
      </c>
    </row>
    <row r="1071">
      <c r="A1071" s="228"/>
      <c r="B1071" s="229"/>
      <c r="C1071" s="256"/>
      <c r="D1071" s="231" t="s">
        <v>251</v>
      </c>
      <c r="E1071" s="232">
        <v>1295.93</v>
      </c>
      <c r="F1071" s="233"/>
      <c r="G1071" s="232">
        <v>8052</v>
      </c>
      <c r="H1071" s="232">
        <v>352</v>
      </c>
      <c r="I1071" s="234">
        <f t="shared" si="743"/>
      </c>
      <c r="J1071" s="235">
        <f t="shared" si="913"/>
      </c>
      <c r="K1071" s="232">
        <v>20</v>
      </c>
      <c r="L1071" s="235">
        <f t="shared" si="976"/>
      </c>
      <c r="M1071" s="232">
        <v>0</v>
      </c>
      <c r="N1071" s="236">
        <f t="shared" si="1038"/>
      </c>
      <c r="O1071" s="232">
        <v>2</v>
      </c>
      <c r="P1071" s="236">
        <f t="shared" si="1079"/>
      </c>
      <c r="Q1071" s="237"/>
      <c r="R1071" s="238"/>
      <c r="S1071" s="237"/>
      <c r="T1071" s="238"/>
      <c r="U1071" s="239"/>
      <c r="V1071" s="240"/>
      <c r="W1071" s="241"/>
      <c r="X1071" s="240"/>
      <c r="Y1071" s="237"/>
      <c r="Z1071" s="240"/>
      <c r="AA1071" s="240"/>
      <c r="AB1071" s="238"/>
      <c r="AC1071" s="238"/>
      <c r="AD1071" s="237"/>
      <c r="AE1071" s="240"/>
      <c r="AF1071" s="242" t="s">
        <v>316</v>
      </c>
    </row>
    <row r="1072">
      <c r="A1072" s="228"/>
      <c r="B1072" s="229" t="s">
        <v>260</v>
      </c>
      <c r="C1072" s="256" t="s">
        <v>265</v>
      </c>
      <c r="D1072" s="231" t="s">
        <v>249</v>
      </c>
      <c r="E1072" s="243">
        <v>1970.06</v>
      </c>
      <c r="F1072" s="233">
        <f>E1072+E1073</f>
      </c>
      <c r="G1072" s="232">
        <v>7294</v>
      </c>
      <c r="H1072" s="232">
        <v>139</v>
      </c>
      <c r="I1072" s="234">
        <f t="shared" si="743"/>
      </c>
      <c r="J1072" s="235">
        <f t="shared" si="913"/>
      </c>
      <c r="K1072" s="232">
        <v>26</v>
      </c>
      <c r="L1072" s="235">
        <f t="shared" si="976"/>
      </c>
      <c r="M1072" s="232">
        <v>2</v>
      </c>
      <c r="N1072" s="236">
        <f t="shared" si="1038"/>
      </c>
      <c r="O1072" s="232">
        <v>7</v>
      </c>
      <c r="P1072" s="236">
        <f t="shared" si="1079"/>
      </c>
      <c r="Q1072" s="237">
        <f>(M1072+M1073)/(O1072+O1073)</f>
      </c>
      <c r="R1072" s="238">
        <v>17</v>
      </c>
      <c r="S1072" s="237">
        <f>(O1072+O1073)/(K1072+K1073)</f>
      </c>
      <c r="T1072" s="238">
        <v>5</v>
      </c>
      <c r="U1072" s="239">
        <f>F1072/T1072</f>
      </c>
      <c r="V1072" s="240">
        <f>(F1072+500)/T1072</f>
      </c>
      <c r="W1072" s="241">
        <v>8452.800000000003</v>
      </c>
      <c r="X1072" s="240">
        <f>W1072/T1072</f>
      </c>
      <c r="Y1072" s="237">
        <f>T1072/R1072</f>
      </c>
      <c r="Z1072" s="240">
        <f>W1072/F1072</f>
      </c>
      <c r="AA1072" s="240">
        <f>W1072/(F1072+500)</f>
      </c>
      <c r="AB1072" s="238">
        <v>1</v>
      </c>
      <c r="AC1072" s="238">
        <v>2011.2</v>
      </c>
      <c r="AD1072" s="237">
        <f>AB1072/T1072</f>
      </c>
      <c r="AE1072" s="240">
        <f>(W1072-AC1072)/(F1072+500)</f>
      </c>
      <c r="AF1072" s="240" t="s">
        <v>250</v>
      </c>
    </row>
    <row r="1073">
      <c r="A1073" s="228"/>
      <c r="B1073" s="229"/>
      <c r="C1073" s="256"/>
      <c r="D1073" s="231" t="s">
        <v>251</v>
      </c>
      <c r="E1073" s="243">
        <v>1135.06</v>
      </c>
      <c r="F1073" s="233"/>
      <c r="G1073" s="232">
        <v>6273</v>
      </c>
      <c r="H1073" s="232">
        <v>320</v>
      </c>
      <c r="I1073" s="234">
        <f t="shared" si="743"/>
      </c>
      <c r="J1073" s="235">
        <f t="shared" si="913"/>
      </c>
      <c r="K1073" s="232">
        <v>22</v>
      </c>
      <c r="L1073" s="235">
        <f t="shared" si="976"/>
      </c>
      <c r="M1073" s="232">
        <v>2</v>
      </c>
      <c r="N1073" s="236">
        <f t="shared" si="1038"/>
      </c>
      <c r="O1073" s="232">
        <v>4</v>
      </c>
      <c r="P1073" s="236">
        <f t="shared" si="1079"/>
      </c>
      <c r="Q1073" s="237"/>
      <c r="R1073" s="238"/>
      <c r="S1073" s="237"/>
      <c r="T1073" s="238"/>
      <c r="U1073" s="239"/>
      <c r="V1073" s="240"/>
      <c r="W1073" s="241"/>
      <c r="X1073" s="240"/>
      <c r="Y1073" s="237"/>
      <c r="Z1073" s="240"/>
      <c r="AA1073" s="240"/>
      <c r="AB1073" s="238"/>
      <c r="AC1073" s="238"/>
      <c r="AD1073" s="237"/>
      <c r="AE1073" s="240"/>
      <c r="AF1073" s="242" t="s">
        <v>316</v>
      </c>
    </row>
    <row r="1074">
      <c r="A1074" s="228"/>
      <c r="B1074" s="229" t="s">
        <v>261</v>
      </c>
      <c r="C1074" s="256" t="s">
        <v>265</v>
      </c>
      <c r="D1074" s="231" t="s">
        <v>249</v>
      </c>
      <c r="E1074" s="232">
        <v>2188.86</v>
      </c>
      <c r="F1074" s="233">
        <f>E1074+E1075</f>
      </c>
      <c r="G1074" s="232">
        <v>8889</v>
      </c>
      <c r="H1074" s="232">
        <v>112</v>
      </c>
      <c r="I1074" s="234">
        <f t="shared" si="743"/>
      </c>
      <c r="J1074" s="234">
        <f t="shared" ref="J1074:J1077" si="820">I1074/H1074</f>
      </c>
      <c r="K1074" s="232">
        <v>26</v>
      </c>
      <c r="L1074" s="235">
        <f t="shared" si="976"/>
      </c>
      <c r="M1074" s="232">
        <v>1</v>
      </c>
      <c r="N1074" s="236">
        <f t="shared" si="1038"/>
      </c>
      <c r="O1074" s="232">
        <v>5</v>
      </c>
      <c r="P1074" s="236">
        <f t="shared" si="1079"/>
      </c>
      <c r="Q1074" s="237">
        <f>(M1074+M1075)/(O1074+O1075)</f>
      </c>
      <c r="R1074" s="238">
        <v>10</v>
      </c>
      <c r="S1074" s="237">
        <f>(O1074+O1075)/(K1074+K1075)</f>
      </c>
      <c r="T1074" s="238">
        <v>4</v>
      </c>
      <c r="U1074" s="239">
        <f>F1074/T1074</f>
      </c>
      <c r="V1074" s="240">
        <f>(F1074+500)/T1074</f>
      </c>
      <c r="W1074" s="241">
        <v>5745.4000000000015</v>
      </c>
      <c r="X1074" s="240">
        <f>W1074/T1074</f>
      </c>
      <c r="Y1074" s="237">
        <f>T1074/R1074</f>
      </c>
      <c r="Z1074" s="240">
        <f>W1074/F1074</f>
      </c>
      <c r="AA1074" s="240">
        <f>W1074/(F1074+500)</f>
      </c>
      <c r="AB1074" s="238">
        <v>1</v>
      </c>
      <c r="AC1074" s="238">
        <v>763.2</v>
      </c>
      <c r="AD1074" s="237">
        <f>AB1074/T1074</f>
      </c>
      <c r="AE1074" s="240">
        <f>(W1074-AC1074)/(F1074+500)</f>
      </c>
      <c r="AF1074" s="240" t="s">
        <v>250</v>
      </c>
    </row>
    <row r="1075">
      <c r="A1075" s="228"/>
      <c r="B1075" s="229"/>
      <c r="C1075" s="256"/>
      <c r="D1075" s="231" t="s">
        <v>251</v>
      </c>
      <c r="E1075" s="232">
        <v>1213.51</v>
      </c>
      <c r="F1075" s="233"/>
      <c r="G1075" s="232">
        <v>10395</v>
      </c>
      <c r="H1075" s="232">
        <v>553</v>
      </c>
      <c r="I1075" s="234">
        <f t="shared" si="743"/>
      </c>
      <c r="J1075" s="234">
        <f t="shared" si="820"/>
      </c>
      <c r="K1075" s="232">
        <v>17</v>
      </c>
      <c r="L1075" s="235">
        <f t="shared" si="976"/>
      </c>
      <c r="M1075" s="232">
        <v>0</v>
      </c>
      <c r="N1075" s="236">
        <f t="shared" si="1038"/>
      </c>
      <c r="O1075" s="232">
        <v>0</v>
      </c>
      <c r="P1075" s="236">
        <f t="shared" si="1079"/>
      </c>
      <c r="Q1075" s="237"/>
      <c r="R1075" s="238"/>
      <c r="S1075" s="237"/>
      <c r="T1075" s="238"/>
      <c r="U1075" s="239"/>
      <c r="V1075" s="240"/>
      <c r="W1075" s="241"/>
      <c r="X1075" s="240"/>
      <c r="Y1075" s="237"/>
      <c r="Z1075" s="240"/>
      <c r="AA1075" s="240"/>
      <c r="AB1075" s="238"/>
      <c r="AC1075" s="238"/>
      <c r="AD1075" s="237"/>
      <c r="AE1075" s="240"/>
      <c r="AF1075" s="242" t="s">
        <v>316</v>
      </c>
    </row>
    <row r="1076">
      <c r="A1076" s="228"/>
      <c r="B1076" s="229" t="s">
        <v>262</v>
      </c>
      <c r="C1076" s="256" t="s">
        <v>265</v>
      </c>
      <c r="D1076" s="231" t="s">
        <v>249</v>
      </c>
      <c r="E1076" s="232">
        <v>2539.29</v>
      </c>
      <c r="F1076" s="233">
        <f>E1076+E1077</f>
      </c>
      <c r="G1076" s="232">
        <v>9764</v>
      </c>
      <c r="H1076" s="232">
        <v>133</v>
      </c>
      <c r="I1076" s="234">
        <f t="shared" si="743"/>
      </c>
      <c r="J1076" s="234">
        <f t="shared" si="820"/>
      </c>
      <c r="K1076" s="232">
        <v>28</v>
      </c>
      <c r="L1076" s="235">
        <f t="shared" si="976"/>
      </c>
      <c r="M1076" s="232">
        <v>3</v>
      </c>
      <c r="N1076" s="236">
        <f t="shared" si="1038"/>
      </c>
      <c r="O1076" s="232">
        <v>10</v>
      </c>
      <c r="P1076" s="236">
        <f t="shared" si="1079"/>
      </c>
      <c r="Q1076" s="237">
        <f>(M1076+M1077)/(O1076+O1077)</f>
      </c>
      <c r="R1076" s="238">
        <v>16</v>
      </c>
      <c r="S1076" s="237">
        <f>(O1076+O1077)/(K1076+K1077)</f>
      </c>
      <c r="T1076" s="238">
        <v>4</v>
      </c>
      <c r="U1076" s="239">
        <f>F1076/T1076</f>
      </c>
      <c r="V1076" s="240">
        <f>(F1076+500)/T1076</f>
      </c>
      <c r="W1076" s="241">
        <v>5217.5999999999985</v>
      </c>
      <c r="X1076" s="240">
        <f>W1076/T1076</f>
      </c>
      <c r="Y1076" s="237">
        <f>T1076/R1076</f>
      </c>
      <c r="Z1076" s="240">
        <f>W1076/F1076</f>
      </c>
      <c r="AA1076" s="240">
        <f>W1076/(F1076+500)</f>
      </c>
      <c r="AB1076" s="238">
        <v>1</v>
      </c>
      <c r="AC1076" s="238">
        <v>691.1999999999998</v>
      </c>
      <c r="AD1076" s="237">
        <f>AB1076/T1076</f>
      </c>
      <c r="AE1076" s="240">
        <f>(W1076-AC1076)/(F1076+500)</f>
      </c>
      <c r="AF1076" s="240" t="s">
        <v>250</v>
      </c>
    </row>
    <row r="1077">
      <c r="A1077" s="228"/>
      <c r="B1077" s="229"/>
      <c r="C1077" s="256"/>
      <c r="D1077" s="231" t="s">
        <v>251</v>
      </c>
      <c r="E1077" s="232">
        <v>1196.15</v>
      </c>
      <c r="F1077" s="233"/>
      <c r="G1077" s="232">
        <v>9166</v>
      </c>
      <c r="H1077" s="232">
        <v>453</v>
      </c>
      <c r="I1077" s="234">
        <f t="shared" si="743"/>
      </c>
      <c r="J1077" s="234">
        <f t="shared" si="820"/>
      </c>
      <c r="K1077" s="232">
        <v>18</v>
      </c>
      <c r="L1077" s="235">
        <f t="shared" si="976"/>
      </c>
      <c r="M1077" s="232">
        <v>0</v>
      </c>
      <c r="N1077" s="236">
        <f t="shared" si="1038"/>
      </c>
      <c r="O1077" s="232">
        <v>0</v>
      </c>
      <c r="P1077" s="236">
        <f t="shared" si="1079"/>
      </c>
      <c r="Q1077" s="237"/>
      <c r="R1077" s="238"/>
      <c r="S1077" s="237"/>
      <c r="T1077" s="238"/>
      <c r="U1077" s="239"/>
      <c r="V1077" s="240"/>
      <c r="W1077" s="241"/>
      <c r="X1077" s="240"/>
      <c r="Y1077" s="237"/>
      <c r="Z1077" s="240"/>
      <c r="AA1077" s="240"/>
      <c r="AB1077" s="238"/>
      <c r="AC1077" s="238"/>
      <c r="AD1077" s="237"/>
      <c r="AE1077" s="240"/>
      <c r="AF1077" s="242" t="s">
        <v>316</v>
      </c>
    </row>
    <row r="1078">
      <c r="A1078" s="228"/>
      <c r="B1078" s="229" t="s">
        <v>263</v>
      </c>
      <c r="C1078" s="256" t="s">
        <v>265</v>
      </c>
      <c r="D1078" s="231" t="s">
        <v>249</v>
      </c>
      <c r="E1078" s="243">
        <v>2395.3</v>
      </c>
      <c r="F1078" s="244">
        <f>E1078+E1079</f>
      </c>
      <c r="G1078" s="232">
        <v>9705</v>
      </c>
      <c r="H1078" s="232">
        <v>123</v>
      </c>
      <c r="I1078" s="234">
        <f t="shared" si="743"/>
      </c>
      <c r="J1078" s="235">
        <f t="shared" ref="J1078:J1111" si="914">(E1078/G1078)*1000</f>
      </c>
      <c r="K1078" s="232">
        <v>38</v>
      </c>
      <c r="L1078" s="235">
        <f t="shared" si="976"/>
      </c>
      <c r="M1078" s="232">
        <v>3</v>
      </c>
      <c r="N1078" s="236">
        <f t="shared" si="1038"/>
      </c>
      <c r="O1078" s="232">
        <v>7</v>
      </c>
      <c r="P1078" s="236">
        <f t="shared" si="1079"/>
      </c>
      <c r="Q1078" s="237">
        <f>(M1078+M1079)/(O1078+O1079)</f>
      </c>
      <c r="R1078" s="238">
        <v>12</v>
      </c>
      <c r="S1078" s="237">
        <f>(O1078+O1079)/(K1078+K1079)</f>
      </c>
      <c r="T1078" s="238">
        <v>6</v>
      </c>
      <c r="U1078" s="239">
        <f>F1078/T1078</f>
      </c>
      <c r="V1078" s="240">
        <f>(F1078+500)/T1078</f>
      </c>
      <c r="W1078" s="241">
        <v>4484.199999999997</v>
      </c>
      <c r="X1078" s="240">
        <f>W1078/T1078</f>
      </c>
      <c r="Y1078" s="237">
        <f>T1078/R1078</f>
      </c>
      <c r="Z1078" s="240">
        <f>W1078/F1078</f>
      </c>
      <c r="AA1078" s="240">
        <f>W1078/(F1078+500)</f>
      </c>
      <c r="AB1078" s="238">
        <v>4</v>
      </c>
      <c r="AC1078" s="238">
        <v>3265</v>
      </c>
      <c r="AD1078" s="237">
        <f>AB1078/T1078</f>
      </c>
      <c r="AE1078" s="240">
        <f>(W1078-AC1078)/(F1078+500)</f>
      </c>
      <c r="AF1078" s="240" t="s">
        <v>250</v>
      </c>
    </row>
    <row r="1079">
      <c r="A1079" s="228"/>
      <c r="B1079" s="229"/>
      <c r="C1079" s="256"/>
      <c r="D1079" s="231" t="s">
        <v>251</v>
      </c>
      <c r="E1079" s="243">
        <v>919.6</v>
      </c>
      <c r="F1079" s="244"/>
      <c r="G1079" s="232">
        <v>5355</v>
      </c>
      <c r="H1079" s="245">
        <v>261</v>
      </c>
      <c r="I1079" s="234">
        <f t="shared" si="743"/>
      </c>
      <c r="J1079" s="235">
        <f t="shared" si="914"/>
      </c>
      <c r="K1079" s="232">
        <v>14</v>
      </c>
      <c r="L1079" s="235">
        <f t="shared" si="976"/>
      </c>
      <c r="M1079" s="232">
        <v>1</v>
      </c>
      <c r="N1079" s="236">
        <f t="shared" si="1038"/>
      </c>
      <c r="O1079" s="232">
        <v>1</v>
      </c>
      <c r="P1079" s="236">
        <f t="shared" si="1079"/>
      </c>
      <c r="Q1079" s="237"/>
      <c r="R1079" s="238"/>
      <c r="S1079" s="237"/>
      <c r="T1079" s="238"/>
      <c r="U1079" s="239"/>
      <c r="V1079" s="240"/>
      <c r="W1079" s="241"/>
      <c r="X1079" s="240"/>
      <c r="Y1079" s="237"/>
      <c r="Z1079" s="240"/>
      <c r="AA1079" s="240"/>
      <c r="AB1079" s="238"/>
      <c r="AC1079" s="238"/>
      <c r="AD1079" s="237"/>
      <c r="AE1079" s="240"/>
      <c r="AF1079" s="242" t="s">
        <v>316</v>
      </c>
    </row>
    <row r="1080">
      <c r="A1080" s="228"/>
      <c r="B1080" s="246" t="s">
        <v>257</v>
      </c>
      <c r="C1080" s="246"/>
      <c r="D1080" s="246"/>
      <c r="E1080" s="247">
        <f>SUM(E1070:E1079)</f>
      </c>
      <c r="F1080" s="247">
        <f>SUM(F1070:F1079)</f>
      </c>
      <c r="G1080" s="247">
        <f>SUM(G1070:G1079)</f>
      </c>
      <c r="H1080" s="247">
        <f>SUM(H1070:H1079)</f>
      </c>
      <c r="I1080" s="248">
        <f t="shared" si="743"/>
      </c>
      <c r="J1080" s="249">
        <f t="shared" si="914"/>
      </c>
      <c r="K1080" s="247">
        <f>SUM(K1070:K1079)</f>
      </c>
      <c r="L1080" s="249">
        <f t="shared" si="976"/>
      </c>
      <c r="M1080" s="247">
        <f>SUM(M1070:M1079)</f>
      </c>
      <c r="N1080" s="250">
        <f t="shared" si="1038"/>
      </c>
      <c r="O1080" s="247">
        <f>SUM(O1070:O1079)</f>
      </c>
      <c r="P1080" s="250">
        <f t="shared" si="1079"/>
      </c>
      <c r="Q1080" s="251">
        <f>M1080/O1080</f>
      </c>
      <c r="R1080" s="247">
        <f>SUM(R1070:R1079)</f>
      </c>
      <c r="S1080" s="251">
        <f>(O1080+O1080)/(K1080+K1080)</f>
      </c>
      <c r="T1080" s="247">
        <f>SUM(T1070:T1079)</f>
      </c>
      <c r="U1080" s="252">
        <f t="shared" ref="U1080:U1081" si="102">F1080/T1080</f>
      </c>
      <c r="V1080" s="253">
        <f>(F1080+5*500)/T1080</f>
      </c>
      <c r="W1080" s="249">
        <f>SUM(W1070:W1079)</f>
      </c>
      <c r="X1080" s="254">
        <f t="shared" ref="X1080:X1081" si="270">W1080/T1080</f>
      </c>
      <c r="Y1080" s="251">
        <f t="shared" ref="Y1080:Y1081" si="408">T1080/R1080</f>
      </c>
      <c r="Z1080" s="253">
        <f t="shared" ref="Z1080:Z1081" si="546">W1080/F1080</f>
      </c>
      <c r="AA1080" s="253">
        <f>W1080/(F1080+COUNT(W1070:W1079)*500)</f>
      </c>
      <c r="AB1080" s="247">
        <f>SUM(AB1070:AB1079)</f>
      </c>
      <c r="AC1080" s="247">
        <f>SUM(AC1070:AC1079)</f>
      </c>
      <c r="AD1080" s="251">
        <f t="shared" ref="AD1080:AD1081" si="684">AB1080/T1080</f>
      </c>
      <c r="AE1080" s="255">
        <f>(W1080-AC1080)/(F1080+COUNT(W1070:W1079))</f>
      </c>
      <c r="AF1080" s="240"/>
    </row>
    <row r="1081">
      <c r="A1081" s="228"/>
      <c r="B1081" s="229" t="s">
        <v>264</v>
      </c>
      <c r="C1081" s="256" t="s">
        <v>259</v>
      </c>
      <c r="D1081" s="231" t="s">
        <v>249</v>
      </c>
      <c r="E1081" s="232">
        <v>2448.52</v>
      </c>
      <c r="F1081" s="233">
        <f>E1081+E1082+E1083</f>
      </c>
      <c r="G1081" s="232">
        <v>10547</v>
      </c>
      <c r="H1081" s="232">
        <v>118</v>
      </c>
      <c r="I1081" s="234">
        <f t="shared" si="743"/>
      </c>
      <c r="J1081" s="235">
        <f t="shared" si="914"/>
      </c>
      <c r="K1081" s="232">
        <v>36</v>
      </c>
      <c r="L1081" s="235">
        <f t="shared" si="976"/>
      </c>
      <c r="M1081" s="232">
        <v>1</v>
      </c>
      <c r="N1081" s="236">
        <f t="shared" si="1038"/>
      </c>
      <c r="O1081" s="232">
        <v>5</v>
      </c>
      <c r="P1081" s="236">
        <f t="shared" si="1079"/>
      </c>
      <c r="Q1081" s="237">
        <f>(M1081+M1082+M1083)/(O1081+O1082+O1083)</f>
      </c>
      <c r="R1081" s="238">
        <v>10</v>
      </c>
      <c r="S1081" s="237">
        <f>(O1081+O1082+O1083)/(K1081+K1082+K1083)</f>
      </c>
      <c r="T1081" s="238">
        <v>3</v>
      </c>
      <c r="U1081" s="239">
        <f t="shared" si="102"/>
      </c>
      <c r="V1081" s="240">
        <f>(F1081+4*500)/T1081</f>
      </c>
      <c r="W1081" s="241">
        <v>2655.5999999999985</v>
      </c>
      <c r="X1081" s="240">
        <f t="shared" si="270"/>
      </c>
      <c r="Y1081" s="237">
        <f t="shared" si="408"/>
      </c>
      <c r="Z1081" s="240">
        <f t="shared" si="546"/>
      </c>
      <c r="AA1081" s="239">
        <f>W1081/(F1081+500)</f>
      </c>
      <c r="AB1081" s="238">
        <v>0</v>
      </c>
      <c r="AC1081" s="238">
        <v>0</v>
      </c>
      <c r="AD1081" s="237">
        <f t="shared" si="684"/>
      </c>
      <c r="AE1081" s="240">
        <f>(W1081-AC1081)/(F1081+500)</f>
      </c>
      <c r="AF1081" s="240" t="s">
        <v>266</v>
      </c>
    </row>
    <row r="1082">
      <c r="A1082" s="228"/>
      <c r="B1082" s="229"/>
      <c r="C1082" s="256"/>
      <c r="D1082" s="231" t="s">
        <v>251</v>
      </c>
      <c r="E1082" s="232">
        <v>914.98</v>
      </c>
      <c r="F1082" s="233"/>
      <c r="G1082" s="232">
        <v>4569</v>
      </c>
      <c r="H1082" s="232">
        <v>221</v>
      </c>
      <c r="I1082" s="234">
        <f t="shared" si="743"/>
      </c>
      <c r="J1082" s="235">
        <f t="shared" si="914"/>
      </c>
      <c r="K1082" s="232">
        <v>16</v>
      </c>
      <c r="L1082" s="235">
        <f t="shared" si="976"/>
      </c>
      <c r="M1082" s="232">
        <v>1</v>
      </c>
      <c r="N1082" s="236">
        <f t="shared" si="1038"/>
      </c>
      <c r="O1082" s="232">
        <v>1</v>
      </c>
      <c r="P1082" s="236">
        <f t="shared" si="1079"/>
      </c>
      <c r="Q1082" s="237"/>
      <c r="R1082" s="238"/>
      <c r="S1082" s="237"/>
      <c r="T1082" s="238"/>
      <c r="U1082" s="239"/>
      <c r="V1082" s="240"/>
      <c r="W1082" s="241"/>
      <c r="X1082" s="240"/>
      <c r="Y1082" s="237"/>
      <c r="Z1082" s="240"/>
      <c r="AA1082" s="239"/>
      <c r="AB1082" s="238"/>
      <c r="AC1082" s="238"/>
      <c r="AD1082" s="237"/>
      <c r="AE1082" s="240"/>
      <c r="AF1082" s="242"/>
    </row>
    <row customHeight="true" ht="20.238095238095237" r="1083">
      <c r="A1083" s="228"/>
      <c r="B1083" s="229"/>
      <c r="C1083" s="256"/>
      <c r="D1083" s="231" t="s">
        <v>319</v>
      </c>
      <c r="E1083" s="232">
        <v>18.47</v>
      </c>
      <c r="F1083" s="233"/>
      <c r="G1083" s="232">
        <v>140</v>
      </c>
      <c r="H1083" s="232">
        <v>6</v>
      </c>
      <c r="I1083" s="234">
        <f t="shared" si="743"/>
      </c>
      <c r="J1083" s="235">
        <f t="shared" si="914"/>
      </c>
      <c r="K1083" s="232">
        <v>1</v>
      </c>
      <c r="L1083" s="235">
        <f t="shared" si="976"/>
      </c>
      <c r="M1083" s="232">
        <v>0</v>
      </c>
      <c r="N1083" s="236">
        <f t="shared" si="1038"/>
      </c>
      <c r="O1083" s="232">
        <v>0</v>
      </c>
      <c r="P1083" s="236">
        <f t="shared" si="1079"/>
      </c>
      <c r="Q1083" s="237"/>
      <c r="R1083" s="238"/>
      <c r="S1083" s="237"/>
      <c r="T1083" s="238"/>
      <c r="U1083" s="239"/>
      <c r="V1083" s="240"/>
      <c r="W1083" s="241"/>
      <c r="X1083" s="240"/>
      <c r="Y1083" s="237"/>
      <c r="Z1083" s="240"/>
      <c r="AA1083" s="239"/>
      <c r="AB1083" s="238"/>
      <c r="AC1083" s="238"/>
      <c r="AD1083" s="237"/>
      <c r="AE1083" s="240"/>
      <c r="AF1083" s="242" t="s">
        <v>252</v>
      </c>
    </row>
    <row r="1084">
      <c r="A1084" s="228"/>
      <c r="B1084" s="316" t="s">
        <v>268</v>
      </c>
      <c r="C1084" s="256" t="s">
        <v>259</v>
      </c>
      <c r="D1084" s="231" t="s">
        <v>249</v>
      </c>
      <c r="E1084" s="232">
        <v>2226.11</v>
      </c>
      <c r="F1084" s="233">
        <f>E1084+E1085+E1086</f>
      </c>
      <c r="G1084" s="232">
        <v>8511</v>
      </c>
      <c r="H1084" s="232">
        <v>81</v>
      </c>
      <c r="I1084" s="234">
        <f t="shared" si="743"/>
      </c>
      <c r="J1084" s="235">
        <f t="shared" si="914"/>
      </c>
      <c r="K1084" s="232">
        <v>22</v>
      </c>
      <c r="L1084" s="235">
        <f t="shared" si="976"/>
      </c>
      <c r="M1084" s="232">
        <v>0</v>
      </c>
      <c r="N1084" s="236">
        <f t="shared" si="1038"/>
      </c>
      <c r="O1084" s="232">
        <v>0</v>
      </c>
      <c r="P1084" s="236">
        <f t="shared" si="1079"/>
      </c>
      <c r="Q1084" s="237">
        <f>(M1084+M1085+M1086)/(O1084+O1085+O1086)</f>
      </c>
      <c r="R1084" s="238">
        <v>3</v>
      </c>
      <c r="S1084" s="237">
        <f>(O1084+O1085+O1086)/(K1084+K1085+K1086)</f>
      </c>
      <c r="T1084" s="238">
        <v>1</v>
      </c>
      <c r="U1084" s="239">
        <f>F1084/T1084</f>
      </c>
      <c r="V1084" s="240">
        <f>(F1084+4*500)/T1084</f>
      </c>
      <c r="W1084" s="241">
        <v>2407.2000000000044</v>
      </c>
      <c r="X1084" s="240">
        <f>W1084/T1084</f>
      </c>
      <c r="Y1084" s="237">
        <f>T1084/R1084</f>
      </c>
      <c r="Z1084" s="240">
        <f>W1084/F1084</f>
      </c>
      <c r="AA1084" s="239">
        <f>W1084/(F1084+500)</f>
      </c>
      <c r="AB1084" s="238">
        <v>0</v>
      </c>
      <c r="AC1084" s="238">
        <v>0</v>
      </c>
      <c r="AD1084" s="237">
        <f>AB1084/T1084</f>
      </c>
      <c r="AE1084" s="240">
        <f>(W1084-AC1084)/(F1084+500)</f>
      </c>
      <c r="AF1084" s="240" t="s">
        <v>266</v>
      </c>
    </row>
    <row r="1085">
      <c r="A1085" s="228"/>
      <c r="B1085" s="229"/>
      <c r="C1085" s="256"/>
      <c r="D1085" s="231" t="s">
        <v>251</v>
      </c>
      <c r="E1085" s="232">
        <v>879.79</v>
      </c>
      <c r="F1085" s="233"/>
      <c r="G1085" s="232">
        <v>4332</v>
      </c>
      <c r="H1085" s="232">
        <v>227</v>
      </c>
      <c r="I1085" s="234">
        <f t="shared" si="743"/>
      </c>
      <c r="J1085" s="235">
        <f t="shared" si="914"/>
      </c>
      <c r="K1085" s="232">
        <v>17</v>
      </c>
      <c r="L1085" s="235">
        <f t="shared" si="976"/>
      </c>
      <c r="M1085" s="232">
        <v>0</v>
      </c>
      <c r="N1085" s="236">
        <f t="shared" si="1038"/>
      </c>
      <c r="O1085" s="232">
        <v>1</v>
      </c>
      <c r="P1085" s="236">
        <f t="shared" si="1079"/>
      </c>
      <c r="Q1085" s="237"/>
      <c r="R1085" s="238"/>
      <c r="S1085" s="237"/>
      <c r="T1085" s="238"/>
      <c r="U1085" s="239"/>
      <c r="V1085" s="240"/>
      <c r="W1085" s="241"/>
      <c r="X1085" s="240"/>
      <c r="Y1085" s="237"/>
      <c r="Z1085" s="240"/>
      <c r="AA1085" s="239"/>
      <c r="AB1085" s="238"/>
      <c r="AC1085" s="238"/>
      <c r="AD1085" s="237"/>
      <c r="AE1085" s="240"/>
      <c r="AF1085" s="242"/>
    </row>
    <row customHeight="true" ht="20.238095238095237" r="1086">
      <c r="A1086" s="228"/>
      <c r="B1086" s="229"/>
      <c r="C1086" s="256"/>
      <c r="D1086" s="231" t="s">
        <v>319</v>
      </c>
      <c r="E1086" s="232">
        <v>27.51</v>
      </c>
      <c r="F1086" s="233"/>
      <c r="G1086" s="232">
        <v>365</v>
      </c>
      <c r="H1086" s="232">
        <v>9</v>
      </c>
      <c r="I1086" s="234">
        <f t="shared" si="743"/>
      </c>
      <c r="J1086" s="235">
        <f t="shared" si="914"/>
      </c>
      <c r="K1086" s="232">
        <v>1</v>
      </c>
      <c r="L1086" s="235">
        <f t="shared" si="976"/>
      </c>
      <c r="M1086" s="232">
        <v>0</v>
      </c>
      <c r="N1086" s="236">
        <f t="shared" si="1038"/>
      </c>
      <c r="O1086" s="232">
        <v>0</v>
      </c>
      <c r="P1086" s="236">
        <f t="shared" si="1079"/>
      </c>
      <c r="Q1086" s="237"/>
      <c r="R1086" s="238"/>
      <c r="S1086" s="237"/>
      <c r="T1086" s="238"/>
      <c r="U1086" s="239"/>
      <c r="V1086" s="240"/>
      <c r="W1086" s="241"/>
      <c r="X1086" s="240"/>
      <c r="Y1086" s="237"/>
      <c r="Z1086" s="240"/>
      <c r="AA1086" s="239"/>
      <c r="AB1086" s="238"/>
      <c r="AC1086" s="238"/>
      <c r="AD1086" s="237"/>
      <c r="AE1086" s="240"/>
      <c r="AF1086" s="242" t="s">
        <v>252</v>
      </c>
    </row>
    <row r="1087">
      <c r="A1087" s="228"/>
      <c r="B1087" s="316" t="s">
        <v>269</v>
      </c>
      <c r="C1087" s="256" t="s">
        <v>259</v>
      </c>
      <c r="D1087" s="231" t="s">
        <v>249</v>
      </c>
      <c r="E1087" s="232">
        <v>1884.93</v>
      </c>
      <c r="F1087" s="233">
        <f>E1087+E1088+E1089</f>
      </c>
      <c r="G1087" s="232">
        <v>7752</v>
      </c>
      <c r="H1087" s="232">
        <v>77</v>
      </c>
      <c r="I1087" s="234">
        <f t="shared" si="743"/>
      </c>
      <c r="J1087" s="235">
        <f t="shared" si="914"/>
      </c>
      <c r="K1087" s="232">
        <v>21</v>
      </c>
      <c r="L1087" s="235">
        <f t="shared" si="976"/>
      </c>
      <c r="M1087" s="232">
        <v>3</v>
      </c>
      <c r="N1087" s="236">
        <f t="shared" si="1038"/>
      </c>
      <c r="O1087" s="232">
        <v>3</v>
      </c>
      <c r="P1087" s="236">
        <f t="shared" si="1079"/>
      </c>
      <c r="Q1087" s="237">
        <f>(M1087+M1088+M1089)/(O1087+O1088+O1089)</f>
      </c>
      <c r="R1087" s="238">
        <v>4</v>
      </c>
      <c r="S1087" s="237">
        <f>(O1087+O1088+O1089)/(K1087+K1088+K1089)</f>
      </c>
      <c r="T1087" s="238">
        <v>2</v>
      </c>
      <c r="U1087" s="239">
        <f>F1087/T1087</f>
      </c>
      <c r="V1087" s="240">
        <f>(F1087+4*500)/T1087</f>
      </c>
      <c r="W1087" s="241">
        <v>1383.5999999999985</v>
      </c>
      <c r="X1087" s="240">
        <f>W1087/T1087</f>
      </c>
      <c r="Y1087" s="237">
        <f>T1087/R1087</f>
      </c>
      <c r="Z1087" s="240">
        <f>W1087/F1087</f>
      </c>
      <c r="AA1087" s="239">
        <f>W1087/(F1087+500)</f>
      </c>
      <c r="AB1087" s="238">
        <v>0</v>
      </c>
      <c r="AC1087" s="238">
        <v>0</v>
      </c>
      <c r="AD1087" s="237">
        <f>AB1087/T1087</f>
      </c>
      <c r="AE1087" s="240">
        <f>(W1087-AC1087)/(F1087+500)</f>
      </c>
      <c r="AF1087" s="240" t="s">
        <v>266</v>
      </c>
    </row>
    <row r="1088">
      <c r="A1088" s="228"/>
      <c r="B1088" s="229"/>
      <c r="C1088" s="256"/>
      <c r="D1088" s="231" t="s">
        <v>251</v>
      </c>
      <c r="E1088" s="232">
        <v>953.52</v>
      </c>
      <c r="F1088" s="233"/>
      <c r="G1088" s="232">
        <v>6190</v>
      </c>
      <c r="H1088" s="232">
        <v>291</v>
      </c>
      <c r="I1088" s="234">
        <f t="shared" si="743"/>
      </c>
      <c r="J1088" s="235">
        <f t="shared" si="914"/>
      </c>
      <c r="K1088" s="232">
        <v>19</v>
      </c>
      <c r="L1088" s="235">
        <f t="shared" si="976"/>
      </c>
      <c r="M1088" s="232">
        <v>1</v>
      </c>
      <c r="N1088" s="236">
        <f t="shared" si="1038"/>
      </c>
      <c r="O1088" s="232">
        <v>4</v>
      </c>
      <c r="P1088" s="236">
        <f t="shared" si="1079"/>
      </c>
      <c r="Q1088" s="237"/>
      <c r="R1088" s="238"/>
      <c r="S1088" s="237"/>
      <c r="T1088" s="238"/>
      <c r="U1088" s="239"/>
      <c r="V1088" s="240"/>
      <c r="W1088" s="241"/>
      <c r="X1088" s="240"/>
      <c r="Y1088" s="237"/>
      <c r="Z1088" s="240"/>
      <c r="AA1088" s="239"/>
      <c r="AB1088" s="238"/>
      <c r="AC1088" s="238"/>
      <c r="AD1088" s="237"/>
      <c r="AE1088" s="240"/>
      <c r="AF1088" s="242"/>
    </row>
    <row customHeight="true" ht="20.238095238095237" r="1089">
      <c r="A1089" s="228"/>
      <c r="B1089" s="229"/>
      <c r="C1089" s="256"/>
      <c r="D1089" s="231" t="s">
        <v>319</v>
      </c>
      <c r="E1089" s="232">
        <v>27.52</v>
      </c>
      <c r="F1089" s="233"/>
      <c r="G1089" s="232">
        <v>340</v>
      </c>
      <c r="H1089" s="232">
        <v>7</v>
      </c>
      <c r="I1089" s="234">
        <f t="shared" si="743"/>
      </c>
      <c r="J1089" s="235">
        <f t="shared" si="914"/>
      </c>
      <c r="K1089" s="232">
        <v>0</v>
      </c>
      <c r="L1089" s="235">
        <f t="shared" si="976"/>
      </c>
      <c r="M1089" s="232">
        <v>0</v>
      </c>
      <c r="N1089" s="236">
        <f t="shared" si="1038"/>
      </c>
      <c r="O1089" s="232">
        <v>0</v>
      </c>
      <c r="P1089" s="236">
        <f t="shared" si="1079"/>
      </c>
      <c r="Q1089" s="237"/>
      <c r="R1089" s="238"/>
      <c r="S1089" s="237"/>
      <c r="T1089" s="238"/>
      <c r="U1089" s="239"/>
      <c r="V1089" s="240"/>
      <c r="W1089" s="241"/>
      <c r="X1089" s="240"/>
      <c r="Y1089" s="237"/>
      <c r="Z1089" s="240"/>
      <c r="AA1089" s="239"/>
      <c r="AB1089" s="238"/>
      <c r="AC1089" s="238"/>
      <c r="AD1089" s="237"/>
      <c r="AE1089" s="240"/>
      <c r="AF1089" s="242" t="s">
        <v>252</v>
      </c>
    </row>
    <row r="1090">
      <c r="A1090" s="228"/>
      <c r="B1090" s="316" t="s">
        <v>270</v>
      </c>
      <c r="C1090" s="230" t="s">
        <v>259</v>
      </c>
      <c r="D1090" s="231" t="s">
        <v>249</v>
      </c>
      <c r="E1090" s="303">
        <v>3229.98</v>
      </c>
      <c r="F1090" s="233">
        <f>E1090+E1091+E1092</f>
      </c>
      <c r="G1090" s="303">
        <v>12186</v>
      </c>
      <c r="H1090" s="232">
        <v>146</v>
      </c>
      <c r="I1090" s="234">
        <f t="shared" si="743"/>
      </c>
      <c r="J1090" s="235">
        <f t="shared" si="914"/>
      </c>
      <c r="K1090" s="232">
        <v>46</v>
      </c>
      <c r="L1090" s="235">
        <f t="shared" si="976"/>
      </c>
      <c r="M1090" s="232">
        <v>0</v>
      </c>
      <c r="N1090" s="236">
        <f t="shared" si="1038"/>
      </c>
      <c r="O1090" s="232">
        <v>2</v>
      </c>
      <c r="P1090" s="236">
        <f t="shared" si="1079"/>
      </c>
      <c r="Q1090" s="237">
        <f>(M1090+M1091+M1092)/(O1090+O1091+O1092)</f>
      </c>
      <c r="R1090" s="238">
        <v>6</v>
      </c>
      <c r="S1090" s="237">
        <f>(O1090+O1091+O1092)/(K1090+K1091+K1092)</f>
      </c>
      <c r="T1090" s="238">
        <v>2</v>
      </c>
      <c r="U1090" s="239">
        <f>F1090/T1090</f>
      </c>
      <c r="V1090" s="240">
        <f>(F1090+4*500)/T1090</f>
      </c>
      <c r="W1090" s="239">
        <v>3818.4000000000015</v>
      </c>
      <c r="X1090" s="240">
        <f>W1090/T1090</f>
      </c>
      <c r="Y1090" s="237">
        <f>T1090/R1090</f>
      </c>
      <c r="Z1090" s="240">
        <f>W1090/F1090</f>
      </c>
      <c r="AA1090" s="239">
        <f>W1090/(F1090+500)</f>
      </c>
      <c r="AB1090" s="238">
        <v>1</v>
      </c>
      <c r="AC1090" s="238">
        <v>1411.2</v>
      </c>
      <c r="AD1090" s="237">
        <f>AB1090/T1090</f>
      </c>
      <c r="AE1090" s="240">
        <f>(W1090-AC1090)/(F1090+500)</f>
      </c>
      <c r="AF1090" s="240" t="s">
        <v>266</v>
      </c>
    </row>
    <row r="1091">
      <c r="A1091" s="228"/>
      <c r="B1091" s="229"/>
      <c r="C1091" s="230"/>
      <c r="D1091" s="231" t="s">
        <v>251</v>
      </c>
      <c r="E1091" s="303">
        <v>839.66</v>
      </c>
      <c r="F1091" s="233"/>
      <c r="G1091" s="303">
        <v>5738</v>
      </c>
      <c r="H1091" s="232">
        <v>259</v>
      </c>
      <c r="I1091" s="234">
        <f t="shared" si="743"/>
      </c>
      <c r="J1091" s="235">
        <f t="shared" si="914"/>
      </c>
      <c r="K1091" s="232">
        <v>11</v>
      </c>
      <c r="L1091" s="235">
        <f t="shared" si="976"/>
      </c>
      <c r="M1091" s="232">
        <v>1</v>
      </c>
      <c r="N1091" s="236">
        <f t="shared" si="1038"/>
      </c>
      <c r="O1091" s="232">
        <v>2</v>
      </c>
      <c r="P1091" s="236">
        <f t="shared" si="1079"/>
      </c>
      <c r="Q1091" s="237"/>
      <c r="R1091" s="317"/>
      <c r="S1091" s="237"/>
      <c r="T1091" s="317"/>
      <c r="U1091" s="239"/>
      <c r="V1091" s="240"/>
      <c r="W1091" s="239"/>
      <c r="X1091" s="240"/>
      <c r="Y1091" s="237"/>
      <c r="Z1091" s="240"/>
      <c r="AA1091" s="239"/>
      <c r="AB1091" s="317"/>
      <c r="AC1091" s="317"/>
      <c r="AD1091" s="237"/>
      <c r="AE1091" s="240"/>
      <c r="AF1091" s="240"/>
    </row>
    <row customHeight="true" ht="20.238095238095237" r="1092">
      <c r="A1092" s="228"/>
      <c r="B1092" s="229"/>
      <c r="C1092" s="230"/>
      <c r="D1092" s="231" t="s">
        <v>319</v>
      </c>
      <c r="E1092" s="303">
        <v>30.96</v>
      </c>
      <c r="F1092" s="233"/>
      <c r="G1092" s="303">
        <v>344</v>
      </c>
      <c r="H1092" s="232">
        <v>15</v>
      </c>
      <c r="I1092" s="234">
        <f t="shared" si="743"/>
      </c>
      <c r="J1092" s="235">
        <f t="shared" si="914"/>
      </c>
      <c r="K1092" s="232">
        <v>1</v>
      </c>
      <c r="L1092" s="235">
        <f t="shared" si="976"/>
      </c>
      <c r="M1092" s="232">
        <v>0</v>
      </c>
      <c r="N1092" s="236">
        <f t="shared" si="1038"/>
      </c>
      <c r="O1092" s="232">
        <v>0</v>
      </c>
      <c r="P1092" s="236">
        <f t="shared" si="1079"/>
      </c>
      <c r="Q1092" s="237"/>
      <c r="R1092" s="317"/>
      <c r="S1092" s="237"/>
      <c r="T1092" s="317"/>
      <c r="U1092" s="239"/>
      <c r="V1092" s="240"/>
      <c r="W1092" s="239"/>
      <c r="X1092" s="240"/>
      <c r="Y1092" s="237"/>
      <c r="Z1092" s="240"/>
      <c r="AA1092" s="239"/>
      <c r="AB1092" s="317"/>
      <c r="AC1092" s="317"/>
      <c r="AD1092" s="237"/>
      <c r="AE1092" s="240"/>
      <c r="AF1092" s="240" t="s">
        <v>252</v>
      </c>
    </row>
    <row r="1093">
      <c r="A1093" s="228"/>
      <c r="B1093" s="316" t="s">
        <v>271</v>
      </c>
      <c r="C1093" s="230" t="s">
        <v>259</v>
      </c>
      <c r="D1093" s="231" t="s">
        <v>249</v>
      </c>
      <c r="E1093" s="303">
        <v>3759.83</v>
      </c>
      <c r="F1093" s="233">
        <f>E1093+E1094+E1095</f>
      </c>
      <c r="G1093" s="303">
        <v>16340</v>
      </c>
      <c r="H1093" s="232">
        <v>238</v>
      </c>
      <c r="I1093" s="234">
        <f t="shared" si="743"/>
      </c>
      <c r="J1093" s="235">
        <f t="shared" si="914"/>
      </c>
      <c r="K1093" s="232">
        <v>43</v>
      </c>
      <c r="L1093" s="235">
        <f t="shared" si="976"/>
      </c>
      <c r="M1093" s="232">
        <v>3</v>
      </c>
      <c r="N1093" s="236">
        <f t="shared" si="1038"/>
      </c>
      <c r="O1093" s="232">
        <v>9</v>
      </c>
      <c r="P1093" s="236">
        <f t="shared" si="1079"/>
      </c>
      <c r="Q1093" s="237">
        <f>(M1093+M1094+M1095)/(O1093+O1094+O1095)</f>
      </c>
      <c r="R1093" s="238">
        <v>16</v>
      </c>
      <c r="S1093" s="237">
        <f>(O1093+O1094+O1095)/(K1093+K1094+K1095)</f>
      </c>
      <c r="T1093" s="238">
        <v>6</v>
      </c>
      <c r="U1093" s="239">
        <f>F1093/T1093</f>
      </c>
      <c r="V1093" s="240">
        <f>(F1093+4*500)/T1093</f>
      </c>
      <c r="W1093" s="239">
        <v>10096.599999999999</v>
      </c>
      <c r="X1093" s="240">
        <f>W1093/T1093</f>
      </c>
      <c r="Y1093" s="237">
        <f>T1093/R1093</f>
      </c>
      <c r="Z1093" s="240">
        <f>W1093/F1093</f>
      </c>
      <c r="AA1093" s="239">
        <f>W1093/(F1093+500)</f>
      </c>
      <c r="AB1093" s="238">
        <v>0</v>
      </c>
      <c r="AC1093" s="238">
        <v>0</v>
      </c>
      <c r="AD1093" s="237">
        <f>AB1093/T1093</f>
      </c>
      <c r="AE1093" s="240">
        <f>(W1093-AC1093)/(F1093+500)</f>
      </c>
      <c r="AF1093" s="240" t="s">
        <v>266</v>
      </c>
    </row>
    <row r="1094">
      <c r="A1094" s="228"/>
      <c r="B1094" s="229"/>
      <c r="C1094" s="230"/>
      <c r="D1094" s="231" t="s">
        <v>251</v>
      </c>
      <c r="E1094" s="303">
        <v>864.85</v>
      </c>
      <c r="F1094" s="233"/>
      <c r="G1094" s="303">
        <v>6399</v>
      </c>
      <c r="H1094" s="232">
        <v>313</v>
      </c>
      <c r="I1094" s="234">
        <f t="shared" si="743"/>
      </c>
      <c r="J1094" s="235">
        <f t="shared" si="914"/>
      </c>
      <c r="K1094" s="232">
        <v>11</v>
      </c>
      <c r="L1094" s="235">
        <f t="shared" si="976"/>
      </c>
      <c r="M1094" s="232">
        <v>1</v>
      </c>
      <c r="N1094" s="236">
        <f t="shared" si="1038"/>
      </c>
      <c r="O1094" s="232">
        <v>4</v>
      </c>
      <c r="P1094" s="236">
        <f t="shared" si="1079"/>
      </c>
      <c r="Q1094" s="237"/>
      <c r="R1094" s="317"/>
      <c r="S1094" s="237"/>
      <c r="T1094" s="317"/>
      <c r="U1094" s="239"/>
      <c r="V1094" s="240"/>
      <c r="W1094" s="239"/>
      <c r="X1094" s="240"/>
      <c r="Y1094" s="237"/>
      <c r="Z1094" s="240"/>
      <c r="AA1094" s="239"/>
      <c r="AB1094" s="317"/>
      <c r="AC1094" s="317"/>
      <c r="AD1094" s="237"/>
      <c r="AE1094" s="240"/>
      <c r="AF1094" s="240"/>
    </row>
    <row customHeight="true" ht="20.238095238095237" r="1095">
      <c r="A1095" s="228"/>
      <c r="B1095" s="229"/>
      <c r="C1095" s="230"/>
      <c r="D1095" s="231" t="s">
        <v>319</v>
      </c>
      <c r="E1095" s="232">
        <v>67.36</v>
      </c>
      <c r="F1095" s="233"/>
      <c r="G1095" s="232">
        <v>615</v>
      </c>
      <c r="H1095" s="232">
        <v>14</v>
      </c>
      <c r="I1095" s="234">
        <f t="shared" si="743"/>
      </c>
      <c r="J1095" s="235">
        <f t="shared" si="914"/>
      </c>
      <c r="K1095" s="232">
        <v>0</v>
      </c>
      <c r="L1095" s="235">
        <f t="shared" si="976"/>
      </c>
      <c r="M1095" s="232">
        <v>0</v>
      </c>
      <c r="N1095" s="236">
        <f t="shared" si="1038"/>
      </c>
      <c r="O1095" s="232">
        <v>0</v>
      </c>
      <c r="P1095" s="236">
        <f t="shared" si="1079"/>
      </c>
      <c r="Q1095" s="237"/>
      <c r="R1095" s="317"/>
      <c r="S1095" s="237"/>
      <c r="T1095" s="317"/>
      <c r="U1095" s="239"/>
      <c r="V1095" s="240"/>
      <c r="W1095" s="239"/>
      <c r="X1095" s="240"/>
      <c r="Y1095" s="237"/>
      <c r="Z1095" s="240"/>
      <c r="AA1095" s="239"/>
      <c r="AB1095" s="317"/>
      <c r="AC1095" s="317"/>
      <c r="AD1095" s="237"/>
      <c r="AE1095" s="240"/>
      <c r="AF1095" s="240" t="s">
        <v>252</v>
      </c>
    </row>
    <row r="1096">
      <c r="A1096" s="228"/>
      <c r="B1096" s="246" t="s">
        <v>257</v>
      </c>
      <c r="C1096" s="246"/>
      <c r="D1096" s="246"/>
      <c r="E1096" s="247">
        <f>SUM(E1081:E1095)</f>
      </c>
      <c r="F1096" s="247">
        <f>SUM(F1081:F1095)</f>
      </c>
      <c r="G1096" s="247">
        <f>SUM(G1081:G1095)</f>
      </c>
      <c r="H1096" s="247">
        <f>SUM(H1081:H1095)</f>
      </c>
      <c r="I1096" s="248">
        <f t="shared" si="743"/>
      </c>
      <c r="J1096" s="249">
        <f t="shared" si="914"/>
      </c>
      <c r="K1096" s="247">
        <f>SUM(K1081:K1095)</f>
      </c>
      <c r="L1096" s="249">
        <f t="shared" si="976"/>
      </c>
      <c r="M1096" s="247">
        <f>SUM(M1081:M1095)</f>
      </c>
      <c r="N1096" s="250">
        <f t="shared" si="1038"/>
      </c>
      <c r="O1096" s="247">
        <f>SUM(O1081:O1095)</f>
      </c>
      <c r="P1096" s="250">
        <f t="shared" si="1079"/>
      </c>
      <c r="Q1096" s="251">
        <f>M1096/O1096</f>
      </c>
      <c r="R1096" s="247">
        <f>SUM(R1081:R1095)</f>
      </c>
      <c r="S1096" s="251">
        <f>(O1096+O1096)/(K1096+K1096)</f>
      </c>
      <c r="T1096" s="247">
        <f>SUM(T1081:T1095)</f>
      </c>
      <c r="U1096" s="252">
        <f t="shared" ref="U1096:U1097" si="103">F1096/T1096</f>
      </c>
      <c r="V1096" s="253">
        <f>(F1096+5*500)/T1096</f>
      </c>
      <c r="W1096" s="247">
        <f>SUM(W1081:W1095)</f>
      </c>
      <c r="X1096" s="254">
        <f t="shared" ref="X1096:X1097" si="271">W1096/T1096</f>
      </c>
      <c r="Y1096" s="251">
        <f t="shared" ref="Y1096:Y1097" si="409">T1096/R1096</f>
      </c>
      <c r="Z1096" s="253">
        <f t="shared" ref="Z1096:Z1097" si="547">W1096/F1096</f>
      </c>
      <c r="AA1096" s="253">
        <f>W1096/(F1096+COUNT(W1081:W1095)*500)</f>
      </c>
      <c r="AB1096" s="247">
        <f>SUM(AB1081:AB1095)</f>
      </c>
      <c r="AC1096" s="247">
        <f>SUM(AC1081:AC1095)</f>
      </c>
      <c r="AD1096" s="251">
        <f t="shared" ref="AD1096:AD1097" si="685">AB1096/T1096</f>
      </c>
      <c r="AE1096" s="255">
        <f>(W1096-AC1096)/(F1096+COUNT(W1081:W1095)*500)</f>
      </c>
      <c r="AF1096" s="240"/>
    </row>
    <row r="1097">
      <c r="A1097" s="228"/>
      <c r="B1097" s="316" t="s">
        <v>272</v>
      </c>
      <c r="C1097" s="256" t="s">
        <v>273</v>
      </c>
      <c r="D1097" s="231" t="s">
        <v>249</v>
      </c>
      <c r="E1097" s="303">
        <v>1509.6</v>
      </c>
      <c r="F1097" s="233">
        <f>E1097+E1098+E1099</f>
      </c>
      <c r="G1097" s="303">
        <v>5775</v>
      </c>
      <c r="H1097" s="232">
        <v>97</v>
      </c>
      <c r="I1097" s="234">
        <f t="shared" si="743"/>
      </c>
      <c r="J1097" s="235">
        <f t="shared" si="914"/>
      </c>
      <c r="K1097" s="232">
        <v>29</v>
      </c>
      <c r="L1097" s="235">
        <f t="shared" si="976"/>
      </c>
      <c r="M1097" s="232">
        <v>2</v>
      </c>
      <c r="N1097" s="236">
        <f t="shared" si="1038"/>
      </c>
      <c r="O1097" s="232">
        <v>3</v>
      </c>
      <c r="P1097" s="236">
        <f t="shared" si="1079"/>
      </c>
      <c r="Q1097" s="237">
        <f>(M1097+M1098+M1099)/(O1097+O1098+O1099)</f>
      </c>
      <c r="R1097" s="238">
        <v>10</v>
      </c>
      <c r="S1097" s="237">
        <f>(O1097+O1098+O1099)/(K1097+K1098+K1099)</f>
      </c>
      <c r="T1097" s="238">
        <v>4</v>
      </c>
      <c r="U1097" s="239">
        <f t="shared" si="103"/>
      </c>
      <c r="V1097" s="240">
        <f>(F1097+4*500)/T1097</f>
      </c>
      <c r="W1097" s="239">
        <v>5769.600000000006</v>
      </c>
      <c r="X1097" s="240">
        <f t="shared" si="271"/>
      </c>
      <c r="Y1097" s="237">
        <f t="shared" si="409"/>
      </c>
      <c r="Z1097" s="240">
        <f t="shared" si="547"/>
      </c>
      <c r="AA1097" s="239">
        <f>W1097/(F1097+500)</f>
      </c>
      <c r="AB1097" s="238">
        <v>0</v>
      </c>
      <c r="AC1097" s="238">
        <v>0</v>
      </c>
      <c r="AD1097" s="237">
        <f t="shared" si="685"/>
      </c>
      <c r="AE1097" s="240">
        <f>(W1097-AC1097)/(F1097+500)</f>
      </c>
      <c r="AF1097" s="240" t="s">
        <v>266</v>
      </c>
    </row>
    <row r="1098">
      <c r="A1098" s="228"/>
      <c r="B1098" s="229"/>
      <c r="C1098" s="230"/>
      <c r="D1098" s="231" t="s">
        <v>251</v>
      </c>
      <c r="E1098" s="303">
        <v>1791.26</v>
      </c>
      <c r="F1098" s="233"/>
      <c r="G1098" s="303">
        <v>12563</v>
      </c>
      <c r="H1098" s="232">
        <v>632</v>
      </c>
      <c r="I1098" s="234">
        <f t="shared" si="743"/>
      </c>
      <c r="J1098" s="235">
        <f t="shared" si="914"/>
      </c>
      <c r="K1098" s="232">
        <v>24</v>
      </c>
      <c r="L1098" s="235">
        <f t="shared" si="976"/>
      </c>
      <c r="M1098" s="232">
        <v>2</v>
      </c>
      <c r="N1098" s="236">
        <f t="shared" si="1038"/>
      </c>
      <c r="O1098" s="232">
        <v>4</v>
      </c>
      <c r="P1098" s="236">
        <f t="shared" si="1079"/>
      </c>
      <c r="Q1098" s="237"/>
      <c r="R1098" s="317"/>
      <c r="S1098" s="237"/>
      <c r="T1098" s="317"/>
      <c r="U1098" s="239"/>
      <c r="V1098" s="240"/>
      <c r="W1098" s="239"/>
      <c r="X1098" s="240"/>
      <c r="Y1098" s="237"/>
      <c r="Z1098" s="240"/>
      <c r="AA1098" s="239"/>
      <c r="AB1098" s="317"/>
      <c r="AC1098" s="317"/>
      <c r="AD1098" s="237"/>
      <c r="AE1098" s="240"/>
      <c r="AF1098" s="240"/>
    </row>
    <row customHeight="true" ht="20.238095238095237" r="1099">
      <c r="A1099" s="228"/>
      <c r="B1099" s="229"/>
      <c r="C1099" s="230"/>
      <c r="D1099" s="231" t="s">
        <v>319</v>
      </c>
      <c r="E1099" s="303">
        <v>136.68</v>
      </c>
      <c r="F1099" s="233"/>
      <c r="G1099" s="232">
        <v>1148</v>
      </c>
      <c r="H1099" s="232">
        <v>36</v>
      </c>
      <c r="I1099" s="234">
        <f t="shared" si="743"/>
      </c>
      <c r="J1099" s="235">
        <f t="shared" si="914"/>
      </c>
      <c r="K1099" s="232">
        <v>3</v>
      </c>
      <c r="L1099" s="235">
        <f t="shared" si="976"/>
      </c>
      <c r="M1099" s="232">
        <v>0</v>
      </c>
      <c r="N1099" s="236">
        <f t="shared" si="1038"/>
      </c>
      <c r="O1099" s="232">
        <v>1</v>
      </c>
      <c r="P1099" s="236">
        <f t="shared" si="1079"/>
      </c>
      <c r="Q1099" s="237"/>
      <c r="R1099" s="317"/>
      <c r="S1099" s="237"/>
      <c r="T1099" s="317"/>
      <c r="U1099" s="239"/>
      <c r="V1099" s="240"/>
      <c r="W1099" s="239"/>
      <c r="X1099" s="240"/>
      <c r="Y1099" s="237"/>
      <c r="Z1099" s="240"/>
      <c r="AA1099" s="239"/>
      <c r="AB1099" s="317"/>
      <c r="AC1099" s="317"/>
      <c r="AD1099" s="237"/>
      <c r="AE1099" s="240"/>
      <c r="AF1099" s="240" t="s">
        <v>252</v>
      </c>
    </row>
    <row r="1100">
      <c r="A1100" s="228"/>
      <c r="B1100" s="316" t="s">
        <v>274</v>
      </c>
      <c r="C1100" s="256" t="s">
        <v>273</v>
      </c>
      <c r="D1100" s="231" t="s">
        <v>249</v>
      </c>
      <c r="E1100" s="303">
        <v>499.05</v>
      </c>
      <c r="F1100" s="233">
        <f>E1100+E1101+E1102</f>
      </c>
      <c r="G1100" s="303">
        <v>2091</v>
      </c>
      <c r="H1100" s="232">
        <v>80</v>
      </c>
      <c r="I1100" s="234">
        <f t="shared" si="743"/>
      </c>
      <c r="J1100" s="235">
        <f t="shared" si="914"/>
      </c>
      <c r="K1100" s="232">
        <v>8</v>
      </c>
      <c r="L1100" s="235">
        <f t="shared" si="976"/>
      </c>
      <c r="M1100" s="232">
        <v>1</v>
      </c>
      <c r="N1100" s="236">
        <f t="shared" si="1038"/>
      </c>
      <c r="O1100" s="232">
        <v>3</v>
      </c>
      <c r="P1100" s="236">
        <f t="shared" si="1079"/>
      </c>
      <c r="Q1100" s="237">
        <f>(M1100+M1101+M1102)/(O1100+O1101+O1102)</f>
      </c>
      <c r="R1100" s="238">
        <v>17</v>
      </c>
      <c r="S1100" s="237">
        <f>(O1100+O1101+O1102)/(K1100+K1101+K1102)</f>
      </c>
      <c r="T1100" s="238">
        <v>4</v>
      </c>
      <c r="U1100" s="239">
        <f>F1100/T1100</f>
      </c>
      <c r="V1100" s="240">
        <f>(F1100+4*500)/T1100</f>
      </c>
      <c r="W1100" s="239">
        <v>5017.199999999997</v>
      </c>
      <c r="X1100" s="240">
        <f>W1100/T1100</f>
      </c>
      <c r="Y1100" s="237">
        <f>T1100/R1100</f>
      </c>
      <c r="Z1100" s="240">
        <f>W1100/F1100</f>
      </c>
      <c r="AA1100" s="239">
        <f>W1100/(F1100+500)</f>
      </c>
      <c r="AB1100" s="238">
        <v>1</v>
      </c>
      <c r="AC1100" s="238">
        <v>763.2</v>
      </c>
      <c r="AD1100" s="237">
        <f>AB1100/T1100</f>
      </c>
      <c r="AE1100" s="240">
        <f>(W1100-AC1100)/(F1100+500)</f>
      </c>
      <c r="AF1100" s="240" t="s">
        <v>266</v>
      </c>
    </row>
    <row r="1101">
      <c r="A1101" s="228"/>
      <c r="B1101" s="229"/>
      <c r="C1101" s="256"/>
      <c r="D1101" s="231" t="s">
        <v>251</v>
      </c>
      <c r="E1101" s="303">
        <v>3839.96</v>
      </c>
      <c r="F1101" s="233"/>
      <c r="G1101" s="303">
        <v>30461</v>
      </c>
      <c r="H1101" s="232">
        <v>1516</v>
      </c>
      <c r="I1101" s="234">
        <f t="shared" si="743"/>
      </c>
      <c r="J1101" s="235">
        <f t="shared" si="914"/>
      </c>
      <c r="K1101" s="232">
        <v>66</v>
      </c>
      <c r="L1101" s="235">
        <f t="shared" si="976"/>
      </c>
      <c r="M1101" s="232">
        <v>1</v>
      </c>
      <c r="N1101" s="236">
        <f t="shared" si="1038"/>
      </c>
      <c r="O1101" s="232">
        <v>6</v>
      </c>
      <c r="P1101" s="236">
        <f t="shared" si="1079"/>
      </c>
      <c r="Q1101" s="237"/>
      <c r="R1101" s="317"/>
      <c r="S1101" s="237"/>
      <c r="T1101" s="317"/>
      <c r="U1101" s="239"/>
      <c r="V1101" s="240"/>
      <c r="W1101" s="239"/>
      <c r="X1101" s="240"/>
      <c r="Y1101" s="237"/>
      <c r="Z1101" s="240"/>
      <c r="AA1101" s="239"/>
      <c r="AB1101" s="317"/>
      <c r="AC1101" s="317"/>
      <c r="AD1101" s="237"/>
      <c r="AE1101" s="240"/>
      <c r="AF1101" s="240"/>
    </row>
    <row customHeight="true" ht="20.238095238095237" r="1102">
      <c r="A1102" s="228"/>
      <c r="B1102" s="229"/>
      <c r="C1102" s="256"/>
      <c r="D1102" s="231" t="s">
        <v>319</v>
      </c>
      <c r="E1102" s="303">
        <v>113.26</v>
      </c>
      <c r="F1102" s="233"/>
      <c r="G1102" s="303">
        <v>698</v>
      </c>
      <c r="H1102" s="232">
        <v>29</v>
      </c>
      <c r="I1102" s="234">
        <f t="shared" si="743"/>
      </c>
      <c r="J1102" s="235">
        <f t="shared" si="914"/>
      </c>
      <c r="K1102" s="232">
        <v>3</v>
      </c>
      <c r="L1102" s="235">
        <f t="shared" si="976"/>
      </c>
      <c r="M1102" s="232">
        <v>1</v>
      </c>
      <c r="N1102" s="236">
        <f t="shared" si="1038"/>
      </c>
      <c r="O1102" s="232">
        <v>1</v>
      </c>
      <c r="P1102" s="236">
        <f t="shared" si="1079"/>
      </c>
      <c r="Q1102" s="237"/>
      <c r="R1102" s="317"/>
      <c r="S1102" s="237"/>
      <c r="T1102" s="317"/>
      <c r="U1102" s="239"/>
      <c r="V1102" s="240"/>
      <c r="W1102" s="239"/>
      <c r="X1102" s="240"/>
      <c r="Y1102" s="237"/>
      <c r="Z1102" s="240"/>
      <c r="AA1102" s="239"/>
      <c r="AB1102" s="317"/>
      <c r="AC1102" s="317"/>
      <c r="AD1102" s="237"/>
      <c r="AE1102" s="240"/>
      <c r="AF1102" s="240" t="s">
        <v>252</v>
      </c>
    </row>
    <row r="1103">
      <c r="A1103" s="228"/>
      <c r="B1103" s="316" t="s">
        <v>275</v>
      </c>
      <c r="C1103" s="256" t="s">
        <v>273</v>
      </c>
      <c r="D1103" s="231" t="s">
        <v>249</v>
      </c>
      <c r="E1103" s="232">
        <v>361.11</v>
      </c>
      <c r="F1103" s="233">
        <f>E1103+E1104+E1105</f>
      </c>
      <c r="G1103" s="232">
        <v>1176</v>
      </c>
      <c r="H1103" s="232">
        <v>45</v>
      </c>
      <c r="I1103" s="234">
        <f t="shared" si="743"/>
      </c>
      <c r="J1103" s="235">
        <f t="shared" si="914"/>
      </c>
      <c r="K1103" s="232">
        <v>4</v>
      </c>
      <c r="L1103" s="235">
        <f t="shared" si="976"/>
      </c>
      <c r="M1103" s="232">
        <v>1</v>
      </c>
      <c r="N1103" s="236">
        <f t="shared" si="1038"/>
      </c>
      <c r="O1103" s="232">
        <v>2</v>
      </c>
      <c r="P1103" s="236">
        <f t="shared" si="1079"/>
      </c>
      <c r="Q1103" s="237">
        <f>(M1103+M1104+M1105)/(O1103+O1104+O1105)</f>
      </c>
      <c r="R1103" s="238">
        <v>12</v>
      </c>
      <c r="S1103" s="237">
        <f>(O1103+O1104+O1105)/(K1103+K1104+K1105)</f>
      </c>
      <c r="T1103" s="238">
        <v>3</v>
      </c>
      <c r="U1103" s="239">
        <f>F1103/T1103</f>
      </c>
      <c r="V1103" s="240">
        <f>(F1103+4*500)/T1103</f>
      </c>
      <c r="W1103" s="239">
        <v>3205.199999999997</v>
      </c>
      <c r="X1103" s="240">
        <f>W1103/T1103</f>
      </c>
      <c r="Y1103" s="237">
        <f>T1103/R1103</f>
      </c>
      <c r="Z1103" s="240">
        <f>W1103/F1103</f>
      </c>
      <c r="AA1103" s="239">
        <f>W1103/(F1103+500)</f>
      </c>
      <c r="AB1103" s="238">
        <v>1</v>
      </c>
      <c r="AC1103" s="238">
        <v>766.8</v>
      </c>
      <c r="AD1103" s="237">
        <f>AB1103/T1103</f>
      </c>
      <c r="AE1103" s="240">
        <f>(W1103-AC1103)/(F1103+500)</f>
      </c>
      <c r="AF1103" s="240" t="s">
        <v>266</v>
      </c>
    </row>
    <row r="1104">
      <c r="A1104" s="228"/>
      <c r="B1104" s="229"/>
      <c r="C1104" s="256"/>
      <c r="D1104" s="231" t="s">
        <v>251</v>
      </c>
      <c r="E1104" s="232">
        <v>2465.22</v>
      </c>
      <c r="F1104" s="233"/>
      <c r="G1104" s="232">
        <v>24080</v>
      </c>
      <c r="H1104" s="232">
        <v>1423</v>
      </c>
      <c r="I1104" s="234">
        <f t="shared" si="743"/>
      </c>
      <c r="J1104" s="235">
        <f t="shared" si="914"/>
      </c>
      <c r="K1104" s="232">
        <v>60</v>
      </c>
      <c r="L1104" s="235">
        <f t="shared" si="976"/>
      </c>
      <c r="M1104" s="232">
        <v>2</v>
      </c>
      <c r="N1104" s="236">
        <f t="shared" si="1038"/>
      </c>
      <c r="O1104" s="232">
        <v>6</v>
      </c>
      <c r="P1104" s="236">
        <f t="shared" si="1079"/>
      </c>
      <c r="Q1104" s="237"/>
      <c r="R1104" s="317"/>
      <c r="S1104" s="237"/>
      <c r="T1104" s="317"/>
      <c r="U1104" s="239"/>
      <c r="V1104" s="240"/>
      <c r="W1104" s="239"/>
      <c r="X1104" s="240"/>
      <c r="Y1104" s="237"/>
      <c r="Z1104" s="240"/>
      <c r="AA1104" s="239"/>
      <c r="AB1104" s="317"/>
      <c r="AC1104" s="317"/>
      <c r="AD1104" s="237"/>
      <c r="AE1104" s="240"/>
      <c r="AF1104" s="240"/>
    </row>
    <row customHeight="true" ht="20.238095238095237" r="1105">
      <c r="A1105" s="228"/>
      <c r="B1105" s="229"/>
      <c r="C1105" s="256"/>
      <c r="D1105" s="231" t="s">
        <v>319</v>
      </c>
      <c r="E1105" s="232">
        <v>92.73</v>
      </c>
      <c r="F1105" s="233"/>
      <c r="G1105" s="232">
        <v>692</v>
      </c>
      <c r="H1105" s="232">
        <v>23</v>
      </c>
      <c r="I1105" s="234">
        <f t="shared" si="743"/>
      </c>
      <c r="J1105" s="235">
        <f t="shared" si="914"/>
      </c>
      <c r="K1105" s="232">
        <v>2</v>
      </c>
      <c r="L1105" s="235">
        <f t="shared" si="976"/>
      </c>
      <c r="M1105" s="232">
        <v>0</v>
      </c>
      <c r="N1105" s="236">
        <f t="shared" si="1038"/>
      </c>
      <c r="O1105" s="232">
        <v>0</v>
      </c>
      <c r="P1105" s="236">
        <f t="shared" si="1079"/>
      </c>
      <c r="Q1105" s="237"/>
      <c r="R1105" s="317"/>
      <c r="S1105" s="237"/>
      <c r="T1105" s="317"/>
      <c r="U1105" s="239"/>
      <c r="V1105" s="240"/>
      <c r="W1105" s="239"/>
      <c r="X1105" s="240"/>
      <c r="Y1105" s="237"/>
      <c r="Z1105" s="240"/>
      <c r="AA1105" s="239"/>
      <c r="AB1105" s="317"/>
      <c r="AC1105" s="317"/>
      <c r="AD1105" s="237"/>
      <c r="AE1105" s="240"/>
      <c r="AF1105" s="240" t="s">
        <v>252</v>
      </c>
    </row>
    <row r="1106">
      <c r="A1106" s="228"/>
      <c r="B1106" s="316" t="s">
        <v>276</v>
      </c>
      <c r="C1106" s="256" t="s">
        <v>273</v>
      </c>
      <c r="D1106" s="231" t="s">
        <v>249</v>
      </c>
      <c r="E1106" s="232">
        <v>351.34</v>
      </c>
      <c r="F1106" s="233">
        <f>E1106+E1107+E1108</f>
      </c>
      <c r="G1106" s="232">
        <v>957</v>
      </c>
      <c r="H1106" s="232">
        <v>59</v>
      </c>
      <c r="I1106" s="234">
        <f t="shared" si="743"/>
      </c>
      <c r="J1106" s="235">
        <f t="shared" si="914"/>
      </c>
      <c r="K1106" s="232">
        <v>3</v>
      </c>
      <c r="L1106" s="235">
        <f t="shared" si="976"/>
      </c>
      <c r="M1106" s="232">
        <v>0</v>
      </c>
      <c r="N1106" s="236">
        <f t="shared" si="1038"/>
      </c>
      <c r="O1106" s="232">
        <v>2</v>
      </c>
      <c r="P1106" s="236">
        <f t="shared" si="1079"/>
      </c>
      <c r="Q1106" s="237">
        <f>(M1106+M1107+M1108)/(O1106+O1107+O1108)</f>
      </c>
      <c r="R1106" s="238">
        <v>7</v>
      </c>
      <c r="S1106" s="237">
        <f>(O1106+O1107+O1108)/(K1106+K1107+K1108)</f>
      </c>
      <c r="T1106" s="238">
        <v>1</v>
      </c>
      <c r="U1106" s="239">
        <f>F1106/T1106</f>
      </c>
      <c r="V1106" s="240">
        <f>(F1106+4*500)/T1106</f>
      </c>
      <c r="W1106" s="239">
        <v>444</v>
      </c>
      <c r="X1106" s="240">
        <f>W1106/T1106</f>
      </c>
      <c r="Y1106" s="237">
        <f>T1106/R1106</f>
      </c>
      <c r="Z1106" s="240">
        <f>W1106/F1106</f>
      </c>
      <c r="AA1106" s="239">
        <f>W1106/(F1106+500)</f>
      </c>
      <c r="AB1106" s="238">
        <v>0</v>
      </c>
      <c r="AC1106" s="238">
        <v>0</v>
      </c>
      <c r="AD1106" s="237">
        <f>AB1106/T1106</f>
      </c>
      <c r="AE1106" s="240">
        <f>(W1106-AC1106)/(F1106+500)</f>
      </c>
      <c r="AF1106" s="240" t="s">
        <v>266</v>
      </c>
    </row>
    <row r="1107">
      <c r="A1107" s="228"/>
      <c r="B1107" s="229"/>
      <c r="C1107" s="256"/>
      <c r="D1107" s="231" t="s">
        <v>251</v>
      </c>
      <c r="E1107" s="303">
        <v>1576.26</v>
      </c>
      <c r="F1107" s="233"/>
      <c r="G1107" s="232">
        <v>13827</v>
      </c>
      <c r="H1107" s="232">
        <v>717</v>
      </c>
      <c r="I1107" s="234">
        <f t="shared" si="743"/>
      </c>
      <c r="J1107" s="235">
        <f t="shared" si="914"/>
      </c>
      <c r="K1107" s="232">
        <v>28</v>
      </c>
      <c r="L1107" s="235">
        <f t="shared" si="976"/>
      </c>
      <c r="M1107" s="232">
        <v>1</v>
      </c>
      <c r="N1107" s="236">
        <f t="shared" si="1038"/>
      </c>
      <c r="O1107" s="232">
        <v>3</v>
      </c>
      <c r="P1107" s="236">
        <f t="shared" si="1079"/>
      </c>
      <c r="Q1107" s="237"/>
      <c r="R1107" s="317"/>
      <c r="S1107" s="237"/>
      <c r="T1107" s="317"/>
      <c r="U1107" s="239"/>
      <c r="V1107" s="240"/>
      <c r="W1107" s="239"/>
      <c r="X1107" s="240"/>
      <c r="Y1107" s="237"/>
      <c r="Z1107" s="240"/>
      <c r="AA1107" s="239"/>
      <c r="AB1107" s="317"/>
      <c r="AC1107" s="317"/>
      <c r="AD1107" s="237"/>
      <c r="AE1107" s="240"/>
      <c r="AF1107" s="240"/>
    </row>
    <row customHeight="true" ht="20.238095238095237" r="1108">
      <c r="A1108" s="228"/>
      <c r="B1108" s="229"/>
      <c r="C1108" s="256"/>
      <c r="D1108" s="231" t="s">
        <v>319</v>
      </c>
      <c r="E1108" s="303">
        <v>76.26</v>
      </c>
      <c r="F1108" s="233"/>
      <c r="G1108" s="232">
        <v>641</v>
      </c>
      <c r="H1108" s="232">
        <v>40</v>
      </c>
      <c r="I1108" s="234">
        <f t="shared" si="743"/>
      </c>
      <c r="J1108" s="235">
        <f t="shared" si="914"/>
      </c>
      <c r="K1108" s="232">
        <v>3</v>
      </c>
      <c r="L1108" s="235">
        <f t="shared" si="976"/>
      </c>
      <c r="M1108" s="232">
        <v>0</v>
      </c>
      <c r="N1108" s="236">
        <f t="shared" si="1038"/>
      </c>
      <c r="O1108" s="232">
        <v>1</v>
      </c>
      <c r="P1108" s="236">
        <f t="shared" si="1079"/>
      </c>
      <c r="Q1108" s="237"/>
      <c r="R1108" s="317"/>
      <c r="S1108" s="237"/>
      <c r="T1108" s="317"/>
      <c r="U1108" s="239"/>
      <c r="V1108" s="240"/>
      <c r="W1108" s="239"/>
      <c r="X1108" s="240"/>
      <c r="Y1108" s="237"/>
      <c r="Z1108" s="240"/>
      <c r="AA1108" s="239"/>
      <c r="AB1108" s="317"/>
      <c r="AC1108" s="317"/>
      <c r="AD1108" s="237"/>
      <c r="AE1108" s="240"/>
      <c r="AF1108" s="242" t="s">
        <v>267</v>
      </c>
    </row>
    <row r="1109">
      <c r="A1109" s="228"/>
      <c r="B1109" s="316" t="s">
        <v>277</v>
      </c>
      <c r="C1109" s="256" t="s">
        <v>273</v>
      </c>
      <c r="D1109" s="231" t="s">
        <v>249</v>
      </c>
      <c r="E1109" s="232">
        <v>213.94</v>
      </c>
      <c r="F1109" s="233">
        <f>E1109+E1110+E1111</f>
      </c>
      <c r="G1109" s="232">
        <v>357</v>
      </c>
      <c r="H1109" s="232">
        <v>27</v>
      </c>
      <c r="I1109" s="234">
        <f t="shared" si="743"/>
      </c>
      <c r="J1109" s="235">
        <f t="shared" si="914"/>
      </c>
      <c r="K1109" s="232">
        <v>1</v>
      </c>
      <c r="L1109" s="235">
        <f t="shared" si="976"/>
      </c>
      <c r="M1109" s="232">
        <v>0</v>
      </c>
      <c r="N1109" s="236">
        <f t="shared" si="1038"/>
      </c>
      <c r="O1109" s="232">
        <v>0</v>
      </c>
      <c r="P1109" s="236">
        <f t="shared" si="1079"/>
      </c>
      <c r="Q1109" s="237">
        <f>(M1109+M1110+M1111)/(O1109+O1110+O1111)</f>
      </c>
      <c r="R1109" s="238">
        <v>2</v>
      </c>
      <c r="S1109" s="237">
        <f>(O1109+O1110+O1111)/(K1109+K1110+K1111)</f>
      </c>
      <c r="T1109" s="238">
        <v>5</v>
      </c>
      <c r="U1109" s="239">
        <f>F1109/T1109</f>
      </c>
      <c r="V1109" s="240">
        <f>(F1109+4*500)/T1109</f>
      </c>
      <c r="W1109" s="239">
        <v>5785.320000000007</v>
      </c>
      <c r="X1109" s="240">
        <f>W1109/T1109</f>
      </c>
      <c r="Y1109" s="237">
        <f>T1109/R1109</f>
      </c>
      <c r="Z1109" s="240">
        <f>W1109/F1109</f>
      </c>
      <c r="AA1109" s="239">
        <f>W1109/(F1109+500)</f>
      </c>
      <c r="AB1109" s="238">
        <v>0</v>
      </c>
      <c r="AC1109" s="238">
        <v>0</v>
      </c>
      <c r="AD1109" s="237">
        <f>AB1109/T1109</f>
      </c>
      <c r="AE1109" s="240">
        <f>(W1109-AC1109)/(F1109+500)</f>
      </c>
      <c r="AF1109" s="240" t="s">
        <v>266</v>
      </c>
    </row>
    <row r="1110">
      <c r="A1110" s="228"/>
      <c r="B1110" s="229"/>
      <c r="C1110" s="256"/>
      <c r="D1110" s="231" t="s">
        <v>251</v>
      </c>
      <c r="E1110" s="232">
        <v>602.82</v>
      </c>
      <c r="F1110" s="233"/>
      <c r="G1110" s="232">
        <v>5366</v>
      </c>
      <c r="H1110" s="232">
        <v>227</v>
      </c>
      <c r="I1110" s="234">
        <f t="shared" si="743"/>
      </c>
      <c r="J1110" s="235">
        <f t="shared" si="914"/>
      </c>
      <c r="K1110" s="232">
        <v>16</v>
      </c>
      <c r="L1110" s="235">
        <f t="shared" si="976"/>
      </c>
      <c r="M1110" s="232">
        <v>2</v>
      </c>
      <c r="N1110" s="236">
        <f t="shared" si="1038"/>
      </c>
      <c r="O1110" s="232">
        <v>2</v>
      </c>
      <c r="P1110" s="236">
        <f t="shared" si="1079"/>
      </c>
      <c r="Q1110" s="237"/>
      <c r="R1110" s="317"/>
      <c r="S1110" s="237"/>
      <c r="T1110" s="317"/>
      <c r="U1110" s="239"/>
      <c r="V1110" s="240"/>
      <c r="W1110" s="239"/>
      <c r="X1110" s="240"/>
      <c r="Y1110" s="237"/>
      <c r="Z1110" s="240"/>
      <c r="AA1110" s="239"/>
      <c r="AB1110" s="317"/>
      <c r="AC1110" s="317"/>
      <c r="AD1110" s="237"/>
      <c r="AE1110" s="240"/>
      <c r="AF1110" s="240"/>
    </row>
    <row customHeight="true" ht="20.238095238095237" r="1111">
      <c r="A1111" s="228"/>
      <c r="B1111" s="229"/>
      <c r="C1111" s="256"/>
      <c r="D1111" s="231" t="s">
        <v>319</v>
      </c>
      <c r="E1111" s="232">
        <v>126.39</v>
      </c>
      <c r="F1111" s="233"/>
      <c r="G1111" s="232">
        <v>644</v>
      </c>
      <c r="H1111" s="232">
        <v>57</v>
      </c>
      <c r="I1111" s="234">
        <f t="shared" si="743"/>
      </c>
      <c r="J1111" s="235">
        <f t="shared" si="914"/>
      </c>
      <c r="K1111" s="232">
        <v>4</v>
      </c>
      <c r="L1111" s="235">
        <f t="shared" si="976"/>
      </c>
      <c r="M1111" s="232">
        <v>0</v>
      </c>
      <c r="N1111" s="236">
        <f t="shared" si="1038"/>
      </c>
      <c r="O1111" s="232">
        <v>0</v>
      </c>
      <c r="P1111" s="236">
        <f t="shared" si="1079"/>
      </c>
      <c r="Q1111" s="237"/>
      <c r="R1111" s="317"/>
      <c r="S1111" s="237"/>
      <c r="T1111" s="317"/>
      <c r="U1111" s="239"/>
      <c r="V1111" s="240"/>
      <c r="W1111" s="239"/>
      <c r="X1111" s="240"/>
      <c r="Y1111" s="237"/>
      <c r="Z1111" s="240"/>
      <c r="AA1111" s="239"/>
      <c r="AB1111" s="317"/>
      <c r="AC1111" s="317"/>
      <c r="AD1111" s="237"/>
      <c r="AE1111" s="240"/>
      <c r="AF1111" s="242" t="s">
        <v>267</v>
      </c>
    </row>
    <row r="1112">
      <c r="A1112" s="228"/>
      <c r="B1112" s="246" t="s">
        <v>257</v>
      </c>
      <c r="C1112" s="246"/>
      <c r="D1112" s="246"/>
      <c r="E1112" s="247">
        <f>SUM(E1097:E1111)</f>
      </c>
      <c r="F1112" s="247">
        <f>SUM(F1097:F1111)</f>
      </c>
      <c r="G1112" s="247">
        <f>SUM(G1097:G1111)</f>
      </c>
      <c r="H1112" s="247">
        <f>SUM(H1097:H1111)</f>
      </c>
      <c r="I1112" s="248">
        <f t="shared" si="743"/>
      </c>
      <c r="J1112" s="249">
        <f>SUM(J1097:J1110)</f>
      </c>
      <c r="K1112" s="247">
        <f>SUM(K1097:K1111)</f>
      </c>
      <c r="L1112" s="249">
        <f t="shared" si="976"/>
      </c>
      <c r="M1112" s="247">
        <f>SUM(M1097:M1111)</f>
      </c>
      <c r="N1112" s="250">
        <f t="shared" si="1038"/>
      </c>
      <c r="O1112" s="247">
        <f>SUM(O1097:O1111)</f>
      </c>
      <c r="P1112" s="250">
        <f t="shared" si="1079"/>
      </c>
      <c r="Q1112" s="251">
        <f t="shared" ref="Q1112:Q1113" si="945">M1112/O1112</f>
      </c>
      <c r="R1112" s="247">
        <f>SUM(R1097:R1111)</f>
      </c>
      <c r="S1112" s="251">
        <f t="shared" ref="S1112:S1113" si="1007">(O1112+O1112)/(K1112+K1112)</f>
      </c>
      <c r="T1112" s="247">
        <f>SUM(T1097:T1111)</f>
      </c>
      <c r="U1112" s="252">
        <f t="shared" ref="U1112:U1113" si="104">F1112/T1112</f>
      </c>
      <c r="V1112" s="253">
        <f>(F1112+5*500)/T1112</f>
      </c>
      <c r="W1112" s="247">
        <f>SUM(W1097:W1111)</f>
      </c>
      <c r="X1112" s="254">
        <f t="shared" ref="X1112:X1113" si="272">W1112/T1112</f>
      </c>
      <c r="Y1112" s="251">
        <f t="shared" ref="Y1112:Y1113" si="410">T1112/R1112</f>
      </c>
      <c r="Z1112" s="253">
        <f t="shared" ref="Z1112:Z1113" si="548">W1112/F1112</f>
      </c>
      <c r="AA1112" s="253">
        <f>W1112/(F1112+COUNT(W1097:W1111)*500)</f>
      </c>
      <c r="AB1112" s="247">
        <f>SUM(AB1097:AB1111)</f>
      </c>
      <c r="AC1112" s="247">
        <f>SUM(AC1097:AC1111)</f>
      </c>
      <c r="AD1112" s="251">
        <f t="shared" ref="AD1112:AD1113" si="686">AB1112/T1112</f>
      </c>
      <c r="AE1112" s="255">
        <f>(W1112-AC1112)/(F1112+COUNT(W1097:W1111)*500)</f>
      </c>
      <c r="AF1112" s="240"/>
    </row>
    <row r="1113">
      <c r="A1113" s="228"/>
      <c r="B1113" s="258" t="s">
        <v>278</v>
      </c>
      <c r="C1113" s="258"/>
      <c r="D1113" s="258"/>
      <c r="E1113" s="259">
        <f>SUM(E1069)+E1080+E1096+E1112</f>
      </c>
      <c r="F1113" s="259">
        <f>SUM(F1069)+F1080+F1096+F1112</f>
      </c>
      <c r="G1113" s="259">
        <f>SUM(G1069)+G1080+G1096+G1112</f>
      </c>
      <c r="H1113" s="259">
        <f>SUM(H1069)+H1080+H1096+H1112</f>
      </c>
      <c r="I1113" s="260">
        <f t="shared" si="743"/>
      </c>
      <c r="J1113" s="261">
        <f>(E1113/G1113)*1000</f>
      </c>
      <c r="K1113" s="262">
        <f>SUM(K1069)+K1080+K1096+K1112</f>
      </c>
      <c r="L1113" s="261">
        <f t="shared" si="976"/>
      </c>
      <c r="M1113" s="262">
        <f>SUM(M1069)+M1080+M1096+M1112</f>
      </c>
      <c r="N1113" s="263">
        <f t="shared" si="1038"/>
      </c>
      <c r="O1113" s="262">
        <f>SUM(O1069)+O1080+O1096+O1112</f>
      </c>
      <c r="P1113" s="263">
        <f t="shared" si="1079"/>
      </c>
      <c r="Q1113" s="264">
        <f t="shared" si="945"/>
      </c>
      <c r="R1113" s="262">
        <f>SUM(R1069)+R1080+R1096+R1112</f>
      </c>
      <c r="S1113" s="264">
        <f t="shared" si="1007"/>
      </c>
      <c r="T1113" s="262">
        <f>SUM(T1069)+T1080+T1096+T1112</f>
      </c>
      <c r="U1113" s="265">
        <f t="shared" si="104"/>
      </c>
      <c r="V1113" s="259">
        <f>(F1113+4*500)/T1113</f>
      </c>
      <c r="W1113" s="265">
        <f>SUM(W1069)+W1080+W1096+W1112</f>
      </c>
      <c r="X1113" s="259">
        <f t="shared" si="272"/>
      </c>
      <c r="Y1113" s="264">
        <f t="shared" si="410"/>
      </c>
      <c r="Z1113" s="259">
        <f t="shared" si="548"/>
      </c>
      <c r="AA1113" s="259">
        <f>W1113/(F1113+COUNT(W1059:W1068,W1070:W1079,W1081:W1095,W1097:W1111)*500)</f>
      </c>
      <c r="AB1113" s="262">
        <f>SUM(AB1069)+AB1080+AB1096+AB1112</f>
      </c>
      <c r="AC1113" s="262">
        <f>SUM(AC1069)+AC1080+AC1096+AC1112</f>
      </c>
      <c r="AD1113" s="264">
        <f t="shared" si="686"/>
      </c>
      <c r="AE1113" s="259">
        <f>(W1113-AC1113)/(F1113+COUNT(W1059:W1068,W1070:W1079,W1081:W1095,W1097:W1111)*500)</f>
      </c>
      <c r="AF1113" s="240"/>
    </row>
    <row customHeight="true" ht="20.238095238095237" r="1114">
      <c r="A1114" s="220" t="s">
        <v>214</v>
      </c>
      <c r="B1114" s="220" t="s">
        <v>215</v>
      </c>
      <c r="C1114" s="220" t="s">
        <v>216</v>
      </c>
      <c r="D1114" s="220" t="s">
        <v>217</v>
      </c>
      <c r="E1114" s="220" t="s">
        <v>218</v>
      </c>
      <c r="F1114" s="220" t="s">
        <v>219</v>
      </c>
      <c r="G1114" s="220" t="s">
        <v>220</v>
      </c>
      <c r="H1114" s="220" t="s">
        <v>221</v>
      </c>
      <c r="I1114" s="221" t="s">
        <v>222</v>
      </c>
      <c r="J1114" s="222" t="s">
        <v>223</v>
      </c>
      <c r="K1114" s="220" t="s">
        <v>224</v>
      </c>
      <c r="L1114" s="222" t="s">
        <v>225</v>
      </c>
      <c r="M1114" s="220" t="s">
        <v>226</v>
      </c>
      <c r="N1114" s="223" t="s">
        <v>227</v>
      </c>
      <c r="O1114" s="220" t="s">
        <v>228</v>
      </c>
      <c r="P1114" s="223" t="s">
        <v>229</v>
      </c>
      <c r="Q1114" s="221" t="s">
        <v>230</v>
      </c>
      <c r="R1114" s="224" t="s">
        <v>231</v>
      </c>
      <c r="S1114" s="225" t="s">
        <v>232</v>
      </c>
      <c r="T1114" s="224" t="s">
        <v>233</v>
      </c>
      <c r="U1114" s="226" t="s">
        <v>234</v>
      </c>
      <c r="V1114" s="227" t="s">
        <v>235</v>
      </c>
      <c r="W1114" s="226" t="s">
        <v>236</v>
      </c>
      <c r="X1114" s="227" t="s">
        <v>237</v>
      </c>
      <c r="Y1114" s="225" t="s">
        <v>238</v>
      </c>
      <c r="Z1114" s="227" t="s">
        <v>239</v>
      </c>
      <c r="AA1114" s="227" t="s">
        <v>240</v>
      </c>
      <c r="AB1114" s="227" t="s">
        <v>241</v>
      </c>
      <c r="AC1114" s="224" t="s">
        <v>242</v>
      </c>
      <c r="AD1114" s="225" t="s">
        <v>243</v>
      </c>
      <c r="AE1114" s="227" t="s">
        <v>244</v>
      </c>
      <c r="AF1114" s="227" t="s">
        <v>245</v>
      </c>
    </row>
    <row r="1115">
      <c r="A1115" s="318" t="s">
        <v>320</v>
      </c>
      <c r="B1115" s="316" t="s">
        <v>321</v>
      </c>
      <c r="C1115" s="256" t="s">
        <v>248</v>
      </c>
      <c r="D1115" s="231" t="s">
        <v>249</v>
      </c>
      <c r="E1115" s="232">
        <v>332.91</v>
      </c>
      <c r="F1115" s="233">
        <f>E1115+E1116+E1117</f>
      </c>
      <c r="G1115" s="232">
        <v>1006</v>
      </c>
      <c r="H1115" s="232">
        <v>219</v>
      </c>
      <c r="I1115" s="234">
        <f t="shared" ref="I1115:I1180" si="744">H1115/G1115</f>
      </c>
      <c r="J1115" s="235">
        <f t="shared" ref="J1115:J1180" si="915">(E1115/G1115)*1000</f>
      </c>
      <c r="K1115" s="232">
        <v>4</v>
      </c>
      <c r="L1115" s="235">
        <f t="shared" ref="L1115:L1180" si="977">E1115/K1115</f>
      </c>
      <c r="M1115" s="232">
        <v>0</v>
      </c>
      <c r="N1115" s="236">
        <f t="shared" ref="N1115:N1180" si="1039">E1115/M1115</f>
      </c>
      <c r="O1115" s="232">
        <v>0</v>
      </c>
      <c r="P1115" s="236">
        <f t="shared" ref="P1115:P1180" si="1080">E1115/O1115</f>
      </c>
      <c r="Q1115" s="237">
        <f>(M1115+M1116+M1117)/(O1115+O1116+O1117)</f>
      </c>
      <c r="R1115" s="238">
        <v>3</v>
      </c>
      <c r="S1115" s="237">
        <f>(O1115+O1116+O1117)/(K1115+K1116+K1117)</f>
      </c>
      <c r="T1115" s="238">
        <v>1</v>
      </c>
      <c r="U1115" s="239">
        <f>F1115/T1115</f>
      </c>
      <c r="V1115" s="240">
        <f>(F1115+4*500)/T1115</f>
      </c>
      <c r="W1115" s="241">
        <v>2407.2</v>
      </c>
      <c r="X1115" s="240">
        <f>W1115/T1115</f>
      </c>
      <c r="Y1115" s="237">
        <f>T1115/R1115</f>
      </c>
      <c r="Z1115" s="240">
        <f>W1115/F1115</f>
      </c>
      <c r="AA1115" s="239">
        <f>W1115/(F1115+500)</f>
      </c>
      <c r="AB1115" s="238">
        <v>0</v>
      </c>
      <c r="AC1115" s="238">
        <v>0</v>
      </c>
      <c r="AD1115" s="237">
        <f>AB1115/T1115</f>
      </c>
      <c r="AE1115" s="240">
        <f>(W1115-AC1115)/(F1115+500)</f>
      </c>
      <c r="AF1115" s="240" t="s">
        <v>250</v>
      </c>
    </row>
    <row r="1116">
      <c r="A1116" s="319"/>
      <c r="B1116" s="229"/>
      <c r="C1116" s="256"/>
      <c r="D1116" s="231" t="s">
        <v>251</v>
      </c>
      <c r="E1116" s="232">
        <v>1587.71</v>
      </c>
      <c r="F1116" s="233"/>
      <c r="G1116" s="232">
        <v>12337</v>
      </c>
      <c r="H1116" s="232">
        <v>715</v>
      </c>
      <c r="I1116" s="234">
        <f t="shared" si="744"/>
      </c>
      <c r="J1116" s="235">
        <f t="shared" si="915"/>
      </c>
      <c r="K1116" s="232">
        <v>25</v>
      </c>
      <c r="L1116" s="235">
        <f t="shared" si="977"/>
      </c>
      <c r="M1116" s="232">
        <v>1</v>
      </c>
      <c r="N1116" s="236">
        <f t="shared" si="1039"/>
      </c>
      <c r="O1116" s="232">
        <v>3</v>
      </c>
      <c r="P1116" s="236">
        <f t="shared" si="1080"/>
      </c>
      <c r="Q1116" s="237"/>
      <c r="R1116" s="238"/>
      <c r="S1116" s="237"/>
      <c r="T1116" s="238"/>
      <c r="U1116" s="239"/>
      <c r="V1116" s="240"/>
      <c r="W1116" s="241"/>
      <c r="X1116" s="240"/>
      <c r="Y1116" s="237"/>
      <c r="Z1116" s="240"/>
      <c r="AA1116" s="239"/>
      <c r="AB1116" s="238"/>
      <c r="AC1116" s="238"/>
      <c r="AD1116" s="237"/>
      <c r="AE1116" s="240"/>
      <c r="AF1116" s="242"/>
    </row>
    <row r="1117">
      <c r="A1117" s="319"/>
      <c r="B1117" s="229"/>
      <c r="C1117" s="256"/>
      <c r="D1117" s="231" t="s">
        <v>319</v>
      </c>
      <c r="E1117" s="232">
        <v>1.92</v>
      </c>
      <c r="F1117" s="233"/>
      <c r="G1117" s="232">
        <v>7</v>
      </c>
      <c r="H1117" s="232">
        <v>0</v>
      </c>
      <c r="I1117" s="234">
        <f t="shared" si="744"/>
      </c>
      <c r="J1117" s="235">
        <f t="shared" si="915"/>
      </c>
      <c r="K1117" s="232">
        <v>0</v>
      </c>
      <c r="L1117" s="235">
        <f t="shared" si="977"/>
      </c>
      <c r="M1117" s="232">
        <v>0</v>
      </c>
      <c r="N1117" s="236">
        <f t="shared" si="1039"/>
      </c>
      <c r="O1117" s="232">
        <v>0</v>
      </c>
      <c r="P1117" s="236">
        <f t="shared" si="1080"/>
      </c>
      <c r="Q1117" s="237"/>
      <c r="R1117" s="238"/>
      <c r="S1117" s="237"/>
      <c r="T1117" s="238"/>
      <c r="U1117" s="239"/>
      <c r="V1117" s="240"/>
      <c r="W1117" s="241"/>
      <c r="X1117" s="240"/>
      <c r="Y1117" s="237"/>
      <c r="Z1117" s="240"/>
      <c r="AA1117" s="239"/>
      <c r="AB1117" s="238"/>
      <c r="AC1117" s="238"/>
      <c r="AD1117" s="237"/>
      <c r="AE1117" s="240"/>
      <c r="AF1117" s="242" t="s">
        <v>316</v>
      </c>
    </row>
    <row r="1118">
      <c r="A1118" s="319"/>
      <c r="B1118" s="316" t="s">
        <v>322</v>
      </c>
      <c r="C1118" s="256" t="s">
        <v>248</v>
      </c>
      <c r="D1118" s="231" t="s">
        <v>249</v>
      </c>
      <c r="E1118" s="232">
        <v>675.02</v>
      </c>
      <c r="F1118" s="314">
        <v>3361.55</v>
      </c>
      <c r="G1118" s="232">
        <v>2577</v>
      </c>
      <c r="H1118" s="232">
        <v>504</v>
      </c>
      <c r="I1118" s="234">
        <f t="shared" si="744"/>
      </c>
      <c r="J1118" s="235">
        <f t="shared" si="915"/>
      </c>
      <c r="K1118" s="232">
        <v>5</v>
      </c>
      <c r="L1118" s="235">
        <f t="shared" si="977"/>
      </c>
      <c r="M1118" s="232">
        <v>0</v>
      </c>
      <c r="N1118" s="236">
        <f t="shared" si="1039"/>
      </c>
      <c r="O1118" s="232">
        <v>1</v>
      </c>
      <c r="P1118" s="236">
        <f t="shared" si="1080"/>
      </c>
      <c r="Q1118" s="237">
        <f>(M1118+M1119+M1120)/(O1118+O1119+O1120)</f>
      </c>
      <c r="R1118" s="238">
        <v>12</v>
      </c>
      <c r="S1118" s="237">
        <f>(O1118+O1119+O1120)/(K1118+K1119+K1120)</f>
      </c>
      <c r="T1118" s="238">
        <v>2</v>
      </c>
      <c r="U1118" s="239">
        <f>F1118/T1118</f>
      </c>
      <c r="V1118" s="240">
        <f>(F1118+4*500)/T1118</f>
      </c>
      <c r="W1118" s="241">
        <v>1494</v>
      </c>
      <c r="X1118" s="240">
        <f>W1118/T1118</f>
      </c>
      <c r="Y1118" s="237">
        <f>T1118/R1118</f>
      </c>
      <c r="Z1118" s="240">
        <f>W1118/F1118</f>
      </c>
      <c r="AA1118" s="239">
        <f>W1118/(F1118+500)</f>
      </c>
      <c r="AB1118" s="238">
        <v>1</v>
      </c>
      <c r="AC1118" s="238">
        <v>598.8</v>
      </c>
      <c r="AD1118" s="237">
        <f>AB1118/T1118</f>
      </c>
      <c r="AE1118" s="240">
        <f>(W1118-AC1118)/(F1118+500)</f>
      </c>
      <c r="AF1118" s="240" t="s">
        <v>250</v>
      </c>
    </row>
    <row r="1119">
      <c r="A1119" s="319"/>
      <c r="B1119" s="316"/>
      <c r="C1119" s="256"/>
      <c r="D1119" s="231" t="s">
        <v>251</v>
      </c>
      <c r="E1119" s="232">
        <v>2684.61</v>
      </c>
      <c r="F1119" s="233"/>
      <c r="G1119" s="232">
        <v>19866</v>
      </c>
      <c r="H1119" s="232">
        <v>853</v>
      </c>
      <c r="I1119" s="234">
        <f t="shared" si="744"/>
      </c>
      <c r="J1119" s="235">
        <f t="shared" si="915"/>
      </c>
      <c r="K1119" s="232">
        <v>59</v>
      </c>
      <c r="L1119" s="235">
        <f t="shared" si="977"/>
      </c>
      <c r="M1119" s="232">
        <v>2</v>
      </c>
      <c r="N1119" s="236">
        <f t="shared" si="1039"/>
      </c>
      <c r="O1119" s="232">
        <v>8</v>
      </c>
      <c r="P1119" s="236">
        <f t="shared" si="1080"/>
      </c>
      <c r="Q1119" s="237"/>
      <c r="R1119" s="238"/>
      <c r="S1119" s="237"/>
      <c r="T1119" s="238"/>
      <c r="U1119" s="239"/>
      <c r="V1119" s="240"/>
      <c r="W1119" s="241"/>
      <c r="X1119" s="240"/>
      <c r="Y1119" s="237"/>
      <c r="Z1119" s="240"/>
      <c r="AA1119" s="239"/>
      <c r="AB1119" s="238"/>
      <c r="AC1119" s="238"/>
      <c r="AD1119" s="237"/>
      <c r="AE1119" s="240"/>
      <c r="AF1119" s="242"/>
    </row>
    <row r="1120">
      <c r="A1120" s="319"/>
      <c r="B1120" s="316"/>
      <c r="C1120" s="256"/>
      <c r="D1120" s="231" t="s">
        <v>319</v>
      </c>
      <c r="E1120" s="232">
        <v>0.65</v>
      </c>
      <c r="F1120" s="233"/>
      <c r="G1120" s="232">
        <v>12</v>
      </c>
      <c r="H1120" s="232">
        <v>0</v>
      </c>
      <c r="I1120" s="234">
        <f t="shared" si="744"/>
      </c>
      <c r="J1120" s="235">
        <f t="shared" si="915"/>
      </c>
      <c r="K1120" s="232">
        <v>0</v>
      </c>
      <c r="L1120" s="235">
        <f t="shared" si="977"/>
      </c>
      <c r="M1120" s="232">
        <v>0</v>
      </c>
      <c r="N1120" s="236">
        <f t="shared" si="1039"/>
      </c>
      <c r="O1120" s="232">
        <v>0</v>
      </c>
      <c r="P1120" s="236">
        <f t="shared" si="1080"/>
      </c>
      <c r="Q1120" s="237"/>
      <c r="R1120" s="238"/>
      <c r="S1120" s="237"/>
      <c r="T1120" s="238"/>
      <c r="U1120" s="239"/>
      <c r="V1120" s="240"/>
      <c r="W1120" s="241"/>
      <c r="X1120" s="240"/>
      <c r="Y1120" s="237"/>
      <c r="Z1120" s="240"/>
      <c r="AA1120" s="239"/>
      <c r="AB1120" s="238"/>
      <c r="AC1120" s="238"/>
      <c r="AD1120" s="237"/>
      <c r="AE1120" s="240"/>
      <c r="AF1120" s="242" t="s">
        <v>316</v>
      </c>
    </row>
    <row r="1121">
      <c r="A1121" s="319"/>
      <c r="B1121" s="316" t="s">
        <v>323</v>
      </c>
      <c r="C1121" s="256" t="s">
        <v>248</v>
      </c>
      <c r="D1121" s="231" t="s">
        <v>249</v>
      </c>
      <c r="E1121" s="232">
        <v>1197.05</v>
      </c>
      <c r="F1121" s="233">
        <f>E1121+E1122+E1123</f>
      </c>
      <c r="G1121" s="232">
        <v>3039</v>
      </c>
      <c r="H1121" s="232">
        <v>327</v>
      </c>
      <c r="I1121" s="234">
        <f t="shared" si="744"/>
      </c>
      <c r="J1121" s="235">
        <f t="shared" si="915"/>
      </c>
      <c r="K1121" s="232">
        <v>20</v>
      </c>
      <c r="L1121" s="235">
        <f t="shared" si="977"/>
      </c>
      <c r="M1121" s="232">
        <v>2</v>
      </c>
      <c r="N1121" s="236">
        <f t="shared" si="1039"/>
      </c>
      <c r="O1121" s="232">
        <v>4</v>
      </c>
      <c r="P1121" s="236">
        <f t="shared" si="1080"/>
      </c>
      <c r="Q1121" s="237">
        <f>(M1121+M1122+M1123)/(O1121+O1122+O1123)</f>
      </c>
      <c r="R1121" s="238">
        <v>15</v>
      </c>
      <c r="S1121" s="237">
        <f>(O1121+O1122+O1123)/(K1121+K1122+K1123)</f>
      </c>
      <c r="T1121" s="238">
        <v>6</v>
      </c>
      <c r="U1121" s="239">
        <f>F1121/T1121</f>
      </c>
      <c r="V1121" s="240">
        <f>(F1121+4*500)/T1121</f>
      </c>
      <c r="W1121" s="241">
        <v>5698.8</v>
      </c>
      <c r="X1121" s="240">
        <f>W1121/T1121</f>
      </c>
      <c r="Y1121" s="237">
        <f>T1121/R1121</f>
      </c>
      <c r="Z1121" s="240">
        <f>W1121/F1121</f>
      </c>
      <c r="AA1121" s="239">
        <f>W1121/(F1121+500)</f>
      </c>
      <c r="AB1121" s="238">
        <v>0</v>
      </c>
      <c r="AC1121" s="238">
        <v>0</v>
      </c>
      <c r="AD1121" s="237">
        <f>AB1121/T1121</f>
      </c>
      <c r="AE1121" s="240">
        <f>(W1121-AC1121)/(F1121+500)</f>
      </c>
      <c r="AF1121" s="240" t="s">
        <v>250</v>
      </c>
    </row>
    <row r="1122">
      <c r="A1122" s="319"/>
      <c r="B1122" s="316"/>
      <c r="C1122" s="256"/>
      <c r="D1122" s="231" t="s">
        <v>251</v>
      </c>
      <c r="E1122" s="232">
        <v>2379.77</v>
      </c>
      <c r="F1122" s="233"/>
      <c r="G1122" s="232">
        <v>17003</v>
      </c>
      <c r="H1122" s="232">
        <v>581</v>
      </c>
      <c r="I1122" s="234">
        <f t="shared" si="744"/>
      </c>
      <c r="J1122" s="235">
        <f t="shared" si="915"/>
      </c>
      <c r="K1122" s="232">
        <v>44</v>
      </c>
      <c r="L1122" s="235">
        <f t="shared" si="977"/>
      </c>
      <c r="M1122" s="232">
        <v>1</v>
      </c>
      <c r="N1122" s="236">
        <f t="shared" si="1039"/>
      </c>
      <c r="O1122" s="232">
        <v>2</v>
      </c>
      <c r="P1122" s="236">
        <f t="shared" si="1080"/>
      </c>
      <c r="Q1122" s="237"/>
      <c r="R1122" s="238"/>
      <c r="S1122" s="237"/>
      <c r="T1122" s="238"/>
      <c r="U1122" s="239"/>
      <c r="V1122" s="240"/>
      <c r="W1122" s="241"/>
      <c r="X1122" s="240"/>
      <c r="Y1122" s="237"/>
      <c r="Z1122" s="240"/>
      <c r="AA1122" s="239"/>
      <c r="AB1122" s="238"/>
      <c r="AC1122" s="238"/>
      <c r="AD1122" s="237"/>
      <c r="AE1122" s="240"/>
      <c r="AF1122" s="242"/>
    </row>
    <row r="1123">
      <c r="A1123" s="319"/>
      <c r="B1123" s="316"/>
      <c r="C1123" s="256"/>
      <c r="D1123" s="231" t="s">
        <v>319</v>
      </c>
      <c r="E1123" s="232">
        <v>5.93</v>
      </c>
      <c r="F1123" s="233"/>
      <c r="G1123" s="232">
        <v>12</v>
      </c>
      <c r="H1123" s="232">
        <v>0</v>
      </c>
      <c r="I1123" s="234">
        <f t="shared" si="744"/>
      </c>
      <c r="J1123" s="235">
        <f t="shared" si="915"/>
      </c>
      <c r="K1123" s="232">
        <v>0</v>
      </c>
      <c r="L1123" s="235">
        <f t="shared" si="977"/>
      </c>
      <c r="M1123" s="232">
        <v>0</v>
      </c>
      <c r="N1123" s="236">
        <f t="shared" si="1039"/>
      </c>
      <c r="O1123" s="232">
        <v>0</v>
      </c>
      <c r="P1123" s="236">
        <f t="shared" si="1080"/>
      </c>
      <c r="Q1123" s="237"/>
      <c r="R1123" s="238"/>
      <c r="S1123" s="237"/>
      <c r="T1123" s="238"/>
      <c r="U1123" s="239"/>
      <c r="V1123" s="240"/>
      <c r="W1123" s="241"/>
      <c r="X1123" s="240"/>
      <c r="Y1123" s="237"/>
      <c r="Z1123" s="240"/>
      <c r="AA1123" s="239"/>
      <c r="AB1123" s="238"/>
      <c r="AC1123" s="238"/>
      <c r="AD1123" s="237"/>
      <c r="AE1123" s="240"/>
      <c r="AF1123" s="242" t="s">
        <v>316</v>
      </c>
    </row>
    <row r="1124">
      <c r="A1124" s="319"/>
      <c r="B1124" s="316" t="s">
        <v>324</v>
      </c>
      <c r="C1124" s="256" t="s">
        <v>248</v>
      </c>
      <c r="D1124" s="231" t="s">
        <v>249</v>
      </c>
      <c r="E1124" s="232">
        <v>1098.03</v>
      </c>
      <c r="F1124" s="233">
        <f>E1124+E1125+E1126</f>
      </c>
      <c r="G1124" s="232">
        <v>3543</v>
      </c>
      <c r="H1124" s="232">
        <v>176</v>
      </c>
      <c r="I1124" s="234">
        <f t="shared" si="744"/>
      </c>
      <c r="J1124" s="235">
        <f t="shared" si="915"/>
      </c>
      <c r="K1124" s="232">
        <v>15</v>
      </c>
      <c r="L1124" s="235">
        <f t="shared" si="977"/>
      </c>
      <c r="M1124" s="232">
        <v>0</v>
      </c>
      <c r="N1124" s="236">
        <f t="shared" si="1039"/>
      </c>
      <c r="O1124" s="232">
        <v>1</v>
      </c>
      <c r="P1124" s="236">
        <f t="shared" si="1080"/>
      </c>
      <c r="Q1124" s="237">
        <f>(M1124+M1125+M1126)/(O1124+O1125+O1126)</f>
      </c>
      <c r="R1124" s="238">
        <v>11</v>
      </c>
      <c r="S1124" s="237">
        <f>(O1124+O1125+O1126)/(K1124+K1125+K1126)</f>
      </c>
      <c r="T1124" s="238">
        <v>3</v>
      </c>
      <c r="U1124" s="239">
        <f>F1124/T1124</f>
      </c>
      <c r="V1124" s="240">
        <f>(F1124+4*500)/T1124</f>
      </c>
      <c r="W1124" s="239">
        <v>2763.6000000000004</v>
      </c>
      <c r="X1124" s="240">
        <f>W1124/T1124</f>
      </c>
      <c r="Y1124" s="237">
        <f>T1124/R1124</f>
      </c>
      <c r="Z1124" s="240">
        <f>W1124/F1124</f>
      </c>
      <c r="AA1124" s="239">
        <f>W1124/(F1124+500)</f>
      </c>
      <c r="AB1124" s="238">
        <v>1</v>
      </c>
      <c r="AC1124" s="238">
        <v>444</v>
      </c>
      <c r="AD1124" s="237">
        <f>AB1124/T1124</f>
      </c>
      <c r="AE1124" s="240">
        <f>(W1124-AC1124)/(F1124+500)</f>
      </c>
      <c r="AF1124" s="240" t="s">
        <v>250</v>
      </c>
    </row>
    <row r="1125">
      <c r="A1125" s="319"/>
      <c r="B1125" s="316"/>
      <c r="C1125" s="256"/>
      <c r="D1125" s="231" t="s">
        <v>251</v>
      </c>
      <c r="E1125" s="232">
        <v>1961.19</v>
      </c>
      <c r="F1125" s="233"/>
      <c r="G1125" s="232">
        <v>12492</v>
      </c>
      <c r="H1125" s="232">
        <v>468</v>
      </c>
      <c r="I1125" s="234">
        <f t="shared" si="744"/>
      </c>
      <c r="J1125" s="235">
        <f t="shared" si="915"/>
      </c>
      <c r="K1125" s="232">
        <v>31</v>
      </c>
      <c r="L1125" s="235">
        <f t="shared" si="977"/>
      </c>
      <c r="M1125" s="232">
        <v>2</v>
      </c>
      <c r="N1125" s="236">
        <f t="shared" si="1039"/>
      </c>
      <c r="O1125" s="232">
        <v>4</v>
      </c>
      <c r="P1125" s="236">
        <f t="shared" si="1080"/>
      </c>
      <c r="Q1125" s="237"/>
      <c r="R1125" s="238"/>
      <c r="S1125" s="237"/>
      <c r="T1125" s="238"/>
      <c r="U1125" s="239"/>
      <c r="V1125" s="240"/>
      <c r="W1125" s="239"/>
      <c r="X1125" s="240"/>
      <c r="Y1125" s="237"/>
      <c r="Z1125" s="240"/>
      <c r="AA1125" s="239"/>
      <c r="AB1125" s="238"/>
      <c r="AC1125" s="238"/>
      <c r="AD1125" s="237"/>
      <c r="AE1125" s="240"/>
      <c r="AF1125" s="242"/>
    </row>
    <row r="1126">
      <c r="A1126" s="319"/>
      <c r="B1126" s="316"/>
      <c r="C1126" s="256"/>
      <c r="D1126" s="231" t="s">
        <v>319</v>
      </c>
      <c r="E1126" s="303">
        <v>73.35</v>
      </c>
      <c r="F1126" s="233"/>
      <c r="G1126" s="232">
        <v>270</v>
      </c>
      <c r="H1126" s="232">
        <v>12</v>
      </c>
      <c r="I1126" s="234">
        <f t="shared" si="744"/>
      </c>
      <c r="J1126" s="235">
        <f t="shared" si="915"/>
      </c>
      <c r="K1126" s="232">
        <v>0</v>
      </c>
      <c r="L1126" s="235">
        <f t="shared" si="977"/>
      </c>
      <c r="M1126" s="232">
        <v>0</v>
      </c>
      <c r="N1126" s="236">
        <f t="shared" si="1039"/>
      </c>
      <c r="O1126" s="232">
        <v>0</v>
      </c>
      <c r="P1126" s="236">
        <f t="shared" si="1080"/>
      </c>
      <c r="Q1126" s="237"/>
      <c r="R1126" s="238"/>
      <c r="S1126" s="237"/>
      <c r="T1126" s="238"/>
      <c r="U1126" s="239"/>
      <c r="V1126" s="240"/>
      <c r="W1126" s="239"/>
      <c r="X1126" s="240"/>
      <c r="Y1126" s="237"/>
      <c r="Z1126" s="240"/>
      <c r="AA1126" s="239"/>
      <c r="AB1126" s="238"/>
      <c r="AC1126" s="238"/>
      <c r="AD1126" s="237"/>
      <c r="AE1126" s="240"/>
      <c r="AF1126" s="242" t="s">
        <v>316</v>
      </c>
    </row>
    <row r="1127">
      <c r="A1127" s="319"/>
      <c r="B1127" s="246" t="s">
        <v>257</v>
      </c>
      <c r="C1127" s="246"/>
      <c r="D1127" s="246"/>
      <c r="E1127" s="247">
        <f>SUM(E1115:E1126)</f>
      </c>
      <c r="F1127" s="247">
        <f>SUM(F1115:F1126)</f>
      </c>
      <c r="G1127" s="247">
        <f>SUM(G1115:G1126)</f>
      </c>
      <c r="H1127" s="247">
        <f>SUM(H1115:H1126)</f>
      </c>
      <c r="I1127" s="248">
        <f t="shared" si="744"/>
      </c>
      <c r="J1127" s="249">
        <f t="shared" si="915"/>
      </c>
      <c r="K1127" s="247">
        <f>SUM(K1115:K1126)</f>
      </c>
      <c r="L1127" s="249">
        <f t="shared" si="977"/>
      </c>
      <c r="M1127" s="247">
        <f>SUM(M1115:M1126)</f>
      </c>
      <c r="N1127" s="250">
        <f t="shared" si="1039"/>
      </c>
      <c r="O1127" s="247">
        <f>SUM(O1115:O1126)</f>
      </c>
      <c r="P1127" s="250">
        <f t="shared" si="1080"/>
      </c>
      <c r="Q1127" s="251">
        <f>M1127/O1127</f>
      </c>
      <c r="R1127" s="247">
        <f>SUM(R1115:R1126)</f>
      </c>
      <c r="S1127" s="251">
        <f>(O1127+O1127)/(K1127+K1127)</f>
      </c>
      <c r="T1127" s="247">
        <f>SUM(T1115:T1126)</f>
      </c>
      <c r="U1127" s="252">
        <f t="shared" ref="U1127:U1128" si="105">F1127/T1127</f>
      </c>
      <c r="V1127" s="253">
        <f>(F1127+5*500)/T1127</f>
      </c>
      <c r="W1127" s="247">
        <f>SUM(W1115:W1126)</f>
      </c>
      <c r="X1127" s="254">
        <f t="shared" ref="X1127:X1128" si="273">W1127/T1127</f>
      </c>
      <c r="Y1127" s="251">
        <f t="shared" ref="Y1127:Y1128" si="411">T1127/R1127</f>
      </c>
      <c r="Z1127" s="253">
        <f t="shared" ref="Z1127:Z1128" si="549">W1127/F1127</f>
      </c>
      <c r="AA1127" s="253">
        <f>W1127/(F1127+COUNT(W1115:W1126)*500)</f>
      </c>
      <c r="AB1127" s="247">
        <f>SUM(AB1115:AB1126)</f>
      </c>
      <c r="AC1127" s="247">
        <f>SUM(AC1115:AC1126)</f>
      </c>
      <c r="AD1127" s="251">
        <f t="shared" ref="AD1127:AD1128" si="687">AB1127/T1127</f>
      </c>
      <c r="AE1127" s="255">
        <f>(W1127-AC1127)/(F1127+COUNT(W1115:W1126)*500)</f>
      </c>
      <c r="AF1127" s="240"/>
    </row>
    <row r="1128">
      <c r="A1128" s="319"/>
      <c r="B1128" s="316" t="s">
        <v>256</v>
      </c>
      <c r="C1128" s="256" t="s">
        <v>259</v>
      </c>
      <c r="D1128" s="231" t="s">
        <v>249</v>
      </c>
      <c r="E1128" s="232">
        <v>2511.37</v>
      </c>
      <c r="F1128" s="233">
        <f>E1128+E1129+E1130</f>
      </c>
      <c r="G1128" s="232">
        <v>7623</v>
      </c>
      <c r="H1128" s="232">
        <v>176</v>
      </c>
      <c r="I1128" s="234">
        <f t="shared" si="744"/>
      </c>
      <c r="J1128" s="235">
        <f t="shared" si="915"/>
      </c>
      <c r="K1128" s="232">
        <v>25</v>
      </c>
      <c r="L1128" s="235">
        <f t="shared" si="977"/>
      </c>
      <c r="M1128" s="232">
        <v>1</v>
      </c>
      <c r="N1128" s="236">
        <f t="shared" si="1039"/>
      </c>
      <c r="O1128" s="232">
        <v>2</v>
      </c>
      <c r="P1128" s="236">
        <f t="shared" si="1080"/>
      </c>
      <c r="Q1128" s="237">
        <f>(M1128+M1129+M1130)/(O1128+O1129+O1130)</f>
      </c>
      <c r="R1128" s="238">
        <v>23</v>
      </c>
      <c r="S1128" s="237">
        <f>(O1128+O1129+O1130)/(K1128+K1129+K1130)</f>
      </c>
      <c r="T1128" s="238">
        <v>8</v>
      </c>
      <c r="U1128" s="239">
        <f t="shared" si="105"/>
      </c>
      <c r="V1128" s="240">
        <f>(F1128+4*500)/T1128</f>
      </c>
      <c r="W1128" s="241">
        <v>6302.4</v>
      </c>
      <c r="X1128" s="240">
        <f t="shared" si="273"/>
      </c>
      <c r="Y1128" s="237">
        <f t="shared" si="411"/>
      </c>
      <c r="Z1128" s="240">
        <f t="shared" si="549"/>
      </c>
      <c r="AA1128" s="239">
        <f>W1128/(F1128+500)</f>
      </c>
      <c r="AB1128" s="238">
        <v>8</v>
      </c>
      <c r="AC1128" s="238">
        <v>7395.6</v>
      </c>
      <c r="AD1128" s="237">
        <f t="shared" si="687"/>
      </c>
      <c r="AE1128" s="240">
        <f>(W1128-AC1128)/(F1128+500)</f>
      </c>
      <c r="AF1128" s="240" t="s">
        <v>250</v>
      </c>
    </row>
    <row r="1129">
      <c r="A1129" s="319"/>
      <c r="B1129" s="316"/>
      <c r="C1129" s="256"/>
      <c r="D1129" s="231" t="s">
        <v>251</v>
      </c>
      <c r="E1129" s="232">
        <v>2678.68</v>
      </c>
      <c r="F1129" s="233"/>
      <c r="G1129" s="232">
        <v>21212</v>
      </c>
      <c r="H1129" s="232">
        <v>912</v>
      </c>
      <c r="I1129" s="234">
        <f t="shared" si="744"/>
      </c>
      <c r="J1129" s="235">
        <f t="shared" si="915"/>
      </c>
      <c r="K1129" s="232">
        <v>33</v>
      </c>
      <c r="L1129" s="235">
        <f t="shared" si="977"/>
      </c>
      <c r="M1129" s="232">
        <v>4</v>
      </c>
      <c r="N1129" s="236">
        <f t="shared" si="1039"/>
      </c>
      <c r="O1129" s="232">
        <v>6</v>
      </c>
      <c r="P1129" s="236">
        <f t="shared" si="1080"/>
      </c>
      <c r="Q1129" s="237"/>
      <c r="R1129" s="238"/>
      <c r="S1129" s="237"/>
      <c r="T1129" s="238"/>
      <c r="U1129" s="239"/>
      <c r="V1129" s="240"/>
      <c r="W1129" s="241"/>
      <c r="X1129" s="240"/>
      <c r="Y1129" s="237"/>
      <c r="Z1129" s="240"/>
      <c r="AA1129" s="239"/>
      <c r="AB1129" s="238"/>
      <c r="AC1129" s="238"/>
      <c r="AD1129" s="237"/>
      <c r="AE1129" s="240"/>
      <c r="AF1129" s="242"/>
    </row>
    <row r="1130">
      <c r="A1130" s="319"/>
      <c r="B1130" s="316"/>
      <c r="C1130" s="256"/>
      <c r="D1130" s="231" t="s">
        <v>319</v>
      </c>
      <c r="E1130" s="232">
        <v>74.88</v>
      </c>
      <c r="F1130" s="233"/>
      <c r="G1130" s="232">
        <v>344</v>
      </c>
      <c r="H1130" s="232">
        <v>8</v>
      </c>
      <c r="I1130" s="234">
        <f t="shared" si="744"/>
      </c>
      <c r="J1130" s="235">
        <f t="shared" si="915"/>
      </c>
      <c r="K1130" s="232">
        <v>1</v>
      </c>
      <c r="L1130" s="235">
        <f t="shared" si="977"/>
      </c>
      <c r="M1130" s="232">
        <v>1</v>
      </c>
      <c r="N1130" s="236">
        <f t="shared" si="1039"/>
      </c>
      <c r="O1130" s="232">
        <v>1</v>
      </c>
      <c r="P1130" s="236">
        <f t="shared" si="1080"/>
      </c>
      <c r="Q1130" s="237"/>
      <c r="R1130" s="238"/>
      <c r="S1130" s="237"/>
      <c r="T1130" s="238"/>
      <c r="U1130" s="239"/>
      <c r="V1130" s="240"/>
      <c r="W1130" s="241"/>
      <c r="X1130" s="240"/>
      <c r="Y1130" s="237"/>
      <c r="Z1130" s="240"/>
      <c r="AA1130" s="239"/>
      <c r="AB1130" s="238"/>
      <c r="AC1130" s="238"/>
      <c r="AD1130" s="237"/>
      <c r="AE1130" s="240"/>
      <c r="AF1130" s="242" t="s">
        <v>316</v>
      </c>
    </row>
    <row r="1131">
      <c r="A1131" s="319"/>
      <c r="B1131" s="316" t="s">
        <v>258</v>
      </c>
      <c r="C1131" s="256" t="s">
        <v>259</v>
      </c>
      <c r="D1131" s="231" t="s">
        <v>249</v>
      </c>
      <c r="E1131" s="232">
        <v>560.53</v>
      </c>
      <c r="F1131" s="233">
        <f>E1131+E1132+E1133</f>
      </c>
      <c r="G1131" s="232">
        <v>2183</v>
      </c>
      <c r="H1131" s="232">
        <v>48</v>
      </c>
      <c r="I1131" s="234">
        <f t="shared" si="744"/>
      </c>
      <c r="J1131" s="235">
        <f t="shared" si="915"/>
      </c>
      <c r="K1131" s="232">
        <v>9</v>
      </c>
      <c r="L1131" s="235">
        <f t="shared" si="977"/>
      </c>
      <c r="M1131" s="232">
        <v>1</v>
      </c>
      <c r="N1131" s="236">
        <f t="shared" si="1039"/>
      </c>
      <c r="O1131" s="232">
        <v>1</v>
      </c>
      <c r="P1131" s="236">
        <f t="shared" si="1080"/>
      </c>
      <c r="Q1131" s="237">
        <f>(M1131+M1132+M1133)/(O1131+O1132+O1133)</f>
      </c>
      <c r="R1131" s="238">
        <v>17</v>
      </c>
      <c r="S1131" s="237">
        <f>(O1131+O1132+O1133)/(K1131+K1132+K1133)</f>
      </c>
      <c r="T1131" s="238">
        <v>3</v>
      </c>
      <c r="U1131" s="239">
        <f>F1131/T1131</f>
      </c>
      <c r="V1131" s="240">
        <f>(F1131+4*500)/T1131</f>
      </c>
      <c r="W1131" s="241">
        <v>5017.200000000001</v>
      </c>
      <c r="X1131" s="240">
        <f>W1131/T1131</f>
      </c>
      <c r="Y1131" s="237">
        <f>T1131/R1131</f>
      </c>
      <c r="Z1131" s="240">
        <f>W1131/F1131</f>
      </c>
      <c r="AA1131" s="239">
        <f>W1131/(F1131+500)</f>
      </c>
      <c r="AB1131" s="238">
        <v>0</v>
      </c>
      <c r="AC1131" s="238">
        <v>0</v>
      </c>
      <c r="AD1131" s="237">
        <f>AB1131/T1131</f>
      </c>
      <c r="AE1131" s="240">
        <f>(W1131-AC1131)/(F1131+500)</f>
      </c>
      <c r="AF1131" s="240" t="s">
        <v>250</v>
      </c>
    </row>
    <row r="1132">
      <c r="A1132" s="319"/>
      <c r="B1132" s="316"/>
      <c r="C1132" s="256"/>
      <c r="D1132" s="231" t="s">
        <v>251</v>
      </c>
      <c r="E1132" s="232">
        <v>2253.85</v>
      </c>
      <c r="F1132" s="233"/>
      <c r="G1132" s="232">
        <v>14213</v>
      </c>
      <c r="H1132" s="232">
        <v>634</v>
      </c>
      <c r="I1132" s="234">
        <f t="shared" si="744"/>
      </c>
      <c r="J1132" s="235">
        <f t="shared" si="915"/>
      </c>
      <c r="K1132" s="232">
        <v>36</v>
      </c>
      <c r="L1132" s="235">
        <f t="shared" si="977"/>
      </c>
      <c r="M1132" s="232">
        <v>2</v>
      </c>
      <c r="N1132" s="236">
        <f t="shared" si="1039"/>
      </c>
      <c r="O1132" s="232">
        <v>4</v>
      </c>
      <c r="P1132" s="236">
        <f t="shared" si="1080"/>
      </c>
      <c r="Q1132" s="237"/>
      <c r="R1132" s="238"/>
      <c r="S1132" s="237"/>
      <c r="T1132" s="238"/>
      <c r="U1132" s="239"/>
      <c r="V1132" s="240"/>
      <c r="W1132" s="241"/>
      <c r="X1132" s="240"/>
      <c r="Y1132" s="237"/>
      <c r="Z1132" s="240"/>
      <c r="AA1132" s="239"/>
      <c r="AB1132" s="238"/>
      <c r="AC1132" s="238"/>
      <c r="AD1132" s="237"/>
      <c r="AE1132" s="240"/>
      <c r="AF1132" s="242"/>
    </row>
    <row r="1133">
      <c r="A1133" s="319"/>
      <c r="B1133" s="316"/>
      <c r="C1133" s="256"/>
      <c r="D1133" s="231" t="s">
        <v>319</v>
      </c>
      <c r="E1133" s="232">
        <v>0.57</v>
      </c>
      <c r="F1133" s="233"/>
      <c r="G1133" s="232">
        <v>74</v>
      </c>
      <c r="H1133" s="232">
        <v>2</v>
      </c>
      <c r="I1133" s="234">
        <f t="shared" si="744"/>
      </c>
      <c r="J1133" s="235">
        <f t="shared" si="915"/>
      </c>
      <c r="K1133" s="232">
        <v>0</v>
      </c>
      <c r="L1133" s="235">
        <f t="shared" si="977"/>
      </c>
      <c r="M1133" s="232">
        <v>0</v>
      </c>
      <c r="N1133" s="236">
        <f t="shared" si="1039"/>
      </c>
      <c r="O1133" s="232">
        <v>0</v>
      </c>
      <c r="P1133" s="236">
        <f t="shared" si="1080"/>
      </c>
      <c r="Q1133" s="237"/>
      <c r="R1133" s="238"/>
      <c r="S1133" s="237"/>
      <c r="T1133" s="238"/>
      <c r="U1133" s="239"/>
      <c r="V1133" s="240"/>
      <c r="W1133" s="241"/>
      <c r="X1133" s="240"/>
      <c r="Y1133" s="237"/>
      <c r="Z1133" s="240"/>
      <c r="AA1133" s="239"/>
      <c r="AB1133" s="238"/>
      <c r="AC1133" s="238"/>
      <c r="AD1133" s="237"/>
      <c r="AE1133" s="240"/>
      <c r="AF1133" s="242" t="s">
        <v>316</v>
      </c>
    </row>
    <row r="1134">
      <c r="A1134" s="319"/>
      <c r="B1134" s="316" t="s">
        <v>260</v>
      </c>
      <c r="C1134" s="230" t="s">
        <v>259</v>
      </c>
      <c r="D1134" s="231" t="s">
        <v>249</v>
      </c>
      <c r="E1134" s="232">
        <v>523.33</v>
      </c>
      <c r="F1134" s="233">
        <f>E1134+E1135+E1136</f>
      </c>
      <c r="G1134" s="232">
        <v>1638</v>
      </c>
      <c r="H1134" s="232">
        <v>41</v>
      </c>
      <c r="I1134" s="234">
        <f t="shared" si="744"/>
      </c>
      <c r="J1134" s="235">
        <f t="shared" si="915"/>
      </c>
      <c r="K1134" s="232">
        <v>5</v>
      </c>
      <c r="L1134" s="235">
        <f t="shared" si="977"/>
      </c>
      <c r="M1134" s="232">
        <v>0</v>
      </c>
      <c r="N1134" s="236">
        <f t="shared" si="1039"/>
      </c>
      <c r="O1134" s="232">
        <v>2</v>
      </c>
      <c r="P1134" s="236">
        <f t="shared" si="1080"/>
      </c>
      <c r="Q1134" s="237">
        <f>(M1134+M1135+M1136)/(O1134+O1135+O1136)</f>
      </c>
      <c r="R1134" s="238">
        <v>8</v>
      </c>
      <c r="S1134" s="237">
        <f>(O1134+O1135+O1136)/(K1134+K1135+K1136)</f>
      </c>
      <c r="T1134" s="238">
        <v>2</v>
      </c>
      <c r="U1134" s="239">
        <f>F1134/T1134</f>
      </c>
      <c r="V1134" s="240">
        <f>(F1134+4*500)/T1134</f>
      </c>
      <c r="W1134" s="241">
        <v>2107.2000000000007</v>
      </c>
      <c r="X1134" s="240">
        <f>W1134/T1134</f>
      </c>
      <c r="Y1134" s="237">
        <f>T1134/R1134</f>
      </c>
      <c r="Z1134" s="240">
        <f>W1134/F1134</f>
      </c>
      <c r="AA1134" s="239">
        <f>W1134/(F1134+500)</f>
      </c>
      <c r="AB1134" s="238">
        <v>2</v>
      </c>
      <c r="AC1134" s="238">
        <v>2107.2</v>
      </c>
      <c r="AD1134" s="237">
        <f>AB1134/T1134</f>
      </c>
      <c r="AE1134" s="240">
        <f>(W1134-AC1134)/(F1134+500)</f>
      </c>
      <c r="AF1134" s="240" t="s">
        <v>250</v>
      </c>
    </row>
    <row r="1135">
      <c r="A1135" s="319"/>
      <c r="B1135" s="316"/>
      <c r="C1135" s="230"/>
      <c r="D1135" s="231" t="s">
        <v>251</v>
      </c>
      <c r="E1135" s="232">
        <v>2630.38</v>
      </c>
      <c r="F1135" s="233"/>
      <c r="G1135" s="232">
        <v>20698</v>
      </c>
      <c r="H1135" s="232">
        <v>845</v>
      </c>
      <c r="I1135" s="234">
        <f t="shared" si="744"/>
      </c>
      <c r="J1135" s="235">
        <f t="shared" si="915"/>
      </c>
      <c r="K1135" s="232">
        <v>26</v>
      </c>
      <c r="L1135" s="235">
        <f t="shared" si="977"/>
      </c>
      <c r="M1135" s="232">
        <v>2</v>
      </c>
      <c r="N1135" s="236">
        <f t="shared" si="1039"/>
      </c>
      <c r="O1135" s="232">
        <v>4</v>
      </c>
      <c r="P1135" s="236">
        <f t="shared" si="1080"/>
      </c>
      <c r="Q1135" s="237"/>
      <c r="R1135" s="238"/>
      <c r="S1135" s="237"/>
      <c r="T1135" s="238"/>
      <c r="U1135" s="239"/>
      <c r="V1135" s="240"/>
      <c r="W1135" s="241"/>
      <c r="X1135" s="240"/>
      <c r="Y1135" s="237"/>
      <c r="Z1135" s="240"/>
      <c r="AA1135" s="239"/>
      <c r="AB1135" s="238"/>
      <c r="AC1135" s="238"/>
      <c r="AD1135" s="237"/>
      <c r="AE1135" s="240"/>
      <c r="AF1135" s="242"/>
    </row>
    <row r="1136">
      <c r="A1136" s="319"/>
      <c r="B1136" s="316"/>
      <c r="C1136" s="230"/>
      <c r="D1136" s="231" t="s">
        <v>319</v>
      </c>
      <c r="E1136" s="232">
        <v>0</v>
      </c>
      <c r="F1136" s="233"/>
      <c r="G1136" s="232">
        <v>11</v>
      </c>
      <c r="H1136" s="232">
        <v>0</v>
      </c>
      <c r="I1136" s="234">
        <f t="shared" si="744"/>
      </c>
      <c r="J1136" s="235">
        <f t="shared" si="915"/>
      </c>
      <c r="K1136" s="232">
        <v>0</v>
      </c>
      <c r="L1136" s="235">
        <f t="shared" si="977"/>
      </c>
      <c r="M1136" s="232">
        <v>0</v>
      </c>
      <c r="N1136" s="236">
        <f t="shared" si="1039"/>
      </c>
      <c r="O1136" s="232">
        <v>0</v>
      </c>
      <c r="P1136" s="236">
        <f t="shared" si="1080"/>
      </c>
      <c r="Q1136" s="237"/>
      <c r="R1136" s="238"/>
      <c r="S1136" s="237"/>
      <c r="T1136" s="238"/>
      <c r="U1136" s="239"/>
      <c r="V1136" s="240"/>
      <c r="W1136" s="241"/>
      <c r="X1136" s="240"/>
      <c r="Y1136" s="237"/>
      <c r="Z1136" s="240"/>
      <c r="AA1136" s="239"/>
      <c r="AB1136" s="238"/>
      <c r="AC1136" s="238"/>
      <c r="AD1136" s="237"/>
      <c r="AE1136" s="240"/>
      <c r="AF1136" s="242" t="s">
        <v>316</v>
      </c>
    </row>
    <row r="1137">
      <c r="A1137" s="319"/>
      <c r="B1137" s="316" t="s">
        <v>261</v>
      </c>
      <c r="C1137" s="230" t="s">
        <v>259</v>
      </c>
      <c r="D1137" s="231" t="s">
        <v>249</v>
      </c>
      <c r="E1137" s="232">
        <v>1320.17</v>
      </c>
      <c r="F1137" s="233">
        <f>E1137+E1138+E1139</f>
      </c>
      <c r="G1137" s="232">
        <v>4749</v>
      </c>
      <c r="H1137" s="232">
        <v>33</v>
      </c>
      <c r="I1137" s="234">
        <f t="shared" si="744"/>
      </c>
      <c r="J1137" s="235">
        <f t="shared" si="915"/>
      </c>
      <c r="K1137" s="232">
        <v>21</v>
      </c>
      <c r="L1137" s="235">
        <f t="shared" si="977"/>
      </c>
      <c r="M1137" s="232">
        <v>0</v>
      </c>
      <c r="N1137" s="236">
        <f t="shared" si="1039"/>
      </c>
      <c r="O1137" s="232">
        <v>4</v>
      </c>
      <c r="P1137" s="236">
        <f t="shared" si="1080"/>
      </c>
      <c r="Q1137" s="237">
        <f>(M1137+M1138+M1139)/(O1137+O1138+O1139)</f>
      </c>
      <c r="R1137" s="238">
        <v>4</v>
      </c>
      <c r="S1137" s="237">
        <f>(O1137+O1138+O1139)/(K1137+K1138+K1139)</f>
      </c>
      <c r="T1137" s="238">
        <v>1</v>
      </c>
      <c r="U1137" s="239">
        <f>F1137/T1137</f>
      </c>
      <c r="V1137" s="240">
        <f>(F1137+4*500)/T1137</f>
      </c>
      <c r="W1137" s="239">
        <v>612</v>
      </c>
      <c r="X1137" s="240">
        <f>W1137/T1137</f>
      </c>
      <c r="Y1137" s="237">
        <f>T1137/R1137</f>
      </c>
      <c r="Z1137" s="240">
        <f>W1137/F1137</f>
      </c>
      <c r="AA1137" s="239">
        <f>W1137/(F1137+500)</f>
      </c>
      <c r="AB1137" s="238">
        <v>0</v>
      </c>
      <c r="AC1137" s="238">
        <v>0</v>
      </c>
      <c r="AD1137" s="237">
        <f>AB1137/T1137</f>
      </c>
      <c r="AE1137" s="240">
        <f>(W1137-AC1137)/(F1137+500)</f>
      </c>
      <c r="AF1137" s="240" t="s">
        <v>250</v>
      </c>
    </row>
    <row r="1138">
      <c r="A1138" s="319"/>
      <c r="B1138" s="316"/>
      <c r="C1138" s="230"/>
      <c r="D1138" s="231" t="s">
        <v>251</v>
      </c>
      <c r="E1138" s="232">
        <v>1738.76</v>
      </c>
      <c r="F1138" s="233"/>
      <c r="G1138" s="232">
        <v>11860</v>
      </c>
      <c r="H1138" s="232">
        <v>541</v>
      </c>
      <c r="I1138" s="234">
        <f t="shared" si="744"/>
      </c>
      <c r="J1138" s="235">
        <f t="shared" si="915"/>
      </c>
      <c r="K1138" s="232">
        <v>21</v>
      </c>
      <c r="L1138" s="235">
        <f t="shared" si="977"/>
      </c>
      <c r="M1138" s="232">
        <v>0</v>
      </c>
      <c r="N1138" s="236">
        <f t="shared" si="1039"/>
      </c>
      <c r="O1138" s="232">
        <v>0</v>
      </c>
      <c r="P1138" s="236">
        <f t="shared" si="1080"/>
      </c>
      <c r="Q1138" s="237"/>
      <c r="R1138" s="238"/>
      <c r="S1138" s="237"/>
      <c r="T1138" s="238"/>
      <c r="U1138" s="239"/>
      <c r="V1138" s="240"/>
      <c r="W1138" s="239"/>
      <c r="X1138" s="240"/>
      <c r="Y1138" s="237"/>
      <c r="Z1138" s="240"/>
      <c r="AA1138" s="239"/>
      <c r="AB1138" s="238"/>
      <c r="AC1138" s="238"/>
      <c r="AD1138" s="237"/>
      <c r="AE1138" s="240"/>
      <c r="AF1138" s="242"/>
    </row>
    <row r="1139">
      <c r="A1139" s="319"/>
      <c r="B1139" s="316"/>
      <c r="C1139" s="230"/>
      <c r="D1139" s="231" t="s">
        <v>319</v>
      </c>
      <c r="E1139" s="232">
        <v>0</v>
      </c>
      <c r="F1139" s="233"/>
      <c r="G1139" s="232">
        <v>4</v>
      </c>
      <c r="H1139" s="232">
        <v>0</v>
      </c>
      <c r="I1139" s="234">
        <f t="shared" si="744"/>
      </c>
      <c r="J1139" s="235">
        <f t="shared" si="915"/>
      </c>
      <c r="K1139" s="232">
        <v>0</v>
      </c>
      <c r="L1139" s="235">
        <f t="shared" si="977"/>
      </c>
      <c r="M1139" s="232">
        <v>0</v>
      </c>
      <c r="N1139" s="236">
        <f t="shared" si="1039"/>
      </c>
      <c r="O1139" s="232">
        <v>0</v>
      </c>
      <c r="P1139" s="236">
        <f t="shared" si="1080"/>
      </c>
      <c r="Q1139" s="237"/>
      <c r="R1139" s="238"/>
      <c r="S1139" s="237"/>
      <c r="T1139" s="238"/>
      <c r="U1139" s="239"/>
      <c r="V1139" s="240"/>
      <c r="W1139" s="239"/>
      <c r="X1139" s="240"/>
      <c r="Y1139" s="237"/>
      <c r="Z1139" s="240"/>
      <c r="AA1139" s="239"/>
      <c r="AB1139" s="238"/>
      <c r="AC1139" s="238"/>
      <c r="AD1139" s="237"/>
      <c r="AE1139" s="240"/>
      <c r="AF1139" s="242" t="s">
        <v>316</v>
      </c>
    </row>
    <row r="1140">
      <c r="A1140" s="319"/>
      <c r="B1140" s="246" t="s">
        <v>257</v>
      </c>
      <c r="C1140" s="246"/>
      <c r="D1140" s="246"/>
      <c r="E1140" s="247">
        <f>SUM(E1128:E1139)</f>
      </c>
      <c r="F1140" s="247">
        <f>SUM(F1128:F1139)</f>
      </c>
      <c r="G1140" s="247">
        <f>SUM(G1128:G1139)</f>
      </c>
      <c r="H1140" s="247">
        <f>SUM(H1128:H1139)</f>
      </c>
      <c r="I1140" s="248">
        <f t="shared" si="744"/>
      </c>
      <c r="J1140" s="249">
        <f t="shared" si="915"/>
      </c>
      <c r="K1140" s="247">
        <f>SUM(K1128:K1139)</f>
      </c>
      <c r="L1140" s="249">
        <f t="shared" si="977"/>
      </c>
      <c r="M1140" s="247">
        <f>SUM(M1128:M1139)</f>
      </c>
      <c r="N1140" s="250">
        <f t="shared" si="1039"/>
      </c>
      <c r="O1140" s="247">
        <f>SUM(O1128:O1139)</f>
      </c>
      <c r="P1140" s="250">
        <f t="shared" si="1080"/>
      </c>
      <c r="Q1140" s="251">
        <f>M1140/O1140</f>
      </c>
      <c r="R1140" s="247">
        <f>SUM(R1128:R1139)</f>
      </c>
      <c r="S1140" s="251">
        <f>(O1140+O1140)/(K1140+K1140)</f>
      </c>
      <c r="T1140" s="247">
        <f>SUM(T1128:T1139)</f>
      </c>
      <c r="U1140" s="252">
        <f t="shared" ref="U1140:U1141" si="106">F1140/T1140</f>
      </c>
      <c r="V1140" s="253">
        <f>(F1140+5*500)/T1140</f>
      </c>
      <c r="W1140" s="247">
        <f>SUM(W1128:W1139)</f>
      </c>
      <c r="X1140" s="254">
        <f t="shared" ref="X1140:X1141" si="274">W1140/T1140</f>
      </c>
      <c r="Y1140" s="251">
        <f t="shared" ref="Y1140:Y1141" si="412">T1140/R1140</f>
      </c>
      <c r="Z1140" s="253">
        <f t="shared" ref="Z1140:Z1141" si="550">W1140/F1140</f>
      </c>
      <c r="AA1140" s="253">
        <f>W1140/(F1140+COUNT(W1128:W1139)*500)</f>
      </c>
      <c r="AB1140" s="247">
        <f>SUM(AB1128:AB1139)</f>
      </c>
      <c r="AC1140" s="247">
        <f>SUM(AC1128:AC1139)</f>
      </c>
      <c r="AD1140" s="251">
        <f t="shared" ref="AD1140:AD1141" si="688">AB1140/T1140</f>
      </c>
      <c r="AE1140" s="255">
        <f>(W1140-AC1140)/(F1140+COUNT(W1128:W1139)*500)</f>
      </c>
      <c r="AF1140" s="240"/>
    </row>
    <row r="1141">
      <c r="A1141" s="319"/>
      <c r="B1141" s="316" t="s">
        <v>262</v>
      </c>
      <c r="C1141" s="256" t="s">
        <v>325</v>
      </c>
      <c r="D1141" s="231" t="s">
        <v>249</v>
      </c>
      <c r="E1141" s="232">
        <v>864.66</v>
      </c>
      <c r="F1141" s="233">
        <f>E1141+E1142+E1143</f>
      </c>
      <c r="G1141" s="232">
        <v>3481</v>
      </c>
      <c r="H1141" s="232">
        <v>62</v>
      </c>
      <c r="I1141" s="234">
        <f t="shared" si="744"/>
      </c>
      <c r="J1141" s="235">
        <f t="shared" si="915"/>
      </c>
      <c r="K1141" s="232">
        <v>13</v>
      </c>
      <c r="L1141" s="235">
        <f t="shared" si="977"/>
      </c>
      <c r="M1141" s="232">
        <v>0</v>
      </c>
      <c r="N1141" s="236">
        <f t="shared" si="1039"/>
      </c>
      <c r="O1141" s="232">
        <v>2</v>
      </c>
      <c r="P1141" s="236">
        <f t="shared" si="1080"/>
      </c>
      <c r="Q1141" s="237">
        <f>(M1141+M1142+M1143)/(O1141+O1142+O1143)</f>
      </c>
      <c r="R1141" s="238">
        <v>4</v>
      </c>
      <c r="S1141" s="237">
        <f>(O1141+O1142+O1143)/(K1141+K1142+K1143)</f>
      </c>
      <c r="T1141" s="238">
        <v>1</v>
      </c>
      <c r="U1141" s="239">
        <f t="shared" si="106"/>
      </c>
      <c r="V1141" s="240">
        <f>(F1141+4*500)/T1141</f>
      </c>
      <c r="W1141" s="241">
        <v>2011.199999999997</v>
      </c>
      <c r="X1141" s="240">
        <f t="shared" si="274"/>
      </c>
      <c r="Y1141" s="237">
        <f t="shared" si="412"/>
      </c>
      <c r="Z1141" s="240">
        <f t="shared" si="550"/>
      </c>
      <c r="AA1141" s="239">
        <f>W1141/(F1141+500)</f>
      </c>
      <c r="AB1141" s="238">
        <v>0</v>
      </c>
      <c r="AC1141" s="238">
        <v>0</v>
      </c>
      <c r="AD1141" s="237">
        <f t="shared" si="688"/>
      </c>
      <c r="AE1141" s="240">
        <f>(W1141-AC1141)/(F1141+500)</f>
      </c>
      <c r="AF1141" s="240" t="s">
        <v>266</v>
      </c>
    </row>
    <row r="1142">
      <c r="A1142" s="319"/>
      <c r="B1142" s="316"/>
      <c r="C1142" s="256"/>
      <c r="D1142" s="231" t="s">
        <v>251</v>
      </c>
      <c r="E1142" s="232">
        <v>2151.96</v>
      </c>
      <c r="F1142" s="233"/>
      <c r="G1142" s="232">
        <v>15729</v>
      </c>
      <c r="H1142" s="232">
        <v>746</v>
      </c>
      <c r="I1142" s="234">
        <f t="shared" si="744"/>
      </c>
      <c r="J1142" s="235">
        <f t="shared" si="915"/>
      </c>
      <c r="K1142" s="232">
        <v>51</v>
      </c>
      <c r="L1142" s="235">
        <f t="shared" si="977"/>
      </c>
      <c r="M1142" s="232">
        <v>1</v>
      </c>
      <c r="N1142" s="236">
        <f t="shared" si="1039"/>
      </c>
      <c r="O1142" s="232">
        <v>3</v>
      </c>
      <c r="P1142" s="236">
        <f t="shared" si="1080"/>
      </c>
      <c r="Q1142" s="237"/>
      <c r="R1142" s="238"/>
      <c r="S1142" s="237"/>
      <c r="T1142" s="238"/>
      <c r="U1142" s="239"/>
      <c r="V1142" s="240"/>
      <c r="W1142" s="241"/>
      <c r="X1142" s="240"/>
      <c r="Y1142" s="237"/>
      <c r="Z1142" s="240"/>
      <c r="AA1142" s="239"/>
      <c r="AB1142" s="238"/>
      <c r="AC1142" s="238"/>
      <c r="AD1142" s="237"/>
      <c r="AE1142" s="240"/>
      <c r="AF1142" s="242"/>
    </row>
    <row r="1143">
      <c r="A1143" s="319"/>
      <c r="B1143" s="316"/>
      <c r="C1143" s="256"/>
      <c r="D1143" s="231" t="s">
        <v>319</v>
      </c>
      <c r="E1143" s="232">
        <v>0</v>
      </c>
      <c r="F1143" s="233"/>
      <c r="G1143" s="232">
        <v>6</v>
      </c>
      <c r="H1143" s="232">
        <v>0</v>
      </c>
      <c r="I1143" s="234">
        <f t="shared" si="744"/>
      </c>
      <c r="J1143" s="235">
        <f t="shared" si="915"/>
      </c>
      <c r="K1143" s="232">
        <v>0</v>
      </c>
      <c r="L1143" s="235">
        <f t="shared" si="977"/>
      </c>
      <c r="M1143" s="232">
        <v>0</v>
      </c>
      <c r="N1143" s="236">
        <f t="shared" si="1039"/>
      </c>
      <c r="O1143" s="232">
        <v>0</v>
      </c>
      <c r="P1143" s="236">
        <f t="shared" si="1080"/>
      </c>
      <c r="Q1143" s="237"/>
      <c r="R1143" s="238"/>
      <c r="S1143" s="237"/>
      <c r="T1143" s="238"/>
      <c r="U1143" s="239"/>
      <c r="V1143" s="240"/>
      <c r="W1143" s="241"/>
      <c r="X1143" s="240"/>
      <c r="Y1143" s="237"/>
      <c r="Z1143" s="240"/>
      <c r="AA1143" s="239"/>
      <c r="AB1143" s="238"/>
      <c r="AC1143" s="238"/>
      <c r="AD1143" s="237"/>
      <c r="AE1143" s="240"/>
      <c r="AF1143" s="242" t="s">
        <v>252</v>
      </c>
    </row>
    <row r="1144">
      <c r="A1144" s="319"/>
      <c r="B1144" s="316" t="s">
        <v>263</v>
      </c>
      <c r="C1144" s="256" t="s">
        <v>325</v>
      </c>
      <c r="D1144" s="231" t="s">
        <v>249</v>
      </c>
      <c r="E1144" s="232">
        <v>243.03</v>
      </c>
      <c r="F1144" s="233">
        <f>E1144+E1145+E1146</f>
      </c>
      <c r="G1144" s="232">
        <v>580</v>
      </c>
      <c r="H1144" s="232">
        <v>30</v>
      </c>
      <c r="I1144" s="234">
        <f t="shared" si="744"/>
      </c>
      <c r="J1144" s="235">
        <f t="shared" si="915"/>
      </c>
      <c r="K1144" s="232">
        <v>2</v>
      </c>
      <c r="L1144" s="235">
        <f t="shared" si="977"/>
      </c>
      <c r="M1144" s="232">
        <v>0</v>
      </c>
      <c r="N1144" s="236">
        <f t="shared" si="1039"/>
      </c>
      <c r="O1144" s="232">
        <v>2</v>
      </c>
      <c r="P1144" s="236">
        <f t="shared" si="1080"/>
      </c>
      <c r="Q1144" s="237">
        <f>(M1144+M1145+M1146)/(O1144+O1145+O1146)</f>
      </c>
      <c r="R1144" s="238">
        <v>3</v>
      </c>
      <c r="S1144" s="237">
        <f>(O1144+O1145+O1146)/(K1144+K1145+K1146)</f>
      </c>
      <c r="T1144" s="238">
        <v>1</v>
      </c>
      <c r="U1144" s="239">
        <f>F1144/T1144</f>
      </c>
      <c r="V1144" s="240">
        <f>(F1144+4*500)/T1144</f>
      </c>
      <c r="W1144" s="241">
        <v>2407.2000000000007</v>
      </c>
      <c r="X1144" s="240">
        <f>W1144/T1144</f>
      </c>
      <c r="Y1144" s="237">
        <f>T1144/R1144</f>
      </c>
      <c r="Z1144" s="240">
        <f>W1144/F1144</f>
      </c>
      <c r="AA1144" s="239">
        <f>W1144/(F1144+500)</f>
      </c>
      <c r="AB1144" s="238">
        <v>1</v>
      </c>
      <c r="AC1144" s="238">
        <v>2407.2</v>
      </c>
      <c r="AD1144" s="237">
        <f>AB1144/T1144</f>
      </c>
      <c r="AE1144" s="240">
        <f>(W1144-AC1144)/(F1144+500)</f>
      </c>
      <c r="AF1144" s="240" t="s">
        <v>266</v>
      </c>
    </row>
    <row r="1145">
      <c r="A1145" s="319"/>
      <c r="B1145" s="316"/>
      <c r="C1145" s="256"/>
      <c r="D1145" s="231" t="s">
        <v>251</v>
      </c>
      <c r="E1145" s="232">
        <v>1638.37</v>
      </c>
      <c r="F1145" s="233"/>
      <c r="G1145" s="232">
        <v>11090</v>
      </c>
      <c r="H1145" s="232">
        <v>533</v>
      </c>
      <c r="I1145" s="234">
        <f t="shared" si="744"/>
      </c>
      <c r="J1145" s="235">
        <f t="shared" si="915"/>
      </c>
      <c r="K1145" s="232">
        <v>38</v>
      </c>
      <c r="L1145" s="235">
        <f t="shared" si="977"/>
      </c>
      <c r="M1145" s="232">
        <v>1</v>
      </c>
      <c r="N1145" s="236">
        <f t="shared" si="1039"/>
      </c>
      <c r="O1145" s="232">
        <v>3</v>
      </c>
      <c r="P1145" s="236">
        <f t="shared" si="1080"/>
      </c>
      <c r="Q1145" s="237"/>
      <c r="R1145" s="238"/>
      <c r="S1145" s="237"/>
      <c r="T1145" s="238"/>
      <c r="U1145" s="239"/>
      <c r="V1145" s="240"/>
      <c r="W1145" s="241"/>
      <c r="X1145" s="240"/>
      <c r="Y1145" s="237"/>
      <c r="Z1145" s="240"/>
      <c r="AA1145" s="239"/>
      <c r="AB1145" s="238"/>
      <c r="AC1145" s="238"/>
      <c r="AD1145" s="237"/>
      <c r="AE1145" s="240"/>
      <c r="AF1145" s="242"/>
    </row>
    <row r="1146">
      <c r="A1146" s="319"/>
      <c r="B1146" s="316"/>
      <c r="C1146" s="256"/>
      <c r="D1146" s="231" t="s">
        <v>319</v>
      </c>
      <c r="E1146" s="232">
        <v>0</v>
      </c>
      <c r="F1146" s="233"/>
      <c r="G1146" s="232">
        <v>1</v>
      </c>
      <c r="H1146" s="232">
        <v>0</v>
      </c>
      <c r="I1146" s="234">
        <f t="shared" si="744"/>
      </c>
      <c r="J1146" s="235">
        <f t="shared" si="915"/>
      </c>
      <c r="K1146" s="232">
        <v>0</v>
      </c>
      <c r="L1146" s="235">
        <f t="shared" si="977"/>
      </c>
      <c r="M1146" s="232">
        <v>0</v>
      </c>
      <c r="N1146" s="236">
        <f t="shared" si="1039"/>
      </c>
      <c r="O1146" s="232">
        <v>0</v>
      </c>
      <c r="P1146" s="236">
        <f t="shared" si="1080"/>
      </c>
      <c r="Q1146" s="237"/>
      <c r="R1146" s="238"/>
      <c r="S1146" s="237"/>
      <c r="T1146" s="238"/>
      <c r="U1146" s="239"/>
      <c r="V1146" s="240"/>
      <c r="W1146" s="241"/>
      <c r="X1146" s="240"/>
      <c r="Y1146" s="237"/>
      <c r="Z1146" s="240"/>
      <c r="AA1146" s="239"/>
      <c r="AB1146" s="238"/>
      <c r="AC1146" s="238"/>
      <c r="AD1146" s="237"/>
      <c r="AE1146" s="240"/>
      <c r="AF1146" s="242" t="s">
        <v>252</v>
      </c>
    </row>
    <row r="1147">
      <c r="A1147" s="319"/>
      <c r="B1147" s="316" t="s">
        <v>264</v>
      </c>
      <c r="C1147" s="256" t="s">
        <v>325</v>
      </c>
      <c r="D1147" s="231" t="s">
        <v>249</v>
      </c>
      <c r="E1147" s="232">
        <v>1079.14</v>
      </c>
      <c r="F1147" s="233">
        <f>E1147+E1148+E1149</f>
      </c>
      <c r="G1147" s="232">
        <v>5183</v>
      </c>
      <c r="H1147" s="232">
        <v>49</v>
      </c>
      <c r="I1147" s="234">
        <f t="shared" si="744"/>
      </c>
      <c r="J1147" s="235">
        <f t="shared" si="915"/>
      </c>
      <c r="K1147" s="232">
        <v>15</v>
      </c>
      <c r="L1147" s="235">
        <f t="shared" si="977"/>
      </c>
      <c r="M1147" s="232">
        <v>0</v>
      </c>
      <c r="N1147" s="236">
        <f t="shared" si="1039"/>
      </c>
      <c r="O1147" s="232">
        <v>3</v>
      </c>
      <c r="P1147" s="236">
        <f t="shared" si="1080"/>
      </c>
      <c r="Q1147" s="237">
        <f>(M1147+M1148+M1149)/(O1147+O1148+O1149)</f>
      </c>
      <c r="R1147" s="238">
        <v>2</v>
      </c>
      <c r="S1147" s="237">
        <f>(O1147+O1148+O1149)/(K1147+K1148+K1149)</f>
      </c>
      <c r="T1147" s="238">
        <v>1</v>
      </c>
      <c r="U1147" s="239">
        <f>F1147/T1147</f>
      </c>
      <c r="V1147" s="240">
        <f>(F1147+4*500)/T1147</f>
      </c>
      <c r="W1147" s="241">
        <v>2407.2000000000007</v>
      </c>
      <c r="X1147" s="240">
        <f>W1147/T1147</f>
      </c>
      <c r="Y1147" s="237">
        <f>T1147/R1147</f>
      </c>
      <c r="Z1147" s="240">
        <f>W1147/F1147</f>
      </c>
      <c r="AA1147" s="239">
        <f>W1147/(F1147+500)</f>
      </c>
      <c r="AB1147" s="238">
        <v>0</v>
      </c>
      <c r="AC1147" s="238">
        <v>0</v>
      </c>
      <c r="AD1147" s="237">
        <f>AB1147/T1147</f>
      </c>
      <c r="AE1147" s="240">
        <f>(W1147-AC1147)/(F1147+500)</f>
      </c>
      <c r="AF1147" s="240" t="s">
        <v>266</v>
      </c>
    </row>
    <row r="1148">
      <c r="A1148" s="319"/>
      <c r="B1148" s="316"/>
      <c r="C1148" s="256"/>
      <c r="D1148" s="231" t="s">
        <v>251</v>
      </c>
      <c r="E1148" s="232">
        <v>2256.67</v>
      </c>
      <c r="F1148" s="233"/>
      <c r="G1148" s="232">
        <v>12132</v>
      </c>
      <c r="H1148" s="232">
        <v>575</v>
      </c>
      <c r="I1148" s="234">
        <f t="shared" si="744"/>
      </c>
      <c r="J1148" s="235">
        <f t="shared" si="915"/>
      </c>
      <c r="K1148" s="232">
        <v>42</v>
      </c>
      <c r="L1148" s="235">
        <f t="shared" si="977"/>
      </c>
      <c r="M1148" s="232">
        <v>0</v>
      </c>
      <c r="N1148" s="236">
        <f t="shared" si="1039"/>
      </c>
      <c r="O1148" s="232">
        <v>1</v>
      </c>
      <c r="P1148" s="236">
        <f t="shared" si="1080"/>
      </c>
      <c r="Q1148" s="237"/>
      <c r="R1148" s="238"/>
      <c r="S1148" s="237"/>
      <c r="T1148" s="238"/>
      <c r="U1148" s="239"/>
      <c r="V1148" s="240"/>
      <c r="W1148" s="241"/>
      <c r="X1148" s="240"/>
      <c r="Y1148" s="237"/>
      <c r="Z1148" s="240"/>
      <c r="AA1148" s="239"/>
      <c r="AB1148" s="238"/>
      <c r="AC1148" s="238"/>
      <c r="AD1148" s="237"/>
      <c r="AE1148" s="240"/>
      <c r="AF1148" s="240"/>
    </row>
    <row r="1149">
      <c r="A1149" s="319"/>
      <c r="B1149" s="316"/>
      <c r="C1149" s="256"/>
      <c r="D1149" s="231" t="s">
        <v>319</v>
      </c>
      <c r="E1149" s="232">
        <v>0</v>
      </c>
      <c r="F1149" s="233"/>
      <c r="G1149" s="232">
        <v>1</v>
      </c>
      <c r="H1149" s="232">
        <v>0</v>
      </c>
      <c r="I1149" s="234">
        <f t="shared" si="744"/>
      </c>
      <c r="J1149" s="235">
        <f t="shared" si="915"/>
      </c>
      <c r="K1149" s="232">
        <v>0</v>
      </c>
      <c r="L1149" s="235">
        <f t="shared" si="977"/>
      </c>
      <c r="M1149" s="232">
        <v>0</v>
      </c>
      <c r="N1149" s="236">
        <f t="shared" si="1039"/>
      </c>
      <c r="O1149" s="232">
        <v>0</v>
      </c>
      <c r="P1149" s="236">
        <f t="shared" si="1080"/>
      </c>
      <c r="Q1149" s="237"/>
      <c r="R1149" s="238"/>
      <c r="S1149" s="237"/>
      <c r="T1149" s="238"/>
      <c r="U1149" s="239"/>
      <c r="V1149" s="240"/>
      <c r="W1149" s="241"/>
      <c r="X1149" s="240"/>
      <c r="Y1149" s="237"/>
      <c r="Z1149" s="240"/>
      <c r="AA1149" s="239"/>
      <c r="AB1149" s="238"/>
      <c r="AC1149" s="238"/>
      <c r="AD1149" s="237"/>
      <c r="AE1149" s="240"/>
      <c r="AF1149" s="240" t="s">
        <v>252</v>
      </c>
    </row>
    <row r="1150">
      <c r="A1150" s="319"/>
      <c r="B1150" s="316" t="s">
        <v>268</v>
      </c>
      <c r="C1150" s="256" t="s">
        <v>325</v>
      </c>
      <c r="D1150" s="231" t="s">
        <v>249</v>
      </c>
      <c r="E1150" s="303">
        <v>652.28</v>
      </c>
      <c r="F1150" s="233">
        <f>E1150+E1151+E1152</f>
      </c>
      <c r="G1150" s="303">
        <v>2328</v>
      </c>
      <c r="H1150" s="232">
        <v>50</v>
      </c>
      <c r="I1150" s="234">
        <f t="shared" si="744"/>
      </c>
      <c r="J1150" s="235">
        <f t="shared" si="915"/>
      </c>
      <c r="K1150" s="232">
        <v>10</v>
      </c>
      <c r="L1150" s="235">
        <f t="shared" si="977"/>
      </c>
      <c r="M1150" s="232">
        <v>0</v>
      </c>
      <c r="N1150" s="236">
        <f t="shared" si="1039"/>
      </c>
      <c r="O1150" s="232">
        <v>2</v>
      </c>
      <c r="P1150" s="236">
        <f t="shared" si="1080"/>
      </c>
      <c r="Q1150" s="237">
        <f>(M1150+M1151+M1152)/(O1150+O1151+O1152)</f>
      </c>
      <c r="R1150" s="238">
        <v>4</v>
      </c>
      <c r="S1150" s="237">
        <f>(O1150+O1151+O1152)/(K1150+K1151+K1152)</f>
      </c>
      <c r="T1150" s="238">
        <v>1</v>
      </c>
      <c r="U1150" s="239">
        <f>F1150/T1150</f>
      </c>
      <c r="V1150" s="240">
        <f>(F1150+4*500)/T1150</f>
      </c>
      <c r="W1150" s="239">
        <v>360</v>
      </c>
      <c r="X1150" s="240">
        <f>W1150/T1150</f>
      </c>
      <c r="Y1150" s="237">
        <f>T1150/R1150</f>
      </c>
      <c r="Z1150" s="240">
        <f>W1150/F1150</f>
      </c>
      <c r="AA1150" s="239">
        <f>W1150/(F1150+500)</f>
      </c>
      <c r="AB1150" s="238">
        <v>0</v>
      </c>
      <c r="AC1150" s="238">
        <v>0</v>
      </c>
      <c r="AD1150" s="237">
        <f>AB1150/T1150</f>
      </c>
      <c r="AE1150" s="240">
        <f>(W1150-AC1150)/(F1150+500)</f>
      </c>
      <c r="AF1150" s="240" t="s">
        <v>266</v>
      </c>
    </row>
    <row r="1151">
      <c r="A1151" s="319"/>
      <c r="B1151" s="316"/>
      <c r="C1151" s="256"/>
      <c r="D1151" s="231" t="s">
        <v>251</v>
      </c>
      <c r="E1151" s="303">
        <v>1371.44</v>
      </c>
      <c r="F1151" s="233"/>
      <c r="G1151" s="303">
        <v>8421</v>
      </c>
      <c r="H1151" s="232">
        <v>339</v>
      </c>
      <c r="I1151" s="234">
        <f t="shared" si="744"/>
      </c>
      <c r="J1151" s="235">
        <f t="shared" si="915"/>
      </c>
      <c r="K1151" s="232">
        <v>15</v>
      </c>
      <c r="L1151" s="235">
        <f t="shared" si="977"/>
      </c>
      <c r="M1151" s="232">
        <v>1</v>
      </c>
      <c r="N1151" s="236">
        <f t="shared" si="1039"/>
      </c>
      <c r="O1151" s="232">
        <v>2</v>
      </c>
      <c r="P1151" s="236">
        <f t="shared" si="1080"/>
      </c>
      <c r="Q1151" s="237"/>
      <c r="R1151" s="238"/>
      <c r="S1151" s="237"/>
      <c r="T1151" s="238"/>
      <c r="U1151" s="239"/>
      <c r="V1151" s="240"/>
      <c r="W1151" s="239"/>
      <c r="X1151" s="240"/>
      <c r="Y1151" s="237"/>
      <c r="Z1151" s="240"/>
      <c r="AA1151" s="239"/>
      <c r="AB1151" s="238"/>
      <c r="AC1151" s="238"/>
      <c r="AD1151" s="237"/>
      <c r="AE1151" s="240"/>
      <c r="AF1151" s="240"/>
    </row>
    <row r="1152">
      <c r="A1152" s="319"/>
      <c r="B1152" s="316"/>
      <c r="C1152" s="256"/>
      <c r="D1152" s="231" t="s">
        <v>319</v>
      </c>
      <c r="E1152" s="232">
        <v>0</v>
      </c>
      <c r="F1152" s="233"/>
      <c r="G1152" s="232">
        <v>0</v>
      </c>
      <c r="H1152" s="232">
        <v>0</v>
      </c>
      <c r="I1152" s="234">
        <f t="shared" si="744"/>
      </c>
      <c r="J1152" s="235">
        <f t="shared" si="915"/>
      </c>
      <c r="K1152" s="232">
        <v>0</v>
      </c>
      <c r="L1152" s="235">
        <f t="shared" si="977"/>
      </c>
      <c r="M1152" s="232">
        <v>0</v>
      </c>
      <c r="N1152" s="236">
        <f t="shared" si="1039"/>
      </c>
      <c r="O1152" s="232">
        <v>0</v>
      </c>
      <c r="P1152" s="236">
        <f t="shared" si="1080"/>
      </c>
      <c r="Q1152" s="237"/>
      <c r="R1152" s="238"/>
      <c r="S1152" s="237"/>
      <c r="T1152" s="238"/>
      <c r="U1152" s="239"/>
      <c r="V1152" s="240"/>
      <c r="W1152" s="239"/>
      <c r="X1152" s="240"/>
      <c r="Y1152" s="237"/>
      <c r="Z1152" s="240"/>
      <c r="AA1152" s="239"/>
      <c r="AB1152" s="238"/>
      <c r="AC1152" s="238"/>
      <c r="AD1152" s="237"/>
      <c r="AE1152" s="240"/>
      <c r="AF1152" s="240" t="s">
        <v>252</v>
      </c>
    </row>
    <row r="1153">
      <c r="A1153" s="319"/>
      <c r="B1153" s="246" t="s">
        <v>257</v>
      </c>
      <c r="C1153" s="246"/>
      <c r="D1153" s="246"/>
      <c r="E1153" s="247">
        <f>SUM(E1141:E1152)</f>
      </c>
      <c r="F1153" s="247">
        <f>SUM(F1141:F1152)</f>
      </c>
      <c r="G1153" s="247">
        <f>SUM(G1141:G1152)</f>
      </c>
      <c r="H1153" s="247">
        <f>SUM(H1141:H1152)</f>
      </c>
      <c r="I1153" s="248">
        <f t="shared" si="744"/>
      </c>
      <c r="J1153" s="249">
        <f t="shared" si="915"/>
      </c>
      <c r="K1153" s="247">
        <f>SUM(K1141:K1152)</f>
      </c>
      <c r="L1153" s="249">
        <f t="shared" si="977"/>
      </c>
      <c r="M1153" s="247">
        <f>SUM(M1141:M1152)</f>
      </c>
      <c r="N1153" s="250">
        <f t="shared" si="1039"/>
      </c>
      <c r="O1153" s="247">
        <f>SUM(O1141:O1152)</f>
      </c>
      <c r="P1153" s="250">
        <f t="shared" si="1080"/>
      </c>
      <c r="Q1153" s="251">
        <f>M1153/O1153</f>
      </c>
      <c r="R1153" s="247">
        <f>SUM(R1141:R1152)</f>
      </c>
      <c r="S1153" s="251">
        <f>(O1153+O1153)/(K1153+K1153)</f>
      </c>
      <c r="T1153" s="247">
        <f>SUM(T1141:T1152)</f>
      </c>
      <c r="U1153" s="252">
        <f t="shared" ref="U1153:U1154" si="107">F1153/T1153</f>
      </c>
      <c r="V1153" s="253">
        <f>(F1153+5*500)/T1153</f>
      </c>
      <c r="W1153" s="247">
        <f>SUM(W1141:W1152)</f>
      </c>
      <c r="X1153" s="254">
        <f t="shared" ref="X1153:X1154" si="275">W1153/T1153</f>
      </c>
      <c r="Y1153" s="251">
        <f t="shared" ref="Y1153:Y1154" si="413">T1153/R1153</f>
      </c>
      <c r="Z1153" s="253">
        <f t="shared" ref="Z1153:Z1154" si="551">W1153/F1153</f>
      </c>
      <c r="AA1153" s="253">
        <f>W1153/(F1153+COUNT(W1141:W1152)*500)</f>
      </c>
      <c r="AB1153" s="247">
        <f>SUM(AB1141:AB1152)</f>
      </c>
      <c r="AC1153" s="247">
        <f>SUM(AC1141:AC1152)</f>
      </c>
      <c r="AD1153" s="251">
        <f t="shared" ref="AD1153:AD1154" si="689">AB1153/T1153</f>
      </c>
      <c r="AE1153" s="255">
        <f>(W1153-AC1153)/(F1153+COUNT(W1141:W1152)*500)</f>
      </c>
      <c r="AF1153" s="240"/>
    </row>
    <row r="1154">
      <c r="A1154" s="319"/>
      <c r="B1154" s="316" t="s">
        <v>269</v>
      </c>
      <c r="C1154" s="256" t="s">
        <v>273</v>
      </c>
      <c r="D1154" s="231" t="s">
        <v>249</v>
      </c>
      <c r="E1154" s="232">
        <v>300.41</v>
      </c>
      <c r="F1154" s="233">
        <f>E1154+E1155+E1156</f>
      </c>
      <c r="G1154" s="232">
        <v>1346</v>
      </c>
      <c r="H1154" s="232">
        <v>26</v>
      </c>
      <c r="I1154" s="234">
        <f t="shared" si="744"/>
      </c>
      <c r="J1154" s="235">
        <f t="shared" si="915"/>
      </c>
      <c r="K1154" s="232">
        <v>5</v>
      </c>
      <c r="L1154" s="235">
        <f t="shared" si="977"/>
      </c>
      <c r="M1154" s="232">
        <v>0</v>
      </c>
      <c r="N1154" s="236">
        <f t="shared" si="1039"/>
      </c>
      <c r="O1154" s="232">
        <v>2</v>
      </c>
      <c r="P1154" s="236">
        <f t="shared" si="1080"/>
      </c>
      <c r="Q1154" s="237">
        <f>(M1154+M1155+M1156)/(O1154+O1155+O1156)</f>
      </c>
      <c r="R1154" s="238">
        <v>5</v>
      </c>
      <c r="S1154" s="237">
        <f>(O1154+O1155+O1156)/(K1154+K1155+K1156)</f>
      </c>
      <c r="T1154" s="238">
        <v>1</v>
      </c>
      <c r="U1154" s="239">
        <f t="shared" si="107"/>
      </c>
      <c r="V1154" s="240">
        <f>(F1154+4*500)/T1154</f>
      </c>
      <c r="W1154" s="241">
        <v>451.1999999999971</v>
      </c>
      <c r="X1154" s="240">
        <f t="shared" si="275"/>
      </c>
      <c r="Y1154" s="237">
        <f t="shared" si="413"/>
      </c>
      <c r="Z1154" s="240">
        <f t="shared" si="551"/>
      </c>
      <c r="AA1154" s="239">
        <f>W1154/(F1154+500)</f>
      </c>
      <c r="AB1154" s="238">
        <v>0</v>
      </c>
      <c r="AC1154" s="238">
        <v>0</v>
      </c>
      <c r="AD1154" s="237">
        <f t="shared" si="689"/>
      </c>
      <c r="AE1154" s="240">
        <f>(W1154-AC1154)/(F1154+500)</f>
      </c>
      <c r="AF1154" s="240" t="s">
        <v>266</v>
      </c>
    </row>
    <row r="1155">
      <c r="A1155" s="319"/>
      <c r="B1155" s="316"/>
      <c r="C1155" s="256"/>
      <c r="D1155" s="231" t="s">
        <v>251</v>
      </c>
      <c r="E1155" s="232">
        <v>902.71</v>
      </c>
      <c r="F1155" s="233"/>
      <c r="G1155" s="232">
        <v>4893</v>
      </c>
      <c r="H1155" s="232">
        <v>157</v>
      </c>
      <c r="I1155" s="234">
        <f t="shared" si="744"/>
      </c>
      <c r="J1155" s="235">
        <f t="shared" si="915"/>
      </c>
      <c r="K1155" s="232">
        <v>12</v>
      </c>
      <c r="L1155" s="235">
        <f t="shared" si="977"/>
      </c>
      <c r="M1155" s="232">
        <v>1</v>
      </c>
      <c r="N1155" s="236">
        <f t="shared" si="1039"/>
      </c>
      <c r="O1155" s="232">
        <v>2</v>
      </c>
      <c r="P1155" s="236">
        <f t="shared" si="1080"/>
      </c>
      <c r="Q1155" s="237"/>
      <c r="R1155" s="238"/>
      <c r="S1155" s="237"/>
      <c r="T1155" s="238"/>
      <c r="U1155" s="239"/>
      <c r="V1155" s="240"/>
      <c r="W1155" s="241"/>
      <c r="X1155" s="240"/>
      <c r="Y1155" s="237"/>
      <c r="Z1155" s="240"/>
      <c r="AA1155" s="239"/>
      <c r="AB1155" s="238"/>
      <c r="AC1155" s="238"/>
      <c r="AD1155" s="237"/>
      <c r="AE1155" s="240"/>
      <c r="AF1155" s="242"/>
    </row>
    <row r="1156">
      <c r="A1156" s="319"/>
      <c r="B1156" s="316"/>
      <c r="C1156" s="256"/>
      <c r="D1156" s="231" t="s">
        <v>319</v>
      </c>
      <c r="E1156" s="232">
        <v>0</v>
      </c>
      <c r="F1156" s="233"/>
      <c r="G1156" s="232">
        <v>0</v>
      </c>
      <c r="H1156" s="232">
        <v>0</v>
      </c>
      <c r="I1156" s="234">
        <f t="shared" si="744"/>
      </c>
      <c r="J1156" s="235">
        <f t="shared" si="915"/>
      </c>
      <c r="K1156" s="232">
        <v>0</v>
      </c>
      <c r="L1156" s="235">
        <f t="shared" si="977"/>
      </c>
      <c r="M1156" s="232">
        <v>0</v>
      </c>
      <c r="N1156" s="236">
        <f t="shared" si="1039"/>
      </c>
      <c r="O1156" s="232">
        <v>0</v>
      </c>
      <c r="P1156" s="236">
        <f t="shared" si="1080"/>
      </c>
      <c r="Q1156" s="237"/>
      <c r="R1156" s="238"/>
      <c r="S1156" s="237"/>
      <c r="T1156" s="238"/>
      <c r="U1156" s="239"/>
      <c r="V1156" s="240"/>
      <c r="W1156" s="241"/>
      <c r="X1156" s="240"/>
      <c r="Y1156" s="237"/>
      <c r="Z1156" s="240"/>
      <c r="AA1156" s="239"/>
      <c r="AB1156" s="238"/>
      <c r="AC1156" s="238"/>
      <c r="AD1156" s="237"/>
      <c r="AE1156" s="240"/>
      <c r="AF1156" s="242" t="s">
        <v>252</v>
      </c>
    </row>
    <row r="1157">
      <c r="A1157" s="319"/>
      <c r="B1157" s="316" t="s">
        <v>270</v>
      </c>
      <c r="C1157" s="256" t="s">
        <v>273</v>
      </c>
      <c r="D1157" s="231" t="s">
        <v>249</v>
      </c>
      <c r="E1157" s="232">
        <v>376.64</v>
      </c>
      <c r="F1157" s="233">
        <f>E1157+E1158+E1159</f>
      </c>
      <c r="G1157" s="232">
        <v>1364</v>
      </c>
      <c r="H1157" s="232">
        <v>39</v>
      </c>
      <c r="I1157" s="234">
        <f t="shared" si="744"/>
      </c>
      <c r="J1157" s="235">
        <f t="shared" si="915"/>
      </c>
      <c r="K1157" s="232">
        <v>4</v>
      </c>
      <c r="L1157" s="235">
        <f t="shared" si="977"/>
      </c>
      <c r="M1157" s="232">
        <v>1</v>
      </c>
      <c r="N1157" s="236">
        <f t="shared" si="1039"/>
      </c>
      <c r="O1157" s="232">
        <v>1</v>
      </c>
      <c r="P1157" s="236">
        <f t="shared" si="1080"/>
      </c>
      <c r="Q1157" s="237">
        <f>(M1157+M1158+M1159)/(O1157+O1158+O1159)</f>
      </c>
      <c r="R1157" s="238">
        <v>1</v>
      </c>
      <c r="S1157" s="237">
        <f>(O1157+O1158+O1159)/(K1157+K1158+K1159)</f>
      </c>
      <c r="T1157" s="238">
        <v>1</v>
      </c>
      <c r="U1157" s="239">
        <f>F1157/T1157</f>
      </c>
      <c r="V1157" s="240">
        <f>(F1157+4*500)/T1157</f>
      </c>
      <c r="W1157" s="241">
        <v>2407.2000000000044</v>
      </c>
      <c r="X1157" s="240">
        <f>W1157/T1157</f>
      </c>
      <c r="Y1157" s="237">
        <f>T1157/R1157</f>
      </c>
      <c r="Z1157" s="240">
        <f>W1157/F1157</f>
      </c>
      <c r="AA1157" s="239">
        <f>W1157/(F1157+500)</f>
      </c>
      <c r="AB1157" s="238">
        <v>0</v>
      </c>
      <c r="AC1157" s="238">
        <v>0</v>
      </c>
      <c r="AD1157" s="237">
        <f>AB1157/T1157</f>
      </c>
      <c r="AE1157" s="240">
        <f>(W1157-AC1157)/(F1157+500)</f>
      </c>
      <c r="AF1157" s="240" t="s">
        <v>266</v>
      </c>
    </row>
    <row r="1158">
      <c r="A1158" s="319"/>
      <c r="B1158" s="316"/>
      <c r="C1158" s="256"/>
      <c r="D1158" s="231" t="s">
        <v>251</v>
      </c>
      <c r="E1158" s="232">
        <v>1093.7</v>
      </c>
      <c r="F1158" s="233"/>
      <c r="G1158" s="232">
        <v>5294</v>
      </c>
      <c r="H1158" s="232">
        <v>167</v>
      </c>
      <c r="I1158" s="234">
        <f t="shared" si="744"/>
      </c>
      <c r="J1158" s="235">
        <f t="shared" si="915"/>
      </c>
      <c r="K1158" s="232">
        <v>13</v>
      </c>
      <c r="L1158" s="235">
        <f t="shared" si="977"/>
      </c>
      <c r="M1158" s="232">
        <v>0</v>
      </c>
      <c r="N1158" s="236">
        <f t="shared" si="1039"/>
      </c>
      <c r="O1158" s="232">
        <v>0</v>
      </c>
      <c r="P1158" s="236">
        <f t="shared" si="1080"/>
      </c>
      <c r="Q1158" s="237"/>
      <c r="R1158" s="238"/>
      <c r="S1158" s="237"/>
      <c r="T1158" s="238"/>
      <c r="U1158" s="239"/>
      <c r="V1158" s="240"/>
      <c r="W1158" s="241"/>
      <c r="X1158" s="240"/>
      <c r="Y1158" s="237"/>
      <c r="Z1158" s="240"/>
      <c r="AA1158" s="239"/>
      <c r="AB1158" s="238"/>
      <c r="AC1158" s="238"/>
      <c r="AD1158" s="237"/>
      <c r="AE1158" s="240"/>
      <c r="AF1158" s="242"/>
    </row>
    <row r="1159">
      <c r="A1159" s="319"/>
      <c r="B1159" s="316"/>
      <c r="C1159" s="256"/>
      <c r="D1159" s="231" t="s">
        <v>319</v>
      </c>
      <c r="E1159" s="232">
        <v>0</v>
      </c>
      <c r="F1159" s="233"/>
      <c r="G1159" s="232">
        <v>0</v>
      </c>
      <c r="H1159" s="232">
        <v>0</v>
      </c>
      <c r="I1159" s="234">
        <f t="shared" si="744"/>
      </c>
      <c r="J1159" s="235">
        <f t="shared" si="915"/>
      </c>
      <c r="K1159" s="232">
        <v>0</v>
      </c>
      <c r="L1159" s="235">
        <f t="shared" si="977"/>
      </c>
      <c r="M1159" s="232">
        <v>0</v>
      </c>
      <c r="N1159" s="236">
        <f t="shared" si="1039"/>
      </c>
      <c r="O1159" s="232">
        <v>0</v>
      </c>
      <c r="P1159" s="236">
        <f t="shared" si="1080"/>
      </c>
      <c r="Q1159" s="237"/>
      <c r="R1159" s="238"/>
      <c r="S1159" s="237"/>
      <c r="T1159" s="238"/>
      <c r="U1159" s="239"/>
      <c r="V1159" s="240"/>
      <c r="W1159" s="241"/>
      <c r="X1159" s="240"/>
      <c r="Y1159" s="237"/>
      <c r="Z1159" s="240"/>
      <c r="AA1159" s="239"/>
      <c r="AB1159" s="238"/>
      <c r="AC1159" s="238"/>
      <c r="AD1159" s="237"/>
      <c r="AE1159" s="240"/>
      <c r="AF1159" s="242" t="s">
        <v>252</v>
      </c>
    </row>
    <row r="1160">
      <c r="A1160" s="319"/>
      <c r="B1160" s="316" t="s">
        <v>271</v>
      </c>
      <c r="C1160" s="256" t="s">
        <v>273</v>
      </c>
      <c r="D1160" s="231" t="s">
        <v>249</v>
      </c>
      <c r="E1160" s="232">
        <v>1192.67</v>
      </c>
      <c r="F1160" s="233">
        <f>E1160+E1161+E1162</f>
      </c>
      <c r="G1160" s="232">
        <v>3271</v>
      </c>
      <c r="H1160" s="232">
        <v>79</v>
      </c>
      <c r="I1160" s="234">
        <f t="shared" si="744"/>
      </c>
      <c r="J1160" s="235">
        <f t="shared" si="915"/>
      </c>
      <c r="K1160" s="232">
        <v>18</v>
      </c>
      <c r="L1160" s="235">
        <f t="shared" si="977"/>
      </c>
      <c r="M1160" s="232">
        <v>0</v>
      </c>
      <c r="N1160" s="236">
        <f t="shared" si="1039"/>
      </c>
      <c r="O1160" s="232">
        <v>4</v>
      </c>
      <c r="P1160" s="236">
        <f t="shared" si="1080"/>
      </c>
      <c r="Q1160" s="237">
        <f>(M1160+M1161+M1162)/(O1160+O1161+O1162)</f>
      </c>
      <c r="R1160" s="238">
        <v>11</v>
      </c>
      <c r="S1160" s="237">
        <f>(O1160+O1161+O1162)/(K1160+K1161+K1162)</f>
      </c>
      <c r="T1160" s="238">
        <v>2</v>
      </c>
      <c r="U1160" s="239">
        <f>F1160/T1160</f>
      </c>
      <c r="V1160" s="240">
        <f>(F1160+4*500)/T1160</f>
      </c>
      <c r="W1160" s="241">
        <v>1827.5999999999985</v>
      </c>
      <c r="X1160" s="240">
        <f>W1160/T1160</f>
      </c>
      <c r="Y1160" s="237">
        <f>T1160/R1160</f>
      </c>
      <c r="Z1160" s="240">
        <f>W1160/F1160</f>
      </c>
      <c r="AA1160" s="239">
        <f>W1160/(F1160+500)</f>
      </c>
      <c r="AB1160" s="238">
        <v>0</v>
      </c>
      <c r="AC1160" s="238">
        <v>0</v>
      </c>
      <c r="AD1160" s="237">
        <f>AB1160/T1160</f>
      </c>
      <c r="AE1160" s="240">
        <f>(W1160-AC1160)/(F1160+500)</f>
      </c>
      <c r="AF1160" s="240" t="s">
        <v>266</v>
      </c>
    </row>
    <row r="1161">
      <c r="A1161" s="319"/>
      <c r="B1161" s="316"/>
      <c r="C1161" s="256"/>
      <c r="D1161" s="231" t="s">
        <v>251</v>
      </c>
      <c r="E1161" s="232">
        <v>924.37</v>
      </c>
      <c r="F1161" s="233"/>
      <c r="G1161" s="232">
        <v>5547</v>
      </c>
      <c r="H1161" s="232">
        <v>205</v>
      </c>
      <c r="I1161" s="234">
        <f t="shared" si="744"/>
      </c>
      <c r="J1161" s="235">
        <f t="shared" si="915"/>
      </c>
      <c r="K1161" s="232">
        <v>18</v>
      </c>
      <c r="L1161" s="235">
        <f t="shared" si="977"/>
      </c>
      <c r="M1161" s="232">
        <v>1</v>
      </c>
      <c r="N1161" s="236">
        <f t="shared" si="1039"/>
      </c>
      <c r="O1161" s="232">
        <v>3</v>
      </c>
      <c r="P1161" s="236">
        <f t="shared" si="1080"/>
      </c>
      <c r="Q1161" s="237"/>
      <c r="R1161" s="238"/>
      <c r="S1161" s="237"/>
      <c r="T1161" s="238"/>
      <c r="U1161" s="239"/>
      <c r="V1161" s="240"/>
      <c r="W1161" s="241"/>
      <c r="X1161" s="240"/>
      <c r="Y1161" s="237"/>
      <c r="Z1161" s="240"/>
      <c r="AA1161" s="239"/>
      <c r="AB1161" s="238"/>
      <c r="AC1161" s="238"/>
      <c r="AD1161" s="237"/>
      <c r="AE1161" s="240"/>
      <c r="AF1161" s="240"/>
    </row>
    <row r="1162">
      <c r="A1162" s="319"/>
      <c r="B1162" s="316"/>
      <c r="C1162" s="256"/>
      <c r="D1162" s="231" t="s">
        <v>319</v>
      </c>
      <c r="E1162" s="232">
        <v>0</v>
      </c>
      <c r="F1162" s="233"/>
      <c r="G1162" s="232">
        <v>1</v>
      </c>
      <c r="H1162" s="232">
        <v>0</v>
      </c>
      <c r="I1162" s="234">
        <f t="shared" si="744"/>
      </c>
      <c r="J1162" s="235">
        <f t="shared" si="915"/>
      </c>
      <c r="K1162" s="232">
        <v>0</v>
      </c>
      <c r="L1162" s="235">
        <f t="shared" si="977"/>
      </c>
      <c r="M1162" s="232">
        <v>0</v>
      </c>
      <c r="N1162" s="236">
        <f t="shared" si="1039"/>
      </c>
      <c r="O1162" s="232">
        <v>0</v>
      </c>
      <c r="P1162" s="236">
        <f t="shared" si="1080"/>
      </c>
      <c r="Q1162" s="237"/>
      <c r="R1162" s="238"/>
      <c r="S1162" s="237"/>
      <c r="T1162" s="238"/>
      <c r="U1162" s="239"/>
      <c r="V1162" s="240"/>
      <c r="W1162" s="241"/>
      <c r="X1162" s="240"/>
      <c r="Y1162" s="237"/>
      <c r="Z1162" s="240"/>
      <c r="AA1162" s="239"/>
      <c r="AB1162" s="238"/>
      <c r="AC1162" s="238"/>
      <c r="AD1162" s="237"/>
      <c r="AE1162" s="240"/>
      <c r="AF1162" s="240" t="s">
        <v>252</v>
      </c>
    </row>
    <row r="1163">
      <c r="A1163" s="319"/>
      <c r="B1163" s="316" t="s">
        <v>272</v>
      </c>
      <c r="C1163" s="256" t="s">
        <v>273</v>
      </c>
      <c r="D1163" s="231" t="s">
        <v>249</v>
      </c>
      <c r="E1163" s="303">
        <v>898.24</v>
      </c>
      <c r="F1163" s="233">
        <f>E1163+E1164+E1165</f>
      </c>
      <c r="G1163" s="303">
        <v>2514</v>
      </c>
      <c r="H1163" s="232">
        <v>82</v>
      </c>
      <c r="I1163" s="234">
        <f t="shared" si="744"/>
      </c>
      <c r="J1163" s="235">
        <f t="shared" si="915"/>
      </c>
      <c r="K1163" s="232">
        <v>18</v>
      </c>
      <c r="L1163" s="235">
        <f t="shared" si="977"/>
      </c>
      <c r="M1163" s="232">
        <v>1</v>
      </c>
      <c r="N1163" s="236">
        <f t="shared" si="1039"/>
      </c>
      <c r="O1163" s="232">
        <v>1</v>
      </c>
      <c r="P1163" s="236">
        <f t="shared" si="1080"/>
      </c>
      <c r="Q1163" s="237">
        <f>(M1163+M1164+M1165)/(O1163+O1164+O1165)</f>
      </c>
      <c r="R1163" s="238">
        <v>9</v>
      </c>
      <c r="S1163" s="237">
        <f>(O1163+O1164+O1165)/(K1163+K1164+K1165)</f>
      </c>
      <c r="T1163" s="238">
        <v>3</v>
      </c>
      <c r="U1163" s="239">
        <f>F1163/T1163</f>
      </c>
      <c r="V1163" s="240">
        <f>(F1163+4*500)/T1163</f>
      </c>
      <c r="W1163" s="239">
        <v>4774.800000000003</v>
      </c>
      <c r="X1163" s="240">
        <f>W1163/T1163</f>
      </c>
      <c r="Y1163" s="237">
        <f>T1163/R1163</f>
      </c>
      <c r="Z1163" s="240">
        <f>W1163/F1163</f>
      </c>
      <c r="AA1163" s="239">
        <f>W1163/(F1163+500)</f>
      </c>
      <c r="AB1163" s="238">
        <v>1</v>
      </c>
      <c r="AC1163" s="238">
        <v>598.8</v>
      </c>
      <c r="AD1163" s="237">
        <f>AB1163/T1163</f>
      </c>
      <c r="AE1163" s="240">
        <f>(W1163-AC1163)/(F1163+500)</f>
      </c>
      <c r="AF1163" s="240" t="s">
        <v>266</v>
      </c>
    </row>
    <row r="1164">
      <c r="A1164" s="319"/>
      <c r="B1164" s="316"/>
      <c r="C1164" s="256"/>
      <c r="D1164" s="231" t="s">
        <v>251</v>
      </c>
      <c r="E1164" s="303">
        <v>1680.91</v>
      </c>
      <c r="F1164" s="233"/>
      <c r="G1164" s="303">
        <v>8867</v>
      </c>
      <c r="H1164" s="232">
        <v>349</v>
      </c>
      <c r="I1164" s="234">
        <f t="shared" si="744"/>
      </c>
      <c r="J1164" s="235">
        <f t="shared" si="915"/>
      </c>
      <c r="K1164" s="232">
        <v>32</v>
      </c>
      <c r="L1164" s="235">
        <f t="shared" si="977"/>
      </c>
      <c r="M1164" s="232">
        <v>2</v>
      </c>
      <c r="N1164" s="236">
        <f t="shared" si="1039"/>
      </c>
      <c r="O1164" s="232">
        <v>5</v>
      </c>
      <c r="P1164" s="236">
        <f t="shared" si="1080"/>
      </c>
      <c r="Q1164" s="237"/>
      <c r="R1164" s="238"/>
      <c r="S1164" s="237"/>
      <c r="T1164" s="238"/>
      <c r="U1164" s="239"/>
      <c r="V1164" s="240"/>
      <c r="W1164" s="239"/>
      <c r="X1164" s="240"/>
      <c r="Y1164" s="237"/>
      <c r="Z1164" s="240"/>
      <c r="AA1164" s="239"/>
      <c r="AB1164" s="238"/>
      <c r="AC1164" s="238"/>
      <c r="AD1164" s="237"/>
      <c r="AE1164" s="240"/>
      <c r="AF1164" s="240"/>
    </row>
    <row r="1165">
      <c r="A1165" s="319"/>
      <c r="B1165" s="316"/>
      <c r="C1165" s="256"/>
      <c r="D1165" s="231" t="s">
        <v>319</v>
      </c>
      <c r="E1165" s="232">
        <v>0</v>
      </c>
      <c r="F1165" s="233"/>
      <c r="G1165" s="232">
        <v>0</v>
      </c>
      <c r="H1165" s="232">
        <v>0</v>
      </c>
      <c r="I1165" s="234">
        <f t="shared" si="744"/>
      </c>
      <c r="J1165" s="235">
        <f t="shared" si="915"/>
      </c>
      <c r="K1165" s="232">
        <v>0</v>
      </c>
      <c r="L1165" s="235">
        <f t="shared" si="977"/>
      </c>
      <c r="M1165" s="232">
        <v>0</v>
      </c>
      <c r="N1165" s="236">
        <f t="shared" si="1039"/>
      </c>
      <c r="O1165" s="232">
        <v>0</v>
      </c>
      <c r="P1165" s="236">
        <f t="shared" si="1080"/>
      </c>
      <c r="Q1165" s="237"/>
      <c r="R1165" s="238"/>
      <c r="S1165" s="237"/>
      <c r="T1165" s="238"/>
      <c r="U1165" s="239"/>
      <c r="V1165" s="240"/>
      <c r="W1165" s="239"/>
      <c r="X1165" s="240"/>
      <c r="Y1165" s="237"/>
      <c r="Z1165" s="240"/>
      <c r="AA1165" s="239"/>
      <c r="AB1165" s="238"/>
      <c r="AC1165" s="238"/>
      <c r="AD1165" s="237"/>
      <c r="AE1165" s="240"/>
      <c r="AF1165" s="240" t="s">
        <v>252</v>
      </c>
    </row>
    <row r="1166">
      <c r="A1166" s="319"/>
      <c r="B1166" s="246" t="s">
        <v>257</v>
      </c>
      <c r="C1166" s="246"/>
      <c r="D1166" s="246"/>
      <c r="E1166" s="247">
        <f>SUM(E1154:E1165)</f>
      </c>
      <c r="F1166" s="247">
        <f>SUM(F1154:F1165)</f>
      </c>
      <c r="G1166" s="247">
        <f>SUM(G1154:G1165)</f>
      </c>
      <c r="H1166" s="247">
        <f>SUM(H1154:H1165)</f>
      </c>
      <c r="I1166" s="248">
        <f t="shared" si="744"/>
      </c>
      <c r="J1166" s="249">
        <f t="shared" si="915"/>
      </c>
      <c r="K1166" s="247">
        <f>SUM(K1154:K1165)</f>
      </c>
      <c r="L1166" s="249">
        <f t="shared" si="977"/>
      </c>
      <c r="M1166" s="247">
        <f>SUM(M1154:M1165)</f>
      </c>
      <c r="N1166" s="250">
        <f t="shared" si="1039"/>
      </c>
      <c r="O1166" s="247">
        <f>SUM(O1154:O1165)</f>
      </c>
      <c r="P1166" s="250">
        <f t="shared" si="1080"/>
      </c>
      <c r="Q1166" s="251">
        <f>M1166/O1166</f>
      </c>
      <c r="R1166" s="247">
        <f>SUM(R1154:R1165)</f>
      </c>
      <c r="S1166" s="251">
        <f>(O1166+O1166)/(K1166+K1166)</f>
      </c>
      <c r="T1166" s="247">
        <f>SUM(T1154:T1165)</f>
      </c>
      <c r="U1166" s="252">
        <f t="shared" ref="U1166:U1167" si="108">F1166/T1166</f>
      </c>
      <c r="V1166" s="253">
        <f>(F1166+5*500)/T1166</f>
      </c>
      <c r="W1166" s="247">
        <f>SUM(W1154:W1165)</f>
      </c>
      <c r="X1166" s="254">
        <f t="shared" ref="X1166:X1167" si="276">W1166/T1166</f>
      </c>
      <c r="Y1166" s="251">
        <f t="shared" ref="Y1166:Y1167" si="414">T1166/R1166</f>
      </c>
      <c r="Z1166" s="253">
        <f t="shared" ref="Z1166:Z1167" si="552">W1166/F1166</f>
      </c>
      <c r="AA1166" s="253">
        <f>W1166/(F1166+COUNT(W1154:W1165)*500)</f>
      </c>
      <c r="AB1166" s="247">
        <f>SUM(AB1154:AB1165)</f>
      </c>
      <c r="AC1166" s="247">
        <f>SUM(AC1154:AC1165)</f>
      </c>
      <c r="AD1166" s="251">
        <f t="shared" ref="AD1166:AD1167" si="690">AB1166/T1166</f>
      </c>
      <c r="AE1166" s="255">
        <f>(W1166-AC1166)/(F1166+COUNT(W1154:W1165)*500)</f>
      </c>
      <c r="AF1166" s="240"/>
    </row>
    <row r="1167">
      <c r="A1167" s="319"/>
      <c r="B1167" s="316" t="s">
        <v>274</v>
      </c>
      <c r="C1167" s="256" t="s">
        <v>265</v>
      </c>
      <c r="D1167" s="231" t="s">
        <v>249</v>
      </c>
      <c r="E1167" s="232">
        <v>889.09</v>
      </c>
      <c r="F1167" s="233">
        <f>E1167+E1168+E1169</f>
      </c>
      <c r="G1167" s="232">
        <v>2501</v>
      </c>
      <c r="H1167" s="232">
        <v>104</v>
      </c>
      <c r="I1167" s="234">
        <f t="shared" si="744"/>
      </c>
      <c r="J1167" s="235">
        <f t="shared" si="915"/>
      </c>
      <c r="K1167" s="232">
        <v>15</v>
      </c>
      <c r="L1167" s="235">
        <f t="shared" si="977"/>
      </c>
      <c r="M1167" s="232">
        <v>0</v>
      </c>
      <c r="N1167" s="236">
        <f t="shared" si="1039"/>
      </c>
      <c r="O1167" s="232">
        <v>1</v>
      </c>
      <c r="P1167" s="236">
        <f t="shared" si="1080"/>
      </c>
      <c r="Q1167" s="237">
        <f>(M1167+M1168+M1169)/(O1167+O1168+O1169)</f>
      </c>
      <c r="R1167" s="238">
        <v>14</v>
      </c>
      <c r="S1167" s="237">
        <f>(O1167+O1168+O1169)/(K1167+K1168+K1169)</f>
      </c>
      <c r="T1167" s="238">
        <v>6</v>
      </c>
      <c r="U1167" s="239">
        <f t="shared" si="108"/>
      </c>
      <c r="V1167" s="240">
        <f>(F1167+4*500)/T1167</f>
      </c>
      <c r="W1167" s="241">
        <v>7955.799999999996</v>
      </c>
      <c r="X1167" s="240">
        <f t="shared" si="276"/>
      </c>
      <c r="Y1167" s="237">
        <f t="shared" si="414"/>
      </c>
      <c r="Z1167" s="240">
        <f t="shared" si="552"/>
      </c>
      <c r="AA1167" s="239">
        <f>W1167/(F1167+500)</f>
      </c>
      <c r="AB1167" s="238">
        <v>3</v>
      </c>
      <c r="AC1167" s="238">
        <v>3173.8</v>
      </c>
      <c r="AD1167" s="237">
        <f t="shared" si="690"/>
      </c>
      <c r="AE1167" s="240">
        <f>(W1167-AC1167)/(F1167+500)</f>
      </c>
      <c r="AF1167" s="240" t="s">
        <v>266</v>
      </c>
    </row>
    <row r="1168">
      <c r="A1168" s="319"/>
      <c r="B1168" s="316"/>
      <c r="C1168" s="256"/>
      <c r="D1168" s="231" t="s">
        <v>251</v>
      </c>
      <c r="E1168" s="232">
        <v>3590.62</v>
      </c>
      <c r="F1168" s="233"/>
      <c r="G1168" s="232">
        <v>23722</v>
      </c>
      <c r="H1168" s="232">
        <v>1249</v>
      </c>
      <c r="I1168" s="234">
        <f t="shared" si="744"/>
      </c>
      <c r="J1168" s="235">
        <f t="shared" si="915"/>
      </c>
      <c r="K1168" s="232">
        <v>70</v>
      </c>
      <c r="L1168" s="235">
        <f t="shared" si="977"/>
      </c>
      <c r="M1168" s="232">
        <v>5</v>
      </c>
      <c r="N1168" s="236">
        <f t="shared" si="1039"/>
      </c>
      <c r="O1168" s="232">
        <v>10</v>
      </c>
      <c r="P1168" s="236">
        <f t="shared" si="1080"/>
      </c>
      <c r="Q1168" s="237"/>
      <c r="R1168" s="238"/>
      <c r="S1168" s="237"/>
      <c r="T1168" s="238"/>
      <c r="U1168" s="239"/>
      <c r="V1168" s="240"/>
      <c r="W1168" s="241"/>
      <c r="X1168" s="240"/>
      <c r="Y1168" s="237"/>
      <c r="Z1168" s="240"/>
      <c r="AA1168" s="239"/>
      <c r="AB1168" s="238"/>
      <c r="AC1168" s="238"/>
      <c r="AD1168" s="237"/>
      <c r="AE1168" s="240"/>
      <c r="AF1168" s="240"/>
    </row>
    <row r="1169">
      <c r="A1169" s="319"/>
      <c r="B1169" s="316"/>
      <c r="C1169" s="256"/>
      <c r="D1169" s="231" t="s">
        <v>319</v>
      </c>
      <c r="E1169" s="232">
        <v>0</v>
      </c>
      <c r="F1169" s="233"/>
      <c r="G1169" s="232">
        <v>1</v>
      </c>
      <c r="H1169" s="232">
        <v>0</v>
      </c>
      <c r="I1169" s="234">
        <f t="shared" si="744"/>
      </c>
      <c r="J1169" s="235">
        <f t="shared" si="915"/>
      </c>
      <c r="K1169" s="232">
        <v>0</v>
      </c>
      <c r="L1169" s="235">
        <f t="shared" si="977"/>
      </c>
      <c r="M1169" s="232">
        <v>0</v>
      </c>
      <c r="N1169" s="236">
        <f t="shared" si="1039"/>
      </c>
      <c r="O1169" s="232">
        <v>0</v>
      </c>
      <c r="P1169" s="236">
        <f t="shared" si="1080"/>
      </c>
      <c r="Q1169" s="237"/>
      <c r="R1169" s="238"/>
      <c r="S1169" s="237"/>
      <c r="T1169" s="238"/>
      <c r="U1169" s="239"/>
      <c r="V1169" s="240"/>
      <c r="W1169" s="241"/>
      <c r="X1169" s="240"/>
      <c r="Y1169" s="237"/>
      <c r="Z1169" s="240"/>
      <c r="AA1169" s="239"/>
      <c r="AB1169" s="238"/>
      <c r="AC1169" s="238"/>
      <c r="AD1169" s="237"/>
      <c r="AE1169" s="240"/>
      <c r="AF1169" s="240" t="s">
        <v>252</v>
      </c>
    </row>
    <row r="1170">
      <c r="A1170" s="319"/>
      <c r="B1170" s="316" t="s">
        <v>275</v>
      </c>
      <c r="C1170" s="256" t="s">
        <v>265</v>
      </c>
      <c r="D1170" s="231" t="s">
        <v>249</v>
      </c>
      <c r="E1170" s="232">
        <v>1369.74</v>
      </c>
      <c r="F1170" s="233">
        <f>E1170+E1171+E1172</f>
      </c>
      <c r="G1170" s="232">
        <v>5095</v>
      </c>
      <c r="H1170" s="232">
        <v>384</v>
      </c>
      <c r="I1170" s="234">
        <f t="shared" si="744"/>
      </c>
      <c r="J1170" s="235">
        <f t="shared" si="915"/>
      </c>
      <c r="K1170" s="232">
        <v>17</v>
      </c>
      <c r="L1170" s="235">
        <f t="shared" si="977"/>
      </c>
      <c r="M1170" s="232">
        <v>0</v>
      </c>
      <c r="N1170" s="236">
        <f t="shared" si="1039"/>
      </c>
      <c r="O1170" s="232">
        <v>3</v>
      </c>
      <c r="P1170" s="236">
        <f t="shared" si="1080"/>
      </c>
      <c r="Q1170" s="237">
        <f>(M1170+M1171+M1172)/(O1170+O1171+O1172)</f>
      </c>
      <c r="R1170" s="238">
        <v>34</v>
      </c>
      <c r="S1170" s="237">
        <f>(O1170+O1171+O1172)/(K1170+K1171+K1172)</f>
      </c>
      <c r="T1170" s="238">
        <v>4</v>
      </c>
      <c r="U1170" s="239">
        <f>F1170/T1170</f>
      </c>
      <c r="V1170" s="240">
        <f>(F1170+4*500)/T1170</f>
      </c>
      <c r="W1170" s="241">
        <v>5954.4000000000015</v>
      </c>
      <c r="X1170" s="240">
        <f>W1170/T1170</f>
      </c>
      <c r="Y1170" s="237">
        <f>T1170/R1170</f>
      </c>
      <c r="Z1170" s="240">
        <f>W1170/F1170</f>
      </c>
      <c r="AA1170" s="239">
        <f>W1170/(F1170+500)</f>
      </c>
      <c r="AB1170" s="238">
        <v>1</v>
      </c>
      <c r="AC1170" s="238">
        <v>444</v>
      </c>
      <c r="AD1170" s="237">
        <f>AB1170/T1170</f>
      </c>
      <c r="AE1170" s="240">
        <f>(W1170-AC1170)/(F1170+500)</f>
      </c>
      <c r="AF1170" s="240" t="s">
        <v>266</v>
      </c>
    </row>
    <row r="1171">
      <c r="A1171" s="319"/>
      <c r="B1171" s="316"/>
      <c r="C1171" s="256"/>
      <c r="D1171" s="231" t="s">
        <v>251</v>
      </c>
      <c r="E1171" s="232">
        <v>3912.05</v>
      </c>
      <c r="F1171" s="233"/>
      <c r="G1171" s="232">
        <v>33840</v>
      </c>
      <c r="H1171" s="232">
        <v>2041</v>
      </c>
      <c r="I1171" s="234">
        <f t="shared" si="744"/>
      </c>
      <c r="J1171" s="235">
        <f t="shared" si="915"/>
      </c>
      <c r="K1171" s="232">
        <v>97</v>
      </c>
      <c r="L1171" s="235">
        <f t="shared" si="977"/>
      </c>
      <c r="M1171" s="232">
        <v>3</v>
      </c>
      <c r="N1171" s="236">
        <f t="shared" si="1039"/>
      </c>
      <c r="O1171" s="232">
        <v>12</v>
      </c>
      <c r="P1171" s="236">
        <f t="shared" si="1080"/>
      </c>
      <c r="Q1171" s="237"/>
      <c r="R1171" s="238"/>
      <c r="S1171" s="237"/>
      <c r="T1171" s="238"/>
      <c r="U1171" s="239"/>
      <c r="V1171" s="240"/>
      <c r="W1171" s="241"/>
      <c r="X1171" s="240"/>
      <c r="Y1171" s="237"/>
      <c r="Z1171" s="240"/>
      <c r="AA1171" s="239"/>
      <c r="AB1171" s="238"/>
      <c r="AC1171" s="238"/>
      <c r="AD1171" s="237"/>
      <c r="AE1171" s="240"/>
      <c r="AF1171" s="240"/>
    </row>
    <row r="1172">
      <c r="A1172" s="319"/>
      <c r="B1172" s="316"/>
      <c r="C1172" s="256"/>
      <c r="D1172" s="231" t="s">
        <v>319</v>
      </c>
      <c r="E1172" s="232">
        <v>15.5</v>
      </c>
      <c r="F1172" s="233"/>
      <c r="G1172" s="232">
        <v>45</v>
      </c>
      <c r="H1172" s="232">
        <v>1</v>
      </c>
      <c r="I1172" s="234">
        <f t="shared" si="744"/>
      </c>
      <c r="J1172" s="235">
        <f t="shared" si="915"/>
      </c>
      <c r="K1172" s="232">
        <v>1</v>
      </c>
      <c r="L1172" s="235">
        <f t="shared" si="977"/>
      </c>
      <c r="M1172" s="232">
        <v>0</v>
      </c>
      <c r="N1172" s="236">
        <f t="shared" si="1039"/>
      </c>
      <c r="O1172" s="232">
        <v>0</v>
      </c>
      <c r="P1172" s="236">
        <f t="shared" si="1080"/>
      </c>
      <c r="Q1172" s="237"/>
      <c r="R1172" s="238"/>
      <c r="S1172" s="237"/>
      <c r="T1172" s="238"/>
      <c r="U1172" s="239"/>
      <c r="V1172" s="240"/>
      <c r="W1172" s="241"/>
      <c r="X1172" s="240"/>
      <c r="Y1172" s="237"/>
      <c r="Z1172" s="240"/>
      <c r="AA1172" s="239"/>
      <c r="AB1172" s="238"/>
      <c r="AC1172" s="238"/>
      <c r="AD1172" s="237"/>
      <c r="AE1172" s="240"/>
      <c r="AF1172" s="240" t="s">
        <v>252</v>
      </c>
    </row>
    <row r="1173">
      <c r="A1173" s="319"/>
      <c r="B1173" s="316" t="s">
        <v>276</v>
      </c>
      <c r="C1173" s="256" t="s">
        <v>265</v>
      </c>
      <c r="D1173" s="231" t="s">
        <v>249</v>
      </c>
      <c r="E1173" s="232">
        <v>1835.18</v>
      </c>
      <c r="F1173" s="233">
        <f>E1173+E1174+E1175</f>
      </c>
      <c r="G1173" s="232">
        <v>8494</v>
      </c>
      <c r="H1173" s="232">
        <v>991</v>
      </c>
      <c r="I1173" s="234">
        <f t="shared" si="744"/>
      </c>
      <c r="J1173" s="235">
        <f t="shared" si="915"/>
      </c>
      <c r="K1173" s="232">
        <v>26</v>
      </c>
      <c r="L1173" s="235">
        <f t="shared" si="977"/>
      </c>
      <c r="M1173" s="232">
        <v>1</v>
      </c>
      <c r="N1173" s="236">
        <f t="shared" si="1039"/>
      </c>
      <c r="O1173" s="232">
        <v>2</v>
      </c>
      <c r="P1173" s="236">
        <f t="shared" si="1080"/>
      </c>
      <c r="Q1173" s="237">
        <f>(M1173+M1174+M1175)/(O1173+O1174+O1175)</f>
      </c>
      <c r="R1173" s="238">
        <v>12</v>
      </c>
      <c r="S1173" s="237">
        <f>(O1173+O1174+O1175)/(K1173+K1174+K1175)</f>
      </c>
      <c r="T1173" s="238">
        <v>3</v>
      </c>
      <c r="U1173" s="239">
        <f>F1173/T1173</f>
      </c>
      <c r="V1173" s="240">
        <f>(F1173+4*500)/T1173</f>
      </c>
      <c r="W1173" s="241">
        <v>5746.800000000003</v>
      </c>
      <c r="X1173" s="240">
        <f>W1173/T1173</f>
      </c>
      <c r="Y1173" s="237">
        <f>T1173/R1173</f>
      </c>
      <c r="Z1173" s="240">
        <f>W1173/F1173</f>
      </c>
      <c r="AA1173" s="239">
        <f>W1173/(F1173+500)</f>
      </c>
      <c r="AB1173" s="238">
        <v>0</v>
      </c>
      <c r="AC1173" s="238">
        <v>0</v>
      </c>
      <c r="AD1173" s="237">
        <f>AB1173/T1173</f>
      </c>
      <c r="AE1173" s="240">
        <f>(W1173-AC1173)/(F1173+500)</f>
      </c>
      <c r="AF1173" s="240" t="s">
        <v>266</v>
      </c>
    </row>
    <row r="1174">
      <c r="A1174" s="319"/>
      <c r="B1174" s="316"/>
      <c r="C1174" s="256"/>
      <c r="D1174" s="231" t="s">
        <v>251</v>
      </c>
      <c r="E1174" s="232">
        <v>1943.21</v>
      </c>
      <c r="F1174" s="233"/>
      <c r="G1174" s="232">
        <v>15660</v>
      </c>
      <c r="H1174" s="232">
        <v>788</v>
      </c>
      <c r="I1174" s="234">
        <f t="shared" si="744"/>
      </c>
      <c r="J1174" s="235">
        <f t="shared" si="915"/>
      </c>
      <c r="K1174" s="232">
        <v>35</v>
      </c>
      <c r="L1174" s="235">
        <f t="shared" si="977"/>
      </c>
      <c r="M1174" s="232">
        <v>1</v>
      </c>
      <c r="N1174" s="236">
        <f t="shared" si="1039"/>
      </c>
      <c r="O1174" s="232">
        <v>3</v>
      </c>
      <c r="P1174" s="236">
        <f t="shared" si="1080"/>
      </c>
      <c r="Q1174" s="237"/>
      <c r="R1174" s="238"/>
      <c r="S1174" s="237"/>
      <c r="T1174" s="238"/>
      <c r="U1174" s="239"/>
      <c r="V1174" s="240"/>
      <c r="W1174" s="241"/>
      <c r="X1174" s="240"/>
      <c r="Y1174" s="237"/>
      <c r="Z1174" s="240"/>
      <c r="AA1174" s="239"/>
      <c r="AB1174" s="238"/>
      <c r="AC1174" s="238"/>
      <c r="AD1174" s="237"/>
      <c r="AE1174" s="240"/>
      <c r="AF1174" s="240"/>
    </row>
    <row r="1175">
      <c r="A1175" s="319"/>
      <c r="B1175" s="316"/>
      <c r="C1175" s="256"/>
      <c r="D1175" s="231" t="s">
        <v>319</v>
      </c>
      <c r="E1175" s="232">
        <v>79.38</v>
      </c>
      <c r="F1175" s="233"/>
      <c r="G1175" s="232">
        <v>358</v>
      </c>
      <c r="H1175" s="232">
        <v>36</v>
      </c>
      <c r="I1175" s="234">
        <f t="shared" si="744"/>
      </c>
      <c r="J1175" s="235">
        <f t="shared" si="915"/>
      </c>
      <c r="K1175" s="232">
        <v>1</v>
      </c>
      <c r="L1175" s="235">
        <f t="shared" si="977"/>
      </c>
      <c r="M1175" s="232">
        <v>0</v>
      </c>
      <c r="N1175" s="236">
        <f t="shared" si="1039"/>
      </c>
      <c r="O1175" s="232">
        <v>1</v>
      </c>
      <c r="P1175" s="236">
        <f t="shared" si="1080"/>
      </c>
      <c r="Q1175" s="237"/>
      <c r="R1175" s="238"/>
      <c r="S1175" s="237"/>
      <c r="T1175" s="238"/>
      <c r="U1175" s="239"/>
      <c r="V1175" s="240"/>
      <c r="W1175" s="241"/>
      <c r="X1175" s="240"/>
      <c r="Y1175" s="237"/>
      <c r="Z1175" s="240"/>
      <c r="AA1175" s="239"/>
      <c r="AB1175" s="238"/>
      <c r="AC1175" s="238"/>
      <c r="AD1175" s="237"/>
      <c r="AE1175" s="240"/>
      <c r="AF1175" s="242" t="s">
        <v>267</v>
      </c>
    </row>
    <row r="1176">
      <c r="A1176" s="319"/>
      <c r="B1176" s="316" t="s">
        <v>277</v>
      </c>
      <c r="C1176" s="256" t="s">
        <v>265</v>
      </c>
      <c r="D1176" s="231" t="s">
        <v>249</v>
      </c>
      <c r="E1176" s="232">
        <v>1105.23</v>
      </c>
      <c r="F1176" s="233">
        <f>E1176+E1177+E1178</f>
      </c>
      <c r="G1176" s="232">
        <v>5471</v>
      </c>
      <c r="H1176" s="232">
        <v>969</v>
      </c>
      <c r="I1176" s="234">
        <f t="shared" si="744"/>
      </c>
      <c r="J1176" s="235">
        <f t="shared" si="915"/>
      </c>
      <c r="K1176" s="232">
        <v>18</v>
      </c>
      <c r="L1176" s="235">
        <f t="shared" si="977"/>
      </c>
      <c r="M1176" s="232">
        <v>2</v>
      </c>
      <c r="N1176" s="236">
        <f t="shared" si="1039"/>
      </c>
      <c r="O1176" s="232">
        <v>4</v>
      </c>
      <c r="P1176" s="236">
        <f t="shared" si="1080"/>
      </c>
      <c r="Q1176" s="237">
        <f>(M1176+M1177+M1178)/(O1176+O1177+O1178)</f>
      </c>
      <c r="R1176" s="238">
        <v>10</v>
      </c>
      <c r="S1176" s="237">
        <f>(O1176+O1177+O1178)/(K1176+K1177+K1178)</f>
      </c>
      <c r="T1176" s="238">
        <v>3</v>
      </c>
      <c r="U1176" s="239">
        <f>F1176/T1176</f>
      </c>
      <c r="V1176" s="240">
        <f>(F1176+4*500)/T1176</f>
      </c>
      <c r="W1176" s="239">
        <v>4382.399999999994</v>
      </c>
      <c r="X1176" s="240">
        <f>W1176/T1176</f>
      </c>
      <c r="Y1176" s="237">
        <f>T1176/R1176</f>
      </c>
      <c r="Z1176" s="240">
        <f>W1176/F1176</f>
      </c>
      <c r="AA1176" s="239">
        <f>W1176/(F1176+500)</f>
      </c>
      <c r="AB1176" s="238">
        <v>0</v>
      </c>
      <c r="AC1176" s="238">
        <v>0</v>
      </c>
      <c r="AD1176" s="237">
        <f>AB1176/T1176</f>
      </c>
      <c r="AE1176" s="240">
        <f>(W1176-AC1176)/(F1176+500)</f>
      </c>
      <c r="AF1176" s="240" t="s">
        <v>266</v>
      </c>
    </row>
    <row r="1177">
      <c r="A1177" s="319"/>
      <c r="B1177" s="316"/>
      <c r="C1177" s="256"/>
      <c r="D1177" s="231" t="s">
        <v>251</v>
      </c>
      <c r="E1177" s="232">
        <v>498.07</v>
      </c>
      <c r="F1177" s="233"/>
      <c r="G1177" s="232">
        <v>5357</v>
      </c>
      <c r="H1177" s="232">
        <v>237</v>
      </c>
      <c r="I1177" s="234">
        <f t="shared" si="744"/>
      </c>
      <c r="J1177" s="235">
        <f t="shared" si="915"/>
      </c>
      <c r="K1177" s="232">
        <v>15</v>
      </c>
      <c r="L1177" s="235">
        <f t="shared" si="977"/>
      </c>
      <c r="M1177" s="232">
        <v>0</v>
      </c>
      <c r="N1177" s="236">
        <f t="shared" si="1039"/>
      </c>
      <c r="O1177" s="232">
        <v>2</v>
      </c>
      <c r="P1177" s="236">
        <f t="shared" si="1080"/>
      </c>
      <c r="Q1177" s="237"/>
      <c r="R1177" s="238"/>
      <c r="S1177" s="237"/>
      <c r="T1177" s="238"/>
      <c r="U1177" s="239"/>
      <c r="V1177" s="240"/>
      <c r="W1177" s="239"/>
      <c r="X1177" s="240"/>
      <c r="Y1177" s="237"/>
      <c r="Z1177" s="240"/>
      <c r="AA1177" s="239"/>
      <c r="AB1177" s="238"/>
      <c r="AC1177" s="238"/>
      <c r="AD1177" s="237"/>
      <c r="AE1177" s="240"/>
      <c r="AF1177" s="240"/>
    </row>
    <row r="1178">
      <c r="A1178" s="319"/>
      <c r="B1178" s="316"/>
      <c r="C1178" s="256"/>
      <c r="D1178" s="231" t="s">
        <v>319</v>
      </c>
      <c r="E1178" s="232">
        <v>73.74</v>
      </c>
      <c r="F1178" s="233"/>
      <c r="G1178" s="232">
        <v>540</v>
      </c>
      <c r="H1178" s="232">
        <v>71</v>
      </c>
      <c r="I1178" s="234">
        <f t="shared" si="744"/>
      </c>
      <c r="J1178" s="235">
        <f t="shared" si="915"/>
      </c>
      <c r="K1178" s="232">
        <v>5</v>
      </c>
      <c r="L1178" s="235">
        <f t="shared" si="977"/>
      </c>
      <c r="M1178" s="232">
        <v>1</v>
      </c>
      <c r="N1178" s="236">
        <f t="shared" si="1039"/>
      </c>
      <c r="O1178" s="232">
        <v>2</v>
      </c>
      <c r="P1178" s="236">
        <f t="shared" si="1080"/>
      </c>
      <c r="Q1178" s="237"/>
      <c r="R1178" s="238"/>
      <c r="S1178" s="237"/>
      <c r="T1178" s="238"/>
      <c r="U1178" s="239"/>
      <c r="V1178" s="240"/>
      <c r="W1178" s="239"/>
      <c r="X1178" s="240"/>
      <c r="Y1178" s="237"/>
      <c r="Z1178" s="240"/>
      <c r="AA1178" s="239"/>
      <c r="AB1178" s="238"/>
      <c r="AC1178" s="238"/>
      <c r="AD1178" s="237"/>
      <c r="AE1178" s="240"/>
      <c r="AF1178" s="242" t="s">
        <v>267</v>
      </c>
    </row>
    <row r="1179">
      <c r="A1179" s="319"/>
      <c r="B1179" s="246" t="s">
        <v>257</v>
      </c>
      <c r="C1179" s="246"/>
      <c r="D1179" s="246"/>
      <c r="E1179" s="247">
        <f>SUM(E1167:E1178)</f>
      </c>
      <c r="F1179" s="247">
        <f>SUM(F1167:F1178)</f>
      </c>
      <c r="G1179" s="247">
        <f>SUM(G1167:G1178)</f>
      </c>
      <c r="H1179" s="247">
        <f>SUM(H1167:H1178)</f>
      </c>
      <c r="I1179" s="248">
        <f t="shared" si="744"/>
      </c>
      <c r="J1179" s="249">
        <f t="shared" si="915"/>
      </c>
      <c r="K1179" s="247">
        <f>SUM(K1167:K1178)</f>
      </c>
      <c r="L1179" s="249">
        <f t="shared" si="977"/>
      </c>
      <c r="M1179" s="247">
        <f>SUM(M1167:M1178)</f>
      </c>
      <c r="N1179" s="250">
        <f t="shared" si="1039"/>
      </c>
      <c r="O1179" s="247">
        <f>SUM(O1167:O1178)</f>
      </c>
      <c r="P1179" s="250">
        <f t="shared" si="1080"/>
      </c>
      <c r="Q1179" s="251">
        <f t="shared" ref="Q1179:Q1180" si="946">M1179/O1179</f>
      </c>
      <c r="R1179" s="247">
        <f>SUM(R1167:R1178)</f>
      </c>
      <c r="S1179" s="251">
        <f t="shared" ref="S1179:S1180" si="1008">(O1179+O1179)/(K1179+K1179)</f>
      </c>
      <c r="T1179" s="247">
        <f>SUM(T1167:T1178)</f>
      </c>
      <c r="U1179" s="252">
        <f t="shared" ref="U1179:U1180" si="109">F1179/T1179</f>
      </c>
      <c r="V1179" s="253">
        <f>(F1179+5*500)/T1179</f>
      </c>
      <c r="W1179" s="247">
        <f>SUM(W1167:W1178)</f>
      </c>
      <c r="X1179" s="254">
        <f t="shared" ref="X1179:X1180" si="277">W1179/T1179</f>
      </c>
      <c r="Y1179" s="251">
        <f t="shared" ref="Y1179:Y1180" si="415">T1179/R1179</f>
      </c>
      <c r="Z1179" s="253">
        <f t="shared" ref="Z1179:Z1180" si="553">W1179/F1179</f>
      </c>
      <c r="AA1179" s="253">
        <f>W1179/(F1179+COUNT(W1167:W1178)*500)</f>
      </c>
      <c r="AB1179" s="247">
        <f>SUM(AB1167:AB1178)</f>
      </c>
      <c r="AC1179" s="247">
        <f>SUM(AC1167:AC1178)</f>
      </c>
      <c r="AD1179" s="251">
        <f t="shared" ref="AD1179:AD1180" si="691">AB1179/T1179</f>
      </c>
      <c r="AE1179" s="255">
        <f>(W1179-AC1179)/(F1179+COUNT(W1167:W1178)*500)</f>
      </c>
      <c r="AF1179" s="240"/>
    </row>
    <row r="1180">
      <c r="A1180" s="319"/>
      <c r="B1180" s="258" t="s">
        <v>278</v>
      </c>
      <c r="C1180" s="258"/>
      <c r="D1180" s="258"/>
      <c r="E1180" s="259">
        <f>E1127+E1140+E1153+E1166+E1179</f>
      </c>
      <c r="F1180" s="259">
        <f>F1127+F1140+F1153+F1166+F1179</f>
      </c>
      <c r="G1180" s="259">
        <f>G1127+G1140+G1153+G1166+G1179</f>
      </c>
      <c r="H1180" s="259">
        <f>H1127+H1140+H1153+H1166+H1179</f>
      </c>
      <c r="I1180" s="260">
        <f t="shared" si="744"/>
      </c>
      <c r="J1180" s="261">
        <f t="shared" si="915"/>
      </c>
      <c r="K1180" s="262">
        <f>K1127+K1140+K1153+K1166+K1179</f>
      </c>
      <c r="L1180" s="261">
        <f t="shared" si="977"/>
      </c>
      <c r="M1180" s="262">
        <f>M1127+M1140+M1153+M1166+M1179</f>
      </c>
      <c r="N1180" s="263">
        <f t="shared" si="1039"/>
      </c>
      <c r="O1180" s="262">
        <f>O1127+O1140+O1153+O1166+O1179</f>
      </c>
      <c r="P1180" s="263">
        <f t="shared" si="1080"/>
      </c>
      <c r="Q1180" s="264">
        <f t="shared" si="946"/>
      </c>
      <c r="R1180" s="262">
        <f>R1127+R1140+R1153+R1166+R1179</f>
      </c>
      <c r="S1180" s="264">
        <f t="shared" si="1008"/>
      </c>
      <c r="T1180" s="262">
        <f>T1127+T1140+T1153+T1166+T1179</f>
      </c>
      <c r="U1180" s="265">
        <f t="shared" si="109"/>
      </c>
      <c r="V1180" s="259">
        <f>(F1180+4*500)/T1180</f>
      </c>
      <c r="W1180" s="265">
        <f>W1127+W1140+W1153+W1166+W1179</f>
      </c>
      <c r="X1180" s="259">
        <f t="shared" si="277"/>
      </c>
      <c r="Y1180" s="264">
        <f t="shared" si="415"/>
      </c>
      <c r="Z1180" s="259">
        <f t="shared" si="553"/>
      </c>
      <c r="AA1180" s="259">
        <f>W1180/(F1180+COUNT(W1115:W1126,W1128:W1139,W1141:W1152,W1154:W1165,W1167:W1178)*500)</f>
      </c>
      <c r="AB1180" s="262">
        <f>AB1127+AB1140+AB1153+AB1166+AB1179</f>
      </c>
      <c r="AC1180" s="262">
        <f>AC1127+AC1140+AC1153+AC1166+AC1179</f>
      </c>
      <c r="AD1180" s="264">
        <f t="shared" si="691"/>
      </c>
      <c r="AE1180" s="259">
        <f>(W1180-AC1180)/(F1180+COUNT(W1115:W1126,W1128:W1139,W1141:W1152,W1154:W1165,W1167:W1178)*500)</f>
      </c>
      <c r="AF1180" s="240"/>
    </row>
    <row r="1181">
      <c r="A1181" s="219" t="s">
        <v>214</v>
      </c>
      <c r="B1181" s="220" t="s">
        <v>215</v>
      </c>
      <c r="C1181" s="220" t="s">
        <v>216</v>
      </c>
      <c r="D1181" s="220" t="s">
        <v>217</v>
      </c>
      <c r="E1181" s="220" t="s">
        <v>218</v>
      </c>
      <c r="F1181" s="220" t="s">
        <v>219</v>
      </c>
      <c r="G1181" s="220" t="s">
        <v>220</v>
      </c>
      <c r="H1181" s="220" t="s">
        <v>221</v>
      </c>
      <c r="I1181" s="221" t="s">
        <v>222</v>
      </c>
      <c r="J1181" s="222" t="s">
        <v>223</v>
      </c>
      <c r="K1181" s="220" t="s">
        <v>224</v>
      </c>
      <c r="L1181" s="222" t="s">
        <v>225</v>
      </c>
      <c r="M1181" s="220" t="s">
        <v>226</v>
      </c>
      <c r="N1181" s="223" t="s">
        <v>227</v>
      </c>
      <c r="O1181" s="220" t="s">
        <v>228</v>
      </c>
      <c r="P1181" s="223" t="s">
        <v>229</v>
      </c>
      <c r="Q1181" s="221" t="s">
        <v>230</v>
      </c>
      <c r="R1181" s="224" t="s">
        <v>231</v>
      </c>
      <c r="S1181" s="225" t="s">
        <v>232</v>
      </c>
      <c r="T1181" s="224" t="s">
        <v>233</v>
      </c>
      <c r="U1181" s="226" t="s">
        <v>234</v>
      </c>
      <c r="V1181" s="227" t="s">
        <v>235</v>
      </c>
      <c r="W1181" s="226" t="s">
        <v>236</v>
      </c>
      <c r="X1181" s="227" t="s">
        <v>237</v>
      </c>
      <c r="Y1181" s="225" t="s">
        <v>238</v>
      </c>
      <c r="Z1181" s="227" t="s">
        <v>239</v>
      </c>
      <c r="AA1181" s="227" t="s">
        <v>240</v>
      </c>
      <c r="AB1181" s="227" t="s">
        <v>241</v>
      </c>
      <c r="AC1181" s="224" t="s">
        <v>242</v>
      </c>
      <c r="AD1181" s="225" t="s">
        <v>243</v>
      </c>
      <c r="AE1181" s="227" t="s">
        <v>244</v>
      </c>
      <c r="AF1181" s="227" t="s">
        <v>245</v>
      </c>
    </row>
    <row r="1182">
      <c r="A1182" s="318" t="s">
        <v>326</v>
      </c>
      <c r="B1182" s="316" t="s">
        <v>321</v>
      </c>
      <c r="C1182" s="256" t="s">
        <v>248</v>
      </c>
      <c r="D1182" s="231" t="s">
        <v>249</v>
      </c>
      <c r="E1182" s="232">
        <v>1255.39</v>
      </c>
      <c r="F1182" s="233">
        <f>E1182+E1183+E1184</f>
      </c>
      <c r="G1182" s="232">
        <v>4411</v>
      </c>
      <c r="H1182" s="232">
        <v>763</v>
      </c>
      <c r="I1182" s="234">
        <f t="shared" ref="I1182:I1247" si="745">H1182/G1182</f>
      </c>
      <c r="J1182" s="235">
        <f t="shared" ref="J1182:J1247" si="916">(E1182/G1182)*1000</f>
      </c>
      <c r="K1182" s="232">
        <v>14</v>
      </c>
      <c r="L1182" s="235">
        <f t="shared" ref="L1182:L1247" si="978">E1182/K1182</f>
      </c>
      <c r="M1182" s="232">
        <v>1</v>
      </c>
      <c r="N1182" s="236">
        <f t="shared" ref="N1182:N1247" si="1040">E1182/M1182</f>
      </c>
      <c r="O1182" s="232">
        <v>4</v>
      </c>
      <c r="P1182" s="236">
        <f t="shared" ref="P1182:P1247" si="1081">E1182/O1182</f>
      </c>
      <c r="Q1182" s="237">
        <f>(M1182+M1183+M1184)/(O1182+O1183+O1184)</f>
      </c>
      <c r="R1182" s="238">
        <v>4</v>
      </c>
      <c r="S1182" s="237">
        <f>(O1182+O1183+O1184)/(K1182+K1183+K1184)</f>
      </c>
      <c r="T1182" s="238">
        <v>1</v>
      </c>
      <c r="U1182" s="239">
        <f>F1182/T1182</f>
      </c>
      <c r="V1182" s="240">
        <f>(F1182+4*500)/T1182</f>
      </c>
      <c r="W1182" s="241">
        <v>775.2</v>
      </c>
      <c r="X1182" s="240">
        <f>W1182/T1182</f>
      </c>
      <c r="Y1182" s="237">
        <f>T1182/R1182</f>
      </c>
      <c r="Z1182" s="240">
        <f>W1182/F1182</f>
      </c>
      <c r="AA1182" s="239">
        <f>W1182/(F1182+500)</f>
      </c>
      <c r="AB1182" s="238">
        <v>1</v>
      </c>
      <c r="AC1182" s="238">
        <v>775.2</v>
      </c>
      <c r="AD1182" s="237">
        <f>AB1182/T1182</f>
      </c>
      <c r="AE1182" s="240">
        <f>(W1182-AC1182)/(F1182+500)</f>
      </c>
      <c r="AF1182" s="240" t="s">
        <v>250</v>
      </c>
    </row>
    <row r="1183">
      <c r="A1183" s="318"/>
      <c r="B1183" s="316"/>
      <c r="C1183" s="256"/>
      <c r="D1183" s="231" t="s">
        <v>251</v>
      </c>
      <c r="E1183" s="232">
        <v>1287.16</v>
      </c>
      <c r="F1183" s="233"/>
      <c r="G1183" s="232">
        <v>13499</v>
      </c>
      <c r="H1183" s="232">
        <v>421</v>
      </c>
      <c r="I1183" s="234">
        <f t="shared" si="745"/>
      </c>
      <c r="J1183" s="235">
        <f t="shared" si="916"/>
      </c>
      <c r="K1183" s="232">
        <v>17</v>
      </c>
      <c r="L1183" s="235">
        <f t="shared" si="978"/>
      </c>
      <c r="M1183" s="232">
        <v>0</v>
      </c>
      <c r="N1183" s="236">
        <f t="shared" si="1040"/>
      </c>
      <c r="O1183" s="232">
        <v>0</v>
      </c>
      <c r="P1183" s="236">
        <f t="shared" si="1081"/>
      </c>
      <c r="Q1183" s="237"/>
      <c r="R1183" s="238"/>
      <c r="S1183" s="237"/>
      <c r="T1183" s="238"/>
      <c r="U1183" s="239"/>
      <c r="V1183" s="240"/>
      <c r="W1183" s="241"/>
      <c r="X1183" s="240"/>
      <c r="Y1183" s="237"/>
      <c r="Z1183" s="240"/>
      <c r="AA1183" s="239"/>
      <c r="AB1183" s="238"/>
      <c r="AC1183" s="238"/>
      <c r="AD1183" s="237"/>
      <c r="AE1183" s="240"/>
      <c r="AF1183" s="242"/>
    </row>
    <row r="1184">
      <c r="A1184" s="318"/>
      <c r="B1184" s="316"/>
      <c r="C1184" s="256"/>
      <c r="D1184" s="231" t="s">
        <v>319</v>
      </c>
      <c r="E1184" s="232">
        <v>16.94</v>
      </c>
      <c r="F1184" s="233"/>
      <c r="G1184" s="232">
        <v>47</v>
      </c>
      <c r="H1184" s="232">
        <v>7</v>
      </c>
      <c r="I1184" s="234">
        <f t="shared" si="745"/>
      </c>
      <c r="J1184" s="235">
        <f t="shared" si="916"/>
      </c>
      <c r="K1184" s="232">
        <v>1</v>
      </c>
      <c r="L1184" s="235">
        <f t="shared" si="978"/>
      </c>
      <c r="M1184" s="232">
        <v>0</v>
      </c>
      <c r="N1184" s="236">
        <f t="shared" si="1040"/>
      </c>
      <c r="O1184" s="232">
        <v>0</v>
      </c>
      <c r="P1184" s="236">
        <f t="shared" si="1081"/>
      </c>
      <c r="Q1184" s="237"/>
      <c r="R1184" s="238"/>
      <c r="S1184" s="237"/>
      <c r="T1184" s="238"/>
      <c r="U1184" s="239"/>
      <c r="V1184" s="240"/>
      <c r="W1184" s="241"/>
      <c r="X1184" s="240"/>
      <c r="Y1184" s="237"/>
      <c r="Z1184" s="240"/>
      <c r="AA1184" s="239"/>
      <c r="AB1184" s="238"/>
      <c r="AC1184" s="238"/>
      <c r="AD1184" s="237"/>
      <c r="AE1184" s="240"/>
      <c r="AF1184" s="242" t="s">
        <v>316</v>
      </c>
    </row>
    <row r="1185">
      <c r="A1185" s="318"/>
      <c r="B1185" s="316" t="s">
        <v>322</v>
      </c>
      <c r="C1185" s="256" t="s">
        <v>248</v>
      </c>
      <c r="D1185" s="231" t="s">
        <v>249</v>
      </c>
      <c r="E1185" s="232">
        <v>1536.26</v>
      </c>
      <c r="F1185" s="233">
        <f>E1185+E1186+E1187</f>
      </c>
      <c r="G1185" s="232">
        <v>6554</v>
      </c>
      <c r="H1185" s="232">
        <v>650</v>
      </c>
      <c r="I1185" s="234">
        <f t="shared" si="745"/>
      </c>
      <c r="J1185" s="235">
        <f t="shared" si="916"/>
      </c>
      <c r="K1185" s="232">
        <v>27</v>
      </c>
      <c r="L1185" s="235">
        <f t="shared" si="978"/>
      </c>
      <c r="M1185" s="232">
        <v>1</v>
      </c>
      <c r="N1185" s="236">
        <f t="shared" si="1040"/>
      </c>
      <c r="O1185" s="232">
        <v>3</v>
      </c>
      <c r="P1185" s="236">
        <f t="shared" si="1081"/>
      </c>
      <c r="Q1185" s="237">
        <f>(M1185+M1186+M1187)/(O1185+O1186+O1187)</f>
      </c>
      <c r="R1185" s="238">
        <v>6</v>
      </c>
      <c r="S1185" s="237">
        <f>(O1185+O1186+O1187)/(K1185+K1186+K1187)</f>
      </c>
      <c r="T1185" s="238">
        <v>1</v>
      </c>
      <c r="U1185" s="239">
        <f>F1185/T1185</f>
      </c>
      <c r="V1185" s="240">
        <f>(F1185+4*500)/T1185</f>
      </c>
      <c r="W1185" s="241">
        <v>763.2</v>
      </c>
      <c r="X1185" s="240">
        <f>W1185/T1185</f>
      </c>
      <c r="Y1185" s="237">
        <f>T1185/R1185</f>
      </c>
      <c r="Z1185" s="240">
        <f>W1185/F1185</f>
      </c>
      <c r="AA1185" s="239">
        <f>W1185/(F1185+500)</f>
      </c>
      <c r="AB1185" s="238">
        <v>0</v>
      </c>
      <c r="AC1185" s="238">
        <v>0</v>
      </c>
      <c r="AD1185" s="237">
        <f>AB1185/T1185</f>
      </c>
      <c r="AE1185" s="240">
        <f>(W1185-AC1185)/(F1185+500)</f>
      </c>
      <c r="AF1185" s="240" t="s">
        <v>250</v>
      </c>
    </row>
    <row r="1186">
      <c r="A1186" s="318"/>
      <c r="B1186" s="316"/>
      <c r="C1186" s="256"/>
      <c r="D1186" s="231" t="s">
        <v>251</v>
      </c>
      <c r="E1186" s="232">
        <v>1036.6</v>
      </c>
      <c r="F1186" s="233"/>
      <c r="G1186" s="232">
        <v>10022</v>
      </c>
      <c r="H1186" s="232">
        <v>387</v>
      </c>
      <c r="I1186" s="234">
        <f t="shared" si="745"/>
      </c>
      <c r="J1186" s="235">
        <f t="shared" si="916"/>
      </c>
      <c r="K1186" s="232">
        <v>21</v>
      </c>
      <c r="L1186" s="235">
        <f t="shared" si="978"/>
      </c>
      <c r="M1186" s="232">
        <v>0</v>
      </c>
      <c r="N1186" s="236">
        <f t="shared" si="1040"/>
      </c>
      <c r="O1186" s="232">
        <v>0</v>
      </c>
      <c r="P1186" s="236">
        <f t="shared" si="1081"/>
      </c>
      <c r="Q1186" s="237"/>
      <c r="R1186" s="238"/>
      <c r="S1186" s="237"/>
      <c r="T1186" s="238"/>
      <c r="U1186" s="239"/>
      <c r="V1186" s="240"/>
      <c r="W1186" s="241"/>
      <c r="X1186" s="240"/>
      <c r="Y1186" s="237"/>
      <c r="Z1186" s="240"/>
      <c r="AA1186" s="239"/>
      <c r="AB1186" s="238"/>
      <c r="AC1186" s="238"/>
      <c r="AD1186" s="237"/>
      <c r="AE1186" s="240"/>
      <c r="AF1186" s="242"/>
    </row>
    <row r="1187">
      <c r="A1187" s="318"/>
      <c r="B1187" s="316"/>
      <c r="C1187" s="256"/>
      <c r="D1187" s="231" t="s">
        <v>319</v>
      </c>
      <c r="E1187" s="232">
        <v>225.21</v>
      </c>
      <c r="F1187" s="233"/>
      <c r="G1187" s="232">
        <v>1246</v>
      </c>
      <c r="H1187" s="232">
        <v>104</v>
      </c>
      <c r="I1187" s="234">
        <f t="shared" si="745"/>
      </c>
      <c r="J1187" s="235">
        <f t="shared" si="916"/>
      </c>
      <c r="K1187" s="232">
        <v>3</v>
      </c>
      <c r="L1187" s="235">
        <f t="shared" si="978"/>
      </c>
      <c r="M1187" s="232">
        <v>0</v>
      </c>
      <c r="N1187" s="236">
        <f t="shared" si="1040"/>
      </c>
      <c r="O1187" s="232">
        <v>0</v>
      </c>
      <c r="P1187" s="236">
        <f t="shared" si="1081"/>
      </c>
      <c r="Q1187" s="237"/>
      <c r="R1187" s="238"/>
      <c r="S1187" s="237"/>
      <c r="T1187" s="238"/>
      <c r="U1187" s="239"/>
      <c r="V1187" s="240"/>
      <c r="W1187" s="241"/>
      <c r="X1187" s="240"/>
      <c r="Y1187" s="237"/>
      <c r="Z1187" s="240"/>
      <c r="AA1187" s="239"/>
      <c r="AB1187" s="238"/>
      <c r="AC1187" s="238"/>
      <c r="AD1187" s="237"/>
      <c r="AE1187" s="240"/>
      <c r="AF1187" s="242" t="s">
        <v>316</v>
      </c>
    </row>
    <row r="1188">
      <c r="A1188" s="318"/>
      <c r="B1188" s="316" t="s">
        <v>323</v>
      </c>
      <c r="C1188" s="256" t="s">
        <v>248</v>
      </c>
      <c r="D1188" s="231" t="s">
        <v>249</v>
      </c>
      <c r="E1188" s="232">
        <v>1012.14</v>
      </c>
      <c r="F1188" s="233">
        <f>E1188+E1189+E1190</f>
      </c>
      <c r="G1188" s="232">
        <v>3997</v>
      </c>
      <c r="H1188" s="232">
        <v>594</v>
      </c>
      <c r="I1188" s="234">
        <f t="shared" si="745"/>
      </c>
      <c r="J1188" s="235">
        <f t="shared" si="916"/>
      </c>
      <c r="K1188" s="232">
        <v>15</v>
      </c>
      <c r="L1188" s="235">
        <f t="shared" si="978"/>
      </c>
      <c r="M1188" s="232">
        <v>0</v>
      </c>
      <c r="N1188" s="236">
        <f t="shared" si="1040"/>
      </c>
      <c r="O1188" s="232">
        <v>0</v>
      </c>
      <c r="P1188" s="236">
        <f t="shared" si="1081"/>
      </c>
      <c r="Q1188" s="237">
        <f>(M1188+M1189+M1190)/(O1188+O1189+O1190)</f>
      </c>
      <c r="R1188" s="238">
        <v>9</v>
      </c>
      <c r="S1188" s="237">
        <f>(O1188+O1189+O1190)/(K1188+K1189+K1190)</f>
      </c>
      <c r="T1188" s="238">
        <v>5</v>
      </c>
      <c r="U1188" s="239">
        <f>F1188/T1188</f>
      </c>
      <c r="V1188" s="240">
        <f>(F1188+4*500)/T1188</f>
      </c>
      <c r="W1188" s="241">
        <v>5916</v>
      </c>
      <c r="X1188" s="240">
        <f>W1188/T1188</f>
      </c>
      <c r="Y1188" s="237">
        <f>T1188/R1188</f>
      </c>
      <c r="Z1188" s="240">
        <f>W1188/F1188</f>
      </c>
      <c r="AA1188" s="239">
        <f>W1188/(F1188+500)</f>
      </c>
      <c r="AB1188" s="238">
        <v>2</v>
      </c>
      <c r="AC1188" s="238">
        <v>4198.8</v>
      </c>
      <c r="AD1188" s="237">
        <f>AB1188/T1188</f>
      </c>
      <c r="AE1188" s="240">
        <f>(W1188-AC1188)/(F1188+500)</f>
      </c>
      <c r="AF1188" s="240" t="s">
        <v>250</v>
      </c>
    </row>
    <row r="1189">
      <c r="A1189" s="318"/>
      <c r="B1189" s="316"/>
      <c r="C1189" s="256"/>
      <c r="D1189" s="231" t="s">
        <v>251</v>
      </c>
      <c r="E1189" s="232">
        <v>1195.07</v>
      </c>
      <c r="F1189" s="233"/>
      <c r="G1189" s="232">
        <v>10295</v>
      </c>
      <c r="H1189" s="232">
        <v>293</v>
      </c>
      <c r="I1189" s="234">
        <f t="shared" si="745"/>
      </c>
      <c r="J1189" s="235">
        <f t="shared" si="916"/>
      </c>
      <c r="K1189" s="232">
        <v>17</v>
      </c>
      <c r="L1189" s="235">
        <f t="shared" si="978"/>
      </c>
      <c r="M1189" s="232">
        <v>0</v>
      </c>
      <c r="N1189" s="236">
        <f t="shared" si="1040"/>
      </c>
      <c r="O1189" s="232">
        <v>1</v>
      </c>
      <c r="P1189" s="236">
        <f t="shared" si="1081"/>
      </c>
      <c r="Q1189" s="237"/>
      <c r="R1189" s="238"/>
      <c r="S1189" s="237"/>
      <c r="T1189" s="238"/>
      <c r="U1189" s="239"/>
      <c r="V1189" s="240"/>
      <c r="W1189" s="241"/>
      <c r="X1189" s="240"/>
      <c r="Y1189" s="237"/>
      <c r="Z1189" s="240"/>
      <c r="AA1189" s="239"/>
      <c r="AB1189" s="238"/>
      <c r="AC1189" s="238"/>
      <c r="AD1189" s="237"/>
      <c r="AE1189" s="240"/>
      <c r="AF1189" s="242"/>
    </row>
    <row r="1190">
      <c r="A1190" s="318"/>
      <c r="B1190" s="316"/>
      <c r="C1190" s="256"/>
      <c r="D1190" s="231" t="s">
        <v>319</v>
      </c>
      <c r="E1190" s="232">
        <v>142.98</v>
      </c>
      <c r="F1190" s="233"/>
      <c r="G1190" s="232">
        <v>904</v>
      </c>
      <c r="H1190" s="232">
        <v>66</v>
      </c>
      <c r="I1190" s="234">
        <f t="shared" si="745"/>
      </c>
      <c r="J1190" s="235">
        <f t="shared" si="916"/>
      </c>
      <c r="K1190" s="232">
        <v>2</v>
      </c>
      <c r="L1190" s="235">
        <f t="shared" si="978"/>
      </c>
      <c r="M1190" s="232">
        <v>0</v>
      </c>
      <c r="N1190" s="236">
        <f t="shared" si="1040"/>
      </c>
      <c r="O1190" s="232">
        <v>0</v>
      </c>
      <c r="P1190" s="236">
        <f t="shared" si="1081"/>
      </c>
      <c r="Q1190" s="237"/>
      <c r="R1190" s="238"/>
      <c r="S1190" s="237"/>
      <c r="T1190" s="238"/>
      <c r="U1190" s="239"/>
      <c r="V1190" s="240"/>
      <c r="W1190" s="241"/>
      <c r="X1190" s="240"/>
      <c r="Y1190" s="237"/>
      <c r="Z1190" s="240"/>
      <c r="AA1190" s="239"/>
      <c r="AB1190" s="238"/>
      <c r="AC1190" s="238"/>
      <c r="AD1190" s="237"/>
      <c r="AE1190" s="240"/>
      <c r="AF1190" s="242" t="s">
        <v>316</v>
      </c>
    </row>
    <row r="1191">
      <c r="A1191" s="318"/>
      <c r="B1191" s="316" t="s">
        <v>324</v>
      </c>
      <c r="C1191" s="256" t="s">
        <v>248</v>
      </c>
      <c r="D1191" s="231" t="s">
        <v>249</v>
      </c>
      <c r="E1191" s="232">
        <v>785.69</v>
      </c>
      <c r="F1191" s="233">
        <f>E1191+E1192+E1193</f>
      </c>
      <c r="G1191" s="232">
        <v>2265</v>
      </c>
      <c r="H1191" s="232">
        <v>137</v>
      </c>
      <c r="I1191" s="234">
        <f t="shared" si="745"/>
      </c>
      <c r="J1191" s="235">
        <f t="shared" si="916"/>
      </c>
      <c r="K1191" s="232">
        <v>11</v>
      </c>
      <c r="L1191" s="235">
        <f t="shared" si="978"/>
      </c>
      <c r="M1191" s="232">
        <v>0</v>
      </c>
      <c r="N1191" s="236">
        <f t="shared" si="1040"/>
      </c>
      <c r="O1191" s="232">
        <v>1</v>
      </c>
      <c r="P1191" s="236">
        <f t="shared" si="1081"/>
      </c>
      <c r="Q1191" s="237">
        <f>(M1191+M1192+M1193)/(O1191+O1192+O1193)</f>
      </c>
      <c r="R1191" s="238">
        <v>11</v>
      </c>
      <c r="S1191" s="237">
        <f>(O1191+O1192+O1193)/(K1191+K1192+K1193)</f>
      </c>
      <c r="T1191" s="238">
        <v>4</v>
      </c>
      <c r="U1191" s="239">
        <f>F1191/T1191</f>
      </c>
      <c r="V1191" s="240">
        <f>(F1191+4*500)/T1191</f>
      </c>
      <c r="W1191" s="239">
        <v>5420.4</v>
      </c>
      <c r="X1191" s="240">
        <f>W1191/T1191</f>
      </c>
      <c r="Y1191" s="237">
        <f>T1191/R1191</f>
      </c>
      <c r="Z1191" s="240">
        <f>W1191/F1191</f>
      </c>
      <c r="AA1191" s="239">
        <f>W1191/(F1191+500)</f>
      </c>
      <c r="AB1191" s="238">
        <v>2</v>
      </c>
      <c r="AC1191" s="238">
        <v>2686.7999999999997</v>
      </c>
      <c r="AD1191" s="237">
        <f>AB1191/T1191</f>
      </c>
      <c r="AE1191" s="240">
        <f>(W1191-AC1191)/(F1191+500)</f>
      </c>
      <c r="AF1191" s="240" t="s">
        <v>250</v>
      </c>
    </row>
    <row r="1192">
      <c r="A1192" s="318"/>
      <c r="B1192" s="316"/>
      <c r="C1192" s="256"/>
      <c r="D1192" s="231" t="s">
        <v>251</v>
      </c>
      <c r="E1192" s="232">
        <v>1381.95</v>
      </c>
      <c r="F1192" s="233"/>
      <c r="G1192" s="232">
        <v>9377</v>
      </c>
      <c r="H1192" s="232">
        <v>349</v>
      </c>
      <c r="I1192" s="234">
        <f t="shared" si="745"/>
      </c>
      <c r="J1192" s="235">
        <f t="shared" si="916"/>
      </c>
      <c r="K1192" s="232">
        <v>22</v>
      </c>
      <c r="L1192" s="235">
        <f t="shared" si="978"/>
      </c>
      <c r="M1192" s="232">
        <v>2</v>
      </c>
      <c r="N1192" s="236">
        <f t="shared" si="1040"/>
      </c>
      <c r="O1192" s="232">
        <v>2</v>
      </c>
      <c r="P1192" s="236">
        <f t="shared" si="1081"/>
      </c>
      <c r="Q1192" s="237"/>
      <c r="R1192" s="238"/>
      <c r="S1192" s="237"/>
      <c r="T1192" s="238"/>
      <c r="U1192" s="239"/>
      <c r="V1192" s="240"/>
      <c r="W1192" s="239"/>
      <c r="X1192" s="240"/>
      <c r="Y1192" s="237"/>
      <c r="Z1192" s="240"/>
      <c r="AA1192" s="239"/>
      <c r="AB1192" s="238"/>
      <c r="AC1192" s="238"/>
      <c r="AD1192" s="237"/>
      <c r="AE1192" s="240"/>
      <c r="AF1192" s="242"/>
    </row>
    <row r="1193">
      <c r="A1193" s="318"/>
      <c r="B1193" s="316"/>
      <c r="C1193" s="256"/>
      <c r="D1193" s="231" t="s">
        <v>319</v>
      </c>
      <c r="E1193" s="232">
        <v>185.5</v>
      </c>
      <c r="F1193" s="233"/>
      <c r="G1193" s="232">
        <v>855</v>
      </c>
      <c r="H1193" s="232">
        <v>43</v>
      </c>
      <c r="I1193" s="234">
        <f t="shared" si="745"/>
      </c>
      <c r="J1193" s="235">
        <f t="shared" si="916"/>
      </c>
      <c r="K1193" s="232">
        <v>4</v>
      </c>
      <c r="L1193" s="235">
        <f t="shared" si="978"/>
      </c>
      <c r="M1193" s="232">
        <v>1</v>
      </c>
      <c r="N1193" s="236">
        <f t="shared" si="1040"/>
      </c>
      <c r="O1193" s="232">
        <v>1</v>
      </c>
      <c r="P1193" s="236">
        <f t="shared" si="1081"/>
      </c>
      <c r="Q1193" s="237"/>
      <c r="R1193" s="238"/>
      <c r="S1193" s="237"/>
      <c r="T1193" s="238"/>
      <c r="U1193" s="239"/>
      <c r="V1193" s="240"/>
      <c r="W1193" s="239"/>
      <c r="X1193" s="240"/>
      <c r="Y1193" s="237"/>
      <c r="Z1193" s="240"/>
      <c r="AA1193" s="239"/>
      <c r="AB1193" s="238"/>
      <c r="AC1193" s="238"/>
      <c r="AD1193" s="237"/>
      <c r="AE1193" s="240"/>
      <c r="AF1193" s="242" t="s">
        <v>316</v>
      </c>
    </row>
    <row r="1194">
      <c r="A1194" s="318"/>
      <c r="B1194" s="246" t="s">
        <v>257</v>
      </c>
      <c r="C1194" s="246"/>
      <c r="D1194" s="246"/>
      <c r="E1194" s="247">
        <f>SUM(E1182:E1193)</f>
      </c>
      <c r="F1194" s="247">
        <f>SUM(F1182:F1193)</f>
      </c>
      <c r="G1194" s="247">
        <f>SUM(G1182:G1193)</f>
      </c>
      <c r="H1194" s="247">
        <f>SUM(H1182:H1193)</f>
      </c>
      <c r="I1194" s="248">
        <f t="shared" si="745"/>
      </c>
      <c r="J1194" s="249">
        <f t="shared" si="916"/>
      </c>
      <c r="K1194" s="247">
        <f>SUM(K1182:K1193)</f>
      </c>
      <c r="L1194" s="249">
        <f t="shared" si="978"/>
      </c>
      <c r="M1194" s="247">
        <f>SUM(M1182:M1193)</f>
      </c>
      <c r="N1194" s="250">
        <f t="shared" si="1040"/>
      </c>
      <c r="O1194" s="247">
        <f>SUM(O1182:O1193)</f>
      </c>
      <c r="P1194" s="250">
        <f t="shared" si="1081"/>
      </c>
      <c r="Q1194" s="251">
        <f>M1194/O1194</f>
      </c>
      <c r="R1194" s="247">
        <f>SUM(R1182:R1193)</f>
      </c>
      <c r="S1194" s="251">
        <f>(O1194+O1194)/(K1194+K1194)</f>
      </c>
      <c r="T1194" s="247">
        <f>SUM(T1182:T1193)</f>
      </c>
      <c r="U1194" s="252">
        <f t="shared" ref="U1194:U1195" si="110">F1194/T1194</f>
      </c>
      <c r="V1194" s="253">
        <f>(F1194+5*500)/T1194</f>
      </c>
      <c r="W1194" s="247">
        <f>SUM(W1182:W1193)</f>
      </c>
      <c r="X1194" s="254">
        <f t="shared" ref="X1194:X1195" si="278">W1194/T1194</f>
      </c>
      <c r="Y1194" s="251">
        <f t="shared" ref="Y1194:Y1195" si="416">T1194/R1194</f>
      </c>
      <c r="Z1194" s="253">
        <f t="shared" ref="Z1194:Z1195" si="554">W1194/F1194</f>
      </c>
      <c r="AA1194" s="253">
        <f>W1194/(F1194+COUNT(W1182:W1193)*500)</f>
      </c>
      <c r="AB1194" s="247">
        <f>SUM(AB1182:AB1193)</f>
      </c>
      <c r="AC1194" s="247">
        <f>SUM(AC1182:AC1193)</f>
      </c>
      <c r="AD1194" s="251">
        <f t="shared" ref="AD1194:AD1195" si="692">AB1194/T1194</f>
      </c>
      <c r="AE1194" s="255">
        <f>(W1194-AC1194)/(F1194+COUNT(W1182:W1193)*500)</f>
      </c>
      <c r="AF1194" s="240"/>
    </row>
    <row r="1195">
      <c r="A1195" s="318"/>
      <c r="B1195" s="316" t="s">
        <v>256</v>
      </c>
      <c r="C1195" s="256" t="s">
        <v>291</v>
      </c>
      <c r="D1195" s="231" t="s">
        <v>249</v>
      </c>
      <c r="E1195" s="232">
        <v>1046</v>
      </c>
      <c r="F1195" s="233">
        <f>E1195+E1196+E1197</f>
      </c>
      <c r="G1195" s="232">
        <v>2729</v>
      </c>
      <c r="H1195" s="232">
        <v>135</v>
      </c>
      <c r="I1195" s="234">
        <f t="shared" si="745"/>
      </c>
      <c r="J1195" s="235">
        <f t="shared" si="916"/>
      </c>
      <c r="K1195" s="232">
        <v>15</v>
      </c>
      <c r="L1195" s="235">
        <f t="shared" si="978"/>
      </c>
      <c r="M1195" s="232">
        <v>2</v>
      </c>
      <c r="N1195" s="236">
        <f t="shared" si="1040"/>
      </c>
      <c r="O1195" s="232">
        <v>5</v>
      </c>
      <c r="P1195" s="236">
        <f t="shared" si="1081"/>
      </c>
      <c r="Q1195" s="237">
        <f>(M1195+M1196+M1197)/(O1195+O1196+O1197)</f>
      </c>
      <c r="R1195" s="238">
        <v>6</v>
      </c>
      <c r="S1195" s="237">
        <f>(O1195+O1196+O1197)/(K1195+K1196+K1197)</f>
      </c>
      <c r="T1195" s="238">
        <v>2</v>
      </c>
      <c r="U1195" s="239">
        <f t="shared" si="110"/>
      </c>
      <c r="V1195" s="240">
        <f>(F1195+4*500)/T1195</f>
      </c>
      <c r="W1195" s="241">
        <v>1490.4000000000015</v>
      </c>
      <c r="X1195" s="240">
        <f t="shared" si="278"/>
      </c>
      <c r="Y1195" s="237">
        <f t="shared" si="416"/>
      </c>
      <c r="Z1195" s="240">
        <f t="shared" si="554"/>
      </c>
      <c r="AA1195" s="239">
        <f>W1195/(F1195+500)</f>
      </c>
      <c r="AB1195" s="238">
        <v>0</v>
      </c>
      <c r="AC1195" s="238">
        <v>0</v>
      </c>
      <c r="AD1195" s="237">
        <f t="shared" si="692"/>
      </c>
      <c r="AE1195" s="240">
        <f>(W1195-AC1195)/(F1195+500)</f>
      </c>
      <c r="AF1195" s="240" t="s">
        <v>250</v>
      </c>
    </row>
    <row r="1196">
      <c r="A1196" s="318"/>
      <c r="B1196" s="316"/>
      <c r="C1196" s="256"/>
      <c r="D1196" s="231" t="s">
        <v>251</v>
      </c>
      <c r="E1196" s="232">
        <v>1694.68</v>
      </c>
      <c r="F1196" s="233"/>
      <c r="G1196" s="232">
        <v>9500</v>
      </c>
      <c r="H1196" s="232">
        <v>299</v>
      </c>
      <c r="I1196" s="234">
        <f t="shared" si="745"/>
      </c>
      <c r="J1196" s="235">
        <f t="shared" si="916"/>
      </c>
      <c r="K1196" s="232">
        <v>27</v>
      </c>
      <c r="L1196" s="235">
        <f t="shared" si="978"/>
      </c>
      <c r="M1196" s="232">
        <v>0</v>
      </c>
      <c r="N1196" s="236">
        <f t="shared" si="1040"/>
      </c>
      <c r="O1196" s="232">
        <v>2</v>
      </c>
      <c r="P1196" s="236">
        <f t="shared" si="1081"/>
      </c>
      <c r="Q1196" s="237"/>
      <c r="R1196" s="238"/>
      <c r="S1196" s="237"/>
      <c r="T1196" s="238"/>
      <c r="U1196" s="239"/>
      <c r="V1196" s="240"/>
      <c r="W1196" s="241"/>
      <c r="X1196" s="240"/>
      <c r="Y1196" s="237"/>
      <c r="Z1196" s="240"/>
      <c r="AA1196" s="239"/>
      <c r="AB1196" s="238"/>
      <c r="AC1196" s="238"/>
      <c r="AD1196" s="237"/>
      <c r="AE1196" s="240"/>
      <c r="AF1196" s="242"/>
    </row>
    <row r="1197">
      <c r="A1197" s="318"/>
      <c r="B1197" s="316"/>
      <c r="C1197" s="256"/>
      <c r="D1197" s="231" t="s">
        <v>319</v>
      </c>
      <c r="E1197" s="232">
        <v>191.73</v>
      </c>
      <c r="F1197" s="233"/>
      <c r="G1197" s="232">
        <v>1073</v>
      </c>
      <c r="H1197" s="232">
        <v>55</v>
      </c>
      <c r="I1197" s="234">
        <f t="shared" si="745"/>
      </c>
      <c r="J1197" s="235">
        <f t="shared" si="916"/>
      </c>
      <c r="K1197" s="232">
        <v>2</v>
      </c>
      <c r="L1197" s="235">
        <f t="shared" si="978"/>
      </c>
      <c r="M1197" s="232">
        <v>0</v>
      </c>
      <c r="N1197" s="236">
        <f t="shared" si="1040"/>
      </c>
      <c r="O1197" s="232">
        <v>0</v>
      </c>
      <c r="P1197" s="236">
        <f t="shared" si="1081"/>
      </c>
      <c r="Q1197" s="237"/>
      <c r="R1197" s="238"/>
      <c r="S1197" s="237"/>
      <c r="T1197" s="238"/>
      <c r="U1197" s="239"/>
      <c r="V1197" s="240"/>
      <c r="W1197" s="241"/>
      <c r="X1197" s="240"/>
      <c r="Y1197" s="237"/>
      <c r="Z1197" s="240"/>
      <c r="AA1197" s="239"/>
      <c r="AB1197" s="238"/>
      <c r="AC1197" s="238"/>
      <c r="AD1197" s="237"/>
      <c r="AE1197" s="240"/>
      <c r="AF1197" s="242" t="s">
        <v>316</v>
      </c>
    </row>
    <row r="1198">
      <c r="A1198" s="318"/>
      <c r="B1198" s="316" t="s">
        <v>258</v>
      </c>
      <c r="C1198" s="256" t="s">
        <v>291</v>
      </c>
      <c r="D1198" s="231" t="s">
        <v>249</v>
      </c>
      <c r="E1198" s="232">
        <v>1854.99</v>
      </c>
      <c r="F1198" s="233">
        <f>E1198+E1199+E1200</f>
      </c>
      <c r="G1198" s="232">
        <v>6108</v>
      </c>
      <c r="H1198" s="232">
        <v>124</v>
      </c>
      <c r="I1198" s="234">
        <f t="shared" si="745"/>
      </c>
      <c r="J1198" s="235">
        <f t="shared" si="916"/>
      </c>
      <c r="K1198" s="232">
        <v>26</v>
      </c>
      <c r="L1198" s="235">
        <f t="shared" si="978"/>
      </c>
      <c r="M1198" s="232">
        <v>1</v>
      </c>
      <c r="N1198" s="236">
        <f t="shared" si="1040"/>
      </c>
      <c r="O1198" s="232">
        <v>3</v>
      </c>
      <c r="P1198" s="236">
        <f t="shared" si="1081"/>
      </c>
      <c r="Q1198" s="237">
        <f>(M1198+M1199+M1200)/(O1198+O1199+O1200)</f>
      </c>
      <c r="R1198" s="238">
        <v>14</v>
      </c>
      <c r="S1198" s="237">
        <f>(O1198+O1199+O1200)/(K1198+K1199+K1200)</f>
      </c>
      <c r="T1198" s="238">
        <v>3</v>
      </c>
      <c r="U1198" s="239">
        <f>F1198/T1198</f>
      </c>
      <c r="V1198" s="240">
        <f>(F1198+4*500)/T1198</f>
      </c>
      <c r="W1198" s="241">
        <v>5076</v>
      </c>
      <c r="X1198" s="240">
        <f>W1198/T1198</f>
      </c>
      <c r="Y1198" s="237">
        <f>T1198/R1198</f>
      </c>
      <c r="Z1198" s="240">
        <f>W1198/F1198</f>
      </c>
      <c r="AA1198" s="239">
        <f>W1198/(F1198+500)</f>
      </c>
      <c r="AB1198" s="238">
        <v>0</v>
      </c>
      <c r="AC1198" s="238">
        <v>0</v>
      </c>
      <c r="AD1198" s="237">
        <f>AB1198/T1198</f>
      </c>
      <c r="AE1198" s="240">
        <f>(W1198-AC1198)/(F1198+500)</f>
      </c>
      <c r="AF1198" s="240" t="s">
        <v>250</v>
      </c>
    </row>
    <row r="1199">
      <c r="A1199" s="318"/>
      <c r="B1199" s="316"/>
      <c r="C1199" s="256"/>
      <c r="D1199" s="231" t="s">
        <v>251</v>
      </c>
      <c r="E1199" s="232">
        <v>787.4</v>
      </c>
      <c r="F1199" s="233"/>
      <c r="G1199" s="232">
        <v>4842</v>
      </c>
      <c r="H1199" s="232">
        <v>121</v>
      </c>
      <c r="I1199" s="234">
        <f t="shared" si="745"/>
      </c>
      <c r="J1199" s="235">
        <f t="shared" si="916"/>
      </c>
      <c r="K1199" s="232">
        <v>16</v>
      </c>
      <c r="L1199" s="235">
        <f t="shared" si="978"/>
      </c>
      <c r="M1199" s="232">
        <v>1</v>
      </c>
      <c r="N1199" s="236">
        <f t="shared" si="1040"/>
      </c>
      <c r="O1199" s="232">
        <v>3</v>
      </c>
      <c r="P1199" s="236">
        <f t="shared" si="1081"/>
      </c>
      <c r="Q1199" s="237"/>
      <c r="R1199" s="238"/>
      <c r="S1199" s="237"/>
      <c r="T1199" s="238"/>
      <c r="U1199" s="239"/>
      <c r="V1199" s="240"/>
      <c r="W1199" s="241"/>
      <c r="X1199" s="240"/>
      <c r="Y1199" s="237"/>
      <c r="Z1199" s="240"/>
      <c r="AA1199" s="239"/>
      <c r="AB1199" s="238"/>
      <c r="AC1199" s="238"/>
      <c r="AD1199" s="237"/>
      <c r="AE1199" s="240"/>
      <c r="AF1199" s="242"/>
    </row>
    <row r="1200">
      <c r="A1200" s="318"/>
      <c r="B1200" s="316"/>
      <c r="C1200" s="256"/>
      <c r="D1200" s="231" t="s">
        <v>319</v>
      </c>
      <c r="E1200" s="232">
        <v>127.25</v>
      </c>
      <c r="F1200" s="233"/>
      <c r="G1200" s="232">
        <v>880</v>
      </c>
      <c r="H1200" s="232">
        <v>34</v>
      </c>
      <c r="I1200" s="234">
        <f t="shared" si="745"/>
      </c>
      <c r="J1200" s="235">
        <f t="shared" si="916"/>
      </c>
      <c r="K1200" s="232">
        <v>3</v>
      </c>
      <c r="L1200" s="235">
        <f t="shared" si="978"/>
      </c>
      <c r="M1200" s="232">
        <v>1</v>
      </c>
      <c r="N1200" s="236">
        <f t="shared" si="1040"/>
      </c>
      <c r="O1200" s="232">
        <v>1</v>
      </c>
      <c r="P1200" s="236">
        <f t="shared" si="1081"/>
      </c>
      <c r="Q1200" s="237"/>
      <c r="R1200" s="238"/>
      <c r="S1200" s="237"/>
      <c r="T1200" s="238"/>
      <c r="U1200" s="239"/>
      <c r="V1200" s="240"/>
      <c r="W1200" s="241"/>
      <c r="X1200" s="240"/>
      <c r="Y1200" s="237"/>
      <c r="Z1200" s="240"/>
      <c r="AA1200" s="239"/>
      <c r="AB1200" s="238"/>
      <c r="AC1200" s="238"/>
      <c r="AD1200" s="237"/>
      <c r="AE1200" s="240"/>
      <c r="AF1200" s="242" t="s">
        <v>316</v>
      </c>
    </row>
    <row r="1201">
      <c r="A1201" s="318"/>
      <c r="B1201" s="316" t="s">
        <v>260</v>
      </c>
      <c r="C1201" s="256" t="s">
        <v>291</v>
      </c>
      <c r="D1201" s="231" t="s">
        <v>249</v>
      </c>
      <c r="E1201" s="232">
        <v>382.92</v>
      </c>
      <c r="F1201" s="233">
        <f>E1201+E1202+E1203</f>
      </c>
      <c r="G1201" s="232">
        <v>1707</v>
      </c>
      <c r="H1201" s="232">
        <v>33</v>
      </c>
      <c r="I1201" s="234">
        <f t="shared" si="745"/>
      </c>
      <c r="J1201" s="235">
        <f t="shared" si="916"/>
      </c>
      <c r="K1201" s="232">
        <v>6</v>
      </c>
      <c r="L1201" s="235">
        <f t="shared" si="978"/>
      </c>
      <c r="M1201" s="232">
        <v>0</v>
      </c>
      <c r="N1201" s="236">
        <f t="shared" si="1040"/>
      </c>
      <c r="O1201" s="232">
        <v>1</v>
      </c>
      <c r="P1201" s="236">
        <f t="shared" si="1081"/>
      </c>
      <c r="Q1201" s="237">
        <f>(M1201+M1202+M1203)/(O1201+O1202+O1203)</f>
      </c>
      <c r="R1201" s="238">
        <v>2</v>
      </c>
      <c r="S1201" s="237">
        <f>(O1201+O1202+O1203)/(K1201+K1202+K1203)</f>
      </c>
      <c r="T1201" s="238">
        <v>0</v>
      </c>
      <c r="U1201" s="239">
        <f>F1201/T1201</f>
      </c>
      <c r="V1201" s="240">
        <f>(F1201+4*500)/T1201</f>
      </c>
      <c r="W1201" s="241">
        <v>0</v>
      </c>
      <c r="X1201" s="240">
        <f>W1201/T1201</f>
      </c>
      <c r="Y1201" s="237">
        <f>T1201/R1201</f>
      </c>
      <c r="Z1201" s="240">
        <f>W1201/F1201</f>
      </c>
      <c r="AA1201" s="239">
        <f>W1201/(F1201+500)</f>
      </c>
      <c r="AB1201" s="238">
        <v>0</v>
      </c>
      <c r="AC1201" s="238">
        <v>0</v>
      </c>
      <c r="AD1201" s="237">
        <f>AB1201/T1201</f>
      </c>
      <c r="AE1201" s="240">
        <f>(W1201-AC1201)/(F1201+500)</f>
      </c>
      <c r="AF1201" s="240" t="s">
        <v>250</v>
      </c>
    </row>
    <row r="1202">
      <c r="A1202" s="318"/>
      <c r="B1202" s="316"/>
      <c r="C1202" s="256"/>
      <c r="D1202" s="231" t="s">
        <v>251</v>
      </c>
      <c r="E1202" s="232">
        <v>566.78</v>
      </c>
      <c r="F1202" s="233"/>
      <c r="G1202" s="232">
        <v>1359</v>
      </c>
      <c r="H1202" s="232">
        <v>58</v>
      </c>
      <c r="I1202" s="234">
        <f t="shared" si="745"/>
      </c>
      <c r="J1202" s="235">
        <f t="shared" si="916"/>
      </c>
      <c r="K1202" s="232">
        <v>3</v>
      </c>
      <c r="L1202" s="235">
        <f t="shared" si="978"/>
      </c>
      <c r="M1202" s="232">
        <v>0</v>
      </c>
      <c r="N1202" s="236">
        <f t="shared" si="1040"/>
      </c>
      <c r="O1202" s="232">
        <v>0</v>
      </c>
      <c r="P1202" s="236">
        <f t="shared" si="1081"/>
      </c>
      <c r="Q1202" s="237"/>
      <c r="R1202" s="238"/>
      <c r="S1202" s="237"/>
      <c r="T1202" s="238"/>
      <c r="U1202" s="239"/>
      <c r="V1202" s="240"/>
      <c r="W1202" s="241"/>
      <c r="X1202" s="240"/>
      <c r="Y1202" s="237"/>
      <c r="Z1202" s="240"/>
      <c r="AA1202" s="239"/>
      <c r="AB1202" s="238"/>
      <c r="AC1202" s="238"/>
      <c r="AD1202" s="237"/>
      <c r="AE1202" s="240"/>
      <c r="AF1202" s="242"/>
    </row>
    <row r="1203">
      <c r="A1203" s="318"/>
      <c r="B1203" s="316"/>
      <c r="C1203" s="256"/>
      <c r="D1203" s="231" t="s">
        <v>319</v>
      </c>
      <c r="E1203" s="232">
        <v>84.83</v>
      </c>
      <c r="F1203" s="233"/>
      <c r="G1203" s="232">
        <v>436</v>
      </c>
      <c r="H1203" s="232">
        <v>28</v>
      </c>
      <c r="I1203" s="234">
        <f t="shared" si="745"/>
      </c>
      <c r="J1203" s="235">
        <f t="shared" si="916"/>
      </c>
      <c r="K1203" s="232">
        <v>2</v>
      </c>
      <c r="L1203" s="235">
        <f t="shared" si="978"/>
      </c>
      <c r="M1203" s="232">
        <v>0</v>
      </c>
      <c r="N1203" s="236">
        <f t="shared" si="1040"/>
      </c>
      <c r="O1203" s="232">
        <v>0</v>
      </c>
      <c r="P1203" s="236">
        <f t="shared" si="1081"/>
      </c>
      <c r="Q1203" s="237"/>
      <c r="R1203" s="238"/>
      <c r="S1203" s="237"/>
      <c r="T1203" s="238"/>
      <c r="U1203" s="239"/>
      <c r="V1203" s="240"/>
      <c r="W1203" s="241"/>
      <c r="X1203" s="240"/>
      <c r="Y1203" s="237"/>
      <c r="Z1203" s="240"/>
      <c r="AA1203" s="239"/>
      <c r="AB1203" s="238"/>
      <c r="AC1203" s="238"/>
      <c r="AD1203" s="237"/>
      <c r="AE1203" s="240"/>
      <c r="AF1203" s="242" t="s">
        <v>316</v>
      </c>
    </row>
    <row r="1204">
      <c r="A1204" s="318"/>
      <c r="B1204" s="316" t="s">
        <v>261</v>
      </c>
      <c r="C1204" s="256" t="s">
        <v>291</v>
      </c>
      <c r="D1204" s="231" t="s">
        <v>249</v>
      </c>
      <c r="E1204" s="232">
        <v>464.1</v>
      </c>
      <c r="F1204" s="233">
        <f>E1204+E1205+E1206</f>
      </c>
      <c r="G1204" s="232">
        <v>1821</v>
      </c>
      <c r="H1204" s="232">
        <v>51</v>
      </c>
      <c r="I1204" s="234">
        <f t="shared" si="745"/>
      </c>
      <c r="J1204" s="235">
        <f t="shared" si="916"/>
      </c>
      <c r="K1204" s="232">
        <v>1</v>
      </c>
      <c r="L1204" s="235">
        <f t="shared" si="978"/>
      </c>
      <c r="M1204" s="232">
        <v>0</v>
      </c>
      <c r="N1204" s="236">
        <f t="shared" si="1040"/>
      </c>
      <c r="O1204" s="232">
        <v>0</v>
      </c>
      <c r="P1204" s="236">
        <f t="shared" si="1081"/>
      </c>
      <c r="Q1204" s="237">
        <f>(M1204+M1205+M1206)/(O1204+O1205+O1206)</f>
      </c>
      <c r="R1204" s="238">
        <v>3</v>
      </c>
      <c r="S1204" s="237">
        <f>(O1204+O1205+O1206)/(K1204+K1205+K1206)</f>
      </c>
      <c r="T1204" s="238">
        <v>1</v>
      </c>
      <c r="U1204" s="239">
        <f>F1204/T1204</f>
      </c>
      <c r="V1204" s="240">
        <f>(F1204+4*500)/T1204</f>
      </c>
      <c r="W1204" s="239">
        <v>2011.2000000000007</v>
      </c>
      <c r="X1204" s="240">
        <f>W1204/T1204</f>
      </c>
      <c r="Y1204" s="237">
        <f>T1204/R1204</f>
      </c>
      <c r="Z1204" s="240">
        <f>W1204/F1204</f>
      </c>
      <c r="AA1204" s="239">
        <f>W1204/(F1204+500)</f>
      </c>
      <c r="AB1204" s="238">
        <v>0</v>
      </c>
      <c r="AC1204" s="238">
        <v>0</v>
      </c>
      <c r="AD1204" s="237">
        <f>AB1204/T1204</f>
      </c>
      <c r="AE1204" s="240">
        <f>(W1204-AC1204)/(F1204+500)</f>
      </c>
      <c r="AF1204" s="240" t="s">
        <v>250</v>
      </c>
    </row>
    <row r="1205">
      <c r="A1205" s="318"/>
      <c r="B1205" s="316"/>
      <c r="C1205" s="256"/>
      <c r="D1205" s="231" t="s">
        <v>251</v>
      </c>
      <c r="E1205" s="232">
        <v>256.47</v>
      </c>
      <c r="F1205" s="233"/>
      <c r="G1205" s="232">
        <v>1755</v>
      </c>
      <c r="H1205" s="232">
        <v>63</v>
      </c>
      <c r="I1205" s="234">
        <f t="shared" si="745"/>
      </c>
      <c r="J1205" s="235">
        <f t="shared" si="916"/>
      </c>
      <c r="K1205" s="232">
        <v>2</v>
      </c>
      <c r="L1205" s="235">
        <f t="shared" si="978"/>
      </c>
      <c r="M1205" s="232">
        <v>1</v>
      </c>
      <c r="N1205" s="236">
        <f t="shared" si="1040"/>
      </c>
      <c r="O1205" s="232">
        <v>1</v>
      </c>
      <c r="P1205" s="236">
        <f t="shared" si="1081"/>
      </c>
      <c r="Q1205" s="237"/>
      <c r="R1205" s="238"/>
      <c r="S1205" s="237"/>
      <c r="T1205" s="238"/>
      <c r="U1205" s="239"/>
      <c r="V1205" s="240"/>
      <c r="W1205" s="239"/>
      <c r="X1205" s="240"/>
      <c r="Y1205" s="237"/>
      <c r="Z1205" s="240"/>
      <c r="AA1205" s="239"/>
      <c r="AB1205" s="238"/>
      <c r="AC1205" s="238"/>
      <c r="AD1205" s="237"/>
      <c r="AE1205" s="240"/>
      <c r="AF1205" s="242"/>
    </row>
    <row r="1206">
      <c r="A1206" s="318"/>
      <c r="B1206" s="316"/>
      <c r="C1206" s="256"/>
      <c r="D1206" s="231" t="s">
        <v>319</v>
      </c>
      <c r="E1206" s="232">
        <v>61.68</v>
      </c>
      <c r="F1206" s="233"/>
      <c r="G1206" s="232">
        <v>331</v>
      </c>
      <c r="H1206" s="232">
        <v>34</v>
      </c>
      <c r="I1206" s="234">
        <f t="shared" si="745"/>
      </c>
      <c r="J1206" s="235">
        <f t="shared" si="916"/>
      </c>
      <c r="K1206" s="232">
        <v>1</v>
      </c>
      <c r="L1206" s="235">
        <f t="shared" si="978"/>
      </c>
      <c r="M1206" s="232">
        <v>0</v>
      </c>
      <c r="N1206" s="236">
        <f t="shared" si="1040"/>
      </c>
      <c r="O1206" s="232">
        <v>0</v>
      </c>
      <c r="P1206" s="236">
        <f t="shared" si="1081"/>
      </c>
      <c r="Q1206" s="237"/>
      <c r="R1206" s="238"/>
      <c r="S1206" s="237"/>
      <c r="T1206" s="238"/>
      <c r="U1206" s="239"/>
      <c r="V1206" s="240"/>
      <c r="W1206" s="239"/>
      <c r="X1206" s="240"/>
      <c r="Y1206" s="237"/>
      <c r="Z1206" s="240"/>
      <c r="AA1206" s="239"/>
      <c r="AB1206" s="238"/>
      <c r="AC1206" s="238"/>
      <c r="AD1206" s="237"/>
      <c r="AE1206" s="240"/>
      <c r="AF1206" s="242" t="s">
        <v>316</v>
      </c>
    </row>
    <row r="1207">
      <c r="A1207" s="318"/>
      <c r="B1207" s="246" t="s">
        <v>257</v>
      </c>
      <c r="C1207" s="246"/>
      <c r="D1207" s="246"/>
      <c r="E1207" s="247">
        <f>SUM(E1195:E1206)</f>
      </c>
      <c r="F1207" s="247">
        <f>SUM(F1195:F1206)</f>
      </c>
      <c r="G1207" s="247">
        <f>SUM(G1195:G1206)</f>
      </c>
      <c r="H1207" s="247">
        <f>SUM(H1195:H1206)</f>
      </c>
      <c r="I1207" s="248">
        <f t="shared" si="745"/>
      </c>
      <c r="J1207" s="249">
        <f t="shared" si="916"/>
      </c>
      <c r="K1207" s="247">
        <f>SUM(K1195:K1206)</f>
      </c>
      <c r="L1207" s="249">
        <f t="shared" si="978"/>
      </c>
      <c r="M1207" s="247">
        <f>SUM(M1195:M1206)</f>
      </c>
      <c r="N1207" s="250">
        <f t="shared" si="1040"/>
      </c>
      <c r="O1207" s="247">
        <f>SUM(O1195:O1206)</f>
      </c>
      <c r="P1207" s="250">
        <f t="shared" si="1081"/>
      </c>
      <c r="Q1207" s="251">
        <f>M1207/O1207</f>
      </c>
      <c r="R1207" s="247">
        <f>SUM(R1195:R1206)</f>
      </c>
      <c r="S1207" s="251">
        <f>(O1207+O1207)/(K1207+K1207)</f>
      </c>
      <c r="T1207" s="247">
        <f>SUM(T1195:T1206)</f>
      </c>
      <c r="U1207" s="252">
        <f t="shared" ref="U1207:U1208" si="111">F1207/T1207</f>
      </c>
      <c r="V1207" s="253">
        <f>(F1207+5*500)/T1207</f>
      </c>
      <c r="W1207" s="247">
        <f>SUM(W1195:W1206)</f>
      </c>
      <c r="X1207" s="254">
        <f t="shared" ref="X1207:X1208" si="279">W1207/T1207</f>
      </c>
      <c r="Y1207" s="251">
        <f t="shared" ref="Y1207:Y1208" si="417">T1207/R1207</f>
      </c>
      <c r="Z1207" s="253">
        <f t="shared" ref="Z1207:Z1208" si="555">W1207/F1207</f>
      </c>
      <c r="AA1207" s="253">
        <f>W1207/(F1207+COUNT(W1195:W1206)*500)</f>
      </c>
      <c r="AB1207" s="247">
        <f>SUM(AB1195:AB1206)</f>
      </c>
      <c r="AC1207" s="247">
        <f>SUM(AC1195:AC1206)</f>
      </c>
      <c r="AD1207" s="251">
        <f t="shared" ref="AD1207:AD1208" si="693">AB1207/T1207</f>
      </c>
      <c r="AE1207" s="255">
        <f>(W1207-AC1207)/(F1207+COUNT(W1195:W1206)*500)</f>
      </c>
      <c r="AF1207" s="240"/>
    </row>
    <row r="1208">
      <c r="A1208" s="318"/>
      <c r="B1208" s="316" t="s">
        <v>262</v>
      </c>
      <c r="C1208" s="256" t="s">
        <v>325</v>
      </c>
      <c r="D1208" s="231" t="s">
        <v>249</v>
      </c>
      <c r="E1208" s="232">
        <v>216.7</v>
      </c>
      <c r="F1208" s="233">
        <f>E1208+E1209+E1210</f>
      </c>
      <c r="G1208" s="232">
        <v>1083</v>
      </c>
      <c r="H1208" s="232">
        <v>46</v>
      </c>
      <c r="I1208" s="234">
        <f t="shared" si="745"/>
      </c>
      <c r="J1208" s="235">
        <f t="shared" si="916"/>
      </c>
      <c r="K1208" s="232">
        <v>3</v>
      </c>
      <c r="L1208" s="235">
        <f t="shared" si="978"/>
      </c>
      <c r="M1208" s="232">
        <v>0</v>
      </c>
      <c r="N1208" s="236">
        <f t="shared" si="1040"/>
      </c>
      <c r="O1208" s="232">
        <v>0</v>
      </c>
      <c r="P1208" s="236">
        <f t="shared" si="1081"/>
      </c>
      <c r="Q1208" s="237">
        <f>(M1208+M1209+M1210)/(O1208+O1209+O1210)</f>
      </c>
      <c r="R1208" s="238">
        <v>1</v>
      </c>
      <c r="S1208" s="237">
        <f>(O1208+O1209+O1210)/(K1208+K1209+K1210)</f>
      </c>
      <c r="T1208" s="238">
        <v>0</v>
      </c>
      <c r="U1208" s="239">
        <f t="shared" si="111"/>
      </c>
      <c r="V1208" s="240">
        <f>(F1208+4*500)/T1208</f>
      </c>
      <c r="W1208" s="241">
        <v>0</v>
      </c>
      <c r="X1208" s="240">
        <f t="shared" si="279"/>
      </c>
      <c r="Y1208" s="237">
        <f t="shared" si="417"/>
      </c>
      <c r="Z1208" s="240">
        <f t="shared" si="555"/>
      </c>
      <c r="AA1208" s="239">
        <f>W1208/(F1208+500)</f>
      </c>
      <c r="AB1208" s="238">
        <v>0</v>
      </c>
      <c r="AC1208" s="238">
        <v>0</v>
      </c>
      <c r="AD1208" s="237">
        <f t="shared" si="693"/>
      </c>
      <c r="AE1208" s="240">
        <f>(W1208-AC1208)/(F1208+500)</f>
      </c>
      <c r="AF1208" s="240" t="s">
        <v>266</v>
      </c>
    </row>
    <row r="1209">
      <c r="A1209" s="318"/>
      <c r="B1209" s="316"/>
      <c r="C1209" s="256"/>
      <c r="D1209" s="231" t="s">
        <v>251</v>
      </c>
      <c r="E1209" s="232">
        <v>320.67</v>
      </c>
      <c r="F1209" s="233"/>
      <c r="G1209" s="232">
        <v>2966</v>
      </c>
      <c r="H1209" s="232">
        <v>121</v>
      </c>
      <c r="I1209" s="234">
        <f t="shared" si="745"/>
      </c>
      <c r="J1209" s="235">
        <f t="shared" si="916"/>
      </c>
      <c r="K1209" s="232">
        <v>7</v>
      </c>
      <c r="L1209" s="235">
        <f t="shared" si="978"/>
      </c>
      <c r="M1209" s="232">
        <v>0</v>
      </c>
      <c r="N1209" s="236">
        <f t="shared" si="1040"/>
      </c>
      <c r="O1209" s="232">
        <v>1</v>
      </c>
      <c r="P1209" s="236">
        <f t="shared" si="1081"/>
      </c>
      <c r="Q1209" s="237"/>
      <c r="R1209" s="238"/>
      <c r="S1209" s="237"/>
      <c r="T1209" s="238"/>
      <c r="U1209" s="239"/>
      <c r="V1209" s="240"/>
      <c r="W1209" s="241"/>
      <c r="X1209" s="240"/>
      <c r="Y1209" s="237"/>
      <c r="Z1209" s="240"/>
      <c r="AA1209" s="239"/>
      <c r="AB1209" s="238"/>
      <c r="AC1209" s="238"/>
      <c r="AD1209" s="237"/>
      <c r="AE1209" s="240"/>
      <c r="AF1209" s="242"/>
    </row>
    <row r="1210">
      <c r="A1210" s="318"/>
      <c r="B1210" s="316"/>
      <c r="C1210" s="256"/>
      <c r="D1210" s="231" t="s">
        <v>319</v>
      </c>
      <c r="E1210" s="232">
        <v>23.69</v>
      </c>
      <c r="F1210" s="233"/>
      <c r="G1210" s="232">
        <v>178</v>
      </c>
      <c r="H1210" s="232">
        <v>16</v>
      </c>
      <c r="I1210" s="234">
        <f t="shared" si="745"/>
      </c>
      <c r="J1210" s="235">
        <f t="shared" si="916"/>
      </c>
      <c r="K1210" s="232">
        <v>1</v>
      </c>
      <c r="L1210" s="235">
        <f t="shared" si="978"/>
      </c>
      <c r="M1210" s="232">
        <v>0</v>
      </c>
      <c r="N1210" s="236">
        <f t="shared" si="1040"/>
      </c>
      <c r="O1210" s="232">
        <v>0</v>
      </c>
      <c r="P1210" s="236">
        <f t="shared" si="1081"/>
      </c>
      <c r="Q1210" s="237"/>
      <c r="R1210" s="238"/>
      <c r="S1210" s="237"/>
      <c r="T1210" s="238"/>
      <c r="U1210" s="239"/>
      <c r="V1210" s="240"/>
      <c r="W1210" s="241"/>
      <c r="X1210" s="240"/>
      <c r="Y1210" s="237"/>
      <c r="Z1210" s="240"/>
      <c r="AA1210" s="239"/>
      <c r="AB1210" s="238"/>
      <c r="AC1210" s="238"/>
      <c r="AD1210" s="237"/>
      <c r="AE1210" s="240"/>
      <c r="AF1210" s="242" t="s">
        <v>252</v>
      </c>
    </row>
    <row r="1211">
      <c r="A1211" s="318"/>
      <c r="B1211" s="316" t="s">
        <v>263</v>
      </c>
      <c r="C1211" s="256" t="s">
        <v>325</v>
      </c>
      <c r="D1211" s="231" t="s">
        <v>249</v>
      </c>
      <c r="E1211" s="232">
        <v>1332.96</v>
      </c>
      <c r="F1211" s="233">
        <f>E1211+E1212+E1213</f>
      </c>
      <c r="G1211" s="232">
        <v>7064</v>
      </c>
      <c r="H1211" s="232">
        <v>92</v>
      </c>
      <c r="I1211" s="234">
        <f t="shared" si="745"/>
      </c>
      <c r="J1211" s="235">
        <f t="shared" si="916"/>
      </c>
      <c r="K1211" s="232">
        <v>32</v>
      </c>
      <c r="L1211" s="235">
        <f t="shared" si="978"/>
      </c>
      <c r="M1211" s="232">
        <v>0</v>
      </c>
      <c r="N1211" s="236">
        <f t="shared" si="1040"/>
      </c>
      <c r="O1211" s="232">
        <v>4</v>
      </c>
      <c r="P1211" s="236">
        <f t="shared" si="1081"/>
      </c>
      <c r="Q1211" s="237">
        <f>(M1211+M1212+M1213)/(O1211+O1212+O1213)</f>
      </c>
      <c r="R1211" s="238">
        <v>7</v>
      </c>
      <c r="S1211" s="237">
        <f>(O1211+O1212+O1213)/(K1211+K1212+K1213)</f>
      </c>
      <c r="T1211" s="238">
        <v>0</v>
      </c>
      <c r="U1211" s="239">
        <f>F1211/T1211</f>
      </c>
      <c r="V1211" s="240">
        <f>(F1211+4*500)/T1211</f>
      </c>
      <c r="W1211" s="241">
        <v>0</v>
      </c>
      <c r="X1211" s="240">
        <f>W1211/T1211</f>
      </c>
      <c r="Y1211" s="237">
        <f>T1211/R1211</f>
      </c>
      <c r="Z1211" s="240">
        <f>W1211/F1211</f>
      </c>
      <c r="AA1211" s="239">
        <f>W1211/(F1211+500)</f>
      </c>
      <c r="AB1211" s="238">
        <v>0</v>
      </c>
      <c r="AC1211" s="238">
        <v>0</v>
      </c>
      <c r="AD1211" s="237">
        <f>AB1211/T1211</f>
      </c>
      <c r="AE1211" s="240">
        <f>(W1211-AC1211)/(F1211+500)</f>
      </c>
      <c r="AF1211" s="240" t="s">
        <v>266</v>
      </c>
    </row>
    <row r="1212">
      <c r="A1212" s="318"/>
      <c r="B1212" s="316"/>
      <c r="C1212" s="256"/>
      <c r="D1212" s="231" t="s">
        <v>251</v>
      </c>
      <c r="E1212" s="232">
        <v>1619.61</v>
      </c>
      <c r="F1212" s="233"/>
      <c r="G1212" s="232">
        <v>10600</v>
      </c>
      <c r="H1212" s="232">
        <v>282</v>
      </c>
      <c r="I1212" s="234">
        <f t="shared" si="745"/>
      </c>
      <c r="J1212" s="235">
        <f t="shared" si="916"/>
      </c>
      <c r="K1212" s="232">
        <v>19</v>
      </c>
      <c r="L1212" s="235">
        <f t="shared" si="978"/>
      </c>
      <c r="M1212" s="232">
        <v>0</v>
      </c>
      <c r="N1212" s="236">
        <f t="shared" si="1040"/>
      </c>
      <c r="O1212" s="232">
        <v>1</v>
      </c>
      <c r="P1212" s="236">
        <f t="shared" si="1081"/>
      </c>
      <c r="Q1212" s="237"/>
      <c r="R1212" s="238"/>
      <c r="S1212" s="237"/>
      <c r="T1212" s="238"/>
      <c r="U1212" s="239"/>
      <c r="V1212" s="240"/>
      <c r="W1212" s="241"/>
      <c r="X1212" s="240"/>
      <c r="Y1212" s="237"/>
      <c r="Z1212" s="240"/>
      <c r="AA1212" s="239"/>
      <c r="AB1212" s="238"/>
      <c r="AC1212" s="238"/>
      <c r="AD1212" s="237"/>
      <c r="AE1212" s="240"/>
      <c r="AF1212" s="242"/>
    </row>
    <row r="1213">
      <c r="A1213" s="318"/>
      <c r="B1213" s="316"/>
      <c r="C1213" s="256"/>
      <c r="D1213" s="231" t="s">
        <v>319</v>
      </c>
      <c r="E1213" s="232">
        <v>1.13</v>
      </c>
      <c r="F1213" s="233"/>
      <c r="G1213" s="232">
        <v>38</v>
      </c>
      <c r="H1213" s="232">
        <v>0</v>
      </c>
      <c r="I1213" s="234">
        <f t="shared" si="745"/>
      </c>
      <c r="J1213" s="235">
        <f t="shared" si="916"/>
      </c>
      <c r="K1213" s="232">
        <v>0</v>
      </c>
      <c r="L1213" s="235">
        <f t="shared" si="978"/>
      </c>
      <c r="M1213" s="232">
        <v>0</v>
      </c>
      <c r="N1213" s="236">
        <f t="shared" si="1040"/>
      </c>
      <c r="O1213" s="232">
        <v>0</v>
      </c>
      <c r="P1213" s="236">
        <f t="shared" si="1081"/>
      </c>
      <c r="Q1213" s="237"/>
      <c r="R1213" s="238"/>
      <c r="S1213" s="237"/>
      <c r="T1213" s="238"/>
      <c r="U1213" s="239"/>
      <c r="V1213" s="240"/>
      <c r="W1213" s="241"/>
      <c r="X1213" s="240"/>
      <c r="Y1213" s="237"/>
      <c r="Z1213" s="240"/>
      <c r="AA1213" s="239"/>
      <c r="AB1213" s="238"/>
      <c r="AC1213" s="238"/>
      <c r="AD1213" s="237"/>
      <c r="AE1213" s="240"/>
      <c r="AF1213" s="242" t="s">
        <v>252</v>
      </c>
    </row>
    <row r="1214">
      <c r="A1214" s="318"/>
      <c r="B1214" s="316" t="s">
        <v>264</v>
      </c>
      <c r="C1214" s="256" t="s">
        <v>325</v>
      </c>
      <c r="D1214" s="231" t="s">
        <v>249</v>
      </c>
      <c r="E1214" s="232">
        <v>1454.43</v>
      </c>
      <c r="F1214" s="233">
        <f>E1214+E1215+E1216</f>
      </c>
      <c r="G1214" s="232">
        <v>9832</v>
      </c>
      <c r="H1214" s="232">
        <v>151</v>
      </c>
      <c r="I1214" s="234">
        <f t="shared" si="745"/>
      </c>
      <c r="J1214" s="235">
        <f t="shared" si="916"/>
      </c>
      <c r="K1214" s="232">
        <v>29</v>
      </c>
      <c r="L1214" s="235">
        <f t="shared" si="978"/>
      </c>
      <c r="M1214" s="232">
        <v>2</v>
      </c>
      <c r="N1214" s="236">
        <f t="shared" si="1040"/>
      </c>
      <c r="O1214" s="232">
        <v>8</v>
      </c>
      <c r="P1214" s="236">
        <f t="shared" si="1081"/>
      </c>
      <c r="Q1214" s="237">
        <f>(M1214+M1215+M1216)/(O1214+O1215+O1216)</f>
      </c>
      <c r="R1214" s="238">
        <v>18</v>
      </c>
      <c r="S1214" s="237">
        <f>(O1214+O1215+O1216)/(K1214+K1215+K1216)</f>
      </c>
      <c r="T1214" s="238">
        <v>8</v>
      </c>
      <c r="U1214" s="239">
        <f>F1214/T1214</f>
      </c>
      <c r="V1214" s="240">
        <f>(F1214+4*500)/T1214</f>
      </c>
      <c r="W1214" s="241">
        <v>14341.199999999997</v>
      </c>
      <c r="X1214" s="240">
        <f>W1214/T1214</f>
      </c>
      <c r="Y1214" s="237">
        <f>T1214/R1214</f>
      </c>
      <c r="Z1214" s="240">
        <f>W1214/F1214</f>
      </c>
      <c r="AA1214" s="239">
        <f>W1214/(F1214+500)</f>
      </c>
      <c r="AB1214" s="238">
        <v>0</v>
      </c>
      <c r="AC1214" s="238">
        <v>0</v>
      </c>
      <c r="AD1214" s="237">
        <f>AB1214/T1214</f>
      </c>
      <c r="AE1214" s="240">
        <f>(W1214-AC1214)/(F1214+500)</f>
      </c>
      <c r="AF1214" s="240" t="s">
        <v>266</v>
      </c>
    </row>
    <row r="1215">
      <c r="A1215" s="318"/>
      <c r="B1215" s="316"/>
      <c r="C1215" s="256"/>
      <c r="D1215" s="231" t="s">
        <v>251</v>
      </c>
      <c r="E1215" s="232">
        <v>1605.4</v>
      </c>
      <c r="F1215" s="233"/>
      <c r="G1215" s="232">
        <v>13266</v>
      </c>
      <c r="H1215" s="232">
        <v>254</v>
      </c>
      <c r="I1215" s="234">
        <f t="shared" si="745"/>
      </c>
      <c r="J1215" s="235">
        <f t="shared" si="916"/>
      </c>
      <c r="K1215" s="232">
        <v>26</v>
      </c>
      <c r="L1215" s="235">
        <f t="shared" si="978"/>
      </c>
      <c r="M1215" s="232">
        <v>3</v>
      </c>
      <c r="N1215" s="236">
        <f t="shared" si="1040"/>
      </c>
      <c r="O1215" s="232">
        <v>4</v>
      </c>
      <c r="P1215" s="236">
        <f t="shared" si="1081"/>
      </c>
      <c r="Q1215" s="237"/>
      <c r="R1215" s="238"/>
      <c r="S1215" s="237"/>
      <c r="T1215" s="238"/>
      <c r="U1215" s="239"/>
      <c r="V1215" s="240"/>
      <c r="W1215" s="241"/>
      <c r="X1215" s="240"/>
      <c r="Y1215" s="237"/>
      <c r="Z1215" s="240"/>
      <c r="AA1215" s="239"/>
      <c r="AB1215" s="238"/>
      <c r="AC1215" s="238"/>
      <c r="AD1215" s="237"/>
      <c r="AE1215" s="240"/>
      <c r="AF1215" s="240"/>
    </row>
    <row r="1216">
      <c r="A1216" s="318"/>
      <c r="B1216" s="316"/>
      <c r="C1216" s="256"/>
      <c r="D1216" s="231" t="s">
        <v>319</v>
      </c>
      <c r="E1216" s="232">
        <v>5.92</v>
      </c>
      <c r="F1216" s="233"/>
      <c r="G1216" s="232">
        <v>38</v>
      </c>
      <c r="H1216" s="232">
        <v>1</v>
      </c>
      <c r="I1216" s="234">
        <f t="shared" si="745"/>
      </c>
      <c r="J1216" s="235">
        <f t="shared" si="916"/>
      </c>
      <c r="K1216" s="232">
        <v>0</v>
      </c>
      <c r="L1216" s="235">
        <f t="shared" si="978"/>
      </c>
      <c r="M1216" s="232">
        <v>0</v>
      </c>
      <c r="N1216" s="236">
        <f t="shared" si="1040"/>
      </c>
      <c r="O1216" s="232">
        <v>0</v>
      </c>
      <c r="P1216" s="236">
        <f t="shared" si="1081"/>
      </c>
      <c r="Q1216" s="237"/>
      <c r="R1216" s="238"/>
      <c r="S1216" s="237"/>
      <c r="T1216" s="238"/>
      <c r="U1216" s="239"/>
      <c r="V1216" s="240"/>
      <c r="W1216" s="241"/>
      <c r="X1216" s="240"/>
      <c r="Y1216" s="237"/>
      <c r="Z1216" s="240"/>
      <c r="AA1216" s="239"/>
      <c r="AB1216" s="238"/>
      <c r="AC1216" s="238"/>
      <c r="AD1216" s="237"/>
      <c r="AE1216" s="240"/>
      <c r="AF1216" s="240" t="s">
        <v>252</v>
      </c>
    </row>
    <row r="1217">
      <c r="A1217" s="318"/>
      <c r="B1217" s="316" t="s">
        <v>268</v>
      </c>
      <c r="C1217" s="256" t="s">
        <v>325</v>
      </c>
      <c r="D1217" s="231" t="s">
        <v>249</v>
      </c>
      <c r="E1217" s="232">
        <v>1256</v>
      </c>
      <c r="F1217" s="233">
        <f>E1217+E1218+E1219</f>
      </c>
      <c r="G1217" s="232">
        <v>8602</v>
      </c>
      <c r="H1217" s="232">
        <v>124</v>
      </c>
      <c r="I1217" s="234">
        <f t="shared" si="745"/>
      </c>
      <c r="J1217" s="235">
        <f t="shared" si="916"/>
      </c>
      <c r="K1217" s="232">
        <v>30</v>
      </c>
      <c r="L1217" s="235">
        <f t="shared" si="978"/>
      </c>
      <c r="M1217" s="232">
        <v>0</v>
      </c>
      <c r="N1217" s="236">
        <f t="shared" si="1040"/>
      </c>
      <c r="O1217" s="232">
        <v>1</v>
      </c>
      <c r="P1217" s="236">
        <f t="shared" si="1081"/>
      </c>
      <c r="Q1217" s="237">
        <f>(M1217+M1218+M1219)/(O1217+O1218+O1219)</f>
      </c>
      <c r="R1217" s="238">
        <v>9</v>
      </c>
      <c r="S1217" s="237">
        <f>(O1217+O1218+O1219)/(K1217+K1218+K1219)</f>
      </c>
      <c r="T1217" s="238">
        <v>3</v>
      </c>
      <c r="U1217" s="239">
        <f>F1217/T1217</f>
      </c>
      <c r="V1217" s="240">
        <f>(F1217+4*500)/T1217</f>
      </c>
      <c r="W1217" s="239">
        <v>2305.2000000000044</v>
      </c>
      <c r="X1217" s="240">
        <f>W1217/T1217</f>
      </c>
      <c r="Y1217" s="237">
        <f>T1217/R1217</f>
      </c>
      <c r="Z1217" s="240">
        <f>W1217/F1217</f>
      </c>
      <c r="AA1217" s="239">
        <f>W1217/(F1217+500)</f>
      </c>
      <c r="AB1217" s="238">
        <v>2</v>
      </c>
      <c r="AC1217" s="238">
        <v>861.6</v>
      </c>
      <c r="AD1217" s="237">
        <f>AB1217/T1217</f>
      </c>
      <c r="AE1217" s="240">
        <f>(W1217-AC1217)/(F1217+500)</f>
      </c>
      <c r="AF1217" s="240" t="s">
        <v>266</v>
      </c>
    </row>
    <row r="1218">
      <c r="A1218" s="318"/>
      <c r="B1218" s="316"/>
      <c r="C1218" s="256"/>
      <c r="D1218" s="231" t="s">
        <v>251</v>
      </c>
      <c r="E1218" s="232">
        <v>2228.33</v>
      </c>
      <c r="F1218" s="233"/>
      <c r="G1218" s="232">
        <v>15191</v>
      </c>
      <c r="H1218" s="232">
        <v>280</v>
      </c>
      <c r="I1218" s="234">
        <f t="shared" si="745"/>
      </c>
      <c r="J1218" s="235">
        <f t="shared" si="916"/>
      </c>
      <c r="K1218" s="232">
        <v>32</v>
      </c>
      <c r="L1218" s="235">
        <f t="shared" si="978"/>
      </c>
      <c r="M1218" s="232">
        <v>2</v>
      </c>
      <c r="N1218" s="236">
        <f t="shared" si="1040"/>
      </c>
      <c r="O1218" s="232">
        <v>3</v>
      </c>
      <c r="P1218" s="236">
        <f t="shared" si="1081"/>
      </c>
      <c r="Q1218" s="237"/>
      <c r="R1218" s="238"/>
      <c r="S1218" s="237"/>
      <c r="T1218" s="238"/>
      <c r="U1218" s="239"/>
      <c r="V1218" s="240"/>
      <c r="W1218" s="239"/>
      <c r="X1218" s="240"/>
      <c r="Y1218" s="237"/>
      <c r="Z1218" s="240"/>
      <c r="AA1218" s="239"/>
      <c r="AB1218" s="238"/>
      <c r="AC1218" s="238"/>
      <c r="AD1218" s="237"/>
      <c r="AE1218" s="240"/>
      <c r="AF1218" s="240"/>
    </row>
    <row r="1219">
      <c r="A1219" s="318"/>
      <c r="B1219" s="316"/>
      <c r="C1219" s="256"/>
      <c r="D1219" s="231" t="s">
        <v>319</v>
      </c>
      <c r="E1219" s="232">
        <v>0</v>
      </c>
      <c r="F1219" s="233"/>
      <c r="G1219" s="232">
        <v>12</v>
      </c>
      <c r="H1219" s="232">
        <v>0</v>
      </c>
      <c r="I1219" s="234">
        <f t="shared" si="745"/>
      </c>
      <c r="J1219" s="235">
        <f t="shared" si="916"/>
      </c>
      <c r="K1219" s="232">
        <v>0</v>
      </c>
      <c r="L1219" s="235">
        <f t="shared" si="978"/>
      </c>
      <c r="M1219" s="232">
        <v>0</v>
      </c>
      <c r="N1219" s="236">
        <f t="shared" si="1040"/>
      </c>
      <c r="O1219" s="232">
        <v>0</v>
      </c>
      <c r="P1219" s="236">
        <f t="shared" si="1081"/>
      </c>
      <c r="Q1219" s="237"/>
      <c r="R1219" s="238"/>
      <c r="S1219" s="237"/>
      <c r="T1219" s="238"/>
      <c r="U1219" s="239"/>
      <c r="V1219" s="240"/>
      <c r="W1219" s="239"/>
      <c r="X1219" s="240"/>
      <c r="Y1219" s="237"/>
      <c r="Z1219" s="240"/>
      <c r="AA1219" s="239"/>
      <c r="AB1219" s="238"/>
      <c r="AC1219" s="238"/>
      <c r="AD1219" s="237"/>
      <c r="AE1219" s="240"/>
      <c r="AF1219" s="240" t="s">
        <v>252</v>
      </c>
    </row>
    <row r="1220">
      <c r="A1220" s="318"/>
      <c r="B1220" s="246" t="s">
        <v>257</v>
      </c>
      <c r="C1220" s="246"/>
      <c r="D1220" s="246"/>
      <c r="E1220" s="247">
        <f>SUM(E1208:E1219)</f>
      </c>
      <c r="F1220" s="247">
        <f>SUM(F1208:F1219)</f>
      </c>
      <c r="G1220" s="247">
        <f>SUM(G1208:G1219)</f>
      </c>
      <c r="H1220" s="247">
        <f>SUM(H1208:H1219)</f>
      </c>
      <c r="I1220" s="248">
        <f t="shared" si="745"/>
      </c>
      <c r="J1220" s="249">
        <f t="shared" si="916"/>
      </c>
      <c r="K1220" s="247">
        <f>SUM(K1208:K1219)</f>
      </c>
      <c r="L1220" s="249">
        <f t="shared" si="978"/>
      </c>
      <c r="M1220" s="247">
        <f>SUM(M1208:M1219)</f>
      </c>
      <c r="N1220" s="250">
        <f t="shared" si="1040"/>
      </c>
      <c r="O1220" s="247">
        <f>SUM(O1208:O1219)</f>
      </c>
      <c r="P1220" s="250">
        <f t="shared" si="1081"/>
      </c>
      <c r="Q1220" s="251">
        <f>M1220/O1220</f>
      </c>
      <c r="R1220" s="247">
        <f>SUM(R1208:R1219)</f>
      </c>
      <c r="S1220" s="251">
        <f>(O1220+O1220)/(K1220+K1220)</f>
      </c>
      <c r="T1220" s="247">
        <f>SUM(T1208:T1219)</f>
      </c>
      <c r="U1220" s="252">
        <f t="shared" ref="U1220:U1221" si="112">F1220/T1220</f>
      </c>
      <c r="V1220" s="253">
        <f>(F1220+5*500)/T1220</f>
      </c>
      <c r="W1220" s="247">
        <f>SUM(W1208:W1219)</f>
      </c>
      <c r="X1220" s="254">
        <f t="shared" ref="X1220:X1221" si="280">W1220/T1220</f>
      </c>
      <c r="Y1220" s="251">
        <f t="shared" ref="Y1220:Y1221" si="418">T1220/R1220</f>
      </c>
      <c r="Z1220" s="253">
        <f t="shared" ref="Z1220:Z1221" si="556">W1220/F1220</f>
      </c>
      <c r="AA1220" s="253">
        <f>W1220/(F1220+COUNT(W1208:W1219)*500)</f>
      </c>
      <c r="AB1220" s="247">
        <f>SUM(AB1208:AB1219)</f>
      </c>
      <c r="AC1220" s="247">
        <f>SUM(AC1208:AC1219)</f>
      </c>
      <c r="AD1220" s="251">
        <f t="shared" ref="AD1220:AD1221" si="694">AB1220/T1220</f>
      </c>
      <c r="AE1220" s="255">
        <f>(W1220-AC1220)/(F1220+COUNT(W1208:W1219)*500)</f>
      </c>
      <c r="AF1220" s="240"/>
    </row>
    <row r="1221">
      <c r="A1221" s="318"/>
      <c r="B1221" s="316" t="s">
        <v>269</v>
      </c>
      <c r="C1221" s="256" t="s">
        <v>273</v>
      </c>
      <c r="D1221" s="231" t="s">
        <v>249</v>
      </c>
      <c r="E1221" s="232">
        <v>583.6</v>
      </c>
      <c r="F1221" s="233">
        <f>E1221+E1222+E1223</f>
      </c>
      <c r="G1221" s="232">
        <v>3373</v>
      </c>
      <c r="H1221" s="232">
        <v>91</v>
      </c>
      <c r="I1221" s="234">
        <f t="shared" si="745"/>
      </c>
      <c r="J1221" s="235">
        <f t="shared" si="916"/>
      </c>
      <c r="K1221" s="232">
        <v>11</v>
      </c>
      <c r="L1221" s="235">
        <f t="shared" si="978"/>
      </c>
      <c r="M1221" s="232">
        <v>0</v>
      </c>
      <c r="N1221" s="236">
        <f t="shared" si="1040"/>
      </c>
      <c r="O1221" s="232">
        <v>1</v>
      </c>
      <c r="P1221" s="236">
        <f t="shared" si="1081"/>
      </c>
      <c r="Q1221" s="237">
        <f>(M1221+M1222+M1223)/(O1221+O1222+O1223)</f>
      </c>
      <c r="R1221" s="238">
        <v>3</v>
      </c>
      <c r="S1221" s="237">
        <f>(O1221+O1222+O1223)/(K1221+K1222+K1223)</f>
      </c>
      <c r="T1221" s="238">
        <v>1</v>
      </c>
      <c r="U1221" s="239">
        <f t="shared" si="112"/>
      </c>
      <c r="V1221" s="240">
        <f>(F1221+4*500)/T1221</f>
      </c>
      <c r="W1221" s="241">
        <v>417.59999999999854</v>
      </c>
      <c r="X1221" s="240">
        <f t="shared" si="280"/>
      </c>
      <c r="Y1221" s="237">
        <f t="shared" si="418"/>
      </c>
      <c r="Z1221" s="240">
        <f t="shared" si="556"/>
      </c>
      <c r="AA1221" s="239">
        <f>W1221/(F1221+500)</f>
      </c>
      <c r="AB1221" s="238">
        <v>0</v>
      </c>
      <c r="AC1221" s="238">
        <v>0</v>
      </c>
      <c r="AD1221" s="237">
        <f t="shared" si="694"/>
      </c>
      <c r="AE1221" s="240">
        <f>(W1221-AC1221)/(F1221+500)</f>
      </c>
      <c r="AF1221" s="240" t="s">
        <v>266</v>
      </c>
    </row>
    <row r="1222">
      <c r="A1222" s="318"/>
      <c r="B1222" s="316"/>
      <c r="C1222" s="256"/>
      <c r="D1222" s="231" t="s">
        <v>251</v>
      </c>
      <c r="E1222" s="232">
        <v>2040.52</v>
      </c>
      <c r="F1222" s="233"/>
      <c r="G1222" s="232">
        <v>15760</v>
      </c>
      <c r="H1222" s="232">
        <v>325</v>
      </c>
      <c r="I1222" s="234">
        <f t="shared" si="745"/>
      </c>
      <c r="J1222" s="235">
        <f t="shared" si="916"/>
      </c>
      <c r="K1222" s="232">
        <v>20</v>
      </c>
      <c r="L1222" s="235">
        <f t="shared" si="978"/>
      </c>
      <c r="M1222" s="232">
        <v>0</v>
      </c>
      <c r="N1222" s="236">
        <f t="shared" si="1040"/>
      </c>
      <c r="O1222" s="232">
        <v>1</v>
      </c>
      <c r="P1222" s="236">
        <f t="shared" si="1081"/>
      </c>
      <c r="Q1222" s="237"/>
      <c r="R1222" s="238"/>
      <c r="S1222" s="237"/>
      <c r="T1222" s="238"/>
      <c r="U1222" s="239"/>
      <c r="V1222" s="240"/>
      <c r="W1222" s="241"/>
      <c r="X1222" s="240"/>
      <c r="Y1222" s="237"/>
      <c r="Z1222" s="240"/>
      <c r="AA1222" s="239"/>
      <c r="AB1222" s="238"/>
      <c r="AC1222" s="238"/>
      <c r="AD1222" s="237"/>
      <c r="AE1222" s="240"/>
      <c r="AF1222" s="242"/>
    </row>
    <row r="1223">
      <c r="A1223" s="318"/>
      <c r="B1223" s="316"/>
      <c r="C1223" s="256"/>
      <c r="D1223" s="231" t="s">
        <v>319</v>
      </c>
      <c r="E1223" s="232">
        <v>0</v>
      </c>
      <c r="F1223" s="233"/>
      <c r="G1223" s="232">
        <v>12</v>
      </c>
      <c r="H1223" s="232">
        <v>0</v>
      </c>
      <c r="I1223" s="234">
        <f t="shared" si="745"/>
      </c>
      <c r="J1223" s="235">
        <f t="shared" si="916"/>
      </c>
      <c r="K1223" s="232">
        <v>0</v>
      </c>
      <c r="L1223" s="235">
        <f t="shared" si="978"/>
      </c>
      <c r="M1223" s="232">
        <v>0</v>
      </c>
      <c r="N1223" s="236">
        <f t="shared" si="1040"/>
      </c>
      <c r="O1223" s="232">
        <v>0</v>
      </c>
      <c r="P1223" s="236">
        <f t="shared" si="1081"/>
      </c>
      <c r="Q1223" s="237"/>
      <c r="R1223" s="238"/>
      <c r="S1223" s="237"/>
      <c r="T1223" s="238"/>
      <c r="U1223" s="239"/>
      <c r="V1223" s="240"/>
      <c r="W1223" s="241"/>
      <c r="X1223" s="240"/>
      <c r="Y1223" s="237"/>
      <c r="Z1223" s="240"/>
      <c r="AA1223" s="239"/>
      <c r="AB1223" s="238"/>
      <c r="AC1223" s="238"/>
      <c r="AD1223" s="237"/>
      <c r="AE1223" s="240"/>
      <c r="AF1223" s="242" t="s">
        <v>252</v>
      </c>
    </row>
    <row r="1224">
      <c r="A1224" s="318"/>
      <c r="B1224" s="316" t="s">
        <v>270</v>
      </c>
      <c r="C1224" s="256" t="s">
        <v>273</v>
      </c>
      <c r="D1224" s="231" t="s">
        <v>249</v>
      </c>
      <c r="E1224" s="232">
        <v>502</v>
      </c>
      <c r="F1224" s="233">
        <f>E1224+E1225+E1226</f>
      </c>
      <c r="G1224" s="232">
        <v>2223</v>
      </c>
      <c r="H1224" s="232">
        <v>78</v>
      </c>
      <c r="I1224" s="234">
        <f t="shared" si="745"/>
      </c>
      <c r="J1224" s="235">
        <f t="shared" si="916"/>
      </c>
      <c r="K1224" s="232">
        <v>8</v>
      </c>
      <c r="L1224" s="235">
        <f t="shared" si="978"/>
      </c>
      <c r="M1224" s="232">
        <v>0</v>
      </c>
      <c r="N1224" s="236">
        <f t="shared" si="1040"/>
      </c>
      <c r="O1224" s="232">
        <v>0</v>
      </c>
      <c r="P1224" s="236">
        <f t="shared" si="1081"/>
      </c>
      <c r="Q1224" s="237">
        <f>(M1224+M1225+M1226)/(O1224+O1225+O1226)</f>
      </c>
      <c r="R1224" s="238">
        <v>7</v>
      </c>
      <c r="S1224" s="237">
        <f>(O1224+O1225+O1226)/(K1224+K1225+K1226)</f>
      </c>
      <c r="T1224" s="238">
        <v>1</v>
      </c>
      <c r="U1224" s="239">
        <f>F1224/T1224</f>
      </c>
      <c r="V1224" s="240">
        <f>(F1224+4*500)/T1224</f>
      </c>
      <c r="W1224" s="241">
        <v>1344</v>
      </c>
      <c r="X1224" s="240">
        <f>W1224/T1224</f>
      </c>
      <c r="Y1224" s="237">
        <f>T1224/R1224</f>
      </c>
      <c r="Z1224" s="240">
        <f>W1224/F1224</f>
      </c>
      <c r="AA1224" s="239">
        <f>W1224/(F1224+500)</f>
      </c>
      <c r="AB1224" s="238">
        <v>0</v>
      </c>
      <c r="AC1224" s="238">
        <v>0</v>
      </c>
      <c r="AD1224" s="237">
        <f>AB1224/T1224</f>
      </c>
      <c r="AE1224" s="240">
        <f>(W1224-AC1224)/(F1224+500)</f>
      </c>
      <c r="AF1224" s="240" t="s">
        <v>266</v>
      </c>
    </row>
    <row r="1225">
      <c r="A1225" s="318"/>
      <c r="B1225" s="316"/>
      <c r="C1225" s="256"/>
      <c r="D1225" s="231" t="s">
        <v>251</v>
      </c>
      <c r="E1225" s="232">
        <v>1482.47</v>
      </c>
      <c r="F1225" s="233"/>
      <c r="G1225" s="232">
        <v>14389</v>
      </c>
      <c r="H1225" s="232">
        <v>328</v>
      </c>
      <c r="I1225" s="234">
        <f t="shared" si="745"/>
      </c>
      <c r="J1225" s="235">
        <f t="shared" si="916"/>
      </c>
      <c r="K1225" s="232">
        <v>27</v>
      </c>
      <c r="L1225" s="235">
        <f t="shared" si="978"/>
      </c>
      <c r="M1225" s="232">
        <v>1</v>
      </c>
      <c r="N1225" s="236">
        <f t="shared" si="1040"/>
      </c>
      <c r="O1225" s="232">
        <v>5</v>
      </c>
      <c r="P1225" s="236">
        <f t="shared" si="1081"/>
      </c>
      <c r="Q1225" s="237"/>
      <c r="R1225" s="238"/>
      <c r="S1225" s="237"/>
      <c r="T1225" s="238"/>
      <c r="U1225" s="239"/>
      <c r="V1225" s="240"/>
      <c r="W1225" s="241"/>
      <c r="X1225" s="240"/>
      <c r="Y1225" s="237"/>
      <c r="Z1225" s="240"/>
      <c r="AA1225" s="239"/>
      <c r="AB1225" s="238"/>
      <c r="AC1225" s="238"/>
      <c r="AD1225" s="237"/>
      <c r="AE1225" s="240"/>
      <c r="AF1225" s="242"/>
    </row>
    <row r="1226">
      <c r="A1226" s="318"/>
      <c r="B1226" s="316"/>
      <c r="C1226" s="256"/>
      <c r="D1226" s="231" t="s">
        <v>319</v>
      </c>
      <c r="E1226" s="232">
        <v>3.12</v>
      </c>
      <c r="F1226" s="233"/>
      <c r="G1226" s="232">
        <v>17</v>
      </c>
      <c r="H1226" s="232">
        <v>1</v>
      </c>
      <c r="I1226" s="234">
        <f t="shared" si="745"/>
      </c>
      <c r="J1226" s="235">
        <f t="shared" si="916"/>
      </c>
      <c r="K1226" s="232">
        <v>1</v>
      </c>
      <c r="L1226" s="235">
        <f t="shared" si="978"/>
      </c>
      <c r="M1226" s="232">
        <v>0</v>
      </c>
      <c r="N1226" s="236">
        <f t="shared" si="1040"/>
      </c>
      <c r="O1226" s="232">
        <v>0</v>
      </c>
      <c r="P1226" s="236">
        <f t="shared" si="1081"/>
      </c>
      <c r="Q1226" s="237"/>
      <c r="R1226" s="238"/>
      <c r="S1226" s="237"/>
      <c r="T1226" s="238"/>
      <c r="U1226" s="239"/>
      <c r="V1226" s="240"/>
      <c r="W1226" s="241"/>
      <c r="X1226" s="240"/>
      <c r="Y1226" s="237"/>
      <c r="Z1226" s="240"/>
      <c r="AA1226" s="239"/>
      <c r="AB1226" s="238"/>
      <c r="AC1226" s="238"/>
      <c r="AD1226" s="237"/>
      <c r="AE1226" s="240"/>
      <c r="AF1226" s="242" t="s">
        <v>252</v>
      </c>
    </row>
    <row r="1227">
      <c r="A1227" s="318"/>
      <c r="B1227" s="316" t="s">
        <v>271</v>
      </c>
      <c r="C1227" s="256" t="s">
        <v>273</v>
      </c>
      <c r="D1227" s="231" t="s">
        <v>249</v>
      </c>
      <c r="E1227" s="232">
        <v>331.91</v>
      </c>
      <c r="F1227" s="233">
        <f>E1227+E1228+E1229</f>
      </c>
      <c r="G1227" s="232">
        <v>1645</v>
      </c>
      <c r="H1227" s="232">
        <v>34</v>
      </c>
      <c r="I1227" s="234">
        <f t="shared" si="745"/>
      </c>
      <c r="J1227" s="235">
        <f t="shared" si="916"/>
      </c>
      <c r="K1227" s="232">
        <v>7</v>
      </c>
      <c r="L1227" s="235">
        <f t="shared" si="978"/>
      </c>
      <c r="M1227" s="232">
        <v>0</v>
      </c>
      <c r="N1227" s="236">
        <f t="shared" si="1040"/>
      </c>
      <c r="O1227" s="232">
        <v>0</v>
      </c>
      <c r="P1227" s="236">
        <f t="shared" si="1081"/>
      </c>
      <c r="Q1227" s="237">
        <f>(M1227+M1228+M1229)/(O1227+O1228+O1229)</f>
      </c>
      <c r="R1227" s="238">
        <v>1</v>
      </c>
      <c r="S1227" s="237">
        <f>(O1227+O1228+O1229)/(K1227+K1228+K1229)</f>
      </c>
      <c r="T1227" s="238">
        <v>1</v>
      </c>
      <c r="U1227" s="239">
        <f>F1227/T1227</f>
      </c>
      <c r="V1227" s="240">
        <f>(F1227+4*500)/T1227</f>
      </c>
      <c r="W1227" s="241">
        <v>1344</v>
      </c>
      <c r="X1227" s="240">
        <f>W1227/T1227</f>
      </c>
      <c r="Y1227" s="237">
        <f>T1227/R1227</f>
      </c>
      <c r="Z1227" s="240">
        <f>W1227/F1227</f>
      </c>
      <c r="AA1227" s="239">
        <f>W1227/(F1227+500)</f>
      </c>
      <c r="AB1227" s="238">
        <v>0</v>
      </c>
      <c r="AC1227" s="238">
        <v>0</v>
      </c>
      <c r="AD1227" s="237">
        <f>AB1227/T1227</f>
      </c>
      <c r="AE1227" s="240">
        <f>(W1227-AC1227)/(F1227+500)</f>
      </c>
      <c r="AF1227" s="240" t="s">
        <v>266</v>
      </c>
    </row>
    <row r="1228">
      <c r="A1228" s="318"/>
      <c r="B1228" s="316"/>
      <c r="C1228" s="256"/>
      <c r="D1228" s="231" t="s">
        <v>251</v>
      </c>
      <c r="E1228" s="232">
        <v>1652.66</v>
      </c>
      <c r="F1228" s="233"/>
      <c r="G1228" s="232">
        <v>14953</v>
      </c>
      <c r="H1228" s="232">
        <v>325</v>
      </c>
      <c r="I1228" s="234">
        <f t="shared" si="745"/>
      </c>
      <c r="J1228" s="235">
        <f t="shared" si="916"/>
      </c>
      <c r="K1228" s="232">
        <v>19</v>
      </c>
      <c r="L1228" s="235">
        <f t="shared" si="978"/>
      </c>
      <c r="M1228" s="232">
        <v>0</v>
      </c>
      <c r="N1228" s="236">
        <f t="shared" si="1040"/>
      </c>
      <c r="O1228" s="232">
        <v>0</v>
      </c>
      <c r="P1228" s="236">
        <f t="shared" si="1081"/>
      </c>
      <c r="Q1228" s="237"/>
      <c r="R1228" s="238"/>
      <c r="S1228" s="237"/>
      <c r="T1228" s="238"/>
      <c r="U1228" s="239"/>
      <c r="V1228" s="240"/>
      <c r="W1228" s="241"/>
      <c r="X1228" s="240"/>
      <c r="Y1228" s="237"/>
      <c r="Z1228" s="240"/>
      <c r="AA1228" s="239"/>
      <c r="AB1228" s="238"/>
      <c r="AC1228" s="238"/>
      <c r="AD1228" s="237"/>
      <c r="AE1228" s="240"/>
      <c r="AF1228" s="240"/>
    </row>
    <row r="1229">
      <c r="A1229" s="318"/>
      <c r="B1229" s="316"/>
      <c r="C1229" s="256"/>
      <c r="D1229" s="231" t="s">
        <v>319</v>
      </c>
      <c r="E1229" s="232">
        <v>2.29</v>
      </c>
      <c r="F1229" s="233"/>
      <c r="G1229" s="232">
        <v>25</v>
      </c>
      <c r="H1229" s="232">
        <v>1</v>
      </c>
      <c r="I1229" s="234">
        <f t="shared" si="745"/>
      </c>
      <c r="J1229" s="235">
        <f t="shared" si="916"/>
      </c>
      <c r="K1229" s="232">
        <v>0</v>
      </c>
      <c r="L1229" s="235">
        <f t="shared" si="978"/>
      </c>
      <c r="M1229" s="232">
        <v>0</v>
      </c>
      <c r="N1229" s="236">
        <f t="shared" si="1040"/>
      </c>
      <c r="O1229" s="232">
        <v>0</v>
      </c>
      <c r="P1229" s="236">
        <f t="shared" si="1081"/>
      </c>
      <c r="Q1229" s="237"/>
      <c r="R1229" s="238"/>
      <c r="S1229" s="237"/>
      <c r="T1229" s="238"/>
      <c r="U1229" s="239"/>
      <c r="V1229" s="240"/>
      <c r="W1229" s="241"/>
      <c r="X1229" s="240"/>
      <c r="Y1229" s="237"/>
      <c r="Z1229" s="240"/>
      <c r="AA1229" s="239"/>
      <c r="AB1229" s="238"/>
      <c r="AC1229" s="238"/>
      <c r="AD1229" s="237"/>
      <c r="AE1229" s="240"/>
      <c r="AF1229" s="240" t="s">
        <v>252</v>
      </c>
    </row>
    <row r="1230">
      <c r="A1230" s="318"/>
      <c r="B1230" s="316" t="s">
        <v>272</v>
      </c>
      <c r="C1230" s="256" t="s">
        <v>273</v>
      </c>
      <c r="D1230" s="231" t="s">
        <v>249</v>
      </c>
      <c r="E1230" s="232">
        <v>529.63</v>
      </c>
      <c r="F1230" s="233">
        <f>E1230+E1231+E1232</f>
      </c>
      <c r="G1230" s="232">
        <v>2430</v>
      </c>
      <c r="H1230" s="232">
        <v>58</v>
      </c>
      <c r="I1230" s="234">
        <f t="shared" si="745"/>
      </c>
      <c r="J1230" s="235">
        <f t="shared" si="916"/>
      </c>
      <c r="K1230" s="232">
        <v>6</v>
      </c>
      <c r="L1230" s="235">
        <f t="shared" si="978"/>
      </c>
      <c r="M1230" s="232">
        <v>0</v>
      </c>
      <c r="N1230" s="236">
        <f t="shared" si="1040"/>
      </c>
      <c r="O1230" s="232">
        <v>2</v>
      </c>
      <c r="P1230" s="236">
        <f t="shared" si="1081"/>
      </c>
      <c r="Q1230" s="237">
        <f>(M1230+M1231+M1232)/(O1230+O1231+O1232)</f>
      </c>
      <c r="R1230" s="238">
        <v>4</v>
      </c>
      <c r="S1230" s="237">
        <f>(O1230+O1231+O1232)/(K1230+K1231+K1232)</f>
      </c>
      <c r="T1230" s="238">
        <v>2</v>
      </c>
      <c r="U1230" s="239">
        <f>F1230/T1230</f>
      </c>
      <c r="V1230" s="240">
        <f>(F1230+4*500)/T1230</f>
      </c>
      <c r="W1230" s="239">
        <v>4418.4000000000015</v>
      </c>
      <c r="X1230" s="240">
        <f>W1230/T1230</f>
      </c>
      <c r="Y1230" s="237">
        <f>T1230/R1230</f>
      </c>
      <c r="Z1230" s="240">
        <f>W1230/F1230</f>
      </c>
      <c r="AA1230" s="239">
        <f>W1230/(F1230+500)</f>
      </c>
      <c r="AB1230" s="238">
        <v>0</v>
      </c>
      <c r="AC1230" s="238">
        <v>0</v>
      </c>
      <c r="AD1230" s="237">
        <f>AB1230/T1230</f>
      </c>
      <c r="AE1230" s="240">
        <f>(W1230-AC1230)/(F1230+500)</f>
      </c>
      <c r="AF1230" s="240" t="s">
        <v>266</v>
      </c>
    </row>
    <row r="1231">
      <c r="A1231" s="318"/>
      <c r="B1231" s="316"/>
      <c r="C1231" s="256"/>
      <c r="D1231" s="231" t="s">
        <v>251</v>
      </c>
      <c r="E1231" s="232">
        <v>2261.98</v>
      </c>
      <c r="F1231" s="233"/>
      <c r="G1231" s="232">
        <v>16400</v>
      </c>
      <c r="H1231" s="232">
        <v>430</v>
      </c>
      <c r="I1231" s="234">
        <f t="shared" si="745"/>
      </c>
      <c r="J1231" s="235">
        <f t="shared" si="916"/>
      </c>
      <c r="K1231" s="232">
        <v>27</v>
      </c>
      <c r="L1231" s="235">
        <f t="shared" si="978"/>
      </c>
      <c r="M1231" s="232">
        <v>2</v>
      </c>
      <c r="N1231" s="236">
        <f t="shared" si="1040"/>
      </c>
      <c r="O1231" s="232">
        <v>2</v>
      </c>
      <c r="P1231" s="236">
        <f t="shared" si="1081"/>
      </c>
      <c r="Q1231" s="237"/>
      <c r="R1231" s="238"/>
      <c r="S1231" s="237"/>
      <c r="T1231" s="238"/>
      <c r="U1231" s="239"/>
      <c r="V1231" s="240"/>
      <c r="W1231" s="239"/>
      <c r="X1231" s="240"/>
      <c r="Y1231" s="237"/>
      <c r="Z1231" s="240"/>
      <c r="AA1231" s="239"/>
      <c r="AB1231" s="238"/>
      <c r="AC1231" s="238"/>
      <c r="AD1231" s="237"/>
      <c r="AE1231" s="240"/>
      <c r="AF1231" s="240"/>
    </row>
    <row r="1232">
      <c r="A1232" s="318"/>
      <c r="B1232" s="316"/>
      <c r="C1232" s="256"/>
      <c r="D1232" s="231" t="s">
        <v>319</v>
      </c>
      <c r="E1232" s="303">
        <v>1.08</v>
      </c>
      <c r="F1232" s="233"/>
      <c r="G1232" s="232">
        <v>11</v>
      </c>
      <c r="H1232" s="232">
        <v>0</v>
      </c>
      <c r="I1232" s="234">
        <f t="shared" si="745"/>
      </c>
      <c r="J1232" s="235">
        <f t="shared" si="916"/>
      </c>
      <c r="K1232" s="232">
        <v>0</v>
      </c>
      <c r="L1232" s="235">
        <f t="shared" si="978"/>
      </c>
      <c r="M1232" s="232">
        <v>0</v>
      </c>
      <c r="N1232" s="236">
        <f t="shared" si="1040"/>
      </c>
      <c r="O1232" s="232">
        <v>0</v>
      </c>
      <c r="P1232" s="236">
        <f t="shared" si="1081"/>
      </c>
      <c r="Q1232" s="237"/>
      <c r="R1232" s="238"/>
      <c r="S1232" s="237"/>
      <c r="T1232" s="238"/>
      <c r="U1232" s="239"/>
      <c r="V1232" s="240"/>
      <c r="W1232" s="239"/>
      <c r="X1232" s="240"/>
      <c r="Y1232" s="237"/>
      <c r="Z1232" s="240"/>
      <c r="AA1232" s="239"/>
      <c r="AB1232" s="238"/>
      <c r="AC1232" s="238"/>
      <c r="AD1232" s="237"/>
      <c r="AE1232" s="240"/>
      <c r="AF1232" s="240" t="s">
        <v>252</v>
      </c>
    </row>
    <row r="1233">
      <c r="A1233" s="318"/>
      <c r="B1233" s="246" t="s">
        <v>257</v>
      </c>
      <c r="C1233" s="246"/>
      <c r="D1233" s="246"/>
      <c r="E1233" s="247">
        <f>SUM(E1221:E1232)</f>
      </c>
      <c r="F1233" s="247">
        <f>SUM(F1221:F1232)</f>
      </c>
      <c r="G1233" s="247">
        <f>SUM(G1221:G1232)</f>
      </c>
      <c r="H1233" s="247">
        <f>SUM(H1221:H1232)</f>
      </c>
      <c r="I1233" s="248">
        <f t="shared" si="745"/>
      </c>
      <c r="J1233" s="249">
        <f t="shared" si="916"/>
      </c>
      <c r="K1233" s="247">
        <f>SUM(K1221:K1232)</f>
      </c>
      <c r="L1233" s="249">
        <f t="shared" si="978"/>
      </c>
      <c r="M1233" s="247">
        <f>SUM(M1221:M1232)</f>
      </c>
      <c r="N1233" s="250">
        <f t="shared" si="1040"/>
      </c>
      <c r="O1233" s="247">
        <f>SUM(O1221:O1232)</f>
      </c>
      <c r="P1233" s="250">
        <f t="shared" si="1081"/>
      </c>
      <c r="Q1233" s="251">
        <f>M1233/O1233</f>
      </c>
      <c r="R1233" s="247">
        <f>SUM(R1221:R1232)</f>
      </c>
      <c r="S1233" s="251">
        <f>(O1233+O1233)/(K1233+K1233)</f>
      </c>
      <c r="T1233" s="247">
        <f>SUM(T1221:T1232)</f>
      </c>
      <c r="U1233" s="252">
        <f t="shared" ref="U1233:U1234" si="113">F1233/T1233</f>
      </c>
      <c r="V1233" s="253">
        <f>(F1233+5*500)/T1233</f>
      </c>
      <c r="W1233" s="247">
        <f>SUM(W1221:W1232)</f>
      </c>
      <c r="X1233" s="254">
        <f t="shared" ref="X1233:X1234" si="281">W1233/T1233</f>
      </c>
      <c r="Y1233" s="251">
        <f t="shared" ref="Y1233:Y1234" si="419">T1233/R1233</f>
      </c>
      <c r="Z1233" s="253">
        <f t="shared" ref="Z1233:Z1234" si="557">W1233/F1233</f>
      </c>
      <c r="AA1233" s="253">
        <f>W1233/(F1233+COUNT(W1221:W1232)*500)</f>
      </c>
      <c r="AB1233" s="247">
        <f>SUM(AB1221:AB1232)</f>
      </c>
      <c r="AC1233" s="247">
        <f>SUM(AC1221:AC1232)</f>
      </c>
      <c r="AD1233" s="251">
        <f t="shared" ref="AD1233:AD1234" si="695">AB1233/T1233</f>
      </c>
      <c r="AE1233" s="255">
        <f>(W1233-AC1233)/(F1233+COUNT(W1221:W1232)*500)</f>
      </c>
      <c r="AF1233" s="240"/>
    </row>
    <row r="1234">
      <c r="A1234" s="318"/>
      <c r="B1234" s="316" t="s">
        <v>274</v>
      </c>
      <c r="C1234" s="256" t="s">
        <v>265</v>
      </c>
      <c r="D1234" s="231" t="s">
        <v>249</v>
      </c>
      <c r="E1234" s="232">
        <v>762.51</v>
      </c>
      <c r="F1234" s="233">
        <f>E1234+E1235+E1236</f>
      </c>
      <c r="G1234" s="232">
        <v>2793</v>
      </c>
      <c r="H1234" s="232">
        <v>124</v>
      </c>
      <c r="I1234" s="234">
        <f t="shared" si="745"/>
      </c>
      <c r="J1234" s="235">
        <f t="shared" si="916"/>
      </c>
      <c r="K1234" s="232">
        <v>11</v>
      </c>
      <c r="L1234" s="235">
        <f t="shared" si="978"/>
      </c>
      <c r="M1234" s="232">
        <v>2</v>
      </c>
      <c r="N1234" s="236">
        <f t="shared" si="1040"/>
      </c>
      <c r="O1234" s="232">
        <v>4</v>
      </c>
      <c r="P1234" s="236">
        <f t="shared" si="1081"/>
      </c>
      <c r="Q1234" s="237">
        <f>(M1234+M1235+M1236)/(O1234+O1235+O1236)</f>
      </c>
      <c r="R1234" s="238">
        <v>16</v>
      </c>
      <c r="S1234" s="237">
        <f>(O1234+O1235+O1236)/(K1234+K1235+K1236)</f>
      </c>
      <c r="T1234" s="238">
        <v>6</v>
      </c>
      <c r="U1234" s="239">
        <f t="shared" si="113"/>
      </c>
      <c r="V1234" s="240">
        <f>(F1234+4*500)/T1234</f>
      </c>
      <c r="W1234" s="241">
        <v>9183.599999999999</v>
      </c>
      <c r="X1234" s="240">
        <f t="shared" si="281"/>
      </c>
      <c r="Y1234" s="237">
        <f t="shared" si="419"/>
      </c>
      <c r="Z1234" s="240">
        <f t="shared" si="557"/>
      </c>
      <c r="AA1234" s="239">
        <f>W1234/(F1234+500)</f>
      </c>
      <c r="AB1234" s="238">
        <v>2</v>
      </c>
      <c r="AC1234" s="238">
        <v>2851.2</v>
      </c>
      <c r="AD1234" s="237">
        <f t="shared" si="695"/>
      </c>
      <c r="AE1234" s="240">
        <f>(W1234-AC1234)/(F1234+500)</f>
      </c>
      <c r="AF1234" s="240" t="s">
        <v>266</v>
      </c>
    </row>
    <row r="1235">
      <c r="A1235" s="318"/>
      <c r="B1235" s="316"/>
      <c r="C1235" s="256"/>
      <c r="D1235" s="231" t="s">
        <v>251</v>
      </c>
      <c r="E1235" s="232">
        <v>3002.34</v>
      </c>
      <c r="F1235" s="233"/>
      <c r="G1235" s="232">
        <v>20995</v>
      </c>
      <c r="H1235" s="232">
        <v>667</v>
      </c>
      <c r="I1235" s="234">
        <f t="shared" si="745"/>
      </c>
      <c r="J1235" s="235">
        <f t="shared" si="916"/>
      </c>
      <c r="K1235" s="232">
        <v>59</v>
      </c>
      <c r="L1235" s="235">
        <f t="shared" si="978"/>
      </c>
      <c r="M1235" s="232">
        <v>3</v>
      </c>
      <c r="N1235" s="236">
        <f t="shared" si="1040"/>
      </c>
      <c r="O1235" s="232">
        <v>9</v>
      </c>
      <c r="P1235" s="236">
        <f t="shared" si="1081"/>
      </c>
      <c r="Q1235" s="237"/>
      <c r="R1235" s="238"/>
      <c r="S1235" s="237"/>
      <c r="T1235" s="238"/>
      <c r="U1235" s="239"/>
      <c r="V1235" s="240"/>
      <c r="W1235" s="241"/>
      <c r="X1235" s="240"/>
      <c r="Y1235" s="237"/>
      <c r="Z1235" s="240"/>
      <c r="AA1235" s="239"/>
      <c r="AB1235" s="238"/>
      <c r="AC1235" s="238"/>
      <c r="AD1235" s="237"/>
      <c r="AE1235" s="240"/>
      <c r="AF1235" s="240"/>
    </row>
    <row r="1236">
      <c r="A1236" s="318"/>
      <c r="B1236" s="316"/>
      <c r="C1236" s="256"/>
      <c r="D1236" s="231" t="s">
        <v>319</v>
      </c>
      <c r="E1236" s="232">
        <v>2.13</v>
      </c>
      <c r="F1236" s="233"/>
      <c r="G1236" s="232">
        <v>39</v>
      </c>
      <c r="H1236" s="232">
        <v>2</v>
      </c>
      <c r="I1236" s="234">
        <f t="shared" si="745"/>
      </c>
      <c r="J1236" s="235">
        <f t="shared" si="916"/>
      </c>
      <c r="K1236" s="232">
        <v>0</v>
      </c>
      <c r="L1236" s="235">
        <f t="shared" si="978"/>
      </c>
      <c r="M1236" s="232">
        <v>0</v>
      </c>
      <c r="N1236" s="236">
        <f t="shared" si="1040"/>
      </c>
      <c r="O1236" s="232">
        <v>0</v>
      </c>
      <c r="P1236" s="236">
        <f t="shared" si="1081"/>
      </c>
      <c r="Q1236" s="237"/>
      <c r="R1236" s="238"/>
      <c r="S1236" s="237"/>
      <c r="T1236" s="238"/>
      <c r="U1236" s="239"/>
      <c r="V1236" s="240"/>
      <c r="W1236" s="241"/>
      <c r="X1236" s="240"/>
      <c r="Y1236" s="237"/>
      <c r="Z1236" s="240"/>
      <c r="AA1236" s="239"/>
      <c r="AB1236" s="238"/>
      <c r="AC1236" s="238"/>
      <c r="AD1236" s="237"/>
      <c r="AE1236" s="240"/>
      <c r="AF1236" s="240" t="s">
        <v>252</v>
      </c>
    </row>
    <row r="1237">
      <c r="A1237" s="318"/>
      <c r="B1237" s="316" t="s">
        <v>275</v>
      </c>
      <c r="C1237" s="256" t="s">
        <v>265</v>
      </c>
      <c r="D1237" s="231" t="s">
        <v>249</v>
      </c>
      <c r="E1237" s="232">
        <v>492.7</v>
      </c>
      <c r="F1237" s="233">
        <f>E1237+E1238+E1239</f>
      </c>
      <c r="G1237" s="232">
        <v>2315</v>
      </c>
      <c r="H1237" s="232">
        <v>46</v>
      </c>
      <c r="I1237" s="234">
        <f t="shared" si="745"/>
      </c>
      <c r="J1237" s="235">
        <f t="shared" si="916"/>
      </c>
      <c r="K1237" s="232">
        <v>12</v>
      </c>
      <c r="L1237" s="235">
        <f t="shared" si="978"/>
      </c>
      <c r="M1237" s="232">
        <v>2</v>
      </c>
      <c r="N1237" s="236">
        <f t="shared" si="1040"/>
      </c>
      <c r="O1237" s="232">
        <v>3</v>
      </c>
      <c r="P1237" s="236">
        <f t="shared" si="1081"/>
      </c>
      <c r="Q1237" s="237">
        <f>(M1237+M1238+M1239)/(O1237+O1238+O1239)</f>
      </c>
      <c r="R1237" s="238">
        <v>15</v>
      </c>
      <c r="S1237" s="237">
        <f>(O1237+O1238+O1239)/(K1237+K1238+K1239)</f>
      </c>
      <c r="T1237" s="238">
        <v>4</v>
      </c>
      <c r="U1237" s="239">
        <f>F1237/T1237</f>
      </c>
      <c r="V1237" s="240">
        <f>(F1237+4*500)/T1237</f>
      </c>
      <c r="W1237" s="241">
        <v>6873.5999999999985</v>
      </c>
      <c r="X1237" s="240">
        <f>W1237/T1237</f>
      </c>
      <c r="Y1237" s="237">
        <f>T1237/R1237</f>
      </c>
      <c r="Z1237" s="240">
        <f>W1237/F1237</f>
      </c>
      <c r="AA1237" s="239">
        <f>W1237/(F1237+500)</f>
      </c>
      <c r="AB1237" s="238">
        <v>1</v>
      </c>
      <c r="AC1237" s="238">
        <v>2407.2</v>
      </c>
      <c r="AD1237" s="237">
        <f>AB1237/T1237</f>
      </c>
      <c r="AE1237" s="240">
        <f>(W1237-AC1237)/(F1237+500)</f>
      </c>
      <c r="AF1237" s="240" t="s">
        <v>266</v>
      </c>
    </row>
    <row r="1238">
      <c r="A1238" s="318"/>
      <c r="B1238" s="316"/>
      <c r="C1238" s="256"/>
      <c r="D1238" s="231" t="s">
        <v>251</v>
      </c>
      <c r="E1238" s="232">
        <v>3098.83</v>
      </c>
      <c r="F1238" s="233"/>
      <c r="G1238" s="232">
        <v>18650</v>
      </c>
      <c r="H1238" s="232">
        <v>903</v>
      </c>
      <c r="I1238" s="234">
        <f t="shared" si="745"/>
      </c>
      <c r="J1238" s="235">
        <f t="shared" si="916"/>
      </c>
      <c r="K1238" s="232">
        <v>57</v>
      </c>
      <c r="L1238" s="235">
        <f t="shared" si="978"/>
      </c>
      <c r="M1238" s="232">
        <v>3</v>
      </c>
      <c r="N1238" s="236">
        <f t="shared" si="1040"/>
      </c>
      <c r="O1238" s="232">
        <v>5</v>
      </c>
      <c r="P1238" s="236">
        <f t="shared" si="1081"/>
      </c>
      <c r="Q1238" s="237"/>
      <c r="R1238" s="238"/>
      <c r="S1238" s="237"/>
      <c r="T1238" s="238"/>
      <c r="U1238" s="239"/>
      <c r="V1238" s="240"/>
      <c r="W1238" s="241"/>
      <c r="X1238" s="240"/>
      <c r="Y1238" s="237"/>
      <c r="Z1238" s="240"/>
      <c r="AA1238" s="239"/>
      <c r="AB1238" s="238"/>
      <c r="AC1238" s="238"/>
      <c r="AD1238" s="237"/>
      <c r="AE1238" s="240"/>
      <c r="AF1238" s="240"/>
    </row>
    <row r="1239">
      <c r="A1239" s="318"/>
      <c r="B1239" s="316"/>
      <c r="C1239" s="256"/>
      <c r="D1239" s="231" t="s">
        <v>319</v>
      </c>
      <c r="E1239" s="232">
        <v>37.01</v>
      </c>
      <c r="F1239" s="233"/>
      <c r="G1239" s="232">
        <v>46</v>
      </c>
      <c r="H1239" s="232">
        <v>2</v>
      </c>
      <c r="I1239" s="234">
        <f t="shared" si="745"/>
      </c>
      <c r="J1239" s="235">
        <f t="shared" si="916"/>
      </c>
      <c r="K1239" s="232">
        <v>0</v>
      </c>
      <c r="L1239" s="235">
        <f t="shared" si="978"/>
      </c>
      <c r="M1239" s="232">
        <v>0</v>
      </c>
      <c r="N1239" s="236">
        <f t="shared" si="1040"/>
      </c>
      <c r="O1239" s="232">
        <v>0</v>
      </c>
      <c r="P1239" s="236">
        <f t="shared" si="1081"/>
      </c>
      <c r="Q1239" s="237"/>
      <c r="R1239" s="238"/>
      <c r="S1239" s="237"/>
      <c r="T1239" s="238"/>
      <c r="U1239" s="239"/>
      <c r="V1239" s="240"/>
      <c r="W1239" s="241"/>
      <c r="X1239" s="240"/>
      <c r="Y1239" s="237"/>
      <c r="Z1239" s="240"/>
      <c r="AA1239" s="239"/>
      <c r="AB1239" s="238"/>
      <c r="AC1239" s="238"/>
      <c r="AD1239" s="237"/>
      <c r="AE1239" s="240"/>
      <c r="AF1239" s="240" t="s">
        <v>252</v>
      </c>
    </row>
    <row r="1240">
      <c r="A1240" s="318"/>
      <c r="B1240" s="316" t="s">
        <v>276</v>
      </c>
      <c r="C1240" s="256" t="s">
        <v>265</v>
      </c>
      <c r="D1240" s="231" t="s">
        <v>249</v>
      </c>
      <c r="E1240" s="232">
        <v>1100.22</v>
      </c>
      <c r="F1240" s="233">
        <f>E1240+E1241+E1242</f>
      </c>
      <c r="G1240" s="232">
        <v>4638</v>
      </c>
      <c r="H1240" s="232">
        <v>59</v>
      </c>
      <c r="I1240" s="234">
        <f t="shared" si="745"/>
      </c>
      <c r="J1240" s="235">
        <f t="shared" si="916"/>
      </c>
      <c r="K1240" s="232">
        <v>20</v>
      </c>
      <c r="L1240" s="235">
        <f t="shared" si="978"/>
      </c>
      <c r="M1240" s="232">
        <v>1</v>
      </c>
      <c r="N1240" s="236">
        <f t="shared" si="1040"/>
      </c>
      <c r="O1240" s="232">
        <v>2</v>
      </c>
      <c r="P1240" s="236">
        <f t="shared" si="1081"/>
      </c>
      <c r="Q1240" s="237">
        <f>(M1240+M1241+M1242)/(O1240+O1241+O1242)</f>
      </c>
      <c r="R1240" s="238">
        <v>12</v>
      </c>
      <c r="S1240" s="237">
        <f>(O1240+O1241+O1242)/(K1240+K1241+K1242)</f>
      </c>
      <c r="T1240" s="238">
        <v>5</v>
      </c>
      <c r="U1240" s="239">
        <f>F1240/T1240</f>
      </c>
      <c r="V1240" s="240">
        <f>(F1240+4*500)/T1240</f>
      </c>
      <c r="W1240" s="241">
        <v>4508.399999999994</v>
      </c>
      <c r="X1240" s="240">
        <f>W1240/T1240</f>
      </c>
      <c r="Y1240" s="237">
        <f>T1240/R1240</f>
      </c>
      <c r="Z1240" s="240">
        <f>W1240/F1240</f>
      </c>
      <c r="AA1240" s="239">
        <f>W1240/(F1240+500)</f>
      </c>
      <c r="AB1240" s="238">
        <v>3</v>
      </c>
      <c r="AC1240" s="238">
        <v>3421.2</v>
      </c>
      <c r="AD1240" s="237">
        <f>AB1240/T1240</f>
      </c>
      <c r="AE1240" s="240">
        <f>(W1240-AC1240)/(F1240+500)</f>
      </c>
      <c r="AF1240" s="240" t="s">
        <v>266</v>
      </c>
    </row>
    <row r="1241">
      <c r="A1241" s="318"/>
      <c r="B1241" s="316"/>
      <c r="C1241" s="256"/>
      <c r="D1241" s="231" t="s">
        <v>251</v>
      </c>
      <c r="E1241" s="232">
        <v>2303.54</v>
      </c>
      <c r="F1241" s="233"/>
      <c r="G1241" s="232">
        <v>19045</v>
      </c>
      <c r="H1241" s="232">
        <v>1035</v>
      </c>
      <c r="I1241" s="234">
        <f t="shared" si="745"/>
      </c>
      <c r="J1241" s="235">
        <f t="shared" si="916"/>
      </c>
      <c r="K1241" s="232">
        <v>51</v>
      </c>
      <c r="L1241" s="235">
        <f t="shared" si="978"/>
      </c>
      <c r="M1241" s="232">
        <v>3</v>
      </c>
      <c r="N1241" s="236">
        <f t="shared" si="1040"/>
      </c>
      <c r="O1241" s="232">
        <v>7</v>
      </c>
      <c r="P1241" s="236">
        <f t="shared" si="1081"/>
      </c>
      <c r="Q1241" s="237"/>
      <c r="R1241" s="238"/>
      <c r="S1241" s="237"/>
      <c r="T1241" s="238"/>
      <c r="U1241" s="239"/>
      <c r="V1241" s="240"/>
      <c r="W1241" s="241"/>
      <c r="X1241" s="240"/>
      <c r="Y1241" s="237"/>
      <c r="Z1241" s="240"/>
      <c r="AA1241" s="239"/>
      <c r="AB1241" s="238"/>
      <c r="AC1241" s="238"/>
      <c r="AD1241" s="237"/>
      <c r="AE1241" s="240"/>
      <c r="AF1241" s="240"/>
    </row>
    <row r="1242">
      <c r="A1242" s="318"/>
      <c r="B1242" s="316"/>
      <c r="C1242" s="256"/>
      <c r="D1242" s="231" t="s">
        <v>319</v>
      </c>
      <c r="E1242" s="232">
        <v>1</v>
      </c>
      <c r="F1242" s="233"/>
      <c r="G1242" s="232">
        <v>26</v>
      </c>
      <c r="H1242" s="232">
        <v>1</v>
      </c>
      <c r="I1242" s="234">
        <f t="shared" si="745"/>
      </c>
      <c r="J1242" s="235">
        <f t="shared" si="916"/>
      </c>
      <c r="K1242" s="232">
        <v>0</v>
      </c>
      <c r="L1242" s="235">
        <f t="shared" si="978"/>
      </c>
      <c r="M1242" s="232">
        <v>0</v>
      </c>
      <c r="N1242" s="236">
        <f t="shared" si="1040"/>
      </c>
      <c r="O1242" s="232">
        <v>0</v>
      </c>
      <c r="P1242" s="236">
        <f t="shared" si="1081"/>
      </c>
      <c r="Q1242" s="237"/>
      <c r="R1242" s="238"/>
      <c r="S1242" s="237"/>
      <c r="T1242" s="238"/>
      <c r="U1242" s="239"/>
      <c r="V1242" s="240"/>
      <c r="W1242" s="241"/>
      <c r="X1242" s="240"/>
      <c r="Y1242" s="237"/>
      <c r="Z1242" s="240"/>
      <c r="AA1242" s="239"/>
      <c r="AB1242" s="238"/>
      <c r="AC1242" s="238"/>
      <c r="AD1242" s="237"/>
      <c r="AE1242" s="240"/>
      <c r="AF1242" s="242" t="s">
        <v>267</v>
      </c>
    </row>
    <row r="1243">
      <c r="A1243" s="318"/>
      <c r="B1243" s="316" t="s">
        <v>277</v>
      </c>
      <c r="C1243" s="256" t="s">
        <v>265</v>
      </c>
      <c r="D1243" s="231" t="s">
        <v>249</v>
      </c>
      <c r="E1243" s="232">
        <v>353.84</v>
      </c>
      <c r="F1243" s="233">
        <f>E1243+E1244+E1245</f>
      </c>
      <c r="G1243" s="232">
        <v>1376</v>
      </c>
      <c r="H1243" s="232">
        <v>35</v>
      </c>
      <c r="I1243" s="234">
        <f t="shared" si="745"/>
      </c>
      <c r="J1243" s="235">
        <f t="shared" si="916"/>
      </c>
      <c r="K1243" s="232">
        <v>4</v>
      </c>
      <c r="L1243" s="235">
        <f t="shared" si="978"/>
      </c>
      <c r="M1243" s="232">
        <v>0</v>
      </c>
      <c r="N1243" s="236">
        <f t="shared" si="1040"/>
      </c>
      <c r="O1243" s="232">
        <v>0</v>
      </c>
      <c r="P1243" s="236">
        <f t="shared" si="1081"/>
      </c>
      <c r="Q1243" s="237">
        <f>(M1243+M1244+M1245)/(O1243+O1244+O1245)</f>
      </c>
      <c r="R1243" s="238">
        <v>2</v>
      </c>
      <c r="S1243" s="237">
        <f>(O1243+O1244+O1245)/(K1243+K1244+K1245)</f>
      </c>
      <c r="T1243" s="238">
        <v>1</v>
      </c>
      <c r="U1243" s="239">
        <f>F1243/T1243</f>
      </c>
      <c r="V1243" s="240">
        <f>(F1243+4*500)/T1243</f>
      </c>
      <c r="W1243" s="239">
        <v>396</v>
      </c>
      <c r="X1243" s="240">
        <f>W1243/T1243</f>
      </c>
      <c r="Y1243" s="237">
        <f>T1243/R1243</f>
      </c>
      <c r="Z1243" s="240">
        <f>W1243/F1243</f>
      </c>
      <c r="AA1243" s="239">
        <f>W1243/(F1243+500)</f>
      </c>
      <c r="AB1243" s="238">
        <v>0</v>
      </c>
      <c r="AC1243" s="238">
        <v>0</v>
      </c>
      <c r="AD1243" s="237">
        <f>AB1243/T1243</f>
      </c>
      <c r="AE1243" s="240">
        <f>(W1243-AC1243)/(F1243+500)</f>
      </c>
      <c r="AF1243" s="240" t="s">
        <v>266</v>
      </c>
    </row>
    <row r="1244">
      <c r="A1244" s="318"/>
      <c r="B1244" s="316"/>
      <c r="C1244" s="256"/>
      <c r="D1244" s="231" t="s">
        <v>251</v>
      </c>
      <c r="E1244" s="232">
        <v>890.83</v>
      </c>
      <c r="F1244" s="233"/>
      <c r="G1244" s="232">
        <v>8299</v>
      </c>
      <c r="H1244" s="232">
        <v>422</v>
      </c>
      <c r="I1244" s="234">
        <f t="shared" si="745"/>
      </c>
      <c r="J1244" s="235">
        <f t="shared" si="916"/>
      </c>
      <c r="K1244" s="232">
        <v>21</v>
      </c>
      <c r="L1244" s="235">
        <f t="shared" si="978"/>
      </c>
      <c r="M1244" s="232">
        <v>0</v>
      </c>
      <c r="N1244" s="236">
        <f t="shared" si="1040"/>
      </c>
      <c r="O1244" s="232">
        <v>0</v>
      </c>
      <c r="P1244" s="236">
        <f t="shared" si="1081"/>
      </c>
      <c r="Q1244" s="237"/>
      <c r="R1244" s="238"/>
      <c r="S1244" s="237"/>
      <c r="T1244" s="238"/>
      <c r="U1244" s="239"/>
      <c r="V1244" s="240"/>
      <c r="W1244" s="239"/>
      <c r="X1244" s="240"/>
      <c r="Y1244" s="237"/>
      <c r="Z1244" s="240"/>
      <c r="AA1244" s="239"/>
      <c r="AB1244" s="238"/>
      <c r="AC1244" s="238"/>
      <c r="AD1244" s="237"/>
      <c r="AE1244" s="240"/>
      <c r="AF1244" s="240"/>
    </row>
    <row r="1245">
      <c r="A1245" s="318"/>
      <c r="B1245" s="316"/>
      <c r="C1245" s="256"/>
      <c r="D1245" s="231" t="s">
        <v>319</v>
      </c>
      <c r="E1245" s="232">
        <v>55.74</v>
      </c>
      <c r="F1245" s="233"/>
      <c r="G1245" s="232">
        <v>414</v>
      </c>
      <c r="H1245" s="232">
        <v>49</v>
      </c>
      <c r="I1245" s="234">
        <f t="shared" si="745"/>
      </c>
      <c r="J1245" s="235">
        <f t="shared" si="916"/>
      </c>
      <c r="K1245" s="232">
        <v>1</v>
      </c>
      <c r="L1245" s="235">
        <f t="shared" si="978"/>
      </c>
      <c r="M1245" s="232">
        <v>0</v>
      </c>
      <c r="N1245" s="236">
        <f t="shared" si="1040"/>
      </c>
      <c r="O1245" s="232">
        <v>0</v>
      </c>
      <c r="P1245" s="236">
        <f t="shared" si="1081"/>
      </c>
      <c r="Q1245" s="237"/>
      <c r="R1245" s="238"/>
      <c r="S1245" s="237"/>
      <c r="T1245" s="238"/>
      <c r="U1245" s="239"/>
      <c r="V1245" s="240"/>
      <c r="W1245" s="239"/>
      <c r="X1245" s="240"/>
      <c r="Y1245" s="237"/>
      <c r="Z1245" s="240"/>
      <c r="AA1245" s="239"/>
      <c r="AB1245" s="238"/>
      <c r="AC1245" s="238"/>
      <c r="AD1245" s="237"/>
      <c r="AE1245" s="240"/>
      <c r="AF1245" s="242" t="s">
        <v>267</v>
      </c>
    </row>
    <row r="1246">
      <c r="A1246" s="318"/>
      <c r="B1246" s="246" t="s">
        <v>257</v>
      </c>
      <c r="C1246" s="246"/>
      <c r="D1246" s="246"/>
      <c r="E1246" s="247">
        <f>SUM(E1234:E1245)</f>
      </c>
      <c r="F1246" s="247">
        <f>SUM(F1234:F1245)</f>
      </c>
      <c r="G1246" s="247">
        <f>SUM(G1234:G1245)</f>
      </c>
      <c r="H1246" s="247">
        <f>SUM(H1234:H1245)</f>
      </c>
      <c r="I1246" s="248">
        <f t="shared" si="745"/>
      </c>
      <c r="J1246" s="249">
        <f t="shared" si="916"/>
      </c>
      <c r="K1246" s="247">
        <f>SUM(K1234:K1245)</f>
      </c>
      <c r="L1246" s="249">
        <f t="shared" si="978"/>
      </c>
      <c r="M1246" s="247">
        <f>SUM(M1234:M1245)</f>
      </c>
      <c r="N1246" s="250">
        <f t="shared" si="1040"/>
      </c>
      <c r="O1246" s="247">
        <f>SUM(O1234:O1245)</f>
      </c>
      <c r="P1246" s="250">
        <f t="shared" si="1081"/>
      </c>
      <c r="Q1246" s="251">
        <f t="shared" ref="Q1246:Q1247" si="947">M1246/O1246</f>
      </c>
      <c r="R1246" s="247">
        <f>SUM(R1234:R1245)</f>
      </c>
      <c r="S1246" s="251">
        <f t="shared" ref="S1246:S1247" si="1009">(O1246+O1246)/(K1246+K1246)</f>
      </c>
      <c r="T1246" s="247">
        <f>SUM(T1234:T1245)</f>
      </c>
      <c r="U1246" s="252">
        <f t="shared" ref="U1246:U1247" si="114">F1246/T1246</f>
      </c>
      <c r="V1246" s="253">
        <f>(F1246+5*500)/T1246</f>
      </c>
      <c r="W1246" s="247">
        <f>SUM(W1234:W1245)</f>
      </c>
      <c r="X1246" s="254">
        <f t="shared" ref="X1246:X1247" si="282">W1246/T1246</f>
      </c>
      <c r="Y1246" s="251">
        <f t="shared" ref="Y1246:Y1247" si="420">T1246/R1246</f>
      </c>
      <c r="Z1246" s="253">
        <f t="shared" ref="Z1246:Z1247" si="558">W1246/F1246</f>
      </c>
      <c r="AA1246" s="253">
        <f>W1246/(F1246+COUNT(W1234:W1245)*500)</f>
      </c>
      <c r="AB1246" s="247">
        <f>SUM(AB1234:AB1245)</f>
      </c>
      <c r="AC1246" s="247">
        <f>SUM(AC1234:AC1245)</f>
      </c>
      <c r="AD1246" s="251">
        <f t="shared" ref="AD1246:AD1247" si="696">AB1246/T1246</f>
      </c>
      <c r="AE1246" s="255">
        <f>(W1246-AC1246)/(F1246+COUNT(W1234:W1245)*500)</f>
      </c>
      <c r="AF1246" s="240"/>
    </row>
    <row r="1247">
      <c r="A1247" s="318"/>
      <c r="B1247" s="258" t="s">
        <v>278</v>
      </c>
      <c r="C1247" s="258"/>
      <c r="D1247" s="258"/>
      <c r="E1247" s="259">
        <f>E1194+E1207+E1220+E1233+E1246</f>
      </c>
      <c r="F1247" s="259">
        <f>F1194+F1207+F1220+F1233+F1246</f>
      </c>
      <c r="G1247" s="259">
        <f>G1194+G1207+G1220+G1233+G1246</f>
      </c>
      <c r="H1247" s="259">
        <f>H1194+H1207+H1220+H1233+H1246</f>
      </c>
      <c r="I1247" s="260">
        <f t="shared" si="745"/>
      </c>
      <c r="J1247" s="261">
        <f t="shared" si="916"/>
      </c>
      <c r="K1247" s="262">
        <f>K1194+K1207+K1220+K1233+K1246</f>
      </c>
      <c r="L1247" s="261">
        <f t="shared" si="978"/>
      </c>
      <c r="M1247" s="262">
        <f>M1194+M1207+M1220+M1233+M1246</f>
      </c>
      <c r="N1247" s="263">
        <f t="shared" si="1040"/>
      </c>
      <c r="O1247" s="262">
        <f>O1194+O1207+O1220+O1233+O1246</f>
      </c>
      <c r="P1247" s="263">
        <f t="shared" si="1081"/>
      </c>
      <c r="Q1247" s="264">
        <f t="shared" si="947"/>
      </c>
      <c r="R1247" s="262">
        <f>R1194+R1207+R1220+R1233+R1246</f>
      </c>
      <c r="S1247" s="264">
        <f t="shared" si="1009"/>
      </c>
      <c r="T1247" s="262">
        <f>T1194+T1207+T1220+T1233+T1246</f>
      </c>
      <c r="U1247" s="265">
        <f t="shared" si="114"/>
      </c>
      <c r="V1247" s="259">
        <f>(F1247+4*500)/T1247</f>
      </c>
      <c r="W1247" s="265">
        <f>W1194+W1207+W1220+W1233+W1246</f>
      </c>
      <c r="X1247" s="259">
        <f t="shared" si="282"/>
      </c>
      <c r="Y1247" s="264">
        <f t="shared" si="420"/>
      </c>
      <c r="Z1247" s="259">
        <f t="shared" si="558"/>
      </c>
      <c r="AA1247" s="259">
        <f>W1247/(F1247+COUNT(W1182:W1193,W1195:W1206,W1208:W1219,W1221:W1232,W1234:W1245)*500)</f>
      </c>
      <c r="AB1247" s="262">
        <f>AB1194+AB1207+AB1220+AB1233+AB1246</f>
      </c>
      <c r="AC1247" s="262">
        <f>AC1194+AC1207+AC1220+AC1233+AC1246</f>
      </c>
      <c r="AD1247" s="264">
        <f t="shared" si="696"/>
      </c>
      <c r="AE1247" s="259">
        <f>(W1247-AC1247)/(F1247+COUNT(W1182:W1193,W1195:W1206,W1208:W1219,W1221:W1232,W1234:W1245)*500)</f>
      </c>
      <c r="AF1247" s="240"/>
    </row>
    <row r="1248">
      <c r="A1248" s="219" t="s">
        <v>214</v>
      </c>
      <c r="B1248" s="220" t="s">
        <v>215</v>
      </c>
      <c r="C1248" s="220" t="s">
        <v>216</v>
      </c>
      <c r="D1248" s="220" t="s">
        <v>217</v>
      </c>
      <c r="E1248" s="220" t="s">
        <v>218</v>
      </c>
      <c r="F1248" s="220" t="s">
        <v>219</v>
      </c>
      <c r="G1248" s="220" t="s">
        <v>220</v>
      </c>
      <c r="H1248" s="220" t="s">
        <v>221</v>
      </c>
      <c r="I1248" s="221" t="s">
        <v>222</v>
      </c>
      <c r="J1248" s="222" t="s">
        <v>223</v>
      </c>
      <c r="K1248" s="220" t="s">
        <v>224</v>
      </c>
      <c r="L1248" s="222" t="s">
        <v>225</v>
      </c>
      <c r="M1248" s="220" t="s">
        <v>226</v>
      </c>
      <c r="N1248" s="223" t="s">
        <v>227</v>
      </c>
      <c r="O1248" s="220" t="s">
        <v>228</v>
      </c>
      <c r="P1248" s="223" t="s">
        <v>229</v>
      </c>
      <c r="Q1248" s="221" t="s">
        <v>230</v>
      </c>
      <c r="R1248" s="224" t="s">
        <v>231</v>
      </c>
      <c r="S1248" s="225" t="s">
        <v>232</v>
      </c>
      <c r="T1248" s="224" t="s">
        <v>233</v>
      </c>
      <c r="U1248" s="226" t="s">
        <v>234</v>
      </c>
      <c r="V1248" s="227" t="s">
        <v>235</v>
      </c>
      <c r="W1248" s="226" t="s">
        <v>236</v>
      </c>
      <c r="X1248" s="227" t="s">
        <v>237</v>
      </c>
      <c r="Y1248" s="225" t="s">
        <v>238</v>
      </c>
      <c r="Z1248" s="227" t="s">
        <v>239</v>
      </c>
      <c r="AA1248" s="227" t="s">
        <v>240</v>
      </c>
      <c r="AB1248" s="227" t="s">
        <v>241</v>
      </c>
      <c r="AC1248" s="224" t="s">
        <v>242</v>
      </c>
      <c r="AD1248" s="225" t="s">
        <v>243</v>
      </c>
      <c r="AE1248" s="227" t="s">
        <v>244</v>
      </c>
      <c r="AF1248" s="227" t="s">
        <v>245</v>
      </c>
    </row>
    <row r="1249">
      <c r="A1249" s="318" t="s">
        <v>327</v>
      </c>
      <c r="B1249" s="316" t="s">
        <v>321</v>
      </c>
      <c r="C1249" s="256" t="s">
        <v>248</v>
      </c>
      <c r="D1249" s="231" t="s">
        <v>249</v>
      </c>
      <c r="E1249" s="232">
        <v>1190.9</v>
      </c>
      <c r="F1249" s="233">
        <f>E1249+E1250+E1251</f>
      </c>
      <c r="G1249" s="232">
        <v>5407</v>
      </c>
      <c r="H1249" s="232">
        <v>212</v>
      </c>
      <c r="I1249" s="234">
        <f t="shared" ref="I1249:I1314" si="746">H1249/G1249</f>
      </c>
      <c r="J1249" s="235">
        <f t="shared" ref="J1249:J1314" si="917">(E1249/G1249)*1000</f>
      </c>
      <c r="K1249" s="232">
        <v>16</v>
      </c>
      <c r="L1249" s="235">
        <f t="shared" ref="L1249:L1314" si="979">E1249/K1249</f>
      </c>
      <c r="M1249" s="232">
        <v>2</v>
      </c>
      <c r="N1249" s="236">
        <f t="shared" ref="N1249:N1314" si="1041">E1249/M1249</f>
      </c>
      <c r="O1249" s="232">
        <v>4</v>
      </c>
      <c r="P1249" s="236">
        <f t="shared" ref="P1249:P1314" si="1082">E1249/O1249</f>
      </c>
      <c r="Q1249" s="237">
        <f>(M1249+M1250+M1251)/(O1249+O1250+O1251)</f>
      </c>
      <c r="R1249" s="238">
        <v>5</v>
      </c>
      <c r="S1249" s="237">
        <f>(O1249+O1250+O1251)/(K1249+K1250+K1251)</f>
      </c>
      <c r="T1249" s="238">
        <v>2</v>
      </c>
      <c r="U1249" s="239">
        <f>F1249/T1249</f>
      </c>
      <c r="V1249" s="240">
        <f>(F1249+4*500)/T1249</f>
      </c>
      <c r="W1249" s="241">
        <v>3818.4</v>
      </c>
      <c r="X1249" s="240">
        <f>W1249/T1249</f>
      </c>
      <c r="Y1249" s="237">
        <f>T1249/R1249</f>
      </c>
      <c r="Z1249" s="240">
        <f>W1249/F1249</f>
      </c>
      <c r="AA1249" s="239">
        <f>W1249/(F1249+500)</f>
      </c>
      <c r="AB1249" s="238">
        <v>1</v>
      </c>
      <c r="AC1249" s="238">
        <v>1411.2</v>
      </c>
      <c r="AD1249" s="237">
        <f>AB1249/T1249</f>
      </c>
      <c r="AE1249" s="240">
        <f>(W1249-AC1249)/(F1249+500)</f>
      </c>
      <c r="AF1249" s="240" t="s">
        <v>250</v>
      </c>
    </row>
    <row r="1250">
      <c r="A1250" s="318"/>
      <c r="B1250" s="316"/>
      <c r="C1250" s="256"/>
      <c r="D1250" s="231" t="s">
        <v>251</v>
      </c>
      <c r="E1250" s="232">
        <v>1206.38</v>
      </c>
      <c r="F1250" s="233"/>
      <c r="G1250" s="232">
        <v>8007</v>
      </c>
      <c r="H1250" s="232">
        <v>590</v>
      </c>
      <c r="I1250" s="234">
        <f t="shared" si="746"/>
      </c>
      <c r="J1250" s="235">
        <f t="shared" si="917"/>
      </c>
      <c r="K1250" s="232">
        <v>20</v>
      </c>
      <c r="L1250" s="235">
        <f t="shared" si="979"/>
      </c>
      <c r="M1250" s="232">
        <v>0</v>
      </c>
      <c r="N1250" s="236">
        <f t="shared" si="1041"/>
      </c>
      <c r="O1250" s="232">
        <v>0</v>
      </c>
      <c r="P1250" s="236">
        <f t="shared" si="1082"/>
      </c>
      <c r="Q1250" s="237"/>
      <c r="R1250" s="238"/>
      <c r="S1250" s="237"/>
      <c r="T1250" s="238"/>
      <c r="U1250" s="239"/>
      <c r="V1250" s="240"/>
      <c r="W1250" s="241"/>
      <c r="X1250" s="240"/>
      <c r="Y1250" s="237"/>
      <c r="Z1250" s="240"/>
      <c r="AA1250" s="239"/>
      <c r="AB1250" s="238"/>
      <c r="AC1250" s="238"/>
      <c r="AD1250" s="237"/>
      <c r="AE1250" s="240"/>
      <c r="AF1250" s="242"/>
    </row>
    <row r="1251">
      <c r="A1251" s="318"/>
      <c r="B1251" s="316"/>
      <c r="C1251" s="256"/>
      <c r="D1251" s="231" t="s">
        <v>319</v>
      </c>
      <c r="E1251" s="232">
        <v>2.31</v>
      </c>
      <c r="F1251" s="233"/>
      <c r="G1251" s="232">
        <v>10</v>
      </c>
      <c r="H1251" s="232">
        <v>0</v>
      </c>
      <c r="I1251" s="234">
        <f t="shared" si="746"/>
      </c>
      <c r="J1251" s="235">
        <f t="shared" si="917"/>
      </c>
      <c r="K1251" s="232">
        <v>0</v>
      </c>
      <c r="L1251" s="235">
        <f t="shared" si="979"/>
      </c>
      <c r="M1251" s="232">
        <v>0</v>
      </c>
      <c r="N1251" s="236">
        <f t="shared" si="1041"/>
      </c>
      <c r="O1251" s="232">
        <v>0</v>
      </c>
      <c r="P1251" s="236">
        <f t="shared" si="1082"/>
      </c>
      <c r="Q1251" s="237"/>
      <c r="R1251" s="238"/>
      <c r="S1251" s="237"/>
      <c r="T1251" s="238"/>
      <c r="U1251" s="239"/>
      <c r="V1251" s="240"/>
      <c r="W1251" s="241"/>
      <c r="X1251" s="240"/>
      <c r="Y1251" s="237"/>
      <c r="Z1251" s="240"/>
      <c r="AA1251" s="239"/>
      <c r="AB1251" s="238"/>
      <c r="AC1251" s="238"/>
      <c r="AD1251" s="237"/>
      <c r="AE1251" s="240"/>
      <c r="AF1251" s="242" t="s">
        <v>316</v>
      </c>
    </row>
    <row r="1252">
      <c r="A1252" s="318"/>
      <c r="B1252" s="316" t="s">
        <v>322</v>
      </c>
      <c r="C1252" s="256" t="s">
        <v>248</v>
      </c>
      <c r="D1252" s="231" t="s">
        <v>249</v>
      </c>
      <c r="E1252" s="232">
        <v>1467.53</v>
      </c>
      <c r="F1252" s="233">
        <f>E1252+E1253+E1254</f>
      </c>
      <c r="G1252" s="232">
        <v>7677</v>
      </c>
      <c r="H1252" s="232">
        <v>152</v>
      </c>
      <c r="I1252" s="234">
        <f t="shared" si="746"/>
      </c>
      <c r="J1252" s="235">
        <f t="shared" si="917"/>
      </c>
      <c r="K1252" s="232">
        <v>28</v>
      </c>
      <c r="L1252" s="235">
        <f t="shared" si="979"/>
      </c>
      <c r="M1252" s="232">
        <v>2</v>
      </c>
      <c r="N1252" s="236">
        <f t="shared" si="1041"/>
      </c>
      <c r="O1252" s="232">
        <v>5</v>
      </c>
      <c r="P1252" s="236">
        <f t="shared" si="1082"/>
      </c>
      <c r="Q1252" s="237">
        <f>(M1252+M1253+M1254)/(O1252+O1253+O1254)</f>
      </c>
      <c r="R1252" s="238">
        <v>14</v>
      </c>
      <c r="S1252" s="237">
        <f>(O1252+O1253+O1254)/(K1252+K1253+K1254)</f>
      </c>
      <c r="T1252" s="238">
        <v>8</v>
      </c>
      <c r="U1252" s="239">
        <f>F1252/T1252</f>
      </c>
      <c r="V1252" s="240">
        <f>(F1252+4*500)/T1252</f>
      </c>
      <c r="W1252" s="241">
        <v>2950.7999999999997</v>
      </c>
      <c r="X1252" s="240">
        <f>W1252/T1252</f>
      </c>
      <c r="Y1252" s="237">
        <f>T1252/R1252</f>
      </c>
      <c r="Z1252" s="240">
        <f>W1252/F1252</f>
      </c>
      <c r="AA1252" s="239">
        <f>W1252/(F1252+500)</f>
      </c>
      <c r="AB1252" s="238">
        <v>4</v>
      </c>
      <c r="AC1252" s="238">
        <v>3174</v>
      </c>
      <c r="AD1252" s="237">
        <f>AB1252/T1252</f>
      </c>
      <c r="AE1252" s="240">
        <f>(W1252-AC1252)/(F1252+500)</f>
      </c>
      <c r="AF1252" s="240" t="s">
        <v>250</v>
      </c>
    </row>
    <row r="1253">
      <c r="A1253" s="318"/>
      <c r="B1253" s="316"/>
      <c r="C1253" s="256"/>
      <c r="D1253" s="231" t="s">
        <v>251</v>
      </c>
      <c r="E1253" s="232">
        <v>1737.94</v>
      </c>
      <c r="F1253" s="233"/>
      <c r="G1253" s="232">
        <v>7904</v>
      </c>
      <c r="H1253" s="232">
        <v>389</v>
      </c>
      <c r="I1253" s="234">
        <f t="shared" si="746"/>
      </c>
      <c r="J1253" s="235">
        <f t="shared" si="917"/>
      </c>
      <c r="K1253" s="232">
        <v>21</v>
      </c>
      <c r="L1253" s="235">
        <f t="shared" si="979"/>
      </c>
      <c r="M1253" s="232">
        <v>0</v>
      </c>
      <c r="N1253" s="236">
        <f t="shared" si="1041"/>
      </c>
      <c r="O1253" s="232">
        <v>3</v>
      </c>
      <c r="P1253" s="236">
        <f t="shared" si="1082"/>
      </c>
      <c r="Q1253" s="237"/>
      <c r="R1253" s="238"/>
      <c r="S1253" s="237"/>
      <c r="T1253" s="238"/>
      <c r="U1253" s="239"/>
      <c r="V1253" s="240"/>
      <c r="W1253" s="241"/>
      <c r="X1253" s="240"/>
      <c r="Y1253" s="237"/>
      <c r="Z1253" s="240"/>
      <c r="AA1253" s="239"/>
      <c r="AB1253" s="238"/>
      <c r="AC1253" s="238"/>
      <c r="AD1253" s="237"/>
      <c r="AE1253" s="240"/>
      <c r="AF1253" s="242"/>
    </row>
    <row r="1254">
      <c r="A1254" s="318"/>
      <c r="B1254" s="316"/>
      <c r="C1254" s="256"/>
      <c r="D1254" s="231" t="s">
        <v>319</v>
      </c>
      <c r="E1254" s="232">
        <v>9.56</v>
      </c>
      <c r="F1254" s="233"/>
      <c r="G1254" s="232">
        <v>11</v>
      </c>
      <c r="H1254" s="232">
        <v>1</v>
      </c>
      <c r="I1254" s="234">
        <f t="shared" si="746"/>
      </c>
      <c r="J1254" s="235">
        <f t="shared" si="917"/>
      </c>
      <c r="K1254" s="232">
        <v>0</v>
      </c>
      <c r="L1254" s="235">
        <f t="shared" si="979"/>
      </c>
      <c r="M1254" s="232">
        <v>0</v>
      </c>
      <c r="N1254" s="236">
        <f t="shared" si="1041"/>
      </c>
      <c r="O1254" s="232">
        <v>0</v>
      </c>
      <c r="P1254" s="236">
        <f t="shared" si="1082"/>
      </c>
      <c r="Q1254" s="237"/>
      <c r="R1254" s="238"/>
      <c r="S1254" s="237"/>
      <c r="T1254" s="238"/>
      <c r="U1254" s="239"/>
      <c r="V1254" s="240"/>
      <c r="W1254" s="241"/>
      <c r="X1254" s="240"/>
      <c r="Y1254" s="237"/>
      <c r="Z1254" s="240"/>
      <c r="AA1254" s="239"/>
      <c r="AB1254" s="238"/>
      <c r="AC1254" s="238"/>
      <c r="AD1254" s="237"/>
      <c r="AE1254" s="240"/>
      <c r="AF1254" s="242" t="s">
        <v>316</v>
      </c>
    </row>
    <row r="1255">
      <c r="A1255" s="318"/>
      <c r="B1255" s="316" t="s">
        <v>323</v>
      </c>
      <c r="C1255" s="256" t="s">
        <v>248</v>
      </c>
      <c r="D1255" s="231" t="s">
        <v>249</v>
      </c>
      <c r="E1255" s="232">
        <v>1959.77</v>
      </c>
      <c r="F1255" s="233">
        <f>E1255+E1256+E1257</f>
      </c>
      <c r="G1255" s="232">
        <v>10949</v>
      </c>
      <c r="H1255" s="232">
        <v>78</v>
      </c>
      <c r="I1255" s="234">
        <f t="shared" si="746"/>
      </c>
      <c r="J1255" s="235">
        <f t="shared" si="917"/>
      </c>
      <c r="K1255" s="232">
        <v>19</v>
      </c>
      <c r="L1255" s="235">
        <f t="shared" si="979"/>
      </c>
      <c r="M1255" s="232">
        <v>1</v>
      </c>
      <c r="N1255" s="236">
        <f t="shared" si="1041"/>
      </c>
      <c r="O1255" s="232">
        <v>1</v>
      </c>
      <c r="P1255" s="236">
        <f t="shared" si="1082"/>
      </c>
      <c r="Q1255" s="237">
        <f>(M1255+M1256+M1257)/(O1255+O1256+O1257)</f>
      </c>
      <c r="R1255" s="238">
        <v>11</v>
      </c>
      <c r="S1255" s="237">
        <f>(O1255+O1256+O1257)/(K1255+K1256+K1257)</f>
      </c>
      <c r="T1255" s="238">
        <v>3</v>
      </c>
      <c r="U1255" s="239">
        <f>F1255/T1255</f>
      </c>
      <c r="V1255" s="240">
        <f>(F1255+4*500)/T1255</f>
      </c>
      <c r="W1255" s="241">
        <v>4342.8</v>
      </c>
      <c r="X1255" s="240">
        <f>W1255/T1255</f>
      </c>
      <c r="Y1255" s="237">
        <f>T1255/R1255</f>
      </c>
      <c r="Z1255" s="240">
        <f>W1255/F1255</f>
      </c>
      <c r="AA1255" s="239">
        <f>W1255/(F1255+500)</f>
      </c>
      <c r="AB1255" s="238">
        <v>0</v>
      </c>
      <c r="AC1255" s="238">
        <v>0</v>
      </c>
      <c r="AD1255" s="237">
        <f>AB1255/T1255</f>
      </c>
      <c r="AE1255" s="240">
        <f>(W1255-AC1255)/(F1255+500)</f>
      </c>
      <c r="AF1255" s="240" t="s">
        <v>250</v>
      </c>
    </row>
    <row r="1256">
      <c r="A1256" s="318"/>
      <c r="B1256" s="316"/>
      <c r="C1256" s="256"/>
      <c r="D1256" s="231" t="s">
        <v>251</v>
      </c>
      <c r="E1256" s="232">
        <v>851.21</v>
      </c>
      <c r="F1256" s="233"/>
      <c r="G1256" s="232">
        <v>3368</v>
      </c>
      <c r="H1256" s="232">
        <v>110</v>
      </c>
      <c r="I1256" s="234">
        <f t="shared" si="746"/>
      </c>
      <c r="J1256" s="235">
        <f t="shared" si="917"/>
      </c>
      <c r="K1256" s="232">
        <v>9</v>
      </c>
      <c r="L1256" s="235">
        <f t="shared" si="979"/>
      </c>
      <c r="M1256" s="232">
        <v>2</v>
      </c>
      <c r="N1256" s="236">
        <f t="shared" si="1041"/>
      </c>
      <c r="O1256" s="232">
        <v>3</v>
      </c>
      <c r="P1256" s="236">
        <f t="shared" si="1082"/>
      </c>
      <c r="Q1256" s="237"/>
      <c r="R1256" s="238"/>
      <c r="S1256" s="237"/>
      <c r="T1256" s="238"/>
      <c r="U1256" s="239"/>
      <c r="V1256" s="240"/>
      <c r="W1256" s="241"/>
      <c r="X1256" s="240"/>
      <c r="Y1256" s="237"/>
      <c r="Z1256" s="240"/>
      <c r="AA1256" s="239"/>
      <c r="AB1256" s="238"/>
      <c r="AC1256" s="238"/>
      <c r="AD1256" s="237"/>
      <c r="AE1256" s="240"/>
      <c r="AF1256" s="242"/>
    </row>
    <row r="1257">
      <c r="A1257" s="318"/>
      <c r="B1257" s="316"/>
      <c r="C1257" s="256"/>
      <c r="D1257" s="231" t="s">
        <v>319</v>
      </c>
      <c r="E1257" s="232">
        <v>131.73</v>
      </c>
      <c r="F1257" s="233"/>
      <c r="G1257" s="232">
        <v>750</v>
      </c>
      <c r="H1257" s="232">
        <v>52</v>
      </c>
      <c r="I1257" s="234">
        <f t="shared" si="746"/>
      </c>
      <c r="J1257" s="235">
        <f t="shared" si="917"/>
      </c>
      <c r="K1257" s="232">
        <v>2</v>
      </c>
      <c r="L1257" s="235">
        <f t="shared" si="979"/>
      </c>
      <c r="M1257" s="232">
        <v>0</v>
      </c>
      <c r="N1257" s="236">
        <f t="shared" si="1041"/>
      </c>
      <c r="O1257" s="232">
        <v>0</v>
      </c>
      <c r="P1257" s="236">
        <f t="shared" si="1082"/>
      </c>
      <c r="Q1257" s="237"/>
      <c r="R1257" s="238"/>
      <c r="S1257" s="237"/>
      <c r="T1257" s="238"/>
      <c r="U1257" s="239"/>
      <c r="V1257" s="240"/>
      <c r="W1257" s="241"/>
      <c r="X1257" s="240"/>
      <c r="Y1257" s="237"/>
      <c r="Z1257" s="240"/>
      <c r="AA1257" s="239"/>
      <c r="AB1257" s="238"/>
      <c r="AC1257" s="238"/>
      <c r="AD1257" s="237"/>
      <c r="AE1257" s="240"/>
      <c r="AF1257" s="242" t="s">
        <v>316</v>
      </c>
    </row>
    <row r="1258">
      <c r="A1258" s="318"/>
      <c r="B1258" s="316" t="s">
        <v>324</v>
      </c>
      <c r="C1258" s="256" t="s">
        <v>248</v>
      </c>
      <c r="D1258" s="231" t="s">
        <v>249</v>
      </c>
      <c r="E1258" s="232">
        <v>1315.86</v>
      </c>
      <c r="F1258" s="233">
        <f>E1258+E1259+E1260</f>
      </c>
      <c r="G1258" s="232">
        <v>6013</v>
      </c>
      <c r="H1258" s="232">
        <v>53</v>
      </c>
      <c r="I1258" s="234">
        <f t="shared" si="746"/>
      </c>
      <c r="J1258" s="235">
        <f t="shared" si="917"/>
      </c>
      <c r="K1258" s="232">
        <v>19</v>
      </c>
      <c r="L1258" s="235">
        <f t="shared" si="979"/>
      </c>
      <c r="M1258" s="232">
        <v>0</v>
      </c>
      <c r="N1258" s="236">
        <f t="shared" si="1041"/>
      </c>
      <c r="O1258" s="232">
        <v>3</v>
      </c>
      <c r="P1258" s="236">
        <f t="shared" si="1082"/>
      </c>
      <c r="Q1258" s="237">
        <f>(M1258+M1259+M1260)/(O1258+O1259+O1260)</f>
      </c>
      <c r="R1258" s="238">
        <v>9</v>
      </c>
      <c r="S1258" s="237">
        <f>(O1258+O1259+O1260)/(K1258+K1259+K1260)</f>
      </c>
      <c r="T1258" s="238">
        <v>0</v>
      </c>
      <c r="U1258" s="239">
        <f>F1258/T1258</f>
      </c>
      <c r="V1258" s="240">
        <f>(F1258+4*500)/T1258</f>
      </c>
      <c r="W1258" s="241">
        <v>0</v>
      </c>
      <c r="X1258" s="240">
        <f>W1258/T1258</f>
      </c>
      <c r="Y1258" s="237">
        <f>T1258/R1258</f>
      </c>
      <c r="Z1258" s="240">
        <f>W1258/F1258</f>
      </c>
      <c r="AA1258" s="239">
        <f>W1258/(F1258+500)</f>
      </c>
      <c r="AB1258" s="238">
        <v>0</v>
      </c>
      <c r="AC1258" s="238">
        <v>0</v>
      </c>
      <c r="AD1258" s="237">
        <f>AB1258/T1258</f>
      </c>
      <c r="AE1258" s="240">
        <f>(W1258-AC1258)/(F1258+500)</f>
      </c>
      <c r="AF1258" s="240" t="s">
        <v>250</v>
      </c>
    </row>
    <row r="1259">
      <c r="A1259" s="318"/>
      <c r="B1259" s="316"/>
      <c r="C1259" s="256"/>
      <c r="D1259" s="231" t="s">
        <v>251</v>
      </c>
      <c r="E1259" s="232">
        <v>1185.81</v>
      </c>
      <c r="F1259" s="233"/>
      <c r="G1259" s="232">
        <v>5380</v>
      </c>
      <c r="H1259" s="232">
        <v>145</v>
      </c>
      <c r="I1259" s="234">
        <f t="shared" si="746"/>
      </c>
      <c r="J1259" s="235">
        <f t="shared" si="917"/>
      </c>
      <c r="K1259" s="232">
        <v>14</v>
      </c>
      <c r="L1259" s="235">
        <f t="shared" si="979"/>
      </c>
      <c r="M1259" s="232">
        <v>0</v>
      </c>
      <c r="N1259" s="236">
        <f t="shared" si="1041"/>
      </c>
      <c r="O1259" s="232">
        <v>2</v>
      </c>
      <c r="P1259" s="236">
        <f t="shared" si="1082"/>
      </c>
      <c r="Q1259" s="237"/>
      <c r="R1259" s="238"/>
      <c r="S1259" s="237"/>
      <c r="T1259" s="238"/>
      <c r="U1259" s="239"/>
      <c r="V1259" s="240"/>
      <c r="W1259" s="239"/>
      <c r="X1259" s="240"/>
      <c r="Y1259" s="237"/>
      <c r="Z1259" s="240"/>
      <c r="AA1259" s="239"/>
      <c r="AB1259" s="238"/>
      <c r="AC1259" s="238"/>
      <c r="AD1259" s="237"/>
      <c r="AE1259" s="240"/>
      <c r="AF1259" s="242"/>
    </row>
    <row r="1260">
      <c r="A1260" s="318"/>
      <c r="B1260" s="316"/>
      <c r="C1260" s="256"/>
      <c r="D1260" s="231" t="s">
        <v>319</v>
      </c>
      <c r="E1260" s="232">
        <v>48.39</v>
      </c>
      <c r="F1260" s="233"/>
      <c r="G1260" s="232">
        <v>336</v>
      </c>
      <c r="H1260" s="232">
        <v>22</v>
      </c>
      <c r="I1260" s="234">
        <f t="shared" si="746"/>
      </c>
      <c r="J1260" s="235">
        <f t="shared" si="917"/>
      </c>
      <c r="K1260" s="232">
        <v>1</v>
      </c>
      <c r="L1260" s="235">
        <f t="shared" si="979"/>
      </c>
      <c r="M1260" s="232">
        <v>0</v>
      </c>
      <c r="N1260" s="236">
        <f t="shared" si="1041"/>
      </c>
      <c r="O1260" s="232">
        <v>0</v>
      </c>
      <c r="P1260" s="236">
        <f t="shared" si="1082"/>
      </c>
      <c r="Q1260" s="237"/>
      <c r="R1260" s="238"/>
      <c r="S1260" s="237"/>
      <c r="T1260" s="238"/>
      <c r="U1260" s="239"/>
      <c r="V1260" s="240"/>
      <c r="W1260" s="239"/>
      <c r="X1260" s="240"/>
      <c r="Y1260" s="237"/>
      <c r="Z1260" s="240"/>
      <c r="AA1260" s="239"/>
      <c r="AB1260" s="238"/>
      <c r="AC1260" s="238"/>
      <c r="AD1260" s="237"/>
      <c r="AE1260" s="240"/>
      <c r="AF1260" s="242" t="s">
        <v>316</v>
      </c>
    </row>
    <row r="1261">
      <c r="A1261" s="318"/>
      <c r="B1261" s="246" t="s">
        <v>257</v>
      </c>
      <c r="C1261" s="246"/>
      <c r="D1261" s="246"/>
      <c r="E1261" s="247">
        <f>SUM(E1249:E1260)</f>
      </c>
      <c r="F1261" s="247">
        <f>SUM(F1249:F1260)</f>
      </c>
      <c r="G1261" s="247">
        <f>SUM(G1249:G1260)</f>
      </c>
      <c r="H1261" s="247">
        <f>SUM(H1249:H1260)</f>
      </c>
      <c r="I1261" s="248">
        <f t="shared" si="746"/>
      </c>
      <c r="J1261" s="249">
        <f t="shared" si="917"/>
      </c>
      <c r="K1261" s="247">
        <f>SUM(K1249:K1260)</f>
      </c>
      <c r="L1261" s="249">
        <f t="shared" si="979"/>
      </c>
      <c r="M1261" s="247">
        <f>SUM(M1249:M1260)</f>
      </c>
      <c r="N1261" s="250">
        <f t="shared" si="1041"/>
      </c>
      <c r="O1261" s="247">
        <f>SUM(O1249:O1260)</f>
      </c>
      <c r="P1261" s="250">
        <f t="shared" si="1082"/>
      </c>
      <c r="Q1261" s="251">
        <f>M1261/O1261</f>
      </c>
      <c r="R1261" s="247">
        <f>SUM(R1249:R1260)</f>
      </c>
      <c r="S1261" s="251">
        <f>(O1261+O1261)/(K1261+K1261)</f>
      </c>
      <c r="T1261" s="247">
        <f>SUM(T1249:T1260)</f>
      </c>
      <c r="U1261" s="252">
        <f t="shared" ref="U1261:U1262" si="115">F1261/T1261</f>
      </c>
      <c r="V1261" s="253">
        <f>(F1261+5*500)/T1261</f>
      </c>
      <c r="W1261" s="247">
        <f>SUM(W1249:W1260)</f>
      </c>
      <c r="X1261" s="254">
        <f t="shared" ref="X1261:X1262" si="283">W1261/T1261</f>
      </c>
      <c r="Y1261" s="251">
        <f t="shared" ref="Y1261:Y1262" si="421">T1261/R1261</f>
      </c>
      <c r="Z1261" s="253">
        <f t="shared" ref="Z1261:Z1262" si="559">W1261/F1261</f>
      </c>
      <c r="AA1261" s="253">
        <f>W1261/(F1261+COUNT(W1249:W1260)*500)</f>
      </c>
      <c r="AB1261" s="247">
        <f>SUM(AB1249:AB1260)</f>
      </c>
      <c r="AC1261" s="247">
        <f>SUM(AC1249:AC1260)</f>
      </c>
      <c r="AD1261" s="251">
        <f t="shared" ref="AD1261:AD1262" si="697">AB1261/T1261</f>
      </c>
      <c r="AE1261" s="255">
        <f>(W1261-AC1261)/(F1261+COUNT(W1249:W1260)*500)</f>
      </c>
      <c r="AF1261" s="240"/>
    </row>
    <row r="1262">
      <c r="A1262" s="318"/>
      <c r="B1262" s="316" t="s">
        <v>256</v>
      </c>
      <c r="C1262" s="256" t="s">
        <v>291</v>
      </c>
      <c r="D1262" s="231" t="s">
        <v>249</v>
      </c>
      <c r="E1262" s="232">
        <v>660.32</v>
      </c>
      <c r="F1262" s="233">
        <f>E1262+E1263+E1264</f>
      </c>
      <c r="G1262" s="232">
        <v>2230</v>
      </c>
      <c r="H1262" s="232">
        <v>48</v>
      </c>
      <c r="I1262" s="234">
        <f t="shared" si="746"/>
      </c>
      <c r="J1262" s="235">
        <f t="shared" si="917"/>
      </c>
      <c r="K1262" s="232">
        <v>5</v>
      </c>
      <c r="L1262" s="235">
        <f t="shared" si="979"/>
      </c>
      <c r="M1262" s="232">
        <v>0</v>
      </c>
      <c r="N1262" s="236">
        <f t="shared" si="1041"/>
      </c>
      <c r="O1262" s="232">
        <v>1</v>
      </c>
      <c r="P1262" s="236">
        <f t="shared" si="1082"/>
      </c>
      <c r="Q1262" s="237">
        <f>(M1262+M1263+M1264)/(O1262+O1263+O1264)</f>
      </c>
      <c r="R1262" s="238">
        <v>8</v>
      </c>
      <c r="S1262" s="237">
        <f>(O1262+O1263+O1264)/(K1262+K1263+K1264)</f>
      </c>
      <c r="T1262" s="238">
        <v>1</v>
      </c>
      <c r="U1262" s="239">
        <f t="shared" si="115"/>
      </c>
      <c r="V1262" s="240">
        <f>(F1262+4*500)/T1262</f>
      </c>
      <c r="W1262" s="241">
        <v>2011.2900000000009</v>
      </c>
      <c r="X1262" s="240">
        <f t="shared" si="283"/>
      </c>
      <c r="Y1262" s="237">
        <f t="shared" si="421"/>
      </c>
      <c r="Z1262" s="240">
        <f t="shared" si="559"/>
      </c>
      <c r="AA1262" s="239">
        <f>W1262/(F1262+500)</f>
      </c>
      <c r="AB1262" s="238">
        <v>0</v>
      </c>
      <c r="AC1262" s="238">
        <v>0</v>
      </c>
      <c r="AD1262" s="237">
        <f t="shared" si="697"/>
      </c>
      <c r="AE1262" s="240">
        <f>(W1262-AC1262)/(F1262+500)</f>
      </c>
      <c r="AF1262" s="240" t="s">
        <v>250</v>
      </c>
    </row>
    <row r="1263">
      <c r="A1263" s="318"/>
      <c r="B1263" s="316"/>
      <c r="C1263" s="256"/>
      <c r="D1263" s="231" t="s">
        <v>251</v>
      </c>
      <c r="E1263" s="232">
        <v>1334.65</v>
      </c>
      <c r="F1263" s="233"/>
      <c r="G1263" s="232">
        <v>5596</v>
      </c>
      <c r="H1263" s="232">
        <v>191</v>
      </c>
      <c r="I1263" s="234">
        <f t="shared" si="746"/>
      </c>
      <c r="J1263" s="235">
        <f t="shared" si="917"/>
      </c>
      <c r="K1263" s="232">
        <v>17</v>
      </c>
      <c r="L1263" s="235">
        <f t="shared" si="979"/>
      </c>
      <c r="M1263" s="232">
        <v>0</v>
      </c>
      <c r="N1263" s="236">
        <f t="shared" si="1041"/>
      </c>
      <c r="O1263" s="232">
        <v>2</v>
      </c>
      <c r="P1263" s="236">
        <f t="shared" si="1082"/>
      </c>
      <c r="Q1263" s="237"/>
      <c r="R1263" s="238"/>
      <c r="S1263" s="237"/>
      <c r="T1263" s="238"/>
      <c r="U1263" s="239"/>
      <c r="V1263" s="240"/>
      <c r="W1263" s="241"/>
      <c r="X1263" s="240"/>
      <c r="Y1263" s="237"/>
      <c r="Z1263" s="240"/>
      <c r="AA1263" s="239"/>
      <c r="AB1263" s="238"/>
      <c r="AC1263" s="238"/>
      <c r="AD1263" s="237"/>
      <c r="AE1263" s="240"/>
      <c r="AF1263" s="242"/>
    </row>
    <row r="1264">
      <c r="A1264" s="318"/>
      <c r="B1264" s="316"/>
      <c r="C1264" s="256"/>
      <c r="D1264" s="231" t="s">
        <v>319</v>
      </c>
      <c r="E1264" s="232">
        <v>6.49</v>
      </c>
      <c r="F1264" s="233"/>
      <c r="G1264" s="232">
        <v>90</v>
      </c>
      <c r="H1264" s="232">
        <v>3</v>
      </c>
      <c r="I1264" s="234">
        <f t="shared" si="746"/>
      </c>
      <c r="J1264" s="235">
        <f t="shared" si="917"/>
      </c>
      <c r="K1264" s="232">
        <v>0</v>
      </c>
      <c r="L1264" s="235">
        <f t="shared" si="979"/>
      </c>
      <c r="M1264" s="232">
        <v>0</v>
      </c>
      <c r="N1264" s="236">
        <f t="shared" si="1041"/>
      </c>
      <c r="O1264" s="232">
        <v>0</v>
      </c>
      <c r="P1264" s="236">
        <f t="shared" si="1082"/>
      </c>
      <c r="Q1264" s="237"/>
      <c r="R1264" s="238"/>
      <c r="S1264" s="237"/>
      <c r="T1264" s="238"/>
      <c r="U1264" s="239"/>
      <c r="V1264" s="240"/>
      <c r="W1264" s="241"/>
      <c r="X1264" s="240"/>
      <c r="Y1264" s="237"/>
      <c r="Z1264" s="240"/>
      <c r="AA1264" s="239"/>
      <c r="AB1264" s="238"/>
      <c r="AC1264" s="238"/>
      <c r="AD1264" s="237"/>
      <c r="AE1264" s="240"/>
      <c r="AF1264" s="242" t="s">
        <v>316</v>
      </c>
    </row>
    <row r="1265">
      <c r="A1265" s="318"/>
      <c r="B1265" s="316" t="s">
        <v>258</v>
      </c>
      <c r="C1265" s="256" t="s">
        <v>291</v>
      </c>
      <c r="D1265" s="231" t="s">
        <v>249</v>
      </c>
      <c r="E1265" s="232">
        <v>226.2</v>
      </c>
      <c r="F1265" s="233">
        <f>E1265+E1266+E1267</f>
      </c>
      <c r="G1265" s="232">
        <v>1204</v>
      </c>
      <c r="H1265" s="232">
        <v>58</v>
      </c>
      <c r="I1265" s="234">
        <f t="shared" si="746"/>
      </c>
      <c r="J1265" s="235">
        <f t="shared" si="917"/>
      </c>
      <c r="K1265" s="232">
        <v>10</v>
      </c>
      <c r="L1265" s="235">
        <f t="shared" si="979"/>
      </c>
      <c r="M1265" s="232">
        <v>0</v>
      </c>
      <c r="N1265" s="236">
        <f t="shared" si="1041"/>
      </c>
      <c r="O1265" s="232">
        <v>3</v>
      </c>
      <c r="P1265" s="236">
        <f t="shared" si="1082"/>
      </c>
      <c r="Q1265" s="237">
        <f>(M1265+M1266+M1267)/(O1265+O1266+O1267)</f>
      </c>
      <c r="R1265" s="238">
        <v>6</v>
      </c>
      <c r="S1265" s="237">
        <f>(O1265+O1266+O1267)/(K1265+K1266+K1267)</f>
      </c>
      <c r="T1265" s="238">
        <v>0</v>
      </c>
      <c r="U1265" s="239">
        <f>F1265/T1265</f>
      </c>
      <c r="V1265" s="240">
        <f>(F1265+4*500)/T1265</f>
      </c>
      <c r="W1265" s="241">
        <v>0</v>
      </c>
      <c r="X1265" s="240">
        <f>W1265/T1265</f>
      </c>
      <c r="Y1265" s="237">
        <f>T1265/R1265</f>
      </c>
      <c r="Z1265" s="240">
        <f>W1265/F1265</f>
      </c>
      <c r="AA1265" s="239">
        <f>W1265/(F1265+500)</f>
      </c>
      <c r="AB1265" s="238">
        <v>0</v>
      </c>
      <c r="AC1265" s="238">
        <v>0</v>
      </c>
      <c r="AD1265" s="237">
        <f>AB1265/T1265</f>
      </c>
      <c r="AE1265" s="240">
        <f>(W1265-AC1265)/(F1265+500)</f>
      </c>
      <c r="AF1265" s="240" t="s">
        <v>250</v>
      </c>
    </row>
    <row r="1266">
      <c r="A1266" s="318"/>
      <c r="B1266" s="316"/>
      <c r="C1266" s="256"/>
      <c r="D1266" s="231" t="s">
        <v>251</v>
      </c>
      <c r="E1266" s="232">
        <v>1311.7</v>
      </c>
      <c r="F1266" s="233"/>
      <c r="G1266" s="232">
        <v>8052</v>
      </c>
      <c r="H1266" s="232">
        <v>238</v>
      </c>
      <c r="I1266" s="234">
        <f t="shared" si="746"/>
      </c>
      <c r="J1266" s="235">
        <f t="shared" si="917"/>
      </c>
      <c r="K1266" s="232">
        <v>22</v>
      </c>
      <c r="L1266" s="235">
        <f t="shared" si="979"/>
      </c>
      <c r="M1266" s="232">
        <v>0</v>
      </c>
      <c r="N1266" s="236">
        <f t="shared" si="1041"/>
      </c>
      <c r="O1266" s="232">
        <v>4</v>
      </c>
      <c r="P1266" s="236">
        <f t="shared" si="1082"/>
      </c>
      <c r="Q1266" s="237"/>
      <c r="R1266" s="238"/>
      <c r="S1266" s="237"/>
      <c r="T1266" s="238"/>
      <c r="U1266" s="239"/>
      <c r="V1266" s="240"/>
      <c r="W1266" s="241"/>
      <c r="X1266" s="240"/>
      <c r="Y1266" s="237"/>
      <c r="Z1266" s="240"/>
      <c r="AA1266" s="239"/>
      <c r="AB1266" s="238"/>
      <c r="AC1266" s="238"/>
      <c r="AD1266" s="237"/>
      <c r="AE1266" s="240"/>
      <c r="AF1266" s="242"/>
    </row>
    <row customHeight="true" ht="20.238095238095237" r="1267">
      <c r="A1267" s="318"/>
      <c r="B1267" s="316"/>
      <c r="C1267" s="256"/>
      <c r="D1267" s="231" t="s">
        <v>319</v>
      </c>
      <c r="E1267" s="232">
        <v>0.46</v>
      </c>
      <c r="F1267" s="233"/>
      <c r="G1267" s="232">
        <v>14</v>
      </c>
      <c r="H1267" s="232">
        <v>0</v>
      </c>
      <c r="I1267" s="234">
        <f t="shared" si="746"/>
      </c>
      <c r="J1267" s="235">
        <f t="shared" si="917"/>
      </c>
      <c r="K1267" s="232">
        <v>0</v>
      </c>
      <c r="L1267" s="235">
        <f t="shared" si="979"/>
      </c>
      <c r="M1267" s="232">
        <v>0</v>
      </c>
      <c r="N1267" s="236">
        <f t="shared" si="1041"/>
      </c>
      <c r="O1267" s="232">
        <v>0</v>
      </c>
      <c r="P1267" s="236">
        <f t="shared" si="1082"/>
      </c>
      <c r="Q1267" s="237"/>
      <c r="R1267" s="238"/>
      <c r="S1267" s="237"/>
      <c r="T1267" s="238"/>
      <c r="U1267" s="239"/>
      <c r="V1267" s="240"/>
      <c r="W1267" s="241"/>
      <c r="X1267" s="240"/>
      <c r="Y1267" s="237"/>
      <c r="Z1267" s="240"/>
      <c r="AA1267" s="239"/>
      <c r="AB1267" s="238"/>
      <c r="AC1267" s="238"/>
      <c r="AD1267" s="237"/>
      <c r="AE1267" s="240"/>
      <c r="AF1267" s="242" t="s">
        <v>316</v>
      </c>
    </row>
    <row r="1268">
      <c r="A1268" s="318"/>
      <c r="B1268" s="316" t="s">
        <v>260</v>
      </c>
      <c r="C1268" s="256" t="s">
        <v>291</v>
      </c>
      <c r="D1268" s="231" t="s">
        <v>249</v>
      </c>
      <c r="E1268" s="232">
        <v>0</v>
      </c>
      <c r="F1268" s="233">
        <f>E1268+E1269+E1270</f>
      </c>
      <c r="G1268" s="232">
        <v>133</v>
      </c>
      <c r="H1268" s="232">
        <v>3</v>
      </c>
      <c r="I1268" s="234">
        <f t="shared" si="746"/>
      </c>
      <c r="J1268" s="235">
        <f t="shared" si="917"/>
      </c>
      <c r="K1268" s="232">
        <v>0</v>
      </c>
      <c r="L1268" s="235">
        <f t="shared" si="979"/>
      </c>
      <c r="M1268" s="232">
        <v>0</v>
      </c>
      <c r="N1268" s="236">
        <f t="shared" si="1041"/>
      </c>
      <c r="O1268" s="232">
        <v>0</v>
      </c>
      <c r="P1268" s="236">
        <f t="shared" si="1082"/>
      </c>
      <c r="Q1268" s="237">
        <f>(M1268+M1269+M1270)/(O1268+O1269+O1270)</f>
      </c>
      <c r="R1268" s="238">
        <v>7</v>
      </c>
      <c r="S1268" s="237">
        <f>(O1268+O1269+O1270)/(K1268+K1269+K1270)</f>
      </c>
      <c r="T1268" s="238">
        <v>1</v>
      </c>
      <c r="U1268" s="239">
        <f>F1268/T1268</f>
      </c>
      <c r="V1268" s="240">
        <f>(F1268+4*500)/T1268</f>
      </c>
      <c r="W1268" s="241">
        <v>1663.1099999999988</v>
      </c>
      <c r="X1268" s="240">
        <f>W1268/T1268</f>
      </c>
      <c r="Y1268" s="237">
        <f>T1268/R1268</f>
      </c>
      <c r="Z1268" s="240">
        <f>W1268/F1268</f>
      </c>
      <c r="AA1268" s="239">
        <f>W1268/(F1268+500)</f>
      </c>
      <c r="AB1268" s="238">
        <v>1</v>
      </c>
      <c r="AC1268" s="238">
        <v>1663.2</v>
      </c>
      <c r="AD1268" s="237">
        <f>AB1268/T1268</f>
      </c>
      <c r="AE1268" s="240">
        <f>(W1268-AC1268)/(F1268+500)</f>
      </c>
      <c r="AF1268" s="240" t="s">
        <v>250</v>
      </c>
    </row>
    <row r="1269">
      <c r="A1269" s="318"/>
      <c r="B1269" s="316"/>
      <c r="C1269" s="256"/>
      <c r="D1269" s="231" t="s">
        <v>251</v>
      </c>
      <c r="E1269" s="232">
        <v>1574.29</v>
      </c>
      <c r="F1269" s="233"/>
      <c r="G1269" s="232">
        <v>10413</v>
      </c>
      <c r="H1269" s="232">
        <v>311</v>
      </c>
      <c r="I1269" s="234">
        <f t="shared" si="746"/>
      </c>
      <c r="J1269" s="235">
        <f t="shared" si="917"/>
      </c>
      <c r="K1269" s="232">
        <v>31</v>
      </c>
      <c r="L1269" s="235">
        <f t="shared" si="979"/>
      </c>
      <c r="M1269" s="232">
        <v>1</v>
      </c>
      <c r="N1269" s="236">
        <f t="shared" si="1041"/>
      </c>
      <c r="O1269" s="232">
        <v>3</v>
      </c>
      <c r="P1269" s="236">
        <f t="shared" si="1082"/>
      </c>
      <c r="Q1269" s="237"/>
      <c r="R1269" s="238"/>
      <c r="S1269" s="237"/>
      <c r="T1269" s="238"/>
      <c r="U1269" s="239"/>
      <c r="V1269" s="240"/>
      <c r="W1269" s="241"/>
      <c r="X1269" s="240"/>
      <c r="Y1269" s="237"/>
      <c r="Z1269" s="240"/>
      <c r="AA1269" s="239"/>
      <c r="AB1269" s="238"/>
      <c r="AC1269" s="238"/>
      <c r="AD1269" s="237"/>
      <c r="AE1269" s="240"/>
      <c r="AF1269" s="242"/>
    </row>
    <row customHeight="true" ht="20.238095238095237" r="1270">
      <c r="A1270" s="318"/>
      <c r="B1270" s="316"/>
      <c r="C1270" s="256"/>
      <c r="D1270" s="231" t="s">
        <v>319</v>
      </c>
      <c r="E1270" s="232">
        <v>0</v>
      </c>
      <c r="F1270" s="233"/>
      <c r="G1270" s="232">
        <v>3</v>
      </c>
      <c r="H1270" s="232">
        <v>0</v>
      </c>
      <c r="I1270" s="234">
        <f t="shared" si="746"/>
      </c>
      <c r="J1270" s="235">
        <f t="shared" si="917"/>
      </c>
      <c r="K1270" s="232">
        <v>0</v>
      </c>
      <c r="L1270" s="235">
        <f t="shared" si="979"/>
      </c>
      <c r="M1270" s="232">
        <v>0</v>
      </c>
      <c r="N1270" s="236">
        <f t="shared" si="1041"/>
      </c>
      <c r="O1270" s="232">
        <v>0</v>
      </c>
      <c r="P1270" s="236">
        <f t="shared" si="1082"/>
      </c>
      <c r="Q1270" s="237"/>
      <c r="R1270" s="238"/>
      <c r="S1270" s="237"/>
      <c r="T1270" s="238"/>
      <c r="U1270" s="239"/>
      <c r="V1270" s="240"/>
      <c r="W1270" s="241"/>
      <c r="X1270" s="240"/>
      <c r="Y1270" s="237"/>
      <c r="Z1270" s="240"/>
      <c r="AA1270" s="239"/>
      <c r="AB1270" s="238"/>
      <c r="AC1270" s="238"/>
      <c r="AD1270" s="237"/>
      <c r="AE1270" s="240"/>
      <c r="AF1270" s="242" t="s">
        <v>316</v>
      </c>
    </row>
    <row r="1271">
      <c r="A1271" s="318"/>
      <c r="B1271" s="316" t="s">
        <v>261</v>
      </c>
      <c r="C1271" s="256" t="s">
        <v>291</v>
      </c>
      <c r="D1271" s="231" t="s">
        <v>249</v>
      </c>
      <c r="E1271" s="232">
        <v>0</v>
      </c>
      <c r="F1271" s="233">
        <f>E1271+E1272+E1273</f>
      </c>
      <c r="G1271" s="232">
        <v>55</v>
      </c>
      <c r="H1271" s="232">
        <v>0</v>
      </c>
      <c r="I1271" s="234">
        <f t="shared" si="746"/>
      </c>
      <c r="J1271" s="235">
        <f t="shared" si="917"/>
      </c>
      <c r="K1271" s="232">
        <v>0</v>
      </c>
      <c r="L1271" s="235">
        <f t="shared" si="979"/>
      </c>
      <c r="M1271" s="232">
        <v>0</v>
      </c>
      <c r="N1271" s="236">
        <f t="shared" si="1041"/>
      </c>
      <c r="O1271" s="232">
        <v>0</v>
      </c>
      <c r="P1271" s="236">
        <f t="shared" si="1082"/>
      </c>
      <c r="Q1271" s="237">
        <f>(M1271+M1272+M1273)/(O1271+O1272+O1273)</f>
      </c>
      <c r="R1271" s="238">
        <v>11</v>
      </c>
      <c r="S1271" s="237">
        <f>(O1271+O1272+O1273)/(K1271+K1272+K1273)</f>
      </c>
      <c r="T1271" s="238">
        <v>2</v>
      </c>
      <c r="U1271" s="239">
        <f>F1271/T1271</f>
      </c>
      <c r="V1271" s="240">
        <f>(F1271+4*500)/T1271</f>
      </c>
      <c r="W1271" s="239">
        <v>3355.199999999999</v>
      </c>
      <c r="X1271" s="240">
        <f>W1271/T1271</f>
      </c>
      <c r="Y1271" s="237">
        <f>T1271/R1271</f>
      </c>
      <c r="Z1271" s="240">
        <f>W1271/F1271</f>
      </c>
      <c r="AA1271" s="239">
        <f>W1271/(F1271+500)</f>
      </c>
      <c r="AB1271" s="238">
        <v>1</v>
      </c>
      <c r="AC1271" s="238">
        <v>1344</v>
      </c>
      <c r="AD1271" s="237">
        <f>AB1271/T1271</f>
      </c>
      <c r="AE1271" s="240">
        <f>(W1271-AC1271)/(F1271+500)</f>
      </c>
      <c r="AF1271" s="240" t="s">
        <v>250</v>
      </c>
    </row>
    <row r="1272">
      <c r="A1272" s="318"/>
      <c r="B1272" s="316"/>
      <c r="C1272" s="256"/>
      <c r="D1272" s="231" t="s">
        <v>251</v>
      </c>
      <c r="E1272" s="232">
        <v>1459.73</v>
      </c>
      <c r="F1272" s="233"/>
      <c r="G1272" s="232">
        <v>9466</v>
      </c>
      <c r="H1272" s="232">
        <v>293</v>
      </c>
      <c r="I1272" s="234">
        <f t="shared" si="746"/>
      </c>
      <c r="J1272" s="235">
        <f t="shared" si="917"/>
      </c>
      <c r="K1272" s="232">
        <v>29</v>
      </c>
      <c r="L1272" s="235">
        <f t="shared" si="979"/>
      </c>
      <c r="M1272" s="232">
        <v>2</v>
      </c>
      <c r="N1272" s="236">
        <f t="shared" si="1041"/>
      </c>
      <c r="O1272" s="232">
        <v>6</v>
      </c>
      <c r="P1272" s="236">
        <f t="shared" si="1082"/>
      </c>
      <c r="Q1272" s="237"/>
      <c r="R1272" s="238"/>
      <c r="S1272" s="237"/>
      <c r="T1272" s="238"/>
      <c r="U1272" s="239"/>
      <c r="V1272" s="240"/>
      <c r="W1272" s="239"/>
      <c r="X1272" s="240"/>
      <c r="Y1272" s="237"/>
      <c r="Z1272" s="240"/>
      <c r="AA1272" s="239"/>
      <c r="AB1272" s="238"/>
      <c r="AC1272" s="238"/>
      <c r="AD1272" s="237"/>
      <c r="AE1272" s="240"/>
      <c r="AF1272" s="242"/>
    </row>
    <row customHeight="true" ht="20.238095238095237" r="1273">
      <c r="A1273" s="318"/>
      <c r="B1273" s="316"/>
      <c r="C1273" s="256"/>
      <c r="D1273" s="231" t="s">
        <v>319</v>
      </c>
      <c r="E1273" s="232">
        <v>0</v>
      </c>
      <c r="F1273" s="233"/>
      <c r="G1273" s="232">
        <v>5</v>
      </c>
      <c r="H1273" s="232">
        <v>0</v>
      </c>
      <c r="I1273" s="234">
        <f t="shared" si="746"/>
      </c>
      <c r="J1273" s="235">
        <f t="shared" si="917"/>
      </c>
      <c r="K1273" s="232">
        <v>0</v>
      </c>
      <c r="L1273" s="235">
        <f t="shared" si="979"/>
      </c>
      <c r="M1273" s="232">
        <v>0</v>
      </c>
      <c r="N1273" s="236">
        <f t="shared" si="1041"/>
      </c>
      <c r="O1273" s="232">
        <v>0</v>
      </c>
      <c r="P1273" s="236">
        <f t="shared" si="1082"/>
      </c>
      <c r="Q1273" s="237"/>
      <c r="R1273" s="238"/>
      <c r="S1273" s="237"/>
      <c r="T1273" s="238"/>
      <c r="U1273" s="239"/>
      <c r="V1273" s="240"/>
      <c r="W1273" s="239"/>
      <c r="X1273" s="240"/>
      <c r="Y1273" s="237"/>
      <c r="Z1273" s="240"/>
      <c r="AA1273" s="239"/>
      <c r="AB1273" s="238"/>
      <c r="AC1273" s="238"/>
      <c r="AD1273" s="237"/>
      <c r="AE1273" s="240"/>
      <c r="AF1273" s="242" t="s">
        <v>316</v>
      </c>
    </row>
    <row r="1274">
      <c r="A1274" s="318"/>
      <c r="B1274" s="246" t="s">
        <v>257</v>
      </c>
      <c r="C1274" s="246"/>
      <c r="D1274" s="246"/>
      <c r="E1274" s="247">
        <f>SUM(E1262:E1273)</f>
      </c>
      <c r="F1274" s="247">
        <f>SUM(F1262:F1273)</f>
      </c>
      <c r="G1274" s="247">
        <f>SUM(G1262:G1273)</f>
      </c>
      <c r="H1274" s="247">
        <f>SUM(H1262:H1273)</f>
      </c>
      <c r="I1274" s="248">
        <f t="shared" si="746"/>
      </c>
      <c r="J1274" s="249">
        <f t="shared" si="917"/>
      </c>
      <c r="K1274" s="247">
        <f>SUM(K1262:K1273)</f>
      </c>
      <c r="L1274" s="249">
        <f t="shared" si="979"/>
      </c>
      <c r="M1274" s="247">
        <f>SUM(M1262:M1273)</f>
      </c>
      <c r="N1274" s="250">
        <f t="shared" si="1041"/>
      </c>
      <c r="O1274" s="247">
        <f>SUM(O1262:O1273)</f>
      </c>
      <c r="P1274" s="250">
        <f t="shared" si="1082"/>
      </c>
      <c r="Q1274" s="251">
        <f>M1274/O1274</f>
      </c>
      <c r="R1274" s="247">
        <f>SUM(R1262:R1273)</f>
      </c>
      <c r="S1274" s="251">
        <f>(O1274+O1274)/(K1274+K1274)</f>
      </c>
      <c r="T1274" s="247">
        <f>SUM(T1262:T1273)</f>
      </c>
      <c r="U1274" s="252">
        <f t="shared" ref="U1274:U1275" si="116">F1274/T1274</f>
      </c>
      <c r="V1274" s="253">
        <f>(F1274+5*500)/T1274</f>
      </c>
      <c r="W1274" s="247">
        <f>SUM(W1262:W1273)</f>
      </c>
      <c r="X1274" s="254">
        <f t="shared" ref="X1274:X1275" si="284">W1274/T1274</f>
      </c>
      <c r="Y1274" s="251">
        <f t="shared" ref="Y1274:Y1275" si="422">T1274/R1274</f>
      </c>
      <c r="Z1274" s="253">
        <f t="shared" ref="Z1274:Z1275" si="560">W1274/F1274</f>
      </c>
      <c r="AA1274" s="253">
        <f>W1274/(F1274+COUNT(W1262:W1273)*500)</f>
      </c>
      <c r="AB1274" s="247">
        <f>SUM(AB1262:AB1273)</f>
      </c>
      <c r="AC1274" s="247">
        <f>SUM(AC1262:AC1273)</f>
      </c>
      <c r="AD1274" s="251">
        <f t="shared" ref="AD1274:AD1275" si="698">AB1274/T1274</f>
      </c>
      <c r="AE1274" s="255">
        <f>(W1274-AC1274)/(F1274+COUNT(W1262:W1273)*500)</f>
      </c>
      <c r="AF1274" s="240"/>
    </row>
    <row r="1275">
      <c r="A1275" s="318"/>
      <c r="B1275" s="316" t="s">
        <v>262</v>
      </c>
      <c r="C1275" s="256" t="s">
        <v>325</v>
      </c>
      <c r="D1275" s="231" t="s">
        <v>249</v>
      </c>
      <c r="E1275" s="232">
        <v>0</v>
      </c>
      <c r="F1275" s="233">
        <f>E1275+E1276+E1277</f>
      </c>
      <c r="G1275" s="232">
        <v>19</v>
      </c>
      <c r="H1275" s="232">
        <v>0</v>
      </c>
      <c r="I1275" s="234">
        <f t="shared" si="746"/>
      </c>
      <c r="J1275" s="235">
        <f t="shared" si="917"/>
      </c>
      <c r="K1275" s="232">
        <v>0</v>
      </c>
      <c r="L1275" s="235">
        <f t="shared" si="979"/>
      </c>
      <c r="M1275" s="232">
        <v>0</v>
      </c>
      <c r="N1275" s="236">
        <f t="shared" si="1041"/>
      </c>
      <c r="O1275" s="232">
        <v>0</v>
      </c>
      <c r="P1275" s="236">
        <f t="shared" si="1082"/>
      </c>
      <c r="Q1275" s="237">
        <f>(M1275+M1276+M1277)/(O1275+O1276+O1277)</f>
      </c>
      <c r="R1275" s="238">
        <v>8</v>
      </c>
      <c r="S1275" s="237">
        <f>(O1275+O1276+O1277)/(K1275+K1276+K1277)</f>
      </c>
      <c r="T1275" s="238">
        <v>1</v>
      </c>
      <c r="U1275" s="239">
        <f t="shared" si="116"/>
      </c>
      <c r="V1275" s="240">
        <f>(F1275+4*500)/T1275</f>
      </c>
      <c r="W1275" s="241">
        <v>2011.2000000000007</v>
      </c>
      <c r="X1275" s="240">
        <f t="shared" si="284"/>
      </c>
      <c r="Y1275" s="237">
        <f t="shared" si="422"/>
      </c>
      <c r="Z1275" s="240">
        <f t="shared" si="560"/>
      </c>
      <c r="AA1275" s="239">
        <f>W1275/(F1275+500)</f>
      </c>
      <c r="AB1275" s="238">
        <v>0</v>
      </c>
      <c r="AC1275" s="238">
        <v>0</v>
      </c>
      <c r="AD1275" s="237">
        <f t="shared" si="698"/>
      </c>
      <c r="AE1275" s="240">
        <f>(W1275-AC1275)/(F1275+500)</f>
      </c>
      <c r="AF1275" s="240" t="s">
        <v>266</v>
      </c>
    </row>
    <row r="1276">
      <c r="A1276" s="318"/>
      <c r="B1276" s="316"/>
      <c r="C1276" s="256"/>
      <c r="D1276" s="231" t="s">
        <v>251</v>
      </c>
      <c r="E1276" s="232">
        <v>1799.53</v>
      </c>
      <c r="F1276" s="233"/>
      <c r="G1276" s="232">
        <v>11421</v>
      </c>
      <c r="H1276" s="232">
        <v>340</v>
      </c>
      <c r="I1276" s="234">
        <f t="shared" si="746"/>
      </c>
      <c r="J1276" s="235">
        <f t="shared" si="917"/>
      </c>
      <c r="K1276" s="232">
        <v>35</v>
      </c>
      <c r="L1276" s="235">
        <f t="shared" si="979"/>
      </c>
      <c r="M1276" s="232">
        <v>1</v>
      </c>
      <c r="N1276" s="236">
        <f t="shared" si="1041"/>
      </c>
      <c r="O1276" s="232">
        <v>2</v>
      </c>
      <c r="P1276" s="236">
        <f t="shared" si="1082"/>
      </c>
      <c r="Q1276" s="237"/>
      <c r="R1276" s="238"/>
      <c r="S1276" s="237"/>
      <c r="T1276" s="238"/>
      <c r="U1276" s="239"/>
      <c r="V1276" s="240"/>
      <c r="W1276" s="241"/>
      <c r="X1276" s="240"/>
      <c r="Y1276" s="237"/>
      <c r="Z1276" s="240"/>
      <c r="AA1276" s="239"/>
      <c r="AB1276" s="238"/>
      <c r="AC1276" s="238"/>
      <c r="AD1276" s="237"/>
      <c r="AE1276" s="240"/>
      <c r="AF1276" s="242"/>
    </row>
    <row customHeight="true" ht="20.238095238095237" r="1277">
      <c r="A1277" s="318"/>
      <c r="B1277" s="316"/>
      <c r="C1277" s="256"/>
      <c r="D1277" s="231" t="s">
        <v>319</v>
      </c>
      <c r="E1277" s="232">
        <v>0</v>
      </c>
      <c r="F1277" s="233"/>
      <c r="G1277" s="232">
        <v>7</v>
      </c>
      <c r="H1277" s="232">
        <v>0</v>
      </c>
      <c r="I1277" s="234">
        <f t="shared" si="746"/>
      </c>
      <c r="J1277" s="235">
        <f t="shared" si="917"/>
      </c>
      <c r="K1277" s="232">
        <v>0</v>
      </c>
      <c r="L1277" s="235">
        <f t="shared" si="979"/>
      </c>
      <c r="M1277" s="232">
        <v>0</v>
      </c>
      <c r="N1277" s="236">
        <f t="shared" si="1041"/>
      </c>
      <c r="O1277" s="232">
        <v>0</v>
      </c>
      <c r="P1277" s="236">
        <f t="shared" si="1082"/>
      </c>
      <c r="Q1277" s="237"/>
      <c r="R1277" s="238"/>
      <c r="S1277" s="237"/>
      <c r="T1277" s="238"/>
      <c r="U1277" s="239"/>
      <c r="V1277" s="240"/>
      <c r="W1277" s="241"/>
      <c r="X1277" s="240"/>
      <c r="Y1277" s="237"/>
      <c r="Z1277" s="240"/>
      <c r="AA1277" s="239"/>
      <c r="AB1277" s="238"/>
      <c r="AC1277" s="238"/>
      <c r="AD1277" s="237"/>
      <c r="AE1277" s="240"/>
      <c r="AF1277" s="242" t="s">
        <v>316</v>
      </c>
    </row>
    <row r="1278">
      <c r="A1278" s="318"/>
      <c r="B1278" s="316" t="s">
        <v>263</v>
      </c>
      <c r="C1278" s="256" t="s">
        <v>325</v>
      </c>
      <c r="D1278" s="231" t="s">
        <v>249</v>
      </c>
      <c r="E1278" s="232">
        <v>0</v>
      </c>
      <c r="F1278" s="233">
        <f>E1278+E1279+E1280</f>
      </c>
      <c r="G1278" s="232">
        <v>0</v>
      </c>
      <c r="H1278" s="232">
        <v>0</v>
      </c>
      <c r="I1278" s="234">
        <f t="shared" si="746"/>
      </c>
      <c r="J1278" s="235">
        <f t="shared" si="917"/>
      </c>
      <c r="K1278" s="232">
        <v>0</v>
      </c>
      <c r="L1278" s="235">
        <f t="shared" si="979"/>
      </c>
      <c r="M1278" s="232">
        <v>0</v>
      </c>
      <c r="N1278" s="236">
        <f t="shared" si="1041"/>
      </c>
      <c r="O1278" s="232">
        <v>0</v>
      </c>
      <c r="P1278" s="236">
        <f t="shared" si="1082"/>
      </c>
      <c r="Q1278" s="237">
        <f>(M1278+M1279+M1280)/(O1278+O1279+O1280)</f>
      </c>
      <c r="R1278" s="238">
        <v>3</v>
      </c>
      <c r="S1278" s="237">
        <f>(O1278+O1279+O1280)/(K1278+K1279+K1280)</f>
      </c>
      <c r="T1278" s="238">
        <v>0</v>
      </c>
      <c r="U1278" s="239">
        <f>F1278/T1278</f>
      </c>
      <c r="V1278" s="240">
        <f>(F1278+4*500)/T1278</f>
      </c>
      <c r="W1278" s="241">
        <v>0</v>
      </c>
      <c r="X1278" s="240">
        <f>W1278/T1278</f>
      </c>
      <c r="Y1278" s="237">
        <f>T1278/R1278</f>
      </c>
      <c r="Z1278" s="240">
        <f>W1278/F1278</f>
      </c>
      <c r="AA1278" s="239">
        <f>W1278/(F1278+500)</f>
      </c>
      <c r="AB1278" s="238">
        <v>0</v>
      </c>
      <c r="AC1278" s="238">
        <v>0</v>
      </c>
      <c r="AD1278" s="237">
        <f>AB1278/T1278</f>
      </c>
      <c r="AE1278" s="240">
        <f>(W1278-AC1278)/(F1278+500)</f>
      </c>
      <c r="AF1278" s="240" t="s">
        <v>266</v>
      </c>
    </row>
    <row r="1279">
      <c r="A1279" s="318"/>
      <c r="B1279" s="316"/>
      <c r="C1279" s="256"/>
      <c r="D1279" s="231" t="s">
        <v>251</v>
      </c>
      <c r="E1279" s="232">
        <v>1583.57</v>
      </c>
      <c r="F1279" s="233"/>
      <c r="G1279" s="232">
        <v>9261</v>
      </c>
      <c r="H1279" s="232">
        <v>237</v>
      </c>
      <c r="I1279" s="234">
        <f t="shared" si="746"/>
      </c>
      <c r="J1279" s="235">
        <f t="shared" si="917"/>
      </c>
      <c r="K1279" s="232">
        <v>26</v>
      </c>
      <c r="L1279" s="235">
        <f t="shared" si="979"/>
      </c>
      <c r="M1279" s="232">
        <v>0</v>
      </c>
      <c r="N1279" s="236">
        <f t="shared" si="1041"/>
      </c>
      <c r="O1279" s="232">
        <v>3</v>
      </c>
      <c r="P1279" s="236">
        <f t="shared" si="1082"/>
      </c>
      <c r="Q1279" s="237"/>
      <c r="R1279" s="238"/>
      <c r="S1279" s="237"/>
      <c r="T1279" s="238"/>
      <c r="U1279" s="239"/>
      <c r="V1279" s="240"/>
      <c r="W1279" s="241"/>
      <c r="X1279" s="240"/>
      <c r="Y1279" s="237"/>
      <c r="Z1279" s="240"/>
      <c r="AA1279" s="239"/>
      <c r="AB1279" s="238"/>
      <c r="AC1279" s="238"/>
      <c r="AD1279" s="237"/>
      <c r="AE1279" s="240"/>
      <c r="AF1279" s="242"/>
    </row>
    <row customHeight="true" ht="20.238095238095237" r="1280">
      <c r="A1280" s="318"/>
      <c r="B1280" s="316"/>
      <c r="C1280" s="256"/>
      <c r="D1280" s="231" t="s">
        <v>319</v>
      </c>
      <c r="E1280" s="232">
        <v>21.53</v>
      </c>
      <c r="F1280" s="233"/>
      <c r="G1280" s="232">
        <v>882</v>
      </c>
      <c r="H1280" s="232">
        <v>66</v>
      </c>
      <c r="I1280" s="234">
        <f t="shared" si="746"/>
      </c>
      <c r="J1280" s="235">
        <f t="shared" si="917"/>
      </c>
      <c r="K1280" s="232">
        <v>1</v>
      </c>
      <c r="L1280" s="235">
        <f t="shared" si="979"/>
      </c>
      <c r="M1280" s="232">
        <v>0</v>
      </c>
      <c r="N1280" s="236">
        <f t="shared" si="1041"/>
      </c>
      <c r="O1280" s="232">
        <v>0</v>
      </c>
      <c r="P1280" s="236">
        <f t="shared" si="1082"/>
      </c>
      <c r="Q1280" s="237"/>
      <c r="R1280" s="238"/>
      <c r="S1280" s="237"/>
      <c r="T1280" s="238"/>
      <c r="U1280" s="239"/>
      <c r="V1280" s="240"/>
      <c r="W1280" s="241"/>
      <c r="X1280" s="240"/>
      <c r="Y1280" s="237"/>
      <c r="Z1280" s="240"/>
      <c r="AA1280" s="239"/>
      <c r="AB1280" s="238"/>
      <c r="AC1280" s="238"/>
      <c r="AD1280" s="237"/>
      <c r="AE1280" s="240"/>
      <c r="AF1280" s="242" t="s">
        <v>316</v>
      </c>
    </row>
    <row r="1281">
      <c r="A1281" s="318"/>
      <c r="B1281" s="316" t="s">
        <v>264</v>
      </c>
      <c r="C1281" s="256" t="s">
        <v>325</v>
      </c>
      <c r="D1281" s="231" t="s">
        <v>249</v>
      </c>
      <c r="E1281" s="232">
        <v>5.23</v>
      </c>
      <c r="F1281" s="233">
        <f>E1281+E1282+E1283</f>
      </c>
      <c r="G1281" s="232">
        <v>27</v>
      </c>
      <c r="H1281" s="232">
        <v>0</v>
      </c>
      <c r="I1281" s="234">
        <f t="shared" si="746"/>
      </c>
      <c r="J1281" s="235">
        <f t="shared" si="917"/>
      </c>
      <c r="K1281" s="232">
        <v>0</v>
      </c>
      <c r="L1281" s="235">
        <f t="shared" si="979"/>
      </c>
      <c r="M1281" s="232">
        <v>0</v>
      </c>
      <c r="N1281" s="236">
        <f t="shared" si="1041"/>
      </c>
      <c r="O1281" s="232">
        <v>0</v>
      </c>
      <c r="P1281" s="236">
        <f t="shared" si="1082"/>
      </c>
      <c r="Q1281" s="237">
        <f>(M1281+M1282+M1283)/(O1281+O1282+O1283)</f>
      </c>
      <c r="R1281" s="238">
        <v>1</v>
      </c>
      <c r="S1281" s="237">
        <f>(O1281+O1282+O1283)/(K1281+K1282+K1283)</f>
      </c>
      <c r="T1281" s="238">
        <v>0</v>
      </c>
      <c r="U1281" s="239">
        <f>F1281/T1281</f>
      </c>
      <c r="V1281" s="240">
        <f>(F1281+4*500)/T1281</f>
      </c>
      <c r="W1281" s="241">
        <v>0</v>
      </c>
      <c r="X1281" s="240">
        <f>W1281/T1281</f>
      </c>
      <c r="Y1281" s="237">
        <f>T1281/R1281</f>
      </c>
      <c r="Z1281" s="240">
        <f>W1281/F1281</f>
      </c>
      <c r="AA1281" s="239">
        <f>W1281/(F1281+500)</f>
      </c>
      <c r="AB1281" s="238">
        <v>0</v>
      </c>
      <c r="AC1281" s="238">
        <v>0</v>
      </c>
      <c r="AD1281" s="237">
        <f>AB1281/T1281</f>
      </c>
      <c r="AE1281" s="240">
        <f>(W1281-AC1281)/(F1281+500)</f>
      </c>
      <c r="AF1281" s="240" t="s">
        <v>266</v>
      </c>
    </row>
    <row r="1282">
      <c r="A1282" s="318"/>
      <c r="B1282" s="316"/>
      <c r="C1282" s="256"/>
      <c r="D1282" s="231" t="s">
        <v>251</v>
      </c>
      <c r="E1282" s="232">
        <v>1021.7</v>
      </c>
      <c r="F1282" s="233"/>
      <c r="G1282" s="232">
        <v>8450</v>
      </c>
      <c r="H1282" s="232">
        <v>206</v>
      </c>
      <c r="I1282" s="234">
        <f t="shared" si="746"/>
      </c>
      <c r="J1282" s="235">
        <f t="shared" si="917"/>
      </c>
      <c r="K1282" s="232">
        <v>15</v>
      </c>
      <c r="L1282" s="235">
        <f t="shared" si="979"/>
      </c>
      <c r="M1282" s="232">
        <v>0</v>
      </c>
      <c r="N1282" s="236">
        <f t="shared" si="1041"/>
      </c>
      <c r="O1282" s="232">
        <v>1</v>
      </c>
      <c r="P1282" s="236">
        <f t="shared" si="1082"/>
      </c>
      <c r="Q1282" s="237"/>
      <c r="R1282" s="238"/>
      <c r="S1282" s="237"/>
      <c r="T1282" s="238"/>
      <c r="U1282" s="239"/>
      <c r="V1282" s="240"/>
      <c r="W1282" s="241"/>
      <c r="X1282" s="240"/>
      <c r="Y1282" s="237"/>
      <c r="Z1282" s="240"/>
      <c r="AA1282" s="239"/>
      <c r="AB1282" s="238"/>
      <c r="AC1282" s="238"/>
      <c r="AD1282" s="237"/>
      <c r="AE1282" s="240"/>
      <c r="AF1282" s="240"/>
    </row>
    <row customHeight="true" ht="20.238095238095237" r="1283">
      <c r="A1283" s="318"/>
      <c r="B1283" s="316"/>
      <c r="C1283" s="256"/>
      <c r="D1283" s="231" t="s">
        <v>319</v>
      </c>
      <c r="E1283" s="232">
        <v>107.19</v>
      </c>
      <c r="F1283" s="233"/>
      <c r="G1283" s="232">
        <v>7201</v>
      </c>
      <c r="H1283" s="232">
        <v>425</v>
      </c>
      <c r="I1283" s="234">
        <f t="shared" si="746"/>
      </c>
      <c r="J1283" s="235">
        <f t="shared" si="917"/>
      </c>
      <c r="K1283" s="232">
        <v>2</v>
      </c>
      <c r="L1283" s="235">
        <f t="shared" si="979"/>
      </c>
      <c r="M1283" s="232">
        <v>0</v>
      </c>
      <c r="N1283" s="236">
        <f t="shared" si="1041"/>
      </c>
      <c r="O1283" s="232">
        <v>0</v>
      </c>
      <c r="P1283" s="236">
        <f t="shared" si="1082"/>
      </c>
      <c r="Q1283" s="237"/>
      <c r="R1283" s="238"/>
      <c r="S1283" s="237"/>
      <c r="T1283" s="238"/>
      <c r="U1283" s="239"/>
      <c r="V1283" s="240"/>
      <c r="W1283" s="241"/>
      <c r="X1283" s="240"/>
      <c r="Y1283" s="237"/>
      <c r="Z1283" s="240"/>
      <c r="AA1283" s="239"/>
      <c r="AB1283" s="238"/>
      <c r="AC1283" s="238"/>
      <c r="AD1283" s="237"/>
      <c r="AE1283" s="240"/>
      <c r="AF1283" s="242" t="s">
        <v>328</v>
      </c>
    </row>
    <row r="1284">
      <c r="A1284" s="318"/>
      <c r="B1284" s="316" t="s">
        <v>268</v>
      </c>
      <c r="C1284" s="256" t="s">
        <v>325</v>
      </c>
      <c r="D1284" s="231" t="s">
        <v>249</v>
      </c>
      <c r="E1284" s="232">
        <v>1.24</v>
      </c>
      <c r="F1284" s="233">
        <f>E1284+E1285+E1286</f>
      </c>
      <c r="G1284" s="232">
        <v>34</v>
      </c>
      <c r="H1284" s="232">
        <v>0</v>
      </c>
      <c r="I1284" s="234">
        <f t="shared" si="746"/>
      </c>
      <c r="J1284" s="235">
        <f t="shared" si="917"/>
      </c>
      <c r="K1284" s="232">
        <v>0</v>
      </c>
      <c r="L1284" s="235">
        <f t="shared" si="979"/>
      </c>
      <c r="M1284" s="232">
        <v>0</v>
      </c>
      <c r="N1284" s="236">
        <f t="shared" si="1041"/>
      </c>
      <c r="O1284" s="232">
        <v>0</v>
      </c>
      <c r="P1284" s="236">
        <f t="shared" si="1082"/>
      </c>
      <c r="Q1284" s="237">
        <f>(M1284+M1285+M1286)/(O1284+O1285+O1286)</f>
      </c>
      <c r="R1284" s="238">
        <v>3</v>
      </c>
      <c r="S1284" s="237">
        <f>(O1284+O1285+O1286)/(K1284+K1285+K1286)</f>
      </c>
      <c r="T1284" s="238">
        <v>0</v>
      </c>
      <c r="U1284" s="239">
        <f>F1284/T1284</f>
      </c>
      <c r="V1284" s="240">
        <f>(F1284+4*500)/T1284</f>
      </c>
      <c r="W1284" s="241">
        <v>0</v>
      </c>
      <c r="X1284" s="240">
        <f>W1284/T1284</f>
      </c>
      <c r="Y1284" s="237">
        <f>T1284/R1284</f>
      </c>
      <c r="Z1284" s="240">
        <f>W1284/F1284</f>
      </c>
      <c r="AA1284" s="239">
        <f>W1284/(F1284+500)</f>
      </c>
      <c r="AB1284" s="238">
        <v>0</v>
      </c>
      <c r="AC1284" s="238">
        <v>0</v>
      </c>
      <c r="AD1284" s="237">
        <f>AB1284/T1284</f>
      </c>
      <c r="AE1284" s="240">
        <f>(W1284-AC1284)/(F1284+500)</f>
      </c>
      <c r="AF1284" s="240" t="s">
        <v>266</v>
      </c>
    </row>
    <row r="1285">
      <c r="A1285" s="318"/>
      <c r="B1285" s="316"/>
      <c r="C1285" s="256"/>
      <c r="D1285" s="231" t="s">
        <v>251</v>
      </c>
      <c r="E1285" s="232">
        <v>937.81</v>
      </c>
      <c r="F1285" s="233"/>
      <c r="G1285" s="232">
        <v>6663</v>
      </c>
      <c r="H1285" s="232">
        <v>139</v>
      </c>
      <c r="I1285" s="234">
        <f t="shared" si="746"/>
      </c>
      <c r="J1285" s="235">
        <f t="shared" si="917"/>
      </c>
      <c r="K1285" s="232">
        <v>17</v>
      </c>
      <c r="L1285" s="235">
        <f t="shared" si="979"/>
      </c>
      <c r="M1285" s="232">
        <v>0</v>
      </c>
      <c r="N1285" s="236">
        <f t="shared" si="1041"/>
      </c>
      <c r="O1285" s="232">
        <v>3</v>
      </c>
      <c r="P1285" s="236">
        <f t="shared" si="1082"/>
      </c>
      <c r="Q1285" s="237"/>
      <c r="R1285" s="238"/>
      <c r="S1285" s="237"/>
      <c r="T1285" s="238"/>
      <c r="U1285" s="239"/>
      <c r="V1285" s="240"/>
      <c r="W1285" s="241"/>
      <c r="X1285" s="240"/>
      <c r="Y1285" s="237"/>
      <c r="Z1285" s="240"/>
      <c r="AA1285" s="239"/>
      <c r="AB1285" s="238"/>
      <c r="AC1285" s="238"/>
      <c r="AD1285" s="237"/>
      <c r="AE1285" s="240"/>
      <c r="AF1285" s="240"/>
    </row>
    <row customHeight="true" ht="20.238095238095237" r="1286">
      <c r="A1286" s="318"/>
      <c r="B1286" s="316"/>
      <c r="C1286" s="256"/>
      <c r="D1286" s="231" t="s">
        <v>319</v>
      </c>
      <c r="E1286" s="232">
        <v>113.12</v>
      </c>
      <c r="F1286" s="233"/>
      <c r="G1286" s="232">
        <v>7855</v>
      </c>
      <c r="H1286" s="232">
        <v>457</v>
      </c>
      <c r="I1286" s="234">
        <f t="shared" si="746"/>
      </c>
      <c r="J1286" s="235">
        <f t="shared" si="917"/>
      </c>
      <c r="K1286" s="232">
        <v>5</v>
      </c>
      <c r="L1286" s="235">
        <f t="shared" si="979"/>
      </c>
      <c r="M1286" s="232">
        <v>0</v>
      </c>
      <c r="N1286" s="236">
        <f t="shared" si="1041"/>
      </c>
      <c r="O1286" s="232">
        <v>0</v>
      </c>
      <c r="P1286" s="236">
        <f t="shared" si="1082"/>
      </c>
      <c r="Q1286" s="237"/>
      <c r="R1286" s="238"/>
      <c r="S1286" s="237"/>
      <c r="T1286" s="238"/>
      <c r="U1286" s="239"/>
      <c r="V1286" s="240"/>
      <c r="W1286" s="241"/>
      <c r="X1286" s="240"/>
      <c r="Y1286" s="237"/>
      <c r="Z1286" s="240"/>
      <c r="AA1286" s="239"/>
      <c r="AB1286" s="238"/>
      <c r="AC1286" s="238"/>
      <c r="AD1286" s="237"/>
      <c r="AE1286" s="240"/>
      <c r="AF1286" s="242" t="s">
        <v>328</v>
      </c>
    </row>
    <row r="1287">
      <c r="A1287" s="318"/>
      <c r="B1287" s="246" t="s">
        <v>257</v>
      </c>
      <c r="C1287" s="246"/>
      <c r="D1287" s="246"/>
      <c r="E1287" s="247">
        <f>SUM(E1275:E1286)</f>
      </c>
      <c r="F1287" s="247">
        <f>SUM(F1275:F1286)</f>
      </c>
      <c r="G1287" s="247">
        <f>SUM(G1275:G1286)</f>
      </c>
      <c r="H1287" s="247">
        <f>SUM(H1275:H1286)</f>
      </c>
      <c r="I1287" s="248">
        <f t="shared" si="746"/>
      </c>
      <c r="J1287" s="249">
        <f t="shared" si="917"/>
      </c>
      <c r="K1287" s="247">
        <f>SUM(K1275:K1286)</f>
      </c>
      <c r="L1287" s="249">
        <f t="shared" si="979"/>
      </c>
      <c r="M1287" s="247">
        <f>SUM(M1275:M1286)</f>
      </c>
      <c r="N1287" s="250">
        <f t="shared" si="1041"/>
      </c>
      <c r="O1287" s="247">
        <f>SUM(O1275:O1286)</f>
      </c>
      <c r="P1287" s="250">
        <f t="shared" si="1082"/>
      </c>
      <c r="Q1287" s="251">
        <f>M1287/O1287</f>
      </c>
      <c r="R1287" s="247">
        <f>SUM(R1275:R1286)</f>
      </c>
      <c r="S1287" s="251">
        <f>(O1287+O1287)/(K1287+K1287)</f>
      </c>
      <c r="T1287" s="247">
        <f>SUM(T1275:T1286)</f>
      </c>
      <c r="U1287" s="252">
        <f t="shared" ref="U1287:U1288" si="117">F1287/T1287</f>
      </c>
      <c r="V1287" s="253">
        <f>(F1287+5*500)/T1287</f>
      </c>
      <c r="W1287" s="247">
        <f>SUM(W1275:W1286)</f>
      </c>
      <c r="X1287" s="254">
        <f t="shared" ref="X1287:X1288" si="285">W1287/T1287</f>
      </c>
      <c r="Y1287" s="251">
        <f t="shared" ref="Y1287:Y1288" si="423">T1287/R1287</f>
      </c>
      <c r="Z1287" s="253">
        <f t="shared" ref="Z1287:Z1288" si="561">W1287/F1287</f>
      </c>
      <c r="AA1287" s="253">
        <f>W1287/(F1287+COUNT(W1275:W1286)*500)</f>
      </c>
      <c r="AB1287" s="247">
        <f>SUM(AB1275:AB1286)</f>
      </c>
      <c r="AC1287" s="247">
        <f>SUM(AC1275:AC1286)</f>
      </c>
      <c r="AD1287" s="251">
        <f t="shared" ref="AD1287:AD1288" si="699">AB1287/T1287</f>
      </c>
      <c r="AE1287" s="255">
        <f>(W1287-AC1287)/(F1287+COUNT(W1275:W1286)*500)</f>
      </c>
      <c r="AF1287" s="240"/>
    </row>
    <row r="1288">
      <c r="A1288" s="318"/>
      <c r="B1288" s="316" t="s">
        <v>269</v>
      </c>
      <c r="C1288" s="256" t="s">
        <v>273</v>
      </c>
      <c r="D1288" s="231" t="s">
        <v>249</v>
      </c>
      <c r="E1288" s="232">
        <v>0</v>
      </c>
      <c r="F1288" s="233">
        <f>E1288+E1289+E1290</f>
      </c>
      <c r="G1288" s="232">
        <v>8</v>
      </c>
      <c r="H1288" s="232">
        <v>0</v>
      </c>
      <c r="I1288" s="234">
        <f t="shared" si="746"/>
      </c>
      <c r="J1288" s="235">
        <f t="shared" si="917"/>
      </c>
      <c r="K1288" s="232">
        <v>0</v>
      </c>
      <c r="L1288" s="235">
        <f t="shared" si="979"/>
      </c>
      <c r="M1288" s="232">
        <v>0</v>
      </c>
      <c r="N1288" s="236">
        <f t="shared" si="1041"/>
      </c>
      <c r="O1288" s="232">
        <v>0</v>
      </c>
      <c r="P1288" s="236">
        <f t="shared" si="1082"/>
      </c>
      <c r="Q1288" s="237">
        <f>(M1288+M1289+M1290)/(O1288+O1289+O1290)</f>
      </c>
      <c r="R1288" s="238">
        <v>1</v>
      </c>
      <c r="S1288" s="237">
        <f>(O1288+O1289+O1290)/(K1288+K1289+K1290)</f>
      </c>
      <c r="T1288" s="238">
        <v>1</v>
      </c>
      <c r="U1288" s="239">
        <f t="shared" si="117"/>
      </c>
      <c r="V1288" s="240">
        <f>(F1288+4*500)/T1288</f>
      </c>
      <c r="W1288" s="241">
        <v>396</v>
      </c>
      <c r="X1288" s="240">
        <f t="shared" si="285"/>
      </c>
      <c r="Y1288" s="237">
        <f t="shared" si="423"/>
      </c>
      <c r="Z1288" s="240">
        <f t="shared" si="561"/>
      </c>
      <c r="AA1288" s="239">
        <f>W1288/(F1288+500)</f>
      </c>
      <c r="AB1288" s="238">
        <v>0</v>
      </c>
      <c r="AC1288" s="238">
        <v>0</v>
      </c>
      <c r="AD1288" s="237">
        <f t="shared" si="699"/>
      </c>
      <c r="AE1288" s="240">
        <f>(W1288-AC1288)/(F1288+500)</f>
      </c>
      <c r="AF1288" s="240" t="s">
        <v>266</v>
      </c>
    </row>
    <row r="1289">
      <c r="A1289" s="318"/>
      <c r="B1289" s="316"/>
      <c r="C1289" s="256"/>
      <c r="D1289" s="231" t="s">
        <v>251</v>
      </c>
      <c r="E1289" s="232">
        <v>523.42</v>
      </c>
      <c r="F1289" s="233"/>
      <c r="G1289" s="232">
        <v>5060</v>
      </c>
      <c r="H1289" s="232">
        <v>115</v>
      </c>
      <c r="I1289" s="234">
        <f t="shared" si="746"/>
      </c>
      <c r="J1289" s="235">
        <f t="shared" si="917"/>
      </c>
      <c r="K1289" s="232">
        <v>8</v>
      </c>
      <c r="L1289" s="235">
        <f t="shared" si="979"/>
      </c>
      <c r="M1289" s="232">
        <v>1</v>
      </c>
      <c r="N1289" s="236">
        <f t="shared" si="1041"/>
      </c>
      <c r="O1289" s="232">
        <v>1</v>
      </c>
      <c r="P1289" s="236">
        <f t="shared" si="1082"/>
      </c>
      <c r="Q1289" s="237"/>
      <c r="R1289" s="238"/>
      <c r="S1289" s="237"/>
      <c r="T1289" s="238"/>
      <c r="U1289" s="239"/>
      <c r="V1289" s="240"/>
      <c r="W1289" s="241"/>
      <c r="X1289" s="240"/>
      <c r="Y1289" s="237"/>
      <c r="Z1289" s="240"/>
      <c r="AA1289" s="239"/>
      <c r="AB1289" s="238"/>
      <c r="AC1289" s="238"/>
      <c r="AD1289" s="237"/>
      <c r="AE1289" s="240"/>
      <c r="AF1289" s="242"/>
    </row>
    <row customHeight="true" ht="20.238095238095237" r="1290">
      <c r="A1290" s="318"/>
      <c r="B1290" s="316"/>
      <c r="C1290" s="256"/>
      <c r="D1290" s="231" t="s">
        <v>319</v>
      </c>
      <c r="E1290" s="232">
        <v>86.11</v>
      </c>
      <c r="F1290" s="233"/>
      <c r="G1290" s="232">
        <v>7597</v>
      </c>
      <c r="H1290" s="232">
        <v>404</v>
      </c>
      <c r="I1290" s="234">
        <f t="shared" si="746"/>
      </c>
      <c r="J1290" s="235">
        <f t="shared" si="917"/>
      </c>
      <c r="K1290" s="232">
        <v>2</v>
      </c>
      <c r="L1290" s="235">
        <f t="shared" si="979"/>
      </c>
      <c r="M1290" s="232">
        <v>0</v>
      </c>
      <c r="N1290" s="236">
        <f t="shared" si="1041"/>
      </c>
      <c r="O1290" s="232">
        <v>0</v>
      </c>
      <c r="P1290" s="236">
        <f t="shared" si="1082"/>
      </c>
      <c r="Q1290" s="237"/>
      <c r="R1290" s="238"/>
      <c r="S1290" s="237"/>
      <c r="T1290" s="238"/>
      <c r="U1290" s="239"/>
      <c r="V1290" s="240"/>
      <c r="W1290" s="241"/>
      <c r="X1290" s="240"/>
      <c r="Y1290" s="237"/>
      <c r="Z1290" s="240"/>
      <c r="AA1290" s="239"/>
      <c r="AB1290" s="238"/>
      <c r="AC1290" s="238"/>
      <c r="AD1290" s="237"/>
      <c r="AE1290" s="240"/>
      <c r="AF1290" s="242" t="s">
        <v>328</v>
      </c>
    </row>
    <row r="1291">
      <c r="A1291" s="318"/>
      <c r="B1291" s="316" t="s">
        <v>270</v>
      </c>
      <c r="C1291" s="256" t="s">
        <v>273</v>
      </c>
      <c r="D1291" s="231" t="s">
        <v>249</v>
      </c>
      <c r="E1291" s="232">
        <v>0</v>
      </c>
      <c r="F1291" s="233">
        <f>E1291+E1292+E1293</f>
      </c>
      <c r="G1291" s="232">
        <v>8</v>
      </c>
      <c r="H1291" s="232">
        <v>0</v>
      </c>
      <c r="I1291" s="234">
        <f t="shared" si="746"/>
      </c>
      <c r="J1291" s="235">
        <f t="shared" si="917"/>
      </c>
      <c r="K1291" s="232">
        <v>0</v>
      </c>
      <c r="L1291" s="235">
        <f t="shared" si="979"/>
      </c>
      <c r="M1291" s="232">
        <v>0</v>
      </c>
      <c r="N1291" s="236">
        <f t="shared" si="1041"/>
      </c>
      <c r="O1291" s="232">
        <v>0</v>
      </c>
      <c r="P1291" s="236">
        <f t="shared" si="1082"/>
      </c>
      <c r="Q1291" s="237">
        <f>(M1291+M1292+M1293)/(O1291+O1292+O1293)</f>
      </c>
      <c r="R1291" s="238">
        <v>2</v>
      </c>
      <c r="S1291" s="237">
        <f>(O1291+O1292+O1293)/(K1291+K1292+K1293)</f>
      </c>
      <c r="T1291" s="238">
        <v>2</v>
      </c>
      <c r="U1291" s="239">
        <f>F1291/T1291</f>
      </c>
      <c r="V1291" s="240">
        <f>(F1291+4*500)/T1291</f>
      </c>
      <c r="W1291" s="241">
        <v>3199.2</v>
      </c>
      <c r="X1291" s="240">
        <f>W1291/T1291</f>
      </c>
      <c r="Y1291" s="237">
        <f>T1291/R1291</f>
      </c>
      <c r="Z1291" s="240">
        <f>W1291/F1291</f>
      </c>
      <c r="AA1291" s="239">
        <f>W1291/(F1291+500)</f>
      </c>
      <c r="AB1291" s="238">
        <v>0</v>
      </c>
      <c r="AC1291" s="238">
        <v>0</v>
      </c>
      <c r="AD1291" s="237">
        <f>AB1291/T1291</f>
      </c>
      <c r="AE1291" s="240">
        <f>(W1291-AC1291)/(F1291+500)</f>
      </c>
      <c r="AF1291" s="240" t="s">
        <v>266</v>
      </c>
    </row>
    <row r="1292">
      <c r="A1292" s="318"/>
      <c r="B1292" s="316"/>
      <c r="C1292" s="256"/>
      <c r="D1292" s="231" t="s">
        <v>251</v>
      </c>
      <c r="E1292" s="232">
        <v>951.57</v>
      </c>
      <c r="F1292" s="233"/>
      <c r="G1292" s="232">
        <v>8282</v>
      </c>
      <c r="H1292" s="232">
        <v>227</v>
      </c>
      <c r="I1292" s="234">
        <f t="shared" si="746"/>
      </c>
      <c r="J1292" s="235">
        <f t="shared" si="917"/>
      </c>
      <c r="K1292" s="232">
        <v>17</v>
      </c>
      <c r="L1292" s="235">
        <f t="shared" si="979"/>
      </c>
      <c r="M1292" s="232">
        <v>2</v>
      </c>
      <c r="N1292" s="236">
        <f t="shared" si="1041"/>
      </c>
      <c r="O1292" s="232">
        <v>2</v>
      </c>
      <c r="P1292" s="236">
        <f t="shared" si="1082"/>
      </c>
      <c r="Q1292" s="237"/>
      <c r="R1292" s="238"/>
      <c r="S1292" s="237"/>
      <c r="T1292" s="238"/>
      <c r="U1292" s="239"/>
      <c r="V1292" s="240"/>
      <c r="W1292" s="241"/>
      <c r="X1292" s="240"/>
      <c r="Y1292" s="237"/>
      <c r="Z1292" s="240"/>
      <c r="AA1292" s="239"/>
      <c r="AB1292" s="238"/>
      <c r="AC1292" s="238"/>
      <c r="AD1292" s="237"/>
      <c r="AE1292" s="240"/>
      <c r="AF1292" s="242"/>
    </row>
    <row customHeight="true" ht="20.238095238095237" r="1293">
      <c r="A1293" s="318"/>
      <c r="B1293" s="316"/>
      <c r="C1293" s="256"/>
      <c r="D1293" s="231" t="s">
        <v>319</v>
      </c>
      <c r="E1293" s="232">
        <v>94.17</v>
      </c>
      <c r="F1293" s="233"/>
      <c r="G1293" s="232">
        <v>5699</v>
      </c>
      <c r="H1293" s="232">
        <v>321</v>
      </c>
      <c r="I1293" s="234">
        <f t="shared" si="746"/>
      </c>
      <c r="J1293" s="235">
        <f t="shared" si="917"/>
      </c>
      <c r="K1293" s="232">
        <v>3</v>
      </c>
      <c r="L1293" s="235">
        <f t="shared" si="979"/>
      </c>
      <c r="M1293" s="232">
        <v>0</v>
      </c>
      <c r="N1293" s="236">
        <f t="shared" si="1041"/>
      </c>
      <c r="O1293" s="232">
        <v>0</v>
      </c>
      <c r="P1293" s="236">
        <f t="shared" si="1082"/>
      </c>
      <c r="Q1293" s="237"/>
      <c r="R1293" s="238"/>
      <c r="S1293" s="237"/>
      <c r="T1293" s="238"/>
      <c r="U1293" s="239"/>
      <c r="V1293" s="240"/>
      <c r="W1293" s="241"/>
      <c r="X1293" s="240"/>
      <c r="Y1293" s="237"/>
      <c r="Z1293" s="240"/>
      <c r="AA1293" s="239"/>
      <c r="AB1293" s="238"/>
      <c r="AC1293" s="238"/>
      <c r="AD1293" s="237"/>
      <c r="AE1293" s="240"/>
      <c r="AF1293" s="242" t="s">
        <v>328</v>
      </c>
    </row>
    <row r="1294">
      <c r="A1294" s="318"/>
      <c r="B1294" s="316" t="s">
        <v>271</v>
      </c>
      <c r="C1294" s="256" t="s">
        <v>273</v>
      </c>
      <c r="D1294" s="231" t="s">
        <v>249</v>
      </c>
      <c r="E1294" s="232">
        <v>0</v>
      </c>
      <c r="F1294" s="233">
        <f>E1294+E1295+E1296</f>
      </c>
      <c r="G1294" s="232">
        <v>1</v>
      </c>
      <c r="H1294" s="232">
        <v>0</v>
      </c>
      <c r="I1294" s="234">
        <f t="shared" si="746"/>
      </c>
      <c r="J1294" s="235">
        <f t="shared" si="917"/>
      </c>
      <c r="K1294" s="232">
        <v>0</v>
      </c>
      <c r="L1294" s="235">
        <f t="shared" si="979"/>
      </c>
      <c r="M1294" s="232">
        <v>0</v>
      </c>
      <c r="N1294" s="236">
        <f t="shared" si="1041"/>
      </c>
      <c r="O1294" s="232">
        <v>0</v>
      </c>
      <c r="P1294" s="236">
        <f t="shared" si="1082"/>
      </c>
      <c r="Q1294" s="237">
        <f>(M1294+M1295+M1296)/(O1294+O1295+O1296)</f>
      </c>
      <c r="R1294" s="238">
        <v>0</v>
      </c>
      <c r="S1294" s="237">
        <f>(O1294+O1295+O1296)/(K1294+K1295+K1296)</f>
      </c>
      <c r="T1294" s="238">
        <v>0</v>
      </c>
      <c r="U1294" s="239">
        <f>F1294/T1294</f>
      </c>
      <c r="V1294" s="240">
        <f>(F1294+4*500)/T1294</f>
      </c>
      <c r="W1294" s="241">
        <v>0</v>
      </c>
      <c r="X1294" s="240">
        <f>W1294/T1294</f>
      </c>
      <c r="Y1294" s="237">
        <f>T1294/R1294</f>
      </c>
      <c r="Z1294" s="240">
        <f>W1294/F1294</f>
      </c>
      <c r="AA1294" s="239">
        <f>W1294/(F1294+500)</f>
      </c>
      <c r="AB1294" s="238">
        <v>0</v>
      </c>
      <c r="AC1294" s="238">
        <v>0</v>
      </c>
      <c r="AD1294" s="237">
        <f>AB1294/T1294</f>
      </c>
      <c r="AE1294" s="240">
        <f>(W1294-AC1294)/(F1294+500)</f>
      </c>
      <c r="AF1294" s="240" t="s">
        <v>266</v>
      </c>
    </row>
    <row r="1295">
      <c r="A1295" s="318"/>
      <c r="B1295" s="316"/>
      <c r="C1295" s="256"/>
      <c r="D1295" s="231" t="s">
        <v>251</v>
      </c>
      <c r="E1295" s="232">
        <v>532.45</v>
      </c>
      <c r="F1295" s="233"/>
      <c r="G1295" s="232">
        <v>3822</v>
      </c>
      <c r="H1295" s="232">
        <v>129</v>
      </c>
      <c r="I1295" s="234">
        <f t="shared" si="746"/>
      </c>
      <c r="J1295" s="235">
        <f t="shared" si="917"/>
      </c>
      <c r="K1295" s="232">
        <v>8</v>
      </c>
      <c r="L1295" s="235">
        <f t="shared" si="979"/>
      </c>
      <c r="M1295" s="232">
        <v>0</v>
      </c>
      <c r="N1295" s="236">
        <f t="shared" si="1041"/>
      </c>
      <c r="O1295" s="232">
        <v>0</v>
      </c>
      <c r="P1295" s="236">
        <f t="shared" si="1082"/>
      </c>
      <c r="Q1295" s="237"/>
      <c r="R1295" s="238"/>
      <c r="S1295" s="237"/>
      <c r="T1295" s="238"/>
      <c r="U1295" s="239"/>
      <c r="V1295" s="240"/>
      <c r="W1295" s="241"/>
      <c r="X1295" s="240"/>
      <c r="Y1295" s="237"/>
      <c r="Z1295" s="240"/>
      <c r="AA1295" s="239"/>
      <c r="AB1295" s="238"/>
      <c r="AC1295" s="238"/>
      <c r="AD1295" s="237"/>
      <c r="AE1295" s="240"/>
      <c r="AF1295" s="240"/>
    </row>
    <row customHeight="true" ht="20.238095238095237" r="1296">
      <c r="A1296" s="318"/>
      <c r="B1296" s="316"/>
      <c r="C1296" s="256"/>
      <c r="D1296" s="231" t="s">
        <v>319</v>
      </c>
      <c r="E1296" s="232">
        <v>126.38</v>
      </c>
      <c r="F1296" s="233"/>
      <c r="G1296" s="232">
        <v>6871</v>
      </c>
      <c r="H1296" s="232">
        <v>387</v>
      </c>
      <c r="I1296" s="234">
        <f t="shared" si="746"/>
      </c>
      <c r="J1296" s="235">
        <f t="shared" si="917"/>
      </c>
      <c r="K1296" s="232">
        <v>4</v>
      </c>
      <c r="L1296" s="235">
        <f t="shared" si="979"/>
      </c>
      <c r="M1296" s="232">
        <v>0</v>
      </c>
      <c r="N1296" s="236">
        <f t="shared" si="1041"/>
      </c>
      <c r="O1296" s="232">
        <v>0</v>
      </c>
      <c r="P1296" s="236">
        <f t="shared" si="1082"/>
      </c>
      <c r="Q1296" s="237"/>
      <c r="R1296" s="238"/>
      <c r="S1296" s="237"/>
      <c r="T1296" s="238"/>
      <c r="U1296" s="239"/>
      <c r="V1296" s="240"/>
      <c r="W1296" s="241"/>
      <c r="X1296" s="240"/>
      <c r="Y1296" s="237"/>
      <c r="Z1296" s="240"/>
      <c r="AA1296" s="239"/>
      <c r="AB1296" s="238"/>
      <c r="AC1296" s="238"/>
      <c r="AD1296" s="237"/>
      <c r="AE1296" s="240"/>
      <c r="AF1296" s="242" t="s">
        <v>328</v>
      </c>
    </row>
    <row r="1297">
      <c r="A1297" s="318"/>
      <c r="B1297" s="316" t="s">
        <v>272</v>
      </c>
      <c r="C1297" s="256" t="s">
        <v>273</v>
      </c>
      <c r="D1297" s="231" t="s">
        <v>249</v>
      </c>
      <c r="E1297" s="232">
        <v>0</v>
      </c>
      <c r="F1297" s="233">
        <f>E1297+E1298+E1299</f>
      </c>
      <c r="G1297" s="232">
        <v>0</v>
      </c>
      <c r="H1297" s="232">
        <v>0</v>
      </c>
      <c r="I1297" s="234">
        <f t="shared" si="746"/>
      </c>
      <c r="J1297" s="235">
        <f t="shared" si="917"/>
      </c>
      <c r="K1297" s="232">
        <v>0</v>
      </c>
      <c r="L1297" s="235">
        <f t="shared" si="979"/>
      </c>
      <c r="M1297" s="232">
        <v>0</v>
      </c>
      <c r="N1297" s="236">
        <f t="shared" si="1041"/>
      </c>
      <c r="O1297" s="232">
        <v>0</v>
      </c>
      <c r="P1297" s="236">
        <f t="shared" si="1082"/>
      </c>
      <c r="Q1297" s="237">
        <f>(M1297+M1298+M1299)/(O1297+O1298+O1299)</f>
      </c>
      <c r="R1297" s="238">
        <v>1</v>
      </c>
      <c r="S1297" s="237">
        <f>(O1297+O1298+O1299)/(K1297+K1298+K1299)</f>
      </c>
      <c r="T1297" s="238">
        <v>0</v>
      </c>
      <c r="U1297" s="239">
        <f>F1297/T1297</f>
      </c>
      <c r="V1297" s="240">
        <f>(F1297+4*500)/T1297</f>
      </c>
      <c r="W1297" s="241">
        <v>0</v>
      </c>
      <c r="X1297" s="240">
        <f>W1297/T1297</f>
      </c>
      <c r="Y1297" s="237">
        <f>T1297/R1297</f>
      </c>
      <c r="Z1297" s="240">
        <f>W1297/F1297</f>
      </c>
      <c r="AA1297" s="239">
        <f>W1297/(F1297+500)</f>
      </c>
      <c r="AB1297" s="238">
        <v>0</v>
      </c>
      <c r="AC1297" s="238">
        <v>0</v>
      </c>
      <c r="AD1297" s="237">
        <f>AB1297/T1297</f>
      </c>
      <c r="AE1297" s="240">
        <f>(W1297-AC1297)/(F1297+500)</f>
      </c>
      <c r="AF1297" s="240" t="s">
        <v>266</v>
      </c>
    </row>
    <row r="1298">
      <c r="A1298" s="318"/>
      <c r="B1298" s="316"/>
      <c r="C1298" s="256"/>
      <c r="D1298" s="231" t="s">
        <v>251</v>
      </c>
      <c r="E1298" s="232">
        <v>902.54</v>
      </c>
      <c r="F1298" s="233"/>
      <c r="G1298" s="232">
        <v>6136</v>
      </c>
      <c r="H1298" s="232">
        <v>170</v>
      </c>
      <c r="I1298" s="234">
        <f t="shared" si="746"/>
      </c>
      <c r="J1298" s="235">
        <f t="shared" si="917"/>
      </c>
      <c r="K1298" s="232">
        <v>11</v>
      </c>
      <c r="L1298" s="235">
        <f t="shared" si="979"/>
      </c>
      <c r="M1298" s="232">
        <v>0</v>
      </c>
      <c r="N1298" s="236">
        <f t="shared" si="1041"/>
      </c>
      <c r="O1298" s="232">
        <v>1</v>
      </c>
      <c r="P1298" s="236">
        <f t="shared" si="1082"/>
      </c>
      <c r="Q1298" s="237"/>
      <c r="R1298" s="238"/>
      <c r="S1298" s="237"/>
      <c r="T1298" s="238"/>
      <c r="U1298" s="239"/>
      <c r="V1298" s="240"/>
      <c r="W1298" s="239"/>
      <c r="X1298" s="240"/>
      <c r="Y1298" s="237"/>
      <c r="Z1298" s="240"/>
      <c r="AA1298" s="239"/>
      <c r="AB1298" s="238"/>
      <c r="AC1298" s="238"/>
      <c r="AD1298" s="237"/>
      <c r="AE1298" s="240"/>
      <c r="AF1298" s="240"/>
    </row>
    <row customHeight="true" ht="20.238095238095237" r="1299">
      <c r="A1299" s="318"/>
      <c r="B1299" s="316"/>
      <c r="C1299" s="256"/>
      <c r="D1299" s="231" t="s">
        <v>319</v>
      </c>
      <c r="E1299" s="232">
        <v>74.54</v>
      </c>
      <c r="F1299" s="233"/>
      <c r="G1299" s="232">
        <v>5007</v>
      </c>
      <c r="H1299" s="232">
        <v>321</v>
      </c>
      <c r="I1299" s="234">
        <f t="shared" si="746"/>
      </c>
      <c r="J1299" s="235">
        <f t="shared" si="917"/>
      </c>
      <c r="K1299" s="232">
        <v>1</v>
      </c>
      <c r="L1299" s="235">
        <f t="shared" si="979"/>
      </c>
      <c r="M1299" s="232">
        <v>0</v>
      </c>
      <c r="N1299" s="236">
        <f t="shared" si="1041"/>
      </c>
      <c r="O1299" s="232">
        <v>0</v>
      </c>
      <c r="P1299" s="236">
        <f t="shared" si="1082"/>
      </c>
      <c r="Q1299" s="237"/>
      <c r="R1299" s="238"/>
      <c r="S1299" s="237"/>
      <c r="T1299" s="238"/>
      <c r="U1299" s="239"/>
      <c r="V1299" s="240"/>
      <c r="W1299" s="239"/>
      <c r="X1299" s="240"/>
      <c r="Y1299" s="237"/>
      <c r="Z1299" s="240"/>
      <c r="AA1299" s="239"/>
      <c r="AB1299" s="238"/>
      <c r="AC1299" s="238"/>
      <c r="AD1299" s="237"/>
      <c r="AE1299" s="240"/>
      <c r="AF1299" s="242" t="s">
        <v>328</v>
      </c>
    </row>
    <row r="1300">
      <c r="A1300" s="318"/>
      <c r="B1300" s="246" t="s">
        <v>257</v>
      </c>
      <c r="C1300" s="246"/>
      <c r="D1300" s="246"/>
      <c r="E1300" s="247">
        <f>SUM(E1288:E1299)</f>
      </c>
      <c r="F1300" s="247">
        <f>SUM(F1288:F1299)</f>
      </c>
      <c r="G1300" s="247">
        <f>SUM(G1288:G1299)</f>
      </c>
      <c r="H1300" s="247">
        <f>SUM(H1288:H1299)</f>
      </c>
      <c r="I1300" s="248">
        <f t="shared" si="746"/>
      </c>
      <c r="J1300" s="249">
        <f t="shared" si="917"/>
      </c>
      <c r="K1300" s="247">
        <f>SUM(K1288:K1299)</f>
      </c>
      <c r="L1300" s="249">
        <f t="shared" si="979"/>
      </c>
      <c r="M1300" s="247">
        <f>SUM(M1288:M1299)</f>
      </c>
      <c r="N1300" s="250">
        <f t="shared" si="1041"/>
      </c>
      <c r="O1300" s="247">
        <f>SUM(O1288:O1299)</f>
      </c>
      <c r="P1300" s="250">
        <f t="shared" si="1082"/>
      </c>
      <c r="Q1300" s="251">
        <f>M1300/O1300</f>
      </c>
      <c r="R1300" s="247">
        <f>SUM(R1288:R1299)</f>
      </c>
      <c r="S1300" s="251">
        <f>(O1300+O1300)/(K1300+K1300)</f>
      </c>
      <c r="T1300" s="247">
        <f>SUM(T1288:T1299)</f>
      </c>
      <c r="U1300" s="252">
        <f t="shared" ref="U1300:U1301" si="118">F1300/T1300</f>
      </c>
      <c r="V1300" s="253">
        <f>(F1300+5*500)/T1300</f>
      </c>
      <c r="W1300" s="247">
        <f>SUM(W1288:W1299)</f>
      </c>
      <c r="X1300" s="254">
        <f t="shared" ref="X1300:X1301" si="286">W1300/T1300</f>
      </c>
      <c r="Y1300" s="251">
        <f t="shared" ref="Y1300:Y1301" si="424">T1300/R1300</f>
      </c>
      <c r="Z1300" s="253">
        <f t="shared" ref="Z1300:Z1301" si="562">W1300/F1300</f>
      </c>
      <c r="AA1300" s="253">
        <f>W1300/(F1300+COUNT(W1288:W1299)*500)</f>
      </c>
      <c r="AB1300" s="247">
        <f>SUM(AB1288:AB1299)</f>
      </c>
      <c r="AC1300" s="247">
        <f>SUM(AC1288:AC1299)</f>
      </c>
      <c r="AD1300" s="251">
        <f t="shared" ref="AD1300:AD1301" si="700">AB1300/T1300</f>
      </c>
      <c r="AE1300" s="255">
        <f>(W1300-AC1300)/(F1300+COUNT(W1288:W1299)*500)</f>
      </c>
      <c r="AF1300" s="240"/>
    </row>
    <row r="1301">
      <c r="A1301" s="318"/>
      <c r="B1301" s="316" t="s">
        <v>274</v>
      </c>
      <c r="C1301" s="256" t="s">
        <v>259</v>
      </c>
      <c r="D1301" s="231" t="s">
        <v>249</v>
      </c>
      <c r="E1301" s="232">
        <v>0</v>
      </c>
      <c r="F1301" s="233">
        <f>E1301+E1302+E1303</f>
      </c>
      <c r="G1301" s="232">
        <v>0</v>
      </c>
      <c r="H1301" s="232">
        <v>0</v>
      </c>
      <c r="I1301" s="234">
        <f t="shared" si="746"/>
      </c>
      <c r="J1301" s="235">
        <f t="shared" si="917"/>
      </c>
      <c r="K1301" s="232">
        <v>0</v>
      </c>
      <c r="L1301" s="235">
        <f t="shared" si="979"/>
      </c>
      <c r="M1301" s="232">
        <v>0</v>
      </c>
      <c r="N1301" s="236">
        <f t="shared" si="1041"/>
      </c>
      <c r="O1301" s="232">
        <v>0</v>
      </c>
      <c r="P1301" s="236">
        <f t="shared" si="1082"/>
      </c>
      <c r="Q1301" s="237">
        <f>(M1301+M1302+M1303)/(O1301+O1302+O1303)</f>
      </c>
      <c r="R1301" s="238">
        <v>3</v>
      </c>
      <c r="S1301" s="237">
        <f>(O1301+O1302+O1303)/(K1301+K1302+K1303)</f>
      </c>
      <c r="T1301" s="238">
        <v>1</v>
      </c>
      <c r="U1301" s="239">
        <f t="shared" si="118"/>
      </c>
      <c r="V1301" s="240">
        <f>(F1301+4*500)/T1301</f>
      </c>
      <c r="W1301" s="241">
        <v>691.2</v>
      </c>
      <c r="X1301" s="240">
        <f t="shared" si="286"/>
      </c>
      <c r="Y1301" s="237">
        <f t="shared" si="424"/>
      </c>
      <c r="Z1301" s="240">
        <f t="shared" si="562"/>
      </c>
      <c r="AA1301" s="239">
        <f>W1301/(F1301+500)</f>
      </c>
      <c r="AB1301" s="238">
        <v>1</v>
      </c>
      <c r="AC1301" s="238">
        <v>691.2</v>
      </c>
      <c r="AD1301" s="237">
        <f t="shared" si="700"/>
      </c>
      <c r="AE1301" s="240">
        <f>(W1301-AC1301)/(F1301+500)</f>
      </c>
      <c r="AF1301" s="240" t="s">
        <v>266</v>
      </c>
    </row>
    <row r="1302">
      <c r="A1302" s="318"/>
      <c r="B1302" s="316"/>
      <c r="C1302" s="256"/>
      <c r="D1302" s="231" t="s">
        <v>251</v>
      </c>
      <c r="E1302" s="232">
        <v>1324.1</v>
      </c>
      <c r="F1302" s="233"/>
      <c r="G1302" s="232">
        <v>8278</v>
      </c>
      <c r="H1302" s="232">
        <v>227</v>
      </c>
      <c r="I1302" s="234">
        <f t="shared" si="746"/>
      </c>
      <c r="J1302" s="235">
        <f t="shared" si="917"/>
      </c>
      <c r="K1302" s="232">
        <v>19</v>
      </c>
      <c r="L1302" s="235">
        <f t="shared" si="979"/>
      </c>
      <c r="M1302" s="232">
        <v>0</v>
      </c>
      <c r="N1302" s="236">
        <f t="shared" si="1041"/>
      </c>
      <c r="O1302" s="232">
        <v>2</v>
      </c>
      <c r="P1302" s="236">
        <f t="shared" si="1082"/>
      </c>
      <c r="Q1302" s="237"/>
      <c r="R1302" s="238"/>
      <c r="S1302" s="237"/>
      <c r="T1302" s="238"/>
      <c r="U1302" s="239"/>
      <c r="V1302" s="240"/>
      <c r="W1302" s="241"/>
      <c r="X1302" s="240"/>
      <c r="Y1302" s="237"/>
      <c r="Z1302" s="240"/>
      <c r="AA1302" s="239"/>
      <c r="AB1302" s="238"/>
      <c r="AC1302" s="238"/>
      <c r="AD1302" s="237"/>
      <c r="AE1302" s="240"/>
      <c r="AF1302" s="240"/>
    </row>
    <row customHeight="true" ht="20.238095238095237" r="1303">
      <c r="A1303" s="318"/>
      <c r="B1303" s="316"/>
      <c r="C1303" s="256"/>
      <c r="D1303" s="231" t="s">
        <v>319</v>
      </c>
      <c r="E1303" s="232">
        <v>60.62</v>
      </c>
      <c r="F1303" s="233"/>
      <c r="G1303" s="232">
        <v>3384</v>
      </c>
      <c r="H1303" s="232">
        <v>226</v>
      </c>
      <c r="I1303" s="234">
        <f t="shared" si="746"/>
      </c>
      <c r="J1303" s="235">
        <f t="shared" si="917"/>
      </c>
      <c r="K1303" s="232">
        <v>4</v>
      </c>
      <c r="L1303" s="235">
        <f t="shared" si="979"/>
      </c>
      <c r="M1303" s="232">
        <v>0</v>
      </c>
      <c r="N1303" s="236">
        <f t="shared" si="1041"/>
      </c>
      <c r="O1303" s="232">
        <v>0</v>
      </c>
      <c r="P1303" s="236">
        <f t="shared" si="1082"/>
      </c>
      <c r="Q1303" s="237"/>
      <c r="R1303" s="238"/>
      <c r="S1303" s="237"/>
      <c r="T1303" s="238"/>
      <c r="U1303" s="239"/>
      <c r="V1303" s="240"/>
      <c r="W1303" s="241"/>
      <c r="X1303" s="240"/>
      <c r="Y1303" s="237"/>
      <c r="Z1303" s="240"/>
      <c r="AA1303" s="239"/>
      <c r="AB1303" s="238"/>
      <c r="AC1303" s="238"/>
      <c r="AD1303" s="237"/>
      <c r="AE1303" s="240"/>
      <c r="AF1303" s="242" t="s">
        <v>328</v>
      </c>
    </row>
    <row r="1304">
      <c r="A1304" s="318"/>
      <c r="B1304" s="316" t="s">
        <v>275</v>
      </c>
      <c r="C1304" s="256" t="s">
        <v>259</v>
      </c>
      <c r="D1304" s="231" t="s">
        <v>249</v>
      </c>
      <c r="E1304" s="232">
        <v>0</v>
      </c>
      <c r="F1304" s="233">
        <f>E1304+E1305+E1306</f>
      </c>
      <c r="G1304" s="232">
        <v>0</v>
      </c>
      <c r="H1304" s="232">
        <v>0</v>
      </c>
      <c r="I1304" s="234">
        <f t="shared" si="746"/>
      </c>
      <c r="J1304" s="235">
        <f t="shared" si="917"/>
      </c>
      <c r="K1304" s="232">
        <v>1</v>
      </c>
      <c r="L1304" s="235">
        <f t="shared" si="979"/>
      </c>
      <c r="M1304" s="232">
        <v>0</v>
      </c>
      <c r="N1304" s="236">
        <f t="shared" si="1041"/>
      </c>
      <c r="O1304" s="232">
        <v>0</v>
      </c>
      <c r="P1304" s="236">
        <f t="shared" si="1082"/>
      </c>
      <c r="Q1304" s="237">
        <f>(M1304+M1305+M1306)/(O1304+O1305+O1306)</f>
      </c>
      <c r="R1304" s="238">
        <v>5</v>
      </c>
      <c r="S1304" s="237">
        <f>(O1304+O1305+O1306)/(K1304+K1305+K1306)</f>
      </c>
      <c r="T1304" s="238">
        <v>1</v>
      </c>
      <c r="U1304" s="239">
        <f>F1304/T1304</f>
      </c>
      <c r="V1304" s="240">
        <f>(F1304+4*500)/T1304</f>
      </c>
      <c r="W1304" s="241">
        <v>1092</v>
      </c>
      <c r="X1304" s="240">
        <f>W1304/T1304</f>
      </c>
      <c r="Y1304" s="237">
        <f>T1304/R1304</f>
      </c>
      <c r="Z1304" s="240">
        <f>W1304/F1304</f>
      </c>
      <c r="AA1304" s="239">
        <f>W1304/(F1304+500)</f>
      </c>
      <c r="AB1304" s="238">
        <v>0</v>
      </c>
      <c r="AC1304" s="238">
        <v>0</v>
      </c>
      <c r="AD1304" s="237">
        <f>AB1304/T1304</f>
      </c>
      <c r="AE1304" s="240">
        <f>(W1304-AC1304)/(F1304+500)</f>
      </c>
      <c r="AF1304" s="240" t="s">
        <v>266</v>
      </c>
    </row>
    <row r="1305">
      <c r="A1305" s="318"/>
      <c r="B1305" s="316"/>
      <c r="C1305" s="256"/>
      <c r="D1305" s="231" t="s">
        <v>251</v>
      </c>
      <c r="E1305" s="232">
        <v>875.98</v>
      </c>
      <c r="F1305" s="233"/>
      <c r="G1305" s="232">
        <v>5424</v>
      </c>
      <c r="H1305" s="232">
        <v>184</v>
      </c>
      <c r="I1305" s="234">
        <f t="shared" si="746"/>
      </c>
      <c r="J1305" s="235">
        <f t="shared" si="917"/>
      </c>
      <c r="K1305" s="232">
        <v>14</v>
      </c>
      <c r="L1305" s="235">
        <f t="shared" si="979"/>
      </c>
      <c r="M1305" s="232">
        <v>1</v>
      </c>
      <c r="N1305" s="236">
        <f t="shared" si="1041"/>
      </c>
      <c r="O1305" s="232">
        <v>4</v>
      </c>
      <c r="P1305" s="236">
        <f t="shared" si="1082"/>
      </c>
      <c r="Q1305" s="237"/>
      <c r="R1305" s="238"/>
      <c r="S1305" s="237"/>
      <c r="T1305" s="238"/>
      <c r="U1305" s="239"/>
      <c r="V1305" s="240"/>
      <c r="W1305" s="241"/>
      <c r="X1305" s="240"/>
      <c r="Y1305" s="237"/>
      <c r="Z1305" s="240"/>
      <c r="AA1305" s="239"/>
      <c r="AB1305" s="238"/>
      <c r="AC1305" s="238"/>
      <c r="AD1305" s="237"/>
      <c r="AE1305" s="240"/>
      <c r="AF1305" s="240"/>
    </row>
    <row customHeight="true" ht="20.238095238095237" r="1306">
      <c r="A1306" s="318"/>
      <c r="B1306" s="316"/>
      <c r="C1306" s="256"/>
      <c r="D1306" s="231" t="s">
        <v>319</v>
      </c>
      <c r="E1306" s="232">
        <v>55.81</v>
      </c>
      <c r="F1306" s="233"/>
      <c r="G1306" s="232">
        <v>2026</v>
      </c>
      <c r="H1306" s="232">
        <v>166</v>
      </c>
      <c r="I1306" s="234">
        <f t="shared" si="746"/>
      </c>
      <c r="J1306" s="235">
        <f t="shared" si="917"/>
      </c>
      <c r="K1306" s="232">
        <v>2</v>
      </c>
      <c r="L1306" s="235">
        <f t="shared" si="979"/>
      </c>
      <c r="M1306" s="232">
        <v>0</v>
      </c>
      <c r="N1306" s="236">
        <f t="shared" si="1041"/>
      </c>
      <c r="O1306" s="232">
        <v>0</v>
      </c>
      <c r="P1306" s="236">
        <f t="shared" si="1082"/>
      </c>
      <c r="Q1306" s="237"/>
      <c r="R1306" s="238"/>
      <c r="S1306" s="237"/>
      <c r="T1306" s="238"/>
      <c r="U1306" s="239"/>
      <c r="V1306" s="240"/>
      <c r="W1306" s="241"/>
      <c r="X1306" s="240"/>
      <c r="Y1306" s="237"/>
      <c r="Z1306" s="240"/>
      <c r="AA1306" s="239"/>
      <c r="AB1306" s="238"/>
      <c r="AC1306" s="238"/>
      <c r="AD1306" s="237"/>
      <c r="AE1306" s="240"/>
      <c r="AF1306" s="242" t="s">
        <v>328</v>
      </c>
    </row>
    <row r="1307">
      <c r="A1307" s="318"/>
      <c r="B1307" s="316" t="s">
        <v>276</v>
      </c>
      <c r="C1307" s="256" t="s">
        <v>259</v>
      </c>
      <c r="D1307" s="231" t="s">
        <v>249</v>
      </c>
      <c r="E1307" s="232">
        <v>0</v>
      </c>
      <c r="F1307" s="233">
        <f>E1307+E1308+E1309</f>
      </c>
      <c r="G1307" s="232">
        <v>0</v>
      </c>
      <c r="H1307" s="232">
        <v>0</v>
      </c>
      <c r="I1307" s="234">
        <f t="shared" si="746"/>
      </c>
      <c r="J1307" s="235">
        <f t="shared" si="917"/>
      </c>
      <c r="K1307" s="232">
        <v>0</v>
      </c>
      <c r="L1307" s="235">
        <f t="shared" si="979"/>
      </c>
      <c r="M1307" s="232">
        <v>0</v>
      </c>
      <c r="N1307" s="236">
        <f t="shared" si="1041"/>
      </c>
      <c r="O1307" s="232">
        <v>0</v>
      </c>
      <c r="P1307" s="236">
        <f t="shared" si="1082"/>
      </c>
      <c r="Q1307" s="237">
        <f>(M1307+M1308+M1309)/(O1307+O1308+O1309)</f>
      </c>
      <c r="R1307" s="238">
        <v>5</v>
      </c>
      <c r="S1307" s="237">
        <f>(O1307+O1308+O1309)/(K1307+K1308+K1309)</f>
      </c>
      <c r="T1307" s="238">
        <v>2</v>
      </c>
      <c r="U1307" s="239">
        <f>F1307/T1307</f>
      </c>
      <c r="V1307" s="240">
        <f>(F1307+4*500)/T1307</f>
      </c>
      <c r="W1307" s="241">
        <v>2052</v>
      </c>
      <c r="X1307" s="240">
        <f>W1307/T1307</f>
      </c>
      <c r="Y1307" s="237">
        <f>T1307/R1307</f>
      </c>
      <c r="Z1307" s="240">
        <f>W1307/F1307</f>
      </c>
      <c r="AA1307" s="239">
        <f>W1307/(F1307+500)</f>
      </c>
      <c r="AB1307" s="238">
        <v>1</v>
      </c>
      <c r="AC1307" s="238">
        <v>360</v>
      </c>
      <c r="AD1307" s="237">
        <f>AB1307/T1307</f>
      </c>
      <c r="AE1307" s="240">
        <f>(W1307-AC1307)/(F1307+500)</f>
      </c>
      <c r="AF1307" s="240" t="s">
        <v>266</v>
      </c>
    </row>
    <row r="1308">
      <c r="A1308" s="318"/>
      <c r="B1308" s="316"/>
      <c r="C1308" s="256"/>
      <c r="D1308" s="231" t="s">
        <v>251</v>
      </c>
      <c r="E1308" s="232">
        <v>1625</v>
      </c>
      <c r="F1308" s="233"/>
      <c r="G1308" s="232">
        <v>11710</v>
      </c>
      <c r="H1308" s="232">
        <v>691</v>
      </c>
      <c r="I1308" s="234">
        <f t="shared" si="746"/>
      </c>
      <c r="J1308" s="235">
        <f t="shared" si="917"/>
      </c>
      <c r="K1308" s="232">
        <v>26</v>
      </c>
      <c r="L1308" s="235">
        <f t="shared" si="979"/>
      </c>
      <c r="M1308" s="232">
        <v>2</v>
      </c>
      <c r="N1308" s="236">
        <f t="shared" si="1041"/>
      </c>
      <c r="O1308" s="232">
        <v>2</v>
      </c>
      <c r="P1308" s="236">
        <f t="shared" si="1082"/>
      </c>
      <c r="Q1308" s="237"/>
      <c r="R1308" s="238"/>
      <c r="S1308" s="237"/>
      <c r="T1308" s="238"/>
      <c r="U1308" s="239"/>
      <c r="V1308" s="240"/>
      <c r="W1308" s="241"/>
      <c r="X1308" s="240"/>
      <c r="Y1308" s="237"/>
      <c r="Z1308" s="240"/>
      <c r="AA1308" s="239"/>
      <c r="AB1308" s="238"/>
      <c r="AC1308" s="238"/>
      <c r="AD1308" s="237"/>
      <c r="AE1308" s="240"/>
      <c r="AF1308" s="240"/>
    </row>
    <row customHeight="true" ht="20.238095238095237" r="1309">
      <c r="A1309" s="318"/>
      <c r="B1309" s="316"/>
      <c r="C1309" s="256"/>
      <c r="D1309" s="231" t="s">
        <v>319</v>
      </c>
      <c r="E1309" s="232">
        <v>39.35</v>
      </c>
      <c r="F1309" s="233"/>
      <c r="G1309" s="232">
        <v>937</v>
      </c>
      <c r="H1309" s="232">
        <v>67</v>
      </c>
      <c r="I1309" s="234">
        <f t="shared" si="746"/>
      </c>
      <c r="J1309" s="235">
        <f t="shared" si="917"/>
      </c>
      <c r="K1309" s="232">
        <v>1</v>
      </c>
      <c r="L1309" s="235">
        <f t="shared" si="979"/>
      </c>
      <c r="M1309" s="232">
        <v>0</v>
      </c>
      <c r="N1309" s="236">
        <f t="shared" si="1041"/>
      </c>
      <c r="O1309" s="232">
        <v>0</v>
      </c>
      <c r="P1309" s="236">
        <f t="shared" si="1082"/>
      </c>
      <c r="Q1309" s="237"/>
      <c r="R1309" s="238"/>
      <c r="S1309" s="237"/>
      <c r="T1309" s="238"/>
      <c r="U1309" s="239"/>
      <c r="V1309" s="240"/>
      <c r="W1309" s="241"/>
      <c r="X1309" s="240"/>
      <c r="Y1309" s="237"/>
      <c r="Z1309" s="240"/>
      <c r="AA1309" s="239"/>
      <c r="AB1309" s="238"/>
      <c r="AC1309" s="238"/>
      <c r="AD1309" s="237"/>
      <c r="AE1309" s="240"/>
      <c r="AF1309" s="242" t="s">
        <v>267</v>
      </c>
    </row>
    <row r="1310">
      <c r="A1310" s="318"/>
      <c r="B1310" s="316" t="s">
        <v>277</v>
      </c>
      <c r="C1310" s="256" t="s">
        <v>259</v>
      </c>
      <c r="D1310" s="231" t="s">
        <v>249</v>
      </c>
      <c r="E1310" s="232">
        <v>0</v>
      </c>
      <c r="F1310" s="233">
        <f>E1310+E1311+E1312</f>
      </c>
      <c r="G1310" s="232">
        <v>0</v>
      </c>
      <c r="H1310" s="232">
        <v>0</v>
      </c>
      <c r="I1310" s="234">
        <f t="shared" si="746"/>
      </c>
      <c r="J1310" s="235">
        <f t="shared" si="917"/>
      </c>
      <c r="K1310" s="232">
        <v>0</v>
      </c>
      <c r="L1310" s="235">
        <f t="shared" si="979"/>
      </c>
      <c r="M1310" s="232">
        <v>0</v>
      </c>
      <c r="N1310" s="236">
        <f t="shared" si="1041"/>
      </c>
      <c r="O1310" s="232">
        <v>0</v>
      </c>
      <c r="P1310" s="236">
        <f t="shared" si="1082"/>
      </c>
      <c r="Q1310" s="237">
        <f>(M1310+M1311+M1312)/(O1310+O1311+O1312)</f>
      </c>
      <c r="R1310" s="238">
        <v>4</v>
      </c>
      <c r="S1310" s="237">
        <f>(O1310+O1311+O1312)/(K1310+K1311+K1312)</f>
      </c>
      <c r="T1310" s="238">
        <v>0</v>
      </c>
      <c r="U1310" s="239">
        <f>F1310/T1310</f>
      </c>
      <c r="V1310" s="240">
        <f>(F1310+4*500)/T1310</f>
      </c>
      <c r="W1310" s="241">
        <v>0</v>
      </c>
      <c r="X1310" s="240">
        <f>W1310/T1310</f>
      </c>
      <c r="Y1310" s="237">
        <f>T1310/R1310</f>
      </c>
      <c r="Z1310" s="240">
        <f>W1310/F1310</f>
      </c>
      <c r="AA1310" s="239">
        <f>W1310/(F1310+500)</f>
      </c>
      <c r="AB1310" s="238">
        <v>0</v>
      </c>
      <c r="AC1310" s="238">
        <v>0</v>
      </c>
      <c r="AD1310" s="237">
        <f>AB1310/T1310</f>
      </c>
      <c r="AE1310" s="240">
        <f>(W1310-AC1310)/(F1310+500)</f>
      </c>
      <c r="AF1310" s="240" t="s">
        <v>266</v>
      </c>
    </row>
    <row r="1311">
      <c r="A1311" s="318"/>
      <c r="B1311" s="316"/>
      <c r="C1311" s="256"/>
      <c r="D1311" s="231" t="s">
        <v>251</v>
      </c>
      <c r="E1311" s="232">
        <v>998.28</v>
      </c>
      <c r="F1311" s="233"/>
      <c r="G1311" s="232">
        <v>6718</v>
      </c>
      <c r="H1311" s="232">
        <v>615</v>
      </c>
      <c r="I1311" s="234">
        <f t="shared" si="746"/>
      </c>
      <c r="J1311" s="235">
        <f t="shared" si="917"/>
      </c>
      <c r="K1311" s="232">
        <v>24</v>
      </c>
      <c r="L1311" s="235">
        <f t="shared" si="979"/>
      </c>
      <c r="M1311" s="232">
        <v>0</v>
      </c>
      <c r="N1311" s="236">
        <f t="shared" si="1041"/>
      </c>
      <c r="O1311" s="232">
        <v>4</v>
      </c>
      <c r="P1311" s="236">
        <f t="shared" si="1082"/>
      </c>
      <c r="Q1311" s="237"/>
      <c r="R1311" s="238"/>
      <c r="S1311" s="237"/>
      <c r="T1311" s="238"/>
      <c r="U1311" s="239"/>
      <c r="V1311" s="240"/>
      <c r="W1311" s="239"/>
      <c r="X1311" s="240"/>
      <c r="Y1311" s="237"/>
      <c r="Z1311" s="240"/>
      <c r="AA1311" s="239"/>
      <c r="AB1311" s="238"/>
      <c r="AC1311" s="238"/>
      <c r="AD1311" s="237"/>
      <c r="AE1311" s="240"/>
      <c r="AF1311" s="240"/>
    </row>
    <row customHeight="true" ht="20.238095238095237" r="1312">
      <c r="A1312" s="318"/>
      <c r="B1312" s="316"/>
      <c r="C1312" s="256"/>
      <c r="D1312" s="231" t="s">
        <v>319</v>
      </c>
      <c r="E1312" s="232">
        <v>45.88</v>
      </c>
      <c r="F1312" s="233"/>
      <c r="G1312" s="232">
        <v>593</v>
      </c>
      <c r="H1312" s="232">
        <v>57</v>
      </c>
      <c r="I1312" s="234">
        <f t="shared" si="746"/>
      </c>
      <c r="J1312" s="235">
        <f t="shared" si="917"/>
      </c>
      <c r="K1312" s="232">
        <v>2</v>
      </c>
      <c r="L1312" s="235">
        <f t="shared" si="979"/>
      </c>
      <c r="M1312" s="232">
        <v>0</v>
      </c>
      <c r="N1312" s="236">
        <f t="shared" si="1041"/>
      </c>
      <c r="O1312" s="232">
        <v>0</v>
      </c>
      <c r="P1312" s="236">
        <f t="shared" si="1082"/>
      </c>
      <c r="Q1312" s="237"/>
      <c r="R1312" s="238"/>
      <c r="S1312" s="237"/>
      <c r="T1312" s="238"/>
      <c r="U1312" s="239"/>
      <c r="V1312" s="240"/>
      <c r="W1312" s="239"/>
      <c r="X1312" s="240"/>
      <c r="Y1312" s="237"/>
      <c r="Z1312" s="240"/>
      <c r="AA1312" s="239"/>
      <c r="AB1312" s="238"/>
      <c r="AC1312" s="238"/>
      <c r="AD1312" s="237"/>
      <c r="AE1312" s="240"/>
      <c r="AF1312" s="242" t="s">
        <v>267</v>
      </c>
    </row>
    <row r="1313">
      <c r="A1313" s="318"/>
      <c r="B1313" s="246" t="s">
        <v>257</v>
      </c>
      <c r="C1313" s="246"/>
      <c r="D1313" s="246"/>
      <c r="E1313" s="247">
        <f>SUM(E1301:E1312)</f>
      </c>
      <c r="F1313" s="247">
        <f>SUM(F1301:F1312)</f>
      </c>
      <c r="G1313" s="247">
        <f>SUM(G1301:G1312)</f>
      </c>
      <c r="H1313" s="247">
        <f>SUM(H1301:H1312)</f>
      </c>
      <c r="I1313" s="248">
        <f t="shared" si="746"/>
      </c>
      <c r="J1313" s="249">
        <f t="shared" si="917"/>
      </c>
      <c r="K1313" s="247">
        <f>SUM(K1301:K1312)</f>
      </c>
      <c r="L1313" s="249">
        <f t="shared" si="979"/>
      </c>
      <c r="M1313" s="247">
        <f>SUM(M1301:M1312)</f>
      </c>
      <c r="N1313" s="250">
        <f t="shared" si="1041"/>
      </c>
      <c r="O1313" s="247">
        <f>SUM(O1301:O1312)</f>
      </c>
      <c r="P1313" s="250">
        <f t="shared" si="1082"/>
      </c>
      <c r="Q1313" s="251">
        <f t="shared" ref="Q1313:Q1314" si="948">M1313/O1313</f>
      </c>
      <c r="R1313" s="247">
        <f>SUM(R1301:R1312)</f>
      </c>
      <c r="S1313" s="251">
        <f t="shared" ref="S1313:S1314" si="1010">(O1313+O1313)/(K1313+K1313)</f>
      </c>
      <c r="T1313" s="247">
        <f>SUM(T1301:T1312)</f>
      </c>
      <c r="U1313" s="252">
        <f t="shared" ref="U1313:U1314" si="119">F1313/T1313</f>
      </c>
      <c r="V1313" s="253">
        <f>(F1313+5*500)/T1313</f>
      </c>
      <c r="W1313" s="247">
        <f>SUM(W1301:W1312)</f>
      </c>
      <c r="X1313" s="254">
        <f t="shared" ref="X1313:X1314" si="287">W1313/T1313</f>
      </c>
      <c r="Y1313" s="251">
        <f t="shared" ref="Y1313:Y1314" si="425">T1313/R1313</f>
      </c>
      <c r="Z1313" s="253">
        <f t="shared" ref="Z1313:Z1314" si="563">W1313/F1313</f>
      </c>
      <c r="AA1313" s="253">
        <f>W1313/(F1313+COUNT(W1301:W1312)*500)</f>
      </c>
      <c r="AB1313" s="247">
        <f>SUM(AB1301:AB1312)</f>
      </c>
      <c r="AC1313" s="247">
        <f>SUM(AC1301:AC1312)</f>
      </c>
      <c r="AD1313" s="251">
        <f t="shared" ref="AD1313:AD1314" si="701">AB1313/T1313</f>
      </c>
      <c r="AE1313" s="255">
        <f>(W1313-AC1313)/(F1313+COUNT(W1301:W1312)*500)</f>
      </c>
      <c r="AF1313" s="240"/>
    </row>
    <row r="1314">
      <c r="A1314" s="318"/>
      <c r="B1314" s="258" t="s">
        <v>278</v>
      </c>
      <c r="C1314" s="258"/>
      <c r="D1314" s="258"/>
      <c r="E1314" s="259">
        <f>E1261+E1274+E1287+E1300+E1313</f>
      </c>
      <c r="F1314" s="259">
        <f>F1261+F1274+F1287+F1300+F1313</f>
      </c>
      <c r="G1314" s="259">
        <f>G1261+G1274+G1287+G1300+G1313</f>
      </c>
      <c r="H1314" s="259">
        <f>H1261+H1274+H1287+H1300+H1313</f>
      </c>
      <c r="I1314" s="260">
        <f t="shared" si="746"/>
      </c>
      <c r="J1314" s="261">
        <f t="shared" si="917"/>
      </c>
      <c r="K1314" s="262">
        <f>K1261+K1274+K1287+K1300+K1313</f>
      </c>
      <c r="L1314" s="261">
        <f t="shared" si="979"/>
      </c>
      <c r="M1314" s="262">
        <f>M1261+M1274+M1287+M1300+M1313</f>
      </c>
      <c r="N1314" s="263">
        <f t="shared" si="1041"/>
      </c>
      <c r="O1314" s="262">
        <f>O1261+O1274+O1287+O1300+O1313</f>
      </c>
      <c r="P1314" s="263">
        <f t="shared" si="1082"/>
      </c>
      <c r="Q1314" s="264">
        <f t="shared" si="948"/>
      </c>
      <c r="R1314" s="262">
        <f>R1261+R1274+R1287+R1300+R1313</f>
      </c>
      <c r="S1314" s="264">
        <f t="shared" si="1010"/>
      </c>
      <c r="T1314" s="262">
        <f>T1261+T1274+T1287+T1300+T1313</f>
      </c>
      <c r="U1314" s="265">
        <f t="shared" si="119"/>
      </c>
      <c r="V1314" s="259">
        <f>(F1314+4*500)/T1314</f>
      </c>
      <c r="W1314" s="265">
        <f>W1261+W1274+W1287+W1300+W1313</f>
      </c>
      <c r="X1314" s="259">
        <f t="shared" si="287"/>
      </c>
      <c r="Y1314" s="264">
        <f t="shared" si="425"/>
      </c>
      <c r="Z1314" s="259">
        <f t="shared" si="563"/>
      </c>
      <c r="AA1314" s="259">
        <f>W1314/(F1314+COUNT(W1249:W1260,W1262:W1273,W1275:W1286,W1288:W1299,W1301:W1312)*500)</f>
      </c>
      <c r="AB1314" s="262">
        <f>AB1261+AB1274+AB1287+AB1300+AB1313</f>
      </c>
      <c r="AC1314" s="262">
        <f>AC1261+AC1274+AC1287+AC1300+AC1313</f>
      </c>
      <c r="AD1314" s="264">
        <f t="shared" si="701"/>
      </c>
      <c r="AE1314" s="259">
        <f>(W1314-AC1314)/(F1314+COUNT(W1249:W1260,W1262:W1273,W1275:W1286,W1288:W1299,W1301:W1312)*500)</f>
      </c>
      <c r="AF1314" s="240"/>
    </row>
    <row r="1315">
      <c r="A1315" s="219" t="s">
        <v>214</v>
      </c>
      <c r="B1315" s="220" t="s">
        <v>215</v>
      </c>
      <c r="C1315" s="220" t="s">
        <v>216</v>
      </c>
      <c r="D1315" s="220" t="s">
        <v>217</v>
      </c>
      <c r="E1315" s="220" t="s">
        <v>218</v>
      </c>
      <c r="F1315" s="220" t="s">
        <v>219</v>
      </c>
      <c r="G1315" s="220" t="s">
        <v>220</v>
      </c>
      <c r="H1315" s="220" t="s">
        <v>221</v>
      </c>
      <c r="I1315" s="221" t="s">
        <v>222</v>
      </c>
      <c r="J1315" s="222" t="s">
        <v>223</v>
      </c>
      <c r="K1315" s="220" t="s">
        <v>224</v>
      </c>
      <c r="L1315" s="222" t="s">
        <v>225</v>
      </c>
      <c r="M1315" s="220" t="s">
        <v>226</v>
      </c>
      <c r="N1315" s="223" t="s">
        <v>227</v>
      </c>
      <c r="O1315" s="220" t="s">
        <v>228</v>
      </c>
      <c r="P1315" s="223" t="s">
        <v>229</v>
      </c>
      <c r="Q1315" s="221" t="s">
        <v>230</v>
      </c>
      <c r="R1315" s="224" t="s">
        <v>231</v>
      </c>
      <c r="S1315" s="225" t="s">
        <v>232</v>
      </c>
      <c r="T1315" s="224" t="s">
        <v>233</v>
      </c>
      <c r="U1315" s="226" t="s">
        <v>234</v>
      </c>
      <c r="V1315" s="227" t="s">
        <v>235</v>
      </c>
      <c r="W1315" s="226" t="s">
        <v>236</v>
      </c>
      <c r="X1315" s="227" t="s">
        <v>237</v>
      </c>
      <c r="Y1315" s="225" t="s">
        <v>238</v>
      </c>
      <c r="Z1315" s="227" t="s">
        <v>239</v>
      </c>
      <c r="AA1315" s="227" t="s">
        <v>240</v>
      </c>
      <c r="AB1315" s="227" t="s">
        <v>241</v>
      </c>
      <c r="AC1315" s="224" t="s">
        <v>242</v>
      </c>
      <c r="AD1315" s="225" t="s">
        <v>243</v>
      </c>
      <c r="AE1315" s="227" t="s">
        <v>244</v>
      </c>
      <c r="AF1315" s="227" t="s">
        <v>245</v>
      </c>
    </row>
    <row r="1316">
      <c r="A1316" s="320" t="s">
        <v>329</v>
      </c>
      <c r="B1316" s="316" t="s">
        <v>321</v>
      </c>
      <c r="C1316" s="256" t="s">
        <v>291</v>
      </c>
      <c r="D1316" s="231" t="s">
        <v>251</v>
      </c>
      <c r="E1316" s="232">
        <v>1122.56</v>
      </c>
      <c r="F1316" s="233">
        <f>E1316+E1317</f>
      </c>
      <c r="G1316" s="232">
        <v>6248</v>
      </c>
      <c r="H1316" s="232">
        <v>622</v>
      </c>
      <c r="I1316" s="234">
        <f t="shared" ref="I1316:I1352" si="747">H1316/G1316</f>
      </c>
      <c r="J1316" s="235">
        <f t="shared" ref="J1316:J1351" si="918">(E1316/G1316)*1000</f>
      </c>
      <c r="K1316" s="232">
        <v>15</v>
      </c>
      <c r="L1316" s="235">
        <f t="shared" ref="L1316:L1352" si="980">E1316/K1316</f>
      </c>
      <c r="M1316" s="232">
        <v>0</v>
      </c>
      <c r="N1316" s="236">
        <f t="shared" ref="N1316:N1352" si="1042">E1316/M1316</f>
      </c>
      <c r="O1316" s="232">
        <v>0</v>
      </c>
      <c r="P1316" s="236">
        <f t="shared" ref="P1316:P1352" si="1083">E1316/O1316</f>
      </c>
      <c r="Q1316" s="237">
        <f>(M1316+M1317)/(O1316+O1317)</f>
      </c>
      <c r="R1316" s="238">
        <v>0</v>
      </c>
      <c r="S1316" s="237">
        <f>(O1316+O1317)/(K1316+K1317)</f>
      </c>
      <c r="T1316" s="238">
        <v>0</v>
      </c>
      <c r="U1316" s="239">
        <f>F1316/T1316</f>
      </c>
      <c r="V1316" s="240">
        <f>(F1316+500)/T1316</f>
      </c>
      <c r="W1316" s="241">
        <v>0</v>
      </c>
      <c r="X1316" s="240">
        <f>W1316/T1316</f>
      </c>
      <c r="Y1316" s="237">
        <f>T1316/R1316</f>
      </c>
      <c r="Z1316" s="240">
        <f>W1316/F1316</f>
      </c>
      <c r="AA1316" s="240">
        <f>W1316/(F1316+500)</f>
      </c>
      <c r="AB1316" s="238">
        <v>0</v>
      </c>
      <c r="AC1316" s="238">
        <v>0</v>
      </c>
      <c r="AD1316" s="237">
        <f>AB1316/T1316</f>
      </c>
      <c r="AE1316" s="240">
        <f>(W1316-AC1316)/(F1316+500)</f>
      </c>
      <c r="AF1316" s="240" t="s">
        <v>250</v>
      </c>
    </row>
    <row r="1317">
      <c r="A1317" s="321"/>
      <c r="B1317" s="316"/>
      <c r="C1317" s="256"/>
      <c r="D1317" s="231" t="s">
        <v>319</v>
      </c>
      <c r="E1317" s="232">
        <v>22.41</v>
      </c>
      <c r="F1317" s="233"/>
      <c r="G1317" s="232">
        <v>335</v>
      </c>
      <c r="H1317" s="232">
        <v>35</v>
      </c>
      <c r="I1317" s="234">
        <f t="shared" si="747"/>
      </c>
      <c r="J1317" s="235">
        <f t="shared" si="918"/>
      </c>
      <c r="K1317" s="232">
        <v>1</v>
      </c>
      <c r="L1317" s="235">
        <f t="shared" si="980"/>
      </c>
      <c r="M1317" s="232">
        <v>0</v>
      </c>
      <c r="N1317" s="236">
        <f t="shared" si="1042"/>
      </c>
      <c r="O1317" s="232">
        <v>0</v>
      </c>
      <c r="P1317" s="236">
        <f t="shared" si="1083"/>
      </c>
      <c r="Q1317" s="237"/>
      <c r="R1317" s="317"/>
      <c r="S1317" s="237"/>
      <c r="T1317" s="317"/>
      <c r="U1317" s="239"/>
      <c r="V1317" s="240"/>
      <c r="W1317" s="239"/>
      <c r="X1317" s="240"/>
      <c r="Y1317" s="237"/>
      <c r="Z1317" s="240"/>
      <c r="AA1317" s="240"/>
      <c r="AB1317" s="317"/>
      <c r="AC1317" s="317"/>
      <c r="AD1317" s="237"/>
      <c r="AE1317" s="240"/>
      <c r="AF1317" s="242" t="s">
        <v>299</v>
      </c>
    </row>
    <row r="1318">
      <c r="A1318" s="321"/>
      <c r="B1318" s="316" t="s">
        <v>322</v>
      </c>
      <c r="C1318" s="256" t="s">
        <v>291</v>
      </c>
      <c r="D1318" s="231" t="s">
        <v>251</v>
      </c>
      <c r="E1318" s="232">
        <v>1235.03</v>
      </c>
      <c r="F1318" s="233">
        <f>E1318+E1319</f>
      </c>
      <c r="G1318" s="232">
        <v>6675</v>
      </c>
      <c r="H1318" s="232">
        <v>335</v>
      </c>
      <c r="I1318" s="234">
        <f t="shared" si="747"/>
      </c>
      <c r="J1318" s="235">
        <f t="shared" si="918"/>
      </c>
      <c r="K1318" s="232">
        <v>18</v>
      </c>
      <c r="L1318" s="235">
        <f t="shared" si="980"/>
      </c>
      <c r="M1318" s="232">
        <v>1</v>
      </c>
      <c r="N1318" s="236">
        <f t="shared" si="1042"/>
      </c>
      <c r="O1318" s="232">
        <v>2</v>
      </c>
      <c r="P1318" s="236">
        <f t="shared" si="1083"/>
      </c>
      <c r="Q1318" s="237">
        <f>(M1318+M1319)/(O1318+O1319)</f>
      </c>
      <c r="R1318" s="238">
        <v>2</v>
      </c>
      <c r="S1318" s="237">
        <f>(O1318+O1319)/(K1318+K1319)</f>
      </c>
      <c r="T1318" s="238">
        <v>1</v>
      </c>
      <c r="U1318" s="239">
        <f>F1318/T1318</f>
      </c>
      <c r="V1318" s="240">
        <f>(F1318+500)/T1318</f>
      </c>
      <c r="W1318" s="241">
        <v>427.2</v>
      </c>
      <c r="X1318" s="240">
        <f>W1318/T1318</f>
      </c>
      <c r="Y1318" s="237">
        <f>T1318/R1318</f>
      </c>
      <c r="Z1318" s="240">
        <f>W1318/F1318</f>
      </c>
      <c r="AA1318" s="240">
        <f>W1318/(F1318+500)</f>
      </c>
      <c r="AB1318" s="238">
        <v>0</v>
      </c>
      <c r="AC1318" s="238">
        <v>0</v>
      </c>
      <c r="AD1318" s="237">
        <f>AB1318/T1318</f>
      </c>
      <c r="AE1318" s="240">
        <f>(W1318-AC1318)/(F1318+500)</f>
      </c>
      <c r="AF1318" s="240" t="s">
        <v>250</v>
      </c>
    </row>
    <row r="1319">
      <c r="A1319" s="321"/>
      <c r="B1319" s="316"/>
      <c r="C1319" s="256"/>
      <c r="D1319" s="231" t="s">
        <v>319</v>
      </c>
      <c r="E1319" s="232">
        <v>39.16</v>
      </c>
      <c r="F1319" s="233"/>
      <c r="G1319" s="232">
        <v>642</v>
      </c>
      <c r="H1319" s="232">
        <v>50</v>
      </c>
      <c r="I1319" s="234">
        <f t="shared" si="747"/>
      </c>
      <c r="J1319" s="235">
        <f t="shared" si="918"/>
      </c>
      <c r="K1319" s="232">
        <v>1</v>
      </c>
      <c r="L1319" s="235">
        <f t="shared" si="980"/>
      </c>
      <c r="M1319" s="232">
        <v>0</v>
      </c>
      <c r="N1319" s="236">
        <f t="shared" si="1042"/>
      </c>
      <c r="O1319" s="232">
        <v>0</v>
      </c>
      <c r="P1319" s="236">
        <f t="shared" si="1083"/>
      </c>
      <c r="Q1319" s="237"/>
      <c r="R1319" s="317"/>
      <c r="S1319" s="237"/>
      <c r="T1319" s="317"/>
      <c r="U1319" s="239"/>
      <c r="V1319" s="240"/>
      <c r="W1319" s="239"/>
      <c r="X1319" s="240"/>
      <c r="Y1319" s="237"/>
      <c r="Z1319" s="240"/>
      <c r="AA1319" s="240"/>
      <c r="AB1319" s="317"/>
      <c r="AC1319" s="317"/>
      <c r="AD1319" s="237"/>
      <c r="AE1319" s="240"/>
      <c r="AF1319" s="242" t="s">
        <v>299</v>
      </c>
    </row>
    <row r="1320">
      <c r="A1320" s="321"/>
      <c r="B1320" s="316" t="s">
        <v>323</v>
      </c>
      <c r="C1320" s="256" t="s">
        <v>291</v>
      </c>
      <c r="D1320" s="231" t="s">
        <v>251</v>
      </c>
      <c r="E1320" s="232">
        <v>815.51</v>
      </c>
      <c r="F1320" s="233">
        <f>E1320+E1321</f>
      </c>
      <c r="G1320" s="232">
        <v>4795</v>
      </c>
      <c r="H1320" s="232">
        <v>199</v>
      </c>
      <c r="I1320" s="234">
        <f t="shared" si="747"/>
      </c>
      <c r="J1320" s="235">
        <f t="shared" si="918"/>
      </c>
      <c r="K1320" s="232">
        <v>12</v>
      </c>
      <c r="L1320" s="235">
        <f t="shared" si="980"/>
      </c>
      <c r="M1320" s="232">
        <v>0</v>
      </c>
      <c r="N1320" s="236">
        <f t="shared" si="1042"/>
      </c>
      <c r="O1320" s="232">
        <v>1</v>
      </c>
      <c r="P1320" s="236">
        <f t="shared" si="1083"/>
      </c>
      <c r="Q1320" s="237">
        <f>(M1320+M1321)/(O1320+O1321)</f>
      </c>
      <c r="R1320" s="238">
        <v>3</v>
      </c>
      <c r="S1320" s="237">
        <f>(O1320+O1321)/(K1320+K1321)</f>
      </c>
      <c r="T1320" s="238">
        <v>0</v>
      </c>
      <c r="U1320" s="239">
        <f>F1320/T1320</f>
      </c>
      <c r="V1320" s="240">
        <f>(F1320+500)/T1320</f>
      </c>
      <c r="W1320" s="241">
        <v>0</v>
      </c>
      <c r="X1320" s="240">
        <f>W1320/T1320</f>
      </c>
      <c r="Y1320" s="237">
        <f>T1320/R1320</f>
      </c>
      <c r="Z1320" s="240">
        <f>W1320/F1320</f>
      </c>
      <c r="AA1320" s="240">
        <f>W1320/(F1320+500)</f>
      </c>
      <c r="AB1320" s="238">
        <v>0</v>
      </c>
      <c r="AC1320" s="238">
        <v>0</v>
      </c>
      <c r="AD1320" s="237">
        <f>AB1320/T1320</f>
      </c>
      <c r="AE1320" s="240">
        <f>(W1320-AC1320)/(F1320+500)</f>
      </c>
      <c r="AF1320" s="240" t="s">
        <v>250</v>
      </c>
    </row>
    <row r="1321">
      <c r="A1321" s="321"/>
      <c r="B1321" s="316"/>
      <c r="C1321" s="256"/>
      <c r="D1321" s="231" t="s">
        <v>319</v>
      </c>
      <c r="E1321" s="232">
        <v>37.53</v>
      </c>
      <c r="F1321" s="233"/>
      <c r="G1321" s="232">
        <v>646</v>
      </c>
      <c r="H1321" s="232">
        <v>35</v>
      </c>
      <c r="I1321" s="234">
        <f t="shared" si="747"/>
      </c>
      <c r="J1321" s="235">
        <f t="shared" si="918"/>
      </c>
      <c r="K1321" s="232">
        <v>0</v>
      </c>
      <c r="L1321" s="235">
        <f t="shared" si="980"/>
      </c>
      <c r="M1321" s="232">
        <v>0</v>
      </c>
      <c r="N1321" s="236">
        <f t="shared" si="1042"/>
      </c>
      <c r="O1321" s="232">
        <v>0</v>
      </c>
      <c r="P1321" s="236">
        <f t="shared" si="1083"/>
      </c>
      <c r="Q1321" s="237"/>
      <c r="R1321" s="317"/>
      <c r="S1321" s="237"/>
      <c r="T1321" s="317"/>
      <c r="U1321" s="239"/>
      <c r="V1321" s="240"/>
      <c r="W1321" s="239"/>
      <c r="X1321" s="240"/>
      <c r="Y1321" s="237"/>
      <c r="Z1321" s="240"/>
      <c r="AA1321" s="240"/>
      <c r="AB1321" s="317"/>
      <c r="AC1321" s="317"/>
      <c r="AD1321" s="237"/>
      <c r="AE1321" s="240"/>
      <c r="AF1321" s="242" t="s">
        <v>316</v>
      </c>
    </row>
    <row r="1322">
      <c r="A1322" s="321"/>
      <c r="B1322" s="316" t="s">
        <v>324</v>
      </c>
      <c r="C1322" s="256" t="s">
        <v>291</v>
      </c>
      <c r="D1322" s="231" t="s">
        <v>251</v>
      </c>
      <c r="E1322" s="232">
        <v>1381.98</v>
      </c>
      <c r="F1322" s="233">
        <f>E1322+E1323</f>
      </c>
      <c r="G1322" s="232">
        <v>8773</v>
      </c>
      <c r="H1322" s="232">
        <v>302</v>
      </c>
      <c r="I1322" s="234">
        <f t="shared" si="747"/>
      </c>
      <c r="J1322" s="235">
        <f t="shared" si="918"/>
      </c>
      <c r="K1322" s="232">
        <v>17</v>
      </c>
      <c r="L1322" s="235">
        <f t="shared" si="980"/>
      </c>
      <c r="M1322" s="232">
        <v>2</v>
      </c>
      <c r="N1322" s="236">
        <f t="shared" si="1042"/>
      </c>
      <c r="O1322" s="232">
        <v>3</v>
      </c>
      <c r="P1322" s="236">
        <f t="shared" si="1083"/>
      </c>
      <c r="Q1322" s="237">
        <f>(M1322+M1323)/(O1322+O1323)</f>
      </c>
      <c r="R1322" s="238">
        <v>3</v>
      </c>
      <c r="S1322" s="237">
        <f>(O1322+O1323)/(K1322+K1323)</f>
      </c>
      <c r="T1322" s="238">
        <v>2</v>
      </c>
      <c r="U1322" s="239">
        <f>F1322/T1322</f>
      </c>
      <c r="V1322" s="240">
        <f>(F1322+500)/T1322</f>
      </c>
      <c r="W1322" s="239">
        <v>1159.2</v>
      </c>
      <c r="X1322" s="240">
        <f>W1322/T1322</f>
      </c>
      <c r="Y1322" s="237">
        <f>T1322/R1322</f>
      </c>
      <c r="Z1322" s="240">
        <f>W1322/F1322</f>
      </c>
      <c r="AA1322" s="240">
        <f>W1322/(F1322+500)</f>
      </c>
      <c r="AB1322" s="238">
        <v>0</v>
      </c>
      <c r="AC1322" s="238">
        <v>0</v>
      </c>
      <c r="AD1322" s="237">
        <f>AB1322/T1322</f>
      </c>
      <c r="AE1322" s="240">
        <f>(W1322-AC1322)/(F1322+500)</f>
      </c>
      <c r="AF1322" s="240" t="s">
        <v>250</v>
      </c>
    </row>
    <row r="1323">
      <c r="A1323" s="321"/>
      <c r="B1323" s="316"/>
      <c r="C1323" s="256"/>
      <c r="D1323" s="231" t="s">
        <v>319</v>
      </c>
      <c r="E1323" s="232">
        <v>71.27</v>
      </c>
      <c r="F1323" s="233"/>
      <c r="G1323" s="232">
        <v>594</v>
      </c>
      <c r="H1323" s="232">
        <v>30</v>
      </c>
      <c r="I1323" s="234">
        <f t="shared" si="747"/>
      </c>
      <c r="J1323" s="235">
        <f t="shared" si="918"/>
      </c>
      <c r="K1323" s="232">
        <v>0</v>
      </c>
      <c r="L1323" s="235">
        <f t="shared" si="980"/>
      </c>
      <c r="M1323" s="232">
        <v>0</v>
      </c>
      <c r="N1323" s="236">
        <f t="shared" si="1042"/>
      </c>
      <c r="O1323" s="232">
        <v>0</v>
      </c>
      <c r="P1323" s="236">
        <f t="shared" si="1083"/>
      </c>
      <c r="Q1323" s="237"/>
      <c r="R1323" s="317"/>
      <c r="S1323" s="237"/>
      <c r="T1323" s="317"/>
      <c r="U1323" s="239"/>
      <c r="V1323" s="240"/>
      <c r="W1323" s="239"/>
      <c r="X1323" s="240"/>
      <c r="Y1323" s="237"/>
      <c r="Z1323" s="240"/>
      <c r="AA1323" s="240"/>
      <c r="AB1323" s="317"/>
      <c r="AC1323" s="317"/>
      <c r="AD1323" s="237"/>
      <c r="AE1323" s="240"/>
      <c r="AF1323" s="242" t="s">
        <v>316</v>
      </c>
    </row>
    <row r="1324">
      <c r="A1324" s="321"/>
      <c r="B1324" s="246" t="s">
        <v>257</v>
      </c>
      <c r="C1324" s="246"/>
      <c r="D1324" s="246"/>
      <c r="E1324" s="247">
        <f>SUM(E1316:E1323)</f>
      </c>
      <c r="F1324" s="247">
        <f>SUM(F1316:F1323)</f>
      </c>
      <c r="G1324" s="247">
        <f>SUM(G1316:G1323)</f>
      </c>
      <c r="H1324" s="247">
        <f>SUM(H1316:H1323)</f>
      </c>
      <c r="I1324" s="248">
        <f t="shared" si="747"/>
      </c>
      <c r="J1324" s="249">
        <f t="shared" si="918"/>
      </c>
      <c r="K1324" s="247">
        <f>SUM(K1316:K1323)</f>
      </c>
      <c r="L1324" s="249">
        <f t="shared" si="980"/>
      </c>
      <c r="M1324" s="247">
        <f>SUM(M1316:M1323)</f>
      </c>
      <c r="N1324" s="250">
        <f t="shared" si="1042"/>
      </c>
      <c r="O1324" s="247">
        <f>SUM(O1316:O1323)</f>
      </c>
      <c r="P1324" s="250">
        <f t="shared" si="1083"/>
      </c>
      <c r="Q1324" s="251">
        <f>M1324/O1324</f>
      </c>
      <c r="R1324" s="247">
        <f>SUM(R1316:R1323)</f>
      </c>
      <c r="S1324" s="251">
        <f>(O1324+O1324)/(K1324+K1324)</f>
      </c>
      <c r="T1324" s="247">
        <f>SUM(T1316:T1323)</f>
      </c>
      <c r="U1324" s="252">
        <f t="shared" ref="U1324:U1325" si="120">F1324/T1324</f>
      </c>
      <c r="V1324" s="253">
        <f>(F1324+5*500)/T1324</f>
      </c>
      <c r="W1324" s="249">
        <f>SUM(W1316:W1323)</f>
      </c>
      <c r="X1324" s="254">
        <f t="shared" ref="X1324:X1325" si="288">W1324/T1324</f>
      </c>
      <c r="Y1324" s="251">
        <f t="shared" ref="Y1324:Y1325" si="426">T1324/R1324</f>
      </c>
      <c r="Z1324" s="253">
        <f t="shared" ref="Z1324:Z1325" si="564">W1324/F1324</f>
      </c>
      <c r="AA1324" s="253">
        <f>W1324/(F1324+COUNT(W1316:W1323)*500)</f>
      </c>
      <c r="AB1324" s="247">
        <f>SUM(AB1316:AB1323)</f>
      </c>
      <c r="AC1324" s="247">
        <f>SUM(AC1316:AC1323)</f>
      </c>
      <c r="AD1324" s="251">
        <f t="shared" ref="AD1324:AD1325" si="702">AB1324/T1324</f>
      </c>
      <c r="AE1324" s="255">
        <f>(W1324-AC1324)/(F1324+COUNT(W1314:W1323))</f>
      </c>
      <c r="AF1324" s="240"/>
    </row>
    <row r="1325">
      <c r="A1325" s="321"/>
      <c r="B1325" s="316" t="s">
        <v>256</v>
      </c>
      <c r="C1325" s="256" t="s">
        <v>248</v>
      </c>
      <c r="D1325" s="231" t="s">
        <v>251</v>
      </c>
      <c r="E1325" s="232">
        <v>2151.96</v>
      </c>
      <c r="F1325" s="233">
        <f>E1325+E1326</f>
      </c>
      <c r="G1325" s="232">
        <v>10903</v>
      </c>
      <c r="H1325" s="232">
        <v>353</v>
      </c>
      <c r="I1325" s="234">
        <f t="shared" si="747"/>
      </c>
      <c r="J1325" s="235">
        <f t="shared" si="918"/>
      </c>
      <c r="K1325" s="232">
        <v>25</v>
      </c>
      <c r="L1325" s="235">
        <f t="shared" si="980"/>
      </c>
      <c r="M1325" s="232">
        <v>0</v>
      </c>
      <c r="N1325" s="236">
        <f t="shared" si="1042"/>
      </c>
      <c r="O1325" s="232">
        <v>2</v>
      </c>
      <c r="P1325" s="236">
        <f t="shared" si="1083"/>
      </c>
      <c r="Q1325" s="237">
        <f>(M1325+M1326)/(O1325+O1326)</f>
      </c>
      <c r="R1325" s="238">
        <v>4</v>
      </c>
      <c r="S1325" s="237">
        <f>(O1325+O1326)/(K1325+K1326)</f>
      </c>
      <c r="T1325" s="238">
        <v>0</v>
      </c>
      <c r="U1325" s="239">
        <f t="shared" si="120"/>
      </c>
      <c r="V1325" s="240">
        <f>(F1325+500)/T1325</f>
      </c>
      <c r="W1325" s="241">
        <v>0</v>
      </c>
      <c r="X1325" s="240">
        <f t="shared" si="288"/>
      </c>
      <c r="Y1325" s="237">
        <f t="shared" si="426"/>
      </c>
      <c r="Z1325" s="240">
        <f t="shared" si="564"/>
      </c>
      <c r="AA1325" s="240">
        <f>W1325/(F1325+500)</f>
      </c>
      <c r="AB1325" s="238">
        <v>0</v>
      </c>
      <c r="AC1325" s="238">
        <v>0</v>
      </c>
      <c r="AD1325" s="237">
        <f t="shared" si="702"/>
      </c>
      <c r="AE1325" s="240">
        <f>(W1325-AC1325)/(F1325+500)</f>
      </c>
      <c r="AF1325" s="240" t="s">
        <v>250</v>
      </c>
    </row>
    <row r="1326">
      <c r="A1326" s="321"/>
      <c r="B1326" s="316"/>
      <c r="C1326" s="256"/>
      <c r="D1326" s="231" t="s">
        <v>319</v>
      </c>
      <c r="E1326" s="232">
        <v>41.79</v>
      </c>
      <c r="F1326" s="233"/>
      <c r="G1326" s="232">
        <v>854</v>
      </c>
      <c r="H1326" s="232">
        <v>59</v>
      </c>
      <c r="I1326" s="234">
        <f t="shared" si="747"/>
      </c>
      <c r="J1326" s="235">
        <f t="shared" si="918"/>
      </c>
      <c r="K1326" s="232">
        <v>1</v>
      </c>
      <c r="L1326" s="235">
        <f t="shared" si="980"/>
      </c>
      <c r="M1326" s="232">
        <v>0</v>
      </c>
      <c r="N1326" s="236">
        <f t="shared" si="1042"/>
      </c>
      <c r="O1326" s="232">
        <v>0</v>
      </c>
      <c r="P1326" s="236">
        <f t="shared" si="1083"/>
      </c>
      <c r="Q1326" s="237"/>
      <c r="R1326" s="317"/>
      <c r="S1326" s="237"/>
      <c r="T1326" s="317"/>
      <c r="U1326" s="239"/>
      <c r="V1326" s="240"/>
      <c r="W1326" s="239"/>
      <c r="X1326" s="240"/>
      <c r="Y1326" s="237"/>
      <c r="Z1326" s="240"/>
      <c r="AA1326" s="240"/>
      <c r="AB1326" s="317"/>
      <c r="AC1326" s="317"/>
      <c r="AD1326" s="237"/>
      <c r="AE1326" s="240"/>
      <c r="AF1326" s="242" t="s">
        <v>316</v>
      </c>
    </row>
    <row r="1327">
      <c r="A1327" s="321"/>
      <c r="B1327" s="316" t="s">
        <v>258</v>
      </c>
      <c r="C1327" s="256" t="s">
        <v>248</v>
      </c>
      <c r="D1327" s="231" t="s">
        <v>251</v>
      </c>
      <c r="E1327" s="232">
        <v>1828.61</v>
      </c>
      <c r="F1327" s="233">
        <f>E1327+E1328</f>
      </c>
      <c r="G1327" s="232">
        <v>12205</v>
      </c>
      <c r="H1327" s="232">
        <v>444</v>
      </c>
      <c r="I1327" s="234">
        <f t="shared" si="747"/>
      </c>
      <c r="J1327" s="235">
        <f t="shared" si="918"/>
      </c>
      <c r="K1327" s="232">
        <v>28</v>
      </c>
      <c r="L1327" s="235">
        <f t="shared" si="980"/>
      </c>
      <c r="M1327" s="232">
        <v>0</v>
      </c>
      <c r="N1327" s="236">
        <f t="shared" si="1042"/>
      </c>
      <c r="O1327" s="232">
        <v>2</v>
      </c>
      <c r="P1327" s="236">
        <f t="shared" si="1083"/>
      </c>
      <c r="Q1327" s="237">
        <f>(M1327+M1328)/(O1327+O1328)</f>
      </c>
      <c r="R1327" s="238">
        <v>3</v>
      </c>
      <c r="S1327" s="237">
        <f>(O1327+O1328)/(K1327+K1328)</f>
      </c>
      <c r="T1327" s="238">
        <v>0</v>
      </c>
      <c r="U1327" s="239">
        <f>F1327/T1327</f>
      </c>
      <c r="V1327" s="240">
        <f>(F1327+500)/T1327</f>
      </c>
      <c r="W1327" s="241">
        <v>0</v>
      </c>
      <c r="X1327" s="240">
        <f>W1327/T1327</f>
      </c>
      <c r="Y1327" s="237">
        <f>T1327/R1327</f>
      </c>
      <c r="Z1327" s="240">
        <f>W1327/F1327</f>
      </c>
      <c r="AA1327" s="240">
        <f>W1327/(F1327+500)</f>
      </c>
      <c r="AB1327" s="238">
        <v>0</v>
      </c>
      <c r="AC1327" s="238">
        <v>0</v>
      </c>
      <c r="AD1327" s="237">
        <f>AB1327/T1327</f>
      </c>
      <c r="AE1327" s="240">
        <f>(W1327-AC1327)/(F1327+500)</f>
      </c>
      <c r="AF1327" s="240" t="s">
        <v>250</v>
      </c>
    </row>
    <row r="1328">
      <c r="A1328" s="321"/>
      <c r="B1328" s="316"/>
      <c r="C1328" s="256"/>
      <c r="D1328" s="231" t="s">
        <v>319</v>
      </c>
      <c r="E1328" s="232">
        <v>184.1</v>
      </c>
      <c r="F1328" s="233"/>
      <c r="G1328" s="232">
        <v>1171</v>
      </c>
      <c r="H1328" s="232">
        <v>59</v>
      </c>
      <c r="I1328" s="234">
        <f t="shared" si="747"/>
      </c>
      <c r="J1328" s="235">
        <f t="shared" si="918"/>
      </c>
      <c r="K1328" s="232">
        <v>1</v>
      </c>
      <c r="L1328" s="235">
        <f t="shared" si="980"/>
      </c>
      <c r="M1328" s="232">
        <v>0</v>
      </c>
      <c r="N1328" s="236">
        <f t="shared" si="1042"/>
      </c>
      <c r="O1328" s="232">
        <v>0</v>
      </c>
      <c r="P1328" s="236">
        <f t="shared" si="1083"/>
      </c>
      <c r="Q1328" s="237"/>
      <c r="R1328" s="317"/>
      <c r="S1328" s="237"/>
      <c r="T1328" s="317"/>
      <c r="U1328" s="239"/>
      <c r="V1328" s="240"/>
      <c r="W1328" s="239"/>
      <c r="X1328" s="240"/>
      <c r="Y1328" s="237"/>
      <c r="Z1328" s="240"/>
      <c r="AA1328" s="240"/>
      <c r="AB1328" s="317"/>
      <c r="AC1328" s="317"/>
      <c r="AD1328" s="237"/>
      <c r="AE1328" s="240"/>
      <c r="AF1328" s="242" t="s">
        <v>316</v>
      </c>
    </row>
    <row r="1329">
      <c r="A1329" s="321"/>
      <c r="B1329" s="316" t="s">
        <v>260</v>
      </c>
      <c r="C1329" s="256" t="s">
        <v>248</v>
      </c>
      <c r="D1329" s="231" t="s">
        <v>251</v>
      </c>
      <c r="E1329" s="232">
        <v>1498.92</v>
      </c>
      <c r="F1329" s="233">
        <f>E1329+E1330</f>
      </c>
      <c r="G1329" s="232">
        <v>10810</v>
      </c>
      <c r="H1329" s="232">
        <v>329</v>
      </c>
      <c r="I1329" s="234">
        <f t="shared" si="747"/>
      </c>
      <c r="J1329" s="235">
        <f t="shared" si="918"/>
      </c>
      <c r="K1329" s="232">
        <v>16</v>
      </c>
      <c r="L1329" s="235">
        <f t="shared" si="980"/>
      </c>
      <c r="M1329" s="232">
        <v>0</v>
      </c>
      <c r="N1329" s="236">
        <f t="shared" si="1042"/>
      </c>
      <c r="O1329" s="232">
        <v>2</v>
      </c>
      <c r="P1329" s="236">
        <f t="shared" si="1083"/>
      </c>
      <c r="Q1329" s="237">
        <f>(M1329+M1330)/(O1329+O1330)</f>
      </c>
      <c r="R1329" s="238">
        <v>4</v>
      </c>
      <c r="S1329" s="237">
        <f>(O1329+O1330)/(K1329+K1330)</f>
      </c>
      <c r="T1329" s="238">
        <v>1</v>
      </c>
      <c r="U1329" s="239">
        <f>F1329/T1329</f>
      </c>
      <c r="V1329" s="240">
        <f>(F1329+500)/T1329</f>
      </c>
      <c r="W1329" s="239">
        <v>1692</v>
      </c>
      <c r="X1329" s="240">
        <f>W1329/T1329</f>
      </c>
      <c r="Y1329" s="237">
        <f>T1329/R1329</f>
      </c>
      <c r="Z1329" s="240">
        <f>W1329/F1329</f>
      </c>
      <c r="AA1329" s="240">
        <f>W1329/(F1329+500)</f>
      </c>
      <c r="AB1329" s="238">
        <v>0</v>
      </c>
      <c r="AC1329" s="238">
        <v>0</v>
      </c>
      <c r="AD1329" s="237">
        <f>AB1329/T1329</f>
      </c>
      <c r="AE1329" s="240">
        <f>(W1329-AC1329)/(F1329+500)</f>
      </c>
      <c r="AF1329" s="240" t="s">
        <v>250</v>
      </c>
    </row>
    <row r="1330">
      <c r="A1330" s="321"/>
      <c r="B1330" s="316"/>
      <c r="C1330" s="256"/>
      <c r="D1330" s="231" t="s">
        <v>319</v>
      </c>
      <c r="E1330" s="232">
        <v>34.28</v>
      </c>
      <c r="F1330" s="233"/>
      <c r="G1330" s="232">
        <v>956</v>
      </c>
      <c r="H1330" s="232">
        <v>56</v>
      </c>
      <c r="I1330" s="234">
        <f t="shared" si="747"/>
      </c>
      <c r="J1330" s="235">
        <f t="shared" si="918"/>
      </c>
      <c r="K1330" s="232">
        <v>0</v>
      </c>
      <c r="L1330" s="235">
        <f t="shared" si="980"/>
      </c>
      <c r="M1330" s="232">
        <v>0</v>
      </c>
      <c r="N1330" s="236">
        <f t="shared" si="1042"/>
      </c>
      <c r="O1330" s="232">
        <v>0</v>
      </c>
      <c r="P1330" s="236">
        <f t="shared" si="1083"/>
      </c>
      <c r="Q1330" s="237"/>
      <c r="R1330" s="317"/>
      <c r="S1330" s="237"/>
      <c r="T1330" s="317"/>
      <c r="U1330" s="239"/>
      <c r="V1330" s="240"/>
      <c r="W1330" s="239"/>
      <c r="X1330" s="240"/>
      <c r="Y1330" s="237"/>
      <c r="Z1330" s="240"/>
      <c r="AA1330" s="240"/>
      <c r="AB1330" s="317"/>
      <c r="AC1330" s="317"/>
      <c r="AD1330" s="237"/>
      <c r="AE1330" s="240"/>
      <c r="AF1330" s="242" t="s">
        <v>316</v>
      </c>
    </row>
    <row r="1331">
      <c r="A1331" s="321"/>
      <c r="B1331" s="316" t="s">
        <v>261</v>
      </c>
      <c r="C1331" s="256" t="s">
        <v>248</v>
      </c>
      <c r="D1331" s="231" t="s">
        <v>251</v>
      </c>
      <c r="E1331" s="232">
        <v>1242.81</v>
      </c>
      <c r="F1331" s="233">
        <f>E1331+E1332</f>
      </c>
      <c r="G1331" s="232">
        <v>10783</v>
      </c>
      <c r="H1331" s="232">
        <v>298</v>
      </c>
      <c r="I1331" s="234">
        <f t="shared" si="747"/>
      </c>
      <c r="J1331" s="235">
        <f t="shared" si="918"/>
      </c>
      <c r="K1331" s="232">
        <v>14</v>
      </c>
      <c r="L1331" s="235">
        <f t="shared" si="980"/>
      </c>
      <c r="M1331" s="232">
        <v>0</v>
      </c>
      <c r="N1331" s="236">
        <f t="shared" si="1042"/>
      </c>
      <c r="O1331" s="232">
        <v>2</v>
      </c>
      <c r="P1331" s="236">
        <f t="shared" si="1083"/>
      </c>
      <c r="Q1331" s="237">
        <f>(M1331+M1332)/(O1331+O1332)</f>
      </c>
      <c r="R1331" s="238">
        <v>2</v>
      </c>
      <c r="S1331" s="237">
        <f>(O1331+O1332)/(K1331+K1332)</f>
      </c>
      <c r="T1331" s="238">
        <v>0</v>
      </c>
      <c r="U1331" s="239">
        <f>F1331/T1331</f>
      </c>
      <c r="V1331" s="240">
        <f>(F1331+500)/T1331</f>
      </c>
      <c r="W1331" s="241">
        <v>0</v>
      </c>
      <c r="X1331" s="240">
        <f>W1331/T1331</f>
      </c>
      <c r="Y1331" s="237">
        <f>T1331/R1331</f>
      </c>
      <c r="Z1331" s="240">
        <f>W1331/F1331</f>
      </c>
      <c r="AA1331" s="240">
        <f>W1331/(F1331+500)</f>
      </c>
      <c r="AB1331" s="238">
        <v>0</v>
      </c>
      <c r="AC1331" s="238">
        <v>0</v>
      </c>
      <c r="AD1331" s="237">
        <f>AB1331/T1331</f>
      </c>
      <c r="AE1331" s="240">
        <f>(W1331-AC1331)/(F1331+500)</f>
      </c>
      <c r="AF1331" s="240" t="s">
        <v>250</v>
      </c>
    </row>
    <row r="1332">
      <c r="A1332" s="321"/>
      <c r="B1332" s="316"/>
      <c r="C1332" s="256"/>
      <c r="D1332" s="231" t="s">
        <v>319</v>
      </c>
      <c r="E1332" s="232">
        <v>63.27</v>
      </c>
      <c r="F1332" s="233"/>
      <c r="G1332" s="232">
        <v>1032</v>
      </c>
      <c r="H1332" s="232">
        <v>62</v>
      </c>
      <c r="I1332" s="234">
        <f t="shared" si="747"/>
      </c>
      <c r="J1332" s="235">
        <f t="shared" si="918"/>
      </c>
      <c r="K1332" s="232">
        <v>1</v>
      </c>
      <c r="L1332" s="235">
        <f t="shared" si="980"/>
      </c>
      <c r="M1332" s="232">
        <v>0</v>
      </c>
      <c r="N1332" s="236">
        <f t="shared" si="1042"/>
      </c>
      <c r="O1332" s="232">
        <v>0</v>
      </c>
      <c r="P1332" s="236">
        <f t="shared" si="1083"/>
      </c>
      <c r="Q1332" s="237"/>
      <c r="R1332" s="317"/>
      <c r="S1332" s="237"/>
      <c r="T1332" s="317"/>
      <c r="U1332" s="239"/>
      <c r="V1332" s="240"/>
      <c r="W1332" s="239"/>
      <c r="X1332" s="240"/>
      <c r="Y1332" s="237"/>
      <c r="Z1332" s="240"/>
      <c r="AA1332" s="240"/>
      <c r="AB1332" s="317"/>
      <c r="AC1332" s="317"/>
      <c r="AD1332" s="237"/>
      <c r="AE1332" s="240"/>
      <c r="AF1332" s="242" t="s">
        <v>316</v>
      </c>
    </row>
    <row r="1333">
      <c r="A1333" s="321"/>
      <c r="B1333" s="246" t="s">
        <v>257</v>
      </c>
      <c r="C1333" s="246"/>
      <c r="D1333" s="246"/>
      <c r="E1333" s="247">
        <f>SUM(E1325:E1332)</f>
      </c>
      <c r="F1333" s="247">
        <f>SUM(F1325:F1332)</f>
      </c>
      <c r="G1333" s="247">
        <f>SUM(G1325:G1332)</f>
      </c>
      <c r="H1333" s="247">
        <f>SUM(H1325:H1332)</f>
      </c>
      <c r="I1333" s="248">
        <f t="shared" si="747"/>
      </c>
      <c r="J1333" s="249">
        <f t="shared" si="918"/>
      </c>
      <c r="K1333" s="247">
        <f>SUM(K1325:K1332)</f>
      </c>
      <c r="L1333" s="249">
        <f t="shared" si="980"/>
      </c>
      <c r="M1333" s="247">
        <f>SUM(M1325:M1332)</f>
      </c>
      <c r="N1333" s="250">
        <f t="shared" si="1042"/>
      </c>
      <c r="O1333" s="247">
        <f>SUM(O1325:O1332)</f>
      </c>
      <c r="P1333" s="250">
        <f t="shared" si="1083"/>
      </c>
      <c r="Q1333" s="251">
        <f>M1333/O1333</f>
      </c>
      <c r="R1333" s="247">
        <f>SUM(R1325:R1332)</f>
      </c>
      <c r="S1333" s="251">
        <f>(O1333+O1333)/(K1333+K1333)</f>
      </c>
      <c r="T1333" s="247">
        <f>SUM(T1325:T1332)</f>
      </c>
      <c r="U1333" s="252">
        <f t="shared" ref="U1333:U1334" si="121">F1333/T1333</f>
      </c>
      <c r="V1333" s="253">
        <f>(F1333+5*500)/T1333</f>
      </c>
      <c r="W1333" s="249">
        <f>SUM(W1325:W1332)</f>
      </c>
      <c r="X1333" s="254">
        <f t="shared" ref="X1333:X1334" si="289">W1333/T1333</f>
      </c>
      <c r="Y1333" s="251">
        <f t="shared" ref="Y1333:Y1334" si="427">T1333/R1333</f>
      </c>
      <c r="Z1333" s="253">
        <f t="shared" ref="Z1333:Z1334" si="565">W1333/F1333</f>
      </c>
      <c r="AA1333" s="253">
        <f>W1333/(F1333+COUNT(W1325:W1332)*500)</f>
      </c>
      <c r="AB1333" s="247">
        <f>SUM(AB1325:AB1332)</f>
      </c>
      <c r="AC1333" s="247">
        <f>SUM(AC1325:AC1332)</f>
      </c>
      <c r="AD1333" s="251">
        <f t="shared" ref="AD1333:AD1334" si="703">AB1333/T1333</f>
      </c>
      <c r="AE1333" s="255">
        <f>(W1333-AC1333)/(F1333+COUNT(W1323:W1332))</f>
      </c>
      <c r="AF1333" s="240"/>
    </row>
    <row r="1334">
      <c r="A1334" s="321"/>
      <c r="B1334" s="316" t="s">
        <v>262</v>
      </c>
      <c r="C1334" s="256" t="s">
        <v>265</v>
      </c>
      <c r="D1334" s="231" t="s">
        <v>251</v>
      </c>
      <c r="E1334" s="232">
        <v>1014.52</v>
      </c>
      <c r="F1334" s="233">
        <f>E1334+E1335</f>
      </c>
      <c r="G1334" s="232">
        <v>9265</v>
      </c>
      <c r="H1334" s="232">
        <v>316</v>
      </c>
      <c r="I1334" s="234">
        <f t="shared" si="747"/>
      </c>
      <c r="J1334" s="235">
        <f t="shared" si="918"/>
      </c>
      <c r="K1334" s="232">
        <v>12</v>
      </c>
      <c r="L1334" s="235">
        <f t="shared" si="980"/>
      </c>
      <c r="M1334" s="232">
        <v>0</v>
      </c>
      <c r="N1334" s="236">
        <f t="shared" si="1042"/>
      </c>
      <c r="O1334" s="232">
        <v>1</v>
      </c>
      <c r="P1334" s="236">
        <f t="shared" si="1083"/>
      </c>
      <c r="Q1334" s="237">
        <f>(M1334+M1335)/(O1334+O1335)</f>
      </c>
      <c r="R1334" s="238">
        <v>3</v>
      </c>
      <c r="S1334" s="237">
        <f>(O1334+O1335)/(K1334+K1335)</f>
      </c>
      <c r="T1334" s="238">
        <v>0</v>
      </c>
      <c r="U1334" s="239">
        <f t="shared" si="121"/>
      </c>
      <c r="V1334" s="240">
        <f>(F1334+500)/T1334</f>
      </c>
      <c r="W1334" s="241">
        <v>0</v>
      </c>
      <c r="X1334" s="240">
        <f t="shared" si="289"/>
      </c>
      <c r="Y1334" s="237">
        <f t="shared" si="427"/>
      </c>
      <c r="Z1334" s="240">
        <f t="shared" si="565"/>
      </c>
      <c r="AA1334" s="240">
        <f>W1334/(F1334+500)</f>
      </c>
      <c r="AB1334" s="238">
        <v>0</v>
      </c>
      <c r="AC1334" s="238">
        <v>0</v>
      </c>
      <c r="AD1334" s="237">
        <f t="shared" si="703"/>
      </c>
      <c r="AE1334" s="240">
        <f>(W1334-AC1334)/(F1334+500)</f>
      </c>
      <c r="AF1334" s="240" t="s">
        <v>250</v>
      </c>
    </row>
    <row r="1335">
      <c r="A1335" s="321"/>
      <c r="B1335" s="316"/>
      <c r="C1335" s="256"/>
      <c r="D1335" s="231" t="s">
        <v>319</v>
      </c>
      <c r="E1335" s="232">
        <v>76.51</v>
      </c>
      <c r="F1335" s="233"/>
      <c r="G1335" s="232">
        <v>884</v>
      </c>
      <c r="H1335" s="232">
        <v>52</v>
      </c>
      <c r="I1335" s="234">
        <f t="shared" si="747"/>
      </c>
      <c r="J1335" s="235">
        <f t="shared" si="918"/>
      </c>
      <c r="K1335" s="232">
        <v>1</v>
      </c>
      <c r="L1335" s="235">
        <f t="shared" si="980"/>
      </c>
      <c r="M1335" s="232">
        <v>0</v>
      </c>
      <c r="N1335" s="236">
        <f t="shared" si="1042"/>
      </c>
      <c r="O1335" s="232">
        <v>0</v>
      </c>
      <c r="P1335" s="236">
        <f t="shared" si="1083"/>
      </c>
      <c r="Q1335" s="237"/>
      <c r="R1335" s="238"/>
      <c r="S1335" s="237"/>
      <c r="T1335" s="238"/>
      <c r="U1335" s="239"/>
      <c r="V1335" s="240"/>
      <c r="W1335" s="241"/>
      <c r="X1335" s="240"/>
      <c r="Y1335" s="237"/>
      <c r="Z1335" s="240"/>
      <c r="AA1335" s="240"/>
      <c r="AB1335" s="238"/>
      <c r="AC1335" s="238"/>
      <c r="AD1335" s="237"/>
      <c r="AE1335" s="240"/>
      <c r="AF1335" s="242" t="s">
        <v>316</v>
      </c>
    </row>
    <row r="1336">
      <c r="A1336" s="321"/>
      <c r="B1336" s="316" t="s">
        <v>263</v>
      </c>
      <c r="C1336" s="256" t="s">
        <v>265</v>
      </c>
      <c r="D1336" s="231" t="s">
        <v>251</v>
      </c>
      <c r="E1336" s="232">
        <v>1044.06</v>
      </c>
      <c r="F1336" s="233">
        <f>E1336+E1337</f>
      </c>
      <c r="G1336" s="232">
        <v>6949</v>
      </c>
      <c r="H1336" s="232">
        <v>241</v>
      </c>
      <c r="I1336" s="234">
        <f t="shared" si="747"/>
      </c>
      <c r="J1336" s="235">
        <f t="shared" si="918"/>
      </c>
      <c r="K1336" s="232">
        <v>14</v>
      </c>
      <c r="L1336" s="235">
        <f t="shared" si="980"/>
      </c>
      <c r="M1336" s="232">
        <v>0</v>
      </c>
      <c r="N1336" s="236">
        <f t="shared" si="1042"/>
      </c>
      <c r="O1336" s="232">
        <v>0</v>
      </c>
      <c r="P1336" s="236">
        <f t="shared" si="1083"/>
      </c>
      <c r="Q1336" s="237">
        <f>(M1336+M1337)/(O1336+O1337)</f>
      </c>
      <c r="R1336" s="238">
        <v>0</v>
      </c>
      <c r="S1336" s="237">
        <f>(O1336+O1337)/(K1336+K1337)</f>
      </c>
      <c r="T1336" s="238">
        <v>0</v>
      </c>
      <c r="U1336" s="239">
        <f>F1336/T1336</f>
      </c>
      <c r="V1336" s="240">
        <f>(F1336+500)/T1336</f>
      </c>
      <c r="W1336" s="241">
        <v>0</v>
      </c>
      <c r="X1336" s="240">
        <f>W1336/T1336</f>
      </c>
      <c r="Y1336" s="237">
        <f>T1336/R1336</f>
      </c>
      <c r="Z1336" s="240">
        <f>W1336/F1336</f>
      </c>
      <c r="AA1336" s="240">
        <f>W1336/(F1336+500)</f>
      </c>
      <c r="AB1336" s="238">
        <v>0</v>
      </c>
      <c r="AC1336" s="238">
        <v>0</v>
      </c>
      <c r="AD1336" s="237">
        <f>AB1336/T1336</f>
      </c>
      <c r="AE1336" s="240">
        <f>(W1336-AC1336)/(F1336+500)</f>
      </c>
      <c r="AF1336" s="240" t="s">
        <v>250</v>
      </c>
    </row>
    <row r="1337">
      <c r="A1337" s="321"/>
      <c r="B1337" s="316"/>
      <c r="C1337" s="256"/>
      <c r="D1337" s="231" t="s">
        <v>319</v>
      </c>
      <c r="E1337" s="232">
        <v>32.16</v>
      </c>
      <c r="F1337" s="233"/>
      <c r="G1337" s="232">
        <v>731</v>
      </c>
      <c r="H1337" s="232">
        <v>47</v>
      </c>
      <c r="I1337" s="234">
        <f t="shared" si="747"/>
      </c>
      <c r="J1337" s="235">
        <f t="shared" si="918"/>
      </c>
      <c r="K1337" s="232">
        <v>0</v>
      </c>
      <c r="L1337" s="235">
        <f t="shared" si="980"/>
      </c>
      <c r="M1337" s="232">
        <v>0</v>
      </c>
      <c r="N1337" s="236">
        <f t="shared" si="1042"/>
      </c>
      <c r="O1337" s="232">
        <v>0</v>
      </c>
      <c r="P1337" s="236">
        <f t="shared" si="1083"/>
      </c>
      <c r="Q1337" s="237"/>
      <c r="R1337" s="238"/>
      <c r="S1337" s="237"/>
      <c r="T1337" s="238"/>
      <c r="U1337" s="239"/>
      <c r="V1337" s="240"/>
      <c r="W1337" s="241"/>
      <c r="X1337" s="240"/>
      <c r="Y1337" s="237"/>
      <c r="Z1337" s="240"/>
      <c r="AA1337" s="240"/>
      <c r="AB1337" s="238"/>
      <c r="AC1337" s="238"/>
      <c r="AD1337" s="237"/>
      <c r="AE1337" s="240"/>
      <c r="AF1337" s="242" t="s">
        <v>316</v>
      </c>
    </row>
    <row r="1338">
      <c r="A1338" s="321"/>
      <c r="B1338" s="316" t="s">
        <v>264</v>
      </c>
      <c r="C1338" s="256" t="s">
        <v>265</v>
      </c>
      <c r="D1338" s="231" t="s">
        <v>251</v>
      </c>
      <c r="E1338" s="232">
        <v>1072.51</v>
      </c>
      <c r="F1338" s="233">
        <f>E1338+E1339</f>
      </c>
      <c r="G1338" s="232">
        <v>6176</v>
      </c>
      <c r="H1338" s="232">
        <v>233</v>
      </c>
      <c r="I1338" s="234">
        <f t="shared" si="747"/>
      </c>
      <c r="J1338" s="235">
        <f t="shared" si="918"/>
      </c>
      <c r="K1338" s="232">
        <v>13</v>
      </c>
      <c r="L1338" s="235">
        <f t="shared" si="980"/>
      </c>
      <c r="M1338" s="232">
        <v>0</v>
      </c>
      <c r="N1338" s="236">
        <f t="shared" si="1042"/>
      </c>
      <c r="O1338" s="232">
        <v>1</v>
      </c>
      <c r="P1338" s="236">
        <f t="shared" si="1083"/>
      </c>
      <c r="Q1338" s="237">
        <f>(M1338+M1339)/(O1338+O1339)</f>
      </c>
      <c r="R1338" s="238">
        <v>1</v>
      </c>
      <c r="S1338" s="237">
        <f>(O1338+O1339)/(K1338+K1339)</f>
      </c>
      <c r="T1338" s="238">
        <v>0</v>
      </c>
      <c r="U1338" s="239">
        <f>F1338/T1338</f>
      </c>
      <c r="V1338" s="240">
        <f>(F1338+500)/T1338</f>
      </c>
      <c r="W1338" s="241">
        <v>0</v>
      </c>
      <c r="X1338" s="240">
        <f>W1338/T1338</f>
      </c>
      <c r="Y1338" s="237">
        <f>T1338/R1338</f>
      </c>
      <c r="Z1338" s="240">
        <f>W1338/F1338</f>
      </c>
      <c r="AA1338" s="240">
        <f>W1338/(F1338+500)</f>
      </c>
      <c r="AB1338" s="238">
        <v>0</v>
      </c>
      <c r="AC1338" s="238">
        <v>0</v>
      </c>
      <c r="AD1338" s="237">
        <f>AB1338/T1338</f>
      </c>
      <c r="AE1338" s="240">
        <f>(W1338-AC1338)/(F1338+500)</f>
      </c>
      <c r="AF1338" s="240" t="s">
        <v>266</v>
      </c>
    </row>
    <row r="1339">
      <c r="A1339" s="321"/>
      <c r="B1339" s="316"/>
      <c r="C1339" s="256"/>
      <c r="D1339" s="231" t="s">
        <v>319</v>
      </c>
      <c r="E1339" s="232">
        <v>70.85</v>
      </c>
      <c r="F1339" s="233"/>
      <c r="G1339" s="232">
        <v>670</v>
      </c>
      <c r="H1339" s="232">
        <v>53</v>
      </c>
      <c r="I1339" s="234">
        <f t="shared" si="747"/>
      </c>
      <c r="J1339" s="235">
        <f t="shared" si="918"/>
      </c>
      <c r="K1339" s="232">
        <v>4</v>
      </c>
      <c r="L1339" s="235">
        <f t="shared" si="980"/>
      </c>
      <c r="M1339" s="232">
        <v>0</v>
      </c>
      <c r="N1339" s="236">
        <f t="shared" si="1042"/>
      </c>
      <c r="O1339" s="232">
        <v>0</v>
      </c>
      <c r="P1339" s="236">
        <f t="shared" si="1083"/>
      </c>
      <c r="Q1339" s="237"/>
      <c r="R1339" s="238"/>
      <c r="S1339" s="237"/>
      <c r="T1339" s="238"/>
      <c r="U1339" s="239"/>
      <c r="V1339" s="240"/>
      <c r="W1339" s="241"/>
      <c r="X1339" s="240"/>
      <c r="Y1339" s="237"/>
      <c r="Z1339" s="240"/>
      <c r="AA1339" s="240"/>
      <c r="AB1339" s="238"/>
      <c r="AC1339" s="238"/>
      <c r="AD1339" s="237"/>
      <c r="AE1339" s="240"/>
      <c r="AF1339" s="242" t="s">
        <v>328</v>
      </c>
    </row>
    <row r="1340">
      <c r="A1340" s="321"/>
      <c r="B1340" s="316" t="s">
        <v>268</v>
      </c>
      <c r="C1340" s="256" t="s">
        <v>265</v>
      </c>
      <c r="D1340" s="231" t="s">
        <v>251</v>
      </c>
      <c r="E1340" s="232">
        <v>779.62</v>
      </c>
      <c r="F1340" s="233">
        <f>E1340+E1341</f>
      </c>
      <c r="G1340" s="232">
        <v>4958</v>
      </c>
      <c r="H1340" s="232">
        <v>183</v>
      </c>
      <c r="I1340" s="234">
        <f t="shared" si="747"/>
      </c>
      <c r="J1340" s="235">
        <f t="shared" si="918"/>
      </c>
      <c r="K1340" s="232">
        <v>15</v>
      </c>
      <c r="L1340" s="235">
        <f t="shared" si="980"/>
      </c>
      <c r="M1340" s="232">
        <v>0</v>
      </c>
      <c r="N1340" s="236">
        <f t="shared" si="1042"/>
      </c>
      <c r="O1340" s="232">
        <v>1</v>
      </c>
      <c r="P1340" s="236">
        <f t="shared" si="1083"/>
      </c>
      <c r="Q1340" s="237">
        <f>(M1340+M1341)/(O1340+O1341)</f>
      </c>
      <c r="R1340" s="238">
        <v>1</v>
      </c>
      <c r="S1340" s="237">
        <f>(O1340+O1341)/(K1340+K1341)</f>
      </c>
      <c r="T1340" s="238">
        <v>0</v>
      </c>
      <c r="U1340" s="239">
        <f>F1340/T1340</f>
      </c>
      <c r="V1340" s="240">
        <f>(F1340+500)/T1340</f>
      </c>
      <c r="W1340" s="241">
        <v>0</v>
      </c>
      <c r="X1340" s="240">
        <f>W1340/T1340</f>
      </c>
      <c r="Y1340" s="237">
        <f>T1340/R1340</f>
      </c>
      <c r="Z1340" s="240">
        <f>W1340/F1340</f>
      </c>
      <c r="AA1340" s="240">
        <f>W1340/(F1340+500)</f>
      </c>
      <c r="AB1340" s="238">
        <v>0</v>
      </c>
      <c r="AC1340" s="238">
        <v>0</v>
      </c>
      <c r="AD1340" s="237">
        <f>AB1340/T1340</f>
      </c>
      <c r="AE1340" s="240">
        <f>(W1340-AC1340)/(F1340+500)</f>
      </c>
      <c r="AF1340" s="240" t="s">
        <v>266</v>
      </c>
    </row>
    <row r="1341">
      <c r="A1341" s="321"/>
      <c r="B1341" s="316"/>
      <c r="C1341" s="256"/>
      <c r="D1341" s="231" t="s">
        <v>319</v>
      </c>
      <c r="E1341" s="232">
        <v>13.13</v>
      </c>
      <c r="F1341" s="233"/>
      <c r="G1341" s="232">
        <v>710</v>
      </c>
      <c r="H1341" s="232">
        <v>49</v>
      </c>
      <c r="I1341" s="234">
        <f t="shared" si="747"/>
      </c>
      <c r="J1341" s="235">
        <f t="shared" si="918"/>
      </c>
      <c r="K1341" s="232">
        <v>2</v>
      </c>
      <c r="L1341" s="235">
        <f t="shared" si="980"/>
      </c>
      <c r="M1341" s="232">
        <v>0</v>
      </c>
      <c r="N1341" s="236">
        <f t="shared" si="1042"/>
      </c>
      <c r="O1341" s="232">
        <v>0</v>
      </c>
      <c r="P1341" s="236">
        <f t="shared" si="1083"/>
      </c>
      <c r="Q1341" s="237"/>
      <c r="R1341" s="238"/>
      <c r="S1341" s="237"/>
      <c r="T1341" s="238"/>
      <c r="U1341" s="239"/>
      <c r="V1341" s="240"/>
      <c r="W1341" s="241"/>
      <c r="X1341" s="240"/>
      <c r="Y1341" s="237"/>
      <c r="Z1341" s="240"/>
      <c r="AA1341" s="240"/>
      <c r="AB1341" s="238"/>
      <c r="AC1341" s="238"/>
      <c r="AD1341" s="237"/>
      <c r="AE1341" s="240"/>
      <c r="AF1341" s="242" t="s">
        <v>328</v>
      </c>
    </row>
    <row r="1342">
      <c r="A1342" s="321"/>
      <c r="B1342" s="246" t="s">
        <v>257</v>
      </c>
      <c r="C1342" s="246"/>
      <c r="D1342" s="246"/>
      <c r="E1342" s="247">
        <f>SUM(E1334:E1341)</f>
      </c>
      <c r="F1342" s="247">
        <f>SUM(F1334:F1341)</f>
      </c>
      <c r="G1342" s="247">
        <f>SUM(G1334:G1341)</f>
      </c>
      <c r="H1342" s="247">
        <f>SUM(H1334:H1341)</f>
      </c>
      <c r="I1342" s="248">
        <f t="shared" si="747"/>
      </c>
      <c r="J1342" s="249">
        <f t="shared" si="918"/>
      </c>
      <c r="K1342" s="247">
        <f>SUM(K1334:K1341)</f>
      </c>
      <c r="L1342" s="249">
        <f t="shared" si="980"/>
      </c>
      <c r="M1342" s="247">
        <f>SUM(M1334:M1341)</f>
      </c>
      <c r="N1342" s="250">
        <f t="shared" si="1042"/>
      </c>
      <c r="O1342" s="247">
        <f>SUM(O1334:O1341)</f>
      </c>
      <c r="P1342" s="250">
        <f t="shared" si="1083"/>
      </c>
      <c r="Q1342" s="251">
        <f>M1342/O1342</f>
      </c>
      <c r="R1342" s="247">
        <f>SUM(R1334:R1341)</f>
      </c>
      <c r="S1342" s="251">
        <f>(O1342+O1342)/(K1342+K1342)</f>
      </c>
      <c r="T1342" s="247">
        <f>SUM(T1334:T1341)</f>
      </c>
      <c r="U1342" s="252">
        <f t="shared" ref="U1342:U1343" si="122">F1342/T1342</f>
      </c>
      <c r="V1342" s="253">
        <f>(F1342+5*500)/T1342</f>
      </c>
      <c r="W1342" s="249">
        <f>SUM(W1334:W1341)</f>
      </c>
      <c r="X1342" s="254">
        <f t="shared" ref="X1342:X1343" si="290">W1342/T1342</f>
      </c>
      <c r="Y1342" s="251">
        <f t="shared" ref="Y1342:Y1343" si="428">T1342/R1342</f>
      </c>
      <c r="Z1342" s="253">
        <f t="shared" ref="Z1342:Z1343" si="566">W1342/F1342</f>
      </c>
      <c r="AA1342" s="253">
        <f>W1342/(F1342+COUNT(W1334:W1341)*500)</f>
      </c>
      <c r="AB1342" s="247">
        <f>SUM(AB1334:AB1341)</f>
      </c>
      <c r="AC1342" s="247">
        <f>SUM(AC1334:AC1341)</f>
      </c>
      <c r="AD1342" s="251">
        <f t="shared" ref="AD1342:AD1343" si="704">AB1342/T1342</f>
      </c>
      <c r="AE1342" s="255">
        <f>(W1342-AC1342)/(F1342+COUNT(W1332:W1341))</f>
      </c>
      <c r="AF1342" s="240"/>
    </row>
    <row r="1343">
      <c r="A1343" s="321"/>
      <c r="B1343" s="316" t="s">
        <v>269</v>
      </c>
      <c r="C1343" s="256" t="s">
        <v>325</v>
      </c>
      <c r="D1343" s="231" t="s">
        <v>251</v>
      </c>
      <c r="E1343" s="232">
        <v>476.38</v>
      </c>
      <c r="F1343" s="233">
        <f>E1343+E1344</f>
      </c>
      <c r="G1343" s="232">
        <v>3310</v>
      </c>
      <c r="H1343" s="232">
        <v>95</v>
      </c>
      <c r="I1343" s="234">
        <f t="shared" si="747"/>
      </c>
      <c r="J1343" s="235">
        <f t="shared" si="918"/>
      </c>
      <c r="K1343" s="232">
        <v>15</v>
      </c>
      <c r="L1343" s="235">
        <f t="shared" si="980"/>
      </c>
      <c r="M1343" s="232">
        <v>0</v>
      </c>
      <c r="N1343" s="236">
        <f t="shared" si="1042"/>
      </c>
      <c r="O1343" s="232">
        <v>0</v>
      </c>
      <c r="P1343" s="236">
        <f t="shared" si="1083"/>
      </c>
      <c r="Q1343" s="237">
        <f>(M1343+M1344)/(O1343+O1344)</f>
      </c>
      <c r="R1343" s="238">
        <v>0</v>
      </c>
      <c r="S1343" s="237">
        <f>(O1343+O1344)/(K1343+K1344)</f>
      </c>
      <c r="T1343" s="238">
        <v>0</v>
      </c>
      <c r="U1343" s="239">
        <f t="shared" si="122"/>
      </c>
      <c r="V1343" s="240">
        <f>(F1343+500)/T1343</f>
      </c>
      <c r="W1343" s="241">
        <v>0</v>
      </c>
      <c r="X1343" s="240">
        <f t="shared" si="290"/>
      </c>
      <c r="Y1343" s="237">
        <f t="shared" si="428"/>
      </c>
      <c r="Z1343" s="240">
        <f t="shared" si="566"/>
      </c>
      <c r="AA1343" s="240">
        <f>W1343/(F1343+500)</f>
      </c>
      <c r="AB1343" s="238">
        <v>0</v>
      </c>
      <c r="AC1343" s="238">
        <v>0</v>
      </c>
      <c r="AD1343" s="237">
        <f t="shared" si="704"/>
      </c>
      <c r="AE1343" s="240">
        <f>(W1343-AC1343)/(F1343+500)</f>
      </c>
      <c r="AF1343" s="240" t="s">
        <v>266</v>
      </c>
    </row>
    <row r="1344">
      <c r="A1344" s="321"/>
      <c r="B1344" s="316"/>
      <c r="C1344" s="256"/>
      <c r="D1344" s="231" t="s">
        <v>319</v>
      </c>
      <c r="E1344" s="232">
        <v>76.77</v>
      </c>
      <c r="F1344" s="233"/>
      <c r="G1344" s="232">
        <v>831</v>
      </c>
      <c r="H1344" s="232">
        <v>63</v>
      </c>
      <c r="I1344" s="234">
        <f t="shared" si="747"/>
      </c>
      <c r="J1344" s="235">
        <f t="shared" si="918"/>
      </c>
      <c r="K1344" s="232">
        <v>1</v>
      </c>
      <c r="L1344" s="235">
        <f t="shared" si="980"/>
      </c>
      <c r="M1344" s="232">
        <v>0</v>
      </c>
      <c r="N1344" s="236">
        <f t="shared" si="1042"/>
      </c>
      <c r="O1344" s="232">
        <v>0</v>
      </c>
      <c r="P1344" s="236">
        <f t="shared" si="1083"/>
      </c>
      <c r="Q1344" s="237"/>
      <c r="R1344" s="238"/>
      <c r="S1344" s="237"/>
      <c r="T1344" s="238"/>
      <c r="U1344" s="239"/>
      <c r="V1344" s="240"/>
      <c r="W1344" s="241"/>
      <c r="X1344" s="240"/>
      <c r="Y1344" s="237"/>
      <c r="Z1344" s="240"/>
      <c r="AA1344" s="240"/>
      <c r="AB1344" s="238"/>
      <c r="AC1344" s="238"/>
      <c r="AD1344" s="237"/>
      <c r="AE1344" s="240"/>
      <c r="AF1344" s="242" t="s">
        <v>328</v>
      </c>
    </row>
    <row r="1345">
      <c r="A1345" s="321"/>
      <c r="B1345" s="316" t="s">
        <v>270</v>
      </c>
      <c r="C1345" s="256" t="s">
        <v>325</v>
      </c>
      <c r="D1345" s="231" t="s">
        <v>251</v>
      </c>
      <c r="E1345" s="232">
        <v>449.61</v>
      </c>
      <c r="F1345" s="233">
        <f>E1345+E1346</f>
      </c>
      <c r="G1345" s="232">
        <v>3829</v>
      </c>
      <c r="H1345" s="232">
        <v>91</v>
      </c>
      <c r="I1345" s="234">
        <f t="shared" si="747"/>
      </c>
      <c r="J1345" s="235">
        <f t="shared" si="918"/>
      </c>
      <c r="K1345" s="232">
        <v>17</v>
      </c>
      <c r="L1345" s="235">
        <f t="shared" si="980"/>
      </c>
      <c r="M1345" s="232">
        <v>0</v>
      </c>
      <c r="N1345" s="236">
        <f t="shared" si="1042"/>
      </c>
      <c r="O1345" s="232">
        <v>1</v>
      </c>
      <c r="P1345" s="236">
        <f t="shared" si="1083"/>
      </c>
      <c r="Q1345" s="237">
        <f>(M1345+M1346)/(O1345+O1346)</f>
      </c>
      <c r="R1345" s="238">
        <v>1</v>
      </c>
      <c r="S1345" s="237">
        <f>(O1345+O1346)/(K1345+K1346)</f>
      </c>
      <c r="T1345" s="238">
        <v>0</v>
      </c>
      <c r="U1345" s="239">
        <f>F1345/T1345</f>
      </c>
      <c r="V1345" s="240">
        <f>(F1345+500)/T1345</f>
      </c>
      <c r="W1345" s="241">
        <v>0</v>
      </c>
      <c r="X1345" s="240">
        <f>W1345/T1345</f>
      </c>
      <c r="Y1345" s="237">
        <f>T1345/R1345</f>
      </c>
      <c r="Z1345" s="240">
        <f>W1345/F1345</f>
      </c>
      <c r="AA1345" s="240">
        <f>W1345/(F1345+500)</f>
      </c>
      <c r="AB1345" s="238">
        <v>0</v>
      </c>
      <c r="AC1345" s="238">
        <v>0</v>
      </c>
      <c r="AD1345" s="237">
        <f>AB1345/T1345</f>
      </c>
      <c r="AE1345" s="240">
        <f>(W1345-AC1345)/(F1345+500)</f>
      </c>
      <c r="AF1345" s="240" t="s">
        <v>266</v>
      </c>
    </row>
    <row r="1346">
      <c r="A1346" s="321"/>
      <c r="B1346" s="316"/>
      <c r="C1346" s="256"/>
      <c r="D1346" s="231" t="s">
        <v>319</v>
      </c>
      <c r="E1346" s="232">
        <v>12.31</v>
      </c>
      <c r="F1346" s="233"/>
      <c r="G1346" s="232">
        <v>744</v>
      </c>
      <c r="H1346" s="232">
        <v>36</v>
      </c>
      <c r="I1346" s="234">
        <f t="shared" si="747"/>
      </c>
      <c r="J1346" s="235">
        <f t="shared" si="918"/>
      </c>
      <c r="K1346" s="232">
        <v>1</v>
      </c>
      <c r="L1346" s="235">
        <f t="shared" si="980"/>
      </c>
      <c r="M1346" s="232">
        <v>0</v>
      </c>
      <c r="N1346" s="236">
        <f t="shared" si="1042"/>
      </c>
      <c r="O1346" s="232">
        <v>0</v>
      </c>
      <c r="P1346" s="236">
        <f t="shared" si="1083"/>
      </c>
      <c r="Q1346" s="237"/>
      <c r="R1346" s="238"/>
      <c r="S1346" s="237"/>
      <c r="T1346" s="238"/>
      <c r="U1346" s="239"/>
      <c r="V1346" s="240"/>
      <c r="W1346" s="241"/>
      <c r="X1346" s="240"/>
      <c r="Y1346" s="237"/>
      <c r="Z1346" s="240"/>
      <c r="AA1346" s="240"/>
      <c r="AB1346" s="238"/>
      <c r="AC1346" s="238"/>
      <c r="AD1346" s="237"/>
      <c r="AE1346" s="240"/>
      <c r="AF1346" s="242" t="s">
        <v>328</v>
      </c>
    </row>
    <row r="1347">
      <c r="A1347" s="321"/>
      <c r="B1347" s="316" t="s">
        <v>271</v>
      </c>
      <c r="C1347" s="256" t="s">
        <v>325</v>
      </c>
      <c r="D1347" s="231" t="s">
        <v>251</v>
      </c>
      <c r="E1347" s="232">
        <v>846.23</v>
      </c>
      <c r="F1347" s="233">
        <f>E1347+E1348</f>
      </c>
      <c r="G1347" s="232">
        <v>6357</v>
      </c>
      <c r="H1347" s="232">
        <v>160</v>
      </c>
      <c r="I1347" s="234">
        <f t="shared" si="747"/>
      </c>
      <c r="J1347" s="235">
        <f t="shared" si="918"/>
      </c>
      <c r="K1347" s="232">
        <v>17</v>
      </c>
      <c r="L1347" s="235">
        <f t="shared" si="980"/>
      </c>
      <c r="M1347" s="232">
        <v>2</v>
      </c>
      <c r="N1347" s="236">
        <f t="shared" si="1042"/>
      </c>
      <c r="O1347" s="232">
        <v>3</v>
      </c>
      <c r="P1347" s="236">
        <f t="shared" si="1083"/>
      </c>
      <c r="Q1347" s="237">
        <f>(M1347+M1348)/(O1347+O1348)</f>
      </c>
      <c r="R1347" s="238">
        <v>3</v>
      </c>
      <c r="S1347" s="237">
        <f>(O1347+O1348)/(K1347+K1348)</f>
      </c>
      <c r="T1347" s="238">
        <v>2</v>
      </c>
      <c r="U1347" s="239">
        <f>F1347/T1347</f>
      </c>
      <c r="V1347" s="240">
        <f>(F1347+500)/T1347</f>
      </c>
      <c r="W1347" s="241">
        <v>4418.4</v>
      </c>
      <c r="X1347" s="240">
        <f>W1347/T1347</f>
      </c>
      <c r="Y1347" s="237">
        <f>T1347/R1347</f>
      </c>
      <c r="Z1347" s="240">
        <f>W1347/F1347</f>
      </c>
      <c r="AA1347" s="240">
        <f>W1347/(F1347+500)</f>
      </c>
      <c r="AB1347" s="238">
        <v>0</v>
      </c>
      <c r="AC1347" s="238">
        <v>0</v>
      </c>
      <c r="AD1347" s="237">
        <f>AB1347/T1347</f>
      </c>
      <c r="AE1347" s="240">
        <f>(W1347-AC1347)/(F1347+500)</f>
      </c>
      <c r="AF1347" s="240" t="s">
        <v>266</v>
      </c>
    </row>
    <row r="1348">
      <c r="A1348" s="321"/>
      <c r="B1348" s="316"/>
      <c r="C1348" s="256"/>
      <c r="D1348" s="231" t="s">
        <v>319</v>
      </c>
      <c r="E1348" s="232">
        <v>36.78</v>
      </c>
      <c r="F1348" s="233"/>
      <c r="G1348" s="232">
        <v>860</v>
      </c>
      <c r="H1348" s="232">
        <v>61</v>
      </c>
      <c r="I1348" s="234">
        <f t="shared" si="747"/>
      </c>
      <c r="J1348" s="235">
        <f t="shared" si="918"/>
      </c>
      <c r="K1348" s="232">
        <v>2</v>
      </c>
      <c r="L1348" s="235">
        <f t="shared" si="980"/>
      </c>
      <c r="M1348" s="232">
        <v>0</v>
      </c>
      <c r="N1348" s="236">
        <f t="shared" si="1042"/>
      </c>
      <c r="O1348" s="232">
        <v>0</v>
      </c>
      <c r="P1348" s="236">
        <f t="shared" si="1083"/>
      </c>
      <c r="Q1348" s="237"/>
      <c r="R1348" s="238"/>
      <c r="S1348" s="237"/>
      <c r="T1348" s="238"/>
      <c r="U1348" s="239"/>
      <c r="V1348" s="240"/>
      <c r="W1348" s="241"/>
      <c r="X1348" s="240"/>
      <c r="Y1348" s="237"/>
      <c r="Z1348" s="240"/>
      <c r="AA1348" s="240"/>
      <c r="AB1348" s="238"/>
      <c r="AC1348" s="238"/>
      <c r="AD1348" s="237"/>
      <c r="AE1348" s="240"/>
      <c r="AF1348" s="242" t="s">
        <v>328</v>
      </c>
    </row>
    <row r="1349">
      <c r="A1349" s="321"/>
      <c r="B1349" s="316" t="s">
        <v>272</v>
      </c>
      <c r="C1349" s="256" t="s">
        <v>325</v>
      </c>
      <c r="D1349" s="231" t="s">
        <v>251</v>
      </c>
      <c r="E1349" s="232">
        <f>1701.07+54.29</f>
      </c>
      <c r="F1349" s="233">
        <f>E1349+E1350</f>
      </c>
      <c r="G1349" s="232">
        <v>13478</v>
      </c>
      <c r="H1349" s="232">
        <v>429</v>
      </c>
      <c r="I1349" s="234">
        <f t="shared" si="747"/>
      </c>
      <c r="J1349" s="235">
        <f t="shared" si="918"/>
      </c>
      <c r="K1349" s="232">
        <v>24</v>
      </c>
      <c r="L1349" s="235">
        <f t="shared" si="980"/>
      </c>
      <c r="M1349" s="232">
        <v>3</v>
      </c>
      <c r="N1349" s="236">
        <f t="shared" si="1042"/>
      </c>
      <c r="O1349" s="232">
        <v>4</v>
      </c>
      <c r="P1349" s="236">
        <f t="shared" si="1083"/>
      </c>
      <c r="Q1349" s="237">
        <f>(M1349+M1350)/(O1349+O1350)</f>
      </c>
      <c r="R1349" s="238">
        <v>4</v>
      </c>
      <c r="S1349" s="237">
        <f>(O1349+O1350)/(K1349+K1350)</f>
      </c>
      <c r="T1349" s="238">
        <v>3</v>
      </c>
      <c r="U1349" s="239">
        <f>F1349/T1349</f>
      </c>
      <c r="V1349" s="240">
        <f>(F1349+500)/T1349</f>
      </c>
      <c r="W1349" s="241">
        <v>4237.2</v>
      </c>
      <c r="X1349" s="240">
        <f>W1349/T1349</f>
      </c>
      <c r="Y1349" s="237">
        <f>T1349/R1349</f>
      </c>
      <c r="Z1349" s="240">
        <f>W1349/F1349</f>
      </c>
      <c r="AA1349" s="240">
        <f>W1349/(F1349+500)</f>
      </c>
      <c r="AB1349" s="238">
        <v>0</v>
      </c>
      <c r="AC1349" s="238">
        <v>0</v>
      </c>
      <c r="AD1349" s="237">
        <f>AB1349/T1349</f>
      </c>
      <c r="AE1349" s="240">
        <f>(W1349-AC1349)/(F1349+500)</f>
      </c>
      <c r="AF1349" s="240" t="s">
        <v>266</v>
      </c>
    </row>
    <row r="1350">
      <c r="A1350" s="321"/>
      <c r="B1350" s="316"/>
      <c r="C1350" s="256"/>
      <c r="D1350" s="231" t="s">
        <v>319</v>
      </c>
      <c r="E1350" s="232">
        <f>26.39+0.06</f>
      </c>
      <c r="F1350" s="233"/>
      <c r="G1350" s="232">
        <v>1084</v>
      </c>
      <c r="H1350" s="232">
        <v>62</v>
      </c>
      <c r="I1350" s="234">
        <f t="shared" si="747"/>
      </c>
      <c r="J1350" s="235">
        <f t="shared" si="918"/>
      </c>
      <c r="K1350" s="232">
        <v>0</v>
      </c>
      <c r="L1350" s="235">
        <f t="shared" si="980"/>
      </c>
      <c r="M1350" s="232">
        <v>0</v>
      </c>
      <c r="N1350" s="236">
        <f t="shared" si="1042"/>
      </c>
      <c r="O1350" s="232">
        <v>0</v>
      </c>
      <c r="P1350" s="236">
        <f t="shared" si="1083"/>
      </c>
      <c r="Q1350" s="237"/>
      <c r="R1350" s="238"/>
      <c r="S1350" s="237"/>
      <c r="T1350" s="238"/>
      <c r="U1350" s="239"/>
      <c r="V1350" s="240"/>
      <c r="W1350" s="241"/>
      <c r="X1350" s="240"/>
      <c r="Y1350" s="237"/>
      <c r="Z1350" s="240"/>
      <c r="AA1350" s="240"/>
      <c r="AB1350" s="238"/>
      <c r="AC1350" s="238"/>
      <c r="AD1350" s="237"/>
      <c r="AE1350" s="240"/>
      <c r="AF1350" s="242" t="s">
        <v>328</v>
      </c>
    </row>
    <row r="1351">
      <c r="A1351" s="321"/>
      <c r="B1351" s="246" t="s">
        <v>257</v>
      </c>
      <c r="C1351" s="246"/>
      <c r="D1351" s="246"/>
      <c r="E1351" s="247">
        <f>SUM(E1343:E1350)</f>
      </c>
      <c r="F1351" s="247">
        <f>SUM(F1343:F1350)</f>
      </c>
      <c r="G1351" s="247">
        <f>SUM(G1343:G1350)</f>
      </c>
      <c r="H1351" s="247">
        <f>SUM(H1343:H1350)</f>
      </c>
      <c r="I1351" s="248">
        <f t="shared" si="747"/>
      </c>
      <c r="J1351" s="249">
        <f t="shared" si="918"/>
      </c>
      <c r="K1351" s="247">
        <f>SUM(K1343:K1350)</f>
      </c>
      <c r="L1351" s="249">
        <f t="shared" si="980"/>
      </c>
      <c r="M1351" s="247">
        <f>SUM(M1343:M1350)</f>
      </c>
      <c r="N1351" s="250">
        <f t="shared" si="1042"/>
      </c>
      <c r="O1351" s="247">
        <f>SUM(O1343:O1350)</f>
      </c>
      <c r="P1351" s="250">
        <f t="shared" si="1083"/>
      </c>
      <c r="Q1351" s="251">
        <f t="shared" ref="Q1351:Q1352" si="949">M1351/O1351</f>
      </c>
      <c r="R1351" s="247">
        <f>SUM(R1343:R1350)</f>
      </c>
      <c r="S1351" s="251">
        <f t="shared" ref="S1351:S1352" si="1011">(O1351+O1351)/(K1351+K1351)</f>
      </c>
      <c r="T1351" s="247">
        <f>SUM(T1343:T1350)</f>
      </c>
      <c r="U1351" s="252">
        <f t="shared" ref="U1351:U1352" si="123">F1351/T1351</f>
      </c>
      <c r="V1351" s="253">
        <f>(F1351+5*500)/T1351</f>
      </c>
      <c r="W1351" s="249">
        <f>SUM(W1343:W1350)</f>
      </c>
      <c r="X1351" s="254">
        <f t="shared" ref="X1351:X1352" si="291">W1351/T1351</f>
      </c>
      <c r="Y1351" s="251">
        <f t="shared" ref="Y1351:Y1352" si="429">T1351/R1351</f>
      </c>
      <c r="Z1351" s="253">
        <f t="shared" ref="Z1351:Z1352" si="567">W1351/F1351</f>
      </c>
      <c r="AA1351" s="253">
        <f>W1351/(F1351+COUNT(W1343:W1350)*500)</f>
      </c>
      <c r="AB1351" s="247">
        <f>SUM(AB1343:AB1350)</f>
      </c>
      <c r="AC1351" s="247">
        <f>SUM(AC1343:AC1350)</f>
      </c>
      <c r="AD1351" s="251">
        <f t="shared" ref="AD1351:AD1352" si="705">AB1351/T1351</f>
      </c>
      <c r="AE1351" s="255">
        <f>(W1351-AC1351)/(F1351+COUNT(W1341:W1350))</f>
      </c>
      <c r="AF1351" s="240"/>
    </row>
    <row r="1352">
      <c r="A1352" s="321"/>
      <c r="B1352" s="258" t="s">
        <v>278</v>
      </c>
      <c r="C1352" s="258"/>
      <c r="D1352" s="258"/>
      <c r="E1352" s="259">
        <f>E1324+E1333+E1342+E1351</f>
      </c>
      <c r="F1352" s="259">
        <f>F1324+F1333+F1342+F1351</f>
      </c>
      <c r="G1352" s="259">
        <f>G1324+G1333+G1342+G1351</f>
      </c>
      <c r="H1352" s="259">
        <f>H1324+H1333+H1342+H1351</f>
      </c>
      <c r="I1352" s="260">
        <f t="shared" si="747"/>
      </c>
      <c r="J1352" s="259">
        <f>J1324+J1333+J1342+J1351</f>
      </c>
      <c r="K1352" s="259">
        <f>K1324+K1333+K1342+K1351</f>
      </c>
      <c r="L1352" s="261">
        <f t="shared" si="980"/>
      </c>
      <c r="M1352" s="259">
        <f>M1324+M1333+M1342+M1351</f>
      </c>
      <c r="N1352" s="263">
        <f t="shared" si="1042"/>
      </c>
      <c r="O1352" s="259">
        <f>O1324+O1333+O1342+O1351</f>
      </c>
      <c r="P1352" s="263">
        <f t="shared" si="1083"/>
      </c>
      <c r="Q1352" s="264">
        <f t="shared" si="949"/>
      </c>
      <c r="R1352" s="259">
        <f>R1324+R1333+R1342+R1351</f>
      </c>
      <c r="S1352" s="264">
        <f t="shared" si="1011"/>
      </c>
      <c r="T1352" s="259">
        <f>T1324+T1333+T1342+T1351</f>
      </c>
      <c r="U1352" s="265">
        <f t="shared" si="123"/>
      </c>
      <c r="V1352" s="259">
        <f>(F1352+4*500)/T1352</f>
      </c>
      <c r="W1352" s="259">
        <f>W1324+W1333+W1342+W1351</f>
      </c>
      <c r="X1352" s="259">
        <f t="shared" si="291"/>
      </c>
      <c r="Y1352" s="264">
        <f t="shared" si="429"/>
      </c>
      <c r="Z1352" s="259">
        <f t="shared" si="567"/>
      </c>
      <c r="AA1352" s="259">
        <f>W1352/(F1352+COUNT(W1324:W1329,W1331:W1336,W1338:W1347,W1349:W1351)*500)</f>
      </c>
      <c r="AB1352" s="259">
        <f>AB1324+AB1333+AB1342+AB1351</f>
      </c>
      <c r="AC1352" s="259">
        <f>AC1324+AC1333+AC1342+AC1351</f>
      </c>
      <c r="AD1352" s="264">
        <f t="shared" si="705"/>
      </c>
      <c r="AE1352" s="259">
        <f>(W1352-AC1352)/(F1352+COUNT(W1324:W1329,W1331:W1336,W1338:W1347,W1349:W1351)*500)</f>
      </c>
      <c r="AF1352" s="240"/>
    </row>
    <row r="1353">
      <c r="A1353" s="219" t="s">
        <v>214</v>
      </c>
      <c r="B1353" s="220" t="s">
        <v>215</v>
      </c>
      <c r="C1353" s="220" t="s">
        <v>216</v>
      </c>
      <c r="D1353" s="220" t="s">
        <v>217</v>
      </c>
      <c r="E1353" s="220" t="s">
        <v>218</v>
      </c>
      <c r="F1353" s="220" t="s">
        <v>219</v>
      </c>
      <c r="G1353" s="220" t="s">
        <v>220</v>
      </c>
      <c r="H1353" s="220" t="s">
        <v>221</v>
      </c>
      <c r="I1353" s="221" t="s">
        <v>222</v>
      </c>
      <c r="J1353" s="222" t="s">
        <v>223</v>
      </c>
      <c r="K1353" s="220" t="s">
        <v>224</v>
      </c>
      <c r="L1353" s="222" t="s">
        <v>225</v>
      </c>
      <c r="M1353" s="220" t="s">
        <v>226</v>
      </c>
      <c r="N1353" s="223" t="s">
        <v>227</v>
      </c>
      <c r="O1353" s="220" t="s">
        <v>228</v>
      </c>
      <c r="P1353" s="223" t="s">
        <v>229</v>
      </c>
      <c r="Q1353" s="221" t="s">
        <v>230</v>
      </c>
      <c r="R1353" s="224" t="s">
        <v>231</v>
      </c>
      <c r="S1353" s="225" t="s">
        <v>232</v>
      </c>
      <c r="T1353" s="224" t="s">
        <v>233</v>
      </c>
      <c r="U1353" s="226" t="s">
        <v>234</v>
      </c>
      <c r="V1353" s="227" t="s">
        <v>235</v>
      </c>
      <c r="W1353" s="226" t="s">
        <v>236</v>
      </c>
      <c r="X1353" s="227" t="s">
        <v>237</v>
      </c>
      <c r="Y1353" s="225" t="s">
        <v>238</v>
      </c>
      <c r="Z1353" s="227" t="s">
        <v>239</v>
      </c>
      <c r="AA1353" s="227" t="s">
        <v>240</v>
      </c>
      <c r="AB1353" s="227" t="s">
        <v>241</v>
      </c>
      <c r="AC1353" s="224" t="s">
        <v>242</v>
      </c>
      <c r="AD1353" s="225" t="s">
        <v>243</v>
      </c>
      <c r="AE1353" s="227" t="s">
        <v>244</v>
      </c>
      <c r="AF1353" s="227" t="s">
        <v>245</v>
      </c>
    </row>
    <row r="1354">
      <c r="A1354" s="320" t="s">
        <v>330</v>
      </c>
      <c r="B1354" s="316" t="s">
        <v>321</v>
      </c>
      <c r="C1354" s="256" t="s">
        <v>265</v>
      </c>
      <c r="D1354" s="231" t="s">
        <v>251</v>
      </c>
      <c r="E1354" s="232">
        <v>1244.95</v>
      </c>
      <c r="F1354" s="233">
        <f>E1354+E1355</f>
      </c>
      <c r="G1354" s="232">
        <v>9127</v>
      </c>
      <c r="H1354" s="232">
        <v>447</v>
      </c>
      <c r="I1354" s="234">
        <f t="shared" ref="I1354:I1399" si="748">H1354/G1354</f>
      </c>
      <c r="J1354" s="235">
        <f t="shared" ref="J1354:J1398" si="919">(E1354/G1354)*1000</f>
      </c>
      <c r="K1354" s="232">
        <v>28</v>
      </c>
      <c r="L1354" s="235">
        <f t="shared" ref="L1354:L1399" si="981">E1354/K1354</f>
      </c>
      <c r="M1354" s="232">
        <v>1</v>
      </c>
      <c r="N1354" s="236">
        <f t="shared" ref="N1354:N1399" si="1043">E1354/M1354</f>
      </c>
      <c r="O1354" s="232">
        <v>3</v>
      </c>
      <c r="P1354" s="236">
        <f t="shared" ref="P1354:P1399" si="1084">E1354/O1354</f>
      </c>
      <c r="Q1354" s="237">
        <f>(M1354+M1355)/(O1354+O1355)</f>
      </c>
      <c r="R1354" s="238">
        <v>4</v>
      </c>
      <c r="S1354" s="237">
        <f>(O1354+O1355)/(K1354+K1355)</f>
      </c>
      <c r="T1354" s="238">
        <v>1</v>
      </c>
      <c r="U1354" s="239">
        <f>F1354/T1354</f>
      </c>
      <c r="V1354" s="240">
        <f>(F1354+500)/T1354</f>
      </c>
      <c r="W1354" s="239">
        <v>679.2</v>
      </c>
      <c r="X1354" s="240">
        <f>W1354/T1354</f>
      </c>
      <c r="Y1354" s="237">
        <f>T1354/R1354</f>
      </c>
      <c r="Z1354" s="240">
        <f>W1354/F1354</f>
      </c>
      <c r="AA1354" s="240">
        <f>W1354/(F1354+500)</f>
      </c>
      <c r="AB1354" s="238">
        <v>0</v>
      </c>
      <c r="AC1354" s="238">
        <v>0</v>
      </c>
      <c r="AD1354" s="237">
        <f>AB1354/T1354</f>
      </c>
      <c r="AE1354" s="240">
        <f>(W1354-AC1354)/(F1354+500)</f>
      </c>
      <c r="AF1354" s="240" t="s">
        <v>250</v>
      </c>
    </row>
    <row r="1355">
      <c r="A1355" s="320"/>
      <c r="B1355" s="316"/>
      <c r="C1355" s="256"/>
      <c r="D1355" s="231" t="s">
        <v>319</v>
      </c>
      <c r="E1355" s="232">
        <v>23.78</v>
      </c>
      <c r="F1355" s="233"/>
      <c r="G1355" s="232">
        <v>400</v>
      </c>
      <c r="H1355" s="232">
        <v>45</v>
      </c>
      <c r="I1355" s="234">
        <f t="shared" si="748"/>
      </c>
      <c r="J1355" s="235">
        <f t="shared" si="919"/>
      </c>
      <c r="K1355" s="232">
        <v>0</v>
      </c>
      <c r="L1355" s="235">
        <f t="shared" si="981"/>
      </c>
      <c r="M1355" s="232">
        <v>0</v>
      </c>
      <c r="N1355" s="236">
        <f t="shared" si="1043"/>
      </c>
      <c r="O1355" s="232">
        <v>0</v>
      </c>
      <c r="P1355" s="236">
        <f t="shared" si="1084"/>
      </c>
      <c r="Q1355" s="237"/>
      <c r="R1355" s="317"/>
      <c r="S1355" s="237"/>
      <c r="T1355" s="317"/>
      <c r="U1355" s="239"/>
      <c r="V1355" s="240"/>
      <c r="W1355" s="239"/>
      <c r="X1355" s="240"/>
      <c r="Y1355" s="237"/>
      <c r="Z1355" s="240"/>
      <c r="AA1355" s="240"/>
      <c r="AB1355" s="317"/>
      <c r="AC1355" s="317"/>
      <c r="AD1355" s="237"/>
      <c r="AE1355" s="240"/>
      <c r="AF1355" s="242" t="s">
        <v>299</v>
      </c>
    </row>
    <row r="1356">
      <c r="A1356" s="320"/>
      <c r="B1356" s="316" t="s">
        <v>322</v>
      </c>
      <c r="C1356" s="256" t="s">
        <v>265</v>
      </c>
      <c r="D1356" s="231" t="s">
        <v>251</v>
      </c>
      <c r="E1356" s="232">
        <v>1129.11</v>
      </c>
      <c r="F1356" s="233">
        <f>E1356+E1357</f>
      </c>
      <c r="G1356" s="232">
        <v>9032</v>
      </c>
      <c r="H1356" s="232">
        <v>521</v>
      </c>
      <c r="I1356" s="234">
        <f t="shared" si="748"/>
      </c>
      <c r="J1356" s="235">
        <f t="shared" si="919"/>
      </c>
      <c r="K1356" s="232">
        <v>22</v>
      </c>
      <c r="L1356" s="235">
        <f t="shared" si="981"/>
      </c>
      <c r="M1356" s="232">
        <v>0</v>
      </c>
      <c r="N1356" s="236">
        <f t="shared" si="1043"/>
      </c>
      <c r="O1356" s="232">
        <v>1</v>
      </c>
      <c r="P1356" s="236">
        <f t="shared" si="1084"/>
      </c>
      <c r="Q1356" s="237">
        <f>(M1356+M1357)/(O1356+O1357)</f>
      </c>
      <c r="R1356" s="238">
        <v>1</v>
      </c>
      <c r="S1356" s="237">
        <f>(O1356+O1357)/(K1356+K1357)</f>
      </c>
      <c r="T1356" s="238">
        <v>0</v>
      </c>
      <c r="U1356" s="239">
        <f>F1356/T1356</f>
      </c>
      <c r="V1356" s="240">
        <f>(F1356+500)/T1356</f>
      </c>
      <c r="W1356" s="241">
        <v>0</v>
      </c>
      <c r="X1356" s="240">
        <f>W1356/T1356</f>
      </c>
      <c r="Y1356" s="237">
        <f>T1356/R1356</f>
      </c>
      <c r="Z1356" s="240">
        <f>W1356/F1356</f>
      </c>
      <c r="AA1356" s="240">
        <f>W1356/(F1356+500)</f>
      </c>
      <c r="AB1356" s="238">
        <v>0</v>
      </c>
      <c r="AC1356" s="238">
        <v>0</v>
      </c>
      <c r="AD1356" s="237">
        <f>AB1356/T1356</f>
      </c>
      <c r="AE1356" s="240">
        <f>(W1356-AC1356)/(F1356+500)</f>
      </c>
      <c r="AF1356" s="240" t="s">
        <v>250</v>
      </c>
    </row>
    <row r="1357">
      <c r="A1357" s="320"/>
      <c r="B1357" s="316"/>
      <c r="C1357" s="256"/>
      <c r="D1357" s="231" t="s">
        <v>319</v>
      </c>
      <c r="E1357" s="232">
        <v>31.96</v>
      </c>
      <c r="F1357" s="233"/>
      <c r="G1357" s="232">
        <v>711</v>
      </c>
      <c r="H1357" s="232">
        <v>41</v>
      </c>
      <c r="I1357" s="234">
        <f t="shared" si="748"/>
      </c>
      <c r="J1357" s="235">
        <f t="shared" si="919"/>
      </c>
      <c r="K1357" s="232">
        <v>1</v>
      </c>
      <c r="L1357" s="235">
        <f t="shared" si="981"/>
      </c>
      <c r="M1357" s="232">
        <v>0</v>
      </c>
      <c r="N1357" s="236">
        <f t="shared" si="1043"/>
      </c>
      <c r="O1357" s="232">
        <v>0</v>
      </c>
      <c r="P1357" s="236">
        <f t="shared" si="1084"/>
      </c>
      <c r="Q1357" s="237"/>
      <c r="R1357" s="317"/>
      <c r="S1357" s="237"/>
      <c r="T1357" s="317"/>
      <c r="U1357" s="239"/>
      <c r="V1357" s="240"/>
      <c r="W1357" s="239"/>
      <c r="X1357" s="240"/>
      <c r="Y1357" s="237"/>
      <c r="Z1357" s="240"/>
      <c r="AA1357" s="240"/>
      <c r="AB1357" s="317"/>
      <c r="AC1357" s="317"/>
      <c r="AD1357" s="237"/>
      <c r="AE1357" s="240"/>
      <c r="AF1357" s="242" t="s">
        <v>299</v>
      </c>
    </row>
    <row r="1358">
      <c r="A1358" s="320"/>
      <c r="B1358" s="316" t="s">
        <v>323</v>
      </c>
      <c r="C1358" s="256" t="s">
        <v>265</v>
      </c>
      <c r="D1358" s="231" t="s">
        <v>251</v>
      </c>
      <c r="E1358" s="232">
        <v>481.92</v>
      </c>
      <c r="F1358" s="233">
        <f>E1358+E1359</f>
      </c>
      <c r="G1358" s="232">
        <v>3607</v>
      </c>
      <c r="H1358" s="232">
        <v>197</v>
      </c>
      <c r="I1358" s="234">
        <f t="shared" si="748"/>
      </c>
      <c r="J1358" s="235">
        <f t="shared" si="919"/>
      </c>
      <c r="K1358" s="232">
        <v>18</v>
      </c>
      <c r="L1358" s="235">
        <f t="shared" si="981"/>
      </c>
      <c r="M1358" s="232">
        <v>0</v>
      </c>
      <c r="N1358" s="236">
        <f t="shared" si="1043"/>
      </c>
      <c r="O1358" s="232">
        <v>3</v>
      </c>
      <c r="P1358" s="236">
        <f t="shared" si="1084"/>
      </c>
      <c r="Q1358" s="237">
        <f>(M1358+M1359)/(O1358+O1359)</f>
      </c>
      <c r="R1358" s="238">
        <v>3</v>
      </c>
      <c r="S1358" s="237">
        <f>(O1358+O1359)/(K1358+K1359)</f>
      </c>
      <c r="T1358" s="238">
        <v>1</v>
      </c>
      <c r="U1358" s="239">
        <f>F1358/T1358</f>
      </c>
      <c r="V1358" s="240">
        <f>(F1358+500)/T1358</f>
      </c>
      <c r="W1358" s="239">
        <v>763.2</v>
      </c>
      <c r="X1358" s="240">
        <f>W1358/T1358</f>
      </c>
      <c r="Y1358" s="237">
        <f>T1358/R1358</f>
      </c>
      <c r="Z1358" s="240">
        <f>W1358/F1358</f>
      </c>
      <c r="AA1358" s="240">
        <f>W1358/(F1358+500)</f>
      </c>
      <c r="AB1358" s="238">
        <v>0</v>
      </c>
      <c r="AC1358" s="238">
        <v>0</v>
      </c>
      <c r="AD1358" s="237">
        <f>AB1358/T1358</f>
      </c>
      <c r="AE1358" s="240">
        <f>(W1358-AC1358)/(F1358+500)</f>
      </c>
      <c r="AF1358" s="240" t="s">
        <v>250</v>
      </c>
    </row>
    <row r="1359">
      <c r="A1359" s="320"/>
      <c r="B1359" s="316"/>
      <c r="C1359" s="256"/>
      <c r="D1359" s="231" t="s">
        <v>319</v>
      </c>
      <c r="E1359" s="232">
        <v>37.71</v>
      </c>
      <c r="F1359" s="233"/>
      <c r="G1359" s="232">
        <v>888</v>
      </c>
      <c r="H1359" s="232">
        <v>61</v>
      </c>
      <c r="I1359" s="234">
        <f t="shared" si="748"/>
      </c>
      <c r="J1359" s="235">
        <f t="shared" si="919"/>
      </c>
      <c r="K1359" s="232">
        <v>0</v>
      </c>
      <c r="L1359" s="235">
        <f t="shared" si="981"/>
      </c>
      <c r="M1359" s="232">
        <v>0</v>
      </c>
      <c r="N1359" s="236">
        <f t="shared" si="1043"/>
      </c>
      <c r="O1359" s="232">
        <v>0</v>
      </c>
      <c r="P1359" s="236">
        <f t="shared" si="1084"/>
      </c>
      <c r="Q1359" s="237"/>
      <c r="R1359" s="317"/>
      <c r="S1359" s="237"/>
      <c r="T1359" s="317"/>
      <c r="U1359" s="239"/>
      <c r="V1359" s="240"/>
      <c r="W1359" s="239"/>
      <c r="X1359" s="240"/>
      <c r="Y1359" s="237"/>
      <c r="Z1359" s="240"/>
      <c r="AA1359" s="240"/>
      <c r="AB1359" s="317"/>
      <c r="AC1359" s="317"/>
      <c r="AD1359" s="237"/>
      <c r="AE1359" s="240"/>
      <c r="AF1359" s="242" t="s">
        <v>316</v>
      </c>
    </row>
    <row r="1360">
      <c r="A1360" s="320"/>
      <c r="B1360" s="316" t="s">
        <v>324</v>
      </c>
      <c r="C1360" s="256" t="s">
        <v>265</v>
      </c>
      <c r="D1360" s="231" t="s">
        <v>251</v>
      </c>
      <c r="E1360" s="232">
        <v>1727.16</v>
      </c>
      <c r="F1360" s="233">
        <f>E1360+E1361</f>
      </c>
      <c r="G1360" s="232">
        <v>9751</v>
      </c>
      <c r="H1360" s="232">
        <v>503</v>
      </c>
      <c r="I1360" s="234">
        <f t="shared" si="748"/>
      </c>
      <c r="J1360" s="235">
        <f t="shared" si="919"/>
      </c>
      <c r="K1360" s="232">
        <v>42</v>
      </c>
      <c r="L1360" s="235">
        <f t="shared" si="981"/>
      </c>
      <c r="M1360" s="232">
        <v>3</v>
      </c>
      <c r="N1360" s="236">
        <f t="shared" si="1043"/>
      </c>
      <c r="O1360" s="232">
        <v>8</v>
      </c>
      <c r="P1360" s="236">
        <f t="shared" si="1084"/>
      </c>
      <c r="Q1360" s="237">
        <f>(M1360+M1361)/(O1360+O1361)</f>
      </c>
      <c r="R1360" s="238">
        <v>10</v>
      </c>
      <c r="S1360" s="237">
        <f>(O1360+O1361)/(K1360+K1361)</f>
      </c>
      <c r="T1360" s="238">
        <v>5</v>
      </c>
      <c r="U1360" s="239">
        <f>F1360/T1360</f>
      </c>
      <c r="V1360" s="240">
        <f>(F1360+500)/T1360</f>
      </c>
      <c r="W1360" s="239">
        <v>8548.6</v>
      </c>
      <c r="X1360" s="240">
        <f>W1360/T1360</f>
      </c>
      <c r="Y1360" s="237">
        <f>T1360/R1360</f>
      </c>
      <c r="Z1360" s="240">
        <f>W1360/F1360</f>
      </c>
      <c r="AA1360" s="240">
        <f>W1360/(F1360+500)</f>
      </c>
      <c r="AB1360" s="238">
        <v>3</v>
      </c>
      <c r="AC1360" s="238">
        <v>5577.6</v>
      </c>
      <c r="AD1360" s="237">
        <f>AB1360/T1360</f>
      </c>
      <c r="AE1360" s="240">
        <f>(W1360-AC1360)/(F1360+500)</f>
      </c>
      <c r="AF1360" s="240" t="s">
        <v>250</v>
      </c>
    </row>
    <row r="1361">
      <c r="A1361" s="320"/>
      <c r="B1361" s="316"/>
      <c r="C1361" s="256"/>
      <c r="D1361" s="231" t="s">
        <v>319</v>
      </c>
      <c r="E1361" s="232">
        <v>6.25</v>
      </c>
      <c r="F1361" s="233"/>
      <c r="G1361" s="232">
        <v>683</v>
      </c>
      <c r="H1361" s="232">
        <v>49</v>
      </c>
      <c r="I1361" s="234">
        <f t="shared" si="748"/>
      </c>
      <c r="J1361" s="235">
        <f t="shared" si="919"/>
      </c>
      <c r="K1361" s="232">
        <v>0</v>
      </c>
      <c r="L1361" s="235">
        <f t="shared" si="981"/>
      </c>
      <c r="M1361" s="232">
        <v>0</v>
      </c>
      <c r="N1361" s="236">
        <f t="shared" si="1043"/>
      </c>
      <c r="O1361" s="232">
        <v>0</v>
      </c>
      <c r="P1361" s="236">
        <f t="shared" si="1084"/>
      </c>
      <c r="Q1361" s="237"/>
      <c r="R1361" s="317"/>
      <c r="S1361" s="237"/>
      <c r="T1361" s="317"/>
      <c r="U1361" s="239"/>
      <c r="V1361" s="240"/>
      <c r="W1361" s="239"/>
      <c r="X1361" s="240"/>
      <c r="Y1361" s="237"/>
      <c r="Z1361" s="240"/>
      <c r="AA1361" s="240"/>
      <c r="AB1361" s="317"/>
      <c r="AC1361" s="317"/>
      <c r="AD1361" s="237"/>
      <c r="AE1361" s="240"/>
      <c r="AF1361" s="242" t="s">
        <v>316</v>
      </c>
    </row>
    <row r="1362">
      <c r="A1362" s="320"/>
      <c r="B1362" s="246" t="s">
        <v>257</v>
      </c>
      <c r="C1362" s="246"/>
      <c r="D1362" s="246"/>
      <c r="E1362" s="247">
        <f>SUM(E1354:E1361)</f>
      </c>
      <c r="F1362" s="247">
        <f>SUM(F1354:F1361)</f>
      </c>
      <c r="G1362" s="247">
        <f>SUM(G1354:G1361)</f>
      </c>
      <c r="H1362" s="247">
        <f>SUM(H1354:H1361)</f>
      </c>
      <c r="I1362" s="248">
        <f t="shared" si="748"/>
      </c>
      <c r="J1362" s="249">
        <f t="shared" si="919"/>
      </c>
      <c r="K1362" s="247">
        <f>SUM(K1354:K1361)</f>
      </c>
      <c r="L1362" s="249">
        <f t="shared" si="981"/>
      </c>
      <c r="M1362" s="247">
        <f>SUM(M1354:M1361)</f>
      </c>
      <c r="N1362" s="250">
        <f t="shared" si="1043"/>
      </c>
      <c r="O1362" s="247">
        <f>SUM(O1354:O1361)</f>
      </c>
      <c r="P1362" s="250">
        <f t="shared" si="1084"/>
      </c>
      <c r="Q1362" s="251">
        <f>M1362/O1362</f>
      </c>
      <c r="R1362" s="247">
        <f>SUM(R1354:R1361)</f>
      </c>
      <c r="S1362" s="251">
        <f>(O1362+O1362)/(K1362+K1362)</f>
      </c>
      <c r="T1362" s="247">
        <f>SUM(T1354:T1361)</f>
      </c>
      <c r="U1362" s="252">
        <f t="shared" ref="U1362:U1363" si="124">F1362/T1362</f>
      </c>
      <c r="V1362" s="253">
        <f>(F1362+5*500)/T1362</f>
      </c>
      <c r="W1362" s="249">
        <f>SUM(W1354:W1361)</f>
      </c>
      <c r="X1362" s="254">
        <f t="shared" ref="X1362:X1363" si="292">W1362/T1362</f>
      </c>
      <c r="Y1362" s="251">
        <f t="shared" ref="Y1362:Y1363" si="430">T1362/R1362</f>
      </c>
      <c r="Z1362" s="253">
        <f t="shared" ref="Z1362:Z1363" si="568">W1362/F1362</f>
      </c>
      <c r="AA1362" s="253">
        <f>W1362/(F1362+COUNT(W1354:W1361)*500)</f>
      </c>
      <c r="AB1362" s="247">
        <f>SUM(AB1354:AB1361)</f>
      </c>
      <c r="AC1362" s="247">
        <f>SUM(AC1354:AC1361)</f>
      </c>
      <c r="AD1362" s="251">
        <f t="shared" ref="AD1362:AD1363" si="706">AB1362/T1362</f>
      </c>
      <c r="AE1362" s="255">
        <f>(W1362-AC1362)/(F1362+COUNT(W1354:W1361))</f>
      </c>
      <c r="AF1362" s="240"/>
    </row>
    <row r="1363">
      <c r="A1363" s="320"/>
      <c r="B1363" s="316" t="s">
        <v>256</v>
      </c>
      <c r="C1363" s="256" t="s">
        <v>248</v>
      </c>
      <c r="D1363" s="231" t="s">
        <v>251</v>
      </c>
      <c r="E1363" s="232">
        <v>1861.04</v>
      </c>
      <c r="F1363" s="233">
        <f>E1363+E1364</f>
      </c>
      <c r="G1363" s="232">
        <v>10639</v>
      </c>
      <c r="H1363" s="232">
        <v>478</v>
      </c>
      <c r="I1363" s="234">
        <f t="shared" si="748"/>
      </c>
      <c r="J1363" s="235">
        <f t="shared" si="919"/>
      </c>
      <c r="K1363" s="232">
        <v>31</v>
      </c>
      <c r="L1363" s="235">
        <f t="shared" si="981"/>
      </c>
      <c r="M1363" s="232">
        <v>1</v>
      </c>
      <c r="N1363" s="236">
        <f t="shared" si="1043"/>
      </c>
      <c r="O1363" s="232">
        <v>2</v>
      </c>
      <c r="P1363" s="236">
        <f t="shared" si="1084"/>
      </c>
      <c r="Q1363" s="237">
        <f>(M1363+M1364)/(O1363+O1364)</f>
      </c>
      <c r="R1363" s="238">
        <v>4</v>
      </c>
      <c r="S1363" s="237">
        <f>(O1363+O1364)/(K1363+K1364)</f>
      </c>
      <c r="T1363" s="238">
        <v>1</v>
      </c>
      <c r="U1363" s="239">
        <f t="shared" si="124"/>
      </c>
      <c r="V1363" s="240">
        <f>(F1363+500)/T1363</f>
      </c>
      <c r="W1363" s="239">
        <v>2088</v>
      </c>
      <c r="X1363" s="240">
        <f t="shared" si="292"/>
      </c>
      <c r="Y1363" s="237">
        <f t="shared" si="430"/>
      </c>
      <c r="Z1363" s="240">
        <f t="shared" si="568"/>
      </c>
      <c r="AA1363" s="240">
        <f>W1363/(F1363+500)</f>
      </c>
      <c r="AB1363" s="238">
        <v>0</v>
      </c>
      <c r="AC1363" s="238">
        <v>0</v>
      </c>
      <c r="AD1363" s="237">
        <f t="shared" si="706"/>
      </c>
      <c r="AE1363" s="240">
        <f>(W1363-AC1363)/(F1363+500)</f>
      </c>
      <c r="AF1363" s="240" t="s">
        <v>250</v>
      </c>
    </row>
    <row r="1364">
      <c r="A1364" s="320"/>
      <c r="B1364" s="316"/>
      <c r="C1364" s="256"/>
      <c r="D1364" s="231" t="s">
        <v>319</v>
      </c>
      <c r="E1364" s="232">
        <v>13.09</v>
      </c>
      <c r="F1364" s="233"/>
      <c r="G1364" s="232">
        <v>661</v>
      </c>
      <c r="H1364" s="232">
        <v>34</v>
      </c>
      <c r="I1364" s="234">
        <f t="shared" si="748"/>
      </c>
      <c r="J1364" s="235">
        <f t="shared" si="919"/>
      </c>
      <c r="K1364" s="232">
        <v>0</v>
      </c>
      <c r="L1364" s="235">
        <f t="shared" si="981"/>
      </c>
      <c r="M1364" s="232">
        <v>0</v>
      </c>
      <c r="N1364" s="236">
        <f t="shared" si="1043"/>
      </c>
      <c r="O1364" s="232">
        <v>0</v>
      </c>
      <c r="P1364" s="236">
        <f t="shared" si="1084"/>
      </c>
      <c r="Q1364" s="237"/>
      <c r="R1364" s="317"/>
      <c r="S1364" s="237"/>
      <c r="T1364" s="317"/>
      <c r="U1364" s="239"/>
      <c r="V1364" s="240"/>
      <c r="W1364" s="239"/>
      <c r="X1364" s="240"/>
      <c r="Y1364" s="237"/>
      <c r="Z1364" s="240"/>
      <c r="AA1364" s="240"/>
      <c r="AB1364" s="317"/>
      <c r="AC1364" s="317"/>
      <c r="AD1364" s="237"/>
      <c r="AE1364" s="240"/>
      <c r="AF1364" s="242" t="s">
        <v>316</v>
      </c>
    </row>
    <row r="1365">
      <c r="A1365" s="320"/>
      <c r="B1365" s="316" t="s">
        <v>258</v>
      </c>
      <c r="C1365" s="256" t="s">
        <v>248</v>
      </c>
      <c r="D1365" s="231" t="s">
        <v>251</v>
      </c>
      <c r="E1365" s="232">
        <v>1428.25</v>
      </c>
      <c r="F1365" s="233">
        <f>E1365+E1366</f>
      </c>
      <c r="G1365" s="232">
        <v>7221</v>
      </c>
      <c r="H1365" s="232">
        <v>276</v>
      </c>
      <c r="I1365" s="234">
        <f t="shared" si="748"/>
      </c>
      <c r="J1365" s="235">
        <f t="shared" si="919"/>
      </c>
      <c r="K1365" s="232">
        <v>16</v>
      </c>
      <c r="L1365" s="235">
        <f t="shared" si="981"/>
      </c>
      <c r="M1365" s="232">
        <v>1</v>
      </c>
      <c r="N1365" s="236">
        <f t="shared" si="1043"/>
      </c>
      <c r="O1365" s="232">
        <v>3</v>
      </c>
      <c r="P1365" s="236">
        <f t="shared" si="1084"/>
      </c>
      <c r="Q1365" s="237">
        <f>(M1365+M1366)/(O1365+O1366)</f>
      </c>
      <c r="R1365" s="238">
        <v>3</v>
      </c>
      <c r="S1365" s="237">
        <f>(O1365+O1366)/(K1365+K1366)</f>
      </c>
      <c r="T1365" s="238">
        <v>1</v>
      </c>
      <c r="U1365" s="239">
        <f>F1365/T1365</f>
      </c>
      <c r="V1365" s="240">
        <f>(F1365+500)/T1365</f>
      </c>
      <c r="W1365" s="239">
        <v>710.3999999999996</v>
      </c>
      <c r="X1365" s="240">
        <f>W1365/T1365</f>
      </c>
      <c r="Y1365" s="237">
        <f>T1365/R1365</f>
      </c>
      <c r="Z1365" s="240">
        <f>W1365/F1365</f>
      </c>
      <c r="AA1365" s="240">
        <f>W1365/(F1365+500)</f>
      </c>
      <c r="AB1365" s="238">
        <v>1</v>
      </c>
      <c r="AC1365" s="238">
        <v>710.4</v>
      </c>
      <c r="AD1365" s="237">
        <f>AB1365/T1365</f>
      </c>
      <c r="AE1365" s="240">
        <f>(W1365-AC1365)/(F1365+500)</f>
      </c>
      <c r="AF1365" s="240" t="s">
        <v>250</v>
      </c>
    </row>
    <row r="1366">
      <c r="A1366" s="320"/>
      <c r="B1366" s="316"/>
      <c r="C1366" s="256"/>
      <c r="D1366" s="231" t="s">
        <v>319</v>
      </c>
      <c r="E1366" s="232">
        <v>35.28</v>
      </c>
      <c r="F1366" s="233"/>
      <c r="G1366" s="232">
        <v>819</v>
      </c>
      <c r="H1366" s="232">
        <v>51</v>
      </c>
      <c r="I1366" s="234">
        <f t="shared" si="748"/>
      </c>
      <c r="J1366" s="235">
        <f t="shared" si="919"/>
      </c>
      <c r="K1366" s="232">
        <v>0</v>
      </c>
      <c r="L1366" s="235">
        <f t="shared" si="981"/>
      </c>
      <c r="M1366" s="232">
        <v>0</v>
      </c>
      <c r="N1366" s="236">
        <f t="shared" si="1043"/>
      </c>
      <c r="O1366" s="232">
        <v>0</v>
      </c>
      <c r="P1366" s="236">
        <f t="shared" si="1084"/>
      </c>
      <c r="Q1366" s="237"/>
      <c r="R1366" s="317"/>
      <c r="S1366" s="237"/>
      <c r="T1366" s="317"/>
      <c r="U1366" s="239"/>
      <c r="V1366" s="240"/>
      <c r="W1366" s="239"/>
      <c r="X1366" s="240"/>
      <c r="Y1366" s="237"/>
      <c r="Z1366" s="240"/>
      <c r="AA1366" s="240"/>
      <c r="AB1366" s="317"/>
      <c r="AC1366" s="317"/>
      <c r="AD1366" s="237"/>
      <c r="AE1366" s="240"/>
      <c r="AF1366" s="242" t="s">
        <v>316</v>
      </c>
    </row>
    <row r="1367">
      <c r="A1367" s="320"/>
      <c r="B1367" s="316" t="s">
        <v>260</v>
      </c>
      <c r="C1367" s="256" t="s">
        <v>248</v>
      </c>
      <c r="D1367" s="231" t="s">
        <v>251</v>
      </c>
      <c r="E1367" s="232">
        <v>1948.74</v>
      </c>
      <c r="F1367" s="233">
        <f>E1367+E1368</f>
      </c>
      <c r="G1367" s="232">
        <v>12143</v>
      </c>
      <c r="H1367" s="232">
        <v>511</v>
      </c>
      <c r="I1367" s="234">
        <f t="shared" si="748"/>
      </c>
      <c r="J1367" s="235">
        <f t="shared" si="919"/>
      </c>
      <c r="K1367" s="232">
        <v>31</v>
      </c>
      <c r="L1367" s="235">
        <f t="shared" si="981"/>
      </c>
      <c r="M1367" s="232">
        <v>1</v>
      </c>
      <c r="N1367" s="236">
        <f t="shared" si="1043"/>
      </c>
      <c r="O1367" s="232">
        <v>1</v>
      </c>
      <c r="P1367" s="236">
        <f t="shared" si="1084"/>
      </c>
      <c r="Q1367" s="237">
        <f>(M1367+M1368)/(O1367+O1368)</f>
      </c>
      <c r="R1367" s="238">
        <v>3</v>
      </c>
      <c r="S1367" s="237">
        <f>(O1367+O1368)/(K1367+K1368)</f>
      </c>
      <c r="T1367" s="238">
        <v>1</v>
      </c>
      <c r="U1367" s="239">
        <f>F1367/T1367</f>
      </c>
      <c r="V1367" s="240">
        <f>(F1367+500)/T1367</f>
      </c>
      <c r="W1367" s="239">
        <v>2911.2000000000007</v>
      </c>
      <c r="X1367" s="240">
        <f>W1367/T1367</f>
      </c>
      <c r="Y1367" s="237">
        <f>T1367/R1367</f>
      </c>
      <c r="Z1367" s="240">
        <f>W1367/F1367</f>
      </c>
      <c r="AA1367" s="240">
        <f>W1367/(F1367+500)</f>
      </c>
      <c r="AB1367" s="238">
        <v>1</v>
      </c>
      <c r="AC1367" s="317">
        <v>2911.2</v>
      </c>
      <c r="AD1367" s="237">
        <f>AB1367/T1367</f>
      </c>
      <c r="AE1367" s="240">
        <f>(W1367-AC1367)/(F1367+500)</f>
      </c>
      <c r="AF1367" s="240" t="s">
        <v>250</v>
      </c>
    </row>
    <row r="1368">
      <c r="A1368" s="320"/>
      <c r="B1368" s="316"/>
      <c r="C1368" s="256"/>
      <c r="D1368" s="231" t="s">
        <v>319</v>
      </c>
      <c r="E1368" s="232">
        <v>26.75</v>
      </c>
      <c r="F1368" s="233"/>
      <c r="G1368" s="232">
        <v>922</v>
      </c>
      <c r="H1368" s="232">
        <v>61</v>
      </c>
      <c r="I1368" s="234">
        <f t="shared" si="748"/>
      </c>
      <c r="J1368" s="235">
        <f t="shared" si="919"/>
      </c>
      <c r="K1368" s="232">
        <v>1</v>
      </c>
      <c r="L1368" s="235">
        <f t="shared" si="981"/>
      </c>
      <c r="M1368" s="232">
        <v>0</v>
      </c>
      <c r="N1368" s="236">
        <f t="shared" si="1043"/>
      </c>
      <c r="O1368" s="232">
        <v>0</v>
      </c>
      <c r="P1368" s="236">
        <f t="shared" si="1084"/>
      </c>
      <c r="Q1368" s="237"/>
      <c r="R1368" s="317"/>
      <c r="S1368" s="237"/>
      <c r="T1368" s="317"/>
      <c r="U1368" s="239"/>
      <c r="V1368" s="240"/>
      <c r="W1368" s="239"/>
      <c r="X1368" s="240"/>
      <c r="Y1368" s="237"/>
      <c r="Z1368" s="240"/>
      <c r="AA1368" s="240"/>
      <c r="AB1368" s="317"/>
      <c r="AC1368" s="317"/>
      <c r="AD1368" s="237"/>
      <c r="AE1368" s="240"/>
      <c r="AF1368" s="242" t="s">
        <v>316</v>
      </c>
    </row>
    <row r="1369">
      <c r="A1369" s="320"/>
      <c r="B1369" s="316" t="s">
        <v>261</v>
      </c>
      <c r="C1369" s="256" t="s">
        <v>248</v>
      </c>
      <c r="D1369" s="231" t="s">
        <v>251</v>
      </c>
      <c r="E1369" s="232">
        <v>591.6</v>
      </c>
      <c r="F1369" s="233">
        <f>E1369+E1370</f>
      </c>
      <c r="G1369" s="232">
        <v>3235</v>
      </c>
      <c r="H1369" s="232">
        <v>123</v>
      </c>
      <c r="I1369" s="234">
        <f t="shared" si="748"/>
      </c>
      <c r="J1369" s="235">
        <f t="shared" si="919"/>
      </c>
      <c r="K1369" s="232">
        <v>15</v>
      </c>
      <c r="L1369" s="235">
        <f t="shared" si="981"/>
      </c>
      <c r="M1369" s="232">
        <v>0</v>
      </c>
      <c r="N1369" s="236">
        <f t="shared" si="1043"/>
      </c>
      <c r="O1369" s="232">
        <v>1</v>
      </c>
      <c r="P1369" s="236">
        <f t="shared" si="1084"/>
      </c>
      <c r="Q1369" s="237">
        <f>(M1369+M1370)/(O1369+O1370)</f>
      </c>
      <c r="R1369" s="238">
        <v>2</v>
      </c>
      <c r="S1369" s="237">
        <f>(O1369+O1370)/(K1369+K1370)</f>
      </c>
      <c r="T1369" s="238">
        <v>0</v>
      </c>
      <c r="U1369" s="239">
        <f>F1369/T1369</f>
      </c>
      <c r="V1369" s="240">
        <f>(F1369+500)/T1369</f>
      </c>
      <c r="W1369" s="241">
        <v>0</v>
      </c>
      <c r="X1369" s="240">
        <f>W1369/T1369</f>
      </c>
      <c r="Y1369" s="237">
        <f>T1369/R1369</f>
      </c>
      <c r="Z1369" s="240">
        <f>W1369/F1369</f>
      </c>
      <c r="AA1369" s="240">
        <f>W1369/(F1369+500)</f>
      </c>
      <c r="AB1369" s="238">
        <v>0</v>
      </c>
      <c r="AC1369" s="238">
        <v>0</v>
      </c>
      <c r="AD1369" s="237">
        <f>AB1369/T1369</f>
      </c>
      <c r="AE1369" s="240">
        <f>(W1369-AC1369)/(F1369+500)</f>
      </c>
      <c r="AF1369" s="240" t="s">
        <v>250</v>
      </c>
    </row>
    <row r="1370">
      <c r="A1370" s="320"/>
      <c r="B1370" s="316"/>
      <c r="C1370" s="256"/>
      <c r="D1370" s="231" t="s">
        <v>319</v>
      </c>
      <c r="E1370" s="232">
        <v>43.26</v>
      </c>
      <c r="F1370" s="233"/>
      <c r="G1370" s="232">
        <v>993</v>
      </c>
      <c r="H1370" s="232">
        <v>59</v>
      </c>
      <c r="I1370" s="234">
        <f t="shared" si="748"/>
      </c>
      <c r="J1370" s="235">
        <f t="shared" si="919"/>
      </c>
      <c r="K1370" s="232">
        <v>0</v>
      </c>
      <c r="L1370" s="235">
        <f t="shared" si="981"/>
      </c>
      <c r="M1370" s="232">
        <v>0</v>
      </c>
      <c r="N1370" s="236">
        <f t="shared" si="1043"/>
      </c>
      <c r="O1370" s="232">
        <v>0</v>
      </c>
      <c r="P1370" s="236">
        <f t="shared" si="1084"/>
      </c>
      <c r="Q1370" s="237"/>
      <c r="R1370" s="317"/>
      <c r="S1370" s="237"/>
      <c r="T1370" s="317"/>
      <c r="U1370" s="239"/>
      <c r="V1370" s="240"/>
      <c r="W1370" s="239"/>
      <c r="X1370" s="240"/>
      <c r="Y1370" s="237"/>
      <c r="Z1370" s="240"/>
      <c r="AA1370" s="240"/>
      <c r="AB1370" s="317"/>
      <c r="AC1370" s="317"/>
      <c r="AD1370" s="237"/>
      <c r="AE1370" s="240"/>
      <c r="AF1370" s="242" t="s">
        <v>316</v>
      </c>
    </row>
    <row r="1371">
      <c r="A1371" s="320"/>
      <c r="B1371" s="246" t="s">
        <v>257</v>
      </c>
      <c r="C1371" s="246"/>
      <c r="D1371" s="246"/>
      <c r="E1371" s="247">
        <f>SUM(E1363:E1370)</f>
      </c>
      <c r="F1371" s="247">
        <f>SUM(F1363:F1370)</f>
      </c>
      <c r="G1371" s="247">
        <f>SUM(G1363:G1370)</f>
      </c>
      <c r="H1371" s="247">
        <f>SUM(H1363:H1370)</f>
      </c>
      <c r="I1371" s="248">
        <f t="shared" si="748"/>
      </c>
      <c r="J1371" s="249">
        <f t="shared" si="919"/>
      </c>
      <c r="K1371" s="247">
        <f>SUM(K1363:K1370)</f>
      </c>
      <c r="L1371" s="249">
        <f t="shared" si="981"/>
      </c>
      <c r="M1371" s="247">
        <f>SUM(M1363:M1370)</f>
      </c>
      <c r="N1371" s="250">
        <f t="shared" si="1043"/>
      </c>
      <c r="O1371" s="247">
        <f>SUM(O1363:O1370)</f>
      </c>
      <c r="P1371" s="250">
        <f t="shared" si="1084"/>
      </c>
      <c r="Q1371" s="251">
        <f>M1371/O1371</f>
      </c>
      <c r="R1371" s="247">
        <f>SUM(R1363:R1370)</f>
      </c>
      <c r="S1371" s="251">
        <f>(O1371+O1371)/(K1371+K1371)</f>
      </c>
      <c r="T1371" s="247">
        <f>SUM(T1363:T1370)</f>
      </c>
      <c r="U1371" s="252">
        <f t="shared" ref="U1371:U1372" si="125">F1371/T1371</f>
      </c>
      <c r="V1371" s="253">
        <f>(F1371+5*500)/T1371</f>
      </c>
      <c r="W1371" s="249">
        <f>SUM(W1363:W1370)</f>
      </c>
      <c r="X1371" s="254">
        <f t="shared" ref="X1371:X1372" si="293">W1371/T1371</f>
      </c>
      <c r="Y1371" s="251">
        <f t="shared" ref="Y1371:Y1372" si="431">T1371/R1371</f>
      </c>
      <c r="Z1371" s="253">
        <f t="shared" ref="Z1371:Z1372" si="569">W1371/F1371</f>
      </c>
      <c r="AA1371" s="253">
        <f>W1371/(F1371+COUNT(W1363:W1370)*500)</f>
      </c>
      <c r="AB1371" s="247">
        <f>SUM(AB1363:AB1370)</f>
      </c>
      <c r="AC1371" s="247">
        <f>SUM(AC1363:AC1370)</f>
      </c>
      <c r="AD1371" s="251">
        <f t="shared" ref="AD1371:AD1372" si="707">AB1371/T1371</f>
      </c>
      <c r="AE1371" s="255">
        <f>(W1371-AC1371)/(F1371+COUNT(W1363:W1370))</f>
      </c>
      <c r="AF1371" s="240"/>
    </row>
    <row r="1372">
      <c r="A1372" s="320"/>
      <c r="B1372" s="316" t="s">
        <v>262</v>
      </c>
      <c r="C1372" s="256" t="s">
        <v>273</v>
      </c>
      <c r="D1372" s="231" t="s">
        <v>251</v>
      </c>
      <c r="E1372" s="232">
        <v>209.67</v>
      </c>
      <c r="F1372" s="233">
        <f>E1372+E1373</f>
      </c>
      <c r="G1372" s="232">
        <v>1168</v>
      </c>
      <c r="H1372" s="232">
        <v>65</v>
      </c>
      <c r="I1372" s="234">
        <f t="shared" si="748"/>
      </c>
      <c r="J1372" s="235">
        <f t="shared" si="919"/>
      </c>
      <c r="K1372" s="232">
        <v>3</v>
      </c>
      <c r="L1372" s="235">
        <f t="shared" si="981"/>
      </c>
      <c r="M1372" s="232">
        <v>0</v>
      </c>
      <c r="N1372" s="236">
        <f t="shared" si="1043"/>
      </c>
      <c r="O1372" s="232">
        <v>0</v>
      </c>
      <c r="P1372" s="236">
        <f t="shared" si="1084"/>
      </c>
      <c r="Q1372" s="237">
        <f>(M1372+M1373)/(O1372+O1373)</f>
      </c>
      <c r="R1372" s="238">
        <v>0</v>
      </c>
      <c r="S1372" s="237">
        <f>(O1372+O1373)/(K1372+K1373)</f>
      </c>
      <c r="T1372" s="238">
        <v>0</v>
      </c>
      <c r="U1372" s="239">
        <f t="shared" si="125"/>
      </c>
      <c r="V1372" s="240">
        <f>(F1372+500)/T1372</f>
      </c>
      <c r="W1372" s="241">
        <v>0</v>
      </c>
      <c r="X1372" s="240">
        <f t="shared" si="293"/>
      </c>
      <c r="Y1372" s="237">
        <f t="shared" si="431"/>
      </c>
      <c r="Z1372" s="240">
        <f t="shared" si="569"/>
      </c>
      <c r="AA1372" s="240">
        <f>W1372/(F1372+500)</f>
      </c>
      <c r="AB1372" s="238">
        <v>0</v>
      </c>
      <c r="AC1372" s="238">
        <v>0</v>
      </c>
      <c r="AD1372" s="237">
        <f t="shared" si="707"/>
      </c>
      <c r="AE1372" s="240">
        <f>(W1372-AC1372)/(F1372+500)</f>
      </c>
      <c r="AF1372" s="240" t="s">
        <v>250</v>
      </c>
    </row>
    <row r="1373">
      <c r="A1373" s="320"/>
      <c r="B1373" s="316"/>
      <c r="C1373" s="256"/>
      <c r="D1373" s="231" t="s">
        <v>319</v>
      </c>
      <c r="E1373" s="232">
        <v>36.01</v>
      </c>
      <c r="F1373" s="233"/>
      <c r="G1373" s="232">
        <v>859</v>
      </c>
      <c r="H1373" s="232">
        <v>55</v>
      </c>
      <c r="I1373" s="234">
        <f t="shared" si="748"/>
      </c>
      <c r="J1373" s="235">
        <f t="shared" si="919"/>
      </c>
      <c r="K1373" s="232">
        <v>0</v>
      </c>
      <c r="L1373" s="235">
        <f t="shared" si="981"/>
      </c>
      <c r="M1373" s="232">
        <v>0</v>
      </c>
      <c r="N1373" s="236">
        <f t="shared" si="1043"/>
      </c>
      <c r="O1373" s="232">
        <v>0</v>
      </c>
      <c r="P1373" s="236">
        <f t="shared" si="1084"/>
      </c>
      <c r="Q1373" s="237"/>
      <c r="R1373" s="317"/>
      <c r="S1373" s="237"/>
      <c r="T1373" s="317"/>
      <c r="U1373" s="239"/>
      <c r="V1373" s="240"/>
      <c r="W1373" s="239"/>
      <c r="X1373" s="240"/>
      <c r="Y1373" s="237"/>
      <c r="Z1373" s="240"/>
      <c r="AA1373" s="240"/>
      <c r="AB1373" s="317"/>
      <c r="AC1373" s="317"/>
      <c r="AD1373" s="237"/>
      <c r="AE1373" s="240"/>
      <c r="AF1373" s="242" t="s">
        <v>316</v>
      </c>
    </row>
    <row r="1374">
      <c r="A1374" s="320"/>
      <c r="B1374" s="316" t="s">
        <v>263</v>
      </c>
      <c r="C1374" s="256" t="s">
        <v>273</v>
      </c>
      <c r="D1374" s="231" t="s">
        <v>251</v>
      </c>
      <c r="E1374" s="232">
        <v>996.47</v>
      </c>
      <c r="F1374" s="233">
        <f>E1374+E1375</f>
      </c>
      <c r="G1374" s="303">
        <v>6084</v>
      </c>
      <c r="H1374" s="303">
        <v>236</v>
      </c>
      <c r="I1374" s="234">
        <f t="shared" si="748"/>
      </c>
      <c r="J1374" s="235">
        <f t="shared" si="919"/>
      </c>
      <c r="K1374" s="232">
        <v>16</v>
      </c>
      <c r="L1374" s="235">
        <f t="shared" si="981"/>
      </c>
      <c r="M1374" s="232">
        <v>1</v>
      </c>
      <c r="N1374" s="236">
        <f t="shared" si="1043"/>
      </c>
      <c r="O1374" s="232">
        <v>3</v>
      </c>
      <c r="P1374" s="236">
        <f t="shared" si="1084"/>
      </c>
      <c r="Q1374" s="237">
        <f>(M1374+M1375)/(O1374+O1375)</f>
      </c>
      <c r="R1374" s="238">
        <v>4</v>
      </c>
      <c r="S1374" s="237">
        <f>(O1374+O1375)/(K1374+K1375)</f>
      </c>
      <c r="T1374" s="238">
        <v>1</v>
      </c>
      <c r="U1374" s="239">
        <f>F1374/T1374</f>
      </c>
      <c r="V1374" s="240">
        <f>(F1374+500)/T1374</f>
      </c>
      <c r="W1374" s="241">
        <v>2592</v>
      </c>
      <c r="X1374" s="240">
        <f>W1374/T1374</f>
      </c>
      <c r="Y1374" s="237">
        <f>T1374/R1374</f>
      </c>
      <c r="Z1374" s="240">
        <f>W1374/F1374</f>
      </c>
      <c r="AA1374" s="240">
        <f>W1374/(F1374+500)</f>
      </c>
      <c r="AB1374" s="238">
        <v>0</v>
      </c>
      <c r="AC1374" s="238">
        <v>0</v>
      </c>
      <c r="AD1374" s="237">
        <f>AB1374/T1374</f>
      </c>
      <c r="AE1374" s="240">
        <f>(W1374-AC1374)/(F1374+500)</f>
      </c>
      <c r="AF1374" s="240" t="s">
        <v>250</v>
      </c>
    </row>
    <row r="1375">
      <c r="A1375" s="320"/>
      <c r="B1375" s="316"/>
      <c r="C1375" s="256"/>
      <c r="D1375" s="231" t="s">
        <v>319</v>
      </c>
      <c r="E1375" s="232">
        <v>39.14</v>
      </c>
      <c r="F1375" s="233"/>
      <c r="G1375" s="303">
        <v>915</v>
      </c>
      <c r="H1375" s="303">
        <v>73</v>
      </c>
      <c r="I1375" s="234">
        <f t="shared" si="748"/>
      </c>
      <c r="J1375" s="235">
        <f t="shared" si="919"/>
      </c>
      <c r="K1375" s="232">
        <v>1</v>
      </c>
      <c r="L1375" s="235">
        <f t="shared" si="981"/>
      </c>
      <c r="M1375" s="232">
        <v>0</v>
      </c>
      <c r="N1375" s="236">
        <f t="shared" si="1043"/>
      </c>
      <c r="O1375" s="232">
        <v>0</v>
      </c>
      <c r="P1375" s="236">
        <f t="shared" si="1084"/>
      </c>
      <c r="Q1375" s="237"/>
      <c r="R1375" s="317"/>
      <c r="S1375" s="237"/>
      <c r="T1375" s="317"/>
      <c r="U1375" s="239"/>
      <c r="V1375" s="240"/>
      <c r="W1375" s="239"/>
      <c r="X1375" s="240"/>
      <c r="Y1375" s="237"/>
      <c r="Z1375" s="240"/>
      <c r="AA1375" s="240"/>
      <c r="AB1375" s="317"/>
      <c r="AC1375" s="317"/>
      <c r="AD1375" s="237"/>
      <c r="AE1375" s="240"/>
      <c r="AF1375" s="242" t="s">
        <v>316</v>
      </c>
    </row>
    <row r="1376">
      <c r="A1376" s="320"/>
      <c r="B1376" s="316" t="s">
        <v>264</v>
      </c>
      <c r="C1376" s="256" t="s">
        <v>273</v>
      </c>
      <c r="D1376" s="231" t="s">
        <v>251</v>
      </c>
      <c r="E1376" s="232">
        <v>1318.57</v>
      </c>
      <c r="F1376" s="233">
        <f>E1376+E1377</f>
      </c>
      <c r="G1376" s="303">
        <v>8578</v>
      </c>
      <c r="H1376" s="303">
        <v>260</v>
      </c>
      <c r="I1376" s="234">
        <f t="shared" si="748"/>
      </c>
      <c r="J1376" s="235">
        <f t="shared" si="919"/>
      </c>
      <c r="K1376" s="232">
        <v>14</v>
      </c>
      <c r="L1376" s="235">
        <f t="shared" si="981"/>
      </c>
      <c r="M1376" s="232">
        <v>1</v>
      </c>
      <c r="N1376" s="236">
        <f t="shared" si="1043"/>
      </c>
      <c r="O1376" s="232">
        <v>3</v>
      </c>
      <c r="P1376" s="236">
        <f t="shared" si="1084"/>
      </c>
      <c r="Q1376" s="237">
        <f>(M1376+M1377)/(O1376+O1377)</f>
      </c>
      <c r="R1376" s="238">
        <v>7</v>
      </c>
      <c r="S1376" s="237">
        <f>(O1376+O1377)/(K1376+K1377)</f>
      </c>
      <c r="T1376" s="238">
        <v>2</v>
      </c>
      <c r="U1376" s="239">
        <f>F1376/T1376</f>
      </c>
      <c r="V1376" s="240">
        <f>(F1376+500)/T1376</f>
      </c>
      <c r="W1376" s="241">
        <v>2610</v>
      </c>
      <c r="X1376" s="240">
        <f>W1376/T1376</f>
      </c>
      <c r="Y1376" s="237">
        <f>T1376/R1376</f>
      </c>
      <c r="Z1376" s="240">
        <f>W1376/F1376</f>
      </c>
      <c r="AA1376" s="240">
        <f>W1376/(F1376+500)</f>
      </c>
      <c r="AB1376" s="238">
        <v>1</v>
      </c>
      <c r="AC1376" s="238">
        <v>2011.2</v>
      </c>
      <c r="AD1376" s="237">
        <f>AB1376/T1376</f>
      </c>
      <c r="AE1376" s="240">
        <f>(W1376-AC1376)/(F1376+500)</f>
      </c>
      <c r="AF1376" s="240" t="s">
        <v>266</v>
      </c>
    </row>
    <row r="1377">
      <c r="A1377" s="320"/>
      <c r="B1377" s="316"/>
      <c r="C1377" s="256"/>
      <c r="D1377" s="231" t="s">
        <v>319</v>
      </c>
      <c r="E1377" s="232">
        <v>41.18</v>
      </c>
      <c r="F1377" s="233"/>
      <c r="G1377" s="303">
        <v>829</v>
      </c>
      <c r="H1377" s="303">
        <v>40</v>
      </c>
      <c r="I1377" s="234">
        <f t="shared" si="748"/>
      </c>
      <c r="J1377" s="235">
        <f t="shared" si="919"/>
      </c>
      <c r="K1377" s="232">
        <v>1</v>
      </c>
      <c r="L1377" s="235">
        <f t="shared" si="981"/>
      </c>
      <c r="M1377" s="232">
        <v>0</v>
      </c>
      <c r="N1377" s="236">
        <f t="shared" si="1043"/>
      </c>
      <c r="O1377" s="232">
        <v>1</v>
      </c>
      <c r="P1377" s="236">
        <f t="shared" si="1084"/>
      </c>
      <c r="Q1377" s="237"/>
      <c r="R1377" s="317"/>
      <c r="S1377" s="237"/>
      <c r="T1377" s="317"/>
      <c r="U1377" s="239"/>
      <c r="V1377" s="240"/>
      <c r="W1377" s="239"/>
      <c r="X1377" s="240"/>
      <c r="Y1377" s="237"/>
      <c r="Z1377" s="240"/>
      <c r="AA1377" s="240"/>
      <c r="AB1377" s="317"/>
      <c r="AC1377" s="317"/>
      <c r="AD1377" s="237"/>
      <c r="AE1377" s="240"/>
      <c r="AF1377" s="242" t="s">
        <v>331</v>
      </c>
    </row>
    <row r="1378">
      <c r="A1378" s="320"/>
      <c r="B1378" s="316" t="s">
        <v>268</v>
      </c>
      <c r="C1378" s="256" t="s">
        <v>273</v>
      </c>
      <c r="D1378" s="231" t="s">
        <v>251</v>
      </c>
      <c r="E1378" s="232">
        <v>1131.26</v>
      </c>
      <c r="F1378" s="233">
        <f>E1378+E1379</f>
      </c>
      <c r="G1378" s="303">
        <v>5641</v>
      </c>
      <c r="H1378" s="303">
        <v>192</v>
      </c>
      <c r="I1378" s="234">
        <f t="shared" si="748"/>
      </c>
      <c r="J1378" s="235">
        <f t="shared" si="919"/>
      </c>
      <c r="K1378" s="232">
        <v>17</v>
      </c>
      <c r="L1378" s="235">
        <f t="shared" si="981"/>
      </c>
      <c r="M1378" s="232">
        <v>0</v>
      </c>
      <c r="N1378" s="236">
        <f t="shared" si="1043"/>
      </c>
      <c r="O1378" s="232">
        <v>0</v>
      </c>
      <c r="P1378" s="236">
        <f t="shared" si="1084"/>
      </c>
      <c r="Q1378" s="237">
        <f>(M1378+M1379)/(O1378+O1379)</f>
      </c>
      <c r="R1378" s="238">
        <v>2</v>
      </c>
      <c r="S1378" s="237">
        <f>(O1378+O1379)/(K1378+K1379)</f>
      </c>
      <c r="T1378" s="238">
        <v>0</v>
      </c>
      <c r="U1378" s="239">
        <f>F1378/T1378</f>
      </c>
      <c r="V1378" s="240">
        <f>(F1378+500)/T1378</f>
      </c>
      <c r="W1378" s="241">
        <v>0</v>
      </c>
      <c r="X1378" s="240">
        <f>W1378/T1378</f>
      </c>
      <c r="Y1378" s="237">
        <f>T1378/R1378</f>
      </c>
      <c r="Z1378" s="240">
        <f>W1378/F1378</f>
      </c>
      <c r="AA1378" s="240">
        <f>W1378/(F1378+500)</f>
      </c>
      <c r="AB1378" s="238">
        <v>0</v>
      </c>
      <c r="AC1378" s="238">
        <v>0</v>
      </c>
      <c r="AD1378" s="237">
        <f>AB1378/T1378</f>
      </c>
      <c r="AE1378" s="240">
        <f>(W1378-AC1378)/(F1378+500)</f>
      </c>
      <c r="AF1378" s="240" t="s">
        <v>266</v>
      </c>
    </row>
    <row r="1379">
      <c r="A1379" s="320"/>
      <c r="B1379" s="316"/>
      <c r="C1379" s="256"/>
      <c r="D1379" s="231" t="s">
        <v>319</v>
      </c>
      <c r="E1379" s="232">
        <v>30.78</v>
      </c>
      <c r="F1379" s="233"/>
      <c r="G1379" s="303">
        <v>832</v>
      </c>
      <c r="H1379" s="303">
        <v>37</v>
      </c>
      <c r="I1379" s="234">
        <f t="shared" si="748"/>
      </c>
      <c r="J1379" s="235">
        <f t="shared" si="919"/>
      </c>
      <c r="K1379" s="232">
        <v>1</v>
      </c>
      <c r="L1379" s="235">
        <f t="shared" si="981"/>
      </c>
      <c r="M1379" s="232">
        <v>0</v>
      </c>
      <c r="N1379" s="236">
        <f t="shared" si="1043"/>
      </c>
      <c r="O1379" s="232">
        <v>0</v>
      </c>
      <c r="P1379" s="236">
        <f t="shared" si="1084"/>
      </c>
      <c r="Q1379" s="237"/>
      <c r="R1379" s="317"/>
      <c r="S1379" s="237"/>
      <c r="T1379" s="317"/>
      <c r="U1379" s="239"/>
      <c r="V1379" s="240"/>
      <c r="W1379" s="239"/>
      <c r="X1379" s="240"/>
      <c r="Y1379" s="237"/>
      <c r="Z1379" s="240"/>
      <c r="AA1379" s="240"/>
      <c r="AB1379" s="317"/>
      <c r="AC1379" s="317"/>
      <c r="AD1379" s="237"/>
      <c r="AE1379" s="240"/>
      <c r="AF1379" s="242" t="s">
        <v>331</v>
      </c>
    </row>
    <row r="1380">
      <c r="A1380" s="320"/>
      <c r="B1380" s="246" t="s">
        <v>257</v>
      </c>
      <c r="C1380" s="246"/>
      <c r="D1380" s="246"/>
      <c r="E1380" s="247">
        <f>SUM(E1372:E1379)</f>
      </c>
      <c r="F1380" s="247">
        <f>SUM(F1372:F1379)</f>
      </c>
      <c r="G1380" s="247">
        <f>SUM(G1372:G1379)</f>
      </c>
      <c r="H1380" s="247">
        <f>SUM(H1372:H1379)</f>
      </c>
      <c r="I1380" s="248">
        <f t="shared" si="748"/>
      </c>
      <c r="J1380" s="249">
        <f t="shared" si="919"/>
      </c>
      <c r="K1380" s="247">
        <f>SUM(K1372:K1379)</f>
      </c>
      <c r="L1380" s="249">
        <f t="shared" si="981"/>
      </c>
      <c r="M1380" s="247">
        <f>SUM(M1372:M1379)</f>
      </c>
      <c r="N1380" s="250">
        <f t="shared" si="1043"/>
      </c>
      <c r="O1380" s="247">
        <f>SUM(O1372:O1379)</f>
      </c>
      <c r="P1380" s="250">
        <f t="shared" si="1084"/>
      </c>
      <c r="Q1380" s="251">
        <f>M1380/O1380</f>
      </c>
      <c r="R1380" s="247">
        <f>SUM(R1372:R1379)</f>
      </c>
      <c r="S1380" s="251">
        <f>(O1380+O1380)/(K1380+K1380)</f>
      </c>
      <c r="T1380" s="247">
        <f>SUM(T1372:T1379)</f>
      </c>
      <c r="U1380" s="252">
        <f t="shared" ref="U1380:U1381" si="126">F1380/T1380</f>
      </c>
      <c r="V1380" s="253">
        <f>(F1380+5*500)/T1380</f>
      </c>
      <c r="W1380" s="249">
        <f>SUM(W1372:W1379)</f>
      </c>
      <c r="X1380" s="254">
        <f t="shared" ref="X1380:X1381" si="294">W1380/T1380</f>
      </c>
      <c r="Y1380" s="251">
        <f t="shared" ref="Y1380:Y1381" si="432">T1380/R1380</f>
      </c>
      <c r="Z1380" s="253">
        <f t="shared" ref="Z1380:Z1381" si="570">W1380/F1380</f>
      </c>
      <c r="AA1380" s="253">
        <f>W1380/(F1380+COUNT(W1372:W1379)*500)</f>
      </c>
      <c r="AB1380" s="247">
        <f>SUM(AB1372:AB1379)</f>
      </c>
      <c r="AC1380" s="247">
        <f>SUM(AC1372:AC1379)</f>
      </c>
      <c r="AD1380" s="251">
        <f t="shared" ref="AD1380:AD1381" si="708">AB1380/T1380</f>
      </c>
      <c r="AE1380" s="255">
        <f>(W1380-AC1380)/(F1380+COUNT(W1372:W1379))</f>
      </c>
      <c r="AF1380" s="240"/>
    </row>
    <row r="1381">
      <c r="A1381" s="320"/>
      <c r="B1381" s="316" t="s">
        <v>269</v>
      </c>
      <c r="C1381" s="256" t="s">
        <v>325</v>
      </c>
      <c r="D1381" s="231" t="s">
        <v>251</v>
      </c>
      <c r="E1381" s="232">
        <v>706.67</v>
      </c>
      <c r="F1381" s="233">
        <f>E1381+E1382</f>
      </c>
      <c r="G1381" s="303">
        <v>4079</v>
      </c>
      <c r="H1381" s="303">
        <v>114</v>
      </c>
      <c r="I1381" s="234">
        <f t="shared" si="748"/>
      </c>
      <c r="J1381" s="235">
        <f t="shared" si="919"/>
      </c>
      <c r="K1381" s="232">
        <v>9</v>
      </c>
      <c r="L1381" s="235">
        <f t="shared" si="981"/>
      </c>
      <c r="M1381" s="232">
        <v>0</v>
      </c>
      <c r="N1381" s="236">
        <f t="shared" si="1043"/>
      </c>
      <c r="O1381" s="232">
        <v>1</v>
      </c>
      <c r="P1381" s="236">
        <f t="shared" si="1084"/>
      </c>
      <c r="Q1381" s="237">
        <f>(M1381+M1382)/(O1381+O1382)</f>
      </c>
      <c r="R1381" s="238">
        <v>1</v>
      </c>
      <c r="S1381" s="237">
        <f>(O1381+O1382)/(K1381+K1382)</f>
      </c>
      <c r="T1381" s="238">
        <v>1</v>
      </c>
      <c r="U1381" s="239">
        <f t="shared" si="126"/>
      </c>
      <c r="V1381" s="240">
        <f>(F1381+500)/T1381</f>
      </c>
      <c r="W1381" s="241">
        <v>1344</v>
      </c>
      <c r="X1381" s="240">
        <f t="shared" si="294"/>
      </c>
      <c r="Y1381" s="237">
        <f t="shared" si="432"/>
      </c>
      <c r="Z1381" s="240">
        <f t="shared" si="570"/>
      </c>
      <c r="AA1381" s="240">
        <f>W1381/(F1381+500)</f>
      </c>
      <c r="AB1381" s="238">
        <v>0</v>
      </c>
      <c r="AC1381" s="238">
        <v>0</v>
      </c>
      <c r="AD1381" s="237">
        <f t="shared" si="708"/>
      </c>
      <c r="AE1381" s="240">
        <f>(W1381-AC1381)/(F1381+500)</f>
      </c>
      <c r="AF1381" s="240" t="s">
        <v>266</v>
      </c>
    </row>
    <row r="1382">
      <c r="A1382" s="320"/>
      <c r="B1382" s="316"/>
      <c r="C1382" s="256"/>
      <c r="D1382" s="231" t="s">
        <v>319</v>
      </c>
      <c r="E1382" s="232">
        <v>92.61</v>
      </c>
      <c r="F1382" s="233"/>
      <c r="G1382" s="303">
        <v>1016</v>
      </c>
      <c r="H1382" s="303">
        <v>55</v>
      </c>
      <c r="I1382" s="234">
        <f t="shared" si="748"/>
      </c>
      <c r="J1382" s="235">
        <f t="shared" si="919"/>
      </c>
      <c r="K1382" s="232">
        <v>2</v>
      </c>
      <c r="L1382" s="235">
        <f t="shared" si="981"/>
      </c>
      <c r="M1382" s="232">
        <v>0</v>
      </c>
      <c r="N1382" s="236">
        <f t="shared" si="1043"/>
      </c>
      <c r="O1382" s="232">
        <v>0</v>
      </c>
      <c r="P1382" s="236">
        <f t="shared" si="1084"/>
      </c>
      <c r="Q1382" s="237"/>
      <c r="R1382" s="317"/>
      <c r="S1382" s="237"/>
      <c r="T1382" s="317"/>
      <c r="U1382" s="239"/>
      <c r="V1382" s="240"/>
      <c r="W1382" s="239"/>
      <c r="X1382" s="240"/>
      <c r="Y1382" s="237"/>
      <c r="Z1382" s="240"/>
      <c r="AA1382" s="240"/>
      <c r="AB1382" s="317"/>
      <c r="AC1382" s="317"/>
      <c r="AD1382" s="237"/>
      <c r="AE1382" s="240"/>
      <c r="AF1382" s="242" t="s">
        <v>331</v>
      </c>
    </row>
    <row r="1383">
      <c r="A1383" s="320"/>
      <c r="B1383" s="316" t="s">
        <v>270</v>
      </c>
      <c r="C1383" s="256" t="s">
        <v>325</v>
      </c>
      <c r="D1383" s="231" t="s">
        <v>251</v>
      </c>
      <c r="E1383" s="232">
        <v>663.27</v>
      </c>
      <c r="F1383" s="233">
        <f>E1383+E1384</f>
      </c>
      <c r="G1383" s="303">
        <v>3856</v>
      </c>
      <c r="H1383" s="303">
        <v>104</v>
      </c>
      <c r="I1383" s="234">
        <f t="shared" si="748"/>
      </c>
      <c r="J1383" s="235">
        <f t="shared" si="919"/>
      </c>
      <c r="K1383" s="232">
        <v>6</v>
      </c>
      <c r="L1383" s="235">
        <f t="shared" si="981"/>
      </c>
      <c r="M1383" s="232">
        <v>0</v>
      </c>
      <c r="N1383" s="236">
        <f t="shared" si="1043"/>
      </c>
      <c r="O1383" s="232">
        <v>0</v>
      </c>
      <c r="P1383" s="236">
        <f t="shared" si="1084"/>
      </c>
      <c r="Q1383" s="237">
        <f>(M1383+M1384)/(O1383+O1384)</f>
      </c>
      <c r="R1383" s="238">
        <v>3</v>
      </c>
      <c r="S1383" s="237">
        <f>(O1383+O1384)/(K1383+K1384)</f>
      </c>
      <c r="T1383" s="238">
        <v>1</v>
      </c>
      <c r="U1383" s="239">
        <f>F1383/T1383</f>
      </c>
      <c r="V1383" s="240">
        <f>(F1383+500)/T1383</f>
      </c>
      <c r="W1383" s="241">
        <v>2407.2</v>
      </c>
      <c r="X1383" s="240">
        <f>W1383/T1383</f>
      </c>
      <c r="Y1383" s="237">
        <f>T1383/R1383</f>
      </c>
      <c r="Z1383" s="240">
        <f>W1383/F1383</f>
      </c>
      <c r="AA1383" s="240">
        <f>W1383/(F1383+500)</f>
      </c>
      <c r="AB1383" s="238">
        <v>0</v>
      </c>
      <c r="AC1383" s="238">
        <v>0</v>
      </c>
      <c r="AD1383" s="237">
        <f>AB1383/T1383</f>
      </c>
      <c r="AE1383" s="240">
        <f>(W1383-AC1383)/(F1383+500)</f>
      </c>
      <c r="AF1383" s="240" t="s">
        <v>266</v>
      </c>
    </row>
    <row r="1384">
      <c r="A1384" s="320"/>
      <c r="B1384" s="316"/>
      <c r="C1384" s="256"/>
      <c r="D1384" s="231" t="s">
        <v>319</v>
      </c>
      <c r="E1384" s="232">
        <v>39.29</v>
      </c>
      <c r="F1384" s="233"/>
      <c r="G1384" s="303">
        <v>832</v>
      </c>
      <c r="H1384" s="303">
        <v>55</v>
      </c>
      <c r="I1384" s="234">
        <f t="shared" si="748"/>
      </c>
      <c r="J1384" s="235">
        <f t="shared" si="919"/>
      </c>
      <c r="K1384" s="232">
        <v>0</v>
      </c>
      <c r="L1384" s="235">
        <f t="shared" si="981"/>
      </c>
      <c r="M1384" s="232">
        <v>1</v>
      </c>
      <c r="N1384" s="236">
        <f t="shared" si="1043"/>
      </c>
      <c r="O1384" s="232">
        <v>1</v>
      </c>
      <c r="P1384" s="236">
        <f t="shared" si="1084"/>
      </c>
      <c r="Q1384" s="237"/>
      <c r="R1384" s="317"/>
      <c r="S1384" s="237"/>
      <c r="T1384" s="317"/>
      <c r="U1384" s="239"/>
      <c r="V1384" s="240"/>
      <c r="W1384" s="239"/>
      <c r="X1384" s="240"/>
      <c r="Y1384" s="237"/>
      <c r="Z1384" s="240"/>
      <c r="AA1384" s="240"/>
      <c r="AB1384" s="317"/>
      <c r="AC1384" s="317"/>
      <c r="AD1384" s="237"/>
      <c r="AE1384" s="240"/>
      <c r="AF1384" s="242" t="s">
        <v>331</v>
      </c>
    </row>
    <row r="1385">
      <c r="A1385" s="320"/>
      <c r="B1385" s="316" t="s">
        <v>271</v>
      </c>
      <c r="C1385" s="256" t="s">
        <v>325</v>
      </c>
      <c r="D1385" s="231" t="s">
        <v>251</v>
      </c>
      <c r="E1385" s="232">
        <v>781.52</v>
      </c>
      <c r="F1385" s="233">
        <f>E1385+E1386</f>
      </c>
      <c r="G1385" s="303">
        <v>4384</v>
      </c>
      <c r="H1385" s="303">
        <v>122</v>
      </c>
      <c r="I1385" s="234">
        <f t="shared" si="748"/>
      </c>
      <c r="J1385" s="235">
        <f t="shared" si="919"/>
      </c>
      <c r="K1385" s="232">
        <v>9</v>
      </c>
      <c r="L1385" s="235">
        <f t="shared" si="981"/>
      </c>
      <c r="M1385" s="232">
        <v>1</v>
      </c>
      <c r="N1385" s="236">
        <f t="shared" si="1043"/>
      </c>
      <c r="O1385" s="232">
        <v>2</v>
      </c>
      <c r="P1385" s="236">
        <f t="shared" si="1084"/>
      </c>
      <c r="Q1385" s="237">
        <f>(M1385+M1386)/(O1385+O1386)</f>
      </c>
      <c r="R1385" s="238">
        <v>3</v>
      </c>
      <c r="S1385" s="237">
        <f>(O1385+O1386)/(K1385+K1386)</f>
      </c>
      <c r="T1385" s="238">
        <v>1</v>
      </c>
      <c r="U1385" s="239">
        <f>F1385/T1385</f>
      </c>
      <c r="V1385" s="240">
        <f>(F1385+500)/T1385</f>
      </c>
      <c r="W1385" s="241">
        <v>1663.2</v>
      </c>
      <c r="X1385" s="240">
        <f>W1385/T1385</f>
      </c>
      <c r="Y1385" s="237">
        <f>T1385/R1385</f>
      </c>
      <c r="Z1385" s="240">
        <f>W1385/F1385</f>
      </c>
      <c r="AA1385" s="240">
        <f>W1385/(F1385+500)</f>
      </c>
      <c r="AB1385" s="238">
        <v>0</v>
      </c>
      <c r="AC1385" s="238">
        <v>0</v>
      </c>
      <c r="AD1385" s="237">
        <f>AB1385/T1385</f>
      </c>
      <c r="AE1385" s="240">
        <f>(W1385-AC1385)/(F1385+500)</f>
      </c>
      <c r="AF1385" s="240" t="s">
        <v>266</v>
      </c>
    </row>
    <row r="1386">
      <c r="A1386" s="320"/>
      <c r="B1386" s="316"/>
      <c r="C1386" s="256"/>
      <c r="D1386" s="231" t="s">
        <v>319</v>
      </c>
      <c r="E1386" s="232">
        <v>254.76</v>
      </c>
      <c r="F1386" s="233"/>
      <c r="G1386" s="303">
        <v>1733</v>
      </c>
      <c r="H1386" s="303">
        <v>86</v>
      </c>
      <c r="I1386" s="234">
        <f t="shared" si="748"/>
      </c>
      <c r="J1386" s="235">
        <f t="shared" si="919"/>
      </c>
      <c r="K1386" s="232">
        <v>5</v>
      </c>
      <c r="L1386" s="235">
        <f t="shared" si="981"/>
      </c>
      <c r="M1386" s="232">
        <v>0</v>
      </c>
      <c r="N1386" s="236">
        <f t="shared" si="1043"/>
      </c>
      <c r="O1386" s="232">
        <v>1</v>
      </c>
      <c r="P1386" s="236">
        <f t="shared" si="1084"/>
      </c>
      <c r="Q1386" s="237"/>
      <c r="R1386" s="317"/>
      <c r="S1386" s="237"/>
      <c r="T1386" s="317"/>
      <c r="U1386" s="239"/>
      <c r="V1386" s="240"/>
      <c r="W1386" s="239"/>
      <c r="X1386" s="240"/>
      <c r="Y1386" s="237"/>
      <c r="Z1386" s="240"/>
      <c r="AA1386" s="240"/>
      <c r="AB1386" s="317"/>
      <c r="AC1386" s="317"/>
      <c r="AD1386" s="237"/>
      <c r="AE1386" s="240"/>
      <c r="AF1386" s="242" t="s">
        <v>331</v>
      </c>
    </row>
    <row r="1387">
      <c r="A1387" s="320"/>
      <c r="B1387" s="316" t="s">
        <v>272</v>
      </c>
      <c r="C1387" s="256" t="s">
        <v>325</v>
      </c>
      <c r="D1387" s="231" t="s">
        <v>251</v>
      </c>
      <c r="E1387" s="232">
        <v>1224.64</v>
      </c>
      <c r="F1387" s="233">
        <f>E1387+E1388</f>
      </c>
      <c r="G1387" s="303">
        <v>5335</v>
      </c>
      <c r="H1387" s="303">
        <v>155</v>
      </c>
      <c r="I1387" s="234">
        <f t="shared" si="748"/>
      </c>
      <c r="J1387" s="235">
        <f t="shared" si="919"/>
      </c>
      <c r="K1387" s="232">
        <v>21</v>
      </c>
      <c r="L1387" s="235">
        <f t="shared" si="981"/>
      </c>
      <c r="M1387" s="232">
        <v>1</v>
      </c>
      <c r="N1387" s="236">
        <f t="shared" si="1043"/>
      </c>
      <c r="O1387" s="232">
        <v>1</v>
      </c>
      <c r="P1387" s="236">
        <f t="shared" si="1084"/>
      </c>
      <c r="Q1387" s="237">
        <f>(M1387+M1388)/(O1387+O1388)</f>
      </c>
      <c r="R1387" s="238">
        <v>2</v>
      </c>
      <c r="S1387" s="237">
        <f>(O1387+O1388)/(K1387+K1388)</f>
      </c>
      <c r="T1387" s="238">
        <v>1</v>
      </c>
      <c r="U1387" s="239">
        <f>F1387/T1387</f>
      </c>
      <c r="V1387" s="240">
        <f>(F1387+500)/T1387</f>
      </c>
      <c r="W1387" s="241">
        <v>763.2</v>
      </c>
      <c r="X1387" s="240">
        <f>W1387/T1387</f>
      </c>
      <c r="Y1387" s="237">
        <f>T1387/R1387</f>
      </c>
      <c r="Z1387" s="240">
        <f>W1387/F1387</f>
      </c>
      <c r="AA1387" s="240">
        <f>W1387/(F1387+500)</f>
      </c>
      <c r="AB1387" s="238">
        <v>0</v>
      </c>
      <c r="AC1387" s="238">
        <v>0</v>
      </c>
      <c r="AD1387" s="237">
        <f>AB1387/T1387</f>
      </c>
      <c r="AE1387" s="240">
        <f>(W1387-AC1387)/(F1387+500)</f>
      </c>
      <c r="AF1387" s="240" t="s">
        <v>266</v>
      </c>
    </row>
    <row r="1388">
      <c r="A1388" s="320"/>
      <c r="B1388" s="316"/>
      <c r="C1388" s="256"/>
      <c r="D1388" s="231" t="s">
        <v>319</v>
      </c>
      <c r="E1388" s="232">
        <v>152.74</v>
      </c>
      <c r="F1388" s="233"/>
      <c r="G1388" s="303">
        <v>1594</v>
      </c>
      <c r="H1388" s="303">
        <v>112</v>
      </c>
      <c r="I1388" s="234">
        <f t="shared" si="748"/>
      </c>
      <c r="J1388" s="235">
        <f t="shared" si="919"/>
      </c>
      <c r="K1388" s="232">
        <v>5</v>
      </c>
      <c r="L1388" s="235">
        <f t="shared" si="981"/>
      </c>
      <c r="M1388" s="232">
        <v>0</v>
      </c>
      <c r="N1388" s="236">
        <f t="shared" si="1043"/>
      </c>
      <c r="O1388" s="232">
        <v>0</v>
      </c>
      <c r="P1388" s="236">
        <f t="shared" si="1084"/>
      </c>
      <c r="Q1388" s="237"/>
      <c r="R1388" s="317"/>
      <c r="S1388" s="237"/>
      <c r="T1388" s="317"/>
      <c r="U1388" s="239"/>
      <c r="V1388" s="240"/>
      <c r="W1388" s="239"/>
      <c r="X1388" s="240"/>
      <c r="Y1388" s="237"/>
      <c r="Z1388" s="240"/>
      <c r="AA1388" s="240"/>
      <c r="AB1388" s="317"/>
      <c r="AC1388" s="317"/>
      <c r="AD1388" s="237"/>
      <c r="AE1388" s="240"/>
      <c r="AF1388" s="242" t="s">
        <v>331</v>
      </c>
    </row>
    <row r="1389">
      <c r="A1389" s="320"/>
      <c r="B1389" s="246" t="s">
        <v>257</v>
      </c>
      <c r="C1389" s="246"/>
      <c r="D1389" s="246"/>
      <c r="E1389" s="247">
        <f>SUM(E1381:E1388)</f>
      </c>
      <c r="F1389" s="247">
        <f>SUM(F1381:F1388)</f>
      </c>
      <c r="G1389" s="247">
        <f>SUM(G1381:G1388)</f>
      </c>
      <c r="H1389" s="247">
        <f>SUM(H1381:H1388)</f>
      </c>
      <c r="I1389" s="248">
        <f t="shared" si="748"/>
      </c>
      <c r="J1389" s="249">
        <f t="shared" si="919"/>
      </c>
      <c r="K1389" s="247">
        <f>SUM(K1381:K1388)</f>
      </c>
      <c r="L1389" s="249">
        <f t="shared" si="981"/>
      </c>
      <c r="M1389" s="247">
        <f>SUM(M1381:M1388)</f>
      </c>
      <c r="N1389" s="250">
        <f t="shared" si="1043"/>
      </c>
      <c r="O1389" s="247">
        <f>SUM(O1381:O1388)</f>
      </c>
      <c r="P1389" s="250">
        <f t="shared" si="1084"/>
      </c>
      <c r="Q1389" s="251">
        <f>M1389/O1389</f>
      </c>
      <c r="R1389" s="247">
        <f>SUM(R1381:R1388)</f>
      </c>
      <c r="S1389" s="251">
        <f>(O1389+O1389)/(K1389+K1389)</f>
      </c>
      <c r="T1389" s="247">
        <f>SUM(T1381:T1388)</f>
      </c>
      <c r="U1389" s="252">
        <f t="shared" ref="U1389:U1390" si="127">F1389/T1389</f>
      </c>
      <c r="V1389" s="253">
        <f>(F1389+5*500)/T1389</f>
      </c>
      <c r="W1389" s="249">
        <f>SUM(W1381:W1388)</f>
      </c>
      <c r="X1389" s="254">
        <f t="shared" ref="X1389:X1390" si="295">W1389/T1389</f>
      </c>
      <c r="Y1389" s="251">
        <f t="shared" ref="Y1389:Y1390" si="433">T1389/R1389</f>
      </c>
      <c r="Z1389" s="253">
        <f t="shared" ref="Z1389:Z1390" si="571">W1389/F1389</f>
      </c>
      <c r="AA1389" s="253">
        <f>W1389/(F1389+COUNT(W1381:W1388)*500)</f>
      </c>
      <c r="AB1389" s="247">
        <f>SUM(AB1381:AB1388)</f>
      </c>
      <c r="AC1389" s="247">
        <f>SUM(AC1381:AC1388)</f>
      </c>
      <c r="AD1389" s="251">
        <f t="shared" ref="AD1389:AD1390" si="709">AB1389/T1389</f>
      </c>
      <c r="AE1389" s="255">
        <f>(W1389-AC1389)/(F1389+COUNT(W1381:W1388))</f>
      </c>
      <c r="AF1389" s="240"/>
    </row>
    <row customHeight="true" ht="25" r="1390">
      <c r="A1390" s="320"/>
      <c r="B1390" s="316" t="s">
        <v>274</v>
      </c>
      <c r="C1390" s="256" t="s">
        <v>259</v>
      </c>
      <c r="D1390" s="231" t="s">
        <v>251</v>
      </c>
      <c r="E1390" s="232">
        <v>871.33</v>
      </c>
      <c r="F1390" s="233">
        <f>E1390+E1391</f>
      </c>
      <c r="G1390" s="303">
        <v>4974</v>
      </c>
      <c r="H1390" s="303">
        <v>166</v>
      </c>
      <c r="I1390" s="234">
        <f t="shared" si="748"/>
      </c>
      <c r="J1390" s="235">
        <f t="shared" si="919"/>
      </c>
      <c r="K1390" s="232">
        <v>17</v>
      </c>
      <c r="L1390" s="235">
        <f t="shared" si="981"/>
      </c>
      <c r="M1390" s="232">
        <v>0</v>
      </c>
      <c r="N1390" s="236">
        <f t="shared" si="1043"/>
      </c>
      <c r="O1390" s="232">
        <v>0</v>
      </c>
      <c r="P1390" s="236">
        <f t="shared" si="1084"/>
      </c>
      <c r="Q1390" s="237">
        <f>(M1390+M1391)/(O1390+O1391)</f>
      </c>
      <c r="R1390" s="238">
        <v>3</v>
      </c>
      <c r="S1390" s="237">
        <f>(O1390+O1391)/(K1390+K1391)</f>
      </c>
      <c r="T1390" s="238">
        <v>1</v>
      </c>
      <c r="U1390" s="239">
        <f t="shared" si="127"/>
      </c>
      <c r="V1390" s="240">
        <f>(F1390+500)/T1390</f>
      </c>
      <c r="W1390" s="241">
        <v>396</v>
      </c>
      <c r="X1390" s="240">
        <f t="shared" si="295"/>
      </c>
      <c r="Y1390" s="237">
        <f t="shared" si="433"/>
      </c>
      <c r="Z1390" s="240">
        <f t="shared" si="571"/>
      </c>
      <c r="AA1390" s="240">
        <f>W1390/(F1390+500)</f>
      </c>
      <c r="AB1390" s="238">
        <v>0</v>
      </c>
      <c r="AC1390" s="238">
        <v>0</v>
      </c>
      <c r="AD1390" s="237">
        <f t="shared" si="709"/>
      </c>
      <c r="AE1390" s="240">
        <f>(W1390-AC1390)/(F1390+500)</f>
      </c>
      <c r="AF1390" s="240" t="s">
        <v>266</v>
      </c>
    </row>
    <row customHeight="true" ht="25" r="1391">
      <c r="A1391" s="320"/>
      <c r="B1391" s="229"/>
      <c r="C1391" s="230"/>
      <c r="D1391" s="231" t="s">
        <v>319</v>
      </c>
      <c r="E1391" s="232">
        <v>54.23</v>
      </c>
      <c r="F1391" s="233"/>
      <c r="G1391" s="303">
        <v>1176</v>
      </c>
      <c r="H1391" s="303">
        <v>78</v>
      </c>
      <c r="I1391" s="234">
        <f t="shared" si="748"/>
      </c>
      <c r="J1391" s="235">
        <f t="shared" si="919"/>
      </c>
      <c r="K1391" s="232">
        <v>1</v>
      </c>
      <c r="L1391" s="235">
        <f t="shared" si="981"/>
      </c>
      <c r="M1391" s="232">
        <v>0</v>
      </c>
      <c r="N1391" s="236">
        <f t="shared" si="1043"/>
      </c>
      <c r="O1391" s="232">
        <v>0</v>
      </c>
      <c r="P1391" s="236">
        <f t="shared" si="1084"/>
      </c>
      <c r="Q1391" s="237"/>
      <c r="R1391" s="317"/>
      <c r="S1391" s="237"/>
      <c r="T1391" s="317"/>
      <c r="U1391" s="239"/>
      <c r="V1391" s="240"/>
      <c r="W1391" s="239"/>
      <c r="X1391" s="240"/>
      <c r="Y1391" s="237"/>
      <c r="Z1391" s="240"/>
      <c r="AA1391" s="240"/>
      <c r="AB1391" s="317"/>
      <c r="AC1391" s="317"/>
      <c r="AD1391" s="237"/>
      <c r="AE1391" s="240"/>
      <c r="AF1391" s="242" t="s">
        <v>331</v>
      </c>
    </row>
    <row customHeight="true" ht="25" r="1392">
      <c r="A1392" s="320"/>
      <c r="B1392" s="316" t="s">
        <v>275</v>
      </c>
      <c r="C1392" s="256" t="s">
        <v>259</v>
      </c>
      <c r="D1392" s="231" t="s">
        <v>251</v>
      </c>
      <c r="E1392" s="303">
        <v>839.79</v>
      </c>
      <c r="F1392" s="233">
        <f>E1392+E1393</f>
      </c>
      <c r="G1392" s="232">
        <v>5788</v>
      </c>
      <c r="H1392" s="232">
        <v>272</v>
      </c>
      <c r="I1392" s="234">
        <f t="shared" si="748"/>
      </c>
      <c r="J1392" s="235">
        <f t="shared" si="919"/>
      </c>
      <c r="K1392" s="232">
        <v>14</v>
      </c>
      <c r="L1392" s="235">
        <f t="shared" si="981"/>
      </c>
      <c r="M1392" s="232">
        <v>2</v>
      </c>
      <c r="N1392" s="236">
        <f t="shared" si="1043"/>
      </c>
      <c r="O1392" s="232">
        <v>3</v>
      </c>
      <c r="P1392" s="236">
        <f t="shared" si="1084"/>
      </c>
      <c r="Q1392" s="237">
        <f>(M1392+M1393)/(O1392+O1393)</f>
      </c>
      <c r="R1392" s="238">
        <v>3</v>
      </c>
      <c r="S1392" s="237">
        <f>(O1392+O1393)/(K1392+K1393)</f>
      </c>
      <c r="T1392" s="238">
        <v>2</v>
      </c>
      <c r="U1392" s="239">
        <f>F1392/T1392</f>
      </c>
      <c r="V1392" s="240">
        <f>(F1392+500)/T1392</f>
      </c>
      <c r="W1392" s="239">
        <v>1054.800000000003</v>
      </c>
      <c r="X1392" s="240">
        <f>W1392/T1392</f>
      </c>
      <c r="Y1392" s="237">
        <f>T1392/R1392</f>
      </c>
      <c r="Z1392" s="240">
        <f>W1392/F1392</f>
      </c>
      <c r="AA1392" s="240">
        <f>W1392/(F1392+500)</f>
      </c>
      <c r="AB1392" s="238">
        <v>0</v>
      </c>
      <c r="AC1392" s="238">
        <v>0</v>
      </c>
      <c r="AD1392" s="237">
        <f>AB1392/T1392</f>
      </c>
      <c r="AE1392" s="240">
        <f>(W1392-AC1392)/(F1392+500)</f>
      </c>
      <c r="AF1392" s="240" t="s">
        <v>266</v>
      </c>
    </row>
    <row customHeight="true" ht="25" r="1393">
      <c r="A1393" s="320"/>
      <c r="B1393" s="229"/>
      <c r="C1393" s="256"/>
      <c r="D1393" s="231" t="s">
        <v>319</v>
      </c>
      <c r="E1393" s="303">
        <v>32.86</v>
      </c>
      <c r="F1393" s="233"/>
      <c r="G1393" s="232">
        <v>939</v>
      </c>
      <c r="H1393" s="232">
        <v>68</v>
      </c>
      <c r="I1393" s="234">
        <f t="shared" si="748"/>
      </c>
      <c r="J1393" s="235">
        <f t="shared" si="919"/>
      </c>
      <c r="K1393" s="232">
        <v>2</v>
      </c>
      <c r="L1393" s="235">
        <f t="shared" si="981"/>
      </c>
      <c r="M1393" s="232">
        <v>0</v>
      </c>
      <c r="N1393" s="236">
        <f t="shared" si="1043"/>
      </c>
      <c r="O1393" s="232">
        <v>0</v>
      </c>
      <c r="P1393" s="236">
        <f t="shared" si="1084"/>
      </c>
      <c r="Q1393" s="237"/>
      <c r="R1393" s="317"/>
      <c r="S1393" s="237"/>
      <c r="T1393" s="317"/>
      <c r="U1393" s="239"/>
      <c r="V1393" s="240"/>
      <c r="W1393" s="239"/>
      <c r="X1393" s="240"/>
      <c r="Y1393" s="237"/>
      <c r="Z1393" s="240"/>
      <c r="AA1393" s="240"/>
      <c r="AB1393" s="317"/>
      <c r="AC1393" s="317"/>
      <c r="AD1393" s="237"/>
      <c r="AE1393" s="240"/>
      <c r="AF1393" s="242" t="s">
        <v>331</v>
      </c>
    </row>
    <row customHeight="true" ht="25" r="1394">
      <c r="A1394" s="320"/>
      <c r="B1394" s="316" t="s">
        <v>276</v>
      </c>
      <c r="C1394" s="256" t="s">
        <v>259</v>
      </c>
      <c r="D1394" s="231" t="s">
        <v>251</v>
      </c>
      <c r="E1394" s="303">
        <v>1694.67</v>
      </c>
      <c r="F1394" s="233">
        <f>E1394+E1395</f>
      </c>
      <c r="G1394" s="232">
        <v>10229</v>
      </c>
      <c r="H1394" s="232">
        <v>625</v>
      </c>
      <c r="I1394" s="234">
        <f t="shared" si="748"/>
      </c>
      <c r="J1394" s="235">
        <f t="shared" si="919"/>
      </c>
      <c r="K1394" s="232">
        <v>37</v>
      </c>
      <c r="L1394" s="235">
        <f t="shared" si="981"/>
      </c>
      <c r="M1394" s="232">
        <v>1</v>
      </c>
      <c r="N1394" s="236">
        <f t="shared" si="1043"/>
      </c>
      <c r="O1394" s="232">
        <v>6</v>
      </c>
      <c r="P1394" s="236">
        <f t="shared" si="1084"/>
      </c>
      <c r="Q1394" s="237">
        <f>(M1394+M1395)/(O1394+O1395)</f>
      </c>
      <c r="R1394" s="238">
        <v>9</v>
      </c>
      <c r="S1394" s="237">
        <f>(O1394+O1395)/(K1394+K1395)</f>
      </c>
      <c r="T1394" s="238">
        <v>1</v>
      </c>
      <c r="U1394" s="239">
        <f>F1394/T1394</f>
      </c>
      <c r="V1394" s="240">
        <f>(F1394+500)/T1394</f>
      </c>
      <c r="W1394" s="239">
        <v>2011.2000000000007</v>
      </c>
      <c r="X1394" s="240">
        <f>W1394/T1394</f>
      </c>
      <c r="Y1394" s="237">
        <f>T1394/R1394</f>
      </c>
      <c r="Z1394" s="240">
        <f>W1394/F1394</f>
      </c>
      <c r="AA1394" s="240">
        <f>W1394/(F1394+500)</f>
      </c>
      <c r="AB1394" s="238">
        <v>0</v>
      </c>
      <c r="AC1394" s="238">
        <v>0</v>
      </c>
      <c r="AD1394" s="237">
        <f>AB1394/T1394</f>
      </c>
      <c r="AE1394" s="240">
        <f>(W1394-AC1394)/(F1394+500)</f>
      </c>
      <c r="AF1394" s="240" t="s">
        <v>266</v>
      </c>
    </row>
    <row customHeight="true" ht="25" r="1395">
      <c r="A1395" s="320"/>
      <c r="B1395" s="229"/>
      <c r="C1395" s="256"/>
      <c r="D1395" s="231" t="s">
        <v>319</v>
      </c>
      <c r="E1395" s="303">
        <v>76.18</v>
      </c>
      <c r="F1395" s="233"/>
      <c r="G1395" s="232">
        <v>792</v>
      </c>
      <c r="H1395" s="232">
        <v>78</v>
      </c>
      <c r="I1395" s="234">
        <f t="shared" si="748"/>
      </c>
      <c r="J1395" s="235">
        <f t="shared" si="919"/>
      </c>
      <c r="K1395" s="232">
        <v>3</v>
      </c>
      <c r="L1395" s="235">
        <f t="shared" si="981"/>
      </c>
      <c r="M1395" s="232">
        <v>0</v>
      </c>
      <c r="N1395" s="236">
        <f t="shared" si="1043"/>
      </c>
      <c r="O1395" s="232">
        <v>0</v>
      </c>
      <c r="P1395" s="236">
        <f t="shared" si="1084"/>
      </c>
      <c r="Q1395" s="237"/>
      <c r="R1395" s="317"/>
      <c r="S1395" s="237"/>
      <c r="T1395" s="317"/>
      <c r="U1395" s="239"/>
      <c r="V1395" s="240"/>
      <c r="W1395" s="239"/>
      <c r="X1395" s="240"/>
      <c r="Y1395" s="237"/>
      <c r="Z1395" s="240"/>
      <c r="AA1395" s="240"/>
      <c r="AB1395" s="317"/>
      <c r="AC1395" s="317"/>
      <c r="AD1395" s="237"/>
      <c r="AE1395" s="240"/>
      <c r="AF1395" s="242" t="s">
        <v>267</v>
      </c>
    </row>
    <row customHeight="true" ht="25" r="1396">
      <c r="A1396" s="320"/>
      <c r="B1396" s="316" t="s">
        <v>277</v>
      </c>
      <c r="C1396" s="256" t="s">
        <v>259</v>
      </c>
      <c r="D1396" s="231" t="s">
        <v>251</v>
      </c>
      <c r="E1396" s="303">
        <v>612.48</v>
      </c>
      <c r="F1396" s="233">
        <f>E1396+E1397</f>
      </c>
      <c r="G1396" s="232">
        <v>4600</v>
      </c>
      <c r="H1396" s="232">
        <v>263</v>
      </c>
      <c r="I1396" s="234">
        <f t="shared" si="748"/>
      </c>
      <c r="J1396" s="235">
        <f t="shared" si="919"/>
      </c>
      <c r="K1396" s="232">
        <v>20</v>
      </c>
      <c r="L1396" s="235">
        <f t="shared" si="981"/>
      </c>
      <c r="M1396" s="232">
        <v>1</v>
      </c>
      <c r="N1396" s="236">
        <f t="shared" si="1043"/>
      </c>
      <c r="O1396" s="232">
        <v>2</v>
      </c>
      <c r="P1396" s="236">
        <f t="shared" si="1084"/>
      </c>
      <c r="Q1396" s="237">
        <f>(M1396+M1397)/(O1396+O1397)</f>
      </c>
      <c r="R1396" s="238">
        <v>4</v>
      </c>
      <c r="S1396" s="237">
        <f>(O1396+O1397)/(K1396+K1397)</f>
      </c>
      <c r="T1396" s="238">
        <v>1</v>
      </c>
      <c r="U1396" s="239">
        <f>F1396/T1396</f>
      </c>
      <c r="V1396" s="240">
        <f>(F1396+500)/T1396</f>
      </c>
      <c r="W1396" s="239">
        <v>2011.2000000000007</v>
      </c>
      <c r="X1396" s="240">
        <f>W1396/T1396</f>
      </c>
      <c r="Y1396" s="237">
        <f>T1396/R1396</f>
      </c>
      <c r="Z1396" s="240">
        <f>W1396/F1396</f>
      </c>
      <c r="AA1396" s="240">
        <f>W1396/(F1396+500)</f>
      </c>
      <c r="AB1396" s="238">
        <v>0</v>
      </c>
      <c r="AC1396" s="238">
        <v>0</v>
      </c>
      <c r="AD1396" s="237">
        <f>AB1396/T1396</f>
      </c>
      <c r="AE1396" s="240">
        <f>(W1396-AC1396)/(F1396+500)</f>
      </c>
      <c r="AF1396" s="240" t="s">
        <v>266</v>
      </c>
    </row>
    <row customHeight="true" ht="25" r="1397">
      <c r="A1397" s="320"/>
      <c r="B1397" s="229"/>
      <c r="C1397" s="256"/>
      <c r="D1397" s="231" t="s">
        <v>319</v>
      </c>
      <c r="E1397" s="303">
        <v>97.85</v>
      </c>
      <c r="F1397" s="233"/>
      <c r="G1397" s="232">
        <v>626</v>
      </c>
      <c r="H1397" s="232">
        <v>67</v>
      </c>
      <c r="I1397" s="234">
        <f t="shared" si="748"/>
      </c>
      <c r="J1397" s="235">
        <f t="shared" si="919"/>
      </c>
      <c r="K1397" s="232">
        <v>2</v>
      </c>
      <c r="L1397" s="235">
        <f t="shared" si="981"/>
      </c>
      <c r="M1397" s="232">
        <v>0</v>
      </c>
      <c r="N1397" s="236">
        <f t="shared" si="1043"/>
      </c>
      <c r="O1397" s="232">
        <v>0</v>
      </c>
      <c r="P1397" s="236">
        <f t="shared" si="1084"/>
      </c>
      <c r="Q1397" s="237"/>
      <c r="R1397" s="317"/>
      <c r="S1397" s="237"/>
      <c r="T1397" s="317"/>
      <c r="U1397" s="239"/>
      <c r="V1397" s="240"/>
      <c r="W1397" s="239"/>
      <c r="X1397" s="240"/>
      <c r="Y1397" s="237"/>
      <c r="Z1397" s="240"/>
      <c r="AA1397" s="240"/>
      <c r="AB1397" s="317"/>
      <c r="AC1397" s="317"/>
      <c r="AD1397" s="237"/>
      <c r="AE1397" s="240"/>
      <c r="AF1397" s="242" t="s">
        <v>267</v>
      </c>
    </row>
    <row customHeight="true" ht="25" r="1398">
      <c r="A1398" s="320"/>
      <c r="B1398" s="246" t="s">
        <v>257</v>
      </c>
      <c r="C1398" s="246"/>
      <c r="D1398" s="246"/>
      <c r="E1398" s="247">
        <f>SUM(E1390:E1397)</f>
      </c>
      <c r="F1398" s="247">
        <f>SUM(F1390:F1397)</f>
      </c>
      <c r="G1398" s="247">
        <f>SUM(G1390:G1397)</f>
      </c>
      <c r="H1398" s="247">
        <f>SUM(H1390:H1397)</f>
      </c>
      <c r="I1398" s="248">
        <f t="shared" si="748"/>
      </c>
      <c r="J1398" s="249">
        <f t="shared" si="919"/>
      </c>
      <c r="K1398" s="247">
        <f>SUM(K1390:K1397)</f>
      </c>
      <c r="L1398" s="249">
        <f t="shared" si="981"/>
      </c>
      <c r="M1398" s="247">
        <f>SUM(M1390:M1397)</f>
      </c>
      <c r="N1398" s="250">
        <f t="shared" si="1043"/>
      </c>
      <c r="O1398" s="247">
        <f>SUM(O1390:O1397)</f>
      </c>
      <c r="P1398" s="250">
        <f t="shared" si="1084"/>
      </c>
      <c r="Q1398" s="251">
        <f t="shared" ref="Q1398:Q1399" si="950">M1398/O1398</f>
      </c>
      <c r="R1398" s="247">
        <f>SUM(R1390:R1397)</f>
      </c>
      <c r="S1398" s="251">
        <f t="shared" ref="S1398:S1399" si="1012">(O1398+O1398)/(K1398+K1398)</f>
      </c>
      <c r="T1398" s="247">
        <f>SUM(T1390:T1397)</f>
      </c>
      <c r="U1398" s="252">
        <f t="shared" ref="U1398:U1399" si="128">F1398/T1398</f>
      </c>
      <c r="V1398" s="253">
        <f>(F1398+5*500)/T1398</f>
      </c>
      <c r="W1398" s="249">
        <f>SUM(W1390:W1397)</f>
      </c>
      <c r="X1398" s="254">
        <f t="shared" ref="X1398:X1399" si="296">W1398/T1398</f>
      </c>
      <c r="Y1398" s="251">
        <f t="shared" ref="Y1398:Y1399" si="434">T1398/R1398</f>
      </c>
      <c r="Z1398" s="253">
        <f t="shared" ref="Z1398:Z1399" si="572">W1398/F1398</f>
      </c>
      <c r="AA1398" s="253">
        <f>W1398/(F1398+COUNT(W1390:W1397)*500)</f>
      </c>
      <c r="AB1398" s="247">
        <f>SUM(AB1390:AB1397)</f>
      </c>
      <c r="AC1398" s="247">
        <f>SUM(AC1390:AC1397)</f>
      </c>
      <c r="AD1398" s="251">
        <f t="shared" ref="AD1398:AD1399" si="710">AB1398/T1398</f>
      </c>
      <c r="AE1398" s="255">
        <f>(W1398-AC1398)/(F1398+COUNT(W1390:W1397))</f>
      </c>
      <c r="AF1398" s="240"/>
    </row>
    <row r="1399">
      <c r="A1399" s="320"/>
      <c r="B1399" s="258" t="s">
        <v>278</v>
      </c>
      <c r="C1399" s="258"/>
      <c r="D1399" s="258"/>
      <c r="E1399" s="259">
        <f>E1362+E1371+E1380+E1389+E1398</f>
      </c>
      <c r="F1399" s="259">
        <f>F1362+F1371+F1380+F1389+F1398</f>
      </c>
      <c r="G1399" s="259">
        <f>G1362+G1371+G1380+G1389+G1398</f>
      </c>
      <c r="H1399" s="259">
        <f>H1362+H1371+H1380+H1389+H1398</f>
      </c>
      <c r="I1399" s="260">
        <f t="shared" si="748"/>
      </c>
      <c r="J1399" s="259">
        <f>J1362+J1371+J1380+J1389+J1398</f>
      </c>
      <c r="K1399" s="259">
        <f>K1362+K1371+K1380+K1389+K1398</f>
      </c>
      <c r="L1399" s="261">
        <f t="shared" si="981"/>
      </c>
      <c r="M1399" s="259">
        <f>M1362+M1371+M1380+M1389+M1398</f>
      </c>
      <c r="N1399" s="263">
        <f t="shared" si="1043"/>
      </c>
      <c r="O1399" s="259">
        <f>O1362+O1371+O1380+O1389+O1398</f>
      </c>
      <c r="P1399" s="263">
        <f t="shared" si="1084"/>
      </c>
      <c r="Q1399" s="264">
        <f t="shared" si="950"/>
      </c>
      <c r="R1399" s="259">
        <f>R1362+R1371+R1380+R1389+R1398</f>
      </c>
      <c r="S1399" s="264">
        <f t="shared" si="1012"/>
      </c>
      <c r="T1399" s="259">
        <f>T1362+T1371+T1380+T1389+T1398</f>
      </c>
      <c r="U1399" s="265">
        <f t="shared" si="128"/>
      </c>
      <c r="V1399" s="259">
        <f>(F1399+4*500)/T1399</f>
      </c>
      <c r="W1399" s="259">
        <f>W1362+W1371+W1380+W1389+W1398</f>
      </c>
      <c r="X1399" s="259">
        <f t="shared" si="296"/>
      </c>
      <c r="Y1399" s="264">
        <f t="shared" si="434"/>
      </c>
      <c r="Z1399" s="259">
        <f t="shared" si="572"/>
      </c>
      <c r="AA1399" s="259">
        <f>W1399/(F1399+COUNT(W1362:W1367,W1369:W1374,W1376:W1385,W1387:W1389)*500)</f>
      </c>
      <c r="AB1399" s="259">
        <f>AB1362+AB1371+AB1380+AB1389+AB1398</f>
      </c>
      <c r="AC1399" s="259">
        <f>AC1362+AC1371+AC1380+AC1389+AC1398</f>
      </c>
      <c r="AD1399" s="264">
        <f t="shared" si="710"/>
      </c>
      <c r="AE1399" s="259">
        <f>(W1399-AC1399)/(F1399+COUNT(W1362:W1367,W1369:W1374,W1376:W1385,W1387:W1389)*500)</f>
      </c>
      <c r="AF1399" s="240"/>
    </row>
    <row customHeight="true" ht="18.417366946778202" r="1400">
      <c r="A1400" s="219" t="s">
        <v>214</v>
      </c>
      <c r="B1400" s="220" t="s">
        <v>215</v>
      </c>
      <c r="C1400" s="220" t="s">
        <v>216</v>
      </c>
      <c r="D1400" s="220" t="s">
        <v>217</v>
      </c>
      <c r="E1400" s="220" t="s">
        <v>218</v>
      </c>
      <c r="F1400" s="220" t="s">
        <v>219</v>
      </c>
      <c r="G1400" s="220" t="s">
        <v>220</v>
      </c>
      <c r="H1400" s="220" t="s">
        <v>221</v>
      </c>
      <c r="I1400" s="221" t="s">
        <v>222</v>
      </c>
      <c r="J1400" s="222" t="s">
        <v>223</v>
      </c>
      <c r="K1400" s="220" t="s">
        <v>224</v>
      </c>
      <c r="L1400" s="222" t="s">
        <v>225</v>
      </c>
      <c r="M1400" s="220" t="s">
        <v>226</v>
      </c>
      <c r="N1400" s="223" t="s">
        <v>227</v>
      </c>
      <c r="O1400" s="220" t="s">
        <v>228</v>
      </c>
      <c r="P1400" s="223" t="s">
        <v>229</v>
      </c>
      <c r="Q1400" s="221" t="s">
        <v>230</v>
      </c>
      <c r="R1400" s="224" t="s">
        <v>231</v>
      </c>
      <c r="S1400" s="225" t="s">
        <v>232</v>
      </c>
      <c r="T1400" s="224" t="s">
        <v>233</v>
      </c>
      <c r="U1400" s="226" t="s">
        <v>234</v>
      </c>
      <c r="V1400" s="227" t="s">
        <v>235</v>
      </c>
      <c r="W1400" s="226" t="s">
        <v>236</v>
      </c>
      <c r="X1400" s="227" t="s">
        <v>237</v>
      </c>
      <c r="Y1400" s="225" t="s">
        <v>238</v>
      </c>
      <c r="Z1400" s="227" t="s">
        <v>239</v>
      </c>
      <c r="AA1400" s="227" t="s">
        <v>240</v>
      </c>
      <c r="AB1400" s="227" t="s">
        <v>241</v>
      </c>
      <c r="AC1400" s="224" t="s">
        <v>242</v>
      </c>
      <c r="AD1400" s="225" t="s">
        <v>243</v>
      </c>
      <c r="AE1400" s="227" t="s">
        <v>244</v>
      </c>
      <c r="AF1400" s="227" t="s">
        <v>245</v>
      </c>
    </row>
    <row customHeight="true" ht="18.417366946778202" r="1401">
      <c r="A1401" s="320" t="s">
        <v>332</v>
      </c>
      <c r="B1401" s="316" t="s">
        <v>321</v>
      </c>
      <c r="C1401" s="256" t="s">
        <v>333</v>
      </c>
      <c r="D1401" s="231" t="s">
        <v>251</v>
      </c>
      <c r="E1401" s="232">
        <v>1003.56</v>
      </c>
      <c r="F1401" s="233">
        <f>E1401+E1402</f>
      </c>
      <c r="G1401" s="232">
        <v>9372</v>
      </c>
      <c r="H1401" s="232">
        <v>394</v>
      </c>
      <c r="I1401" s="234">
        <f t="shared" ref="I1401:I1446" si="749">H1401/G1401</f>
      </c>
      <c r="J1401" s="235">
        <f t="shared" ref="J1401:J1445" si="920">(E1401/G1401)*1000</f>
      </c>
      <c r="K1401" s="232">
        <v>27</v>
      </c>
      <c r="L1401" s="235">
        <f t="shared" ref="L1401:L1446" si="982">E1401/K1401</f>
      </c>
      <c r="M1401" s="232">
        <v>0</v>
      </c>
      <c r="N1401" s="236">
        <f t="shared" ref="N1401:N1446" si="1044">E1401/M1401</f>
      </c>
      <c r="O1401" s="232">
        <v>2</v>
      </c>
      <c r="P1401" s="236">
        <f t="shared" ref="P1401:P1446" si="1085">E1401/O1401</f>
      </c>
      <c r="Q1401" s="237">
        <f>(M1401+M1402)/(O1401+O1402)</f>
      </c>
      <c r="R1401" s="238">
        <v>2</v>
      </c>
      <c r="S1401" s="237">
        <f>(O1401+O1402)/(K1401+K1402)</f>
      </c>
      <c r="T1401" s="238">
        <v>0</v>
      </c>
      <c r="U1401" s="239">
        <f>F1401/T1401</f>
      </c>
      <c r="V1401" s="240">
        <f>(F1401+500)/T1401</f>
      </c>
      <c r="W1401" s="241">
        <v>0</v>
      </c>
      <c r="X1401" s="240">
        <f>W1401/T1401</f>
      </c>
      <c r="Y1401" s="237">
        <f>T1401/R1401</f>
      </c>
      <c r="Z1401" s="240">
        <f>W1401/F1401</f>
      </c>
      <c r="AA1401" s="240">
        <f>W1401/(F1401+500)</f>
      </c>
      <c r="AB1401" s="238">
        <v>0</v>
      </c>
      <c r="AC1401" s="238">
        <v>0</v>
      </c>
      <c r="AD1401" s="237">
        <f>AB1401/T1401</f>
      </c>
      <c r="AE1401" s="240">
        <f>(W1401-AC1401)/(F1401+500)</f>
      </c>
      <c r="AF1401" s="240" t="s">
        <v>250</v>
      </c>
    </row>
    <row customHeight="true" ht="18.417366946778202" r="1402">
      <c r="A1402" s="320"/>
      <c r="B1402" s="316"/>
      <c r="C1402" s="256"/>
      <c r="D1402" s="231" t="s">
        <v>319</v>
      </c>
      <c r="E1402" s="232">
        <v>36.43</v>
      </c>
      <c r="F1402" s="233"/>
      <c r="G1402" s="232">
        <v>339</v>
      </c>
      <c r="H1402" s="232">
        <v>35</v>
      </c>
      <c r="I1402" s="234">
        <f t="shared" si="749"/>
      </c>
      <c r="J1402" s="235">
        <f t="shared" si="920"/>
      </c>
      <c r="K1402" s="232">
        <v>1</v>
      </c>
      <c r="L1402" s="235">
        <f t="shared" si="982"/>
      </c>
      <c r="M1402" s="232">
        <v>0</v>
      </c>
      <c r="N1402" s="236">
        <f t="shared" si="1044"/>
      </c>
      <c r="O1402" s="232">
        <v>0</v>
      </c>
      <c r="P1402" s="236">
        <f t="shared" si="1085"/>
      </c>
      <c r="Q1402" s="237"/>
      <c r="R1402" s="238"/>
      <c r="S1402" s="237"/>
      <c r="T1402" s="238"/>
      <c r="U1402" s="239"/>
      <c r="V1402" s="240"/>
      <c r="W1402" s="239"/>
      <c r="X1402" s="240"/>
      <c r="Y1402" s="237"/>
      <c r="Z1402" s="240"/>
      <c r="AA1402" s="240"/>
      <c r="AB1402" s="238"/>
      <c r="AC1402" s="238"/>
      <c r="AD1402" s="237"/>
      <c r="AE1402" s="240"/>
      <c r="AF1402" s="242" t="s">
        <v>296</v>
      </c>
    </row>
    <row customHeight="true" ht="18.417366946778202" r="1403">
      <c r="A1403" s="320"/>
      <c r="B1403" s="316" t="s">
        <v>322</v>
      </c>
      <c r="C1403" s="256" t="s">
        <v>333</v>
      </c>
      <c r="D1403" s="231" t="s">
        <v>251</v>
      </c>
      <c r="E1403" s="232">
        <v>2385.27</v>
      </c>
      <c r="F1403" s="233">
        <f>E1403+E1404</f>
      </c>
      <c r="G1403" s="232">
        <v>17730</v>
      </c>
      <c r="H1403" s="232">
        <v>1100</v>
      </c>
      <c r="I1403" s="234">
        <f t="shared" si="749"/>
      </c>
      <c r="J1403" s="235">
        <f t="shared" si="920"/>
      </c>
      <c r="K1403" s="232">
        <v>41</v>
      </c>
      <c r="L1403" s="235">
        <f t="shared" si="982"/>
      </c>
      <c r="M1403" s="232">
        <v>2</v>
      </c>
      <c r="N1403" s="236">
        <f t="shared" si="1044"/>
      </c>
      <c r="O1403" s="232">
        <v>6</v>
      </c>
      <c r="P1403" s="236">
        <f t="shared" si="1085"/>
      </c>
      <c r="Q1403" s="237">
        <f>(M1403+M1404)/(O1403+O1404)</f>
      </c>
      <c r="R1403" s="238">
        <v>8</v>
      </c>
      <c r="S1403" s="237">
        <f>(O1403+O1404)/(K1403+K1404)</f>
      </c>
      <c r="T1403" s="238">
        <v>3</v>
      </c>
      <c r="U1403" s="239">
        <f>F1403/T1403</f>
      </c>
      <c r="V1403" s="240">
        <f>(F1403+500)/T1403</f>
      </c>
      <c r="W1403" s="241">
        <v>4490.4</v>
      </c>
      <c r="X1403" s="240">
        <f>W1403/T1403</f>
      </c>
      <c r="Y1403" s="237">
        <f>T1403/R1403</f>
      </c>
      <c r="Z1403" s="240">
        <f>W1403/F1403</f>
      </c>
      <c r="AA1403" s="240">
        <f>W1403/(F1403+500)</f>
      </c>
      <c r="AB1403" s="238">
        <v>0</v>
      </c>
      <c r="AC1403" s="238">
        <v>0</v>
      </c>
      <c r="AD1403" s="237">
        <f>AB1403/T1403</f>
      </c>
      <c r="AE1403" s="240">
        <f>(W1403-AC1403)/(F1403+500)</f>
      </c>
      <c r="AF1403" s="240" t="s">
        <v>250</v>
      </c>
    </row>
    <row customHeight="true" ht="18.417366946778202" r="1404">
      <c r="A1404" s="320"/>
      <c r="B1404" s="316"/>
      <c r="C1404" s="256"/>
      <c r="D1404" s="231" t="s">
        <v>319</v>
      </c>
      <c r="E1404" s="232">
        <v>14.58</v>
      </c>
      <c r="F1404" s="233"/>
      <c r="G1404" s="232">
        <v>561</v>
      </c>
      <c r="H1404" s="232">
        <v>53</v>
      </c>
      <c r="I1404" s="234">
        <f t="shared" si="749"/>
      </c>
      <c r="J1404" s="235">
        <f t="shared" si="920"/>
      </c>
      <c r="K1404" s="232">
        <v>0</v>
      </c>
      <c r="L1404" s="235">
        <f t="shared" si="982"/>
      </c>
      <c r="M1404" s="232">
        <v>0</v>
      </c>
      <c r="N1404" s="236">
        <f t="shared" si="1044"/>
      </c>
      <c r="O1404" s="232">
        <v>0</v>
      </c>
      <c r="P1404" s="236">
        <f t="shared" si="1085"/>
      </c>
      <c r="Q1404" s="237"/>
      <c r="R1404" s="238"/>
      <c r="S1404" s="237"/>
      <c r="T1404" s="238"/>
      <c r="U1404" s="239"/>
      <c r="V1404" s="240"/>
      <c r="W1404" s="241"/>
      <c r="X1404" s="240"/>
      <c r="Y1404" s="237"/>
      <c r="Z1404" s="240"/>
      <c r="AA1404" s="240"/>
      <c r="AB1404" s="238"/>
      <c r="AC1404" s="238"/>
      <c r="AD1404" s="237"/>
      <c r="AE1404" s="240"/>
      <c r="AF1404" s="242" t="s">
        <v>296</v>
      </c>
    </row>
    <row customHeight="true" ht="18.417366946778202" r="1405">
      <c r="A1405" s="320"/>
      <c r="B1405" s="316" t="s">
        <v>323</v>
      </c>
      <c r="C1405" s="256" t="s">
        <v>333</v>
      </c>
      <c r="D1405" s="231" t="s">
        <v>251</v>
      </c>
      <c r="E1405" s="232">
        <v>2445.79</v>
      </c>
      <c r="F1405" s="233">
        <f>E1405+E1406</f>
      </c>
      <c r="G1405" s="232">
        <v>17575</v>
      </c>
      <c r="H1405" s="232">
        <v>1064</v>
      </c>
      <c r="I1405" s="234">
        <f t="shared" si="749"/>
      </c>
      <c r="J1405" s="235">
        <f t="shared" si="920"/>
      </c>
      <c r="K1405" s="232">
        <v>43</v>
      </c>
      <c r="L1405" s="235">
        <f t="shared" si="982"/>
      </c>
      <c r="M1405" s="232">
        <v>1</v>
      </c>
      <c r="N1405" s="236">
        <f t="shared" si="1044"/>
      </c>
      <c r="O1405" s="232">
        <v>7</v>
      </c>
      <c r="P1405" s="236">
        <f t="shared" si="1085"/>
      </c>
      <c r="Q1405" s="237">
        <f>(M1405+M1406)/(O1405+O1406)</f>
      </c>
      <c r="R1405" s="238">
        <v>10</v>
      </c>
      <c r="S1405" s="237">
        <f>(O1405+O1406)/(K1405+K1406)</f>
      </c>
      <c r="T1405" s="238">
        <v>1</v>
      </c>
      <c r="U1405" s="239">
        <f>F1405/T1405</f>
      </c>
      <c r="V1405" s="240">
        <f>(F1405+500)/T1405</f>
      </c>
      <c r="W1405" s="241">
        <v>372</v>
      </c>
      <c r="X1405" s="240">
        <f>W1405/T1405</f>
      </c>
      <c r="Y1405" s="237">
        <f>T1405/R1405</f>
      </c>
      <c r="Z1405" s="240">
        <f>W1405/F1405</f>
      </c>
      <c r="AA1405" s="240">
        <f>W1405/(F1405+500)</f>
      </c>
      <c r="AB1405" s="238">
        <v>0</v>
      </c>
      <c r="AC1405" s="238">
        <v>0</v>
      </c>
      <c r="AD1405" s="237">
        <f>AB1405/T1405</f>
      </c>
      <c r="AE1405" s="240">
        <f>(W1405-AC1405)/(F1405+500)</f>
      </c>
      <c r="AF1405" s="240" t="s">
        <v>250</v>
      </c>
    </row>
    <row customHeight="true" ht="18.417366946778202" r="1406">
      <c r="A1406" s="320"/>
      <c r="B1406" s="316"/>
      <c r="C1406" s="256"/>
      <c r="D1406" s="231" t="s">
        <v>319</v>
      </c>
      <c r="E1406" s="232">
        <v>31.28</v>
      </c>
      <c r="F1406" s="233"/>
      <c r="G1406" s="232">
        <v>742</v>
      </c>
      <c r="H1406" s="232">
        <v>61</v>
      </c>
      <c r="I1406" s="234">
        <f t="shared" si="749"/>
      </c>
      <c r="J1406" s="235">
        <f t="shared" si="920"/>
      </c>
      <c r="K1406" s="232">
        <v>1</v>
      </c>
      <c r="L1406" s="235">
        <f t="shared" si="982"/>
      </c>
      <c r="M1406" s="232">
        <v>0</v>
      </c>
      <c r="N1406" s="236">
        <f t="shared" si="1044"/>
      </c>
      <c r="O1406" s="232">
        <v>0</v>
      </c>
      <c r="P1406" s="236">
        <f t="shared" si="1085"/>
      </c>
      <c r="Q1406" s="237"/>
      <c r="R1406" s="238"/>
      <c r="S1406" s="237"/>
      <c r="T1406" s="238"/>
      <c r="U1406" s="239"/>
      <c r="V1406" s="240"/>
      <c r="W1406" s="239"/>
      <c r="X1406" s="240"/>
      <c r="Y1406" s="237"/>
      <c r="Z1406" s="240"/>
      <c r="AA1406" s="240"/>
      <c r="AB1406" s="238"/>
      <c r="AC1406" s="238"/>
      <c r="AD1406" s="237"/>
      <c r="AE1406" s="240"/>
      <c r="AF1406" s="242" t="s">
        <v>296</v>
      </c>
    </row>
    <row customHeight="true" ht="18.417366946778202" r="1407">
      <c r="A1407" s="320"/>
      <c r="B1407" s="316" t="s">
        <v>324</v>
      </c>
      <c r="C1407" s="256" t="s">
        <v>333</v>
      </c>
      <c r="D1407" s="231" t="s">
        <v>251</v>
      </c>
      <c r="E1407" s="232">
        <v>1584.1</v>
      </c>
      <c r="F1407" s="233">
        <f>E1407+E1408</f>
      </c>
      <c r="G1407" s="232">
        <v>10861</v>
      </c>
      <c r="H1407" s="232">
        <v>583</v>
      </c>
      <c r="I1407" s="234">
        <f t="shared" si="749"/>
      </c>
      <c r="J1407" s="235">
        <f t="shared" si="920"/>
      </c>
      <c r="K1407" s="232">
        <v>27</v>
      </c>
      <c r="L1407" s="235">
        <f t="shared" si="982"/>
      </c>
      <c r="M1407" s="232">
        <v>0</v>
      </c>
      <c r="N1407" s="236">
        <f t="shared" si="1044"/>
      </c>
      <c r="O1407" s="232">
        <v>4</v>
      </c>
      <c r="P1407" s="236">
        <f t="shared" si="1085"/>
      </c>
      <c r="Q1407" s="237">
        <f>(M1407+M1408)/(O1407+O1408)</f>
      </c>
      <c r="R1407" s="238">
        <v>6</v>
      </c>
      <c r="S1407" s="237">
        <f>(O1407+O1408)/(K1407+K1408)</f>
      </c>
      <c r="T1407" s="238">
        <v>1</v>
      </c>
      <c r="U1407" s="239">
        <f>F1407/T1407</f>
      </c>
      <c r="V1407" s="240">
        <f>(F1407+500)/T1407</f>
      </c>
      <c r="W1407" s="241">
        <v>2088</v>
      </c>
      <c r="X1407" s="240">
        <f>W1407/T1407</f>
      </c>
      <c r="Y1407" s="237">
        <f>T1407/R1407</f>
      </c>
      <c r="Z1407" s="240">
        <f>W1407/F1407</f>
      </c>
      <c r="AA1407" s="240">
        <f>W1407/(F1407+500)</f>
      </c>
      <c r="AB1407" s="238">
        <v>0</v>
      </c>
      <c r="AC1407" s="238">
        <v>0</v>
      </c>
      <c r="AD1407" s="237">
        <f>AB1407/T1407</f>
      </c>
      <c r="AE1407" s="240">
        <f>(W1407-AC1407)/(F1407+500)</f>
      </c>
      <c r="AF1407" s="240" t="s">
        <v>250</v>
      </c>
    </row>
    <row customHeight="true" ht="18.417366946778202" r="1408">
      <c r="A1408" s="320"/>
      <c r="B1408" s="316"/>
      <c r="C1408" s="256"/>
      <c r="D1408" s="231" t="s">
        <v>319</v>
      </c>
      <c r="E1408" s="232">
        <v>59.99</v>
      </c>
      <c r="F1408" s="233"/>
      <c r="G1408" s="232">
        <v>809</v>
      </c>
      <c r="H1408" s="232">
        <v>66</v>
      </c>
      <c r="I1408" s="234">
        <f t="shared" si="749"/>
      </c>
      <c r="J1408" s="235">
        <f t="shared" si="920"/>
      </c>
      <c r="K1408" s="232">
        <v>2</v>
      </c>
      <c r="L1408" s="235">
        <f t="shared" si="982"/>
      </c>
      <c r="M1408" s="232">
        <v>0</v>
      </c>
      <c r="N1408" s="236">
        <f t="shared" si="1044"/>
      </c>
      <c r="O1408" s="232">
        <v>0</v>
      </c>
      <c r="P1408" s="236">
        <f t="shared" si="1085"/>
      </c>
      <c r="Q1408" s="237"/>
      <c r="R1408" s="238"/>
      <c r="S1408" s="237"/>
      <c r="T1408" s="238"/>
      <c r="U1408" s="239"/>
      <c r="V1408" s="240"/>
      <c r="W1408" s="239"/>
      <c r="X1408" s="240"/>
      <c r="Y1408" s="237"/>
      <c r="Z1408" s="240"/>
      <c r="AA1408" s="240"/>
      <c r="AB1408" s="238"/>
      <c r="AC1408" s="238"/>
      <c r="AD1408" s="237"/>
      <c r="AE1408" s="240"/>
      <c r="AF1408" s="242" t="s">
        <v>296</v>
      </c>
    </row>
    <row customHeight="true" ht="18.417366946778202" r="1409">
      <c r="A1409" s="320"/>
      <c r="B1409" s="246" t="s">
        <v>257</v>
      </c>
      <c r="C1409" s="246"/>
      <c r="D1409" s="246"/>
      <c r="E1409" s="247">
        <f>SUM(E1401:E1408)</f>
      </c>
      <c r="F1409" s="247">
        <f>SUM(F1401:F1408)</f>
      </c>
      <c r="G1409" s="247">
        <f>SUM(G1401:G1408)</f>
      </c>
      <c r="H1409" s="247">
        <f>SUM(H1401:H1408)</f>
      </c>
      <c r="I1409" s="248">
        <f t="shared" si="749"/>
      </c>
      <c r="J1409" s="249">
        <f t="shared" si="920"/>
      </c>
      <c r="K1409" s="247">
        <f>SUM(K1401:K1408)</f>
      </c>
      <c r="L1409" s="249">
        <f t="shared" si="982"/>
      </c>
      <c r="M1409" s="247">
        <f>SUM(M1401:M1408)</f>
      </c>
      <c r="N1409" s="250">
        <f t="shared" si="1044"/>
      </c>
      <c r="O1409" s="247">
        <f>SUM(O1401:O1408)</f>
      </c>
      <c r="P1409" s="250">
        <f t="shared" si="1085"/>
      </c>
      <c r="Q1409" s="251">
        <f>M1409/O1409</f>
      </c>
      <c r="R1409" s="247">
        <f>SUM(R1401:R1408)</f>
      </c>
      <c r="S1409" s="251">
        <f>(O1409+O1409)/(K1409+K1409)</f>
      </c>
      <c r="T1409" s="247">
        <f>SUM(T1401:T1408)</f>
      </c>
      <c r="U1409" s="252">
        <f t="shared" ref="U1409:U1410" si="129">F1409/T1409</f>
      </c>
      <c r="V1409" s="253">
        <f>(F1409+5*500)/T1409</f>
      </c>
      <c r="W1409" s="249">
        <f>SUM(W1401:W1408)</f>
      </c>
      <c r="X1409" s="254">
        <f t="shared" ref="X1409:X1410" si="297">W1409/T1409</f>
      </c>
      <c r="Y1409" s="251">
        <f t="shared" ref="Y1409:Y1410" si="435">T1409/R1409</f>
      </c>
      <c r="Z1409" s="253">
        <f t="shared" ref="Z1409:Z1410" si="573">W1409/F1409</f>
      </c>
      <c r="AA1409" s="253">
        <f>W1409/(F1409+COUNT(W1401:W1408)*500)</f>
      </c>
      <c r="AB1409" s="247">
        <f>SUM(AB1401:AB1408)</f>
      </c>
      <c r="AC1409" s="247">
        <f>SUM(AC1401:AC1408)</f>
      </c>
      <c r="AD1409" s="251">
        <f t="shared" ref="AD1409:AD1410" si="711">AB1409/T1409</f>
      </c>
      <c r="AE1409" s="255">
        <f>(W1409-AC1409)/(F1409+COUNT(W1401:W1408))</f>
      </c>
      <c r="AF1409" s="240"/>
    </row>
    <row customHeight="true" ht="18.417366946778202" r="1410">
      <c r="A1410" s="320"/>
      <c r="B1410" s="316" t="s">
        <v>256</v>
      </c>
      <c r="C1410" s="256" t="s">
        <v>265</v>
      </c>
      <c r="D1410" s="231" t="s">
        <v>251</v>
      </c>
      <c r="E1410" s="232">
        <v>1211.15</v>
      </c>
      <c r="F1410" s="233">
        <f>E1410+E1411</f>
      </c>
      <c r="G1410" s="232">
        <v>7712</v>
      </c>
      <c r="H1410" s="232">
        <v>228</v>
      </c>
      <c r="I1410" s="234">
        <f t="shared" si="749"/>
      </c>
      <c r="J1410" s="235">
        <f t="shared" si="920"/>
      </c>
      <c r="K1410" s="232">
        <v>24</v>
      </c>
      <c r="L1410" s="235">
        <f t="shared" si="982"/>
      </c>
      <c r="M1410" s="232">
        <v>1</v>
      </c>
      <c r="N1410" s="236">
        <f t="shared" si="1044"/>
      </c>
      <c r="O1410" s="232">
        <v>1</v>
      </c>
      <c r="P1410" s="236">
        <f t="shared" si="1085"/>
      </c>
      <c r="Q1410" s="237">
        <f>(M1410+M1411)/(O1410+O1411)</f>
      </c>
      <c r="R1410" s="238">
        <v>1</v>
      </c>
      <c r="S1410" s="237">
        <f>(O1410+O1411)/(K1410+K1411)</f>
      </c>
      <c r="T1410" s="238">
        <v>1</v>
      </c>
      <c r="U1410" s="239">
        <f t="shared" si="129"/>
      </c>
      <c r="V1410" s="240">
        <f>(F1410+500)/T1410</f>
      </c>
      <c r="W1410" s="241">
        <v>1663.2</v>
      </c>
      <c r="X1410" s="240">
        <f t="shared" si="297"/>
      </c>
      <c r="Y1410" s="237">
        <f t="shared" si="435"/>
      </c>
      <c r="Z1410" s="240">
        <f t="shared" si="573"/>
      </c>
      <c r="AA1410" s="240">
        <f>W1410/(F1410+500)</f>
      </c>
      <c r="AB1410" s="238">
        <v>0</v>
      </c>
      <c r="AC1410" s="238">
        <v>0</v>
      </c>
      <c r="AD1410" s="237">
        <f t="shared" si="711"/>
      </c>
      <c r="AE1410" s="240">
        <f>(W1410-AC1410)/(F1410+500)</f>
      </c>
      <c r="AF1410" s="240" t="s">
        <v>250</v>
      </c>
    </row>
    <row customHeight="true" ht="18.417366946778202" r="1411">
      <c r="A1411" s="320"/>
      <c r="B1411" s="316"/>
      <c r="C1411" s="256"/>
      <c r="D1411" s="231" t="s">
        <v>319</v>
      </c>
      <c r="E1411" s="232">
        <v>56.94</v>
      </c>
      <c r="F1411" s="233"/>
      <c r="G1411" s="232">
        <v>866</v>
      </c>
      <c r="H1411" s="232">
        <v>46</v>
      </c>
      <c r="I1411" s="234">
        <f t="shared" si="749"/>
      </c>
      <c r="J1411" s="235">
        <f t="shared" si="920"/>
      </c>
      <c r="K1411" s="232">
        <v>1</v>
      </c>
      <c r="L1411" s="235">
        <f t="shared" si="982"/>
      </c>
      <c r="M1411" s="232">
        <v>0</v>
      </c>
      <c r="N1411" s="236">
        <f t="shared" si="1044"/>
      </c>
      <c r="O1411" s="232">
        <v>0</v>
      </c>
      <c r="P1411" s="236">
        <f t="shared" si="1085"/>
      </c>
      <c r="Q1411" s="237"/>
      <c r="R1411" s="238"/>
      <c r="S1411" s="237"/>
      <c r="T1411" s="238"/>
      <c r="U1411" s="239"/>
      <c r="V1411" s="240"/>
      <c r="W1411" s="239"/>
      <c r="X1411" s="240"/>
      <c r="Y1411" s="237"/>
      <c r="Z1411" s="240"/>
      <c r="AA1411" s="240"/>
      <c r="AB1411" s="238"/>
      <c r="AC1411" s="238"/>
      <c r="AD1411" s="237"/>
      <c r="AE1411" s="240"/>
      <c r="AF1411" s="242" t="s">
        <v>296</v>
      </c>
    </row>
    <row customHeight="true" ht="18.417366946778202" r="1412">
      <c r="A1412" s="320"/>
      <c r="B1412" s="316" t="s">
        <v>258</v>
      </c>
      <c r="C1412" s="256" t="s">
        <v>265</v>
      </c>
      <c r="D1412" s="231" t="s">
        <v>251</v>
      </c>
      <c r="E1412" s="232">
        <v>1455.92</v>
      </c>
      <c r="F1412" s="233">
        <f>E1412+E1413</f>
      </c>
      <c r="G1412" s="232">
        <v>10202</v>
      </c>
      <c r="H1412" s="232">
        <v>371</v>
      </c>
      <c r="I1412" s="234">
        <f t="shared" si="749"/>
      </c>
      <c r="J1412" s="235">
        <f t="shared" si="920"/>
      </c>
      <c r="K1412" s="232">
        <v>32</v>
      </c>
      <c r="L1412" s="235">
        <f t="shared" si="982"/>
      </c>
      <c r="M1412" s="232">
        <v>2</v>
      </c>
      <c r="N1412" s="236">
        <f t="shared" si="1044"/>
      </c>
      <c r="O1412" s="232">
        <v>3</v>
      </c>
      <c r="P1412" s="236">
        <f t="shared" si="1085"/>
      </c>
      <c r="Q1412" s="237">
        <f>(M1412+M1413)/(O1412+O1413)</f>
      </c>
      <c r="R1412" s="238">
        <v>5</v>
      </c>
      <c r="S1412" s="237">
        <f>(O1412+O1413)/(K1412+K1413)</f>
      </c>
      <c r="T1412" s="238">
        <v>2</v>
      </c>
      <c r="U1412" s="239">
        <f>F1412/T1412</f>
      </c>
      <c r="V1412" s="240">
        <f>(F1412+500)/T1412</f>
      </c>
      <c r="W1412" s="241">
        <v>2059.2</v>
      </c>
      <c r="X1412" s="240">
        <f>W1412/T1412</f>
      </c>
      <c r="Y1412" s="237">
        <f>T1412/R1412</f>
      </c>
      <c r="Z1412" s="240">
        <f>W1412/F1412</f>
      </c>
      <c r="AA1412" s="240">
        <f>W1412/(F1412+500)</f>
      </c>
      <c r="AB1412" s="238">
        <v>0</v>
      </c>
      <c r="AC1412" s="238">
        <v>0</v>
      </c>
      <c r="AD1412" s="237">
        <f>AB1412/T1412</f>
      </c>
      <c r="AE1412" s="240">
        <f>(W1412-AC1412)/(F1412+500)</f>
      </c>
      <c r="AF1412" s="240" t="s">
        <v>250</v>
      </c>
    </row>
    <row customHeight="true" ht="18.417366946778202" r="1413">
      <c r="A1413" s="320"/>
      <c r="B1413" s="316"/>
      <c r="C1413" s="256"/>
      <c r="D1413" s="231" t="s">
        <v>319</v>
      </c>
      <c r="E1413" s="232">
        <v>28.27</v>
      </c>
      <c r="F1413" s="233"/>
      <c r="G1413" s="232">
        <v>798</v>
      </c>
      <c r="H1413" s="232">
        <v>49</v>
      </c>
      <c r="I1413" s="234">
        <f t="shared" si="749"/>
      </c>
      <c r="J1413" s="235">
        <f t="shared" si="920"/>
      </c>
      <c r="K1413" s="232">
        <v>0</v>
      </c>
      <c r="L1413" s="235">
        <f t="shared" si="982"/>
      </c>
      <c r="M1413" s="232">
        <v>0</v>
      </c>
      <c r="N1413" s="236">
        <f t="shared" si="1044"/>
      </c>
      <c r="O1413" s="232">
        <v>0</v>
      </c>
      <c r="P1413" s="236">
        <f t="shared" si="1085"/>
      </c>
      <c r="Q1413" s="237"/>
      <c r="R1413" s="238"/>
      <c r="S1413" s="237"/>
      <c r="T1413" s="238"/>
      <c r="U1413" s="239"/>
      <c r="V1413" s="240"/>
      <c r="W1413" s="239"/>
      <c r="X1413" s="240"/>
      <c r="Y1413" s="237"/>
      <c r="Z1413" s="240"/>
      <c r="AA1413" s="240"/>
      <c r="AB1413" s="238"/>
      <c r="AC1413" s="238"/>
      <c r="AD1413" s="237"/>
      <c r="AE1413" s="240"/>
      <c r="AF1413" s="242" t="s">
        <v>296</v>
      </c>
    </row>
    <row customHeight="true" ht="18.417366946778202" r="1414">
      <c r="A1414" s="320"/>
      <c r="B1414" s="316" t="s">
        <v>260</v>
      </c>
      <c r="C1414" s="256" t="s">
        <v>265</v>
      </c>
      <c r="D1414" s="231" t="s">
        <v>251</v>
      </c>
      <c r="E1414" s="232">
        <v>3045.27</v>
      </c>
      <c r="F1414" s="233">
        <f>E1414+E1415</f>
      </c>
      <c r="G1414" s="232">
        <v>21780</v>
      </c>
      <c r="H1414" s="232">
        <v>1147</v>
      </c>
      <c r="I1414" s="234">
        <f t="shared" si="749"/>
      </c>
      <c r="J1414" s="235">
        <f t="shared" si="920"/>
      </c>
      <c r="K1414" s="232">
        <v>56</v>
      </c>
      <c r="L1414" s="235">
        <f t="shared" si="982"/>
      </c>
      <c r="M1414" s="232">
        <v>5</v>
      </c>
      <c r="N1414" s="236">
        <f t="shared" si="1044"/>
      </c>
      <c r="O1414" s="232">
        <v>9</v>
      </c>
      <c r="P1414" s="236">
        <f t="shared" si="1085"/>
      </c>
      <c r="Q1414" s="237">
        <f>(M1414+M1415)/(O1414+O1415)</f>
      </c>
      <c r="R1414" s="238">
        <v>14</v>
      </c>
      <c r="S1414" s="237">
        <f>(O1414+O1415)/(K1414+K1415)</f>
      </c>
      <c r="T1414" s="238">
        <v>6</v>
      </c>
      <c r="U1414" s="239">
        <f>F1414/T1414</f>
      </c>
      <c r="V1414" s="240">
        <f>(F1414+500)/T1414</f>
      </c>
      <c r="W1414" s="241">
        <v>9498</v>
      </c>
      <c r="X1414" s="240">
        <f>W1414/T1414</f>
      </c>
      <c r="Y1414" s="237">
        <f>T1414/R1414</f>
      </c>
      <c r="Z1414" s="240">
        <f>W1414/F1414</f>
      </c>
      <c r="AA1414" s="240">
        <f>W1414/(F1414+500)</f>
      </c>
      <c r="AB1414" s="238">
        <v>3</v>
      </c>
      <c r="AC1414" s="238">
        <v>5174.4</v>
      </c>
      <c r="AD1414" s="237">
        <f>AB1414/T1414</f>
      </c>
      <c r="AE1414" s="240">
        <f>(W1414-AC1414)/(F1414+500)</f>
      </c>
      <c r="AF1414" s="240" t="s">
        <v>250</v>
      </c>
    </row>
    <row customHeight="true" ht="18.417366946778202" r="1415">
      <c r="A1415" s="320"/>
      <c r="B1415" s="316"/>
      <c r="C1415" s="256"/>
      <c r="D1415" s="231" t="s">
        <v>319</v>
      </c>
      <c r="E1415" s="232">
        <v>17.1</v>
      </c>
      <c r="F1415" s="233"/>
      <c r="G1415" s="232">
        <v>870</v>
      </c>
      <c r="H1415" s="232">
        <v>53</v>
      </c>
      <c r="I1415" s="234">
        <f t="shared" si="749"/>
      </c>
      <c r="J1415" s="235">
        <f t="shared" si="920"/>
      </c>
      <c r="K1415" s="232">
        <v>0</v>
      </c>
      <c r="L1415" s="235">
        <f t="shared" si="982"/>
      </c>
      <c r="M1415" s="232">
        <v>0</v>
      </c>
      <c r="N1415" s="236">
        <f t="shared" si="1044"/>
      </c>
      <c r="O1415" s="232">
        <v>0</v>
      </c>
      <c r="P1415" s="236">
        <f t="shared" si="1085"/>
      </c>
      <c r="Q1415" s="237"/>
      <c r="R1415" s="238"/>
      <c r="S1415" s="237"/>
      <c r="T1415" s="238"/>
      <c r="U1415" s="239"/>
      <c r="V1415" s="240"/>
      <c r="W1415" s="239"/>
      <c r="X1415" s="240"/>
      <c r="Y1415" s="237"/>
      <c r="Z1415" s="240"/>
      <c r="AA1415" s="240"/>
      <c r="AB1415" s="238"/>
      <c r="AC1415" s="317"/>
      <c r="AD1415" s="237"/>
      <c r="AE1415" s="240"/>
      <c r="AF1415" s="242" t="s">
        <v>296</v>
      </c>
    </row>
    <row customHeight="true" ht="18.417366946778202" r="1416">
      <c r="A1416" s="320"/>
      <c r="B1416" s="316" t="s">
        <v>261</v>
      </c>
      <c r="C1416" s="256" t="s">
        <v>265</v>
      </c>
      <c r="D1416" s="231" t="s">
        <v>251</v>
      </c>
      <c r="E1416" s="232">
        <v>3266.44</v>
      </c>
      <c r="F1416" s="233">
        <f>E1416+E1417</f>
      </c>
      <c r="G1416" s="232">
        <v>24440</v>
      </c>
      <c r="H1416" s="232">
        <v>1325</v>
      </c>
      <c r="I1416" s="234">
        <f t="shared" si="749"/>
      </c>
      <c r="J1416" s="235">
        <f t="shared" si="920"/>
      </c>
      <c r="K1416" s="232">
        <v>47</v>
      </c>
      <c r="L1416" s="235">
        <f t="shared" si="982"/>
      </c>
      <c r="M1416" s="232">
        <v>1</v>
      </c>
      <c r="N1416" s="236">
        <f t="shared" si="1044"/>
      </c>
      <c r="O1416" s="232">
        <v>3</v>
      </c>
      <c r="P1416" s="236">
        <f t="shared" si="1085"/>
      </c>
      <c r="Q1416" s="237">
        <f>(M1416+M1417)/(O1416+O1417)</f>
      </c>
      <c r="R1416" s="238">
        <v>6</v>
      </c>
      <c r="S1416" s="237">
        <f>(O1416+O1417)/(K1416+K1417)</f>
      </c>
      <c r="T1416" s="238">
        <v>2</v>
      </c>
      <c r="U1416" s="239">
        <f>F1416/T1416</f>
      </c>
      <c r="V1416" s="240">
        <f>(F1416+500)/T1416</f>
      </c>
      <c r="W1416" s="241">
        <v>856.8</v>
      </c>
      <c r="X1416" s="240">
        <f>W1416/T1416</f>
      </c>
      <c r="Y1416" s="237">
        <f>T1416/R1416</f>
      </c>
      <c r="Z1416" s="240">
        <f>W1416/F1416</f>
      </c>
      <c r="AA1416" s="240">
        <f>W1416/(F1416+500)</f>
      </c>
      <c r="AB1416" s="238">
        <v>1</v>
      </c>
      <c r="AC1416" s="238">
        <v>372</v>
      </c>
      <c r="AD1416" s="237">
        <f>AB1416/T1416</f>
      </c>
      <c r="AE1416" s="240">
        <f>(W1416-AC1416)/(F1416+500)</f>
      </c>
      <c r="AF1416" s="240" t="s">
        <v>250</v>
      </c>
    </row>
    <row customHeight="true" ht="18.417366946778202" r="1417">
      <c r="A1417" s="320"/>
      <c r="B1417" s="316"/>
      <c r="C1417" s="256"/>
      <c r="D1417" s="231" t="s">
        <v>319</v>
      </c>
      <c r="E1417" s="232">
        <v>30.93</v>
      </c>
      <c r="F1417" s="233"/>
      <c r="G1417" s="232">
        <v>925</v>
      </c>
      <c r="H1417" s="232">
        <v>58</v>
      </c>
      <c r="I1417" s="234">
        <f t="shared" si="749"/>
      </c>
      <c r="J1417" s="235">
        <f t="shared" si="920"/>
      </c>
      <c r="K1417" s="232">
        <v>2</v>
      </c>
      <c r="L1417" s="235">
        <f t="shared" si="982"/>
      </c>
      <c r="M1417" s="232">
        <v>0</v>
      </c>
      <c r="N1417" s="236">
        <f t="shared" si="1044"/>
      </c>
      <c r="O1417" s="232">
        <v>1</v>
      </c>
      <c r="P1417" s="236">
        <f t="shared" si="1085"/>
      </c>
      <c r="Q1417" s="237"/>
      <c r="R1417" s="238"/>
      <c r="S1417" s="237"/>
      <c r="T1417" s="238"/>
      <c r="U1417" s="239"/>
      <c r="V1417" s="240"/>
      <c r="W1417" s="241"/>
      <c r="X1417" s="240"/>
      <c r="Y1417" s="237"/>
      <c r="Z1417" s="240"/>
      <c r="AA1417" s="240"/>
      <c r="AB1417" s="238"/>
      <c r="AC1417" s="238"/>
      <c r="AD1417" s="237"/>
      <c r="AE1417" s="240"/>
      <c r="AF1417" s="242" t="s">
        <v>296</v>
      </c>
    </row>
    <row customHeight="true" ht="18.417366946778202" r="1418">
      <c r="A1418" s="320"/>
      <c r="B1418" s="246" t="s">
        <v>257</v>
      </c>
      <c r="C1418" s="246"/>
      <c r="D1418" s="246"/>
      <c r="E1418" s="247">
        <f>SUM(E1410:E1417)</f>
      </c>
      <c r="F1418" s="247">
        <f>SUM(F1410:F1417)</f>
      </c>
      <c r="G1418" s="247">
        <f>SUM(G1410:G1417)</f>
      </c>
      <c r="H1418" s="247">
        <f>SUM(H1410:H1417)</f>
      </c>
      <c r="I1418" s="248">
        <f t="shared" si="749"/>
      </c>
      <c r="J1418" s="249">
        <f t="shared" si="920"/>
      </c>
      <c r="K1418" s="247">
        <f>SUM(K1410:K1417)</f>
      </c>
      <c r="L1418" s="249">
        <f t="shared" si="982"/>
      </c>
      <c r="M1418" s="247">
        <f>SUM(M1410:M1417)</f>
      </c>
      <c r="N1418" s="250">
        <f t="shared" si="1044"/>
      </c>
      <c r="O1418" s="247">
        <f>SUM(O1410:O1417)</f>
      </c>
      <c r="P1418" s="250">
        <f t="shared" si="1085"/>
      </c>
      <c r="Q1418" s="251">
        <f>M1418/O1418</f>
      </c>
      <c r="R1418" s="247">
        <f>SUM(R1410:R1417)</f>
      </c>
      <c r="S1418" s="251">
        <f>(O1418+O1418)/(K1418+K1418)</f>
      </c>
      <c r="T1418" s="247">
        <f>SUM(T1410:T1417)</f>
      </c>
      <c r="U1418" s="252">
        <f t="shared" ref="U1418:U1419" si="130">F1418/T1418</f>
      </c>
      <c r="V1418" s="253">
        <f>(F1418+5*500)/T1418</f>
      </c>
      <c r="W1418" s="249">
        <f>SUM(W1410:W1417)</f>
      </c>
      <c r="X1418" s="254">
        <f t="shared" ref="X1418:X1419" si="298">W1418/T1418</f>
      </c>
      <c r="Y1418" s="251">
        <f t="shared" ref="Y1418:Y1419" si="436">T1418/R1418</f>
      </c>
      <c r="Z1418" s="253">
        <f t="shared" ref="Z1418:Z1419" si="574">W1418/F1418</f>
      </c>
      <c r="AA1418" s="253">
        <f>W1418/(F1418+COUNT(W1410:W1417)*500)</f>
      </c>
      <c r="AB1418" s="247">
        <f>SUM(AB1410:AB1417)</f>
      </c>
      <c r="AC1418" s="247">
        <f>SUM(AC1410:AC1417)</f>
      </c>
      <c r="AD1418" s="251">
        <f t="shared" ref="AD1418:AD1419" si="712">AB1418/T1418</f>
      </c>
      <c r="AE1418" s="255">
        <f>(W1418-AC1418)/(F1418+COUNT(W1410:W1417))</f>
      </c>
      <c r="AF1418" s="240"/>
    </row>
    <row customHeight="true" ht="18.417366946778202" r="1419">
      <c r="A1419" s="320"/>
      <c r="B1419" s="316" t="s">
        <v>262</v>
      </c>
      <c r="C1419" s="256" t="s">
        <v>259</v>
      </c>
      <c r="D1419" s="231" t="s">
        <v>251</v>
      </c>
      <c r="E1419" s="232">
        <v>3204.12</v>
      </c>
      <c r="F1419" s="233">
        <f>E1419+E1420</f>
      </c>
      <c r="G1419" s="232">
        <v>24320</v>
      </c>
      <c r="H1419" s="232">
        <v>1367</v>
      </c>
      <c r="I1419" s="234">
        <f t="shared" si="749"/>
      </c>
      <c r="J1419" s="235">
        <f t="shared" si="920"/>
      </c>
      <c r="K1419" s="232">
        <v>47</v>
      </c>
      <c r="L1419" s="235">
        <f t="shared" si="982"/>
      </c>
      <c r="M1419" s="232">
        <v>2</v>
      </c>
      <c r="N1419" s="236">
        <f t="shared" si="1044"/>
      </c>
      <c r="O1419" s="232">
        <v>2</v>
      </c>
      <c r="P1419" s="236">
        <f t="shared" si="1085"/>
      </c>
      <c r="Q1419" s="237">
        <f>(M1419+M1420)/(O1419+O1420)</f>
      </c>
      <c r="R1419" s="238">
        <v>6</v>
      </c>
      <c r="S1419" s="237">
        <f>(O1419+O1420)/(K1419+K1420)</f>
      </c>
      <c r="T1419" s="238">
        <v>2</v>
      </c>
      <c r="U1419" s="239">
        <f t="shared" si="130"/>
      </c>
      <c r="V1419" s="240">
        <f>(F1419+500)/T1419</f>
      </c>
      <c r="W1419" s="241">
        <v>2774.4</v>
      </c>
      <c r="X1419" s="240">
        <f t="shared" si="298"/>
      </c>
      <c r="Y1419" s="237">
        <f t="shared" si="436"/>
      </c>
      <c r="Z1419" s="240">
        <f t="shared" si="574"/>
      </c>
      <c r="AA1419" s="240">
        <f>W1419/(F1419+500)</f>
      </c>
      <c r="AB1419" s="238">
        <v>1</v>
      </c>
      <c r="AC1419" s="238">
        <v>484.8</v>
      </c>
      <c r="AD1419" s="237">
        <f t="shared" si="712"/>
      </c>
      <c r="AE1419" s="240">
        <f>(W1419-AC1419)/(F1419+500)</f>
      </c>
      <c r="AF1419" s="240" t="s">
        <v>250</v>
      </c>
    </row>
    <row customHeight="true" ht="18.417366946778202" r="1420">
      <c r="A1420" s="320"/>
      <c r="B1420" s="316"/>
      <c r="C1420" s="256"/>
      <c r="D1420" s="231" t="s">
        <v>319</v>
      </c>
      <c r="E1420" s="232">
        <v>27.41</v>
      </c>
      <c r="F1420" s="233"/>
      <c r="G1420" s="232">
        <v>864</v>
      </c>
      <c r="H1420" s="232">
        <v>51</v>
      </c>
      <c r="I1420" s="234">
        <f t="shared" si="749"/>
      </c>
      <c r="J1420" s="235">
        <f t="shared" si="920"/>
      </c>
      <c r="K1420" s="232">
        <v>0</v>
      </c>
      <c r="L1420" s="235">
        <f t="shared" si="982"/>
      </c>
      <c r="M1420" s="232">
        <v>0</v>
      </c>
      <c r="N1420" s="236">
        <f t="shared" si="1044"/>
      </c>
      <c r="O1420" s="232">
        <v>0</v>
      </c>
      <c r="P1420" s="236">
        <f t="shared" si="1085"/>
      </c>
      <c r="Q1420" s="237"/>
      <c r="R1420" s="238"/>
      <c r="S1420" s="237"/>
      <c r="T1420" s="238"/>
      <c r="U1420" s="239"/>
      <c r="V1420" s="240"/>
      <c r="W1420" s="241"/>
      <c r="X1420" s="240"/>
      <c r="Y1420" s="237"/>
      <c r="Z1420" s="240"/>
      <c r="AA1420" s="240"/>
      <c r="AB1420" s="238"/>
      <c r="AC1420" s="238"/>
      <c r="AD1420" s="237"/>
      <c r="AE1420" s="240"/>
      <c r="AF1420" s="242" t="s">
        <v>296</v>
      </c>
    </row>
    <row customHeight="true" ht="18.417366946778202" r="1421">
      <c r="A1421" s="320"/>
      <c r="B1421" s="316" t="s">
        <v>263</v>
      </c>
      <c r="C1421" s="256" t="s">
        <v>259</v>
      </c>
      <c r="D1421" s="231" t="s">
        <v>251</v>
      </c>
      <c r="E1421" s="232">
        <v>1940.08</v>
      </c>
      <c r="F1421" s="233">
        <f>E1421+E1422</f>
      </c>
      <c r="G1421" s="303">
        <v>13979</v>
      </c>
      <c r="H1421" s="303">
        <v>735</v>
      </c>
      <c r="I1421" s="234">
        <f t="shared" si="749"/>
      </c>
      <c r="J1421" s="235">
        <f t="shared" si="920"/>
      </c>
      <c r="K1421" s="232">
        <v>33</v>
      </c>
      <c r="L1421" s="235">
        <f t="shared" si="982"/>
      </c>
      <c r="M1421" s="232">
        <v>4</v>
      </c>
      <c r="N1421" s="236">
        <f t="shared" si="1044"/>
      </c>
      <c r="O1421" s="232">
        <v>7</v>
      </c>
      <c r="P1421" s="236">
        <f t="shared" si="1085"/>
      </c>
      <c r="Q1421" s="237">
        <f>(M1421+M1422)/(O1421+O1422)</f>
      </c>
      <c r="R1421" s="238">
        <v>9</v>
      </c>
      <c r="S1421" s="237">
        <f>(O1421+O1422)/(K1421+K1422)</f>
      </c>
      <c r="T1421" s="238">
        <v>5</v>
      </c>
      <c r="U1421" s="239">
        <f>F1421/T1421</f>
      </c>
      <c r="V1421" s="240">
        <f>(F1421+500)/T1421</f>
      </c>
      <c r="W1421" s="241">
        <v>5360.4</v>
      </c>
      <c r="X1421" s="240">
        <f>W1421/T1421</f>
      </c>
      <c r="Y1421" s="237">
        <f>T1421/R1421</f>
      </c>
      <c r="Z1421" s="240">
        <f>W1421/F1421</f>
      </c>
      <c r="AA1421" s="240">
        <f>W1421/(F1421+500)</f>
      </c>
      <c r="AB1421" s="238">
        <v>3</v>
      </c>
      <c r="AC1421" s="238">
        <v>2977.2</v>
      </c>
      <c r="AD1421" s="237">
        <f>AB1421/T1421</f>
      </c>
      <c r="AE1421" s="240">
        <f>(W1421-AC1421)/(F1421+500)</f>
      </c>
      <c r="AF1421" s="240" t="s">
        <v>250</v>
      </c>
    </row>
    <row customHeight="true" ht="18.417366946778202" r="1422">
      <c r="A1422" s="320"/>
      <c r="B1422" s="316"/>
      <c r="C1422" s="256"/>
      <c r="D1422" s="231" t="s">
        <v>319</v>
      </c>
      <c r="E1422" s="232">
        <v>35.73</v>
      </c>
      <c r="F1422" s="233"/>
      <c r="G1422" s="303">
        <v>797</v>
      </c>
      <c r="H1422" s="303">
        <v>61</v>
      </c>
      <c r="I1422" s="234">
        <f t="shared" si="749"/>
      </c>
      <c r="J1422" s="235">
        <f t="shared" si="920"/>
      </c>
      <c r="K1422" s="232">
        <v>1</v>
      </c>
      <c r="L1422" s="235">
        <f t="shared" si="982"/>
      </c>
      <c r="M1422" s="232">
        <v>0</v>
      </c>
      <c r="N1422" s="236">
        <f t="shared" si="1044"/>
      </c>
      <c r="O1422" s="232">
        <v>0</v>
      </c>
      <c r="P1422" s="236">
        <f t="shared" si="1085"/>
      </c>
      <c r="Q1422" s="237"/>
      <c r="R1422" s="238"/>
      <c r="S1422" s="237"/>
      <c r="T1422" s="238"/>
      <c r="U1422" s="239"/>
      <c r="V1422" s="240"/>
      <c r="W1422" s="241"/>
      <c r="X1422" s="240"/>
      <c r="Y1422" s="237"/>
      <c r="Z1422" s="240"/>
      <c r="AA1422" s="240"/>
      <c r="AB1422" s="238"/>
      <c r="AC1422" s="238"/>
      <c r="AD1422" s="237"/>
      <c r="AE1422" s="240"/>
      <c r="AF1422" s="242" t="s">
        <v>296</v>
      </c>
    </row>
    <row customHeight="true" ht="18.417366946778202" r="1423">
      <c r="A1423" s="320"/>
      <c r="B1423" s="316" t="s">
        <v>264</v>
      </c>
      <c r="C1423" s="256" t="s">
        <v>259</v>
      </c>
      <c r="D1423" s="231" t="s">
        <v>251</v>
      </c>
      <c r="E1423" s="232">
        <v>3151.32</v>
      </c>
      <c r="F1423" s="233">
        <f>E1423+E1424</f>
      </c>
      <c r="G1423" s="303">
        <v>17992</v>
      </c>
      <c r="H1423" s="303">
        <v>1034</v>
      </c>
      <c r="I1423" s="234">
        <f t="shared" si="749"/>
      </c>
      <c r="J1423" s="235">
        <f t="shared" si="920"/>
      </c>
      <c r="K1423" s="232">
        <v>43</v>
      </c>
      <c r="L1423" s="235">
        <f t="shared" si="982"/>
      </c>
      <c r="M1423" s="232">
        <v>1</v>
      </c>
      <c r="N1423" s="236">
        <f t="shared" si="1044"/>
      </c>
      <c r="O1423" s="232">
        <v>4</v>
      </c>
      <c r="P1423" s="236">
        <f t="shared" si="1085"/>
      </c>
      <c r="Q1423" s="237">
        <f>(M1423+M1424)/(O1423+O1424)</f>
      </c>
      <c r="R1423" s="238">
        <v>7</v>
      </c>
      <c r="S1423" s="237">
        <f>(O1423+O1424)/(K1423+K1424)</f>
      </c>
      <c r="T1423" s="238">
        <v>1</v>
      </c>
      <c r="U1423" s="239">
        <f>F1423/T1423</f>
      </c>
      <c r="V1423" s="240">
        <f>(F1423+500)/T1423</f>
      </c>
      <c r="W1423" s="241">
        <v>1663.2</v>
      </c>
      <c r="X1423" s="240">
        <f>W1423/T1423</f>
      </c>
      <c r="Y1423" s="237">
        <f>T1423/R1423</f>
      </c>
      <c r="Z1423" s="240">
        <f>W1423/F1423</f>
      </c>
      <c r="AA1423" s="240">
        <f>W1423/(F1423+500)</f>
      </c>
      <c r="AB1423" s="238">
        <v>1</v>
      </c>
      <c r="AC1423" s="238">
        <v>1663.2</v>
      </c>
      <c r="AD1423" s="237">
        <f>AB1423/T1423</f>
      </c>
      <c r="AE1423" s="240">
        <f>(W1423-AC1423)/(F1423+500)</f>
      </c>
      <c r="AF1423" s="240" t="s">
        <v>266</v>
      </c>
    </row>
    <row customHeight="true" ht="18.417366946778202" r="1424">
      <c r="A1424" s="320"/>
      <c r="B1424" s="316"/>
      <c r="C1424" s="256"/>
      <c r="D1424" s="231" t="s">
        <v>319</v>
      </c>
      <c r="E1424" s="232">
        <v>29.7</v>
      </c>
      <c r="F1424" s="233"/>
      <c r="G1424" s="303">
        <v>895</v>
      </c>
      <c r="H1424" s="303">
        <v>69</v>
      </c>
      <c r="I1424" s="234">
        <f t="shared" si="749"/>
      </c>
      <c r="J1424" s="235">
        <f t="shared" si="920"/>
      </c>
      <c r="K1424" s="232">
        <v>3</v>
      </c>
      <c r="L1424" s="235">
        <f t="shared" si="982"/>
      </c>
      <c r="M1424" s="232">
        <v>0</v>
      </c>
      <c r="N1424" s="236">
        <f t="shared" si="1044"/>
      </c>
      <c r="O1424" s="232">
        <v>0</v>
      </c>
      <c r="P1424" s="236">
        <f t="shared" si="1085"/>
      </c>
      <c r="Q1424" s="237"/>
      <c r="R1424" s="238"/>
      <c r="S1424" s="237"/>
      <c r="T1424" s="238"/>
      <c r="U1424" s="239"/>
      <c r="V1424" s="240"/>
      <c r="W1424" s="241"/>
      <c r="X1424" s="240"/>
      <c r="Y1424" s="237"/>
      <c r="Z1424" s="240"/>
      <c r="AA1424" s="240"/>
      <c r="AB1424" s="238"/>
      <c r="AC1424" s="238"/>
      <c r="AD1424" s="237"/>
      <c r="AE1424" s="240"/>
      <c r="AF1424" s="242" t="s">
        <v>331</v>
      </c>
    </row>
    <row customHeight="true" ht="18.417366946778202" r="1425">
      <c r="A1425" s="320"/>
      <c r="B1425" s="316" t="s">
        <v>268</v>
      </c>
      <c r="C1425" s="256" t="s">
        <v>259</v>
      </c>
      <c r="D1425" s="231" t="s">
        <v>251</v>
      </c>
      <c r="E1425" s="232">
        <v>2116.97</v>
      </c>
      <c r="F1425" s="233">
        <f>E1425+E1426</f>
      </c>
      <c r="G1425" s="303">
        <v>17109</v>
      </c>
      <c r="H1425" s="303">
        <v>837</v>
      </c>
      <c r="I1425" s="234">
        <f t="shared" si="749"/>
      </c>
      <c r="J1425" s="235">
        <f t="shared" si="920"/>
      </c>
      <c r="K1425" s="232">
        <v>32</v>
      </c>
      <c r="L1425" s="235">
        <f t="shared" si="982"/>
      </c>
      <c r="M1425" s="232">
        <v>3</v>
      </c>
      <c r="N1425" s="236">
        <f t="shared" si="1044"/>
      </c>
      <c r="O1425" s="232">
        <v>6</v>
      </c>
      <c r="P1425" s="236">
        <f t="shared" si="1085"/>
      </c>
      <c r="Q1425" s="237">
        <f>(M1425+M1426)/(O1425+O1426)</f>
      </c>
      <c r="R1425" s="238">
        <v>7</v>
      </c>
      <c r="S1425" s="237">
        <f>(O1425+O1426)/(K1425+K1426)</f>
      </c>
      <c r="T1425" s="238">
        <v>3</v>
      </c>
      <c r="U1425" s="239">
        <f>F1425/T1425</f>
      </c>
      <c r="V1425" s="240">
        <f>(F1425+500)/T1425</f>
      </c>
      <c r="W1425" s="241">
        <v>4543.2</v>
      </c>
      <c r="X1425" s="240">
        <f>W1425/T1425</f>
      </c>
      <c r="Y1425" s="237">
        <f>T1425/R1425</f>
      </c>
      <c r="Z1425" s="240">
        <f>W1425/F1425</f>
      </c>
      <c r="AA1425" s="240">
        <f>W1425/(F1425+500)</f>
      </c>
      <c r="AB1425" s="238">
        <v>0</v>
      </c>
      <c r="AC1425" s="238">
        <v>0</v>
      </c>
      <c r="AD1425" s="237">
        <f>AB1425/T1425</f>
      </c>
      <c r="AE1425" s="240">
        <f>(W1425-AC1425)/(F1425+500)</f>
      </c>
      <c r="AF1425" s="240" t="s">
        <v>266</v>
      </c>
    </row>
    <row customHeight="true" ht="18.417366946778202" r="1426">
      <c r="A1426" s="320"/>
      <c r="B1426" s="316"/>
      <c r="C1426" s="256"/>
      <c r="D1426" s="231" t="s">
        <v>319</v>
      </c>
      <c r="E1426" s="232">
        <v>25.66</v>
      </c>
      <c r="F1426" s="233"/>
      <c r="G1426" s="303">
        <v>706</v>
      </c>
      <c r="H1426" s="303">
        <v>48</v>
      </c>
      <c r="I1426" s="234">
        <f t="shared" si="749"/>
      </c>
      <c r="J1426" s="235">
        <f t="shared" si="920"/>
      </c>
      <c r="K1426" s="232">
        <v>0</v>
      </c>
      <c r="L1426" s="235">
        <f t="shared" si="982"/>
      </c>
      <c r="M1426" s="232">
        <v>0</v>
      </c>
      <c r="N1426" s="236">
        <f t="shared" si="1044"/>
      </c>
      <c r="O1426" s="232">
        <v>0</v>
      </c>
      <c r="P1426" s="236">
        <f t="shared" si="1085"/>
      </c>
      <c r="Q1426" s="237"/>
      <c r="R1426" s="238"/>
      <c r="S1426" s="237"/>
      <c r="T1426" s="238"/>
      <c r="U1426" s="239"/>
      <c r="V1426" s="240"/>
      <c r="W1426" s="241"/>
      <c r="X1426" s="240"/>
      <c r="Y1426" s="237"/>
      <c r="Z1426" s="240"/>
      <c r="AA1426" s="240"/>
      <c r="AB1426" s="238"/>
      <c r="AC1426" s="238"/>
      <c r="AD1426" s="237"/>
      <c r="AE1426" s="240"/>
      <c r="AF1426" s="242" t="s">
        <v>331</v>
      </c>
    </row>
    <row customHeight="true" ht="18.417366946778202" r="1427">
      <c r="A1427" s="320"/>
      <c r="B1427" s="246" t="s">
        <v>257</v>
      </c>
      <c r="C1427" s="246"/>
      <c r="D1427" s="246"/>
      <c r="E1427" s="247">
        <f>SUM(E1419:E1426)</f>
      </c>
      <c r="F1427" s="247">
        <f>SUM(F1419:F1426)</f>
      </c>
      <c r="G1427" s="247">
        <f>SUM(G1419:G1426)</f>
      </c>
      <c r="H1427" s="247">
        <f>SUM(H1419:H1426)</f>
      </c>
      <c r="I1427" s="248">
        <f t="shared" si="749"/>
      </c>
      <c r="J1427" s="249">
        <f t="shared" si="920"/>
      </c>
      <c r="K1427" s="247">
        <f>SUM(K1419:K1426)</f>
      </c>
      <c r="L1427" s="249">
        <f t="shared" si="982"/>
      </c>
      <c r="M1427" s="247">
        <f>SUM(M1419:M1426)</f>
      </c>
      <c r="N1427" s="250">
        <f t="shared" si="1044"/>
      </c>
      <c r="O1427" s="247">
        <f>SUM(O1419:O1426)</f>
      </c>
      <c r="P1427" s="250">
        <f t="shared" si="1085"/>
      </c>
      <c r="Q1427" s="251">
        <f>M1427/O1427</f>
      </c>
      <c r="R1427" s="247">
        <f>SUM(R1419:R1426)</f>
      </c>
      <c r="S1427" s="251">
        <f>(O1427+O1427)/(K1427+K1427)</f>
      </c>
      <c r="T1427" s="247">
        <f>SUM(T1419:T1426)</f>
      </c>
      <c r="U1427" s="252">
        <f t="shared" ref="U1427:U1428" si="131">F1427/T1427</f>
      </c>
      <c r="V1427" s="253">
        <f>(F1427+5*500)/T1427</f>
      </c>
      <c r="W1427" s="249">
        <f>SUM(W1419:W1426)</f>
      </c>
      <c r="X1427" s="254">
        <f t="shared" ref="X1427:X1428" si="299">W1427/T1427</f>
      </c>
      <c r="Y1427" s="251">
        <f t="shared" ref="Y1427:Y1428" si="437">T1427/R1427</f>
      </c>
      <c r="Z1427" s="253">
        <f t="shared" ref="Z1427:Z1428" si="575">W1427/F1427</f>
      </c>
      <c r="AA1427" s="253">
        <f>W1427/(F1427+COUNT(W1419:W1426)*500)</f>
      </c>
      <c r="AB1427" s="247">
        <f>SUM(AB1419:AB1426)</f>
      </c>
      <c r="AC1427" s="247">
        <f>SUM(AC1419:AC1426)</f>
      </c>
      <c r="AD1427" s="251">
        <f t="shared" ref="AD1427:AD1428" si="713">AB1427/T1427</f>
      </c>
      <c r="AE1427" s="255">
        <f>(W1427-AC1427)/(F1427+COUNT(W1419:W1426))</f>
      </c>
      <c r="AF1427" s="240"/>
    </row>
    <row customHeight="true" ht="18.417366946778202" r="1428">
      <c r="A1428" s="320"/>
      <c r="B1428" s="316" t="s">
        <v>269</v>
      </c>
      <c r="C1428" s="256" t="s">
        <v>325</v>
      </c>
      <c r="D1428" s="231" t="s">
        <v>251</v>
      </c>
      <c r="E1428" s="232">
        <v>2414.25</v>
      </c>
      <c r="F1428" s="233">
        <f>E1428+E1429</f>
      </c>
      <c r="G1428" s="303">
        <v>20484</v>
      </c>
      <c r="H1428" s="303">
        <v>995</v>
      </c>
      <c r="I1428" s="234">
        <f t="shared" si="749"/>
      </c>
      <c r="J1428" s="235">
        <f t="shared" si="920"/>
      </c>
      <c r="K1428" s="232">
        <v>37</v>
      </c>
      <c r="L1428" s="235">
        <f t="shared" si="982"/>
      </c>
      <c r="M1428" s="232">
        <v>1</v>
      </c>
      <c r="N1428" s="236">
        <f t="shared" si="1044"/>
      </c>
      <c r="O1428" s="232">
        <v>4</v>
      </c>
      <c r="P1428" s="236">
        <f t="shared" si="1085"/>
      </c>
      <c r="Q1428" s="237">
        <f>(M1428+M1429)/(O1428+O1429)</f>
      </c>
      <c r="R1428" s="238">
        <v>4</v>
      </c>
      <c r="S1428" s="237">
        <f>(O1428+O1429)/(K1428+K1429)</f>
      </c>
      <c r="T1428" s="238">
        <v>1</v>
      </c>
      <c r="U1428" s="239">
        <f t="shared" si="131"/>
      </c>
      <c r="V1428" s="240">
        <f>(F1428+500)/T1428</f>
      </c>
      <c r="W1428" s="241">
        <v>2911.2</v>
      </c>
      <c r="X1428" s="240">
        <f t="shared" si="299"/>
      </c>
      <c r="Y1428" s="237">
        <f t="shared" si="437"/>
      </c>
      <c r="Z1428" s="240">
        <f t="shared" si="575"/>
      </c>
      <c r="AA1428" s="240">
        <f>W1428/(F1428+500)</f>
      </c>
      <c r="AB1428" s="238">
        <v>1</v>
      </c>
      <c r="AC1428" s="238">
        <v>2911.2</v>
      </c>
      <c r="AD1428" s="237">
        <f t="shared" si="713"/>
      </c>
      <c r="AE1428" s="240">
        <f>(W1428-AC1428)/(F1428+500)</f>
      </c>
      <c r="AF1428" s="240" t="s">
        <v>266</v>
      </c>
    </row>
    <row customHeight="true" ht="18.417366946778202" r="1429">
      <c r="A1429" s="320"/>
      <c r="B1429" s="316"/>
      <c r="C1429" s="256"/>
      <c r="D1429" s="231" t="s">
        <v>319</v>
      </c>
      <c r="E1429" s="232">
        <v>28.81</v>
      </c>
      <c r="F1429" s="233"/>
      <c r="G1429" s="303">
        <v>822</v>
      </c>
      <c r="H1429" s="303">
        <v>42</v>
      </c>
      <c r="I1429" s="234">
        <f t="shared" si="749"/>
      </c>
      <c r="J1429" s="235">
        <f t="shared" si="920"/>
      </c>
      <c r="K1429" s="232">
        <v>0</v>
      </c>
      <c r="L1429" s="235">
        <f t="shared" si="982"/>
      </c>
      <c r="M1429" s="232">
        <v>0</v>
      </c>
      <c r="N1429" s="236">
        <f t="shared" si="1044"/>
      </c>
      <c r="O1429" s="232">
        <v>0</v>
      </c>
      <c r="P1429" s="236">
        <f t="shared" si="1085"/>
      </c>
      <c r="Q1429" s="237"/>
      <c r="R1429" s="238"/>
      <c r="S1429" s="237"/>
      <c r="T1429" s="238"/>
      <c r="U1429" s="239"/>
      <c r="V1429" s="240"/>
      <c r="W1429" s="241"/>
      <c r="X1429" s="240"/>
      <c r="Y1429" s="237"/>
      <c r="Z1429" s="240"/>
      <c r="AA1429" s="240"/>
      <c r="AB1429" s="238"/>
      <c r="AC1429" s="238"/>
      <c r="AD1429" s="237"/>
      <c r="AE1429" s="240"/>
      <c r="AF1429" s="242" t="s">
        <v>331</v>
      </c>
    </row>
    <row customHeight="true" ht="18.417366946778202" r="1430">
      <c r="A1430" s="320"/>
      <c r="B1430" s="316" t="s">
        <v>270</v>
      </c>
      <c r="C1430" s="256" t="s">
        <v>325</v>
      </c>
      <c r="D1430" s="231" t="s">
        <v>251</v>
      </c>
      <c r="E1430" s="232">
        <v>2238.71</v>
      </c>
      <c r="F1430" s="233">
        <f>E1430+E1431</f>
      </c>
      <c r="G1430" s="303">
        <v>18720</v>
      </c>
      <c r="H1430" s="303">
        <v>1047</v>
      </c>
      <c r="I1430" s="234">
        <f t="shared" si="749"/>
      </c>
      <c r="J1430" s="235">
        <f t="shared" si="920"/>
      </c>
      <c r="K1430" s="232">
        <v>43</v>
      </c>
      <c r="L1430" s="235">
        <f t="shared" si="982"/>
      </c>
      <c r="M1430" s="232">
        <v>1</v>
      </c>
      <c r="N1430" s="236">
        <f t="shared" si="1044"/>
      </c>
      <c r="O1430" s="232">
        <v>3</v>
      </c>
      <c r="P1430" s="236">
        <f t="shared" si="1085"/>
      </c>
      <c r="Q1430" s="237">
        <f>(M1430+M1431)/(O1430+O1431)</f>
      </c>
      <c r="R1430" s="238">
        <v>9</v>
      </c>
      <c r="S1430" s="237">
        <f>(O1430+O1431)/(K1430+K1431)</f>
      </c>
      <c r="T1430" s="238">
        <v>8</v>
      </c>
      <c r="U1430" s="239">
        <f>F1430/T1430</f>
      </c>
      <c r="V1430" s="240">
        <f>(F1430+500)/T1430</f>
      </c>
      <c r="W1430" s="241">
        <v>4401.6</v>
      </c>
      <c r="X1430" s="240">
        <f>W1430/T1430</f>
      </c>
      <c r="Y1430" s="237">
        <f>T1430/R1430</f>
      </c>
      <c r="Z1430" s="240">
        <f>W1430/F1430</f>
      </c>
      <c r="AA1430" s="240">
        <f>W1430/(F1430+500)</f>
      </c>
      <c r="AB1430" s="238">
        <v>0</v>
      </c>
      <c r="AC1430" s="238">
        <v>0</v>
      </c>
      <c r="AD1430" s="237">
        <f>AB1430/T1430</f>
      </c>
      <c r="AE1430" s="240">
        <f>(W1430-AC1430)/(F1430+500)</f>
      </c>
      <c r="AF1430" s="240" t="s">
        <v>266</v>
      </c>
    </row>
    <row customHeight="true" ht="18.417366946778202" r="1431">
      <c r="A1431" s="320"/>
      <c r="B1431" s="316"/>
      <c r="C1431" s="256"/>
      <c r="D1431" s="231" t="s">
        <v>319</v>
      </c>
      <c r="E1431" s="232">
        <v>14.17</v>
      </c>
      <c r="F1431" s="233"/>
      <c r="G1431" s="303">
        <v>863</v>
      </c>
      <c r="H1431" s="303">
        <v>58</v>
      </c>
      <c r="I1431" s="234">
        <f t="shared" si="749"/>
      </c>
      <c r="J1431" s="235">
        <f t="shared" si="920"/>
      </c>
      <c r="K1431" s="232">
        <v>1</v>
      </c>
      <c r="L1431" s="235">
        <f t="shared" si="982"/>
      </c>
      <c r="M1431" s="232">
        <v>0</v>
      </c>
      <c r="N1431" s="236">
        <f t="shared" si="1044"/>
      </c>
      <c r="O1431" s="232">
        <v>0</v>
      </c>
      <c r="P1431" s="236">
        <f t="shared" si="1085"/>
      </c>
      <c r="Q1431" s="237"/>
      <c r="R1431" s="238"/>
      <c r="S1431" s="237"/>
      <c r="T1431" s="238"/>
      <c r="U1431" s="239"/>
      <c r="V1431" s="240"/>
      <c r="W1431" s="241"/>
      <c r="X1431" s="240"/>
      <c r="Y1431" s="237"/>
      <c r="Z1431" s="240"/>
      <c r="AA1431" s="240"/>
      <c r="AB1431" s="238"/>
      <c r="AC1431" s="238"/>
      <c r="AD1431" s="237"/>
      <c r="AE1431" s="240"/>
      <c r="AF1431" s="242" t="s">
        <v>331</v>
      </c>
    </row>
    <row customHeight="true" ht="18.417366946778202" r="1432">
      <c r="A1432" s="320"/>
      <c r="B1432" s="316" t="s">
        <v>271</v>
      </c>
      <c r="C1432" s="256" t="s">
        <v>325</v>
      </c>
      <c r="D1432" s="231" t="s">
        <v>251</v>
      </c>
      <c r="E1432" s="232">
        <v>2426.12</v>
      </c>
      <c r="F1432" s="233">
        <f>E1432+E1433</f>
      </c>
      <c r="G1432" s="303">
        <v>19646</v>
      </c>
      <c r="H1432" s="303">
        <v>1035</v>
      </c>
      <c r="I1432" s="234">
        <f t="shared" si="749"/>
      </c>
      <c r="J1432" s="235">
        <f t="shared" si="920"/>
      </c>
      <c r="K1432" s="232">
        <v>41</v>
      </c>
      <c r="L1432" s="235">
        <f t="shared" si="982"/>
      </c>
      <c r="M1432" s="232">
        <v>2</v>
      </c>
      <c r="N1432" s="236">
        <f t="shared" si="1044"/>
      </c>
      <c r="O1432" s="232">
        <v>3</v>
      </c>
      <c r="P1432" s="236">
        <f t="shared" si="1085"/>
      </c>
      <c r="Q1432" s="237">
        <f>(M1432+M1433)/(O1432+O1433)</f>
      </c>
      <c r="R1432" s="238">
        <v>6</v>
      </c>
      <c r="S1432" s="237">
        <f>(O1432+O1433)/(K1432+K1433)</f>
      </c>
      <c r="T1432" s="238">
        <v>4</v>
      </c>
      <c r="U1432" s="239">
        <f>F1432/T1432</f>
      </c>
      <c r="V1432" s="240">
        <f>(F1432+500)/T1432</f>
      </c>
      <c r="W1432" s="241">
        <v>4468.8</v>
      </c>
      <c r="X1432" s="240">
        <f>W1432/T1432</f>
      </c>
      <c r="Y1432" s="237">
        <f>T1432/R1432</f>
      </c>
      <c r="Z1432" s="240">
        <f>W1432/F1432</f>
      </c>
      <c r="AA1432" s="240">
        <f>W1432/(F1432+500)</f>
      </c>
      <c r="AB1432" s="238">
        <v>1</v>
      </c>
      <c r="AC1432" s="238">
        <v>1692</v>
      </c>
      <c r="AD1432" s="237">
        <f>AB1432/T1432</f>
      </c>
      <c r="AE1432" s="240">
        <f>(W1432-AC1432)/(F1432+500)</f>
      </c>
      <c r="AF1432" s="240" t="s">
        <v>266</v>
      </c>
    </row>
    <row customHeight="true" ht="18.417366946778202" r="1433">
      <c r="A1433" s="320"/>
      <c r="B1433" s="316"/>
      <c r="C1433" s="256"/>
      <c r="D1433" s="231" t="s">
        <v>319</v>
      </c>
      <c r="E1433" s="232">
        <v>23.13</v>
      </c>
      <c r="F1433" s="233"/>
      <c r="G1433" s="303">
        <v>948</v>
      </c>
      <c r="H1433" s="303">
        <v>68</v>
      </c>
      <c r="I1433" s="234">
        <f t="shared" si="749"/>
      </c>
      <c r="J1433" s="235">
        <f t="shared" si="920"/>
      </c>
      <c r="K1433" s="232">
        <v>1</v>
      </c>
      <c r="L1433" s="235">
        <f t="shared" si="982"/>
      </c>
      <c r="M1433" s="232">
        <v>0</v>
      </c>
      <c r="N1433" s="236">
        <f t="shared" si="1044"/>
      </c>
      <c r="O1433" s="232">
        <v>0</v>
      </c>
      <c r="P1433" s="236">
        <f t="shared" si="1085"/>
      </c>
      <c r="Q1433" s="237"/>
      <c r="R1433" s="238"/>
      <c r="S1433" s="237"/>
      <c r="T1433" s="238"/>
      <c r="U1433" s="239"/>
      <c r="V1433" s="240"/>
      <c r="W1433" s="241"/>
      <c r="X1433" s="240"/>
      <c r="Y1433" s="237"/>
      <c r="Z1433" s="240"/>
      <c r="AA1433" s="240"/>
      <c r="AB1433" s="238"/>
      <c r="AC1433" s="238"/>
      <c r="AD1433" s="237"/>
      <c r="AE1433" s="240"/>
      <c r="AF1433" s="242" t="s">
        <v>331</v>
      </c>
    </row>
    <row customHeight="true" ht="18.417366946778202" r="1434">
      <c r="A1434" s="320"/>
      <c r="B1434" s="316" t="s">
        <v>272</v>
      </c>
      <c r="C1434" s="256" t="s">
        <v>325</v>
      </c>
      <c r="D1434" s="231" t="s">
        <v>251</v>
      </c>
      <c r="E1434" s="232">
        <v>2687.27</v>
      </c>
      <c r="F1434" s="233">
        <f>E1434+E1435</f>
      </c>
      <c r="G1434" s="303">
        <v>18128</v>
      </c>
      <c r="H1434" s="303">
        <v>1193</v>
      </c>
      <c r="I1434" s="234">
        <f t="shared" si="749"/>
      </c>
      <c r="J1434" s="235">
        <f t="shared" si="920"/>
      </c>
      <c r="K1434" s="232">
        <v>30</v>
      </c>
      <c r="L1434" s="235">
        <f t="shared" si="982"/>
      </c>
      <c r="M1434" s="232">
        <v>1</v>
      </c>
      <c r="N1434" s="236">
        <f t="shared" si="1044"/>
      </c>
      <c r="O1434" s="232">
        <v>1</v>
      </c>
      <c r="P1434" s="236">
        <f t="shared" si="1085"/>
      </c>
      <c r="Q1434" s="237">
        <f>(M1434+M1435)/(O1434+O1435)</f>
      </c>
      <c r="R1434" s="238">
        <v>2</v>
      </c>
      <c r="S1434" s="237">
        <f>(O1434+O1435)/(K1434+K1435)</f>
      </c>
      <c r="T1434" s="238">
        <v>2</v>
      </c>
      <c r="U1434" s="239">
        <f>F1434/T1434</f>
      </c>
      <c r="V1434" s="240">
        <f>(F1434+500)/T1434</f>
      </c>
      <c r="W1434" s="241">
        <v>3045.6</v>
      </c>
      <c r="X1434" s="240">
        <f>W1434/T1434</f>
      </c>
      <c r="Y1434" s="237">
        <f>T1434/R1434</f>
      </c>
      <c r="Z1434" s="240">
        <f>W1434/F1434</f>
      </c>
      <c r="AA1434" s="240">
        <f>W1434/(F1434+500)</f>
      </c>
      <c r="AB1434" s="238">
        <v>1</v>
      </c>
      <c r="AC1434" s="238">
        <v>1034.4</v>
      </c>
      <c r="AD1434" s="237">
        <f>AB1434/T1434</f>
      </c>
      <c r="AE1434" s="240">
        <f>(W1434-AC1434)/(F1434+500)</f>
      </c>
      <c r="AF1434" s="240" t="s">
        <v>266</v>
      </c>
    </row>
    <row customHeight="true" ht="18.417366946778202" r="1435">
      <c r="A1435" s="320"/>
      <c r="B1435" s="316"/>
      <c r="C1435" s="256"/>
      <c r="D1435" s="231" t="s">
        <v>319</v>
      </c>
      <c r="E1435" s="232">
        <v>21.61</v>
      </c>
      <c r="F1435" s="233"/>
      <c r="G1435" s="303">
        <v>1015</v>
      </c>
      <c r="H1435" s="303">
        <v>63</v>
      </c>
      <c r="I1435" s="234">
        <f t="shared" si="749"/>
      </c>
      <c r="J1435" s="235">
        <f t="shared" si="920"/>
      </c>
      <c r="K1435" s="232">
        <v>0</v>
      </c>
      <c r="L1435" s="235">
        <f t="shared" si="982"/>
      </c>
      <c r="M1435" s="232">
        <v>0</v>
      </c>
      <c r="N1435" s="236">
        <f t="shared" si="1044"/>
      </c>
      <c r="O1435" s="232">
        <v>0</v>
      </c>
      <c r="P1435" s="236">
        <f t="shared" si="1085"/>
      </c>
      <c r="Q1435" s="237"/>
      <c r="R1435" s="238"/>
      <c r="S1435" s="237"/>
      <c r="T1435" s="238"/>
      <c r="U1435" s="239"/>
      <c r="V1435" s="240"/>
      <c r="W1435" s="241"/>
      <c r="X1435" s="240"/>
      <c r="Y1435" s="237"/>
      <c r="Z1435" s="240"/>
      <c r="AA1435" s="240"/>
      <c r="AB1435" s="238"/>
      <c r="AC1435" s="238"/>
      <c r="AD1435" s="237"/>
      <c r="AE1435" s="240"/>
      <c r="AF1435" s="242" t="s">
        <v>331</v>
      </c>
    </row>
    <row customHeight="true" ht="18.417366946778202" r="1436">
      <c r="A1436" s="320"/>
      <c r="B1436" s="246" t="s">
        <v>257</v>
      </c>
      <c r="C1436" s="246"/>
      <c r="D1436" s="246"/>
      <c r="E1436" s="247">
        <f>SUM(E1428:E1435)</f>
      </c>
      <c r="F1436" s="247">
        <f>SUM(F1428:F1435)</f>
      </c>
      <c r="G1436" s="247">
        <f>SUM(G1428:G1435)</f>
      </c>
      <c r="H1436" s="247">
        <f>SUM(H1428:H1435)</f>
      </c>
      <c r="I1436" s="248">
        <f t="shared" si="749"/>
      </c>
      <c r="J1436" s="249">
        <f t="shared" si="920"/>
      </c>
      <c r="K1436" s="247">
        <f>SUM(K1428:K1435)</f>
      </c>
      <c r="L1436" s="249">
        <f t="shared" si="982"/>
      </c>
      <c r="M1436" s="247">
        <f>SUM(M1428:M1435)</f>
      </c>
      <c r="N1436" s="250">
        <f t="shared" si="1044"/>
      </c>
      <c r="O1436" s="247">
        <f>SUM(O1428:O1435)</f>
      </c>
      <c r="P1436" s="250">
        <f t="shared" si="1085"/>
      </c>
      <c r="Q1436" s="251">
        <f>M1436/O1436</f>
      </c>
      <c r="R1436" s="247">
        <f>SUM(R1428:R1435)</f>
      </c>
      <c r="S1436" s="251">
        <f>(O1436+O1436)/(K1436+K1436)</f>
      </c>
      <c r="T1436" s="247">
        <f>SUM(T1428:T1435)</f>
      </c>
      <c r="U1436" s="252">
        <f t="shared" ref="U1436:U1437" si="132">F1436/T1436</f>
      </c>
      <c r="V1436" s="253">
        <f>(F1436+5*500)/T1436</f>
      </c>
      <c r="W1436" s="249">
        <f>SUM(W1428:W1435)</f>
      </c>
      <c r="X1436" s="254">
        <f t="shared" ref="X1436:X1437" si="300">W1436/T1436</f>
      </c>
      <c r="Y1436" s="251">
        <f t="shared" ref="Y1436:Y1437" si="438">T1436/R1436</f>
      </c>
      <c r="Z1436" s="253">
        <f t="shared" ref="Z1436:Z1437" si="576">W1436/F1436</f>
      </c>
      <c r="AA1436" s="253">
        <f>W1436/(F1436+COUNT(W1428:W1435)*500)</f>
      </c>
      <c r="AB1436" s="247">
        <f>SUM(AB1428:AB1435)</f>
      </c>
      <c r="AC1436" s="247">
        <f>SUM(AC1428:AC1435)</f>
      </c>
      <c r="AD1436" s="251">
        <f t="shared" ref="AD1436:AD1437" si="714">AB1436/T1436</f>
      </c>
      <c r="AE1436" s="255">
        <f>(W1436-AC1436)/(F1436+COUNT(W1428:W1435))</f>
      </c>
      <c r="AF1436" s="240"/>
    </row>
    <row customHeight="true" ht="18.417366946778202" r="1437">
      <c r="A1437" s="320"/>
      <c r="B1437" s="316" t="s">
        <v>274</v>
      </c>
      <c r="C1437" s="256" t="s">
        <v>273</v>
      </c>
      <c r="D1437" s="231" t="s">
        <v>251</v>
      </c>
      <c r="E1437" s="232">
        <v>3285.13</v>
      </c>
      <c r="F1437" s="233">
        <f>E1437+E1438</f>
      </c>
      <c r="G1437" s="303">
        <v>23367</v>
      </c>
      <c r="H1437" s="303">
        <v>1780</v>
      </c>
      <c r="I1437" s="234">
        <f t="shared" si="749"/>
      </c>
      <c r="J1437" s="235">
        <f t="shared" si="920"/>
      </c>
      <c r="K1437" s="232">
        <v>58</v>
      </c>
      <c r="L1437" s="235">
        <f t="shared" si="982"/>
      </c>
      <c r="M1437" s="232">
        <v>3</v>
      </c>
      <c r="N1437" s="236">
        <f t="shared" si="1044"/>
      </c>
      <c r="O1437" s="232">
        <v>4</v>
      </c>
      <c r="P1437" s="236">
        <f t="shared" si="1085"/>
      </c>
      <c r="Q1437" s="237">
        <f>(M1437+M1438)/(O1437+O1438)</f>
      </c>
      <c r="R1437" s="238">
        <v>8</v>
      </c>
      <c r="S1437" s="237">
        <f>(O1437+O1438)/(K1437+K1438)</f>
      </c>
      <c r="T1437" s="238">
        <v>3</v>
      </c>
      <c r="U1437" s="239">
        <f t="shared" si="132"/>
      </c>
      <c r="V1437" s="240">
        <f>(F1437+500)/T1437</f>
      </c>
      <c r="W1437" s="241">
        <v>2658</v>
      </c>
      <c r="X1437" s="240">
        <f t="shared" si="300"/>
      </c>
      <c r="Y1437" s="237">
        <f t="shared" si="438"/>
      </c>
      <c r="Z1437" s="240">
        <f t="shared" si="576"/>
      </c>
      <c r="AA1437" s="240">
        <f>W1437/(F1437+500)</f>
      </c>
      <c r="AB1437" s="238">
        <v>0</v>
      </c>
      <c r="AC1437" s="238">
        <v>0</v>
      </c>
      <c r="AD1437" s="237">
        <f t="shared" si="714"/>
      </c>
      <c r="AE1437" s="240">
        <f>(W1437-AC1437)/(F1437+500)</f>
      </c>
      <c r="AF1437" s="240" t="s">
        <v>266</v>
      </c>
    </row>
    <row customHeight="true" ht="18.417366946778202" r="1438">
      <c r="A1438" s="320"/>
      <c r="B1438" s="316"/>
      <c r="C1438" s="256"/>
      <c r="D1438" s="231" t="s">
        <v>319</v>
      </c>
      <c r="E1438" s="232">
        <v>37.56</v>
      </c>
      <c r="F1438" s="233"/>
      <c r="G1438" s="303">
        <v>1185</v>
      </c>
      <c r="H1438" s="303">
        <v>77</v>
      </c>
      <c r="I1438" s="234">
        <f t="shared" si="749"/>
      </c>
      <c r="J1438" s="235">
        <f t="shared" si="920"/>
      </c>
      <c r="K1438" s="232">
        <v>0</v>
      </c>
      <c r="L1438" s="235">
        <f t="shared" si="982"/>
      </c>
      <c r="M1438" s="232">
        <v>0</v>
      </c>
      <c r="N1438" s="236">
        <f t="shared" si="1044"/>
      </c>
      <c r="O1438" s="232">
        <v>0</v>
      </c>
      <c r="P1438" s="236">
        <f t="shared" si="1085"/>
      </c>
      <c r="Q1438" s="237"/>
      <c r="R1438" s="238"/>
      <c r="S1438" s="237"/>
      <c r="T1438" s="238"/>
      <c r="U1438" s="239"/>
      <c r="V1438" s="240"/>
      <c r="W1438" s="241"/>
      <c r="X1438" s="240"/>
      <c r="Y1438" s="237"/>
      <c r="Z1438" s="240"/>
      <c r="AA1438" s="240"/>
      <c r="AB1438" s="238"/>
      <c r="AC1438" s="238"/>
      <c r="AD1438" s="237"/>
      <c r="AE1438" s="240"/>
      <c r="AF1438" s="242" t="s">
        <v>331</v>
      </c>
    </row>
    <row customHeight="true" ht="18.417366946778202" r="1439">
      <c r="A1439" s="320"/>
      <c r="B1439" s="316" t="s">
        <v>275</v>
      </c>
      <c r="C1439" s="256" t="s">
        <v>273</v>
      </c>
      <c r="D1439" s="231" t="s">
        <v>251</v>
      </c>
      <c r="E1439" s="303">
        <v>4042.28</v>
      </c>
      <c r="F1439" s="233">
        <f>E1439+E1440</f>
      </c>
      <c r="G1439" s="232">
        <v>37212</v>
      </c>
      <c r="H1439" s="232">
        <v>2678</v>
      </c>
      <c r="I1439" s="234">
        <f t="shared" si="749"/>
      </c>
      <c r="J1439" s="235">
        <f t="shared" si="920"/>
      </c>
      <c r="K1439" s="232">
        <v>85</v>
      </c>
      <c r="L1439" s="235">
        <f t="shared" si="982"/>
      </c>
      <c r="M1439" s="232">
        <v>5</v>
      </c>
      <c r="N1439" s="236">
        <f t="shared" si="1044"/>
      </c>
      <c r="O1439" s="232">
        <v>8</v>
      </c>
      <c r="P1439" s="236">
        <f t="shared" si="1085"/>
      </c>
      <c r="Q1439" s="237">
        <f>(M1439+M1440)/(O1439+O1440)</f>
      </c>
      <c r="R1439" s="238">
        <v>10</v>
      </c>
      <c r="S1439" s="237">
        <f>(O1439+O1440)/(K1439+K1440)</f>
      </c>
      <c r="T1439" s="238">
        <v>6</v>
      </c>
      <c r="U1439" s="239">
        <f>F1439/T1439</f>
      </c>
      <c r="V1439" s="240">
        <f>(F1439+500)/T1439</f>
      </c>
      <c r="W1439" s="241">
        <v>3993.6</v>
      </c>
      <c r="X1439" s="240">
        <f>W1439/T1439</f>
      </c>
      <c r="Y1439" s="237">
        <f>T1439/R1439</f>
      </c>
      <c r="Z1439" s="240">
        <f>W1439/F1439</f>
      </c>
      <c r="AA1439" s="240">
        <f>W1439/(F1439+500)</f>
      </c>
      <c r="AB1439" s="238">
        <v>1</v>
      </c>
      <c r="AC1439" s="238">
        <v>1411.2</v>
      </c>
      <c r="AD1439" s="237">
        <f>AB1439/T1439</f>
      </c>
      <c r="AE1439" s="240">
        <f>(W1439-AC1439)/(F1439+500)</f>
      </c>
      <c r="AF1439" s="240" t="s">
        <v>266</v>
      </c>
    </row>
    <row customHeight="true" ht="18.417366946778202" r="1440">
      <c r="A1440" s="320"/>
      <c r="B1440" s="316"/>
      <c r="C1440" s="256"/>
      <c r="D1440" s="231" t="s">
        <v>319</v>
      </c>
      <c r="E1440" s="303">
        <v>66.27</v>
      </c>
      <c r="F1440" s="233"/>
      <c r="G1440" s="232">
        <v>1070</v>
      </c>
      <c r="H1440" s="232">
        <v>91</v>
      </c>
      <c r="I1440" s="234">
        <f t="shared" si="749"/>
      </c>
      <c r="J1440" s="235">
        <f t="shared" si="920"/>
      </c>
      <c r="K1440" s="232">
        <v>1</v>
      </c>
      <c r="L1440" s="235">
        <f t="shared" si="982"/>
      </c>
      <c r="M1440" s="232">
        <v>0</v>
      </c>
      <c r="N1440" s="236">
        <f t="shared" si="1044"/>
      </c>
      <c r="O1440" s="232">
        <v>0</v>
      </c>
      <c r="P1440" s="236">
        <f t="shared" si="1085"/>
      </c>
      <c r="Q1440" s="237"/>
      <c r="R1440" s="238"/>
      <c r="S1440" s="237"/>
      <c r="T1440" s="238"/>
      <c r="U1440" s="239"/>
      <c r="V1440" s="240"/>
      <c r="W1440" s="239"/>
      <c r="X1440" s="240"/>
      <c r="Y1440" s="237"/>
      <c r="Z1440" s="240"/>
      <c r="AA1440" s="240"/>
      <c r="AB1440" s="238"/>
      <c r="AC1440" s="238"/>
      <c r="AD1440" s="237"/>
      <c r="AE1440" s="240"/>
      <c r="AF1440" s="242" t="s">
        <v>331</v>
      </c>
    </row>
    <row customHeight="true" ht="18.417366946778202" r="1441">
      <c r="A1441" s="320"/>
      <c r="B1441" s="316" t="s">
        <v>276</v>
      </c>
      <c r="C1441" s="256" t="s">
        <v>273</v>
      </c>
      <c r="D1441" s="231" t="s">
        <v>251</v>
      </c>
      <c r="E1441" s="303">
        <v>1180.95</v>
      </c>
      <c r="F1441" s="233">
        <f>E1441+E1442</f>
      </c>
      <c r="G1441" s="232">
        <v>10158</v>
      </c>
      <c r="H1441" s="232">
        <v>592</v>
      </c>
      <c r="I1441" s="234">
        <f t="shared" si="749"/>
      </c>
      <c r="J1441" s="235">
        <f t="shared" si="920"/>
      </c>
      <c r="K1441" s="232">
        <v>24</v>
      </c>
      <c r="L1441" s="235">
        <f t="shared" si="982"/>
      </c>
      <c r="M1441" s="232">
        <v>0</v>
      </c>
      <c r="N1441" s="236">
        <f t="shared" si="1044"/>
      </c>
      <c r="O1441" s="232">
        <v>0</v>
      </c>
      <c r="P1441" s="236">
        <f t="shared" si="1085"/>
      </c>
      <c r="Q1441" s="237">
        <f>(M1441+M1442)/(O1441+O1442)</f>
      </c>
      <c r="R1441" s="238">
        <v>2</v>
      </c>
      <c r="S1441" s="237">
        <f>(O1441+O1442)/(K1441+K1442)</f>
      </c>
      <c r="T1441" s="238">
        <v>1</v>
      </c>
      <c r="U1441" s="239">
        <f>F1441/T1441</f>
      </c>
      <c r="V1441" s="240">
        <f>(F1441+500)/T1441</f>
      </c>
      <c r="W1441" s="239">
        <v>598.8000000000029</v>
      </c>
      <c r="X1441" s="240">
        <f>W1441/T1441</f>
      </c>
      <c r="Y1441" s="237">
        <f>T1441/R1441</f>
      </c>
      <c r="Z1441" s="240">
        <f>W1441/F1441</f>
      </c>
      <c r="AA1441" s="240">
        <f>W1441/(F1441+500)</f>
      </c>
      <c r="AB1441" s="238">
        <v>0</v>
      </c>
      <c r="AC1441" s="238">
        <v>0</v>
      </c>
      <c r="AD1441" s="237">
        <f>AB1441/T1441</f>
      </c>
      <c r="AE1441" s="240">
        <f>(W1441-AC1441)/(F1441+500)</f>
      </c>
      <c r="AF1441" s="240" t="s">
        <v>266</v>
      </c>
    </row>
    <row customHeight="true" ht="18.417366946778202" r="1442">
      <c r="A1442" s="320"/>
      <c r="B1442" s="316"/>
      <c r="C1442" s="256"/>
      <c r="D1442" s="231" t="s">
        <v>319</v>
      </c>
      <c r="E1442" s="303">
        <v>63.4</v>
      </c>
      <c r="F1442" s="233"/>
      <c r="G1442" s="232">
        <v>847</v>
      </c>
      <c r="H1442" s="232">
        <v>84</v>
      </c>
      <c r="I1442" s="234">
        <f t="shared" si="749"/>
      </c>
      <c r="J1442" s="235">
        <f t="shared" si="920"/>
      </c>
      <c r="K1442" s="232">
        <v>2</v>
      </c>
      <c r="L1442" s="235">
        <f t="shared" si="982"/>
      </c>
      <c r="M1442" s="232">
        <v>0</v>
      </c>
      <c r="N1442" s="236">
        <f t="shared" si="1044"/>
      </c>
      <c r="O1442" s="232">
        <v>0</v>
      </c>
      <c r="P1442" s="236">
        <f t="shared" si="1085"/>
      </c>
      <c r="Q1442" s="237"/>
      <c r="R1442" s="238"/>
      <c r="S1442" s="237"/>
      <c r="T1442" s="238"/>
      <c r="U1442" s="239"/>
      <c r="V1442" s="240"/>
      <c r="W1442" s="239"/>
      <c r="X1442" s="240"/>
      <c r="Y1442" s="237"/>
      <c r="Z1442" s="240"/>
      <c r="AA1442" s="240"/>
      <c r="AB1442" s="238"/>
      <c r="AC1442" s="238"/>
      <c r="AD1442" s="237"/>
      <c r="AE1442" s="240"/>
      <c r="AF1442" s="242" t="s">
        <v>267</v>
      </c>
    </row>
    <row customHeight="true" ht="18.417366946778202" r="1443">
      <c r="A1443" s="320"/>
      <c r="B1443" s="316" t="s">
        <v>277</v>
      </c>
      <c r="C1443" s="256" t="s">
        <v>273</v>
      </c>
      <c r="D1443" s="231" t="s">
        <v>251</v>
      </c>
      <c r="E1443" s="303">
        <v>294.29</v>
      </c>
      <c r="F1443" s="233">
        <f>E1443+E1444</f>
      </c>
      <c r="G1443" s="232">
        <v>3584</v>
      </c>
      <c r="H1443" s="232">
        <v>192</v>
      </c>
      <c r="I1443" s="234">
        <f t="shared" si="749"/>
      </c>
      <c r="J1443" s="235">
        <f t="shared" si="920"/>
      </c>
      <c r="K1443" s="232">
        <v>7</v>
      </c>
      <c r="L1443" s="235">
        <f t="shared" si="982"/>
      </c>
      <c r="M1443" s="232">
        <v>0</v>
      </c>
      <c r="N1443" s="236">
        <f t="shared" si="1044"/>
      </c>
      <c r="O1443" s="232">
        <v>0</v>
      </c>
      <c r="P1443" s="236">
        <f t="shared" si="1085"/>
      </c>
      <c r="Q1443" s="237">
        <f>(M1443+M1444)/(O1443+O1444)</f>
      </c>
      <c r="R1443" s="238">
        <v>0</v>
      </c>
      <c r="S1443" s="237">
        <f>(O1443+O1444)/(K1443+K1444)</f>
      </c>
      <c r="T1443" s="238">
        <v>0</v>
      </c>
      <c r="U1443" s="239">
        <f>F1443/T1443</f>
      </c>
      <c r="V1443" s="240">
        <f>(F1443+500)/T1443</f>
      </c>
      <c r="W1443" s="241">
        <v>0</v>
      </c>
      <c r="X1443" s="240">
        <f>W1443/T1443</f>
      </c>
      <c r="Y1443" s="237">
        <f>T1443/R1443</f>
      </c>
      <c r="Z1443" s="240">
        <f>W1443/F1443</f>
      </c>
      <c r="AA1443" s="240">
        <f>W1443/(F1443+500)</f>
      </c>
      <c r="AB1443" s="238">
        <v>0</v>
      </c>
      <c r="AC1443" s="238">
        <v>0</v>
      </c>
      <c r="AD1443" s="237">
        <f>AB1443/T1443</f>
      </c>
      <c r="AE1443" s="240">
        <f>(W1443-AC1443)/(F1443+500)</f>
      </c>
      <c r="AF1443" s="240" t="s">
        <v>266</v>
      </c>
    </row>
    <row customHeight="true" ht="18.417366946778202" r="1444">
      <c r="A1444" s="320"/>
      <c r="B1444" s="316"/>
      <c r="C1444" s="256"/>
      <c r="D1444" s="231" t="s">
        <v>319</v>
      </c>
      <c r="E1444" s="303">
        <v>21.31</v>
      </c>
      <c r="F1444" s="233"/>
      <c r="G1444" s="232">
        <v>388</v>
      </c>
      <c r="H1444" s="232">
        <v>77</v>
      </c>
      <c r="I1444" s="234">
        <f t="shared" si="749"/>
      </c>
      <c r="J1444" s="235">
        <f t="shared" si="920"/>
      </c>
      <c r="K1444" s="232">
        <v>1</v>
      </c>
      <c r="L1444" s="235">
        <f t="shared" si="982"/>
      </c>
      <c r="M1444" s="232">
        <v>0</v>
      </c>
      <c r="N1444" s="236">
        <f t="shared" si="1044"/>
      </c>
      <c r="O1444" s="232">
        <v>0</v>
      </c>
      <c r="P1444" s="236">
        <f t="shared" si="1085"/>
      </c>
      <c r="Q1444" s="237"/>
      <c r="R1444" s="238"/>
      <c r="S1444" s="237"/>
      <c r="T1444" s="238"/>
      <c r="U1444" s="239"/>
      <c r="V1444" s="240"/>
      <c r="W1444" s="239"/>
      <c r="X1444" s="240"/>
      <c r="Y1444" s="237"/>
      <c r="Z1444" s="240"/>
      <c r="AA1444" s="240"/>
      <c r="AB1444" s="238"/>
      <c r="AC1444" s="238"/>
      <c r="AD1444" s="237"/>
      <c r="AE1444" s="240"/>
      <c r="AF1444" s="242" t="s">
        <v>267</v>
      </c>
    </row>
    <row customHeight="true" ht="18.417366946778202" r="1445">
      <c r="A1445" s="320"/>
      <c r="B1445" s="246" t="s">
        <v>257</v>
      </c>
      <c r="C1445" s="246"/>
      <c r="D1445" s="246"/>
      <c r="E1445" s="247">
        <f>SUM(E1437:E1444)</f>
      </c>
      <c r="F1445" s="247">
        <f>SUM(F1437:F1444)</f>
      </c>
      <c r="G1445" s="247">
        <f>SUM(G1437:G1444)</f>
      </c>
      <c r="H1445" s="247">
        <f>SUM(H1437:H1444)</f>
      </c>
      <c r="I1445" s="248">
        <f t="shared" si="749"/>
      </c>
      <c r="J1445" s="249">
        <f t="shared" si="920"/>
      </c>
      <c r="K1445" s="247">
        <f>SUM(K1437:K1444)</f>
      </c>
      <c r="L1445" s="249">
        <f t="shared" si="982"/>
      </c>
      <c r="M1445" s="247">
        <f>SUM(M1437:M1444)</f>
      </c>
      <c r="N1445" s="250">
        <f t="shared" si="1044"/>
      </c>
      <c r="O1445" s="247">
        <f>SUM(O1437:O1444)</f>
      </c>
      <c r="P1445" s="250">
        <f t="shared" si="1085"/>
      </c>
      <c r="Q1445" s="251">
        <f t="shared" ref="Q1445:Q1446" si="951">M1445/O1445</f>
      </c>
      <c r="R1445" s="247">
        <f>SUM(R1437:R1444)</f>
      </c>
      <c r="S1445" s="251">
        <f t="shared" ref="S1445:S1446" si="1013">(O1445+O1445)/(K1445+K1445)</f>
      </c>
      <c r="T1445" s="247">
        <f>SUM(T1437:T1444)</f>
      </c>
      <c r="U1445" s="252">
        <f t="shared" ref="U1445:U1446" si="133">F1445/T1445</f>
      </c>
      <c r="V1445" s="253">
        <f>(F1445+5*500)/T1445</f>
      </c>
      <c r="W1445" s="249">
        <f>SUM(W1437:W1444)</f>
      </c>
      <c r="X1445" s="254">
        <f t="shared" ref="X1445:X1446" si="301">W1445/T1445</f>
      </c>
      <c r="Y1445" s="251">
        <f t="shared" ref="Y1445:Y1446" si="439">T1445/R1445</f>
      </c>
      <c r="Z1445" s="253">
        <f t="shared" ref="Z1445:Z1446" si="577">W1445/F1445</f>
      </c>
      <c r="AA1445" s="253">
        <f>W1445/(F1445+COUNT(W1437:W1444)*500)</f>
      </c>
      <c r="AB1445" s="247">
        <f>SUM(AB1437:AB1444)</f>
      </c>
      <c r="AC1445" s="247">
        <f>SUM(AC1437:AC1444)</f>
      </c>
      <c r="AD1445" s="251">
        <f t="shared" ref="AD1445:AD1446" si="715">AB1445/T1445</f>
      </c>
      <c r="AE1445" s="255">
        <f>(W1445-AC1445)/(F1445+COUNT(W1437:W1444))</f>
      </c>
      <c r="AF1445" s="240"/>
    </row>
    <row customHeight="true" ht="18.417366946778202" r="1446">
      <c r="A1446" s="320"/>
      <c r="B1446" s="258" t="s">
        <v>278</v>
      </c>
      <c r="C1446" s="258"/>
      <c r="D1446" s="258"/>
      <c r="E1446" s="259">
        <f>E1409+E1418+E1427+E1436+E1445</f>
      </c>
      <c r="F1446" s="259">
        <f>F1409+F1418+F1427+F1436+F1445</f>
      </c>
      <c r="G1446" s="259">
        <f>G1409+G1418+G1427+G1436+G1445</f>
      </c>
      <c r="H1446" s="259">
        <f>H1409+H1418+H1427+H1436+H1445</f>
      </c>
      <c r="I1446" s="260">
        <f t="shared" si="749"/>
      </c>
      <c r="J1446" s="259">
        <f>J1409+J1418+J1427+J1436+J1445</f>
      </c>
      <c r="K1446" s="259">
        <f>K1409+K1418+K1427+K1436+K1445</f>
      </c>
      <c r="L1446" s="261">
        <f t="shared" si="982"/>
      </c>
      <c r="M1446" s="259">
        <f>M1409+M1418+M1427+M1436+M1445</f>
      </c>
      <c r="N1446" s="263">
        <f t="shared" si="1044"/>
      </c>
      <c r="O1446" s="259">
        <f>O1409+O1418+O1427+O1436+O1445</f>
      </c>
      <c r="P1446" s="263">
        <f t="shared" si="1085"/>
      </c>
      <c r="Q1446" s="264">
        <f t="shared" si="951"/>
      </c>
      <c r="R1446" s="259">
        <f>R1409+R1418+R1427+R1436+R1445</f>
      </c>
      <c r="S1446" s="264">
        <f t="shared" si="1013"/>
      </c>
      <c r="T1446" s="259">
        <f>T1409+T1418+T1427+T1436+T1445</f>
      </c>
      <c r="U1446" s="265">
        <f t="shared" si="133"/>
      </c>
      <c r="V1446" s="259">
        <f>(F1446+4*500)/T1446</f>
      </c>
      <c r="W1446" s="259">
        <f>W1409+W1418+W1427+W1436+W1445</f>
      </c>
      <c r="X1446" s="259">
        <f t="shared" si="301"/>
      </c>
      <c r="Y1446" s="264">
        <f t="shared" si="439"/>
      </c>
      <c r="Z1446" s="259">
        <f t="shared" si="577"/>
      </c>
      <c r="AA1446" s="259">
        <f>W1446/(F1446+COUNT(W1399:W1408,W1410:W1417,W1419:W1426,W1428:W1435,W1437:W1444)*500)</f>
      </c>
      <c r="AB1446" s="259">
        <f>AB1409+AB1418+AB1427+AB1436+AB1445</f>
      </c>
      <c r="AC1446" s="259">
        <f>AC1409+AC1418+AC1427+AC1436+AC1445</f>
      </c>
      <c r="AD1446" s="264">
        <f t="shared" si="715"/>
      </c>
      <c r="AE1446" s="259">
        <f>(W1446-AC1446)/(F1446+COUNT(W1399:W1408,W1410:W1417,W1419:W1426,W1428:W1435,W1437:W1444)*500)</f>
      </c>
      <c r="AF1446" s="240"/>
    </row>
    <row customHeight="true" ht="35.22408963585587" r="1447">
      <c r="A1447" s="219" t="s">
        <v>214</v>
      </c>
      <c r="B1447" s="220" t="s">
        <v>215</v>
      </c>
      <c r="C1447" s="220" t="s">
        <v>216</v>
      </c>
      <c r="D1447" s="220" t="s">
        <v>217</v>
      </c>
      <c r="E1447" s="220" t="s">
        <v>218</v>
      </c>
      <c r="F1447" s="220" t="s">
        <v>219</v>
      </c>
      <c r="G1447" s="220" t="s">
        <v>220</v>
      </c>
      <c r="H1447" s="220" t="s">
        <v>221</v>
      </c>
      <c r="I1447" s="221" t="s">
        <v>222</v>
      </c>
      <c r="J1447" s="222" t="s">
        <v>223</v>
      </c>
      <c r="K1447" s="220" t="s">
        <v>224</v>
      </c>
      <c r="L1447" s="222" t="s">
        <v>225</v>
      </c>
      <c r="M1447" s="220" t="s">
        <v>226</v>
      </c>
      <c r="N1447" s="223" t="s">
        <v>227</v>
      </c>
      <c r="O1447" s="220" t="s">
        <v>228</v>
      </c>
      <c r="P1447" s="223" t="s">
        <v>229</v>
      </c>
      <c r="Q1447" s="221" t="s">
        <v>230</v>
      </c>
      <c r="R1447" s="224" t="s">
        <v>231</v>
      </c>
      <c r="S1447" s="225" t="s">
        <v>232</v>
      </c>
      <c r="T1447" s="224" t="s">
        <v>233</v>
      </c>
      <c r="U1447" s="226" t="s">
        <v>234</v>
      </c>
      <c r="V1447" s="227" t="s">
        <v>235</v>
      </c>
      <c r="W1447" s="226" t="s">
        <v>236</v>
      </c>
      <c r="X1447" s="227" t="s">
        <v>237</v>
      </c>
      <c r="Y1447" s="225" t="s">
        <v>238</v>
      </c>
      <c r="Z1447" s="227" t="s">
        <v>239</v>
      </c>
      <c r="AA1447" s="227" t="s">
        <v>240</v>
      </c>
      <c r="AB1447" s="227" t="s">
        <v>241</v>
      </c>
      <c r="AC1447" s="224" t="s">
        <v>242</v>
      </c>
      <c r="AD1447" s="225" t="s">
        <v>243</v>
      </c>
      <c r="AE1447" s="227" t="s">
        <v>244</v>
      </c>
      <c r="AF1447" s="227" t="s">
        <v>245</v>
      </c>
    </row>
    <row customHeight="true" ht="20.833333333333336" r="1448">
      <c r="A1448" s="320" t="s">
        <v>334</v>
      </c>
      <c r="B1448" s="229" t="s">
        <v>247</v>
      </c>
      <c r="C1448" s="256" t="s">
        <v>333</v>
      </c>
      <c r="D1448" s="231" t="s">
        <v>251</v>
      </c>
      <c r="E1448" s="232">
        <v>1348.2</v>
      </c>
      <c r="F1448" s="233">
        <f>E1448+E1449</f>
      </c>
      <c r="G1448" s="232">
        <v>7857</v>
      </c>
      <c r="H1448" s="232">
        <v>421</v>
      </c>
      <c r="I1448" s="234">
        <f t="shared" ref="I1448:I1492" si="750">H1448/G1448</f>
      </c>
      <c r="J1448" s="235">
        <f t="shared" ref="J1448:J1491" si="921">(E1448/G1448)*1000</f>
      </c>
      <c r="K1448" s="232">
        <v>27</v>
      </c>
      <c r="L1448" s="235">
        <f t="shared" ref="L1448:L1492" si="983">E1448/K1448</f>
      </c>
      <c r="M1448" s="232">
        <v>1</v>
      </c>
      <c r="N1448" s="236">
        <f t="shared" ref="N1448:N1492" si="1045">E1448/M1448</f>
      </c>
      <c r="O1448" s="232">
        <v>3</v>
      </c>
      <c r="P1448" s="236">
        <f t="shared" ref="P1448:P1492" si="1086">E1448/O1448</f>
      </c>
      <c r="Q1448" s="237">
        <f>(M1448+M1449)/(O1448+O1449)</f>
      </c>
      <c r="R1448" s="238">
        <v>5</v>
      </c>
      <c r="S1448" s="237">
        <f>(O1448+O1449)/(K1448+K1449)</f>
      </c>
      <c r="T1448" s="238">
        <v>1</v>
      </c>
      <c r="U1448" s="239">
        <f>F1448/T1448</f>
      </c>
      <c r="V1448" s="240">
        <f>(F1448+500)/T1448</f>
      </c>
      <c r="W1448" s="241">
        <v>669.9</v>
      </c>
      <c r="X1448" s="240">
        <f>W1448/T1448</f>
      </c>
      <c r="Y1448" s="237">
        <f>T1448/R1448</f>
      </c>
      <c r="Z1448" s="240">
        <f>W1448/F1448</f>
      </c>
      <c r="AA1448" s="240">
        <f>W1448/(F1448+500)</f>
      </c>
      <c r="AB1448" s="238">
        <v>0</v>
      </c>
      <c r="AC1448" s="238">
        <v>0</v>
      </c>
      <c r="AD1448" s="237">
        <f>AB1448/T1448</f>
      </c>
      <c r="AE1448" s="240">
        <f>(W1448-AC1448)/(F1448+500)</f>
      </c>
      <c r="AF1448" s="240" t="s">
        <v>250</v>
      </c>
    </row>
    <row customHeight="true" ht="20.833333333333336" r="1449">
      <c r="A1449" s="320"/>
      <c r="B1449" s="229"/>
      <c r="C1449" s="256"/>
      <c r="D1449" s="231" t="s">
        <v>319</v>
      </c>
      <c r="E1449" s="232">
        <v>23.99</v>
      </c>
      <c r="F1449" s="233"/>
      <c r="G1449" s="232">
        <v>364</v>
      </c>
      <c r="H1449" s="232">
        <v>45</v>
      </c>
      <c r="I1449" s="234">
        <f t="shared" si="750"/>
      </c>
      <c r="J1449" s="235">
        <f t="shared" si="921"/>
      </c>
      <c r="K1449" s="232">
        <v>1</v>
      </c>
      <c r="L1449" s="235">
        <f t="shared" si="983"/>
      </c>
      <c r="M1449" s="232">
        <v>0</v>
      </c>
      <c r="N1449" s="236">
        <f t="shared" si="1045"/>
      </c>
      <c r="O1449" s="232">
        <v>0</v>
      </c>
      <c r="P1449" s="236">
        <f t="shared" si="1086"/>
      </c>
      <c r="Q1449" s="237"/>
      <c r="R1449" s="238"/>
      <c r="S1449" s="237"/>
      <c r="T1449" s="238"/>
      <c r="U1449" s="239"/>
      <c r="V1449" s="240"/>
      <c r="W1449" s="241"/>
      <c r="X1449" s="240"/>
      <c r="Y1449" s="237"/>
      <c r="Z1449" s="240"/>
      <c r="AA1449" s="240"/>
      <c r="AB1449" s="238"/>
      <c r="AC1449" s="238"/>
      <c r="AD1449" s="237"/>
      <c r="AE1449" s="240"/>
      <c r="AF1449" s="242" t="s">
        <v>316</v>
      </c>
    </row>
    <row customHeight="true" ht="20.833333333333336" r="1450">
      <c r="A1450" s="320"/>
      <c r="B1450" s="229" t="s">
        <v>253</v>
      </c>
      <c r="C1450" s="256" t="s">
        <v>333</v>
      </c>
      <c r="D1450" s="231" t="s">
        <v>251</v>
      </c>
      <c r="E1450" s="232">
        <v>1668.89</v>
      </c>
      <c r="F1450" s="233">
        <f>E1450+E1451</f>
      </c>
      <c r="G1450" s="232">
        <v>11735</v>
      </c>
      <c r="H1450" s="232">
        <v>836</v>
      </c>
      <c r="I1450" s="234">
        <f t="shared" si="750"/>
      </c>
      <c r="J1450" s="235">
        <f t="shared" si="921"/>
      </c>
      <c r="K1450" s="232">
        <v>35</v>
      </c>
      <c r="L1450" s="235">
        <f t="shared" si="983"/>
      </c>
      <c r="M1450" s="232">
        <v>3</v>
      </c>
      <c r="N1450" s="236">
        <f t="shared" si="1045"/>
      </c>
      <c r="O1450" s="232">
        <v>5</v>
      </c>
      <c r="P1450" s="236">
        <f t="shared" si="1086"/>
      </c>
      <c r="Q1450" s="237">
        <f>(M1450+M1451)/(O1450+O1451)</f>
      </c>
      <c r="R1450" s="238">
        <v>7</v>
      </c>
      <c r="S1450" s="237">
        <f>(O1450+O1451)/(K1450+K1451)</f>
      </c>
      <c r="T1450" s="238">
        <v>3</v>
      </c>
      <c r="U1450" s="239">
        <f>F1450/T1450</f>
      </c>
      <c r="V1450" s="240">
        <f>(F1450+500)/T1450</f>
      </c>
      <c r="W1450" s="241">
        <v>3266.1</v>
      </c>
      <c r="X1450" s="240">
        <f>W1450/T1450</f>
      </c>
      <c r="Y1450" s="237">
        <f>T1450/R1450</f>
      </c>
      <c r="Z1450" s="240">
        <f>W1450/F1450</f>
      </c>
      <c r="AA1450" s="240">
        <f>W1450/(F1450+500)</f>
      </c>
      <c r="AB1450" s="238">
        <v>0</v>
      </c>
      <c r="AC1450" s="238">
        <v>0</v>
      </c>
      <c r="AD1450" s="237">
        <f>AB1450/T1450</f>
      </c>
      <c r="AE1450" s="240">
        <f>(W1450-AC1450)/(F1450+500)</f>
      </c>
      <c r="AF1450" s="240" t="s">
        <v>250</v>
      </c>
    </row>
    <row customHeight="true" ht="20.833333333333336" r="1451">
      <c r="A1451" s="320"/>
      <c r="B1451" s="229"/>
      <c r="C1451" s="256"/>
      <c r="D1451" s="231" t="s">
        <v>319</v>
      </c>
      <c r="E1451" s="232">
        <v>64.81</v>
      </c>
      <c r="F1451" s="233"/>
      <c r="G1451" s="232">
        <v>736</v>
      </c>
      <c r="H1451" s="232">
        <v>67</v>
      </c>
      <c r="I1451" s="234">
        <f t="shared" si="750"/>
      </c>
      <c r="J1451" s="235">
        <f t="shared" si="921"/>
      </c>
      <c r="K1451" s="232">
        <v>1</v>
      </c>
      <c r="L1451" s="235">
        <f t="shared" si="983"/>
      </c>
      <c r="M1451" s="232">
        <v>0</v>
      </c>
      <c r="N1451" s="236">
        <f t="shared" si="1045"/>
      </c>
      <c r="O1451" s="232">
        <v>0</v>
      </c>
      <c r="P1451" s="236">
        <f t="shared" si="1086"/>
      </c>
      <c r="Q1451" s="237"/>
      <c r="R1451" s="238"/>
      <c r="S1451" s="237"/>
      <c r="T1451" s="238"/>
      <c r="U1451" s="239"/>
      <c r="V1451" s="240"/>
      <c r="W1451" s="241"/>
      <c r="X1451" s="240"/>
      <c r="Y1451" s="237"/>
      <c r="Z1451" s="240"/>
      <c r="AA1451" s="240"/>
      <c r="AB1451" s="238"/>
      <c r="AC1451" s="238"/>
      <c r="AD1451" s="237"/>
      <c r="AE1451" s="240"/>
      <c r="AF1451" s="242" t="s">
        <v>316</v>
      </c>
    </row>
    <row customHeight="true" ht="20.833333333333336" r="1452">
      <c r="A1452" s="320"/>
      <c r="B1452" s="229" t="s">
        <v>254</v>
      </c>
      <c r="C1452" s="256" t="s">
        <v>333</v>
      </c>
      <c r="D1452" s="231" t="s">
        <v>251</v>
      </c>
      <c r="E1452" s="232">
        <v>1378.59</v>
      </c>
      <c r="F1452" s="233">
        <f>E1452+E1453</f>
      </c>
      <c r="G1452" s="232">
        <v>9038</v>
      </c>
      <c r="H1452" s="232">
        <v>585</v>
      </c>
      <c r="I1452" s="234">
        <f t="shared" si="750"/>
      </c>
      <c r="J1452" s="235">
        <f t="shared" si="921"/>
      </c>
      <c r="K1452" s="232">
        <v>22</v>
      </c>
      <c r="L1452" s="235">
        <f t="shared" si="983"/>
      </c>
      <c r="M1452" s="232">
        <v>3</v>
      </c>
      <c r="N1452" s="236">
        <f t="shared" si="1045"/>
      </c>
      <c r="O1452" s="232">
        <v>5</v>
      </c>
      <c r="P1452" s="236">
        <f t="shared" si="1086"/>
      </c>
      <c r="Q1452" s="237">
        <f>(M1452+M1453)/(O1452+O1453)</f>
      </c>
      <c r="R1452" s="238">
        <v>9</v>
      </c>
      <c r="S1452" s="237">
        <f>(O1452+O1453)/(K1452+K1453)</f>
      </c>
      <c r="T1452" s="238">
        <v>4</v>
      </c>
      <c r="U1452" s="239">
        <f>F1452/T1452</f>
      </c>
      <c r="V1452" s="240">
        <f>(F1452+500)/T1452</f>
      </c>
      <c r="W1452" s="241">
        <v>6193.200000000001</v>
      </c>
      <c r="X1452" s="240">
        <f>W1452/T1452</f>
      </c>
      <c r="Y1452" s="237">
        <f>T1452/R1452</f>
      </c>
      <c r="Z1452" s="240">
        <f>W1452/F1452</f>
      </c>
      <c r="AA1452" s="240">
        <f>W1452/(F1452+500)</f>
      </c>
      <c r="AB1452" s="238">
        <v>0</v>
      </c>
      <c r="AC1452" s="238">
        <v>0</v>
      </c>
      <c r="AD1452" s="237">
        <f>AB1452/T1452</f>
      </c>
      <c r="AE1452" s="240">
        <f>(W1452-AC1452)/(F1452+500)</f>
      </c>
      <c r="AF1452" s="240" t="s">
        <v>250</v>
      </c>
    </row>
    <row customHeight="true" ht="20.833333333333336" r="1453">
      <c r="A1453" s="320"/>
      <c r="B1453" s="229"/>
      <c r="C1453" s="256"/>
      <c r="D1453" s="231" t="s">
        <v>319</v>
      </c>
      <c r="E1453" s="232">
        <v>14.93</v>
      </c>
      <c r="F1453" s="233"/>
      <c r="G1453" s="232">
        <v>537</v>
      </c>
      <c r="H1453" s="232">
        <v>53</v>
      </c>
      <c r="I1453" s="234">
        <f t="shared" si="750"/>
      </c>
      <c r="J1453" s="235">
        <f t="shared" si="921"/>
      </c>
      <c r="K1453" s="232">
        <v>3</v>
      </c>
      <c r="L1453" s="235">
        <f t="shared" si="983"/>
      </c>
      <c r="M1453" s="232">
        <v>0</v>
      </c>
      <c r="N1453" s="236">
        <f t="shared" si="1045"/>
      </c>
      <c r="O1453" s="232">
        <v>1</v>
      </c>
      <c r="P1453" s="236">
        <f t="shared" si="1086"/>
      </c>
      <c r="Q1453" s="237"/>
      <c r="R1453" s="238"/>
      <c r="S1453" s="237"/>
      <c r="T1453" s="238"/>
      <c r="U1453" s="239"/>
      <c r="V1453" s="240"/>
      <c r="W1453" s="241"/>
      <c r="X1453" s="240"/>
      <c r="Y1453" s="237"/>
      <c r="Z1453" s="240"/>
      <c r="AA1453" s="240"/>
      <c r="AB1453" s="238"/>
      <c r="AC1453" s="238"/>
      <c r="AD1453" s="237"/>
      <c r="AE1453" s="240"/>
      <c r="AF1453" s="242" t="s">
        <v>316</v>
      </c>
    </row>
    <row customHeight="true" ht="20.833333333333336" r="1454">
      <c r="A1454" s="320"/>
      <c r="B1454" s="229" t="s">
        <v>255</v>
      </c>
      <c r="C1454" s="256" t="s">
        <v>333</v>
      </c>
      <c r="D1454" s="231" t="s">
        <v>251</v>
      </c>
      <c r="E1454" s="232">
        <v>2906.77</v>
      </c>
      <c r="F1454" s="233">
        <f>E1454+E1455</f>
      </c>
      <c r="G1454" s="232">
        <v>17233</v>
      </c>
      <c r="H1454" s="232">
        <v>1014</v>
      </c>
      <c r="I1454" s="234">
        <f t="shared" si="750"/>
      </c>
      <c r="J1454" s="235">
        <f t="shared" si="921"/>
      </c>
      <c r="K1454" s="232">
        <v>52</v>
      </c>
      <c r="L1454" s="235">
        <f t="shared" si="983"/>
      </c>
      <c r="M1454" s="232">
        <v>0</v>
      </c>
      <c r="N1454" s="236">
        <f t="shared" si="1045"/>
      </c>
      <c r="O1454" s="232">
        <v>6</v>
      </c>
      <c r="P1454" s="236">
        <f t="shared" si="1086"/>
      </c>
      <c r="Q1454" s="237">
        <f>(M1454+M1455)/(O1454+O1455)</f>
      </c>
      <c r="R1454" s="238">
        <v>5</v>
      </c>
      <c r="S1454" s="237">
        <f>(O1454+O1455)/(K1454+K1455)</f>
      </c>
      <c r="T1454" s="238">
        <v>1</v>
      </c>
      <c r="U1454" s="239">
        <f>F1454/T1454</f>
      </c>
      <c r="V1454" s="240">
        <f>(F1454+500)/T1454</f>
      </c>
      <c r="W1454" s="241">
        <v>3022.7999999999993</v>
      </c>
      <c r="X1454" s="240">
        <f>W1454/T1454</f>
      </c>
      <c r="Y1454" s="237">
        <f>T1454/R1454</f>
      </c>
      <c r="Z1454" s="240">
        <f>W1454/F1454</f>
      </c>
      <c r="AA1454" s="240">
        <f>W1454/(F1454+500)</f>
      </c>
      <c r="AB1454" s="238">
        <v>0</v>
      </c>
      <c r="AC1454" s="238">
        <v>0</v>
      </c>
      <c r="AD1454" s="237">
        <f>AB1454/T1454</f>
      </c>
      <c r="AE1454" s="240">
        <f>(W1454-AC1454)/(F1454+500)</f>
      </c>
      <c r="AF1454" s="240" t="s">
        <v>250</v>
      </c>
    </row>
    <row customHeight="true" ht="20.833333333333336" r="1455">
      <c r="A1455" s="320"/>
      <c r="B1455" s="229"/>
      <c r="C1455" s="256"/>
      <c r="D1455" s="231" t="s">
        <v>319</v>
      </c>
      <c r="E1455" s="232">
        <v>27.37</v>
      </c>
      <c r="F1455" s="233"/>
      <c r="G1455" s="232">
        <v>453</v>
      </c>
      <c r="H1455" s="232">
        <v>32</v>
      </c>
      <c r="I1455" s="234">
        <f t="shared" si="750"/>
      </c>
      <c r="J1455" s="235">
        <f t="shared" si="921"/>
      </c>
      <c r="K1455" s="232">
        <v>0</v>
      </c>
      <c r="L1455" s="235">
        <f t="shared" si="983"/>
      </c>
      <c r="M1455" s="232">
        <v>0</v>
      </c>
      <c r="N1455" s="236">
        <f t="shared" si="1045"/>
      </c>
      <c r="O1455" s="232">
        <v>0</v>
      </c>
      <c r="P1455" s="236">
        <f t="shared" si="1086"/>
      </c>
      <c r="Q1455" s="237"/>
      <c r="R1455" s="238"/>
      <c r="S1455" s="237"/>
      <c r="T1455" s="238"/>
      <c r="U1455" s="239"/>
      <c r="V1455" s="240"/>
      <c r="W1455" s="241"/>
      <c r="X1455" s="240"/>
      <c r="Y1455" s="237"/>
      <c r="Z1455" s="240"/>
      <c r="AA1455" s="240"/>
      <c r="AB1455" s="238"/>
      <c r="AC1455" s="238"/>
      <c r="AD1455" s="237"/>
      <c r="AE1455" s="240"/>
      <c r="AF1455" s="242" t="s">
        <v>316</v>
      </c>
    </row>
    <row customHeight="true" ht="20.833333333333336" r="1456">
      <c r="A1456" s="320"/>
      <c r="B1456" s="229" t="s">
        <v>256</v>
      </c>
      <c r="C1456" s="256" t="s">
        <v>333</v>
      </c>
      <c r="D1456" s="231" t="s">
        <v>251</v>
      </c>
      <c r="E1456" s="232">
        <v>1776.05</v>
      </c>
      <c r="F1456" s="233">
        <f>E1456+E1457</f>
      </c>
      <c r="G1456" s="232">
        <v>11667</v>
      </c>
      <c r="H1456" s="232">
        <v>625</v>
      </c>
      <c r="I1456" s="234">
        <f t="shared" si="750"/>
      </c>
      <c r="J1456" s="235">
        <f t="shared" si="921"/>
      </c>
      <c r="K1456" s="232">
        <v>38</v>
      </c>
      <c r="L1456" s="235">
        <f t="shared" si="983"/>
      </c>
      <c r="M1456" s="232">
        <v>1</v>
      </c>
      <c r="N1456" s="236">
        <f t="shared" si="1045"/>
      </c>
      <c r="O1456" s="232">
        <v>3</v>
      </c>
      <c r="P1456" s="236">
        <f t="shared" si="1086"/>
      </c>
      <c r="Q1456" s="237">
        <f>(M1456+M1457)/(O1456+O1457)</f>
      </c>
      <c r="R1456" s="238">
        <v>6</v>
      </c>
      <c r="S1456" s="237">
        <f>(O1456+O1457)/(K1456+K1457)</f>
      </c>
      <c r="T1456" s="238">
        <v>1</v>
      </c>
      <c r="U1456" s="239">
        <f>F1456/T1456</f>
      </c>
      <c r="V1456" s="240">
        <f>(F1456+500)/T1456</f>
      </c>
      <c r="W1456" s="241">
        <v>2088</v>
      </c>
      <c r="X1456" s="240">
        <f>W1456/T1456</f>
      </c>
      <c r="Y1456" s="237">
        <f>T1456/R1456</f>
      </c>
      <c r="Z1456" s="240">
        <f>W1456/F1456</f>
      </c>
      <c r="AA1456" s="240">
        <f>W1456/(F1456+500)</f>
      </c>
      <c r="AB1456" s="238">
        <v>0</v>
      </c>
      <c r="AC1456" s="238">
        <v>0</v>
      </c>
      <c r="AD1456" s="237">
        <f>AB1456/T1456</f>
      </c>
      <c r="AE1456" s="240">
        <f>(W1456-AC1456)/(F1456+500)</f>
      </c>
      <c r="AF1456" s="240" t="s">
        <v>250</v>
      </c>
    </row>
    <row customHeight="true" ht="20.833333333333336" r="1457">
      <c r="A1457" s="320"/>
      <c r="B1457" s="229"/>
      <c r="C1457" s="256"/>
      <c r="D1457" s="231" t="s">
        <v>319</v>
      </c>
      <c r="E1457" s="232">
        <v>130.12</v>
      </c>
      <c r="F1457" s="233"/>
      <c r="G1457" s="232">
        <v>520</v>
      </c>
      <c r="H1457" s="232">
        <v>35</v>
      </c>
      <c r="I1457" s="234">
        <f t="shared" si="750"/>
      </c>
      <c r="J1457" s="235">
        <f t="shared" si="921"/>
      </c>
      <c r="K1457" s="232">
        <v>2</v>
      </c>
      <c r="L1457" s="235">
        <f t="shared" si="983"/>
      </c>
      <c r="M1457" s="232">
        <v>0</v>
      </c>
      <c r="N1457" s="236">
        <f t="shared" si="1045"/>
      </c>
      <c r="O1457" s="232">
        <v>0</v>
      </c>
      <c r="P1457" s="236">
        <f t="shared" si="1086"/>
      </c>
      <c r="Q1457" s="237"/>
      <c r="R1457" s="238"/>
      <c r="S1457" s="237"/>
      <c r="T1457" s="238"/>
      <c r="U1457" s="239"/>
      <c r="V1457" s="240"/>
      <c r="W1457" s="241"/>
      <c r="X1457" s="240"/>
      <c r="Y1457" s="237"/>
      <c r="Z1457" s="240"/>
      <c r="AA1457" s="240"/>
      <c r="AB1457" s="238"/>
      <c r="AC1457" s="238"/>
      <c r="AD1457" s="237"/>
      <c r="AE1457" s="240"/>
      <c r="AF1457" s="242" t="s">
        <v>316</v>
      </c>
    </row>
    <row customHeight="true" ht="20.833333333333336" r="1458">
      <c r="A1458" s="320"/>
      <c r="B1458" s="246" t="s">
        <v>257</v>
      </c>
      <c r="C1458" s="246"/>
      <c r="D1458" s="246"/>
      <c r="E1458" s="247">
        <f>SUM(E1448:E1457)</f>
      </c>
      <c r="F1458" s="247">
        <f>SUM(F1448:F1457)</f>
      </c>
      <c r="G1458" s="247">
        <f>SUM(G1448:G1457)</f>
      </c>
      <c r="H1458" s="247">
        <f>SUM(H1448:H1457)</f>
      </c>
      <c r="I1458" s="248">
        <f t="shared" si="750"/>
      </c>
      <c r="J1458" s="249">
        <f t="shared" si="921"/>
      </c>
      <c r="K1458" s="247">
        <f>SUM(K1448:K1457)</f>
      </c>
      <c r="L1458" s="249">
        <f t="shared" si="983"/>
      </c>
      <c r="M1458" s="247">
        <f>SUM(M1448:M1457)</f>
      </c>
      <c r="N1458" s="250">
        <f t="shared" si="1045"/>
      </c>
      <c r="O1458" s="247">
        <f>SUM(O1448:O1457)</f>
      </c>
      <c r="P1458" s="250">
        <f t="shared" si="1086"/>
      </c>
      <c r="Q1458" s="251">
        <f>M1458/O1458</f>
      </c>
      <c r="R1458" s="247">
        <f>SUM(R1448:R1457)</f>
      </c>
      <c r="S1458" s="251">
        <f>(O1458+O1458)/(K1458+K1458)</f>
      </c>
      <c r="T1458" s="247">
        <f>SUM(T1448:T1457)</f>
      </c>
      <c r="U1458" s="252">
        <f t="shared" ref="U1458:U1459" si="134">F1458/T1458</f>
      </c>
      <c r="V1458" s="253">
        <f>(F1458+5*500)/T1458</f>
      </c>
      <c r="W1458" s="249">
        <f>SUM(W1448:W1457)</f>
      </c>
      <c r="X1458" s="254">
        <f t="shared" ref="X1458:X1459" si="302">W1458/T1458</f>
      </c>
      <c r="Y1458" s="251">
        <f t="shared" ref="Y1458:Y1459" si="440">T1458/R1458</f>
      </c>
      <c r="Z1458" s="253">
        <f t="shared" ref="Z1458:Z1459" si="578">W1458/F1458</f>
      </c>
      <c r="AA1458" s="253">
        <f>W1458/(F1458+COUNT(W1448:W1455)*500)</f>
      </c>
      <c r="AB1458" s="247">
        <f>SUM(AB1448:AB1457)</f>
      </c>
      <c r="AC1458" s="247">
        <f>SUM(AC1448:AC1457)</f>
      </c>
      <c r="AD1458" s="251">
        <f t="shared" ref="AD1458:AD1459" si="716">AB1458/T1458</f>
      </c>
      <c r="AE1458" s="255">
        <f>(W1458-AC1458)/(F1458+COUNT(W1448:W1455))</f>
      </c>
      <c r="AF1458" s="240"/>
    </row>
    <row customHeight="true" ht="20.833333333333336" r="1459">
      <c r="A1459" s="320"/>
      <c r="B1459" s="229" t="s">
        <v>258</v>
      </c>
      <c r="C1459" s="256" t="s">
        <v>265</v>
      </c>
      <c r="D1459" s="231" t="s">
        <v>251</v>
      </c>
      <c r="E1459" s="232">
        <v>787.93</v>
      </c>
      <c r="F1459" s="233">
        <f>E1459+E1460</f>
      </c>
      <c r="G1459" s="232">
        <v>4206</v>
      </c>
      <c r="H1459" s="232">
        <v>198</v>
      </c>
      <c r="I1459" s="234">
        <f t="shared" si="750"/>
      </c>
      <c r="J1459" s="235">
        <f t="shared" si="921"/>
      </c>
      <c r="K1459" s="232">
        <v>15</v>
      </c>
      <c r="L1459" s="235">
        <f t="shared" si="983"/>
      </c>
      <c r="M1459" s="232">
        <v>1</v>
      </c>
      <c r="N1459" s="236">
        <f t="shared" si="1045"/>
      </c>
      <c r="O1459" s="232">
        <v>2</v>
      </c>
      <c r="P1459" s="236">
        <f t="shared" si="1086"/>
      </c>
      <c r="Q1459" s="237">
        <f>(M1459+M1460)/(O1459+O1460)</f>
      </c>
      <c r="R1459" s="238">
        <v>2</v>
      </c>
      <c r="S1459" s="237">
        <f>(O1459+O1460)/(K1459+K1460)</f>
      </c>
      <c r="T1459" s="238">
        <v>1</v>
      </c>
      <c r="U1459" s="239">
        <f t="shared" si="134"/>
      </c>
      <c r="V1459" s="240">
        <f>(F1459+500)/T1459</f>
      </c>
      <c r="W1459" s="241">
        <v>382.7999999999993</v>
      </c>
      <c r="X1459" s="240">
        <f t="shared" si="302"/>
      </c>
      <c r="Y1459" s="237">
        <f t="shared" si="440"/>
      </c>
      <c r="Z1459" s="240">
        <f t="shared" si="578"/>
      </c>
      <c r="AA1459" s="240">
        <f>W1459/(F1459+500)</f>
      </c>
      <c r="AB1459" s="238">
        <v>1</v>
      </c>
      <c r="AC1459" s="238">
        <v>382.8</v>
      </c>
      <c r="AD1459" s="237">
        <f t="shared" si="716"/>
      </c>
      <c r="AE1459" s="240">
        <f>(W1459-AC1459)/(F1459+500)</f>
      </c>
      <c r="AF1459" s="240" t="s">
        <v>250</v>
      </c>
    </row>
    <row customHeight="true" ht="20.833333333333336" r="1460">
      <c r="A1460" s="320"/>
      <c r="B1460" s="229"/>
      <c r="C1460" s="256"/>
      <c r="D1460" s="231" t="s">
        <v>319</v>
      </c>
      <c r="E1460" s="232">
        <v>4.87</v>
      </c>
      <c r="F1460" s="233"/>
      <c r="G1460" s="232">
        <v>157</v>
      </c>
      <c r="H1460" s="232">
        <v>13</v>
      </c>
      <c r="I1460" s="234">
        <f t="shared" si="750"/>
      </c>
      <c r="J1460" s="235">
        <f t="shared" si="921"/>
      </c>
      <c r="K1460" s="232">
        <v>0</v>
      </c>
      <c r="L1460" s="235">
        <f t="shared" si="983"/>
      </c>
      <c r="M1460" s="232">
        <v>0</v>
      </c>
      <c r="N1460" s="236">
        <f t="shared" si="1045"/>
      </c>
      <c r="O1460" s="232">
        <v>0</v>
      </c>
      <c r="P1460" s="236">
        <f t="shared" si="1086"/>
      </c>
      <c r="Q1460" s="237"/>
      <c r="R1460" s="238"/>
      <c r="S1460" s="237"/>
      <c r="T1460" s="238"/>
      <c r="U1460" s="239"/>
      <c r="V1460" s="240"/>
      <c r="W1460" s="241"/>
      <c r="X1460" s="240"/>
      <c r="Y1460" s="237"/>
      <c r="Z1460" s="240"/>
      <c r="AA1460" s="240"/>
      <c r="AB1460" s="238"/>
      <c r="AC1460" s="238"/>
      <c r="AD1460" s="237"/>
      <c r="AE1460" s="240"/>
      <c r="AF1460" s="242" t="s">
        <v>316</v>
      </c>
    </row>
    <row customHeight="true" ht="20.833333333333336" r="1461">
      <c r="A1461" s="320"/>
      <c r="B1461" s="229" t="s">
        <v>260</v>
      </c>
      <c r="C1461" s="256" t="s">
        <v>265</v>
      </c>
      <c r="D1461" s="231" t="s">
        <v>251</v>
      </c>
      <c r="E1461" s="232">
        <v>862.75</v>
      </c>
      <c r="F1461" s="233">
        <f>E1461+E1462</f>
      </c>
      <c r="G1461" s="232">
        <v>4966</v>
      </c>
      <c r="H1461" s="232">
        <v>279</v>
      </c>
      <c r="I1461" s="234">
        <f t="shared" si="750"/>
      </c>
      <c r="J1461" s="235">
        <f t="shared" si="921"/>
      </c>
      <c r="K1461" s="232">
        <v>12</v>
      </c>
      <c r="L1461" s="235">
        <f t="shared" si="983"/>
      </c>
      <c r="M1461" s="232">
        <v>0</v>
      </c>
      <c r="N1461" s="236">
        <f t="shared" si="1045"/>
      </c>
      <c r="O1461" s="232">
        <v>1</v>
      </c>
      <c r="P1461" s="236">
        <f t="shared" si="1086"/>
      </c>
      <c r="Q1461" s="237">
        <f>(M1461+M1462)/(O1461+O1462)</f>
      </c>
      <c r="R1461" s="238">
        <v>1</v>
      </c>
      <c r="S1461" s="237">
        <f>(O1461+O1462)/(K1461+K1462)</f>
      </c>
      <c r="T1461" s="238">
        <v>0</v>
      </c>
      <c r="U1461" s="239">
        <f>F1461/T1461</f>
      </c>
      <c r="V1461" s="240">
        <f>(F1461+500)/T1461</f>
      </c>
      <c r="W1461" s="241">
        <v>0</v>
      </c>
      <c r="X1461" s="240">
        <f>W1461/T1461</f>
      </c>
      <c r="Y1461" s="237">
        <f>T1461/R1461</f>
      </c>
      <c r="Z1461" s="240">
        <f>W1461/F1461</f>
      </c>
      <c r="AA1461" s="240">
        <f>W1461/(F1461+500)</f>
      </c>
      <c r="AB1461" s="238">
        <v>0</v>
      </c>
      <c r="AC1461" s="238">
        <v>0</v>
      </c>
      <c r="AD1461" s="237">
        <f>AB1461/T1461</f>
      </c>
      <c r="AE1461" s="240">
        <f>(W1461-AC1461)/(F1461+500)</f>
      </c>
      <c r="AF1461" s="240" t="s">
        <v>250</v>
      </c>
    </row>
    <row customHeight="true" ht="20.833333333333336" r="1462">
      <c r="A1462" s="320"/>
      <c r="B1462" s="229"/>
      <c r="C1462" s="256"/>
      <c r="D1462" s="231" t="s">
        <v>319</v>
      </c>
      <c r="E1462" s="232">
        <v>9.38</v>
      </c>
      <c r="F1462" s="233"/>
      <c r="G1462" s="232">
        <v>83</v>
      </c>
      <c r="H1462" s="232">
        <v>7</v>
      </c>
      <c r="I1462" s="234">
        <f t="shared" si="750"/>
      </c>
      <c r="J1462" s="235">
        <f t="shared" si="921"/>
      </c>
      <c r="K1462" s="232">
        <v>0</v>
      </c>
      <c r="L1462" s="235">
        <f t="shared" si="983"/>
      </c>
      <c r="M1462" s="232">
        <v>0</v>
      </c>
      <c r="N1462" s="236">
        <f t="shared" si="1045"/>
      </c>
      <c r="O1462" s="232">
        <v>0</v>
      </c>
      <c r="P1462" s="236">
        <f t="shared" si="1086"/>
      </c>
      <c r="Q1462" s="237"/>
      <c r="R1462" s="238"/>
      <c r="S1462" s="237"/>
      <c r="T1462" s="238"/>
      <c r="U1462" s="239"/>
      <c r="V1462" s="240"/>
      <c r="W1462" s="241"/>
      <c r="X1462" s="240"/>
      <c r="Y1462" s="237"/>
      <c r="Z1462" s="240"/>
      <c r="AA1462" s="240"/>
      <c r="AB1462" s="238"/>
      <c r="AC1462" s="238"/>
      <c r="AD1462" s="237"/>
      <c r="AE1462" s="240"/>
      <c r="AF1462" s="242" t="s">
        <v>316</v>
      </c>
    </row>
    <row customHeight="true" ht="20.833333333333336" r="1463">
      <c r="A1463" s="320"/>
      <c r="B1463" s="229" t="s">
        <v>261</v>
      </c>
      <c r="C1463" s="256" t="s">
        <v>265</v>
      </c>
      <c r="D1463" s="231" t="s">
        <v>251</v>
      </c>
      <c r="E1463" s="232">
        <v>707.74</v>
      </c>
      <c r="F1463" s="233">
        <f>E1463+E1464</f>
      </c>
      <c r="G1463" s="232">
        <v>3463</v>
      </c>
      <c r="H1463" s="232">
        <v>165</v>
      </c>
      <c r="I1463" s="234">
        <f t="shared" si="750"/>
      </c>
      <c r="J1463" s="235">
        <f t="shared" si="921"/>
      </c>
      <c r="K1463" s="232">
        <v>13</v>
      </c>
      <c r="L1463" s="235">
        <f t="shared" si="983"/>
      </c>
      <c r="M1463" s="232">
        <v>0</v>
      </c>
      <c r="N1463" s="236">
        <f t="shared" si="1045"/>
      </c>
      <c r="O1463" s="232">
        <v>3</v>
      </c>
      <c r="P1463" s="236">
        <f t="shared" si="1086"/>
      </c>
      <c r="Q1463" s="237">
        <f>(M1463+M1464)/(O1463+O1464)</f>
      </c>
      <c r="R1463" s="238">
        <v>2</v>
      </c>
      <c r="S1463" s="237">
        <f>(O1463+O1464)/(K1463+K1464)</f>
      </c>
      <c r="T1463" s="238">
        <v>0</v>
      </c>
      <c r="U1463" s="239">
        <f>F1463/T1463</f>
      </c>
      <c r="V1463" s="240">
        <f>(F1463+500)/T1463</f>
      </c>
      <c r="W1463" s="241">
        <v>0</v>
      </c>
      <c r="X1463" s="240">
        <f>W1463/T1463</f>
      </c>
      <c r="Y1463" s="237">
        <f>T1463/R1463</f>
      </c>
      <c r="Z1463" s="240">
        <f>W1463/F1463</f>
      </c>
      <c r="AA1463" s="240">
        <f>W1463/(F1463+500)</f>
      </c>
      <c r="AB1463" s="238">
        <v>0</v>
      </c>
      <c r="AC1463" s="238">
        <v>0</v>
      </c>
      <c r="AD1463" s="237">
        <f>AB1463/T1463</f>
      </c>
      <c r="AE1463" s="240">
        <f>(W1463-AC1463)/(F1463+500)</f>
      </c>
      <c r="AF1463" s="240" t="s">
        <v>250</v>
      </c>
    </row>
    <row customHeight="true" ht="20.833333333333336" r="1464">
      <c r="A1464" s="320"/>
      <c r="B1464" s="229"/>
      <c r="C1464" s="256"/>
      <c r="D1464" s="231" t="s">
        <v>319</v>
      </c>
      <c r="E1464" s="232">
        <v>10.18</v>
      </c>
      <c r="F1464" s="233"/>
      <c r="G1464" s="232">
        <v>114</v>
      </c>
      <c r="H1464" s="232">
        <v>10</v>
      </c>
      <c r="I1464" s="234">
        <f t="shared" si="750"/>
      </c>
      <c r="J1464" s="235">
        <f t="shared" si="921"/>
      </c>
      <c r="K1464" s="232">
        <v>0</v>
      </c>
      <c r="L1464" s="235">
        <f t="shared" si="983"/>
      </c>
      <c r="M1464" s="232">
        <v>0</v>
      </c>
      <c r="N1464" s="236">
        <f t="shared" si="1045"/>
      </c>
      <c r="O1464" s="232">
        <v>0</v>
      </c>
      <c r="P1464" s="236">
        <f t="shared" si="1086"/>
      </c>
      <c r="Q1464" s="237"/>
      <c r="R1464" s="238"/>
      <c r="S1464" s="237"/>
      <c r="T1464" s="238"/>
      <c r="U1464" s="239"/>
      <c r="V1464" s="240"/>
      <c r="W1464" s="241"/>
      <c r="X1464" s="240"/>
      <c r="Y1464" s="237"/>
      <c r="Z1464" s="240"/>
      <c r="AA1464" s="240"/>
      <c r="AB1464" s="238"/>
      <c r="AC1464" s="238"/>
      <c r="AD1464" s="237"/>
      <c r="AE1464" s="240"/>
      <c r="AF1464" s="242" t="s">
        <v>316</v>
      </c>
    </row>
    <row customHeight="true" ht="20.833333333333336" r="1465">
      <c r="A1465" s="320"/>
      <c r="B1465" s="229" t="s">
        <v>262</v>
      </c>
      <c r="C1465" s="256" t="s">
        <v>265</v>
      </c>
      <c r="D1465" s="231" t="s">
        <v>251</v>
      </c>
      <c r="E1465" s="232">
        <v>991.68</v>
      </c>
      <c r="F1465" s="233">
        <f>E1465+E1466</f>
      </c>
      <c r="G1465" s="232">
        <v>4141</v>
      </c>
      <c r="H1465" s="232">
        <v>186</v>
      </c>
      <c r="I1465" s="234">
        <f t="shared" si="750"/>
      </c>
      <c r="J1465" s="235">
        <f t="shared" si="921"/>
      </c>
      <c r="K1465" s="232">
        <v>17</v>
      </c>
      <c r="L1465" s="235">
        <f t="shared" si="983"/>
      </c>
      <c r="M1465" s="232">
        <v>3</v>
      </c>
      <c r="N1465" s="236">
        <f t="shared" si="1045"/>
      </c>
      <c r="O1465" s="232">
        <v>3</v>
      </c>
      <c r="P1465" s="236">
        <f t="shared" si="1086"/>
      </c>
      <c r="Q1465" s="237">
        <f>(M1465+M1466)/(O1465+O1466)</f>
      </c>
      <c r="R1465" s="238">
        <v>5</v>
      </c>
      <c r="S1465" s="237">
        <f>(O1465+O1466)/(K1465+K1466)</f>
      </c>
      <c r="T1465" s="238">
        <v>3</v>
      </c>
      <c r="U1465" s="239">
        <f>F1465/T1465</f>
      </c>
      <c r="V1465" s="240">
        <f>(F1465+500)/T1465</f>
      </c>
      <c r="W1465" s="241">
        <v>4070.4000000000015</v>
      </c>
      <c r="X1465" s="240">
        <f>W1465/T1465</f>
      </c>
      <c r="Y1465" s="237">
        <f>T1465/R1465</f>
      </c>
      <c r="Z1465" s="240">
        <f>W1465/F1465</f>
      </c>
      <c r="AA1465" s="240">
        <f>W1465/(F1465+500)</f>
      </c>
      <c r="AB1465" s="238">
        <v>0</v>
      </c>
      <c r="AC1465" s="238">
        <v>0</v>
      </c>
      <c r="AD1465" s="237">
        <f>AB1465/T1465</f>
      </c>
      <c r="AE1465" s="240">
        <f>(W1465-AC1465)/(F1465+500)</f>
      </c>
      <c r="AF1465" s="240" t="s">
        <v>250</v>
      </c>
    </row>
    <row customHeight="true" ht="20.833333333333336" r="1466">
      <c r="A1466" s="320"/>
      <c r="B1466" s="229"/>
      <c r="C1466" s="256"/>
      <c r="D1466" s="231" t="s">
        <v>319</v>
      </c>
      <c r="E1466" s="232">
        <v>8.02</v>
      </c>
      <c r="F1466" s="233"/>
      <c r="G1466" s="232">
        <v>152</v>
      </c>
      <c r="H1466" s="232">
        <v>15</v>
      </c>
      <c r="I1466" s="234">
        <f t="shared" si="750"/>
      </c>
      <c r="J1466" s="235">
        <f t="shared" si="921"/>
      </c>
      <c r="K1466" s="232">
        <v>0</v>
      </c>
      <c r="L1466" s="235">
        <f t="shared" si="983"/>
      </c>
      <c r="M1466" s="232">
        <v>0</v>
      </c>
      <c r="N1466" s="236">
        <f t="shared" si="1045"/>
      </c>
      <c r="O1466" s="232">
        <v>0</v>
      </c>
      <c r="P1466" s="236">
        <f t="shared" si="1086"/>
      </c>
      <c r="Q1466" s="237"/>
      <c r="R1466" s="238"/>
      <c r="S1466" s="237"/>
      <c r="T1466" s="238"/>
      <c r="U1466" s="239"/>
      <c r="V1466" s="240"/>
      <c r="W1466" s="241"/>
      <c r="X1466" s="240"/>
      <c r="Y1466" s="237"/>
      <c r="Z1466" s="240"/>
      <c r="AA1466" s="240"/>
      <c r="AB1466" s="238"/>
      <c r="AC1466" s="238"/>
      <c r="AD1466" s="237"/>
      <c r="AE1466" s="240"/>
      <c r="AF1466" s="242" t="s">
        <v>316</v>
      </c>
    </row>
    <row customHeight="true" ht="20.833333333333336" r="1467">
      <c r="A1467" s="320"/>
      <c r="B1467" s="229" t="s">
        <v>263</v>
      </c>
      <c r="C1467" s="256" t="s">
        <v>265</v>
      </c>
      <c r="D1467" s="231" t="s">
        <v>251</v>
      </c>
      <c r="E1467" s="232">
        <v>2133.79</v>
      </c>
      <c r="F1467" s="233">
        <f>E1467+E1468</f>
      </c>
      <c r="G1467" s="232">
        <v>10163</v>
      </c>
      <c r="H1467" s="232">
        <v>680</v>
      </c>
      <c r="I1467" s="234">
        <f t="shared" si="750"/>
      </c>
      <c r="J1467" s="235">
        <f t="shared" si="921"/>
      </c>
      <c r="K1467" s="232">
        <v>26</v>
      </c>
      <c r="L1467" s="235">
        <f t="shared" si="983"/>
      </c>
      <c r="M1467" s="232">
        <v>0</v>
      </c>
      <c r="N1467" s="236">
        <f t="shared" si="1045"/>
      </c>
      <c r="O1467" s="232">
        <v>2</v>
      </c>
      <c r="P1467" s="236">
        <f t="shared" si="1086"/>
      </c>
      <c r="Q1467" s="237">
        <f>(M1467+M1468)/(O1467+O1468)</f>
      </c>
      <c r="R1467" s="238">
        <v>3</v>
      </c>
      <c r="S1467" s="237">
        <f>(O1467+O1468)/(K1467+K1468)</f>
      </c>
      <c r="T1467" s="238">
        <v>0</v>
      </c>
      <c r="U1467" s="239">
        <f>F1467/T1467</f>
      </c>
      <c r="V1467" s="240">
        <f>(F1467+500)/T1467</f>
      </c>
      <c r="W1467" s="241">
        <v>0</v>
      </c>
      <c r="X1467" s="240">
        <f>W1467/T1467</f>
      </c>
      <c r="Y1467" s="237">
        <f>T1467/R1467</f>
      </c>
      <c r="Z1467" s="240">
        <f>W1467/F1467</f>
      </c>
      <c r="AA1467" s="240">
        <f>W1467/(F1467+500)</f>
      </c>
      <c r="AB1467" s="238">
        <v>0</v>
      </c>
      <c r="AC1467" s="238">
        <v>0</v>
      </c>
      <c r="AD1467" s="237">
        <f>AB1467/T1467</f>
      </c>
      <c r="AE1467" s="240">
        <f>(W1467-AC1467)/(F1467+500)</f>
      </c>
      <c r="AF1467" s="240" t="s">
        <v>250</v>
      </c>
    </row>
    <row customHeight="true" ht="20.833333333333336" r="1468">
      <c r="A1468" s="320"/>
      <c r="B1468" s="229"/>
      <c r="C1468" s="256"/>
      <c r="D1468" s="231" t="s">
        <v>319</v>
      </c>
      <c r="E1468" s="232">
        <v>3.01</v>
      </c>
      <c r="F1468" s="233"/>
      <c r="G1468" s="232">
        <v>276</v>
      </c>
      <c r="H1468" s="232">
        <v>28</v>
      </c>
      <c r="I1468" s="234">
        <f t="shared" si="750"/>
      </c>
      <c r="J1468" s="235">
        <f t="shared" si="921"/>
      </c>
      <c r="K1468" s="232">
        <v>0</v>
      </c>
      <c r="L1468" s="235">
        <f t="shared" si="983"/>
      </c>
      <c r="M1468" s="232">
        <v>0</v>
      </c>
      <c r="N1468" s="236">
        <f t="shared" si="1045"/>
      </c>
      <c r="O1468" s="232">
        <v>0</v>
      </c>
      <c r="P1468" s="236">
        <f t="shared" si="1086"/>
      </c>
      <c r="Q1468" s="237"/>
      <c r="R1468" s="238"/>
      <c r="S1468" s="237"/>
      <c r="T1468" s="238"/>
      <c r="U1468" s="239"/>
      <c r="V1468" s="240"/>
      <c r="W1468" s="241"/>
      <c r="X1468" s="240"/>
      <c r="Y1468" s="237"/>
      <c r="Z1468" s="240"/>
      <c r="AA1468" s="240"/>
      <c r="AB1468" s="238"/>
      <c r="AC1468" s="238"/>
      <c r="AD1468" s="237"/>
      <c r="AE1468" s="240"/>
      <c r="AF1468" s="242" t="s">
        <v>316</v>
      </c>
    </row>
    <row customHeight="true" ht="20.833333333333336" r="1469">
      <c r="A1469" s="320"/>
      <c r="B1469" s="246" t="s">
        <v>257</v>
      </c>
      <c r="C1469" s="246"/>
      <c r="D1469" s="246"/>
      <c r="E1469" s="247">
        <f>SUM(E1459:E1468)</f>
      </c>
      <c r="F1469" s="247">
        <f>SUM(F1459:F1468)</f>
      </c>
      <c r="G1469" s="247">
        <f>SUM(G1459:G1468)</f>
      </c>
      <c r="H1469" s="247">
        <f>SUM(H1459:H1468)</f>
      </c>
      <c r="I1469" s="248">
        <f t="shared" si="750"/>
      </c>
      <c r="J1469" s="249">
        <f t="shared" si="921"/>
      </c>
      <c r="K1469" s="247">
        <f>SUM(K1459:K1468)</f>
      </c>
      <c r="L1469" s="249">
        <f t="shared" si="983"/>
      </c>
      <c r="M1469" s="247">
        <f>SUM(M1459:M1468)</f>
      </c>
      <c r="N1469" s="250">
        <f t="shared" si="1045"/>
      </c>
      <c r="O1469" s="247">
        <f>SUM(O1459:O1468)</f>
      </c>
      <c r="P1469" s="250">
        <f t="shared" si="1086"/>
      </c>
      <c r="Q1469" s="251">
        <f>M1469/O1469</f>
      </c>
      <c r="R1469" s="247">
        <f>SUM(R1459:R1468)</f>
      </c>
      <c r="S1469" s="251">
        <f>(O1469+O1469)/(K1469+K1469)</f>
      </c>
      <c r="T1469" s="247">
        <f>SUM(T1459:T1468)</f>
      </c>
      <c r="U1469" s="252">
        <f t="shared" ref="U1469:U1470" si="135">F1469/T1469</f>
      </c>
      <c r="V1469" s="253">
        <f>(F1469+5*500)/T1469</f>
      </c>
      <c r="W1469" s="249">
        <f>SUM(W1459:W1468)</f>
      </c>
      <c r="X1469" s="254">
        <f t="shared" ref="X1469:X1470" si="303">W1469/T1469</f>
      </c>
      <c r="Y1469" s="251">
        <f t="shared" ref="Y1469:Y1470" si="441">T1469/R1469</f>
      </c>
      <c r="Z1469" s="253">
        <f t="shared" ref="Z1469:Z1470" si="579">W1469/F1469</f>
      </c>
      <c r="AA1469" s="253">
        <f>W1469/(F1469+COUNT(W1459:W1466)*500)</f>
      </c>
      <c r="AB1469" s="247">
        <f>SUM(AB1459:AB1468)</f>
      </c>
      <c r="AC1469" s="247">
        <f>SUM(AC1459:AC1468)</f>
      </c>
      <c r="AD1469" s="251">
        <f t="shared" ref="AD1469:AD1470" si="717">AB1469/T1469</f>
      </c>
      <c r="AE1469" s="255">
        <f>(W1469-AC1469)/(F1469+COUNT(W1459:W1466))</f>
      </c>
      <c r="AF1469" s="242"/>
    </row>
    <row customHeight="true" ht="20.833333333333336" r="1470">
      <c r="A1470" s="320"/>
      <c r="B1470" s="229" t="s">
        <v>264</v>
      </c>
      <c r="C1470" s="256" t="s">
        <v>273</v>
      </c>
      <c r="D1470" s="231" t="s">
        <v>251</v>
      </c>
      <c r="E1470" s="232">
        <v>1662.63</v>
      </c>
      <c r="F1470" s="233">
        <f>E1470+E1471</f>
      </c>
      <c r="G1470" s="232">
        <v>10449</v>
      </c>
      <c r="H1470" s="232">
        <v>609</v>
      </c>
      <c r="I1470" s="234">
        <f t="shared" si="750"/>
      </c>
      <c r="J1470" s="235">
        <f t="shared" si="921"/>
      </c>
      <c r="K1470" s="232">
        <v>18</v>
      </c>
      <c r="L1470" s="235">
        <f t="shared" si="983"/>
      </c>
      <c r="M1470" s="232">
        <v>1</v>
      </c>
      <c r="N1470" s="236">
        <f t="shared" si="1045"/>
      </c>
      <c r="O1470" s="232">
        <v>3</v>
      </c>
      <c r="P1470" s="236">
        <f t="shared" si="1086"/>
      </c>
      <c r="Q1470" s="237">
        <f>(M1470+M1471)/(O1470+O1471)</f>
      </c>
      <c r="R1470" s="238">
        <v>6</v>
      </c>
      <c r="S1470" s="237">
        <f>(O1470+O1471)/(K1470+K1471)</f>
      </c>
      <c r="T1470" s="238">
        <v>5</v>
      </c>
      <c r="U1470" s="239">
        <f t="shared" si="135"/>
      </c>
      <c r="V1470" s="240">
        <f>(F1470+500)/T1470</f>
      </c>
      <c r="W1470" s="241">
        <v>5496</v>
      </c>
      <c r="X1470" s="240">
        <f t="shared" si="303"/>
      </c>
      <c r="Y1470" s="237">
        <f t="shared" si="441"/>
      </c>
      <c r="Z1470" s="240">
        <f t="shared" si="579"/>
      </c>
      <c r="AA1470" s="240">
        <f>W1470/(F1470+500)</f>
      </c>
      <c r="AB1470" s="238">
        <v>2</v>
      </c>
      <c r="AC1470" s="238">
        <v>2568</v>
      </c>
      <c r="AD1470" s="237">
        <f t="shared" si="717"/>
      </c>
      <c r="AE1470" s="240">
        <f>(W1470-AC1470)/(F1470+500)</f>
      </c>
      <c r="AF1470" s="240" t="s">
        <v>266</v>
      </c>
    </row>
    <row customHeight="true" ht="20.833333333333336" r="1471">
      <c r="A1471" s="320"/>
      <c r="B1471" s="229"/>
      <c r="C1471" s="256"/>
      <c r="D1471" s="231" t="s">
        <v>319</v>
      </c>
      <c r="E1471" s="232">
        <v>18.66</v>
      </c>
      <c r="F1471" s="233"/>
      <c r="G1471" s="232">
        <v>447</v>
      </c>
      <c r="H1471" s="232">
        <v>26</v>
      </c>
      <c r="I1471" s="234">
        <f t="shared" si="750"/>
      </c>
      <c r="J1471" s="235">
        <f t="shared" si="921"/>
      </c>
      <c r="K1471" s="232">
        <v>0</v>
      </c>
      <c r="L1471" s="235">
        <f t="shared" si="983"/>
      </c>
      <c r="M1471" s="232">
        <v>0</v>
      </c>
      <c r="N1471" s="236">
        <f t="shared" si="1045"/>
      </c>
      <c r="O1471" s="232">
        <v>0</v>
      </c>
      <c r="P1471" s="236">
        <f t="shared" si="1086"/>
      </c>
      <c r="Q1471" s="237"/>
      <c r="R1471" s="238"/>
      <c r="S1471" s="237"/>
      <c r="T1471" s="238"/>
      <c r="U1471" s="239"/>
      <c r="V1471" s="240"/>
      <c r="W1471" s="241"/>
      <c r="X1471" s="240"/>
      <c r="Y1471" s="237"/>
      <c r="Z1471" s="240"/>
      <c r="AA1471" s="240"/>
      <c r="AB1471" s="238"/>
      <c r="AC1471" s="238"/>
      <c r="AD1471" s="237"/>
      <c r="AE1471" s="240"/>
      <c r="AF1471" s="242" t="s">
        <v>331</v>
      </c>
    </row>
    <row customHeight="true" ht="20.833333333333336" r="1472">
      <c r="A1472" s="320"/>
      <c r="B1472" s="229" t="s">
        <v>268</v>
      </c>
      <c r="C1472" s="256" t="s">
        <v>273</v>
      </c>
      <c r="D1472" s="231" t="s">
        <v>251</v>
      </c>
      <c r="E1472" s="232">
        <v>952.5</v>
      </c>
      <c r="F1472" s="233">
        <f>E1472+E1473</f>
      </c>
      <c r="G1472" s="232">
        <v>6208</v>
      </c>
      <c r="H1472" s="232">
        <v>271</v>
      </c>
      <c r="I1472" s="234">
        <f t="shared" si="750"/>
      </c>
      <c r="J1472" s="235">
        <f t="shared" si="921"/>
      </c>
      <c r="K1472" s="232">
        <v>18</v>
      </c>
      <c r="L1472" s="235">
        <f t="shared" si="983"/>
      </c>
      <c r="M1472" s="232">
        <v>0</v>
      </c>
      <c r="N1472" s="236">
        <f t="shared" si="1045"/>
      </c>
      <c r="O1472" s="232">
        <v>0</v>
      </c>
      <c r="P1472" s="236">
        <f t="shared" si="1086"/>
      </c>
      <c r="Q1472" s="237">
        <f>(M1472+M1473)/(O1472+O1473)</f>
      </c>
      <c r="R1472" s="238">
        <v>1</v>
      </c>
      <c r="S1472" s="237">
        <f>(O1472+O1473)/(K1472+K1473)</f>
      </c>
      <c r="T1472" s="238">
        <v>0</v>
      </c>
      <c r="U1472" s="239">
        <f>F1472/T1472</f>
      </c>
      <c r="V1472" s="240">
        <f>(F1472+500)/T1472</f>
      </c>
      <c r="W1472" s="241">
        <v>0</v>
      </c>
      <c r="X1472" s="240">
        <f>W1472/T1472</f>
      </c>
      <c r="Y1472" s="237">
        <f>T1472/R1472</f>
      </c>
      <c r="Z1472" s="240">
        <f>W1472/F1472</f>
      </c>
      <c r="AA1472" s="240">
        <f>W1472/(F1472+500)</f>
      </c>
      <c r="AB1472" s="238">
        <v>0</v>
      </c>
      <c r="AC1472" s="238">
        <v>0</v>
      </c>
      <c r="AD1472" s="237">
        <f>AB1472/T1472</f>
      </c>
      <c r="AE1472" s="240">
        <f>(W1472-AC1472)/(F1472+500)</f>
      </c>
      <c r="AF1472" s="240" t="s">
        <v>266</v>
      </c>
    </row>
    <row customHeight="true" ht="20.833333333333336" r="1473">
      <c r="A1473" s="320"/>
      <c r="B1473" s="229"/>
      <c r="C1473" s="256"/>
      <c r="D1473" s="231" t="s">
        <v>319</v>
      </c>
      <c r="E1473" s="232">
        <v>20.94</v>
      </c>
      <c r="F1473" s="233"/>
      <c r="G1473" s="232">
        <v>565</v>
      </c>
      <c r="H1473" s="232">
        <v>27</v>
      </c>
      <c r="I1473" s="234">
        <f t="shared" si="750"/>
      </c>
      <c r="J1473" s="235">
        <f t="shared" si="921"/>
      </c>
      <c r="K1473" s="232">
        <v>0</v>
      </c>
      <c r="L1473" s="235">
        <f t="shared" si="983"/>
      </c>
      <c r="M1473" s="232">
        <v>0</v>
      </c>
      <c r="N1473" s="236">
        <f t="shared" si="1045"/>
      </c>
      <c r="O1473" s="232">
        <v>0</v>
      </c>
      <c r="P1473" s="236">
        <f t="shared" si="1086"/>
      </c>
      <c r="Q1473" s="237"/>
      <c r="R1473" s="238"/>
      <c r="S1473" s="237"/>
      <c r="T1473" s="238"/>
      <c r="U1473" s="239"/>
      <c r="V1473" s="240"/>
      <c r="W1473" s="241"/>
      <c r="X1473" s="240"/>
      <c r="Y1473" s="237"/>
      <c r="Z1473" s="240"/>
      <c r="AA1473" s="240"/>
      <c r="AB1473" s="238"/>
      <c r="AC1473" s="238"/>
      <c r="AD1473" s="237"/>
      <c r="AE1473" s="240"/>
      <c r="AF1473" s="242" t="s">
        <v>331</v>
      </c>
    </row>
    <row customHeight="true" ht="20.833333333333336" r="1474">
      <c r="A1474" s="320"/>
      <c r="B1474" s="229" t="s">
        <v>269</v>
      </c>
      <c r="C1474" s="256" t="s">
        <v>273</v>
      </c>
      <c r="D1474" s="231" t="s">
        <v>251</v>
      </c>
      <c r="E1474" s="232">
        <v>963.11</v>
      </c>
      <c r="F1474" s="233">
        <f>E1474+E1475</f>
      </c>
      <c r="G1474" s="232">
        <v>5884</v>
      </c>
      <c r="H1474" s="232">
        <v>229</v>
      </c>
      <c r="I1474" s="234">
        <f t="shared" si="750"/>
      </c>
      <c r="J1474" s="235">
        <f t="shared" si="921"/>
      </c>
      <c r="K1474" s="232">
        <v>12</v>
      </c>
      <c r="L1474" s="235">
        <f t="shared" si="983"/>
      </c>
      <c r="M1474" s="232">
        <v>0</v>
      </c>
      <c r="N1474" s="236">
        <f t="shared" si="1045"/>
      </c>
      <c r="O1474" s="232">
        <v>1</v>
      </c>
      <c r="P1474" s="236">
        <f t="shared" si="1086"/>
      </c>
      <c r="Q1474" s="237">
        <f>(M1474+M1475)/(O1474+O1475)</f>
      </c>
      <c r="R1474" s="238">
        <v>2</v>
      </c>
      <c r="S1474" s="237">
        <f>(O1474+O1475)/(K1474+K1475)</f>
      </c>
      <c r="T1474" s="238">
        <v>0</v>
      </c>
      <c r="U1474" s="239">
        <f>F1474/T1474</f>
      </c>
      <c r="V1474" s="240">
        <f>(F1474+500)/T1474</f>
      </c>
      <c r="W1474" s="241">
        <v>0</v>
      </c>
      <c r="X1474" s="240">
        <f>W1474/T1474</f>
      </c>
      <c r="Y1474" s="237">
        <f>T1474/R1474</f>
      </c>
      <c r="Z1474" s="240">
        <f>W1474/F1474</f>
      </c>
      <c r="AA1474" s="240">
        <f>W1474/(F1474+500)</f>
      </c>
      <c r="AB1474" s="238">
        <v>0</v>
      </c>
      <c r="AC1474" s="238">
        <v>0</v>
      </c>
      <c r="AD1474" s="237">
        <f>AB1474/T1474</f>
      </c>
      <c r="AE1474" s="240">
        <f>(W1474-AC1474)/(F1474+500)</f>
      </c>
      <c r="AF1474" s="240" t="s">
        <v>266</v>
      </c>
    </row>
    <row customHeight="true" ht="20.833333333333336" r="1475">
      <c r="A1475" s="320"/>
      <c r="B1475" s="229"/>
      <c r="C1475" s="256"/>
      <c r="D1475" s="231" t="s">
        <v>319</v>
      </c>
      <c r="E1475" s="232">
        <v>6.36</v>
      </c>
      <c r="F1475" s="233"/>
      <c r="G1475" s="232">
        <v>570</v>
      </c>
      <c r="H1475" s="232">
        <v>42</v>
      </c>
      <c r="I1475" s="234">
        <f t="shared" si="750"/>
      </c>
      <c r="J1475" s="235">
        <f t="shared" si="921"/>
      </c>
      <c r="K1475" s="232">
        <v>0</v>
      </c>
      <c r="L1475" s="235">
        <f t="shared" si="983"/>
      </c>
      <c r="M1475" s="232">
        <v>0</v>
      </c>
      <c r="N1475" s="236">
        <f t="shared" si="1045"/>
      </c>
      <c r="O1475" s="232">
        <v>0</v>
      </c>
      <c r="P1475" s="236">
        <f t="shared" si="1086"/>
      </c>
      <c r="Q1475" s="237"/>
      <c r="R1475" s="238"/>
      <c r="S1475" s="237"/>
      <c r="T1475" s="238"/>
      <c r="U1475" s="239"/>
      <c r="V1475" s="240"/>
      <c r="W1475" s="241"/>
      <c r="X1475" s="240"/>
      <c r="Y1475" s="237"/>
      <c r="Z1475" s="240"/>
      <c r="AA1475" s="240"/>
      <c r="AB1475" s="238"/>
      <c r="AC1475" s="238"/>
      <c r="AD1475" s="237"/>
      <c r="AE1475" s="240"/>
      <c r="AF1475" s="242" t="s">
        <v>331</v>
      </c>
    </row>
    <row customHeight="true" ht="20.833333333333336" r="1476">
      <c r="A1476" s="320"/>
      <c r="B1476" s="229" t="s">
        <v>270</v>
      </c>
      <c r="C1476" s="256" t="s">
        <v>273</v>
      </c>
      <c r="D1476" s="231" t="s">
        <v>251</v>
      </c>
      <c r="E1476" s="232">
        <v>833.03</v>
      </c>
      <c r="F1476" s="233">
        <f>E1476+E1477</f>
      </c>
      <c r="G1476" s="232">
        <v>6570</v>
      </c>
      <c r="H1476" s="232">
        <v>239</v>
      </c>
      <c r="I1476" s="234">
        <f t="shared" si="750"/>
      </c>
      <c r="J1476" s="235">
        <f t="shared" si="921"/>
      </c>
      <c r="K1476" s="232">
        <v>18</v>
      </c>
      <c r="L1476" s="235">
        <f t="shared" si="983"/>
      </c>
      <c r="M1476" s="232">
        <v>0</v>
      </c>
      <c r="N1476" s="236">
        <f t="shared" si="1045"/>
      </c>
      <c r="O1476" s="232">
        <v>2</v>
      </c>
      <c r="P1476" s="236">
        <f t="shared" si="1086"/>
      </c>
      <c r="Q1476" s="237">
        <f>(M1476+M1477)/(O1476+O1477)</f>
      </c>
      <c r="R1476" s="238">
        <v>2</v>
      </c>
      <c r="S1476" s="237">
        <f>(O1476+O1477)/(K1476+K1477)</f>
      </c>
      <c r="T1476" s="238">
        <v>0</v>
      </c>
      <c r="U1476" s="239">
        <f>F1476/T1476</f>
      </c>
      <c r="V1476" s="240">
        <f>(F1476+500)/T1476</f>
      </c>
      <c r="W1476" s="241">
        <v>0</v>
      </c>
      <c r="X1476" s="240">
        <f>W1476/T1476</f>
      </c>
      <c r="Y1476" s="237">
        <f>T1476/R1476</f>
      </c>
      <c r="Z1476" s="240">
        <f>W1476/F1476</f>
      </c>
      <c r="AA1476" s="240">
        <f>W1476/(F1476+500)</f>
      </c>
      <c r="AB1476" s="238">
        <v>0</v>
      </c>
      <c r="AC1476" s="238">
        <v>0</v>
      </c>
      <c r="AD1476" s="237">
        <f>AB1476/T1476</f>
      </c>
      <c r="AE1476" s="240">
        <f>(W1476-AC1476)/(F1476+500)</f>
      </c>
      <c r="AF1476" s="240" t="s">
        <v>266</v>
      </c>
    </row>
    <row customHeight="true" ht="20.833333333333336" r="1477">
      <c r="A1477" s="320"/>
      <c r="B1477" s="229"/>
      <c r="C1477" s="256"/>
      <c r="D1477" s="231" t="s">
        <v>319</v>
      </c>
      <c r="E1477" s="232">
        <v>12.74</v>
      </c>
      <c r="F1477" s="233"/>
      <c r="G1477" s="232">
        <v>662</v>
      </c>
      <c r="H1477" s="232">
        <v>42</v>
      </c>
      <c r="I1477" s="234">
        <f t="shared" si="750"/>
      </c>
      <c r="J1477" s="235">
        <f t="shared" si="921"/>
      </c>
      <c r="K1477" s="232">
        <v>0</v>
      </c>
      <c r="L1477" s="235">
        <f t="shared" si="983"/>
      </c>
      <c r="M1477" s="232">
        <v>0</v>
      </c>
      <c r="N1477" s="236">
        <f t="shared" si="1045"/>
      </c>
      <c r="O1477" s="232">
        <v>0</v>
      </c>
      <c r="P1477" s="236">
        <f t="shared" si="1086"/>
      </c>
      <c r="Q1477" s="237"/>
      <c r="R1477" s="238"/>
      <c r="S1477" s="237"/>
      <c r="T1477" s="238"/>
      <c r="U1477" s="239"/>
      <c r="V1477" s="240"/>
      <c r="W1477" s="241"/>
      <c r="X1477" s="240"/>
      <c r="Y1477" s="237"/>
      <c r="Z1477" s="240"/>
      <c r="AA1477" s="240"/>
      <c r="AB1477" s="238"/>
      <c r="AC1477" s="238"/>
      <c r="AD1477" s="237"/>
      <c r="AE1477" s="240"/>
      <c r="AF1477" s="242" t="s">
        <v>331</v>
      </c>
    </row>
    <row customHeight="true" ht="20.833333333333336" r="1478">
      <c r="A1478" s="320"/>
      <c r="B1478" s="229" t="s">
        <v>271</v>
      </c>
      <c r="C1478" s="256" t="s">
        <v>273</v>
      </c>
      <c r="D1478" s="231" t="s">
        <v>251</v>
      </c>
      <c r="E1478" s="232">
        <v>1155.22</v>
      </c>
      <c r="F1478" s="233">
        <f>E1478+E1479</f>
      </c>
      <c r="G1478" s="232">
        <v>5271</v>
      </c>
      <c r="H1478" s="232">
        <v>153</v>
      </c>
      <c r="I1478" s="234">
        <f t="shared" si="750"/>
      </c>
      <c r="J1478" s="235">
        <f t="shared" si="921"/>
      </c>
      <c r="K1478" s="232">
        <v>14</v>
      </c>
      <c r="L1478" s="235">
        <f t="shared" si="983"/>
      </c>
      <c r="M1478" s="232">
        <v>1</v>
      </c>
      <c r="N1478" s="236">
        <f t="shared" si="1045"/>
      </c>
      <c r="O1478" s="232">
        <v>1</v>
      </c>
      <c r="P1478" s="236">
        <f t="shared" si="1086"/>
      </c>
      <c r="Q1478" s="237">
        <f>(M1478+M1479)/(O1478+O1479)</f>
      </c>
      <c r="R1478" s="238">
        <v>2</v>
      </c>
      <c r="S1478" s="237">
        <f>(O1478+O1479)/(K1478+K1479)</f>
      </c>
      <c r="T1478" s="238">
        <v>1</v>
      </c>
      <c r="U1478" s="239">
        <f>F1478/T1478</f>
      </c>
      <c r="V1478" s="240">
        <f>(F1478+500)/T1478</f>
      </c>
      <c r="W1478" s="241">
        <v>1411.2</v>
      </c>
      <c r="X1478" s="240">
        <f>W1478/T1478</f>
      </c>
      <c r="Y1478" s="237">
        <f>T1478/R1478</f>
      </c>
      <c r="Z1478" s="240">
        <f>W1478/F1478</f>
      </c>
      <c r="AA1478" s="240">
        <f>W1478/(F1478+500)</f>
      </c>
      <c r="AB1478" s="238">
        <v>1</v>
      </c>
      <c r="AC1478" s="238">
        <v>1411.2</v>
      </c>
      <c r="AD1478" s="237">
        <f>AB1478/T1478</f>
      </c>
      <c r="AE1478" s="240">
        <f>(W1478-AC1478)/(F1478+500)</f>
      </c>
      <c r="AF1478" s="240" t="s">
        <v>266</v>
      </c>
    </row>
    <row customHeight="true" ht="20.833333333333336" r="1479">
      <c r="A1479" s="320"/>
      <c r="B1479" s="229"/>
      <c r="C1479" s="256"/>
      <c r="D1479" s="231" t="s">
        <v>319</v>
      </c>
      <c r="E1479" s="232">
        <v>71.98</v>
      </c>
      <c r="F1479" s="233"/>
      <c r="G1479" s="232">
        <v>816</v>
      </c>
      <c r="H1479" s="232">
        <v>51</v>
      </c>
      <c r="I1479" s="234">
        <f t="shared" si="750"/>
      </c>
      <c r="J1479" s="235">
        <f t="shared" si="921"/>
      </c>
      <c r="K1479" s="232">
        <v>1</v>
      </c>
      <c r="L1479" s="235">
        <f t="shared" si="983"/>
      </c>
      <c r="M1479" s="232">
        <v>0</v>
      </c>
      <c r="N1479" s="236">
        <f t="shared" si="1045"/>
      </c>
      <c r="O1479" s="232">
        <v>0</v>
      </c>
      <c r="P1479" s="236">
        <f t="shared" si="1086"/>
      </c>
      <c r="Q1479" s="237"/>
      <c r="R1479" s="238"/>
      <c r="S1479" s="237"/>
      <c r="T1479" s="238"/>
      <c r="U1479" s="239"/>
      <c r="V1479" s="240"/>
      <c r="W1479" s="241"/>
      <c r="X1479" s="240"/>
      <c r="Y1479" s="237"/>
      <c r="Z1479" s="240"/>
      <c r="AA1479" s="240"/>
      <c r="AB1479" s="238"/>
      <c r="AC1479" s="238"/>
      <c r="AD1479" s="237"/>
      <c r="AE1479" s="240"/>
      <c r="AF1479" s="242" t="s">
        <v>331</v>
      </c>
    </row>
    <row customHeight="true" ht="20.833333333333336" r="1480">
      <c r="A1480" s="320"/>
      <c r="B1480" s="246" t="s">
        <v>257</v>
      </c>
      <c r="C1480" s="246"/>
      <c r="D1480" s="246"/>
      <c r="E1480" s="247">
        <f>SUM(E1470:E1479)</f>
      </c>
      <c r="F1480" s="247">
        <f>SUM(F1470:F1479)</f>
      </c>
      <c r="G1480" s="247">
        <f>SUM(G1470:G1479)</f>
      </c>
      <c r="H1480" s="247">
        <f>SUM(H1470:H1479)</f>
      </c>
      <c r="I1480" s="248">
        <f t="shared" si="750"/>
      </c>
      <c r="J1480" s="249">
        <f t="shared" si="921"/>
      </c>
      <c r="K1480" s="247">
        <f>SUM(K1470:K1479)</f>
      </c>
      <c r="L1480" s="249">
        <f t="shared" si="983"/>
      </c>
      <c r="M1480" s="247">
        <f>SUM(M1470:M1479)</f>
      </c>
      <c r="N1480" s="250">
        <f t="shared" si="1045"/>
      </c>
      <c r="O1480" s="247">
        <f>SUM(O1470:O1479)</f>
      </c>
      <c r="P1480" s="250">
        <f t="shared" si="1086"/>
      </c>
      <c r="Q1480" s="251">
        <f>M1480/O1480</f>
      </c>
      <c r="R1480" s="247">
        <f>SUM(R1470:R1479)</f>
      </c>
      <c r="S1480" s="251">
        <f>(O1480+O1480)/(K1480+K1480)</f>
      </c>
      <c r="T1480" s="247">
        <f>SUM(T1470:T1479)</f>
      </c>
      <c r="U1480" s="252">
        <f t="shared" ref="U1480:U1481" si="136">F1480/T1480</f>
      </c>
      <c r="V1480" s="253">
        <f>(F1480+5*500)/T1480</f>
      </c>
      <c r="W1480" s="249">
        <f>SUM(W1470:W1479)</f>
      </c>
      <c r="X1480" s="254">
        <f t="shared" ref="X1480:X1481" si="304">W1480/T1480</f>
      </c>
      <c r="Y1480" s="251">
        <f t="shared" ref="Y1480:Y1481" si="442">T1480/R1480</f>
      </c>
      <c r="Z1480" s="253">
        <f t="shared" ref="Z1480:Z1481" si="580">W1480/F1480</f>
      </c>
      <c r="AA1480" s="253">
        <f>W1480/(F1480+COUNT(W1470:W1477)*500)</f>
      </c>
      <c r="AB1480" s="247">
        <f>SUM(AB1470:AB1479)</f>
      </c>
      <c r="AC1480" s="247">
        <f>SUM(AC1470:AC1479)</f>
      </c>
      <c r="AD1480" s="251">
        <f t="shared" ref="AD1480:AD1481" si="718">AB1480/T1480</f>
      </c>
      <c r="AE1480" s="255">
        <f>(W1480-AC1480)/(F1480+COUNT(W1470:W1477))</f>
      </c>
      <c r="AF1480" s="240"/>
    </row>
    <row customHeight="true" ht="20.833333333333336" r="1481">
      <c r="A1481" s="320"/>
      <c r="B1481" s="229" t="s">
        <v>272</v>
      </c>
      <c r="C1481" s="256" t="s">
        <v>325</v>
      </c>
      <c r="D1481" s="231" t="s">
        <v>251</v>
      </c>
      <c r="E1481" s="232">
        <v>1395.94</v>
      </c>
      <c r="F1481" s="233">
        <f>E1481+E1482</f>
      </c>
      <c r="G1481" s="232">
        <v>7639</v>
      </c>
      <c r="H1481" s="232">
        <v>346</v>
      </c>
      <c r="I1481" s="234">
        <f t="shared" si="750"/>
      </c>
      <c r="J1481" s="235">
        <f t="shared" si="921"/>
      </c>
      <c r="K1481" s="232">
        <v>17</v>
      </c>
      <c r="L1481" s="235">
        <f t="shared" si="983"/>
      </c>
      <c r="M1481" s="232">
        <v>0</v>
      </c>
      <c r="N1481" s="236">
        <f t="shared" si="1045"/>
      </c>
      <c r="O1481" s="232">
        <v>1</v>
      </c>
      <c r="P1481" s="236">
        <f t="shared" si="1086"/>
      </c>
      <c r="Q1481" s="237">
        <f>(M1481+M1482)/(O1481+O1482)</f>
      </c>
      <c r="R1481" s="238">
        <v>2</v>
      </c>
      <c r="S1481" s="237">
        <f>(O1481+O1482)/(K1481+K1482)</f>
      </c>
      <c r="T1481" s="238">
        <v>0</v>
      </c>
      <c r="U1481" s="239">
        <f t="shared" si="136"/>
      </c>
      <c r="V1481" s="240">
        <f>(F1481+500)/T1481</f>
      </c>
      <c r="W1481" s="241">
        <v>0</v>
      </c>
      <c r="X1481" s="240">
        <f t="shared" si="304"/>
      </c>
      <c r="Y1481" s="237">
        <f t="shared" si="442"/>
      </c>
      <c r="Z1481" s="240">
        <f t="shared" si="580"/>
      </c>
      <c r="AA1481" s="240">
        <f>W1481/(F1481+500)</f>
      </c>
      <c r="AB1481" s="238">
        <v>0</v>
      </c>
      <c r="AC1481" s="238">
        <v>0</v>
      </c>
      <c r="AD1481" s="237">
        <f t="shared" si="718"/>
      </c>
      <c r="AE1481" s="240">
        <f>(W1481-AC1481)/(F1481+500)</f>
      </c>
      <c r="AF1481" s="240" t="s">
        <v>266</v>
      </c>
    </row>
    <row customHeight="true" ht="20.833333333333336" r="1482">
      <c r="A1482" s="320"/>
      <c r="B1482" s="229"/>
      <c r="C1482" s="256"/>
      <c r="D1482" s="231" t="s">
        <v>319</v>
      </c>
      <c r="E1482" s="232">
        <v>81.6</v>
      </c>
      <c r="F1482" s="233"/>
      <c r="G1482" s="232">
        <v>1009</v>
      </c>
      <c r="H1482" s="232">
        <v>83</v>
      </c>
      <c r="I1482" s="234">
        <f t="shared" si="750"/>
      </c>
      <c r="J1482" s="235">
        <f t="shared" si="921"/>
      </c>
      <c r="K1482" s="232">
        <v>1</v>
      </c>
      <c r="L1482" s="235">
        <f t="shared" si="983"/>
      </c>
      <c r="M1482" s="232">
        <v>0</v>
      </c>
      <c r="N1482" s="236">
        <f t="shared" si="1045"/>
      </c>
      <c r="O1482" s="232">
        <v>0</v>
      </c>
      <c r="P1482" s="236">
        <f t="shared" si="1086"/>
      </c>
      <c r="Q1482" s="237"/>
      <c r="R1482" s="238"/>
      <c r="S1482" s="237"/>
      <c r="T1482" s="238"/>
      <c r="U1482" s="239"/>
      <c r="V1482" s="240"/>
      <c r="W1482" s="241"/>
      <c r="X1482" s="240"/>
      <c r="Y1482" s="237"/>
      <c r="Z1482" s="240"/>
      <c r="AA1482" s="240"/>
      <c r="AB1482" s="238"/>
      <c r="AC1482" s="238"/>
      <c r="AD1482" s="237"/>
      <c r="AE1482" s="240"/>
      <c r="AF1482" s="242" t="s">
        <v>331</v>
      </c>
    </row>
    <row customHeight="true" ht="20.833333333333336" r="1483">
      <c r="A1483" s="320"/>
      <c r="B1483" s="229" t="s">
        <v>274</v>
      </c>
      <c r="C1483" s="256" t="s">
        <v>325</v>
      </c>
      <c r="D1483" s="231" t="s">
        <v>251</v>
      </c>
      <c r="E1483" s="232">
        <v>1785.79</v>
      </c>
      <c r="F1483" s="233">
        <f>E1483+E1484</f>
      </c>
      <c r="G1483" s="232">
        <v>10216</v>
      </c>
      <c r="H1483" s="232">
        <v>449</v>
      </c>
      <c r="I1483" s="234">
        <f t="shared" si="750"/>
      </c>
      <c r="J1483" s="235">
        <f t="shared" si="921"/>
      </c>
      <c r="K1483" s="232">
        <v>19</v>
      </c>
      <c r="L1483" s="235">
        <f t="shared" si="983"/>
      </c>
      <c r="M1483" s="232">
        <v>2</v>
      </c>
      <c r="N1483" s="236">
        <f t="shared" si="1045"/>
      </c>
      <c r="O1483" s="232">
        <v>2</v>
      </c>
      <c r="P1483" s="236">
        <f t="shared" si="1086"/>
      </c>
      <c r="Q1483" s="237">
        <f>(M1483+M1484)/(O1483+O1484)</f>
      </c>
      <c r="R1483" s="238">
        <v>3</v>
      </c>
      <c r="S1483" s="237">
        <f>(O1483+O1484)/(K1483+K1484)</f>
      </c>
      <c r="T1483" s="238">
        <v>2</v>
      </c>
      <c r="U1483" s="239">
        <f>F1483/T1483</f>
      </c>
      <c r="V1483" s="240">
        <f>(F1483+500)/T1483</f>
      </c>
      <c r="W1483" s="241">
        <v>4099.2</v>
      </c>
      <c r="X1483" s="240">
        <f>W1483/T1483</f>
      </c>
      <c r="Y1483" s="237">
        <f>T1483/R1483</f>
      </c>
      <c r="Z1483" s="240">
        <f>W1483/F1483</f>
      </c>
      <c r="AA1483" s="240">
        <f>W1483/(F1483+500)</f>
      </c>
      <c r="AB1483" s="238">
        <v>0</v>
      </c>
      <c r="AC1483" s="238">
        <v>0</v>
      </c>
      <c r="AD1483" s="237">
        <f>AB1483/T1483</f>
      </c>
      <c r="AE1483" s="240">
        <f>(W1483-AC1483)/(F1483+500)</f>
      </c>
      <c r="AF1483" s="240" t="s">
        <v>266</v>
      </c>
    </row>
    <row customHeight="true" ht="20.833333333333336" r="1484">
      <c r="A1484" s="320"/>
      <c r="B1484" s="229"/>
      <c r="C1484" s="256"/>
      <c r="D1484" s="231" t="s">
        <v>319</v>
      </c>
      <c r="E1484" s="232">
        <v>26.4</v>
      </c>
      <c r="F1484" s="233"/>
      <c r="G1484" s="232">
        <v>916</v>
      </c>
      <c r="H1484" s="232">
        <v>56</v>
      </c>
      <c r="I1484" s="234">
        <f t="shared" si="750"/>
      </c>
      <c r="J1484" s="235">
        <f t="shared" si="921"/>
      </c>
      <c r="K1484" s="232">
        <v>0</v>
      </c>
      <c r="L1484" s="235">
        <f t="shared" si="983"/>
      </c>
      <c r="M1484" s="232">
        <v>0</v>
      </c>
      <c r="N1484" s="236">
        <f t="shared" si="1045"/>
      </c>
      <c r="O1484" s="232">
        <v>0</v>
      </c>
      <c r="P1484" s="236">
        <f t="shared" si="1086"/>
      </c>
      <c r="Q1484" s="237"/>
      <c r="R1484" s="238"/>
      <c r="S1484" s="237"/>
      <c r="T1484" s="238"/>
      <c r="U1484" s="239"/>
      <c r="V1484" s="240"/>
      <c r="W1484" s="241"/>
      <c r="X1484" s="240"/>
      <c r="Y1484" s="237"/>
      <c r="Z1484" s="240"/>
      <c r="AA1484" s="240"/>
      <c r="AB1484" s="238"/>
      <c r="AC1484" s="238"/>
      <c r="AD1484" s="237"/>
      <c r="AE1484" s="240"/>
      <c r="AF1484" s="242" t="s">
        <v>331</v>
      </c>
    </row>
    <row customHeight="true" ht="20.833333333333336" r="1485">
      <c r="A1485" s="320"/>
      <c r="B1485" s="229" t="s">
        <v>275</v>
      </c>
      <c r="C1485" s="256" t="s">
        <v>325</v>
      </c>
      <c r="D1485" s="231" t="s">
        <v>251</v>
      </c>
      <c r="E1485" s="232">
        <v>1556.11</v>
      </c>
      <c r="F1485" s="233">
        <f>E1485+E1486</f>
      </c>
      <c r="G1485" s="232">
        <v>11408</v>
      </c>
      <c r="H1485" s="232">
        <v>326</v>
      </c>
      <c r="I1485" s="234">
        <f t="shared" si="750"/>
      </c>
      <c r="J1485" s="235">
        <f t="shared" si="921"/>
      </c>
      <c r="K1485" s="232">
        <v>15</v>
      </c>
      <c r="L1485" s="235">
        <f t="shared" si="983"/>
      </c>
      <c r="M1485" s="232">
        <v>0</v>
      </c>
      <c r="N1485" s="236">
        <f t="shared" si="1045"/>
      </c>
      <c r="O1485" s="232">
        <v>1</v>
      </c>
      <c r="P1485" s="236">
        <f t="shared" si="1086"/>
      </c>
      <c r="Q1485" s="237">
        <f>(M1485+M1486)/(O1485+O1486)</f>
      </c>
      <c r="R1485" s="238">
        <v>3</v>
      </c>
      <c r="S1485" s="237">
        <f>(O1485+O1486)/(K1485+K1486)</f>
      </c>
      <c r="T1485" s="238">
        <v>0</v>
      </c>
      <c r="U1485" s="239">
        <f>F1485/T1485</f>
      </c>
      <c r="V1485" s="240">
        <f>(F1485+500)/T1485</f>
      </c>
      <c r="W1485" s="241">
        <v>0</v>
      </c>
      <c r="X1485" s="240">
        <f>W1485/T1485</f>
      </c>
      <c r="Y1485" s="237">
        <f>T1485/R1485</f>
      </c>
      <c r="Z1485" s="240">
        <f>W1485/F1485</f>
      </c>
      <c r="AA1485" s="240">
        <f>W1485/(F1485+500)</f>
      </c>
      <c r="AB1485" s="238">
        <v>0</v>
      </c>
      <c r="AC1485" s="238">
        <v>0</v>
      </c>
      <c r="AD1485" s="237">
        <f>AB1485/T1485</f>
      </c>
      <c r="AE1485" s="240">
        <f>(W1485-AC1485)/(F1485+500)</f>
      </c>
      <c r="AF1485" s="240" t="s">
        <v>266</v>
      </c>
    </row>
    <row customHeight="true" ht="20.833333333333336" r="1486">
      <c r="A1486" s="320"/>
      <c r="B1486" s="229"/>
      <c r="C1486" s="256"/>
      <c r="D1486" s="231" t="s">
        <v>319</v>
      </c>
      <c r="E1486" s="232">
        <v>32.76</v>
      </c>
      <c r="F1486" s="233"/>
      <c r="G1486" s="232">
        <v>756</v>
      </c>
      <c r="H1486" s="232">
        <v>76</v>
      </c>
      <c r="I1486" s="234">
        <f t="shared" si="750"/>
      </c>
      <c r="J1486" s="235">
        <f t="shared" si="921"/>
      </c>
      <c r="K1486" s="232">
        <v>0</v>
      </c>
      <c r="L1486" s="235">
        <f t="shared" si="983"/>
      </c>
      <c r="M1486" s="232">
        <v>0</v>
      </c>
      <c r="N1486" s="236">
        <f t="shared" si="1045"/>
      </c>
      <c r="O1486" s="232">
        <v>0</v>
      </c>
      <c r="P1486" s="236">
        <f t="shared" si="1086"/>
      </c>
      <c r="Q1486" s="237"/>
      <c r="R1486" s="238"/>
      <c r="S1486" s="237"/>
      <c r="T1486" s="238"/>
      <c r="U1486" s="239"/>
      <c r="V1486" s="240"/>
      <c r="W1486" s="241"/>
      <c r="X1486" s="240"/>
      <c r="Y1486" s="237"/>
      <c r="Z1486" s="240"/>
      <c r="AA1486" s="240"/>
      <c r="AB1486" s="238"/>
      <c r="AC1486" s="238"/>
      <c r="AD1486" s="237"/>
      <c r="AE1486" s="240"/>
      <c r="AF1486" s="242" t="s">
        <v>331</v>
      </c>
    </row>
    <row customHeight="true" ht="20.833333333333336" r="1487">
      <c r="A1487" s="320"/>
      <c r="B1487" s="229" t="s">
        <v>276</v>
      </c>
      <c r="C1487" s="256" t="s">
        <v>325</v>
      </c>
      <c r="D1487" s="231" t="s">
        <v>251</v>
      </c>
      <c r="E1487" s="232">
        <v>771.72</v>
      </c>
      <c r="F1487" s="233">
        <f>E1487+E1488</f>
      </c>
      <c r="G1487" s="232">
        <v>6620</v>
      </c>
      <c r="H1487" s="232">
        <v>244</v>
      </c>
      <c r="I1487" s="234">
        <f t="shared" si="750"/>
      </c>
      <c r="J1487" s="235">
        <f t="shared" si="921"/>
      </c>
      <c r="K1487" s="232">
        <v>18</v>
      </c>
      <c r="L1487" s="235">
        <f t="shared" si="983"/>
      </c>
      <c r="M1487" s="232">
        <v>0</v>
      </c>
      <c r="N1487" s="236">
        <f t="shared" si="1045"/>
      </c>
      <c r="O1487" s="232">
        <v>1</v>
      </c>
      <c r="P1487" s="236">
        <f t="shared" si="1086"/>
      </c>
      <c r="Q1487" s="237">
        <f>(M1487+M1488)/(O1487+O1488)</f>
      </c>
      <c r="R1487" s="238">
        <v>2</v>
      </c>
      <c r="S1487" s="237">
        <f>(O1487+O1488)/(K1487+K1488)</f>
      </c>
      <c r="T1487" s="238">
        <v>0</v>
      </c>
      <c r="U1487" s="239">
        <f>F1487/T1487</f>
      </c>
      <c r="V1487" s="240">
        <f>(F1487+500)/T1487</f>
      </c>
      <c r="W1487" s="241">
        <v>0</v>
      </c>
      <c r="X1487" s="240">
        <f>W1487/T1487</f>
      </c>
      <c r="Y1487" s="237">
        <f>T1487/R1487</f>
      </c>
      <c r="Z1487" s="240">
        <f>W1487/F1487</f>
      </c>
      <c r="AA1487" s="240">
        <f>W1487/(F1487+500)</f>
      </c>
      <c r="AB1487" s="238">
        <v>0</v>
      </c>
      <c r="AC1487" s="238">
        <v>0</v>
      </c>
      <c r="AD1487" s="237">
        <f>AB1487/T1487</f>
      </c>
      <c r="AE1487" s="240">
        <f>(W1487-AC1487)/(F1487+500)</f>
      </c>
      <c r="AF1487" s="240" t="s">
        <v>266</v>
      </c>
    </row>
    <row customHeight="true" ht="20.833333333333336" r="1488">
      <c r="A1488" s="320"/>
      <c r="B1488" s="229"/>
      <c r="C1488" s="256"/>
      <c r="D1488" s="231" t="s">
        <v>319</v>
      </c>
      <c r="E1488" s="232">
        <v>188.99</v>
      </c>
      <c r="F1488" s="233"/>
      <c r="G1488" s="232">
        <v>1007</v>
      </c>
      <c r="H1488" s="232">
        <v>141</v>
      </c>
      <c r="I1488" s="234">
        <f t="shared" si="750"/>
      </c>
      <c r="J1488" s="235">
        <f t="shared" si="921"/>
      </c>
      <c r="K1488" s="232">
        <v>3</v>
      </c>
      <c r="L1488" s="235">
        <f t="shared" si="983"/>
      </c>
      <c r="M1488" s="232">
        <v>0</v>
      </c>
      <c r="N1488" s="236">
        <f t="shared" si="1045"/>
      </c>
      <c r="O1488" s="232">
        <v>0</v>
      </c>
      <c r="P1488" s="236">
        <f t="shared" si="1086"/>
      </c>
      <c r="Q1488" s="237"/>
      <c r="R1488" s="238"/>
      <c r="S1488" s="237"/>
      <c r="T1488" s="238"/>
      <c r="U1488" s="239"/>
      <c r="V1488" s="240"/>
      <c r="W1488" s="241"/>
      <c r="X1488" s="240"/>
      <c r="Y1488" s="237"/>
      <c r="Z1488" s="240"/>
      <c r="AA1488" s="240"/>
      <c r="AB1488" s="238"/>
      <c r="AC1488" s="238"/>
      <c r="AD1488" s="237"/>
      <c r="AE1488" s="240"/>
      <c r="AF1488" s="242" t="s">
        <v>267</v>
      </c>
    </row>
    <row customHeight="true" ht="20.833333333333336" r="1489">
      <c r="A1489" s="320"/>
      <c r="B1489" s="229" t="s">
        <v>277</v>
      </c>
      <c r="C1489" s="256" t="s">
        <v>325</v>
      </c>
      <c r="D1489" s="231" t="s">
        <v>251</v>
      </c>
      <c r="E1489" s="232">
        <v>538.55</v>
      </c>
      <c r="F1489" s="233">
        <f>E1489+E1490</f>
      </c>
      <c r="G1489" s="232">
        <v>3253</v>
      </c>
      <c r="H1489" s="232">
        <v>160</v>
      </c>
      <c r="I1489" s="234">
        <f t="shared" si="750"/>
      </c>
      <c r="J1489" s="235">
        <f t="shared" si="921"/>
      </c>
      <c r="K1489" s="232">
        <v>15</v>
      </c>
      <c r="L1489" s="235">
        <f t="shared" si="983"/>
      </c>
      <c r="M1489" s="232">
        <v>0</v>
      </c>
      <c r="N1489" s="236">
        <f t="shared" si="1045"/>
      </c>
      <c r="O1489" s="232">
        <v>0</v>
      </c>
      <c r="P1489" s="236">
        <f t="shared" si="1086"/>
      </c>
      <c r="Q1489" s="237">
        <f>(M1489+M1490)/(O1489+O1490)</f>
      </c>
      <c r="R1489" s="238">
        <v>0</v>
      </c>
      <c r="S1489" s="237">
        <f>(O1489+O1490)/(K1489+K1490)</f>
      </c>
      <c r="T1489" s="238">
        <v>0</v>
      </c>
      <c r="U1489" s="239">
        <f>F1489/T1489</f>
      </c>
      <c r="V1489" s="240">
        <f>(F1489+500)/T1489</f>
      </c>
      <c r="W1489" s="241">
        <v>0</v>
      </c>
      <c r="X1489" s="240">
        <f>W1489/T1489</f>
      </c>
      <c r="Y1489" s="237">
        <f>T1489/R1489</f>
      </c>
      <c r="Z1489" s="240">
        <f>W1489/F1489</f>
      </c>
      <c r="AA1489" s="240">
        <f>W1489/(F1489+500)</f>
      </c>
      <c r="AB1489" s="238">
        <v>0</v>
      </c>
      <c r="AC1489" s="238">
        <v>0</v>
      </c>
      <c r="AD1489" s="237">
        <f>AB1489/T1489</f>
      </c>
      <c r="AE1489" s="240">
        <f>(W1489-AC1489)/(F1489+500)</f>
      </c>
      <c r="AF1489" s="240" t="s">
        <v>266</v>
      </c>
    </row>
    <row customHeight="true" ht="20.833333333333336" r="1490">
      <c r="A1490" s="320"/>
      <c r="B1490" s="229"/>
      <c r="C1490" s="256"/>
      <c r="D1490" s="231" t="s">
        <v>319</v>
      </c>
      <c r="E1490" s="232">
        <v>48.53</v>
      </c>
      <c r="F1490" s="233"/>
      <c r="G1490" s="232">
        <v>415</v>
      </c>
      <c r="H1490" s="232">
        <v>58</v>
      </c>
      <c r="I1490" s="234">
        <f t="shared" si="750"/>
      </c>
      <c r="J1490" s="235">
        <f t="shared" si="921"/>
      </c>
      <c r="K1490" s="232">
        <v>2</v>
      </c>
      <c r="L1490" s="235">
        <f t="shared" si="983"/>
      </c>
      <c r="M1490" s="232">
        <v>0</v>
      </c>
      <c r="N1490" s="236">
        <f t="shared" si="1045"/>
      </c>
      <c r="O1490" s="232">
        <v>0</v>
      </c>
      <c r="P1490" s="236">
        <f t="shared" si="1086"/>
      </c>
      <c r="Q1490" s="237"/>
      <c r="R1490" s="238"/>
      <c r="S1490" s="237"/>
      <c r="T1490" s="238"/>
      <c r="U1490" s="239"/>
      <c r="V1490" s="240"/>
      <c r="W1490" s="241"/>
      <c r="X1490" s="240"/>
      <c r="Y1490" s="237"/>
      <c r="Z1490" s="240"/>
      <c r="AA1490" s="240"/>
      <c r="AB1490" s="238"/>
      <c r="AC1490" s="238"/>
      <c r="AD1490" s="237"/>
      <c r="AE1490" s="240"/>
      <c r="AF1490" s="242" t="s">
        <v>267</v>
      </c>
    </row>
    <row r="1491">
      <c r="A1491" s="320"/>
      <c r="B1491" s="246" t="s">
        <v>257</v>
      </c>
      <c r="C1491" s="246"/>
      <c r="D1491" s="246"/>
      <c r="E1491" s="247">
        <f>SUM(E1481:E1490)</f>
      </c>
      <c r="F1491" s="247">
        <f>SUM(F1481:F1490)</f>
      </c>
      <c r="G1491" s="247">
        <f>SUM(G1481:G1490)</f>
      </c>
      <c r="H1491" s="247">
        <f>SUM(H1481:H1490)</f>
      </c>
      <c r="I1491" s="248">
        <f t="shared" si="750"/>
      </c>
      <c r="J1491" s="249">
        <f t="shared" si="921"/>
      </c>
      <c r="K1491" s="247">
        <f>SUM(K1481:K1490)</f>
      </c>
      <c r="L1491" s="249">
        <f t="shared" si="983"/>
      </c>
      <c r="M1491" s="247">
        <f>SUM(M1481:M1490)</f>
      </c>
      <c r="N1491" s="250">
        <f t="shared" si="1045"/>
      </c>
      <c r="O1491" s="247">
        <f>SUM(O1481:O1490)</f>
      </c>
      <c r="P1491" s="250">
        <f t="shared" si="1086"/>
      </c>
      <c r="Q1491" s="251">
        <f t="shared" ref="Q1491:Q1492" si="952">M1491/O1491</f>
      </c>
      <c r="R1491" s="247">
        <f>SUM(R1481:R1490)</f>
      </c>
      <c r="S1491" s="251">
        <f t="shared" ref="S1491:S1492" si="1014">(O1491+O1491)/(K1491+K1491)</f>
      </c>
      <c r="T1491" s="247">
        <f>SUM(T1481:T1490)</f>
      </c>
      <c r="U1491" s="252">
        <f t="shared" ref="U1491:U1492" si="137">F1491/T1491</f>
      </c>
      <c r="V1491" s="253">
        <f>(F1491+5*500)/T1491</f>
      </c>
      <c r="W1491" s="249">
        <f>SUM(W1481:W1490)</f>
      </c>
      <c r="X1491" s="254">
        <f t="shared" ref="X1491:X1492" si="305">W1491/T1491</f>
      </c>
      <c r="Y1491" s="251">
        <f t="shared" ref="Y1491:Y1492" si="443">T1491/R1491</f>
      </c>
      <c r="Z1491" s="253">
        <f t="shared" ref="Z1491:Z1492" si="581">W1491/F1491</f>
      </c>
      <c r="AA1491" s="253">
        <f>W1491/(F1491+COUNT(W1481:W1488)*500)</f>
      </c>
      <c r="AB1491" s="247">
        <f>SUM(AB1481:AB1490)</f>
      </c>
      <c r="AC1491" s="247">
        <f>SUM(AC1481:AC1490)</f>
      </c>
      <c r="AD1491" s="251">
        <f t="shared" ref="AD1491:AD1492" si="719">AB1491/T1491</f>
      </c>
      <c r="AE1491" s="255">
        <f>(W1491-AC1491)/(F1491+COUNT(W1481:W1488))</f>
      </c>
      <c r="AF1491" s="242"/>
    </row>
    <row r="1492">
      <c r="A1492" s="320"/>
      <c r="B1492" s="258" t="s">
        <v>278</v>
      </c>
      <c r="C1492" s="258"/>
      <c r="D1492" s="258"/>
      <c r="E1492" s="259">
        <f>E1458+E1469+E1480+E1491</f>
      </c>
      <c r="F1492" s="259">
        <f>F1458+F1469+F1480+F1491</f>
      </c>
      <c r="G1492" s="259">
        <f>G1458+G1469+G1480+G1491</f>
      </c>
      <c r="H1492" s="259">
        <f>H1458+H1469+H1480+H1491</f>
      </c>
      <c r="I1492" s="260">
        <f t="shared" si="750"/>
      </c>
      <c r="J1492" s="322">
        <f>J1458+J1469+J1480+J1491</f>
      </c>
      <c r="K1492" s="259">
        <f>K1458+K1469+K1480+K1491</f>
      </c>
      <c r="L1492" s="261">
        <f t="shared" si="983"/>
      </c>
      <c r="M1492" s="259">
        <f>M1458+M1469+M1480+M1491</f>
      </c>
      <c r="N1492" s="263">
        <f t="shared" si="1045"/>
      </c>
      <c r="O1492" s="259">
        <f>O1458+O1469+O1480+O1491</f>
      </c>
      <c r="P1492" s="263">
        <f t="shared" si="1086"/>
      </c>
      <c r="Q1492" s="264">
        <f t="shared" si="952"/>
      </c>
      <c r="R1492" s="259">
        <f>R1458+R1469+R1480+R1491</f>
      </c>
      <c r="S1492" s="264">
        <f t="shared" si="1014"/>
      </c>
      <c r="T1492" s="259">
        <f>T1458+T1469+T1480+T1491</f>
      </c>
      <c r="U1492" s="265">
        <f t="shared" si="137"/>
      </c>
      <c r="V1492" s="259">
        <f>(F1492+4*500)/T1492</f>
      </c>
      <c r="W1492" s="259">
        <f>W1458+W1469+W1480+W1491</f>
      </c>
      <c r="X1492" s="259">
        <f t="shared" si="305"/>
      </c>
      <c r="Y1492" s="264">
        <f t="shared" si="443"/>
      </c>
      <c r="Z1492" s="259">
        <f t="shared" si="581"/>
      </c>
      <c r="AA1492" s="259">
        <f>W1492/(F1492+COUNT(W1446:W1455,W1459:W1466,W1468:W1475,W1477:W1484,W1486:W1491)*500)</f>
      </c>
      <c r="AB1492" s="259">
        <f>AB1458+AB1469+AB1480+AB1491</f>
      </c>
      <c r="AC1492" s="259">
        <f>AC1458+AC1469+AC1480+AC1491</f>
      </c>
      <c r="AD1492" s="264">
        <f t="shared" si="719"/>
      </c>
      <c r="AE1492" s="259">
        <f>(W1492-AC1492)/(F1492+COUNT(W1446:W1455,W1459:W1466,W1468:W1475,W1477:W1484,W1486:W1491)*500)</f>
      </c>
      <c r="AF1492" s="240"/>
    </row>
    <row r="1493">
      <c r="A1493" s="323"/>
      <c r="B1493" s="323"/>
      <c r="C1493" s="323"/>
      <c r="D1493" s="323"/>
      <c r="E1493" s="323"/>
      <c r="F1493" s="323"/>
      <c r="G1493" s="323"/>
      <c r="H1493" s="323"/>
      <c r="I1493" s="323"/>
      <c r="J1493" s="323"/>
      <c r="K1493" s="323"/>
      <c r="L1493" s="323"/>
      <c r="M1493" s="323"/>
      <c r="N1493" s="323"/>
      <c r="O1493" s="323"/>
      <c r="P1493" s="323"/>
      <c r="Q1493" s="323"/>
      <c r="R1493" s="323"/>
      <c r="S1493" s="323"/>
      <c r="T1493" s="323"/>
      <c r="U1493" s="323"/>
      <c r="V1493" s="323"/>
      <c r="W1493" s="323">
        <f>W1494-W1492</f>
      </c>
      <c r="X1493" s="323"/>
      <c r="Y1493" s="323"/>
      <c r="Z1493" s="323"/>
      <c r="AA1493" s="323"/>
      <c r="AB1493" s="323"/>
      <c r="AC1493" s="323">
        <f>AC1494-AC1492</f>
      </c>
      <c r="AD1493" s="323"/>
      <c r="AE1493" s="323"/>
      <c r="AF1493" s="323"/>
    </row>
    <row r="1494">
      <c r="A1494" s="323"/>
      <c r="B1494" s="323"/>
      <c r="C1494" s="323"/>
      <c r="D1494" s="323"/>
      <c r="E1494" s="323"/>
      <c r="F1494" s="323"/>
      <c r="G1494" s="323"/>
      <c r="H1494" s="323"/>
      <c r="I1494" s="323"/>
      <c r="J1494" s="323"/>
      <c r="K1494" s="323"/>
      <c r="L1494" s="323"/>
      <c r="M1494" s="323"/>
      <c r="N1494" s="323"/>
      <c r="O1494" s="323"/>
      <c r="P1494" s="323"/>
      <c r="Q1494" s="323"/>
      <c r="R1494" s="323"/>
      <c r="S1494" s="323"/>
      <c r="T1494" s="323"/>
      <c r="U1494" s="323"/>
      <c r="V1494" s="323"/>
      <c r="W1494" s="324">
        <v>30699.6</v>
      </c>
      <c r="X1494" s="323"/>
      <c r="Y1494" s="323"/>
      <c r="Z1494" s="323"/>
      <c r="AA1494" s="323"/>
      <c r="AB1494" s="323"/>
      <c r="AC1494" s="325">
        <v>4362</v>
      </c>
      <c r="AD1494" s="323"/>
      <c r="AE1494" s="323"/>
      <c r="AF1494" s="323"/>
    </row>
    <row r="1495">
      <c r="A1495" s="323"/>
      <c r="B1495" s="323"/>
      <c r="C1495" s="323"/>
      <c r="D1495" s="323"/>
      <c r="E1495" s="323"/>
      <c r="F1495" s="323"/>
      <c r="G1495" s="323"/>
      <c r="H1495" s="323"/>
      <c r="I1495" s="323"/>
      <c r="J1495" s="323"/>
      <c r="K1495" s="323"/>
      <c r="L1495" s="323"/>
      <c r="M1495" s="323"/>
      <c r="N1495" s="323"/>
      <c r="O1495" s="323"/>
      <c r="P1495" s="323"/>
      <c r="Q1495" s="323"/>
      <c r="R1495" s="323"/>
      <c r="S1495" s="323"/>
      <c r="T1495" s="323"/>
      <c r="U1495" s="323"/>
      <c r="V1495" s="323"/>
      <c r="W1495" s="323"/>
      <c r="X1495" s="323"/>
      <c r="Y1495" s="323"/>
      <c r="Z1495" s="323"/>
      <c r="AA1495" s="326">
        <v>31</v>
      </c>
      <c r="AB1495" s="326">
        <v>12</v>
      </c>
      <c r="AC1495" s="323">
        <f>AA1495*AB1495</f>
      </c>
      <c r="AD1495" s="323"/>
      <c r="AE1495" s="323"/>
      <c r="AF1495" s="323"/>
    </row>
    <row r="1496">
      <c r="A1496" s="323"/>
      <c r="B1496" s="323"/>
      <c r="C1496" s="323"/>
      <c r="D1496" s="323"/>
      <c r="E1496" s="323"/>
      <c r="F1496" s="323"/>
      <c r="G1496" s="323"/>
      <c r="H1496" s="323"/>
      <c r="I1496" s="323"/>
      <c r="J1496" s="323"/>
      <c r="K1496" s="323"/>
      <c r="L1496" s="323"/>
      <c r="M1496" s="323"/>
      <c r="N1496" s="323"/>
      <c r="O1496" s="323"/>
      <c r="P1496" s="323"/>
      <c r="Q1496" s="323"/>
      <c r="R1496" s="323"/>
      <c r="S1496" s="323"/>
      <c r="T1496" s="323"/>
      <c r="U1496" s="323"/>
      <c r="V1496" s="323"/>
      <c r="W1496" s="323"/>
      <c r="X1496" s="323"/>
      <c r="Y1496" s="323"/>
      <c r="Z1496" s="323"/>
      <c r="AA1496" s="323"/>
      <c r="AB1496" s="323"/>
      <c r="AC1496" s="323"/>
      <c r="AD1496" s="323"/>
      <c r="AE1496" s="323"/>
      <c r="AF1496" s="323"/>
    </row>
    <row r="1497">
      <c r="A1497" s="327"/>
      <c r="B1497" s="327"/>
      <c r="C1497" s="327"/>
      <c r="D1497" s="327"/>
      <c r="E1497" s="327"/>
      <c r="F1497" s="327"/>
      <c r="G1497" s="327"/>
      <c r="H1497" s="327"/>
      <c r="I1497" s="327"/>
      <c r="J1497" s="327"/>
      <c r="K1497" s="327"/>
      <c r="L1497" s="327"/>
      <c r="M1497" s="327"/>
      <c r="N1497" s="327"/>
      <c r="O1497" s="327"/>
      <c r="P1497" s="327"/>
      <c r="Q1497" s="327"/>
      <c r="R1497" s="327"/>
      <c r="S1497" s="327"/>
      <c r="T1497" s="327"/>
      <c r="U1497" s="327"/>
      <c r="V1497" s="327"/>
      <c r="W1497" s="327"/>
      <c r="X1497" s="327"/>
      <c r="Y1497" s="327"/>
      <c r="Z1497" s="327"/>
      <c r="AA1497" s="327"/>
      <c r="AB1497" s="327"/>
      <c r="AC1497" s="327"/>
      <c r="AD1497" s="327"/>
      <c r="AE1497" s="327"/>
      <c r="AF1497" s="327"/>
    </row>
    <row r="1498">
      <c r="A1498" s="327"/>
      <c r="B1498" s="327"/>
      <c r="C1498" s="327"/>
      <c r="D1498" s="327"/>
      <c r="E1498" s="327"/>
      <c r="F1498" s="327"/>
      <c r="G1498" s="327"/>
      <c r="H1498" s="327"/>
      <c r="I1498" s="327"/>
      <c r="J1498" s="327"/>
      <c r="K1498" s="327"/>
      <c r="L1498" s="327"/>
      <c r="M1498" s="327"/>
      <c r="N1498" s="327"/>
      <c r="O1498" s="327"/>
      <c r="P1498" s="327"/>
      <c r="Q1498" s="327"/>
      <c r="R1498" s="327"/>
      <c r="S1498" s="327"/>
      <c r="T1498" s="327"/>
      <c r="U1498" s="327"/>
      <c r="V1498" s="327"/>
      <c r="W1498" s="327"/>
      <c r="X1498" s="327"/>
      <c r="Y1498" s="327"/>
      <c r="Z1498" s="327"/>
      <c r="AA1498" s="327"/>
      <c r="AB1498" s="327"/>
      <c r="AC1498" s="327"/>
      <c r="AD1498" s="327"/>
      <c r="AE1498" s="327"/>
      <c r="AF1498" s="327"/>
    </row>
    <row r="1499">
      <c r="A1499" s="327"/>
      <c r="B1499" s="327"/>
      <c r="C1499" s="327"/>
      <c r="D1499" s="327"/>
      <c r="E1499" s="327"/>
      <c r="F1499" s="327"/>
      <c r="G1499" s="327"/>
      <c r="H1499" s="327"/>
      <c r="I1499" s="327"/>
      <c r="J1499" s="327"/>
      <c r="K1499" s="327"/>
      <c r="L1499" s="327"/>
      <c r="M1499" s="327"/>
      <c r="N1499" s="327"/>
      <c r="O1499" s="327"/>
      <c r="P1499" s="327"/>
      <c r="Q1499" s="327"/>
      <c r="R1499" s="327"/>
      <c r="S1499" s="327"/>
      <c r="T1499" s="327"/>
      <c r="U1499" s="327"/>
      <c r="V1499" s="327"/>
      <c r="W1499" s="327"/>
      <c r="X1499" s="327"/>
      <c r="Y1499" s="327"/>
      <c r="Z1499" s="327"/>
      <c r="AA1499" s="327"/>
      <c r="AB1499" s="327"/>
      <c r="AC1499" s="327"/>
      <c r="AD1499" s="327"/>
      <c r="AE1499" s="327"/>
      <c r="AF1499" s="327"/>
    </row>
    <row r="1500">
      <c r="A1500" s="327"/>
      <c r="B1500" s="327"/>
      <c r="C1500" s="327"/>
      <c r="D1500" s="327"/>
      <c r="E1500" s="327"/>
      <c r="F1500" s="327"/>
      <c r="G1500" s="327"/>
      <c r="H1500" s="327"/>
      <c r="I1500" s="327"/>
      <c r="J1500" s="327"/>
      <c r="K1500" s="327"/>
      <c r="L1500" s="327"/>
      <c r="M1500" s="327"/>
      <c r="N1500" s="327"/>
      <c r="O1500" s="327"/>
      <c r="P1500" s="327"/>
      <c r="Q1500" s="327"/>
      <c r="R1500" s="327"/>
      <c r="S1500" s="327"/>
      <c r="T1500" s="327"/>
      <c r="U1500" s="327"/>
      <c r="V1500" s="327"/>
      <c r="W1500" s="327"/>
      <c r="X1500" s="327"/>
      <c r="Y1500" s="327"/>
      <c r="Z1500" s="327"/>
      <c r="AA1500" s="327"/>
      <c r="AB1500" s="327"/>
      <c r="AC1500" s="327"/>
      <c r="AD1500" s="327"/>
      <c r="AE1500" s="327"/>
      <c r="AF1500" s="327"/>
    </row>
    <row r="1501">
      <c r="A1501" s="327"/>
      <c r="B1501" s="327"/>
      <c r="C1501" s="327"/>
      <c r="D1501" s="327"/>
      <c r="E1501" s="327"/>
      <c r="F1501" s="327"/>
      <c r="G1501" s="327"/>
      <c r="H1501" s="327"/>
      <c r="I1501" s="327"/>
      <c r="J1501" s="327"/>
      <c r="K1501" s="327"/>
      <c r="L1501" s="327"/>
      <c r="M1501" s="327"/>
      <c r="N1501" s="327"/>
      <c r="O1501" s="327"/>
      <c r="P1501" s="327"/>
      <c r="Q1501" s="327"/>
      <c r="R1501" s="327"/>
      <c r="S1501" s="327"/>
      <c r="T1501" s="327"/>
      <c r="U1501" s="327"/>
      <c r="V1501" s="327"/>
      <c r="W1501" s="327"/>
      <c r="X1501" s="327"/>
      <c r="Y1501" s="327"/>
      <c r="Z1501" s="327"/>
      <c r="AA1501" s="327"/>
      <c r="AB1501" s="327"/>
      <c r="AC1501" s="327"/>
      <c r="AD1501" s="327"/>
      <c r="AE1501" s="327"/>
      <c r="AF1501" s="327"/>
    </row>
    <row r="1502">
      <c r="A1502" s="327"/>
      <c r="B1502" s="327"/>
      <c r="C1502" s="327"/>
      <c r="D1502" s="327"/>
      <c r="E1502" s="327"/>
      <c r="F1502" s="327"/>
      <c r="G1502" s="327"/>
      <c r="H1502" s="327"/>
      <c r="I1502" s="327"/>
      <c r="J1502" s="327"/>
      <c r="K1502" s="327"/>
      <c r="L1502" s="327"/>
      <c r="M1502" s="327"/>
      <c r="N1502" s="327"/>
      <c r="O1502" s="327"/>
      <c r="P1502" s="327"/>
      <c r="Q1502" s="327"/>
      <c r="R1502" s="327"/>
      <c r="S1502" s="327"/>
      <c r="T1502" s="327"/>
      <c r="U1502" s="327"/>
      <c r="V1502" s="327"/>
      <c r="W1502" s="327"/>
      <c r="X1502" s="327"/>
      <c r="Y1502" s="327"/>
      <c r="Z1502" s="327"/>
      <c r="AA1502" s="327"/>
      <c r="AB1502" s="327"/>
      <c r="AC1502" s="327"/>
      <c r="AD1502" s="327"/>
      <c r="AE1502" s="327"/>
      <c r="AF1502" s="327"/>
    </row>
    <row r="1503">
      <c r="A1503" s="327"/>
      <c r="B1503" s="327"/>
      <c r="C1503" s="327"/>
      <c r="D1503" s="327"/>
      <c r="E1503" s="327"/>
      <c r="F1503" s="327"/>
      <c r="G1503" s="327"/>
      <c r="H1503" s="327"/>
      <c r="I1503" s="327"/>
      <c r="J1503" s="327"/>
      <c r="K1503" s="327"/>
      <c r="L1503" s="327"/>
      <c r="M1503" s="327"/>
      <c r="N1503" s="327"/>
      <c r="O1503" s="327"/>
      <c r="P1503" s="327"/>
      <c r="Q1503" s="327"/>
      <c r="R1503" s="327"/>
      <c r="S1503" s="327"/>
      <c r="T1503" s="327"/>
      <c r="U1503" s="327"/>
      <c r="V1503" s="327"/>
      <c r="W1503" s="327"/>
      <c r="X1503" s="327"/>
      <c r="Y1503" s="327"/>
      <c r="Z1503" s="327"/>
      <c r="AA1503" s="327"/>
      <c r="AB1503" s="327"/>
      <c r="AC1503" s="327"/>
      <c r="AD1503" s="327"/>
      <c r="AE1503" s="327"/>
      <c r="AF1503" s="327"/>
    </row>
    <row r="1504">
      <c r="A1504" s="327"/>
      <c r="B1504" s="327"/>
      <c r="C1504" s="327"/>
      <c r="D1504" s="327"/>
      <c r="E1504" s="327"/>
      <c r="F1504" s="327"/>
      <c r="G1504" s="327"/>
      <c r="H1504" s="327"/>
      <c r="I1504" s="327"/>
      <c r="J1504" s="327"/>
      <c r="K1504" s="327"/>
      <c r="L1504" s="327"/>
      <c r="M1504" s="327"/>
      <c r="N1504" s="327"/>
      <c r="O1504" s="327"/>
      <c r="P1504" s="327"/>
      <c r="Q1504" s="327"/>
      <c r="R1504" s="327"/>
      <c r="S1504" s="327"/>
      <c r="T1504" s="327"/>
      <c r="U1504" s="327"/>
      <c r="V1504" s="327"/>
      <c r="W1504" s="327"/>
      <c r="X1504" s="327"/>
      <c r="Y1504" s="327"/>
      <c r="Z1504" s="327"/>
      <c r="AA1504" s="327"/>
      <c r="AB1504" s="327"/>
      <c r="AC1504" s="327"/>
      <c r="AD1504" s="327"/>
      <c r="AE1504" s="327"/>
      <c r="AF1504" s="327"/>
    </row>
    <row customHeight="true" ht="16.071428571428573" r="1505">
      <c r="A1505" s="327"/>
      <c r="B1505" s="327"/>
      <c r="C1505" s="327"/>
      <c r="D1505" s="327"/>
      <c r="E1505" s="327"/>
      <c r="F1505" s="327"/>
      <c r="G1505" s="327"/>
      <c r="H1505" s="327"/>
      <c r="I1505" s="327"/>
      <c r="J1505" s="327"/>
      <c r="K1505" s="327"/>
      <c r="L1505" s="327"/>
      <c r="M1505" s="327"/>
      <c r="N1505" s="327"/>
      <c r="O1505" s="327"/>
      <c r="P1505" s="327"/>
      <c r="Q1505" s="327"/>
      <c r="R1505" s="327"/>
      <c r="S1505" s="327"/>
      <c r="T1505" s="327"/>
      <c r="U1505" s="327"/>
      <c r="V1505" s="327"/>
      <c r="W1505" s="327"/>
      <c r="X1505" s="327"/>
      <c r="Y1505" s="327"/>
      <c r="Z1505" s="327"/>
      <c r="AA1505" s="327"/>
      <c r="AB1505" s="327"/>
      <c r="AC1505" s="327"/>
      <c r="AD1505" s="327"/>
      <c r="AE1505" s="327"/>
      <c r="AF1505" s="327"/>
    </row>
    <row customHeight="true" ht="16.071428571428573" r="1506">
      <c r="A1506" s="327"/>
      <c r="B1506" s="327"/>
      <c r="C1506" s="327"/>
      <c r="D1506" s="327"/>
      <c r="E1506" s="327"/>
      <c r="F1506" s="327"/>
      <c r="G1506" s="327"/>
      <c r="H1506" s="327"/>
      <c r="I1506" s="327"/>
      <c r="J1506" s="327"/>
      <c r="K1506" s="327"/>
      <c r="L1506" s="327"/>
      <c r="M1506" s="327"/>
      <c r="N1506" s="327"/>
      <c r="O1506" s="327"/>
      <c r="P1506" s="327"/>
      <c r="Q1506" s="327"/>
      <c r="R1506" s="327"/>
      <c r="S1506" s="327"/>
      <c r="T1506" s="327"/>
      <c r="U1506" s="327"/>
      <c r="V1506" s="327"/>
      <c r="W1506" s="327"/>
      <c r="X1506" s="327"/>
      <c r="Y1506" s="327"/>
      <c r="Z1506" s="327"/>
      <c r="AA1506" s="327"/>
      <c r="AB1506" s="327"/>
      <c r="AC1506" s="327"/>
      <c r="AD1506" s="327"/>
      <c r="AE1506" s="327"/>
      <c r="AF1506" s="327"/>
    </row>
    <row customHeight="true" ht="16.071428571428573" r="1507">
      <c r="A1507" s="327"/>
      <c r="B1507" s="327"/>
      <c r="C1507" s="327"/>
      <c r="D1507" s="327"/>
      <c r="E1507" s="327"/>
      <c r="F1507" s="327"/>
      <c r="G1507" s="327"/>
      <c r="H1507" s="327"/>
      <c r="I1507" s="327"/>
      <c r="J1507" s="327"/>
      <c r="K1507" s="327"/>
      <c r="L1507" s="327"/>
      <c r="M1507" s="327"/>
      <c r="N1507" s="327"/>
      <c r="O1507" s="327"/>
      <c r="P1507" s="327"/>
      <c r="Q1507" s="327"/>
      <c r="R1507" s="327"/>
      <c r="S1507" s="327"/>
      <c r="T1507" s="327"/>
      <c r="U1507" s="327"/>
      <c r="V1507" s="327"/>
      <c r="W1507" s="327"/>
      <c r="X1507" s="327"/>
      <c r="Y1507" s="327"/>
      <c r="Z1507" s="327"/>
      <c r="AA1507" s="327"/>
      <c r="AB1507" s="327"/>
      <c r="AC1507" s="327"/>
      <c r="AD1507" s="327"/>
      <c r="AE1507" s="327"/>
      <c r="AF1507" s="327"/>
    </row>
    <row customHeight="true" ht="16.071428571428573" r="1508">
      <c r="A1508" s="327"/>
      <c r="B1508" s="327"/>
      <c r="C1508" s="327"/>
      <c r="D1508" s="327"/>
      <c r="E1508" s="327"/>
      <c r="F1508" s="327"/>
      <c r="G1508" s="327"/>
      <c r="H1508" s="327"/>
      <c r="I1508" s="327"/>
      <c r="J1508" s="327"/>
      <c r="K1508" s="327"/>
      <c r="L1508" s="327"/>
      <c r="M1508" s="327"/>
      <c r="N1508" s="327"/>
      <c r="O1508" s="327"/>
      <c r="P1508" s="327"/>
      <c r="Q1508" s="327"/>
      <c r="R1508" s="327"/>
      <c r="S1508" s="327"/>
      <c r="T1508" s="327"/>
      <c r="U1508" s="327"/>
      <c r="V1508" s="327"/>
      <c r="W1508" s="327"/>
      <c r="X1508" s="327"/>
      <c r="Y1508" s="327"/>
      <c r="Z1508" s="327"/>
      <c r="AA1508" s="327"/>
      <c r="AB1508" s="327"/>
      <c r="AC1508" s="327"/>
      <c r="AD1508" s="327"/>
      <c r="AE1508" s="327"/>
      <c r="AF1508" s="327"/>
    </row>
    <row customHeight="true" ht="16.071428571428573" r="1509">
      <c r="A1509" s="327"/>
      <c r="B1509" s="327"/>
      <c r="C1509" s="327"/>
      <c r="D1509" s="327"/>
      <c r="E1509" s="327"/>
      <c r="F1509" s="327"/>
      <c r="G1509" s="327"/>
      <c r="H1509" s="327"/>
      <c r="I1509" s="327"/>
      <c r="J1509" s="327"/>
      <c r="K1509" s="327"/>
      <c r="L1509" s="327"/>
      <c r="M1509" s="327"/>
      <c r="N1509" s="327"/>
      <c r="O1509" s="327"/>
      <c r="P1509" s="327"/>
      <c r="Q1509" s="327"/>
      <c r="R1509" s="327"/>
      <c r="S1509" s="327"/>
      <c r="T1509" s="327"/>
      <c r="U1509" s="327"/>
      <c r="V1509" s="327"/>
      <c r="W1509" s="327"/>
      <c r="X1509" s="327"/>
      <c r="Y1509" s="327"/>
      <c r="Z1509" s="327"/>
      <c r="AA1509" s="327"/>
      <c r="AB1509" s="327"/>
      <c r="AC1509" s="327"/>
      <c r="AD1509" s="327"/>
      <c r="AE1509" s="327"/>
      <c r="AF1509" s="327"/>
    </row>
    <row customHeight="true" ht="16.071428571428573" r="1510">
      <c r="A1510" s="327"/>
      <c r="B1510" s="327"/>
      <c r="C1510" s="327"/>
      <c r="D1510" s="327"/>
      <c r="E1510" s="327"/>
      <c r="F1510" s="327"/>
      <c r="G1510" s="327"/>
      <c r="H1510" s="327"/>
      <c r="I1510" s="327"/>
      <c r="J1510" s="327"/>
      <c r="K1510" s="327"/>
      <c r="L1510" s="327"/>
      <c r="M1510" s="327"/>
      <c r="N1510" s="327"/>
      <c r="O1510" s="327"/>
      <c r="P1510" s="327"/>
      <c r="Q1510" s="327"/>
      <c r="R1510" s="327"/>
      <c r="S1510" s="327"/>
      <c r="T1510" s="327"/>
      <c r="U1510" s="327"/>
      <c r="V1510" s="327"/>
      <c r="W1510" s="327"/>
      <c r="X1510" s="327"/>
      <c r="Y1510" s="327"/>
      <c r="Z1510" s="327"/>
      <c r="AA1510" s="327"/>
      <c r="AB1510" s="327"/>
      <c r="AC1510" s="327"/>
      <c r="AD1510" s="327"/>
      <c r="AE1510" s="327"/>
      <c r="AF1510" s="327"/>
    </row>
    <row customHeight="true" ht="16.071428571428573" r="1511">
      <c r="A1511" s="327"/>
      <c r="B1511" s="327"/>
      <c r="C1511" s="327"/>
      <c r="D1511" s="327"/>
      <c r="E1511" s="327"/>
      <c r="F1511" s="327"/>
      <c r="G1511" s="327"/>
      <c r="H1511" s="327"/>
      <c r="I1511" s="327"/>
      <c r="J1511" s="327"/>
      <c r="K1511" s="327"/>
      <c r="L1511" s="327"/>
      <c r="M1511" s="327"/>
      <c r="N1511" s="327"/>
      <c r="O1511" s="327"/>
      <c r="P1511" s="327"/>
      <c r="Q1511" s="327"/>
      <c r="R1511" s="327"/>
      <c r="S1511" s="327"/>
      <c r="T1511" s="327"/>
      <c r="U1511" s="327"/>
      <c r="V1511" s="327"/>
      <c r="W1511" s="327"/>
      <c r="X1511" s="327"/>
      <c r="Y1511" s="327"/>
      <c r="Z1511" s="327"/>
      <c r="AA1511" s="327"/>
      <c r="AB1511" s="327"/>
      <c r="AC1511" s="327"/>
      <c r="AD1511" s="327"/>
      <c r="AE1511" s="327"/>
      <c r="AF1511" s="327"/>
    </row>
    <row customHeight="true" ht="16.071428571428573" r="1512">
      <c r="A1512" s="327"/>
      <c r="B1512" s="327"/>
      <c r="C1512" s="327"/>
      <c r="D1512" s="327"/>
      <c r="E1512" s="327"/>
      <c r="F1512" s="327"/>
      <c r="G1512" s="327"/>
      <c r="H1512" s="327"/>
      <c r="I1512" s="327"/>
      <c r="J1512" s="327"/>
      <c r="K1512" s="327"/>
      <c r="L1512" s="327"/>
      <c r="M1512" s="327"/>
      <c r="N1512" s="327"/>
      <c r="O1512" s="327"/>
      <c r="P1512" s="327"/>
      <c r="Q1512" s="327"/>
      <c r="R1512" s="327"/>
      <c r="S1512" s="327"/>
      <c r="T1512" s="327"/>
      <c r="U1512" s="327"/>
      <c r="V1512" s="327"/>
      <c r="W1512" s="327"/>
      <c r="X1512" s="327"/>
      <c r="Y1512" s="327"/>
      <c r="Z1512" s="327"/>
      <c r="AA1512" s="327"/>
      <c r="AB1512" s="327"/>
      <c r="AC1512" s="327"/>
      <c r="AD1512" s="327"/>
      <c r="AE1512" s="327"/>
      <c r="AF1512" s="327"/>
    </row>
    <row customHeight="true" ht="16.071428571428573" r="1513">
      <c r="A1513" s="327"/>
      <c r="B1513" s="327"/>
      <c r="C1513" s="327"/>
      <c r="D1513" s="327"/>
      <c r="E1513" s="327"/>
      <c r="F1513" s="327"/>
      <c r="G1513" s="327"/>
      <c r="H1513" s="327"/>
      <c r="I1513" s="327"/>
      <c r="J1513" s="327"/>
      <c r="K1513" s="327"/>
      <c r="L1513" s="327"/>
      <c r="M1513" s="327"/>
      <c r="N1513" s="327"/>
      <c r="O1513" s="327"/>
      <c r="P1513" s="327"/>
      <c r="Q1513" s="327"/>
      <c r="R1513" s="327"/>
      <c r="S1513" s="327"/>
      <c r="T1513" s="327"/>
      <c r="U1513" s="327"/>
      <c r="V1513" s="327"/>
      <c r="W1513" s="327"/>
      <c r="X1513" s="327"/>
      <c r="Y1513" s="327"/>
      <c r="Z1513" s="327"/>
      <c r="AA1513" s="327"/>
      <c r="AB1513" s="327"/>
      <c r="AC1513" s="327"/>
      <c r="AD1513" s="327"/>
      <c r="AE1513" s="327"/>
      <c r="AF1513" s="327"/>
    </row>
    <row customHeight="true" ht="16.071428571428573" r="1514">
      <c r="A1514" s="327"/>
      <c r="B1514" s="327"/>
      <c r="C1514" s="327"/>
      <c r="D1514" s="327"/>
      <c r="E1514" s="327"/>
      <c r="F1514" s="327"/>
      <c r="G1514" s="327"/>
      <c r="H1514" s="327"/>
      <c r="I1514" s="327"/>
      <c r="J1514" s="327"/>
      <c r="K1514" s="327"/>
      <c r="L1514" s="327"/>
      <c r="M1514" s="327"/>
      <c r="N1514" s="327"/>
      <c r="O1514" s="327"/>
      <c r="P1514" s="327"/>
      <c r="Q1514" s="327"/>
      <c r="R1514" s="327"/>
      <c r="S1514" s="327"/>
      <c r="T1514" s="327"/>
      <c r="U1514" s="327"/>
      <c r="V1514" s="327"/>
      <c r="W1514" s="327"/>
      <c r="X1514" s="327"/>
      <c r="Y1514" s="327"/>
      <c r="Z1514" s="327"/>
      <c r="AA1514" s="327"/>
      <c r="AB1514" s="327"/>
      <c r="AC1514" s="327"/>
      <c r="AD1514" s="327"/>
      <c r="AE1514" s="327"/>
      <c r="AF1514" s="327"/>
    </row>
    <row customHeight="true" ht="16.071428571428573" r="1515">
      <c r="A1515" s="327"/>
      <c r="B1515" s="327"/>
      <c r="C1515" s="327"/>
      <c r="D1515" s="327"/>
      <c r="E1515" s="327"/>
      <c r="F1515" s="327"/>
      <c r="G1515" s="327"/>
      <c r="H1515" s="327"/>
      <c r="I1515" s="327"/>
      <c r="J1515" s="327"/>
      <c r="K1515" s="327"/>
      <c r="L1515" s="327"/>
      <c r="M1515" s="327"/>
      <c r="N1515" s="327"/>
      <c r="O1515" s="327"/>
      <c r="P1515" s="327"/>
      <c r="Q1515" s="327"/>
      <c r="R1515" s="327"/>
      <c r="S1515" s="327"/>
      <c r="T1515" s="327"/>
      <c r="U1515" s="327"/>
      <c r="V1515" s="327"/>
      <c r="W1515" s="327"/>
      <c r="X1515" s="327"/>
      <c r="Y1515" s="327"/>
      <c r="Z1515" s="327"/>
      <c r="AA1515" s="327"/>
      <c r="AB1515" s="327"/>
      <c r="AC1515" s="327"/>
      <c r="AD1515" s="327"/>
      <c r="AE1515" s="327"/>
      <c r="AF1515" s="327"/>
    </row>
    <row customHeight="true" ht="16.071428571428573" r="1516">
      <c r="A1516" s="327"/>
      <c r="B1516" s="327"/>
      <c r="C1516" s="327"/>
      <c r="D1516" s="327"/>
      <c r="E1516" s="327"/>
      <c r="F1516" s="327"/>
      <c r="G1516" s="327"/>
      <c r="H1516" s="327"/>
      <c r="I1516" s="327"/>
      <c r="J1516" s="327"/>
      <c r="K1516" s="327"/>
      <c r="L1516" s="327"/>
      <c r="M1516" s="327"/>
      <c r="N1516" s="327"/>
      <c r="O1516" s="327"/>
      <c r="P1516" s="327"/>
      <c r="Q1516" s="327"/>
      <c r="R1516" s="327"/>
      <c r="S1516" s="327"/>
      <c r="T1516" s="327"/>
      <c r="U1516" s="327"/>
      <c r="V1516" s="327"/>
      <c r="W1516" s="327"/>
      <c r="X1516" s="327"/>
      <c r="Y1516" s="327"/>
      <c r="Z1516" s="327"/>
      <c r="AA1516" s="327"/>
      <c r="AB1516" s="327"/>
      <c r="AC1516" s="327"/>
      <c r="AD1516" s="327"/>
      <c r="AE1516" s="327"/>
      <c r="AF1516" s="327"/>
    </row>
    <row customHeight="true" ht="16.071428571428573" r="1517">
      <c r="A1517" s="327"/>
      <c r="B1517" s="327"/>
      <c r="C1517" s="327"/>
      <c r="D1517" s="327"/>
      <c r="E1517" s="327"/>
      <c r="F1517" s="327"/>
      <c r="G1517" s="327"/>
      <c r="H1517" s="327"/>
      <c r="I1517" s="327"/>
      <c r="J1517" s="327"/>
      <c r="K1517" s="327"/>
      <c r="L1517" s="327"/>
      <c r="M1517" s="327"/>
      <c r="N1517" s="327"/>
      <c r="O1517" s="327"/>
      <c r="P1517" s="327"/>
      <c r="Q1517" s="327"/>
      <c r="R1517" s="327"/>
      <c r="S1517" s="327"/>
      <c r="T1517" s="327"/>
      <c r="U1517" s="327"/>
      <c r="V1517" s="327"/>
      <c r="W1517" s="327"/>
      <c r="X1517" s="327"/>
      <c r="Y1517" s="327"/>
      <c r="Z1517" s="327"/>
      <c r="AA1517" s="327"/>
      <c r="AB1517" s="327"/>
      <c r="AC1517" s="327"/>
      <c r="AD1517" s="327"/>
      <c r="AE1517" s="327"/>
      <c r="AF1517" s="327"/>
    </row>
    <row customHeight="true" ht="16.071428571428573" r="1518">
      <c r="A1518" s="327"/>
      <c r="B1518" s="327"/>
      <c r="C1518" s="327"/>
      <c r="D1518" s="327"/>
      <c r="E1518" s="327"/>
      <c r="F1518" s="327"/>
      <c r="G1518" s="327"/>
      <c r="H1518" s="327"/>
      <c r="I1518" s="327"/>
      <c r="J1518" s="327"/>
      <c r="K1518" s="327"/>
      <c r="L1518" s="327"/>
      <c r="M1518" s="327"/>
      <c r="N1518" s="327"/>
      <c r="O1518" s="327"/>
      <c r="P1518" s="327"/>
      <c r="Q1518" s="327"/>
      <c r="R1518" s="327"/>
      <c r="S1518" s="327"/>
      <c r="T1518" s="327"/>
      <c r="U1518" s="327"/>
      <c r="V1518" s="327"/>
      <c r="W1518" s="327"/>
      <c r="X1518" s="327"/>
      <c r="Y1518" s="327"/>
      <c r="Z1518" s="327"/>
      <c r="AA1518" s="327"/>
      <c r="AB1518" s="327"/>
      <c r="AC1518" s="327"/>
      <c r="AD1518" s="327"/>
      <c r="AE1518" s="327"/>
      <c r="AF1518" s="327"/>
    </row>
    <row customHeight="true" ht="16.071428571428573" r="1519">
      <c r="A1519" s="327"/>
      <c r="B1519" s="327"/>
      <c r="C1519" s="327"/>
      <c r="D1519" s="327"/>
      <c r="E1519" s="327"/>
      <c r="F1519" s="327"/>
      <c r="G1519" s="327"/>
      <c r="H1519" s="327"/>
      <c r="I1519" s="327"/>
      <c r="J1519" s="327"/>
      <c r="K1519" s="327"/>
      <c r="L1519" s="327"/>
      <c r="M1519" s="327"/>
      <c r="N1519" s="327"/>
      <c r="O1519" s="327"/>
      <c r="P1519" s="327"/>
      <c r="Q1519" s="327"/>
      <c r="R1519" s="327"/>
      <c r="S1519" s="327"/>
      <c r="T1519" s="327"/>
      <c r="U1519" s="327"/>
      <c r="V1519" s="327"/>
      <c r="W1519" s="327"/>
      <c r="X1519" s="327"/>
      <c r="Y1519" s="327"/>
      <c r="Z1519" s="327"/>
      <c r="AA1519" s="327"/>
      <c r="AB1519" s="327"/>
      <c r="AC1519" s="327"/>
      <c r="AD1519" s="327"/>
      <c r="AE1519" s="327"/>
      <c r="AF1519" s="327"/>
    </row>
    <row customHeight="true" ht="16.071428571428573" r="1520">
      <c r="A1520" s="327"/>
      <c r="B1520" s="327"/>
      <c r="C1520" s="327"/>
      <c r="D1520" s="327"/>
      <c r="E1520" s="327"/>
      <c r="F1520" s="327"/>
      <c r="G1520" s="327"/>
      <c r="H1520" s="327"/>
      <c r="I1520" s="327"/>
      <c r="J1520" s="327"/>
      <c r="K1520" s="327"/>
      <c r="L1520" s="327"/>
      <c r="M1520" s="327"/>
      <c r="N1520" s="327"/>
      <c r="O1520" s="327"/>
      <c r="P1520" s="327"/>
      <c r="Q1520" s="327"/>
      <c r="R1520" s="327"/>
      <c r="S1520" s="327"/>
      <c r="T1520" s="327"/>
      <c r="U1520" s="327"/>
      <c r="V1520" s="327"/>
      <c r="W1520" s="327"/>
      <c r="X1520" s="327"/>
      <c r="Y1520" s="327"/>
      <c r="Z1520" s="327"/>
      <c r="AA1520" s="327"/>
      <c r="AB1520" s="327"/>
      <c r="AC1520" s="327"/>
      <c r="AD1520" s="327"/>
      <c r="AE1520" s="327"/>
      <c r="AF1520" s="327"/>
    </row>
    <row customHeight="true" ht="16.071428571428573" r="1521">
      <c r="A1521" s="327"/>
      <c r="B1521" s="327"/>
      <c r="C1521" s="327"/>
      <c r="D1521" s="327"/>
      <c r="E1521" s="327"/>
      <c r="F1521" s="327"/>
      <c r="G1521" s="327"/>
      <c r="H1521" s="327"/>
      <c r="I1521" s="327"/>
      <c r="J1521" s="327"/>
      <c r="K1521" s="327"/>
      <c r="L1521" s="327"/>
      <c r="M1521" s="327"/>
      <c r="N1521" s="327"/>
      <c r="O1521" s="327"/>
      <c r="P1521" s="327"/>
      <c r="Q1521" s="327"/>
      <c r="R1521" s="327"/>
      <c r="S1521" s="327"/>
      <c r="T1521" s="327"/>
      <c r="U1521" s="327"/>
      <c r="V1521" s="327"/>
      <c r="W1521" s="327"/>
      <c r="X1521" s="327"/>
      <c r="Y1521" s="327"/>
      <c r="Z1521" s="327"/>
      <c r="AA1521" s="327"/>
      <c r="AB1521" s="327"/>
      <c r="AC1521" s="327"/>
      <c r="AD1521" s="327"/>
      <c r="AE1521" s="327"/>
      <c r="AF1521" s="327"/>
    </row>
    <row customHeight="true" ht="16.071428571428573" r="1522">
      <c r="A1522" s="327"/>
      <c r="B1522" s="327"/>
      <c r="C1522" s="327"/>
      <c r="D1522" s="327"/>
      <c r="E1522" s="327"/>
      <c r="F1522" s="327"/>
      <c r="G1522" s="327"/>
      <c r="H1522" s="327"/>
      <c r="I1522" s="327"/>
      <c r="J1522" s="327"/>
      <c r="K1522" s="327"/>
      <c r="L1522" s="327"/>
      <c r="M1522" s="327"/>
      <c r="N1522" s="327"/>
      <c r="O1522" s="327"/>
      <c r="P1522" s="327"/>
      <c r="Q1522" s="327"/>
      <c r="R1522" s="327"/>
      <c r="S1522" s="327"/>
      <c r="T1522" s="327"/>
      <c r="U1522" s="327"/>
      <c r="V1522" s="327"/>
      <c r="W1522" s="327"/>
      <c r="X1522" s="327"/>
      <c r="Y1522" s="327"/>
      <c r="Z1522" s="327"/>
      <c r="AA1522" s="327"/>
      <c r="AB1522" s="327"/>
      <c r="AC1522" s="327"/>
      <c r="AD1522" s="327"/>
      <c r="AE1522" s="327"/>
      <c r="AF1522" s="327"/>
    </row>
    <row customHeight="true" ht="16.071428571428573" r="1523">
      <c r="A1523" s="327"/>
      <c r="B1523" s="327"/>
      <c r="C1523" s="327"/>
      <c r="D1523" s="327"/>
      <c r="E1523" s="327"/>
      <c r="F1523" s="327"/>
      <c r="G1523" s="327"/>
      <c r="H1523" s="327"/>
      <c r="I1523" s="327"/>
      <c r="J1523" s="327"/>
      <c r="K1523" s="327"/>
      <c r="L1523" s="327"/>
      <c r="M1523" s="327"/>
      <c r="N1523" s="327"/>
      <c r="O1523" s="327"/>
      <c r="P1523" s="327"/>
      <c r="Q1523" s="327"/>
      <c r="R1523" s="327"/>
      <c r="S1523" s="327"/>
      <c r="T1523" s="327"/>
      <c r="U1523" s="327"/>
      <c r="V1523" s="327"/>
      <c r="W1523" s="327"/>
      <c r="X1523" s="327"/>
      <c r="Y1523" s="327"/>
      <c r="Z1523" s="327"/>
      <c r="AA1523" s="327"/>
      <c r="AB1523" s="327"/>
      <c r="AC1523" s="327"/>
      <c r="AD1523" s="327"/>
      <c r="AE1523" s="327"/>
      <c r="AF1523" s="327"/>
    </row>
    <row customHeight="true" ht="16.071428571428573" r="1524">
      <c r="A1524" s="327"/>
      <c r="B1524" s="327"/>
      <c r="C1524" s="327"/>
      <c r="D1524" s="327"/>
      <c r="E1524" s="327"/>
      <c r="F1524" s="327"/>
      <c r="G1524" s="327"/>
      <c r="H1524" s="327"/>
      <c r="I1524" s="327"/>
      <c r="J1524" s="327"/>
      <c r="K1524" s="327"/>
      <c r="L1524" s="327"/>
      <c r="M1524" s="327"/>
      <c r="N1524" s="327"/>
      <c r="O1524" s="327"/>
      <c r="P1524" s="327"/>
      <c r="Q1524" s="327"/>
      <c r="R1524" s="327"/>
      <c r="S1524" s="327"/>
      <c r="T1524" s="327"/>
      <c r="U1524" s="327"/>
      <c r="V1524" s="327"/>
      <c r="W1524" s="327"/>
      <c r="X1524" s="327"/>
      <c r="Y1524" s="327"/>
      <c r="Z1524" s="327"/>
      <c r="AA1524" s="327"/>
      <c r="AB1524" s="327"/>
      <c r="AC1524" s="327"/>
      <c r="AD1524" s="327"/>
      <c r="AE1524" s="327"/>
      <c r="AF1524" s="327"/>
    </row>
    <row customHeight="true" ht="16.071428571428573" r="1525">
      <c r="A1525" s="327"/>
      <c r="B1525" s="327"/>
      <c r="C1525" s="327"/>
      <c r="D1525" s="327"/>
      <c r="E1525" s="327"/>
      <c r="F1525" s="327"/>
      <c r="G1525" s="327"/>
      <c r="H1525" s="327"/>
      <c r="I1525" s="327"/>
      <c r="J1525" s="327"/>
      <c r="K1525" s="327"/>
      <c r="L1525" s="327"/>
      <c r="M1525" s="327"/>
      <c r="N1525" s="327"/>
      <c r="O1525" s="327"/>
      <c r="P1525" s="327"/>
      <c r="Q1525" s="327"/>
      <c r="R1525" s="327"/>
      <c r="S1525" s="327"/>
      <c r="T1525" s="327"/>
      <c r="U1525" s="327"/>
      <c r="V1525" s="327"/>
      <c r="W1525" s="327"/>
      <c r="X1525" s="327"/>
      <c r="Y1525" s="327"/>
      <c r="Z1525" s="327"/>
      <c r="AA1525" s="327"/>
      <c r="AB1525" s="327"/>
      <c r="AC1525" s="327"/>
      <c r="AD1525" s="327"/>
      <c r="AE1525" s="327"/>
      <c r="AF1525" s="327"/>
    </row>
    <row customHeight="true" ht="16.071428571428573" r="1526">
      <c r="A1526" s="327"/>
      <c r="B1526" s="327"/>
      <c r="C1526" s="327"/>
      <c r="D1526" s="327"/>
      <c r="E1526" s="327"/>
      <c r="F1526" s="327"/>
      <c r="G1526" s="327"/>
      <c r="H1526" s="327"/>
      <c r="I1526" s="327"/>
      <c r="J1526" s="327"/>
      <c r="K1526" s="327"/>
      <c r="L1526" s="327"/>
      <c r="M1526" s="327"/>
      <c r="N1526" s="327"/>
      <c r="O1526" s="327"/>
      <c r="P1526" s="327"/>
      <c r="Q1526" s="327"/>
      <c r="R1526" s="327"/>
      <c r="S1526" s="327"/>
      <c r="T1526" s="327"/>
      <c r="U1526" s="327"/>
      <c r="V1526" s="327"/>
      <c r="W1526" s="327"/>
      <c r="X1526" s="327"/>
      <c r="Y1526" s="327"/>
      <c r="Z1526" s="327"/>
      <c r="AA1526" s="327"/>
      <c r="AB1526" s="327"/>
      <c r="AC1526" s="327"/>
      <c r="AD1526" s="327"/>
      <c r="AE1526" s="327"/>
      <c r="AF1526" s="327"/>
    </row>
    <row customHeight="true" ht="16.071428571428573" r="1527">
      <c r="A1527" s="327"/>
      <c r="B1527" s="327"/>
      <c r="C1527" s="327"/>
      <c r="D1527" s="327"/>
      <c r="E1527" s="327"/>
      <c r="F1527" s="327"/>
      <c r="G1527" s="327"/>
      <c r="H1527" s="327"/>
      <c r="I1527" s="327"/>
      <c r="J1527" s="327"/>
      <c r="K1527" s="327"/>
      <c r="L1527" s="327"/>
      <c r="M1527" s="327"/>
      <c r="N1527" s="327"/>
      <c r="O1527" s="327"/>
      <c r="P1527" s="327"/>
      <c r="Q1527" s="327"/>
      <c r="R1527" s="327"/>
      <c r="S1527" s="327"/>
      <c r="T1527" s="327"/>
      <c r="U1527" s="327"/>
      <c r="V1527" s="327"/>
      <c r="W1527" s="327"/>
      <c r="X1527" s="327"/>
      <c r="Y1527" s="327"/>
      <c r="Z1527" s="327"/>
      <c r="AA1527" s="327"/>
      <c r="AB1527" s="327"/>
      <c r="AC1527" s="327"/>
      <c r="AD1527" s="327"/>
      <c r="AE1527" s="327"/>
      <c r="AF1527" s="327"/>
    </row>
    <row customHeight="true" ht="16.071428571428573" r="1528">
      <c r="A1528" s="327"/>
      <c r="B1528" s="327"/>
      <c r="C1528" s="327"/>
      <c r="D1528" s="327"/>
      <c r="E1528" s="327"/>
      <c r="F1528" s="327"/>
      <c r="G1528" s="327"/>
      <c r="H1528" s="327"/>
      <c r="I1528" s="327"/>
      <c r="J1528" s="327"/>
      <c r="K1528" s="327"/>
      <c r="L1528" s="327"/>
      <c r="M1528" s="327"/>
      <c r="N1528" s="327"/>
      <c r="O1528" s="327"/>
      <c r="P1528" s="327"/>
      <c r="Q1528" s="327"/>
      <c r="R1528" s="327"/>
      <c r="S1528" s="327"/>
      <c r="T1528" s="327"/>
      <c r="U1528" s="327"/>
      <c r="V1528" s="327"/>
      <c r="W1528" s="327"/>
      <c r="X1528" s="327"/>
      <c r="Y1528" s="327"/>
      <c r="Z1528" s="327"/>
      <c r="AA1528" s="327"/>
      <c r="AB1528" s="327"/>
      <c r="AC1528" s="327"/>
      <c r="AD1528" s="327"/>
      <c r="AE1528" s="327"/>
      <c r="AF1528" s="327"/>
    </row>
    <row customHeight="true" ht="16.071428571428573" r="1529">
      <c r="A1529" s="327"/>
      <c r="B1529" s="327"/>
      <c r="C1529" s="327"/>
      <c r="D1529" s="327"/>
      <c r="E1529" s="327"/>
      <c r="F1529" s="327"/>
      <c r="G1529" s="327"/>
      <c r="H1529" s="327"/>
      <c r="I1529" s="327"/>
      <c r="J1529" s="327"/>
      <c r="K1529" s="327"/>
      <c r="L1529" s="327"/>
      <c r="M1529" s="327"/>
      <c r="N1529" s="327"/>
      <c r="O1529" s="327"/>
      <c r="P1529" s="327"/>
      <c r="Q1529" s="327"/>
      <c r="R1529" s="327"/>
      <c r="S1529" s="327"/>
      <c r="T1529" s="327"/>
      <c r="U1529" s="327"/>
      <c r="V1529" s="327"/>
      <c r="W1529" s="327"/>
      <c r="X1529" s="327"/>
      <c r="Y1529" s="327"/>
      <c r="Z1529" s="327"/>
      <c r="AA1529" s="327"/>
      <c r="AB1529" s="327"/>
      <c r="AC1529" s="327"/>
      <c r="AD1529" s="327"/>
      <c r="AE1529" s="327"/>
      <c r="AF1529" s="327"/>
    </row>
    <row customHeight="true" ht="16.071428571428573" r="1530">
      <c r="A1530" s="327"/>
      <c r="B1530" s="327"/>
      <c r="C1530" s="327"/>
      <c r="D1530" s="327"/>
      <c r="E1530" s="327"/>
      <c r="F1530" s="327"/>
      <c r="G1530" s="327"/>
      <c r="H1530" s="327"/>
      <c r="I1530" s="327"/>
      <c r="J1530" s="327"/>
      <c r="K1530" s="327"/>
      <c r="L1530" s="327"/>
      <c r="M1530" s="327"/>
      <c r="N1530" s="327"/>
      <c r="O1530" s="327"/>
      <c r="P1530" s="327"/>
      <c r="Q1530" s="327"/>
      <c r="R1530" s="327"/>
      <c r="S1530" s="327"/>
      <c r="T1530" s="327"/>
      <c r="U1530" s="327"/>
      <c r="V1530" s="327"/>
      <c r="W1530" s="327"/>
      <c r="X1530" s="327"/>
      <c r="Y1530" s="327"/>
      <c r="Z1530" s="327"/>
      <c r="AA1530" s="327"/>
      <c r="AB1530" s="327"/>
      <c r="AC1530" s="327"/>
      <c r="AD1530" s="327"/>
      <c r="AE1530" s="327"/>
      <c r="AF1530" s="327"/>
    </row>
    <row customHeight="true" ht="16.071428571428573" r="1531">
      <c r="A1531" s="327"/>
      <c r="B1531" s="327"/>
      <c r="C1531" s="327"/>
      <c r="D1531" s="327"/>
      <c r="E1531" s="327"/>
      <c r="F1531" s="327"/>
      <c r="G1531" s="327"/>
      <c r="H1531" s="327"/>
      <c r="I1531" s="327"/>
      <c r="J1531" s="327"/>
      <c r="K1531" s="327"/>
      <c r="L1531" s="327"/>
      <c r="M1531" s="327"/>
      <c r="N1531" s="327"/>
      <c r="O1531" s="327"/>
      <c r="P1531" s="327"/>
      <c r="Q1531" s="327"/>
      <c r="R1531" s="327"/>
      <c r="S1531" s="327"/>
      <c r="T1531" s="327"/>
      <c r="U1531" s="327"/>
      <c r="V1531" s="327"/>
      <c r="W1531" s="327"/>
      <c r="X1531" s="327"/>
      <c r="Y1531" s="327"/>
      <c r="Z1531" s="327"/>
      <c r="AA1531" s="327"/>
      <c r="AB1531" s="327"/>
      <c r="AC1531" s="327"/>
      <c r="AD1531" s="327"/>
      <c r="AE1531" s="327"/>
      <c r="AF1531" s="327"/>
    </row>
    <row customHeight="true" ht="16.071428571428573" r="1532">
      <c r="A1532" s="327"/>
      <c r="B1532" s="327"/>
      <c r="C1532" s="327"/>
      <c r="D1532" s="327"/>
      <c r="E1532" s="327"/>
      <c r="F1532" s="327"/>
      <c r="G1532" s="327"/>
      <c r="H1532" s="327"/>
      <c r="I1532" s="327"/>
      <c r="J1532" s="327"/>
      <c r="K1532" s="327"/>
      <c r="L1532" s="327"/>
      <c r="M1532" s="327"/>
      <c r="N1532" s="327"/>
      <c r="O1532" s="327"/>
      <c r="P1532" s="327"/>
      <c r="Q1532" s="327"/>
      <c r="R1532" s="327"/>
      <c r="S1532" s="327"/>
      <c r="T1532" s="327"/>
      <c r="U1532" s="327"/>
      <c r="V1532" s="327"/>
      <c r="W1532" s="327"/>
      <c r="X1532" s="327"/>
      <c r="Y1532" s="327"/>
      <c r="Z1532" s="327"/>
      <c r="AA1532" s="327"/>
      <c r="AB1532" s="327"/>
      <c r="AC1532" s="327"/>
      <c r="AD1532" s="327"/>
      <c r="AE1532" s="327"/>
      <c r="AF1532" s="327"/>
    </row>
    <row customHeight="true" ht="16.071428571428573" r="1533">
      <c r="A1533" s="327"/>
      <c r="B1533" s="327"/>
      <c r="C1533" s="327"/>
      <c r="D1533" s="327"/>
      <c r="E1533" s="327"/>
      <c r="F1533" s="327"/>
      <c r="G1533" s="327"/>
      <c r="H1533" s="327"/>
      <c r="I1533" s="327"/>
      <c r="J1533" s="327"/>
      <c r="K1533" s="327"/>
      <c r="L1533" s="327"/>
      <c r="M1533" s="327"/>
      <c r="N1533" s="327"/>
      <c r="O1533" s="327"/>
      <c r="P1533" s="327"/>
      <c r="Q1533" s="327"/>
      <c r="R1533" s="327"/>
      <c r="S1533" s="327"/>
      <c r="T1533" s="327"/>
      <c r="U1533" s="327"/>
      <c r="V1533" s="327"/>
      <c r="W1533" s="327"/>
      <c r="X1533" s="327"/>
      <c r="Y1533" s="327"/>
      <c r="Z1533" s="327"/>
      <c r="AA1533" s="327"/>
      <c r="AB1533" s="327"/>
      <c r="AC1533" s="327"/>
      <c r="AD1533" s="327"/>
      <c r="AE1533" s="327"/>
      <c r="AF1533" s="327"/>
    </row>
    <row customHeight="true" ht="16.071428571428573" r="1534">
      <c r="A1534" s="327"/>
      <c r="B1534" s="327"/>
      <c r="C1534" s="327"/>
      <c r="D1534" s="327"/>
      <c r="E1534" s="327"/>
      <c r="F1534" s="327"/>
      <c r="G1534" s="327"/>
      <c r="H1534" s="327"/>
      <c r="I1534" s="327"/>
      <c r="J1534" s="327"/>
      <c r="K1534" s="327"/>
      <c r="L1534" s="327"/>
      <c r="M1534" s="327"/>
      <c r="N1534" s="327"/>
      <c r="O1534" s="327"/>
      <c r="P1534" s="327"/>
      <c r="Q1534" s="327"/>
      <c r="R1534" s="327"/>
      <c r="S1534" s="327"/>
      <c r="T1534" s="327"/>
      <c r="U1534" s="327"/>
      <c r="V1534" s="327"/>
      <c r="W1534" s="327"/>
      <c r="X1534" s="327"/>
      <c r="Y1534" s="327"/>
      <c r="Z1534" s="327"/>
      <c r="AA1534" s="327"/>
      <c r="AB1534" s="327"/>
      <c r="AC1534" s="327"/>
      <c r="AD1534" s="327"/>
      <c r="AE1534" s="327"/>
      <c r="AF1534" s="327"/>
    </row>
    <row customHeight="true" ht="16.071428571428573" r="1535">
      <c r="A1535" s="327"/>
      <c r="B1535" s="327"/>
      <c r="C1535" s="327"/>
      <c r="D1535" s="327"/>
      <c r="E1535" s="327"/>
      <c r="F1535" s="327"/>
      <c r="G1535" s="327"/>
      <c r="H1535" s="327"/>
      <c r="I1535" s="327"/>
      <c r="J1535" s="327"/>
      <c r="K1535" s="327"/>
      <c r="L1535" s="327"/>
      <c r="M1535" s="327"/>
      <c r="N1535" s="327"/>
      <c r="O1535" s="327"/>
      <c r="P1535" s="327"/>
      <c r="Q1535" s="327"/>
      <c r="R1535" s="327"/>
      <c r="S1535" s="327"/>
      <c r="T1535" s="327"/>
      <c r="U1535" s="327"/>
      <c r="V1535" s="327"/>
      <c r="W1535" s="327"/>
      <c r="X1535" s="327"/>
      <c r="Y1535" s="327"/>
      <c r="Z1535" s="327"/>
      <c r="AA1535" s="327"/>
      <c r="AB1535" s="327"/>
      <c r="AC1535" s="327"/>
      <c r="AD1535" s="327"/>
      <c r="AE1535" s="327"/>
      <c r="AF1535" s="327"/>
    </row>
    <row customHeight="true" ht="16.071428571428573" r="1536">
      <c r="A1536" s="327"/>
      <c r="B1536" s="327"/>
      <c r="C1536" s="327"/>
      <c r="D1536" s="327"/>
      <c r="E1536" s="327"/>
      <c r="F1536" s="327"/>
      <c r="G1536" s="327"/>
      <c r="H1536" s="327"/>
      <c r="I1536" s="327"/>
      <c r="J1536" s="327"/>
      <c r="K1536" s="327"/>
      <c r="L1536" s="327"/>
      <c r="M1536" s="327"/>
      <c r="N1536" s="327"/>
      <c r="O1536" s="327"/>
      <c r="P1536" s="327"/>
      <c r="Q1536" s="327"/>
      <c r="R1536" s="327"/>
      <c r="S1536" s="327"/>
      <c r="T1536" s="327"/>
      <c r="U1536" s="327"/>
      <c r="V1536" s="327"/>
      <c r="W1536" s="327"/>
      <c r="X1536" s="327"/>
      <c r="Y1536" s="327"/>
      <c r="Z1536" s="327"/>
      <c r="AA1536" s="327"/>
      <c r="AB1536" s="327"/>
      <c r="AC1536" s="327"/>
      <c r="AD1536" s="327"/>
      <c r="AE1536" s="327"/>
      <c r="AF1536" s="327"/>
    </row>
    <row customHeight="true" ht="16.071428571428573" r="1537">
      <c r="A1537" s="327"/>
      <c r="B1537" s="327"/>
      <c r="C1537" s="327"/>
      <c r="D1537" s="327"/>
      <c r="E1537" s="327"/>
      <c r="F1537" s="327"/>
      <c r="G1537" s="327"/>
      <c r="H1537" s="327"/>
      <c r="I1537" s="327"/>
      <c r="J1537" s="327"/>
      <c r="K1537" s="327"/>
      <c r="L1537" s="327"/>
      <c r="M1537" s="327"/>
      <c r="N1537" s="327"/>
      <c r="O1537" s="327"/>
      <c r="P1537" s="327"/>
      <c r="Q1537" s="327"/>
      <c r="R1537" s="327"/>
      <c r="S1537" s="327"/>
      <c r="T1537" s="327"/>
      <c r="U1537" s="327"/>
      <c r="V1537" s="327"/>
      <c r="W1537" s="327"/>
      <c r="X1537" s="327"/>
      <c r="Y1537" s="327"/>
      <c r="Z1537" s="327"/>
      <c r="AA1537" s="327"/>
      <c r="AB1537" s="327"/>
      <c r="AC1537" s="327"/>
      <c r="AD1537" s="327"/>
      <c r="AE1537" s="327"/>
      <c r="AF1537" s="327"/>
    </row>
    <row customHeight="true" ht="16.071428571428573" r="1538">
      <c r="A1538" s="327"/>
      <c r="B1538" s="327"/>
      <c r="C1538" s="327"/>
      <c r="D1538" s="327"/>
      <c r="E1538" s="327"/>
      <c r="F1538" s="327"/>
      <c r="G1538" s="327"/>
      <c r="H1538" s="327"/>
      <c r="I1538" s="327"/>
      <c r="J1538" s="327"/>
      <c r="K1538" s="327"/>
      <c r="L1538" s="327"/>
      <c r="M1538" s="327"/>
      <c r="N1538" s="327"/>
      <c r="O1538" s="327"/>
      <c r="P1538" s="327"/>
      <c r="Q1538" s="327"/>
      <c r="R1538" s="327"/>
      <c r="S1538" s="327"/>
      <c r="T1538" s="327"/>
      <c r="U1538" s="327"/>
      <c r="V1538" s="327"/>
      <c r="W1538" s="327"/>
      <c r="X1538" s="327"/>
      <c r="Y1538" s="327"/>
      <c r="Z1538" s="327"/>
      <c r="AA1538" s="327"/>
      <c r="AB1538" s="327"/>
      <c r="AC1538" s="327"/>
      <c r="AD1538" s="327"/>
      <c r="AE1538" s="327"/>
      <c r="AF1538" s="327"/>
    </row>
    <row customHeight="true" ht="16.071428571428573" r="1539">
      <c r="A1539" s="327"/>
      <c r="B1539" s="327"/>
      <c r="C1539" s="327"/>
      <c r="D1539" s="327"/>
      <c r="E1539" s="327"/>
      <c r="F1539" s="327"/>
      <c r="G1539" s="327"/>
      <c r="H1539" s="327"/>
      <c r="I1539" s="327"/>
      <c r="J1539" s="327"/>
      <c r="K1539" s="327"/>
      <c r="L1539" s="327"/>
      <c r="M1539" s="327"/>
      <c r="N1539" s="327"/>
      <c r="O1539" s="327"/>
      <c r="P1539" s="327"/>
      <c r="Q1539" s="327"/>
      <c r="R1539" s="327"/>
      <c r="S1539" s="327"/>
      <c r="T1539" s="327"/>
      <c r="U1539" s="327"/>
      <c r="V1539" s="327"/>
      <c r="W1539" s="327"/>
      <c r="X1539" s="327"/>
      <c r="Y1539" s="327"/>
      <c r="Z1539" s="327"/>
      <c r="AA1539" s="327"/>
      <c r="AB1539" s="327"/>
      <c r="AC1539" s="327"/>
      <c r="AD1539" s="327"/>
      <c r="AE1539" s="327"/>
      <c r="AF1539" s="327"/>
    </row>
    <row customHeight="true" ht="16.071428571428573" r="1540">
      <c r="A1540" s="327"/>
      <c r="B1540" s="327"/>
      <c r="C1540" s="327"/>
      <c r="D1540" s="327"/>
      <c r="E1540" s="327"/>
      <c r="F1540" s="327"/>
      <c r="G1540" s="327"/>
      <c r="H1540" s="327"/>
      <c r="I1540" s="327"/>
      <c r="J1540" s="327"/>
      <c r="K1540" s="327"/>
      <c r="L1540" s="327"/>
      <c r="M1540" s="327"/>
      <c r="N1540" s="327"/>
      <c r="O1540" s="327"/>
      <c r="P1540" s="327"/>
      <c r="Q1540" s="327"/>
      <c r="R1540" s="327"/>
      <c r="S1540" s="327"/>
      <c r="T1540" s="327"/>
      <c r="U1540" s="327"/>
      <c r="V1540" s="327"/>
      <c r="W1540" s="327"/>
      <c r="X1540" s="327"/>
      <c r="Y1540" s="327"/>
      <c r="Z1540" s="327"/>
      <c r="AA1540" s="327"/>
      <c r="AB1540" s="327"/>
      <c r="AC1540" s="327"/>
      <c r="AD1540" s="327"/>
      <c r="AE1540" s="327"/>
      <c r="AF1540" s="327"/>
    </row>
    <row customHeight="true" ht="16.071428571428573" r="1541">
      <c r="A1541" s="327"/>
      <c r="B1541" s="327"/>
      <c r="C1541" s="327"/>
      <c r="D1541" s="327"/>
      <c r="E1541" s="327"/>
      <c r="F1541" s="327"/>
      <c r="G1541" s="327"/>
      <c r="H1541" s="327"/>
      <c r="I1541" s="327"/>
      <c r="J1541" s="327"/>
      <c r="K1541" s="327"/>
      <c r="L1541" s="327"/>
      <c r="M1541" s="327"/>
      <c r="N1541" s="327"/>
      <c r="O1541" s="327"/>
      <c r="P1541" s="327"/>
      <c r="Q1541" s="327"/>
      <c r="R1541" s="327"/>
      <c r="S1541" s="327"/>
      <c r="T1541" s="327"/>
      <c r="U1541" s="327"/>
      <c r="V1541" s="327"/>
      <c r="W1541" s="327"/>
      <c r="X1541" s="327"/>
      <c r="Y1541" s="327"/>
      <c r="Z1541" s="327"/>
      <c r="AA1541" s="327"/>
      <c r="AB1541" s="327"/>
      <c r="AC1541" s="327"/>
      <c r="AD1541" s="327"/>
      <c r="AE1541" s="327"/>
      <c r="AF1541" s="327"/>
    </row>
    <row customHeight="true" ht="16.071428571428573" r="1542">
      <c r="A1542" s="327"/>
      <c r="B1542" s="327"/>
      <c r="C1542" s="327"/>
      <c r="D1542" s="327"/>
      <c r="E1542" s="327"/>
      <c r="F1542" s="327"/>
      <c r="G1542" s="327"/>
      <c r="H1542" s="327"/>
      <c r="I1542" s="327"/>
      <c r="J1542" s="327"/>
      <c r="K1542" s="327"/>
      <c r="L1542" s="327"/>
      <c r="M1542" s="327"/>
      <c r="N1542" s="327"/>
      <c r="O1542" s="327"/>
      <c r="P1542" s="327"/>
      <c r="Q1542" s="327"/>
      <c r="R1542" s="327"/>
      <c r="S1542" s="327"/>
      <c r="T1542" s="327"/>
      <c r="U1542" s="327"/>
      <c r="V1542" s="327"/>
      <c r="W1542" s="327"/>
      <c r="X1542" s="327"/>
      <c r="Y1542" s="327"/>
      <c r="Z1542" s="327"/>
      <c r="AA1542" s="327"/>
      <c r="AB1542" s="327"/>
      <c r="AC1542" s="327"/>
      <c r="AD1542" s="327"/>
      <c r="AE1542" s="327"/>
      <c r="AF1542" s="327"/>
    </row>
    <row customHeight="true" ht="16.071428571428573" r="1543">
      <c r="A1543" s="327"/>
      <c r="B1543" s="327"/>
      <c r="C1543" s="327"/>
      <c r="D1543" s="327"/>
      <c r="E1543" s="327"/>
      <c r="F1543" s="327"/>
      <c r="G1543" s="327"/>
      <c r="H1543" s="327"/>
      <c r="I1543" s="327"/>
      <c r="J1543" s="327"/>
      <c r="K1543" s="327"/>
      <c r="L1543" s="327"/>
      <c r="M1543" s="327"/>
      <c r="N1543" s="327"/>
      <c r="O1543" s="327"/>
      <c r="P1543" s="327"/>
      <c r="Q1543" s="327"/>
      <c r="R1543" s="327"/>
      <c r="S1543" s="327"/>
      <c r="T1543" s="327"/>
      <c r="U1543" s="327"/>
      <c r="V1543" s="327"/>
      <c r="W1543" s="327"/>
      <c r="X1543" s="327"/>
      <c r="Y1543" s="327"/>
      <c r="Z1543" s="327"/>
      <c r="AA1543" s="327"/>
      <c r="AB1543" s="327"/>
      <c r="AC1543" s="327"/>
      <c r="AD1543" s="327"/>
      <c r="AE1543" s="327"/>
      <c r="AF1543" s="327"/>
    </row>
    <row customHeight="true" ht="16.071428571428573" r="1544">
      <c r="A1544" s="327"/>
      <c r="B1544" s="327"/>
      <c r="C1544" s="327"/>
      <c r="D1544" s="327"/>
      <c r="E1544" s="327"/>
      <c r="F1544" s="327"/>
      <c r="G1544" s="327"/>
      <c r="H1544" s="327"/>
      <c r="I1544" s="327"/>
      <c r="J1544" s="327"/>
      <c r="K1544" s="327"/>
      <c r="L1544" s="327"/>
      <c r="M1544" s="327"/>
      <c r="N1544" s="327"/>
      <c r="O1544" s="327"/>
      <c r="P1544" s="327"/>
      <c r="Q1544" s="327"/>
      <c r="R1544" s="327"/>
      <c r="S1544" s="327"/>
      <c r="T1544" s="327"/>
      <c r="U1544" s="327"/>
      <c r="V1544" s="327"/>
      <c r="W1544" s="327"/>
      <c r="X1544" s="327"/>
      <c r="Y1544" s="327"/>
      <c r="Z1544" s="327"/>
      <c r="AA1544" s="327"/>
      <c r="AB1544" s="327"/>
      <c r="AC1544" s="327"/>
      <c r="AD1544" s="327"/>
      <c r="AE1544" s="327"/>
      <c r="AF1544" s="327"/>
    </row>
    <row customHeight="true" ht="16.071428571428573" r="1545">
      <c r="A1545" s="327"/>
      <c r="B1545" s="327"/>
      <c r="C1545" s="327"/>
      <c r="D1545" s="327"/>
      <c r="E1545" s="327"/>
      <c r="F1545" s="327"/>
      <c r="G1545" s="327"/>
      <c r="H1545" s="327"/>
      <c r="I1545" s="327"/>
      <c r="J1545" s="327"/>
      <c r="K1545" s="327"/>
      <c r="L1545" s="327"/>
      <c r="M1545" s="327"/>
      <c r="N1545" s="327"/>
      <c r="O1545" s="327"/>
      <c r="P1545" s="327"/>
      <c r="Q1545" s="327"/>
      <c r="R1545" s="327"/>
      <c r="S1545" s="327"/>
      <c r="T1545" s="327"/>
      <c r="U1545" s="327"/>
      <c r="V1545" s="327"/>
      <c r="W1545" s="327"/>
      <c r="X1545" s="327"/>
      <c r="Y1545" s="327"/>
      <c r="Z1545" s="327"/>
      <c r="AA1545" s="327"/>
      <c r="AB1545" s="327"/>
      <c r="AC1545" s="327"/>
      <c r="AD1545" s="327"/>
      <c r="AE1545" s="327"/>
      <c r="AF1545" s="327"/>
    </row>
    <row customHeight="true" ht="16.071428571428573" r="1546">
      <c r="A1546" s="327"/>
      <c r="B1546" s="327"/>
      <c r="C1546" s="327"/>
      <c r="D1546" s="327"/>
      <c r="E1546" s="327"/>
      <c r="F1546" s="327"/>
      <c r="G1546" s="327"/>
      <c r="H1546" s="327"/>
      <c r="I1546" s="327"/>
      <c r="J1546" s="327"/>
      <c r="K1546" s="327"/>
      <c r="L1546" s="327"/>
      <c r="M1546" s="327"/>
      <c r="N1546" s="327"/>
      <c r="O1546" s="327"/>
      <c r="P1546" s="327"/>
      <c r="Q1546" s="327"/>
      <c r="R1546" s="327"/>
      <c r="S1546" s="327"/>
      <c r="T1546" s="327"/>
      <c r="U1546" s="327"/>
      <c r="V1546" s="327"/>
      <c r="W1546" s="327"/>
      <c r="X1546" s="327"/>
      <c r="Y1546" s="327"/>
      <c r="Z1546" s="327"/>
      <c r="AA1546" s="327"/>
      <c r="AB1546" s="327"/>
      <c r="AC1546" s="327"/>
      <c r="AD1546" s="327"/>
      <c r="AE1546" s="327"/>
      <c r="AF1546" s="327"/>
    </row>
    <row customHeight="true" ht="16.071428571428573" r="1547">
      <c r="A1547" s="327"/>
      <c r="B1547" s="327"/>
      <c r="C1547" s="327"/>
      <c r="D1547" s="327"/>
      <c r="E1547" s="327"/>
      <c r="F1547" s="327"/>
      <c r="G1547" s="327"/>
      <c r="H1547" s="327"/>
      <c r="I1547" s="327"/>
      <c r="J1547" s="327"/>
      <c r="K1547" s="327"/>
      <c r="L1547" s="327"/>
      <c r="M1547" s="327"/>
      <c r="N1547" s="327"/>
      <c r="O1547" s="327"/>
      <c r="P1547" s="327"/>
      <c r="Q1547" s="327"/>
      <c r="R1547" s="327"/>
      <c r="S1547" s="327"/>
      <c r="T1547" s="327"/>
      <c r="U1547" s="327"/>
      <c r="V1547" s="327"/>
      <c r="W1547" s="327"/>
      <c r="X1547" s="327"/>
      <c r="Y1547" s="327"/>
      <c r="Z1547" s="327"/>
      <c r="AA1547" s="327"/>
      <c r="AB1547" s="327"/>
      <c r="AC1547" s="327"/>
      <c r="AD1547" s="327"/>
      <c r="AE1547" s="327"/>
      <c r="AF1547" s="327"/>
    </row>
    <row customHeight="true" ht="16.071428571428573" r="1548">
      <c r="A1548" s="327"/>
      <c r="B1548" s="327"/>
      <c r="C1548" s="327"/>
      <c r="D1548" s="327"/>
      <c r="E1548" s="327"/>
      <c r="F1548" s="327"/>
      <c r="G1548" s="327"/>
      <c r="H1548" s="327"/>
      <c r="I1548" s="327"/>
      <c r="J1548" s="327"/>
      <c r="K1548" s="327"/>
      <c r="L1548" s="327"/>
      <c r="M1548" s="327"/>
      <c r="N1548" s="327"/>
      <c r="O1548" s="327"/>
      <c r="P1548" s="327"/>
      <c r="Q1548" s="327"/>
      <c r="R1548" s="327"/>
      <c r="S1548" s="327"/>
      <c r="T1548" s="327"/>
      <c r="U1548" s="327"/>
      <c r="V1548" s="327"/>
      <c r="W1548" s="327"/>
      <c r="X1548" s="327"/>
      <c r="Y1548" s="327"/>
      <c r="Z1548" s="327"/>
      <c r="AA1548" s="327"/>
      <c r="AB1548" s="327"/>
      <c r="AC1548" s="327"/>
      <c r="AD1548" s="327"/>
      <c r="AE1548" s="327"/>
      <c r="AF1548" s="327"/>
    </row>
    <row customHeight="true" ht="16.071428571428573" r="1549">
      <c r="A1549" s="327"/>
      <c r="B1549" s="327"/>
      <c r="C1549" s="327"/>
      <c r="D1549" s="327"/>
      <c r="E1549" s="327"/>
      <c r="F1549" s="327"/>
      <c r="G1549" s="327"/>
      <c r="H1549" s="327"/>
      <c r="I1549" s="327"/>
      <c r="J1549" s="327"/>
      <c r="K1549" s="327"/>
      <c r="L1549" s="327"/>
      <c r="M1549" s="327"/>
      <c r="N1549" s="327"/>
      <c r="O1549" s="327"/>
      <c r="P1549" s="327"/>
      <c r="Q1549" s="327"/>
      <c r="R1549" s="327"/>
      <c r="S1549" s="327"/>
      <c r="T1549" s="327"/>
      <c r="U1549" s="327"/>
      <c r="V1549" s="327"/>
      <c r="W1549" s="327"/>
      <c r="X1549" s="327"/>
      <c r="Y1549" s="327"/>
      <c r="Z1549" s="327"/>
      <c r="AA1549" s="327"/>
      <c r="AB1549" s="327"/>
      <c r="AC1549" s="327"/>
      <c r="AD1549" s="327"/>
      <c r="AE1549" s="327"/>
      <c r="AF1549" s="327"/>
    </row>
    <row customHeight="true" ht="16.071428571428573" r="1550">
      <c r="A1550" s="327"/>
      <c r="B1550" s="327"/>
      <c r="C1550" s="327"/>
      <c r="D1550" s="327"/>
      <c r="E1550" s="327"/>
      <c r="F1550" s="327"/>
      <c r="G1550" s="327"/>
      <c r="H1550" s="327"/>
      <c r="I1550" s="327"/>
      <c r="J1550" s="327"/>
      <c r="K1550" s="327"/>
      <c r="L1550" s="327"/>
      <c r="M1550" s="327"/>
      <c r="N1550" s="327"/>
      <c r="O1550" s="327"/>
      <c r="P1550" s="327"/>
      <c r="Q1550" s="327"/>
      <c r="R1550" s="327"/>
      <c r="S1550" s="327"/>
      <c r="T1550" s="327"/>
      <c r="U1550" s="327"/>
      <c r="V1550" s="327"/>
      <c r="W1550" s="327"/>
      <c r="X1550" s="327"/>
      <c r="Y1550" s="327"/>
      <c r="Z1550" s="327"/>
      <c r="AA1550" s="327"/>
      <c r="AB1550" s="327"/>
      <c r="AC1550" s="327"/>
      <c r="AD1550" s="327"/>
      <c r="AE1550" s="327"/>
      <c r="AF1550" s="327"/>
    </row>
    <row customHeight="true" ht="16.071428571428573" r="1551">
      <c r="A1551" s="327"/>
      <c r="B1551" s="327"/>
      <c r="C1551" s="327"/>
      <c r="D1551" s="327"/>
      <c r="E1551" s="327"/>
      <c r="F1551" s="327"/>
      <c r="G1551" s="327"/>
      <c r="H1551" s="327"/>
      <c r="I1551" s="327"/>
      <c r="J1551" s="327"/>
      <c r="K1551" s="327"/>
      <c r="L1551" s="327"/>
      <c r="M1551" s="327"/>
      <c r="N1551" s="327"/>
      <c r="O1551" s="327"/>
      <c r="P1551" s="327"/>
      <c r="Q1551" s="327"/>
      <c r="R1551" s="327"/>
      <c r="S1551" s="327"/>
      <c r="T1551" s="327"/>
      <c r="U1551" s="327"/>
      <c r="V1551" s="327"/>
      <c r="W1551" s="327"/>
      <c r="X1551" s="327"/>
      <c r="Y1551" s="327"/>
      <c r="Z1551" s="327"/>
      <c r="AA1551" s="327"/>
      <c r="AB1551" s="327"/>
      <c r="AC1551" s="327"/>
      <c r="AD1551" s="327"/>
      <c r="AE1551" s="327"/>
      <c r="AF1551" s="327"/>
    </row>
    <row customHeight="true" ht="16.071428571428573" r="1552">
      <c r="A1552" s="327"/>
      <c r="B1552" s="327"/>
      <c r="C1552" s="327"/>
      <c r="D1552" s="327"/>
      <c r="E1552" s="327"/>
      <c r="F1552" s="327"/>
      <c r="G1552" s="327"/>
      <c r="H1552" s="327"/>
      <c r="I1552" s="327"/>
      <c r="J1552" s="327"/>
      <c r="K1552" s="327"/>
      <c r="L1552" s="327"/>
      <c r="M1552" s="327"/>
      <c r="N1552" s="327"/>
      <c r="O1552" s="327"/>
      <c r="P1552" s="327"/>
      <c r="Q1552" s="327"/>
      <c r="R1552" s="327"/>
      <c r="S1552" s="327"/>
      <c r="T1552" s="327"/>
      <c r="U1552" s="327"/>
      <c r="V1552" s="327"/>
      <c r="W1552" s="327"/>
      <c r="X1552" s="327"/>
      <c r="Y1552" s="327"/>
      <c r="Z1552" s="327"/>
      <c r="AA1552" s="327"/>
      <c r="AB1552" s="327"/>
      <c r="AC1552" s="327"/>
      <c r="AD1552" s="327"/>
      <c r="AE1552" s="327"/>
      <c r="AF1552" s="327"/>
    </row>
    <row customHeight="true" ht="16.071428571428573" r="1553">
      <c r="A1553" s="327"/>
      <c r="B1553" s="327"/>
      <c r="C1553" s="327"/>
      <c r="D1553" s="327"/>
      <c r="E1553" s="327"/>
      <c r="F1553" s="327"/>
      <c r="G1553" s="327"/>
      <c r="H1553" s="327"/>
      <c r="I1553" s="327"/>
      <c r="J1553" s="327"/>
      <c r="K1553" s="327"/>
      <c r="L1553" s="327"/>
      <c r="M1553" s="327"/>
      <c r="N1553" s="327"/>
      <c r="O1553" s="327"/>
      <c r="P1553" s="327"/>
      <c r="Q1553" s="327"/>
      <c r="R1553" s="327"/>
      <c r="S1553" s="327"/>
      <c r="T1553" s="327"/>
      <c r="U1553" s="327"/>
      <c r="V1553" s="327"/>
      <c r="W1553" s="327"/>
      <c r="X1553" s="327"/>
      <c r="Y1553" s="327"/>
      <c r="Z1553" s="327"/>
      <c r="AA1553" s="327"/>
      <c r="AB1553" s="327"/>
      <c r="AC1553" s="327"/>
      <c r="AD1553" s="327"/>
      <c r="AE1553" s="327"/>
      <c r="AF1553" s="327"/>
    </row>
    <row customHeight="true" ht="16.071428571428573" r="1554">
      <c r="A1554" s="327"/>
      <c r="B1554" s="327"/>
      <c r="C1554" s="327"/>
      <c r="D1554" s="327"/>
      <c r="E1554" s="327"/>
      <c r="F1554" s="327"/>
      <c r="G1554" s="327"/>
      <c r="H1554" s="327"/>
      <c r="I1554" s="327"/>
      <c r="J1554" s="327"/>
      <c r="K1554" s="327"/>
      <c r="L1554" s="327"/>
      <c r="M1554" s="327"/>
      <c r="N1554" s="327"/>
      <c r="O1554" s="327"/>
      <c r="P1554" s="327"/>
      <c r="Q1554" s="327"/>
      <c r="R1554" s="327"/>
      <c r="S1554" s="327"/>
      <c r="T1554" s="327"/>
      <c r="U1554" s="327"/>
      <c r="V1554" s="327"/>
      <c r="W1554" s="327"/>
      <c r="X1554" s="327"/>
      <c r="Y1554" s="327"/>
      <c r="Z1554" s="327"/>
      <c r="AA1554" s="327"/>
      <c r="AB1554" s="327"/>
      <c r="AC1554" s="327"/>
      <c r="AD1554" s="327"/>
      <c r="AE1554" s="327"/>
      <c r="AF1554" s="327"/>
    </row>
    <row customHeight="true" ht="16.071428571428573" r="1555">
      <c r="A1555" s="327"/>
      <c r="B1555" s="327"/>
      <c r="C1555" s="327"/>
      <c r="D1555" s="327"/>
      <c r="E1555" s="327"/>
      <c r="F1555" s="327"/>
      <c r="G1555" s="327"/>
      <c r="H1555" s="327"/>
      <c r="I1555" s="327"/>
      <c r="J1555" s="327"/>
      <c r="K1555" s="327"/>
      <c r="L1555" s="327"/>
      <c r="M1555" s="327"/>
      <c r="N1555" s="327"/>
      <c r="O1555" s="327"/>
      <c r="P1555" s="327"/>
      <c r="Q1555" s="327"/>
      <c r="R1555" s="327"/>
      <c r="S1555" s="327"/>
      <c r="T1555" s="327"/>
      <c r="U1555" s="327"/>
      <c r="V1555" s="327"/>
      <c r="W1555" s="327"/>
      <c r="X1555" s="327"/>
      <c r="Y1555" s="327"/>
      <c r="Z1555" s="327"/>
      <c r="AA1555" s="327"/>
      <c r="AB1555" s="327"/>
      <c r="AC1555" s="327"/>
      <c r="AD1555" s="327"/>
      <c r="AE1555" s="327"/>
      <c r="AF1555" s="327"/>
    </row>
    <row customHeight="true" ht="16.071428571428573" r="1556">
      <c r="A1556" s="327"/>
      <c r="B1556" s="327"/>
      <c r="C1556" s="327"/>
      <c r="D1556" s="327"/>
      <c r="E1556" s="327"/>
      <c r="F1556" s="327"/>
      <c r="G1556" s="327"/>
      <c r="H1556" s="327"/>
      <c r="I1556" s="327"/>
      <c r="J1556" s="327"/>
      <c r="K1556" s="327"/>
      <c r="L1556" s="327"/>
      <c r="M1556" s="327"/>
      <c r="N1556" s="327"/>
      <c r="O1556" s="327"/>
      <c r="P1556" s="327"/>
      <c r="Q1556" s="327"/>
      <c r="R1556" s="327"/>
      <c r="S1556" s="327"/>
      <c r="T1556" s="327"/>
      <c r="U1556" s="327"/>
      <c r="V1556" s="327"/>
      <c r="W1556" s="327"/>
      <c r="X1556" s="327"/>
      <c r="Y1556" s="327"/>
      <c r="Z1556" s="327"/>
      <c r="AA1556" s="327"/>
      <c r="AB1556" s="327"/>
      <c r="AC1556" s="327"/>
      <c r="AD1556" s="327"/>
      <c r="AE1556" s="327"/>
      <c r="AF1556" s="327"/>
    </row>
    <row customHeight="true" ht="16.071428571428573" r="1557">
      <c r="A1557" s="327"/>
      <c r="B1557" s="327"/>
      <c r="C1557" s="327"/>
      <c r="D1557" s="327"/>
      <c r="E1557" s="327"/>
      <c r="F1557" s="327"/>
      <c r="G1557" s="327"/>
      <c r="H1557" s="327"/>
      <c r="I1557" s="327"/>
      <c r="J1557" s="327"/>
      <c r="K1557" s="327"/>
      <c r="L1557" s="327"/>
      <c r="M1557" s="327"/>
      <c r="N1557" s="327"/>
      <c r="O1557" s="327"/>
      <c r="P1557" s="327"/>
      <c r="Q1557" s="327"/>
      <c r="R1557" s="327"/>
      <c r="S1557" s="327"/>
      <c r="T1557" s="327"/>
      <c r="U1557" s="327"/>
      <c r="V1557" s="327"/>
      <c r="W1557" s="327"/>
      <c r="X1557" s="327"/>
      <c r="Y1557" s="327"/>
      <c r="Z1557" s="327"/>
      <c r="AA1557" s="327"/>
      <c r="AB1557" s="327"/>
      <c r="AC1557" s="327"/>
      <c r="AD1557" s="327"/>
      <c r="AE1557" s="327"/>
      <c r="AF1557" s="327"/>
    </row>
    <row customHeight="true" ht="16.071428571428573" r="1558">
      <c r="A1558" s="327"/>
      <c r="B1558" s="327"/>
      <c r="C1558" s="327"/>
      <c r="D1558" s="327"/>
      <c r="E1558" s="327"/>
      <c r="F1558" s="327"/>
      <c r="G1558" s="327"/>
      <c r="H1558" s="327"/>
      <c r="I1558" s="327"/>
      <c r="J1558" s="327"/>
      <c r="K1558" s="327"/>
      <c r="L1558" s="327"/>
      <c r="M1558" s="327"/>
      <c r="N1558" s="327"/>
      <c r="O1558" s="327"/>
      <c r="P1558" s="327"/>
      <c r="Q1558" s="327"/>
      <c r="R1558" s="327"/>
      <c r="S1558" s="327"/>
      <c r="T1558" s="327"/>
      <c r="U1558" s="327"/>
      <c r="V1558" s="327"/>
      <c r="W1558" s="327"/>
      <c r="X1558" s="327"/>
      <c r="Y1558" s="327"/>
      <c r="Z1558" s="327"/>
      <c r="AA1558" s="327"/>
      <c r="AB1558" s="327"/>
      <c r="AC1558" s="327"/>
      <c r="AD1558" s="327"/>
      <c r="AE1558" s="327"/>
      <c r="AF1558" s="327"/>
    </row>
    <row customHeight="true" ht="16.071428571428573" r="1559">
      <c r="A1559" s="327"/>
      <c r="B1559" s="327"/>
      <c r="C1559" s="327"/>
      <c r="D1559" s="327"/>
      <c r="E1559" s="327"/>
      <c r="F1559" s="327"/>
      <c r="G1559" s="327"/>
      <c r="H1559" s="327"/>
      <c r="I1559" s="327"/>
      <c r="J1559" s="327"/>
      <c r="K1559" s="327"/>
      <c r="L1559" s="327"/>
      <c r="M1559" s="327"/>
      <c r="N1559" s="327"/>
      <c r="O1559" s="327"/>
      <c r="P1559" s="327"/>
      <c r="Q1559" s="327"/>
      <c r="R1559" s="327"/>
      <c r="S1559" s="327"/>
      <c r="T1559" s="327"/>
      <c r="U1559" s="327"/>
      <c r="V1559" s="327"/>
      <c r="W1559" s="327"/>
      <c r="X1559" s="327"/>
      <c r="Y1559" s="327"/>
      <c r="Z1559" s="327"/>
      <c r="AA1559" s="327"/>
      <c r="AB1559" s="327"/>
      <c r="AC1559" s="327"/>
      <c r="AD1559" s="327"/>
      <c r="AE1559" s="327"/>
      <c r="AF1559" s="327"/>
    </row>
    <row customHeight="true" ht="16.071428571428573" r="1560">
      <c r="A1560" s="327"/>
      <c r="B1560" s="327"/>
      <c r="C1560" s="327"/>
      <c r="D1560" s="327"/>
      <c r="E1560" s="327"/>
      <c r="F1560" s="327"/>
      <c r="G1560" s="327"/>
      <c r="H1560" s="327"/>
      <c r="I1560" s="327"/>
      <c r="J1560" s="327"/>
      <c r="K1560" s="327"/>
      <c r="L1560" s="327"/>
      <c r="M1560" s="327"/>
      <c r="N1560" s="327"/>
      <c r="O1560" s="327"/>
      <c r="P1560" s="327"/>
      <c r="Q1560" s="327"/>
      <c r="R1560" s="327"/>
      <c r="S1560" s="327"/>
      <c r="T1560" s="327"/>
      <c r="U1560" s="327"/>
      <c r="V1560" s="327"/>
      <c r="W1560" s="327"/>
      <c r="X1560" s="327"/>
      <c r="Y1560" s="327"/>
      <c r="Z1560" s="327"/>
      <c r="AA1560" s="327"/>
      <c r="AB1560" s="327"/>
      <c r="AC1560" s="327"/>
      <c r="AD1560" s="327"/>
      <c r="AE1560" s="327"/>
      <c r="AF1560" s="327"/>
    </row>
    <row customHeight="true" ht="16.071428571428573" r="1561">
      <c r="A1561" s="327"/>
      <c r="B1561" s="327"/>
      <c r="C1561" s="327"/>
      <c r="D1561" s="327"/>
      <c r="E1561" s="327"/>
      <c r="F1561" s="327"/>
      <c r="G1561" s="327"/>
      <c r="H1561" s="327"/>
      <c r="I1561" s="327"/>
      <c r="J1561" s="327"/>
      <c r="K1561" s="327"/>
      <c r="L1561" s="327"/>
      <c r="M1561" s="327"/>
      <c r="N1561" s="327"/>
      <c r="O1561" s="327"/>
      <c r="P1561" s="327"/>
      <c r="Q1561" s="327"/>
      <c r="R1561" s="327"/>
      <c r="S1561" s="327"/>
      <c r="T1561" s="327"/>
      <c r="U1561" s="327"/>
      <c r="V1561" s="327"/>
      <c r="W1561" s="327"/>
      <c r="X1561" s="327"/>
      <c r="Y1561" s="327"/>
      <c r="Z1561" s="327"/>
      <c r="AA1561" s="327"/>
      <c r="AB1561" s="327"/>
      <c r="AC1561" s="327"/>
      <c r="AD1561" s="327"/>
      <c r="AE1561" s="327"/>
      <c r="AF1561" s="327"/>
    </row>
    <row customHeight="true" ht="16.071428571428573" r="1562">
      <c r="A1562" s="327"/>
      <c r="B1562" s="327"/>
      <c r="C1562" s="327"/>
      <c r="D1562" s="327"/>
      <c r="E1562" s="327"/>
      <c r="F1562" s="327"/>
      <c r="G1562" s="327"/>
      <c r="H1562" s="327"/>
      <c r="I1562" s="327"/>
      <c r="J1562" s="327"/>
      <c r="K1562" s="327"/>
      <c r="L1562" s="327"/>
      <c r="M1562" s="327"/>
      <c r="N1562" s="327"/>
      <c r="O1562" s="327"/>
      <c r="P1562" s="327"/>
      <c r="Q1562" s="327"/>
      <c r="R1562" s="327"/>
      <c r="S1562" s="327"/>
      <c r="T1562" s="327"/>
      <c r="U1562" s="327"/>
      <c r="V1562" s="327"/>
      <c r="W1562" s="327"/>
      <c r="X1562" s="327"/>
      <c r="Y1562" s="327"/>
      <c r="Z1562" s="327"/>
      <c r="AA1562" s="327"/>
      <c r="AB1562" s="327"/>
      <c r="AC1562" s="327"/>
      <c r="AD1562" s="327"/>
      <c r="AE1562" s="327"/>
      <c r="AF1562" s="327"/>
    </row>
    <row customHeight="true" ht="16.071428571428573" r="1563">
      <c r="A1563" s="327"/>
      <c r="B1563" s="327"/>
      <c r="C1563" s="327"/>
      <c r="D1563" s="327"/>
      <c r="E1563" s="327"/>
      <c r="F1563" s="327"/>
      <c r="G1563" s="327"/>
      <c r="H1563" s="327"/>
      <c r="I1563" s="327"/>
      <c r="J1563" s="327"/>
      <c r="K1563" s="327"/>
      <c r="L1563" s="327"/>
      <c r="M1563" s="327"/>
      <c r="N1563" s="327"/>
      <c r="O1563" s="327"/>
      <c r="P1563" s="327"/>
      <c r="Q1563" s="327"/>
      <c r="R1563" s="327"/>
      <c r="S1563" s="327"/>
      <c r="T1563" s="327"/>
      <c r="U1563" s="327"/>
      <c r="V1563" s="327"/>
      <c r="W1563" s="327"/>
      <c r="X1563" s="327"/>
      <c r="Y1563" s="327"/>
      <c r="Z1563" s="327"/>
      <c r="AA1563" s="327"/>
      <c r="AB1563" s="327"/>
      <c r="AC1563" s="327"/>
      <c r="AD1563" s="327"/>
      <c r="AE1563" s="327"/>
      <c r="AF1563" s="327"/>
    </row>
    <row customHeight="true" ht="16.071428571428573" r="1564">
      <c r="A1564" s="327"/>
      <c r="B1564" s="327"/>
      <c r="C1564" s="327"/>
      <c r="D1564" s="327"/>
      <c r="E1564" s="327"/>
      <c r="F1564" s="327"/>
      <c r="G1564" s="327"/>
      <c r="H1564" s="327"/>
      <c r="I1564" s="327"/>
      <c r="J1564" s="327"/>
      <c r="K1564" s="327"/>
      <c r="L1564" s="327"/>
      <c r="M1564" s="327"/>
      <c r="N1564" s="327"/>
      <c r="O1564" s="327"/>
      <c r="P1564" s="327"/>
      <c r="Q1564" s="327"/>
      <c r="R1564" s="327"/>
      <c r="S1564" s="327"/>
      <c r="T1564" s="327"/>
      <c r="U1564" s="327"/>
      <c r="V1564" s="327"/>
      <c r="W1564" s="327"/>
      <c r="X1564" s="327"/>
      <c r="Y1564" s="327"/>
      <c r="Z1564" s="327"/>
      <c r="AA1564" s="327"/>
      <c r="AB1564" s="327"/>
      <c r="AC1564" s="327"/>
      <c r="AD1564" s="327"/>
      <c r="AE1564" s="327"/>
      <c r="AF1564" s="327"/>
    </row>
    <row customHeight="true" ht="16.071428571428573" r="1565">
      <c r="A1565" s="327"/>
      <c r="B1565" s="327"/>
      <c r="C1565" s="327"/>
      <c r="D1565" s="327"/>
      <c r="E1565" s="327"/>
      <c r="F1565" s="327"/>
      <c r="G1565" s="327"/>
      <c r="H1565" s="327"/>
      <c r="I1565" s="327"/>
      <c r="J1565" s="327"/>
      <c r="K1565" s="327"/>
      <c r="L1565" s="327"/>
      <c r="M1565" s="327"/>
      <c r="N1565" s="327"/>
      <c r="O1565" s="327"/>
      <c r="P1565" s="327"/>
      <c r="Q1565" s="327"/>
      <c r="R1565" s="327"/>
      <c r="S1565" s="327"/>
      <c r="T1565" s="327"/>
      <c r="U1565" s="327"/>
      <c r="V1565" s="327"/>
      <c r="W1565" s="327"/>
      <c r="X1565" s="327"/>
      <c r="Y1565" s="327"/>
      <c r="Z1565" s="327"/>
      <c r="AA1565" s="327"/>
      <c r="AB1565" s="327"/>
      <c r="AC1565" s="327"/>
      <c r="AD1565" s="327"/>
      <c r="AE1565" s="327"/>
      <c r="AF1565" s="327"/>
    </row>
    <row customHeight="true" ht="16.071428571428573" r="1566">
      <c r="A1566" s="327"/>
      <c r="B1566" s="327"/>
      <c r="C1566" s="327"/>
      <c r="D1566" s="327"/>
      <c r="E1566" s="327"/>
      <c r="F1566" s="327"/>
      <c r="G1566" s="327"/>
      <c r="H1566" s="327"/>
      <c r="I1566" s="327"/>
      <c r="J1566" s="327"/>
      <c r="K1566" s="327"/>
      <c r="L1566" s="327"/>
      <c r="M1566" s="327"/>
      <c r="N1566" s="327"/>
      <c r="O1566" s="327"/>
      <c r="P1566" s="327"/>
      <c r="Q1566" s="327"/>
      <c r="R1566" s="327"/>
      <c r="S1566" s="327"/>
      <c r="T1566" s="327"/>
      <c r="U1566" s="327"/>
      <c r="V1566" s="327"/>
      <c r="W1566" s="327"/>
      <c r="X1566" s="327"/>
      <c r="Y1566" s="327"/>
      <c r="Z1566" s="327"/>
      <c r="AA1566" s="327"/>
      <c r="AB1566" s="327"/>
      <c r="AC1566" s="327"/>
      <c r="AD1566" s="327"/>
      <c r="AE1566" s="327"/>
      <c r="AF1566" s="327"/>
    </row>
    <row customHeight="true" ht="16.071428571428573" r="1567">
      <c r="A1567" s="327"/>
      <c r="B1567" s="327"/>
      <c r="C1567" s="327"/>
      <c r="D1567" s="327"/>
      <c r="E1567" s="327"/>
      <c r="F1567" s="327"/>
      <c r="G1567" s="327"/>
      <c r="H1567" s="327"/>
      <c r="I1567" s="327"/>
      <c r="J1567" s="327"/>
      <c r="K1567" s="327"/>
      <c r="L1567" s="327"/>
      <c r="M1567" s="327"/>
      <c r="N1567" s="327"/>
      <c r="O1567" s="327"/>
      <c r="P1567" s="327"/>
      <c r="Q1567" s="327"/>
      <c r="R1567" s="327"/>
      <c r="S1567" s="327"/>
      <c r="T1567" s="327"/>
      <c r="U1567" s="327"/>
      <c r="V1567" s="327"/>
      <c r="W1567" s="327"/>
      <c r="X1567" s="327"/>
      <c r="Y1567" s="327"/>
      <c r="Z1567" s="327"/>
      <c r="AA1567" s="327"/>
      <c r="AB1567" s="327"/>
      <c r="AC1567" s="327"/>
      <c r="AD1567" s="327"/>
      <c r="AE1567" s="327"/>
      <c r="AF1567" s="327"/>
    </row>
    <row customHeight="true" ht="16.071428571428573" r="1568">
      <c r="A1568" s="327"/>
      <c r="B1568" s="327"/>
      <c r="C1568" s="327"/>
      <c r="D1568" s="327"/>
      <c r="E1568" s="327"/>
      <c r="F1568" s="327"/>
      <c r="G1568" s="327"/>
      <c r="H1568" s="327"/>
      <c r="I1568" s="327"/>
      <c r="J1568" s="327"/>
      <c r="K1568" s="327"/>
      <c r="L1568" s="327"/>
      <c r="M1568" s="327"/>
      <c r="N1568" s="327"/>
      <c r="O1568" s="327"/>
      <c r="P1568" s="327"/>
      <c r="Q1568" s="327"/>
      <c r="R1568" s="327"/>
      <c r="S1568" s="327"/>
      <c r="T1568" s="327"/>
      <c r="U1568" s="327"/>
      <c r="V1568" s="327"/>
      <c r="W1568" s="327"/>
      <c r="X1568" s="327"/>
      <c r="Y1568" s="327"/>
      <c r="Z1568" s="327"/>
      <c r="AA1568" s="327"/>
      <c r="AB1568" s="327"/>
      <c r="AC1568" s="327"/>
      <c r="AD1568" s="327"/>
      <c r="AE1568" s="327"/>
      <c r="AF1568" s="327"/>
    </row>
    <row customHeight="true" ht="16.071428571428573" r="1569">
      <c r="A1569" s="327"/>
      <c r="B1569" s="327"/>
      <c r="C1569" s="327"/>
      <c r="D1569" s="327"/>
      <c r="E1569" s="327"/>
      <c r="F1569" s="327"/>
      <c r="G1569" s="327"/>
      <c r="H1569" s="327"/>
      <c r="I1569" s="327"/>
      <c r="J1569" s="327"/>
      <c r="K1569" s="327"/>
      <c r="L1569" s="327"/>
      <c r="M1569" s="327"/>
      <c r="N1569" s="327"/>
      <c r="O1569" s="327"/>
      <c r="P1569" s="327"/>
      <c r="Q1569" s="327"/>
      <c r="R1569" s="327"/>
      <c r="S1569" s="327"/>
      <c r="T1569" s="327"/>
      <c r="U1569" s="327"/>
      <c r="V1569" s="327"/>
      <c r="W1569" s="327"/>
      <c r="X1569" s="327"/>
      <c r="Y1569" s="327"/>
      <c r="Z1569" s="327"/>
      <c r="AA1569" s="327"/>
      <c r="AB1569" s="327"/>
      <c r="AC1569" s="327"/>
      <c r="AD1569" s="327"/>
      <c r="AE1569" s="327"/>
      <c r="AF1569" s="327"/>
    </row>
    <row customHeight="true" ht="16.071428571428573" r="1570">
      <c r="A1570" s="327"/>
      <c r="B1570" s="327"/>
      <c r="C1570" s="327"/>
      <c r="D1570" s="327"/>
      <c r="E1570" s="327"/>
      <c r="F1570" s="327"/>
      <c r="G1570" s="327"/>
      <c r="H1570" s="327"/>
      <c r="I1570" s="327"/>
      <c r="J1570" s="327"/>
      <c r="K1570" s="327"/>
      <c r="L1570" s="327"/>
      <c r="M1570" s="327"/>
      <c r="N1570" s="327"/>
      <c r="O1570" s="327"/>
      <c r="P1570" s="327"/>
      <c r="Q1570" s="327"/>
      <c r="R1570" s="327"/>
      <c r="S1570" s="327"/>
      <c r="T1570" s="327"/>
      <c r="U1570" s="327"/>
      <c r="V1570" s="327"/>
      <c r="W1570" s="327"/>
      <c r="X1570" s="327"/>
      <c r="Y1570" s="327"/>
      <c r="Z1570" s="327"/>
      <c r="AA1570" s="327"/>
      <c r="AB1570" s="327"/>
      <c r="AC1570" s="327"/>
      <c r="AD1570" s="327"/>
      <c r="AE1570" s="327"/>
      <c r="AF1570" s="327"/>
    </row>
    <row customHeight="true" ht="16.071428571428573" r="1571">
      <c r="A1571" s="327"/>
      <c r="B1571" s="327"/>
      <c r="C1571" s="327"/>
      <c r="D1571" s="327"/>
      <c r="E1571" s="327"/>
      <c r="F1571" s="327"/>
      <c r="G1571" s="327"/>
      <c r="H1571" s="327"/>
      <c r="I1571" s="327"/>
      <c r="J1571" s="327"/>
      <c r="K1571" s="327"/>
      <c r="L1571" s="327"/>
      <c r="M1571" s="327"/>
      <c r="N1571" s="327"/>
      <c r="O1571" s="327"/>
      <c r="P1571" s="327"/>
      <c r="Q1571" s="327"/>
      <c r="R1571" s="327"/>
      <c r="S1571" s="327"/>
      <c r="T1571" s="327"/>
      <c r="U1571" s="327"/>
      <c r="V1571" s="327"/>
      <c r="W1571" s="327"/>
      <c r="X1571" s="327"/>
      <c r="Y1571" s="327"/>
      <c r="Z1571" s="327"/>
      <c r="AA1571" s="327"/>
      <c r="AB1571" s="327"/>
      <c r="AC1571" s="327"/>
      <c r="AD1571" s="327"/>
      <c r="AE1571" s="327"/>
      <c r="AF1571" s="327"/>
    </row>
    <row customHeight="true" ht="16.071428571428573" r="1572">
      <c r="A1572" s="327"/>
      <c r="B1572" s="327"/>
      <c r="C1572" s="327"/>
      <c r="D1572" s="327"/>
      <c r="E1572" s="327"/>
      <c r="F1572" s="327"/>
      <c r="G1572" s="327"/>
      <c r="H1572" s="327"/>
      <c r="I1572" s="327"/>
      <c r="J1572" s="327"/>
      <c r="K1572" s="327"/>
      <c r="L1572" s="327"/>
      <c r="M1572" s="327"/>
      <c r="N1572" s="327"/>
      <c r="O1572" s="327"/>
      <c r="P1572" s="327"/>
      <c r="Q1572" s="327"/>
      <c r="R1572" s="327"/>
      <c r="S1572" s="327"/>
      <c r="T1572" s="327"/>
      <c r="U1572" s="327"/>
      <c r="V1572" s="327"/>
      <c r="W1572" s="327"/>
      <c r="X1572" s="327"/>
      <c r="Y1572" s="327"/>
      <c r="Z1572" s="327"/>
      <c r="AA1572" s="327"/>
      <c r="AB1572" s="327"/>
      <c r="AC1572" s="327"/>
      <c r="AD1572" s="327"/>
      <c r="AE1572" s="327"/>
      <c r="AF1572" s="327"/>
    </row>
    <row customHeight="true" ht="16.071428571428573" r="1573">
      <c r="A1573" s="327"/>
      <c r="B1573" s="327"/>
      <c r="C1573" s="327"/>
      <c r="D1573" s="327"/>
      <c r="E1573" s="327"/>
      <c r="F1573" s="327"/>
      <c r="G1573" s="327"/>
      <c r="H1573" s="327"/>
      <c r="I1573" s="327"/>
      <c r="J1573" s="327"/>
      <c r="K1573" s="327"/>
      <c r="L1573" s="327"/>
      <c r="M1573" s="327"/>
      <c r="N1573" s="327"/>
      <c r="O1573" s="327"/>
      <c r="P1573" s="327"/>
      <c r="Q1573" s="327"/>
      <c r="R1573" s="327"/>
      <c r="S1573" s="327"/>
      <c r="T1573" s="327"/>
      <c r="U1573" s="327"/>
      <c r="V1573" s="327"/>
      <c r="W1573" s="327"/>
      <c r="X1573" s="327"/>
      <c r="Y1573" s="327"/>
      <c r="Z1573" s="327"/>
      <c r="AA1573" s="327"/>
      <c r="AB1573" s="327"/>
      <c r="AC1573" s="327"/>
      <c r="AD1573" s="327"/>
      <c r="AE1573" s="327"/>
      <c r="AF1573" s="327"/>
    </row>
    <row customHeight="true" ht="16.071428571428573" r="1574">
      <c r="A1574" s="327"/>
      <c r="B1574" s="327"/>
      <c r="C1574" s="327"/>
      <c r="D1574" s="327"/>
      <c r="E1574" s="327"/>
      <c r="F1574" s="327"/>
      <c r="G1574" s="327"/>
      <c r="H1574" s="327"/>
      <c r="I1574" s="327"/>
      <c r="J1574" s="327"/>
      <c r="K1574" s="327"/>
      <c r="L1574" s="327"/>
      <c r="M1574" s="327"/>
      <c r="N1574" s="327"/>
      <c r="O1574" s="327"/>
      <c r="P1574" s="327"/>
      <c r="Q1574" s="327"/>
      <c r="R1574" s="327"/>
      <c r="S1574" s="327"/>
      <c r="T1574" s="327"/>
      <c r="U1574" s="327"/>
      <c r="V1574" s="327"/>
      <c r="W1574" s="327"/>
      <c r="X1574" s="327"/>
      <c r="Y1574" s="327"/>
      <c r="Z1574" s="327"/>
      <c r="AA1574" s="327"/>
      <c r="AB1574" s="327"/>
      <c r="AC1574" s="327"/>
      <c r="AD1574" s="327"/>
      <c r="AE1574" s="327"/>
      <c r="AF1574" s="327"/>
    </row>
    <row customHeight="true" ht="16.071428571428573" r="1575">
      <c r="A1575" s="327"/>
      <c r="B1575" s="327"/>
      <c r="C1575" s="327"/>
      <c r="D1575" s="327"/>
      <c r="E1575" s="327"/>
      <c r="F1575" s="327"/>
      <c r="G1575" s="327"/>
      <c r="H1575" s="327"/>
      <c r="I1575" s="327"/>
      <c r="J1575" s="327"/>
      <c r="K1575" s="327"/>
      <c r="L1575" s="327"/>
      <c r="M1575" s="327"/>
      <c r="N1575" s="327"/>
      <c r="O1575" s="327"/>
      <c r="P1575" s="327"/>
      <c r="Q1575" s="327"/>
      <c r="R1575" s="327"/>
      <c r="S1575" s="327"/>
      <c r="T1575" s="327"/>
      <c r="U1575" s="327"/>
      <c r="V1575" s="327"/>
      <c r="W1575" s="327"/>
      <c r="X1575" s="327"/>
      <c r="Y1575" s="327"/>
      <c r="Z1575" s="327"/>
      <c r="AA1575" s="327"/>
      <c r="AB1575" s="327"/>
      <c r="AC1575" s="327"/>
      <c r="AD1575" s="327"/>
      <c r="AE1575" s="327"/>
      <c r="AF1575" s="327"/>
    </row>
    <row customHeight="true" ht="16.071428571428573" r="1576">
      <c r="A1576" s="327"/>
      <c r="B1576" s="327"/>
      <c r="C1576" s="327"/>
      <c r="D1576" s="327"/>
      <c r="E1576" s="327"/>
      <c r="F1576" s="327"/>
      <c r="G1576" s="327"/>
      <c r="H1576" s="327"/>
      <c r="I1576" s="327"/>
      <c r="J1576" s="327"/>
      <c r="K1576" s="327"/>
      <c r="L1576" s="327"/>
      <c r="M1576" s="327"/>
      <c r="N1576" s="327"/>
      <c r="O1576" s="327"/>
      <c r="P1576" s="327"/>
      <c r="Q1576" s="327"/>
      <c r="R1576" s="327"/>
      <c r="S1576" s="327"/>
      <c r="T1576" s="327"/>
      <c r="U1576" s="327"/>
      <c r="V1576" s="327"/>
      <c r="W1576" s="327"/>
      <c r="X1576" s="327"/>
      <c r="Y1576" s="327"/>
      <c r="Z1576" s="327"/>
      <c r="AA1576" s="327"/>
      <c r="AB1576" s="327"/>
      <c r="AC1576" s="327"/>
      <c r="AD1576" s="327"/>
      <c r="AE1576" s="327"/>
      <c r="AF1576" s="327"/>
    </row>
    <row customHeight="true" ht="16.071428571428573" r="1577">
      <c r="A1577" s="327"/>
      <c r="B1577" s="327"/>
      <c r="C1577" s="327"/>
      <c r="D1577" s="327"/>
      <c r="E1577" s="327"/>
      <c r="F1577" s="327"/>
      <c r="G1577" s="327"/>
      <c r="H1577" s="327"/>
      <c r="I1577" s="327"/>
      <c r="J1577" s="327"/>
      <c r="K1577" s="327"/>
      <c r="L1577" s="327"/>
      <c r="M1577" s="327"/>
      <c r="N1577" s="327"/>
      <c r="O1577" s="327"/>
      <c r="P1577" s="327"/>
      <c r="Q1577" s="327"/>
      <c r="R1577" s="327"/>
      <c r="S1577" s="327"/>
      <c r="T1577" s="327"/>
      <c r="U1577" s="327"/>
      <c r="V1577" s="327"/>
      <c r="W1577" s="327"/>
      <c r="X1577" s="327"/>
      <c r="Y1577" s="327"/>
      <c r="Z1577" s="327"/>
      <c r="AA1577" s="327"/>
      <c r="AB1577" s="327"/>
      <c r="AC1577" s="327"/>
      <c r="AD1577" s="327"/>
      <c r="AE1577" s="327"/>
      <c r="AF1577" s="327"/>
    </row>
    <row customHeight="true" ht="16.071428571428573" r="1578">
      <c r="A1578" s="327"/>
      <c r="B1578" s="327"/>
      <c r="C1578" s="327"/>
      <c r="D1578" s="327"/>
      <c r="E1578" s="327"/>
      <c r="F1578" s="327"/>
      <c r="G1578" s="327"/>
      <c r="H1578" s="327"/>
      <c r="I1578" s="327"/>
      <c r="J1578" s="327"/>
      <c r="K1578" s="327"/>
      <c r="L1578" s="327"/>
      <c r="M1578" s="327"/>
      <c r="N1578" s="327"/>
      <c r="O1578" s="327"/>
      <c r="P1578" s="327"/>
      <c r="Q1578" s="327"/>
      <c r="R1578" s="327"/>
      <c r="S1578" s="327"/>
      <c r="T1578" s="327"/>
      <c r="U1578" s="327"/>
      <c r="V1578" s="327"/>
      <c r="W1578" s="327"/>
      <c r="X1578" s="327"/>
      <c r="Y1578" s="327"/>
      <c r="Z1578" s="327"/>
      <c r="AA1578" s="327"/>
      <c r="AB1578" s="327"/>
      <c r="AC1578" s="327"/>
      <c r="AD1578" s="327"/>
      <c r="AE1578" s="327"/>
      <c r="AF1578" s="327"/>
    </row>
    <row customHeight="true" ht="16.071428571428573" r="1579">
      <c r="A1579" s="327"/>
      <c r="B1579" s="327"/>
      <c r="C1579" s="327"/>
      <c r="D1579" s="327"/>
      <c r="E1579" s="327"/>
      <c r="F1579" s="327"/>
      <c r="G1579" s="327"/>
      <c r="H1579" s="327"/>
      <c r="I1579" s="327"/>
      <c r="J1579" s="327"/>
      <c r="K1579" s="327"/>
      <c r="L1579" s="327"/>
      <c r="M1579" s="327"/>
      <c r="N1579" s="327"/>
      <c r="O1579" s="327"/>
      <c r="P1579" s="327"/>
      <c r="Q1579" s="327"/>
      <c r="R1579" s="327"/>
      <c r="S1579" s="327"/>
      <c r="T1579" s="327"/>
      <c r="U1579" s="327"/>
      <c r="V1579" s="327"/>
      <c r="W1579" s="327"/>
      <c r="X1579" s="327"/>
      <c r="Y1579" s="327"/>
      <c r="Z1579" s="327"/>
      <c r="AA1579" s="327"/>
      <c r="AB1579" s="327"/>
      <c r="AC1579" s="327"/>
      <c r="AD1579" s="327"/>
      <c r="AE1579" s="327"/>
      <c r="AF1579" s="327"/>
    </row>
    <row customHeight="true" ht="16.071428571428573" r="1580">
      <c r="A1580" s="327"/>
      <c r="B1580" s="327"/>
      <c r="C1580" s="327"/>
      <c r="D1580" s="327"/>
      <c r="E1580" s="327"/>
      <c r="F1580" s="327"/>
      <c r="G1580" s="327"/>
      <c r="H1580" s="327"/>
      <c r="I1580" s="327"/>
      <c r="J1580" s="327"/>
      <c r="K1580" s="327"/>
      <c r="L1580" s="327"/>
      <c r="M1580" s="327"/>
      <c r="N1580" s="327"/>
      <c r="O1580" s="327"/>
      <c r="P1580" s="327"/>
      <c r="Q1580" s="327"/>
      <c r="R1580" s="327"/>
      <c r="S1580" s="327"/>
      <c r="T1580" s="327"/>
      <c r="U1580" s="327"/>
      <c r="V1580" s="327"/>
      <c r="W1580" s="327"/>
      <c r="X1580" s="327"/>
      <c r="Y1580" s="327"/>
      <c r="Z1580" s="327"/>
      <c r="AA1580" s="327"/>
      <c r="AB1580" s="327"/>
      <c r="AC1580" s="327"/>
      <c r="AD1580" s="327"/>
      <c r="AE1580" s="327"/>
      <c r="AF1580" s="327"/>
    </row>
    <row customHeight="true" ht="16.071428571428573" r="1581">
      <c r="A1581" s="327"/>
      <c r="B1581" s="327"/>
      <c r="C1581" s="327"/>
      <c r="D1581" s="327"/>
      <c r="E1581" s="327"/>
      <c r="F1581" s="327"/>
      <c r="G1581" s="327"/>
      <c r="H1581" s="327"/>
      <c r="I1581" s="327"/>
      <c r="J1581" s="327"/>
      <c r="K1581" s="327"/>
      <c r="L1581" s="327"/>
      <c r="M1581" s="327"/>
      <c r="N1581" s="327"/>
      <c r="O1581" s="327"/>
      <c r="P1581" s="327"/>
      <c r="Q1581" s="327"/>
      <c r="R1581" s="327"/>
      <c r="S1581" s="327"/>
      <c r="T1581" s="327"/>
      <c r="U1581" s="327"/>
      <c r="V1581" s="327"/>
      <c r="W1581" s="327"/>
      <c r="X1581" s="327"/>
      <c r="Y1581" s="327"/>
      <c r="Z1581" s="327"/>
      <c r="AA1581" s="327"/>
      <c r="AB1581" s="327"/>
      <c r="AC1581" s="327"/>
      <c r="AD1581" s="327"/>
      <c r="AE1581" s="327"/>
      <c r="AF1581" s="327"/>
    </row>
    <row customHeight="true" ht="16.071428571428573" r="1582">
      <c r="A1582" s="327"/>
      <c r="B1582" s="327"/>
      <c r="C1582" s="327"/>
      <c r="D1582" s="327"/>
      <c r="E1582" s="327"/>
      <c r="F1582" s="327"/>
      <c r="G1582" s="327"/>
      <c r="H1582" s="327"/>
      <c r="I1582" s="327"/>
      <c r="J1582" s="327"/>
      <c r="K1582" s="327"/>
      <c r="L1582" s="327"/>
      <c r="M1582" s="327"/>
      <c r="N1582" s="327"/>
      <c r="O1582" s="327"/>
      <c r="P1582" s="327"/>
      <c r="Q1582" s="327"/>
      <c r="R1582" s="327"/>
      <c r="S1582" s="327"/>
      <c r="T1582" s="327"/>
      <c r="U1582" s="327"/>
      <c r="V1582" s="327"/>
      <c r="W1582" s="327"/>
      <c r="X1582" s="327"/>
      <c r="Y1582" s="327"/>
      <c r="Z1582" s="327"/>
      <c r="AA1582" s="327"/>
      <c r="AB1582" s="327"/>
      <c r="AC1582" s="327"/>
      <c r="AD1582" s="327"/>
      <c r="AE1582" s="327"/>
      <c r="AF1582" s="327"/>
    </row>
    <row customHeight="true" ht="16.071428571428573" r="1583">
      <c r="A1583" s="327"/>
      <c r="B1583" s="327"/>
      <c r="C1583" s="327"/>
      <c r="D1583" s="327"/>
      <c r="E1583" s="327"/>
      <c r="F1583" s="327"/>
      <c r="G1583" s="327"/>
      <c r="H1583" s="327"/>
      <c r="I1583" s="327"/>
      <c r="J1583" s="327"/>
      <c r="K1583" s="327"/>
      <c r="L1583" s="327"/>
      <c r="M1583" s="327"/>
      <c r="N1583" s="327"/>
      <c r="O1583" s="327"/>
      <c r="P1583" s="327"/>
      <c r="Q1583" s="327"/>
      <c r="R1583" s="327"/>
      <c r="S1583" s="327"/>
      <c r="T1583" s="327"/>
      <c r="U1583" s="327"/>
      <c r="V1583" s="327"/>
      <c r="W1583" s="327"/>
      <c r="X1583" s="327"/>
      <c r="Y1583" s="327"/>
      <c r="Z1583" s="327"/>
      <c r="AA1583" s="327"/>
      <c r="AB1583" s="327"/>
      <c r="AC1583" s="327"/>
      <c r="AD1583" s="327"/>
      <c r="AE1583" s="327"/>
      <c r="AF1583" s="327"/>
    </row>
    <row customHeight="true" ht="16.071428571428573" r="1584">
      <c r="A1584" s="327"/>
      <c r="B1584" s="327"/>
      <c r="C1584" s="327"/>
      <c r="D1584" s="327"/>
      <c r="E1584" s="327"/>
      <c r="F1584" s="327"/>
      <c r="G1584" s="327"/>
      <c r="H1584" s="327"/>
      <c r="I1584" s="327"/>
      <c r="J1584" s="327"/>
      <c r="K1584" s="327"/>
      <c r="L1584" s="327"/>
      <c r="M1584" s="327"/>
      <c r="N1584" s="327"/>
      <c r="O1584" s="327"/>
      <c r="P1584" s="327"/>
      <c r="Q1584" s="327"/>
      <c r="R1584" s="327"/>
      <c r="S1584" s="327"/>
      <c r="T1584" s="327"/>
      <c r="U1584" s="327"/>
      <c r="V1584" s="327"/>
      <c r="W1584" s="327"/>
      <c r="X1584" s="327"/>
      <c r="Y1584" s="327"/>
      <c r="Z1584" s="327"/>
      <c r="AA1584" s="327"/>
      <c r="AB1584" s="327"/>
      <c r="AC1584" s="327"/>
      <c r="AD1584" s="327"/>
      <c r="AE1584" s="327"/>
      <c r="AF1584" s="327"/>
    </row>
    <row customHeight="true" ht="16.071428571428573" r="1585">
      <c r="A1585" s="327"/>
      <c r="B1585" s="327"/>
      <c r="C1585" s="327"/>
      <c r="D1585" s="327"/>
      <c r="E1585" s="327"/>
      <c r="F1585" s="327"/>
      <c r="G1585" s="327"/>
      <c r="H1585" s="327"/>
      <c r="I1585" s="327"/>
      <c r="J1585" s="327"/>
      <c r="K1585" s="327"/>
      <c r="L1585" s="327"/>
      <c r="M1585" s="327"/>
      <c r="N1585" s="327"/>
      <c r="O1585" s="327"/>
      <c r="P1585" s="327"/>
      <c r="Q1585" s="327"/>
      <c r="R1585" s="327"/>
      <c r="S1585" s="327"/>
      <c r="T1585" s="327"/>
      <c r="U1585" s="327"/>
      <c r="V1585" s="327"/>
      <c r="W1585" s="327"/>
      <c r="X1585" s="327"/>
      <c r="Y1585" s="327"/>
      <c r="Z1585" s="327"/>
      <c r="AA1585" s="327"/>
      <c r="AB1585" s="327"/>
      <c r="AC1585" s="327"/>
      <c r="AD1585" s="327"/>
      <c r="AE1585" s="327"/>
      <c r="AF1585" s="327"/>
    </row>
    <row customHeight="true" ht="16.071428571428573" r="1586">
      <c r="A1586" s="327"/>
      <c r="B1586" s="327"/>
      <c r="C1586" s="327"/>
      <c r="D1586" s="327"/>
      <c r="E1586" s="327"/>
      <c r="F1586" s="327"/>
      <c r="G1586" s="327"/>
      <c r="H1586" s="327"/>
      <c r="I1586" s="327"/>
      <c r="J1586" s="327"/>
      <c r="K1586" s="327"/>
      <c r="L1586" s="327"/>
      <c r="M1586" s="327"/>
      <c r="N1586" s="327"/>
      <c r="O1586" s="327"/>
      <c r="P1586" s="327"/>
      <c r="Q1586" s="327"/>
      <c r="R1586" s="327"/>
      <c r="S1586" s="327"/>
      <c r="T1586" s="327"/>
      <c r="U1586" s="327"/>
      <c r="V1586" s="327"/>
      <c r="W1586" s="327"/>
      <c r="X1586" s="327"/>
      <c r="Y1586" s="327"/>
      <c r="Z1586" s="327"/>
      <c r="AA1586" s="327"/>
      <c r="AB1586" s="327"/>
      <c r="AC1586" s="327"/>
      <c r="AD1586" s="327"/>
      <c r="AE1586" s="327"/>
      <c r="AF1586" s="327"/>
    </row>
    <row customHeight="true" ht="16.071428571428573" r="1587">
      <c r="A1587" s="327"/>
      <c r="B1587" s="327"/>
      <c r="C1587" s="327"/>
      <c r="D1587" s="327"/>
      <c r="E1587" s="327"/>
      <c r="F1587" s="327"/>
      <c r="G1587" s="327"/>
      <c r="H1587" s="327"/>
      <c r="I1587" s="327"/>
      <c r="J1587" s="327"/>
      <c r="K1587" s="327"/>
      <c r="L1587" s="327"/>
      <c r="M1587" s="327"/>
      <c r="N1587" s="327"/>
      <c r="O1587" s="327"/>
      <c r="P1587" s="327"/>
      <c r="Q1587" s="327"/>
      <c r="R1587" s="327"/>
      <c r="S1587" s="327"/>
      <c r="T1587" s="327"/>
      <c r="U1587" s="327"/>
      <c r="V1587" s="327"/>
      <c r="W1587" s="327"/>
      <c r="X1587" s="327"/>
      <c r="Y1587" s="327"/>
      <c r="Z1587" s="327"/>
      <c r="AA1587" s="327"/>
      <c r="AB1587" s="327"/>
      <c r="AC1587" s="327"/>
      <c r="AD1587" s="327"/>
      <c r="AE1587" s="327"/>
      <c r="AF1587" s="327"/>
    </row>
    <row customHeight="true" ht="16.071428571428573" r="1588">
      <c r="A1588" s="327"/>
      <c r="B1588" s="327"/>
      <c r="C1588" s="327"/>
      <c r="D1588" s="327"/>
      <c r="E1588" s="327"/>
      <c r="F1588" s="327"/>
      <c r="G1588" s="327"/>
      <c r="H1588" s="327"/>
      <c r="I1588" s="327"/>
      <c r="J1588" s="327"/>
      <c r="K1588" s="327"/>
      <c r="L1588" s="327"/>
      <c r="M1588" s="327"/>
      <c r="N1588" s="327"/>
      <c r="O1588" s="327"/>
      <c r="P1588" s="327"/>
      <c r="Q1588" s="327"/>
      <c r="R1588" s="327"/>
      <c r="S1588" s="327"/>
      <c r="T1588" s="327"/>
      <c r="U1588" s="327"/>
      <c r="V1588" s="327"/>
      <c r="W1588" s="327"/>
      <c r="X1588" s="327"/>
      <c r="Y1588" s="327"/>
      <c r="Z1588" s="327"/>
      <c r="AA1588" s="327"/>
      <c r="AB1588" s="327"/>
      <c r="AC1588" s="327"/>
      <c r="AD1588" s="327"/>
      <c r="AE1588" s="327"/>
      <c r="AF1588" s="327"/>
    </row>
    <row customHeight="true" ht="16.071428571428573" r="1589">
      <c r="A1589" s="327"/>
      <c r="B1589" s="327"/>
      <c r="C1589" s="327"/>
      <c r="D1589" s="327"/>
      <c r="E1589" s="327"/>
      <c r="F1589" s="327"/>
      <c r="G1589" s="327"/>
      <c r="H1589" s="327"/>
      <c r="I1589" s="327"/>
      <c r="J1589" s="327"/>
      <c r="K1589" s="327"/>
      <c r="L1589" s="327"/>
      <c r="M1589" s="327"/>
      <c r="N1589" s="327"/>
      <c r="O1589" s="327"/>
      <c r="P1589" s="327"/>
      <c r="Q1589" s="327"/>
      <c r="R1589" s="327"/>
      <c r="S1589" s="327"/>
      <c r="T1589" s="327"/>
      <c r="U1589" s="327"/>
      <c r="V1589" s="327"/>
      <c r="W1589" s="327"/>
      <c r="X1589" s="327"/>
      <c r="Y1589" s="327"/>
      <c r="Z1589" s="327"/>
      <c r="AA1589" s="327"/>
      <c r="AB1589" s="327"/>
      <c r="AC1589" s="327"/>
      <c r="AD1589" s="327"/>
      <c r="AE1589" s="327"/>
      <c r="AF1589" s="327"/>
    </row>
    <row customHeight="true" ht="16.071428571428573" r="1590">
      <c r="A1590" s="327"/>
      <c r="B1590" s="327"/>
      <c r="C1590" s="327"/>
      <c r="D1590" s="327"/>
      <c r="E1590" s="327"/>
      <c r="F1590" s="327"/>
      <c r="G1590" s="327"/>
      <c r="H1590" s="327"/>
      <c r="I1590" s="327"/>
      <c r="J1590" s="327"/>
      <c r="K1590" s="327"/>
      <c r="L1590" s="327"/>
      <c r="M1590" s="327"/>
      <c r="N1590" s="327"/>
      <c r="O1590" s="327"/>
      <c r="P1590" s="327"/>
      <c r="Q1590" s="327"/>
      <c r="R1590" s="327"/>
      <c r="S1590" s="327"/>
      <c r="T1590" s="327"/>
      <c r="U1590" s="327"/>
      <c r="V1590" s="327"/>
      <c r="W1590" s="327"/>
      <c r="X1590" s="327"/>
      <c r="Y1590" s="327"/>
      <c r="Z1590" s="327"/>
      <c r="AA1590" s="327"/>
      <c r="AB1590" s="327"/>
      <c r="AC1590" s="327"/>
      <c r="AD1590" s="327"/>
      <c r="AE1590" s="327"/>
      <c r="AF1590" s="327"/>
    </row>
    <row customHeight="true" ht="16.071428571428573" r="1591">
      <c r="A1591" s="327"/>
      <c r="B1591" s="327"/>
      <c r="C1591" s="327"/>
      <c r="D1591" s="327"/>
      <c r="E1591" s="327"/>
      <c r="F1591" s="327"/>
      <c r="G1591" s="327"/>
      <c r="H1591" s="327"/>
      <c r="I1591" s="327"/>
      <c r="J1591" s="327"/>
      <c r="K1591" s="327"/>
      <c r="L1591" s="327"/>
      <c r="M1591" s="327"/>
      <c r="N1591" s="327"/>
      <c r="O1591" s="327"/>
      <c r="P1591" s="327"/>
      <c r="Q1591" s="327"/>
      <c r="R1591" s="327"/>
      <c r="S1591" s="327"/>
      <c r="T1591" s="327"/>
      <c r="U1591" s="327"/>
      <c r="V1591" s="327"/>
      <c r="W1591" s="327"/>
      <c r="X1591" s="327"/>
      <c r="Y1591" s="327"/>
      <c r="Z1591" s="327"/>
      <c r="AA1591" s="327"/>
      <c r="AB1591" s="327"/>
      <c r="AC1591" s="327"/>
      <c r="AD1591" s="327"/>
      <c r="AE1591" s="327"/>
      <c r="AF1591" s="327"/>
    </row>
    <row customHeight="true" ht="16.071428571428573" r="1592">
      <c r="A1592" s="327"/>
      <c r="B1592" s="327"/>
      <c r="C1592" s="327"/>
      <c r="D1592" s="327"/>
      <c r="E1592" s="327"/>
      <c r="F1592" s="327"/>
      <c r="G1592" s="327"/>
      <c r="H1592" s="327"/>
      <c r="I1592" s="327"/>
      <c r="J1592" s="327"/>
      <c r="K1592" s="327"/>
      <c r="L1592" s="327"/>
      <c r="M1592" s="327"/>
      <c r="N1592" s="327"/>
      <c r="O1592" s="327"/>
      <c r="P1592" s="327"/>
      <c r="Q1592" s="327"/>
      <c r="R1592" s="327"/>
      <c r="S1592" s="327"/>
      <c r="T1592" s="327"/>
      <c r="U1592" s="327"/>
      <c r="V1592" s="327"/>
      <c r="W1592" s="327"/>
      <c r="X1592" s="327"/>
      <c r="Y1592" s="327"/>
      <c r="Z1592" s="327"/>
      <c r="AA1592" s="327"/>
      <c r="AB1592" s="327"/>
      <c r="AC1592" s="327"/>
      <c r="AD1592" s="327"/>
      <c r="AE1592" s="327"/>
      <c r="AF1592" s="327"/>
    </row>
    <row customHeight="true" ht="16.071428571428573" r="1593">
      <c r="A1593" s="327"/>
      <c r="B1593" s="327"/>
      <c r="C1593" s="327"/>
      <c r="D1593" s="327"/>
      <c r="E1593" s="327"/>
      <c r="F1593" s="327"/>
      <c r="G1593" s="327"/>
      <c r="H1593" s="327"/>
      <c r="I1593" s="327"/>
      <c r="J1593" s="327"/>
      <c r="K1593" s="327"/>
      <c r="L1593" s="327"/>
      <c r="M1593" s="327"/>
      <c r="N1593" s="327"/>
      <c r="O1593" s="327"/>
      <c r="P1593" s="327"/>
      <c r="Q1593" s="327"/>
      <c r="R1593" s="327"/>
      <c r="S1593" s="327"/>
      <c r="T1593" s="327"/>
      <c r="U1593" s="327"/>
      <c r="V1593" s="327"/>
      <c r="W1593" s="327"/>
      <c r="X1593" s="327"/>
      <c r="Y1593" s="327"/>
      <c r="Z1593" s="327"/>
      <c r="AA1593" s="327"/>
      <c r="AB1593" s="327"/>
      <c r="AC1593" s="327"/>
      <c r="AD1593" s="327"/>
      <c r="AE1593" s="327"/>
      <c r="AF1593" s="327"/>
    </row>
    <row customHeight="true" ht="16.071428571428573" r="1594">
      <c r="A1594" s="327"/>
      <c r="B1594" s="327"/>
      <c r="C1594" s="327"/>
      <c r="D1594" s="327"/>
      <c r="E1594" s="327"/>
      <c r="F1594" s="327"/>
      <c r="G1594" s="327"/>
      <c r="H1594" s="327"/>
      <c r="I1594" s="327"/>
      <c r="J1594" s="327"/>
      <c r="K1594" s="327"/>
      <c r="L1594" s="327"/>
      <c r="M1594" s="327"/>
      <c r="N1594" s="327"/>
      <c r="O1594" s="327"/>
      <c r="P1594" s="327"/>
      <c r="Q1594" s="327"/>
      <c r="R1594" s="327"/>
      <c r="S1594" s="327"/>
      <c r="T1594" s="327"/>
      <c r="U1594" s="327"/>
      <c r="V1594" s="327"/>
      <c r="W1594" s="327"/>
      <c r="X1594" s="327"/>
      <c r="Y1594" s="327"/>
      <c r="Z1594" s="327"/>
      <c r="AA1594" s="327"/>
      <c r="AB1594" s="327"/>
      <c r="AC1594" s="327"/>
      <c r="AD1594" s="327"/>
      <c r="AE1594" s="327"/>
      <c r="AF1594" s="327"/>
    </row>
    <row customHeight="true" ht="16.071428571428573" r="1595">
      <c r="A1595" s="327"/>
      <c r="B1595" s="327"/>
      <c r="C1595" s="327"/>
      <c r="D1595" s="327"/>
      <c r="E1595" s="327"/>
      <c r="F1595" s="327"/>
      <c r="G1595" s="327"/>
      <c r="H1595" s="327"/>
      <c r="I1595" s="327"/>
      <c r="J1595" s="327"/>
      <c r="K1595" s="327"/>
      <c r="L1595" s="327"/>
      <c r="M1595" s="327"/>
      <c r="N1595" s="327"/>
      <c r="O1595" s="327"/>
      <c r="P1595" s="327"/>
      <c r="Q1595" s="327"/>
      <c r="R1595" s="327"/>
      <c r="S1595" s="327"/>
      <c r="T1595" s="327"/>
      <c r="U1595" s="327"/>
      <c r="V1595" s="327"/>
      <c r="W1595" s="327"/>
      <c r="X1595" s="327"/>
      <c r="Y1595" s="327"/>
      <c r="Z1595" s="327"/>
      <c r="AA1595" s="327"/>
      <c r="AB1595" s="327"/>
      <c r="AC1595" s="327"/>
      <c r="AD1595" s="327"/>
      <c r="AE1595" s="327"/>
      <c r="AF1595" s="327"/>
    </row>
    <row customHeight="true" ht="16.071428571428573" r="1596">
      <c r="A1596" s="327"/>
      <c r="B1596" s="327"/>
      <c r="C1596" s="327"/>
      <c r="D1596" s="327"/>
      <c r="E1596" s="327"/>
      <c r="F1596" s="327"/>
      <c r="G1596" s="327"/>
      <c r="H1596" s="327"/>
      <c r="I1596" s="327"/>
      <c r="J1596" s="327"/>
      <c r="K1596" s="327"/>
      <c r="L1596" s="327"/>
      <c r="M1596" s="327"/>
      <c r="N1596" s="327"/>
      <c r="O1596" s="327"/>
      <c r="P1596" s="327"/>
      <c r="Q1596" s="327"/>
      <c r="R1596" s="327"/>
      <c r="S1596" s="327"/>
      <c r="T1596" s="327"/>
      <c r="U1596" s="327"/>
      <c r="V1596" s="327"/>
      <c r="W1596" s="327"/>
      <c r="X1596" s="327"/>
      <c r="Y1596" s="327"/>
      <c r="Z1596" s="327"/>
      <c r="AA1596" s="327"/>
      <c r="AB1596" s="327"/>
      <c r="AC1596" s="327"/>
      <c r="AD1596" s="327"/>
      <c r="AE1596" s="327"/>
      <c r="AF1596" s="327"/>
    </row>
    <row customHeight="true" ht="16.071428571428573" r="1597">
      <c r="A1597" s="327"/>
      <c r="B1597" s="327"/>
      <c r="C1597" s="327"/>
      <c r="D1597" s="327"/>
      <c r="E1597" s="327"/>
      <c r="F1597" s="327"/>
      <c r="G1597" s="327"/>
      <c r="H1597" s="327"/>
      <c r="I1597" s="327"/>
      <c r="J1597" s="327"/>
      <c r="K1597" s="327"/>
      <c r="L1597" s="327"/>
      <c r="M1597" s="327"/>
      <c r="N1597" s="327"/>
      <c r="O1597" s="327"/>
      <c r="P1597" s="327"/>
      <c r="Q1597" s="327"/>
      <c r="R1597" s="327"/>
      <c r="S1597" s="327"/>
      <c r="T1597" s="327"/>
      <c r="U1597" s="327"/>
      <c r="V1597" s="327"/>
      <c r="W1597" s="327"/>
      <c r="X1597" s="327"/>
      <c r="Y1597" s="327"/>
      <c r="Z1597" s="327"/>
      <c r="AA1597" s="327"/>
      <c r="AB1597" s="327"/>
      <c r="AC1597" s="327"/>
      <c r="AD1597" s="327"/>
      <c r="AE1597" s="327"/>
      <c r="AF1597" s="327"/>
    </row>
    <row customHeight="true" ht="16.071428571428573" r="1598">
      <c r="A1598" s="327"/>
      <c r="B1598" s="327"/>
      <c r="C1598" s="327"/>
      <c r="D1598" s="327"/>
      <c r="E1598" s="327"/>
      <c r="F1598" s="327"/>
      <c r="G1598" s="327"/>
      <c r="H1598" s="327"/>
      <c r="I1598" s="327"/>
      <c r="J1598" s="327"/>
      <c r="K1598" s="327"/>
      <c r="L1598" s="327"/>
      <c r="M1598" s="327"/>
      <c r="N1598" s="327"/>
      <c r="O1598" s="327"/>
      <c r="P1598" s="327"/>
      <c r="Q1598" s="327"/>
      <c r="R1598" s="327"/>
      <c r="S1598" s="327"/>
      <c r="T1598" s="327"/>
      <c r="U1598" s="327"/>
      <c r="V1598" s="327"/>
      <c r="W1598" s="327"/>
      <c r="X1598" s="327"/>
      <c r="Y1598" s="327"/>
      <c r="Z1598" s="327"/>
      <c r="AA1598" s="327"/>
      <c r="AB1598" s="327"/>
      <c r="AC1598" s="327"/>
      <c r="AD1598" s="327"/>
      <c r="AE1598" s="327"/>
      <c r="AF1598" s="327"/>
    </row>
    <row customHeight="true" ht="16.071428571428573" r="1599">
      <c r="A1599" s="327"/>
      <c r="B1599" s="327"/>
      <c r="C1599" s="327"/>
      <c r="D1599" s="327"/>
      <c r="E1599" s="327"/>
      <c r="F1599" s="327"/>
      <c r="G1599" s="327"/>
      <c r="H1599" s="327"/>
      <c r="I1599" s="327"/>
      <c r="J1599" s="327"/>
      <c r="K1599" s="327"/>
      <c r="L1599" s="327"/>
      <c r="M1599" s="327"/>
      <c r="N1599" s="327"/>
      <c r="O1599" s="327"/>
      <c r="P1599" s="327"/>
      <c r="Q1599" s="327"/>
      <c r="R1599" s="327"/>
      <c r="S1599" s="327"/>
      <c r="T1599" s="327"/>
      <c r="U1599" s="327"/>
      <c r="V1599" s="327"/>
      <c r="W1599" s="327"/>
      <c r="X1599" s="327"/>
      <c r="Y1599" s="327"/>
      <c r="Z1599" s="327"/>
      <c r="AA1599" s="327"/>
      <c r="AB1599" s="327"/>
      <c r="AC1599" s="327"/>
      <c r="AD1599" s="327"/>
      <c r="AE1599" s="327"/>
      <c r="AF1599" s="327"/>
    </row>
    <row customHeight="true" ht="16.071428571428573" r="1600">
      <c r="A1600" s="327"/>
      <c r="B1600" s="327"/>
      <c r="C1600" s="327"/>
      <c r="D1600" s="327"/>
      <c r="E1600" s="327"/>
      <c r="F1600" s="327"/>
      <c r="G1600" s="327"/>
      <c r="H1600" s="327"/>
      <c r="I1600" s="327"/>
      <c r="J1600" s="327"/>
      <c r="K1600" s="327"/>
      <c r="L1600" s="327"/>
      <c r="M1600" s="327"/>
      <c r="N1600" s="327"/>
      <c r="O1600" s="327"/>
      <c r="P1600" s="327"/>
      <c r="Q1600" s="327"/>
      <c r="R1600" s="327"/>
      <c r="S1600" s="327"/>
      <c r="T1600" s="327"/>
      <c r="U1600" s="327"/>
      <c r="V1600" s="327"/>
      <c r="W1600" s="327"/>
      <c r="X1600" s="327"/>
      <c r="Y1600" s="327"/>
      <c r="Z1600" s="327"/>
      <c r="AA1600" s="327"/>
      <c r="AB1600" s="327"/>
      <c r="AC1600" s="327"/>
      <c r="AD1600" s="327"/>
      <c r="AE1600" s="327"/>
      <c r="AF1600" s="327"/>
    </row>
    <row customHeight="true" ht="16.071428571428573" r="1601">
      <c r="A1601" s="327"/>
      <c r="B1601" s="327"/>
      <c r="C1601" s="327"/>
      <c r="D1601" s="327"/>
      <c r="E1601" s="327"/>
      <c r="F1601" s="327"/>
      <c r="G1601" s="327"/>
      <c r="H1601" s="327"/>
      <c r="I1601" s="327"/>
      <c r="J1601" s="327"/>
      <c r="K1601" s="327"/>
      <c r="L1601" s="327"/>
      <c r="M1601" s="327"/>
      <c r="N1601" s="327"/>
      <c r="O1601" s="327"/>
      <c r="P1601" s="327"/>
      <c r="Q1601" s="327"/>
      <c r="R1601" s="327"/>
      <c r="S1601" s="327"/>
      <c r="T1601" s="327"/>
      <c r="U1601" s="327"/>
      <c r="V1601" s="327"/>
      <c r="W1601" s="327"/>
      <c r="X1601" s="327"/>
      <c r="Y1601" s="327"/>
      <c r="Z1601" s="327"/>
      <c r="AA1601" s="327"/>
      <c r="AB1601" s="327"/>
      <c r="AC1601" s="327"/>
      <c r="AD1601" s="327"/>
      <c r="AE1601" s="327"/>
      <c r="AF1601" s="327"/>
    </row>
    <row customHeight="true" ht="16.071428571428573" r="1602">
      <c r="A1602" s="327"/>
      <c r="B1602" s="327"/>
      <c r="C1602" s="327"/>
      <c r="D1602" s="327"/>
      <c r="E1602" s="327"/>
      <c r="F1602" s="327"/>
      <c r="G1602" s="327"/>
      <c r="H1602" s="327"/>
      <c r="I1602" s="327"/>
      <c r="J1602" s="327"/>
      <c r="K1602" s="327"/>
      <c r="L1602" s="327"/>
      <c r="M1602" s="327"/>
      <c r="N1602" s="327"/>
      <c r="O1602" s="327"/>
      <c r="P1602" s="327"/>
      <c r="Q1602" s="327"/>
      <c r="R1602" s="327"/>
      <c r="S1602" s="327"/>
      <c r="T1602" s="327"/>
      <c r="U1602" s="327"/>
      <c r="V1602" s="327"/>
      <c r="W1602" s="327"/>
      <c r="X1602" s="327"/>
      <c r="Y1602" s="327"/>
      <c r="Z1602" s="327"/>
      <c r="AA1602" s="327"/>
      <c r="AB1602" s="327"/>
      <c r="AC1602" s="327"/>
      <c r="AD1602" s="327"/>
      <c r="AE1602" s="327"/>
      <c r="AF1602" s="327"/>
    </row>
    <row customHeight="true" ht="16.071428571428573" r="1603">
      <c r="A1603" s="327"/>
      <c r="B1603" s="327"/>
      <c r="C1603" s="327"/>
      <c r="D1603" s="327"/>
      <c r="E1603" s="327"/>
      <c r="F1603" s="327"/>
      <c r="G1603" s="327"/>
      <c r="H1603" s="327"/>
      <c r="I1603" s="327"/>
      <c r="J1603" s="327"/>
      <c r="K1603" s="327"/>
      <c r="L1603" s="327"/>
      <c r="M1603" s="327"/>
      <c r="N1603" s="327"/>
      <c r="O1603" s="327"/>
      <c r="P1603" s="327"/>
      <c r="Q1603" s="327"/>
      <c r="R1603" s="327"/>
      <c r="S1603" s="327"/>
      <c r="T1603" s="327"/>
      <c r="U1603" s="327"/>
      <c r="V1603" s="327"/>
      <c r="W1603" s="327"/>
      <c r="X1603" s="327"/>
      <c r="Y1603" s="327"/>
      <c r="Z1603" s="327"/>
      <c r="AA1603" s="327"/>
      <c r="AB1603" s="327"/>
      <c r="AC1603" s="327"/>
      <c r="AD1603" s="327"/>
      <c r="AE1603" s="327"/>
      <c r="AF1603" s="327"/>
    </row>
    <row customHeight="true" ht="16.071428571428573" r="1604">
      <c r="A1604" s="327"/>
      <c r="B1604" s="327"/>
      <c r="C1604" s="327"/>
      <c r="D1604" s="327"/>
      <c r="E1604" s="327"/>
      <c r="F1604" s="327"/>
      <c r="G1604" s="327"/>
      <c r="H1604" s="327"/>
      <c r="I1604" s="327"/>
      <c r="J1604" s="327"/>
      <c r="K1604" s="327"/>
      <c r="L1604" s="327"/>
      <c r="M1604" s="327"/>
      <c r="N1604" s="327"/>
      <c r="O1604" s="327"/>
      <c r="P1604" s="327"/>
      <c r="Q1604" s="327"/>
      <c r="R1604" s="327"/>
      <c r="S1604" s="327"/>
      <c r="T1604" s="327"/>
      <c r="U1604" s="327"/>
      <c r="V1604" s="327"/>
      <c r="W1604" s="327"/>
      <c r="X1604" s="327"/>
      <c r="Y1604" s="327"/>
      <c r="Z1604" s="327"/>
      <c r="AA1604" s="327"/>
      <c r="AB1604" s="327"/>
      <c r="AC1604" s="327"/>
      <c r="AD1604" s="327"/>
      <c r="AE1604" s="327"/>
      <c r="AF1604" s="327"/>
    </row>
    <row r="1605">
      <c r="A1605" s="327"/>
      <c r="B1605" s="327"/>
      <c r="C1605" s="327"/>
      <c r="D1605" s="327"/>
      <c r="E1605" s="327"/>
      <c r="F1605" s="327"/>
      <c r="G1605" s="327"/>
      <c r="H1605" s="327"/>
      <c r="I1605" s="327"/>
      <c r="J1605" s="327"/>
      <c r="K1605" s="327"/>
      <c r="L1605" s="327"/>
      <c r="M1605" s="327"/>
      <c r="N1605" s="327"/>
      <c r="O1605" s="327"/>
      <c r="P1605" s="327"/>
      <c r="Q1605" s="327"/>
      <c r="R1605" s="327"/>
      <c r="S1605" s="327"/>
      <c r="T1605" s="327"/>
      <c r="U1605" s="327"/>
      <c r="V1605" s="327"/>
      <c r="W1605" s="327"/>
      <c r="X1605" s="327"/>
      <c r="Y1605" s="327"/>
      <c r="Z1605" s="327"/>
      <c r="AA1605" s="327"/>
      <c r="AB1605" s="327"/>
      <c r="AC1605" s="327"/>
      <c r="AD1605" s="327"/>
      <c r="AE1605" s="327"/>
      <c r="AF1605" s="327"/>
    </row>
    <row r="1606">
      <c r="A1606" s="327"/>
      <c r="B1606" s="327"/>
      <c r="C1606" s="327"/>
      <c r="D1606" s="327"/>
      <c r="E1606" s="327"/>
      <c r="F1606" s="327"/>
      <c r="G1606" s="327"/>
      <c r="H1606" s="327"/>
      <c r="I1606" s="327"/>
      <c r="J1606" s="327"/>
      <c r="K1606" s="327"/>
      <c r="L1606" s="327"/>
      <c r="M1606" s="327"/>
      <c r="N1606" s="327"/>
      <c r="O1606" s="327"/>
      <c r="P1606" s="327"/>
      <c r="Q1606" s="327"/>
      <c r="R1606" s="327"/>
      <c r="S1606" s="327"/>
      <c r="T1606" s="327"/>
      <c r="U1606" s="327"/>
      <c r="V1606" s="327"/>
      <c r="W1606" s="327"/>
      <c r="X1606" s="327"/>
      <c r="Y1606" s="327"/>
      <c r="Z1606" s="327"/>
      <c r="AA1606" s="327"/>
      <c r="AB1606" s="327"/>
      <c r="AC1606" s="327"/>
      <c r="AD1606" s="327"/>
      <c r="AE1606" s="327"/>
      <c r="AF1606" s="327"/>
    </row>
    <row r="1607">
      <c r="A1607" s="327"/>
      <c r="B1607" s="327"/>
      <c r="C1607" s="327"/>
      <c r="D1607" s="327"/>
      <c r="E1607" s="327"/>
      <c r="F1607" s="327"/>
      <c r="G1607" s="327"/>
      <c r="H1607" s="327"/>
      <c r="I1607" s="327"/>
      <c r="J1607" s="327"/>
      <c r="K1607" s="327"/>
      <c r="L1607" s="327"/>
      <c r="M1607" s="327"/>
      <c r="N1607" s="327"/>
      <c r="O1607" s="327"/>
      <c r="P1607" s="327"/>
      <c r="Q1607" s="327"/>
      <c r="R1607" s="327"/>
      <c r="S1607" s="327"/>
      <c r="T1607" s="327"/>
      <c r="U1607" s="327"/>
      <c r="V1607" s="327"/>
      <c r="W1607" s="327"/>
      <c r="X1607" s="327"/>
      <c r="Y1607" s="327"/>
      <c r="Z1607" s="327"/>
      <c r="AA1607" s="327"/>
      <c r="AB1607" s="327"/>
      <c r="AC1607" s="327"/>
      <c r="AD1607" s="327"/>
      <c r="AE1607" s="327"/>
      <c r="AF1607" s="327"/>
    </row>
  </sheetData>
  <autoFilter ref="A1:AF1496"/>
  <mergeCells>
    <mergeCell ref="F1489:F1490"/>
    <mergeCell ref="Q1489:Q1490"/>
    <mergeCell ref="R1489:R1490"/>
    <mergeCell ref="S1489:S1490"/>
    <mergeCell ref="T1489:T1490"/>
    <mergeCell ref="U1489:U1490"/>
    <mergeCell ref="V1489:V1490"/>
    <mergeCell ref="W1489:W1490"/>
    <mergeCell ref="X1489:X1490"/>
    <mergeCell ref="Y1489:Y1490"/>
    <mergeCell ref="Z1489:Z1490"/>
    <mergeCell ref="AA1489:AA1490"/>
    <mergeCell ref="AB1489:AB1490"/>
    <mergeCell ref="AC1489:AC1490"/>
    <mergeCell ref="AD1489:AD1490"/>
    <mergeCell ref="AE1489:AE1490"/>
    <mergeCell ref="F1487:F1488"/>
    <mergeCell ref="Q1487:Q1488"/>
    <mergeCell ref="R1487:R1488"/>
    <mergeCell ref="S1487:S1488"/>
    <mergeCell ref="T1487:T1488"/>
    <mergeCell ref="U1487:U1488"/>
    <mergeCell ref="V1487:V1488"/>
    <mergeCell ref="W1487:W1488"/>
    <mergeCell ref="X1487:X1488"/>
    <mergeCell ref="Y1487:Y1488"/>
    <mergeCell ref="Z1487:Z1488"/>
    <mergeCell ref="AA1487:AA1488"/>
    <mergeCell ref="AB1487:AB1488"/>
    <mergeCell ref="AC1487:AC1488"/>
    <mergeCell ref="AD1487:AD1488"/>
    <mergeCell ref="AE1487:AE1488"/>
    <mergeCell ref="F1485:F1486"/>
    <mergeCell ref="Q1485:Q1486"/>
    <mergeCell ref="R1485:R1486"/>
    <mergeCell ref="S1485:S1486"/>
    <mergeCell ref="T1485:T1486"/>
    <mergeCell ref="U1485:U1486"/>
    <mergeCell ref="V1485:V1486"/>
    <mergeCell ref="W1485:W1486"/>
    <mergeCell ref="X1485:X1486"/>
    <mergeCell ref="Y1485:Y1486"/>
    <mergeCell ref="Z1485:Z1486"/>
    <mergeCell ref="AA1485:AA1486"/>
    <mergeCell ref="AB1485:AB1486"/>
    <mergeCell ref="AC1485:AC1486"/>
    <mergeCell ref="AD1485:AD1486"/>
    <mergeCell ref="AE1485:AE1486"/>
    <mergeCell ref="F1483:F1484"/>
    <mergeCell ref="Q1483:Q1484"/>
    <mergeCell ref="R1483:R1484"/>
    <mergeCell ref="S1483:S1484"/>
    <mergeCell ref="T1483:T1484"/>
    <mergeCell ref="U1483:U1484"/>
    <mergeCell ref="V1483:V1484"/>
    <mergeCell ref="W1483:W1484"/>
    <mergeCell ref="X1483:X1484"/>
    <mergeCell ref="Y1483:Y1484"/>
    <mergeCell ref="Z1483:Z1484"/>
    <mergeCell ref="AA1483:AA1484"/>
    <mergeCell ref="AB1483:AB1484"/>
    <mergeCell ref="AC1483:AC1484"/>
    <mergeCell ref="AD1483:AD1484"/>
    <mergeCell ref="AE1483:AE1484"/>
    <mergeCell ref="C1481:C1482"/>
    <mergeCell ref="F1481:F1482"/>
    <mergeCell ref="Q1481:Q1482"/>
    <mergeCell ref="R1481:R1482"/>
    <mergeCell ref="S1481:S1482"/>
    <mergeCell ref="T1481:T1482"/>
    <mergeCell ref="U1481:U1482"/>
    <mergeCell ref="V1481:V1482"/>
    <mergeCell ref="W1481:W1482"/>
    <mergeCell ref="X1481:X1482"/>
    <mergeCell ref="Y1481:Y1482"/>
    <mergeCell ref="Z1481:Z1482"/>
    <mergeCell ref="AA1481:AA1482"/>
    <mergeCell ref="AB1481:AB1482"/>
    <mergeCell ref="AC1481:AC1482"/>
    <mergeCell ref="AD1481:AD1482"/>
    <mergeCell ref="AE1481:AE1482"/>
    <mergeCell ref="F1478:F1479"/>
    <mergeCell ref="Q1478:Q1479"/>
    <mergeCell ref="R1478:R1479"/>
    <mergeCell ref="S1478:S1479"/>
    <mergeCell ref="T1478:T1479"/>
    <mergeCell ref="U1478:U1479"/>
    <mergeCell ref="V1478:V1479"/>
    <mergeCell ref="W1478:W1479"/>
    <mergeCell ref="X1478:X1479"/>
    <mergeCell ref="Y1478:Y1479"/>
    <mergeCell ref="Z1478:Z1479"/>
    <mergeCell ref="AA1478:AA1479"/>
    <mergeCell ref="AB1478:AB1479"/>
    <mergeCell ref="AC1478:AC1479"/>
    <mergeCell ref="AD1478:AD1479"/>
    <mergeCell ref="AE1478:AE1479"/>
    <mergeCell ref="F1476:F1477"/>
    <mergeCell ref="Q1476:Q1477"/>
    <mergeCell ref="R1476:R1477"/>
    <mergeCell ref="S1476:S1477"/>
    <mergeCell ref="T1476:T1477"/>
    <mergeCell ref="U1476:U1477"/>
    <mergeCell ref="V1476:V1477"/>
    <mergeCell ref="W1476:W1477"/>
    <mergeCell ref="X1476:X1477"/>
    <mergeCell ref="Y1476:Y1477"/>
    <mergeCell ref="Z1476:Z1477"/>
    <mergeCell ref="AA1476:AA1477"/>
    <mergeCell ref="AB1476:AB1477"/>
    <mergeCell ref="AC1476:AC1477"/>
    <mergeCell ref="AD1476:AD1477"/>
    <mergeCell ref="AE1476:AE1477"/>
    <mergeCell ref="F1474:F1475"/>
    <mergeCell ref="Q1474:Q1475"/>
    <mergeCell ref="R1474:R1475"/>
    <mergeCell ref="S1474:S1475"/>
    <mergeCell ref="T1474:T1475"/>
    <mergeCell ref="U1474:U1475"/>
    <mergeCell ref="V1474:V1475"/>
    <mergeCell ref="W1474:W1475"/>
    <mergeCell ref="X1474:X1475"/>
    <mergeCell ref="Y1474:Y1475"/>
    <mergeCell ref="Z1474:Z1475"/>
    <mergeCell ref="AA1474:AA1475"/>
    <mergeCell ref="AB1474:AB1475"/>
    <mergeCell ref="AC1474:AC1475"/>
    <mergeCell ref="AD1474:AD1475"/>
    <mergeCell ref="AE1474:AE1475"/>
    <mergeCell ref="F1472:F1473"/>
    <mergeCell ref="Q1472:Q1473"/>
    <mergeCell ref="R1472:R1473"/>
    <mergeCell ref="S1472:S1473"/>
    <mergeCell ref="T1472:T1473"/>
    <mergeCell ref="U1472:U1473"/>
    <mergeCell ref="V1472:V1473"/>
    <mergeCell ref="W1472:W1473"/>
    <mergeCell ref="X1472:X1473"/>
    <mergeCell ref="Y1472:Y1473"/>
    <mergeCell ref="Z1472:Z1473"/>
    <mergeCell ref="AA1472:AA1473"/>
    <mergeCell ref="AB1472:AB1473"/>
    <mergeCell ref="AC1472:AC1473"/>
    <mergeCell ref="AD1472:AD1473"/>
    <mergeCell ref="AE1472:AE1473"/>
    <mergeCell ref="F1470:F1471"/>
    <mergeCell ref="Q1470:Q1471"/>
    <mergeCell ref="R1470:R1471"/>
    <mergeCell ref="S1470:S1471"/>
    <mergeCell ref="T1470:T1471"/>
    <mergeCell ref="U1470:U1471"/>
    <mergeCell ref="V1470:V1471"/>
    <mergeCell ref="W1470:W1471"/>
    <mergeCell ref="X1470:X1471"/>
    <mergeCell ref="Y1470:Y1471"/>
    <mergeCell ref="Z1470:Z1471"/>
    <mergeCell ref="AA1470:AA1471"/>
    <mergeCell ref="AB1470:AB1471"/>
    <mergeCell ref="AC1470:AC1471"/>
    <mergeCell ref="AD1470:AD1471"/>
    <mergeCell ref="AE1470:AE1471"/>
    <mergeCell ref="F1467:F1468"/>
    <mergeCell ref="Q1467:Q1468"/>
    <mergeCell ref="R1467:R1468"/>
    <mergeCell ref="S1467:S1468"/>
    <mergeCell ref="T1467:T1468"/>
    <mergeCell ref="U1467:U1468"/>
    <mergeCell ref="V1467:V1468"/>
    <mergeCell ref="W1467:W1468"/>
    <mergeCell ref="X1467:X1468"/>
    <mergeCell ref="Y1467:Y1468"/>
    <mergeCell ref="Z1467:Z1468"/>
    <mergeCell ref="AA1467:AA1468"/>
    <mergeCell ref="AB1467:AB1468"/>
    <mergeCell ref="AC1467:AC1468"/>
    <mergeCell ref="AD1467:AD1468"/>
    <mergeCell ref="AE1467:AE1468"/>
    <mergeCell ref="F1465:F1466"/>
    <mergeCell ref="Q1465:Q1466"/>
    <mergeCell ref="R1465:R1466"/>
    <mergeCell ref="S1465:S1466"/>
    <mergeCell ref="T1465:T1466"/>
    <mergeCell ref="U1465:U1466"/>
    <mergeCell ref="V1465:V1466"/>
    <mergeCell ref="W1465:W1466"/>
    <mergeCell ref="X1465:X1466"/>
    <mergeCell ref="Y1465:Y1466"/>
    <mergeCell ref="Z1465:Z1466"/>
    <mergeCell ref="AA1465:AA1466"/>
    <mergeCell ref="AB1465:AB1466"/>
    <mergeCell ref="AC1465:AC1466"/>
    <mergeCell ref="AD1465:AD1466"/>
    <mergeCell ref="AE1465:AE1466"/>
    <mergeCell ref="F1463:F1464"/>
    <mergeCell ref="Q1463:Q1464"/>
    <mergeCell ref="R1463:R1464"/>
    <mergeCell ref="S1463:S1464"/>
    <mergeCell ref="T1463:T1464"/>
    <mergeCell ref="U1463:U1464"/>
    <mergeCell ref="V1463:V1464"/>
    <mergeCell ref="W1463:W1464"/>
    <mergeCell ref="X1463:X1464"/>
    <mergeCell ref="Y1463:Y1464"/>
    <mergeCell ref="Z1463:Z1464"/>
    <mergeCell ref="AA1463:AA1464"/>
    <mergeCell ref="AB1463:AB1464"/>
    <mergeCell ref="AC1463:AC1464"/>
    <mergeCell ref="AD1463:AD1464"/>
    <mergeCell ref="AE1463:AE1464"/>
    <mergeCell ref="F1461:F1462"/>
    <mergeCell ref="Q1461:Q1462"/>
    <mergeCell ref="R1461:R1462"/>
    <mergeCell ref="S1461:S1462"/>
    <mergeCell ref="T1461:T1462"/>
    <mergeCell ref="U1461:U1462"/>
    <mergeCell ref="V1461:V1462"/>
    <mergeCell ref="W1461:W1462"/>
    <mergeCell ref="X1461:X1462"/>
    <mergeCell ref="Y1461:Y1462"/>
    <mergeCell ref="Z1461:Z1462"/>
    <mergeCell ref="AA1461:AA1462"/>
    <mergeCell ref="AB1461:AB1462"/>
    <mergeCell ref="AC1461:AC1462"/>
    <mergeCell ref="AD1461:AD1462"/>
    <mergeCell ref="AE1461:AE1462"/>
    <mergeCell ref="C1459:C1460"/>
    <mergeCell ref="F1459:F1460"/>
    <mergeCell ref="Q1459:Q1460"/>
    <mergeCell ref="R1459:R1460"/>
    <mergeCell ref="S1459:S1460"/>
    <mergeCell ref="T1459:T1460"/>
    <mergeCell ref="U1459:U1460"/>
    <mergeCell ref="V1459:V1460"/>
    <mergeCell ref="W1459:W1460"/>
    <mergeCell ref="X1459:X1460"/>
    <mergeCell ref="Y1459:Y1460"/>
    <mergeCell ref="Z1459:Z1460"/>
    <mergeCell ref="AA1459:AA1460"/>
    <mergeCell ref="AB1459:AB1460"/>
    <mergeCell ref="AC1459:AC1460"/>
    <mergeCell ref="AD1459:AD1460"/>
    <mergeCell ref="AE1459:AE1460"/>
    <mergeCell ref="B1492:D1492"/>
    <mergeCell ref="C1443:C1444"/>
    <mergeCell ref="C1441:C1442"/>
    <mergeCell ref="C1439:C1440"/>
    <mergeCell ref="C1425:C1426"/>
    <mergeCell ref="C1423:C1424"/>
    <mergeCell ref="C1421:C1422"/>
    <mergeCell ref="C1416:C1417"/>
    <mergeCell ref="C1414:C1415"/>
    <mergeCell ref="C1412:C1413"/>
    <mergeCell ref="C1407:C1408"/>
    <mergeCell ref="C1405:C1406"/>
    <mergeCell ref="C1403:C1404"/>
    <mergeCell ref="B1446:D1446"/>
    <mergeCell ref="AE1443:AE1444"/>
    <mergeCell ref="AD1443:AD1444"/>
    <mergeCell ref="AC1443:AC1444"/>
    <mergeCell ref="AB1443:AB1444"/>
    <mergeCell ref="AA1443:AA1444"/>
    <mergeCell ref="Z1443:Z1444"/>
    <mergeCell ref="Y1443:Y1444"/>
    <mergeCell ref="X1443:X1444"/>
    <mergeCell ref="W1443:W1444"/>
    <mergeCell ref="V1443:V1444"/>
    <mergeCell ref="U1443:U1444"/>
    <mergeCell ref="T1443:T1444"/>
    <mergeCell ref="S1443:S1444"/>
    <mergeCell ref="R1443:R1444"/>
    <mergeCell ref="Q1443:Q1444"/>
    <mergeCell ref="F1443:F1444"/>
    <mergeCell ref="B1443:B1444"/>
    <mergeCell ref="AE1441:AE1442"/>
    <mergeCell ref="AD1441:AD1442"/>
    <mergeCell ref="AC1441:AC1442"/>
    <mergeCell ref="AB1441:AB1442"/>
    <mergeCell ref="AA1441:AA1442"/>
    <mergeCell ref="Z1441:Z1442"/>
    <mergeCell ref="Y1441:Y1442"/>
    <mergeCell ref="X1441:X1442"/>
    <mergeCell ref="W1441:W1442"/>
    <mergeCell ref="V1441:V1442"/>
    <mergeCell ref="U1441:U1442"/>
    <mergeCell ref="T1441:T1442"/>
    <mergeCell ref="S1441:S1442"/>
    <mergeCell ref="R1441:R1442"/>
    <mergeCell ref="Q1441:Q1442"/>
    <mergeCell ref="F1441:F1442"/>
    <mergeCell ref="B1441:B1442"/>
    <mergeCell ref="AE1439:AE1440"/>
    <mergeCell ref="AD1439:AD1440"/>
    <mergeCell ref="AC1439:AC1440"/>
    <mergeCell ref="AB1439:AB1440"/>
    <mergeCell ref="AA1439:AA1440"/>
    <mergeCell ref="Z1439:Z1440"/>
    <mergeCell ref="Y1439:Y1440"/>
    <mergeCell ref="X1439:X1440"/>
    <mergeCell ref="W1439:W1440"/>
    <mergeCell ref="V1439:V1440"/>
    <mergeCell ref="U1439:U1440"/>
    <mergeCell ref="T1439:T1440"/>
    <mergeCell ref="S1439:S1440"/>
    <mergeCell ref="R1439:R1440"/>
    <mergeCell ref="Q1439:Q1440"/>
    <mergeCell ref="F1439:F1440"/>
    <mergeCell ref="B1439:B1440"/>
    <mergeCell ref="AE1437:AE1438"/>
    <mergeCell ref="AD1437:AD1438"/>
    <mergeCell ref="AC1437:AC1438"/>
    <mergeCell ref="AB1437:AB1438"/>
    <mergeCell ref="AA1437:AA1438"/>
    <mergeCell ref="Z1437:Z1438"/>
    <mergeCell ref="Y1437:Y1438"/>
    <mergeCell ref="X1437:X1438"/>
    <mergeCell ref="W1437:W1438"/>
    <mergeCell ref="V1437:V1438"/>
    <mergeCell ref="U1437:U1438"/>
    <mergeCell ref="T1437:T1438"/>
    <mergeCell ref="S1437:S1438"/>
    <mergeCell ref="R1437:R1438"/>
    <mergeCell ref="Q1437:Q1438"/>
    <mergeCell ref="F1437:F1438"/>
    <mergeCell ref="C1437:C1438"/>
    <mergeCell ref="B1437:B1438"/>
    <mergeCell ref="B1434:B1435"/>
    <mergeCell ref="C1434:C1435"/>
    <mergeCell ref="AE1434:AE1435"/>
    <mergeCell ref="AD1434:AD1435"/>
    <mergeCell ref="AC1434:AC1435"/>
    <mergeCell ref="AB1434:AB1435"/>
    <mergeCell ref="AA1434:AA1435"/>
    <mergeCell ref="Z1434:Z1435"/>
    <mergeCell ref="Y1434:Y1435"/>
    <mergeCell ref="X1434:X1435"/>
    <mergeCell ref="W1434:W1435"/>
    <mergeCell ref="V1434:V1435"/>
    <mergeCell ref="U1434:U1435"/>
    <mergeCell ref="T1434:T1435"/>
    <mergeCell ref="S1434:S1435"/>
    <mergeCell ref="R1434:R1435"/>
    <mergeCell ref="Q1434:Q1435"/>
    <mergeCell ref="F1434:F1435"/>
    <mergeCell ref="B1432:B1433"/>
    <mergeCell ref="C1432:C1433"/>
    <mergeCell ref="AE1432:AE1433"/>
    <mergeCell ref="AD1432:AD1433"/>
    <mergeCell ref="AC1432:AC1433"/>
    <mergeCell ref="AB1432:AB1433"/>
    <mergeCell ref="AA1432:AA1433"/>
    <mergeCell ref="Z1432:Z1433"/>
    <mergeCell ref="Y1432:Y1433"/>
    <mergeCell ref="X1432:X1433"/>
    <mergeCell ref="W1432:W1433"/>
    <mergeCell ref="V1432:V1433"/>
    <mergeCell ref="U1432:U1433"/>
    <mergeCell ref="T1432:T1433"/>
    <mergeCell ref="S1432:S1433"/>
    <mergeCell ref="R1432:R1433"/>
    <mergeCell ref="Q1432:Q1433"/>
    <mergeCell ref="F1432:F1433"/>
    <mergeCell ref="B1430:B1431"/>
    <mergeCell ref="C1430:C1431"/>
    <mergeCell ref="AE1430:AE1431"/>
    <mergeCell ref="AD1430:AD1431"/>
    <mergeCell ref="AC1430:AC1431"/>
    <mergeCell ref="AB1430:AB1431"/>
    <mergeCell ref="AA1430:AA1431"/>
    <mergeCell ref="Z1430:Z1431"/>
    <mergeCell ref="Y1430:Y1431"/>
    <mergeCell ref="X1430:X1431"/>
    <mergeCell ref="W1430:W1431"/>
    <mergeCell ref="V1430:V1431"/>
    <mergeCell ref="U1430:U1431"/>
    <mergeCell ref="T1430:T1431"/>
    <mergeCell ref="S1430:S1431"/>
    <mergeCell ref="R1430:R1431"/>
    <mergeCell ref="Q1430:Q1431"/>
    <mergeCell ref="F1430:F1431"/>
    <mergeCell ref="B1428:B1429"/>
    <mergeCell ref="C1428:C1429"/>
    <mergeCell ref="AE1428:AE1429"/>
    <mergeCell ref="AD1428:AD1429"/>
    <mergeCell ref="AC1428:AC1429"/>
    <mergeCell ref="AB1428:AB1429"/>
    <mergeCell ref="AA1428:AA1429"/>
    <mergeCell ref="Z1428:Z1429"/>
    <mergeCell ref="Y1428:Y1429"/>
    <mergeCell ref="X1428:X1429"/>
    <mergeCell ref="W1428:W1429"/>
    <mergeCell ref="V1428:V1429"/>
    <mergeCell ref="U1428:U1429"/>
    <mergeCell ref="T1428:T1429"/>
    <mergeCell ref="S1428:S1429"/>
    <mergeCell ref="R1428:R1429"/>
    <mergeCell ref="Q1428:Q1429"/>
    <mergeCell ref="F1428:F1429"/>
    <mergeCell ref="B1425:B1426"/>
    <mergeCell ref="F1425:F1426"/>
    <mergeCell ref="Q1425:Q1426"/>
    <mergeCell ref="R1425:R1426"/>
    <mergeCell ref="S1425:S1426"/>
    <mergeCell ref="T1425:T1426"/>
    <mergeCell ref="U1425:U1426"/>
    <mergeCell ref="V1425:V1426"/>
    <mergeCell ref="W1425:W1426"/>
    <mergeCell ref="X1425:X1426"/>
    <mergeCell ref="Y1425:Y1426"/>
    <mergeCell ref="Z1425:Z1426"/>
    <mergeCell ref="AA1425:AA1426"/>
    <mergeCell ref="AB1425:AB1426"/>
    <mergeCell ref="AC1425:AC1426"/>
    <mergeCell ref="AD1425:AD1426"/>
    <mergeCell ref="AE1425:AE1426"/>
    <mergeCell ref="B1423:B1424"/>
    <mergeCell ref="F1423:F1424"/>
    <mergeCell ref="Q1423:Q1424"/>
    <mergeCell ref="R1423:R1424"/>
    <mergeCell ref="S1423:S1424"/>
    <mergeCell ref="T1423:T1424"/>
    <mergeCell ref="U1423:U1424"/>
    <mergeCell ref="V1423:V1424"/>
    <mergeCell ref="W1423:W1424"/>
    <mergeCell ref="X1423:X1424"/>
    <mergeCell ref="Y1423:Y1424"/>
    <mergeCell ref="Z1423:Z1424"/>
    <mergeCell ref="AA1423:AA1424"/>
    <mergeCell ref="AB1423:AB1424"/>
    <mergeCell ref="AC1423:AC1424"/>
    <mergeCell ref="AD1423:AD1424"/>
    <mergeCell ref="AE1423:AE1424"/>
    <mergeCell ref="B1421:B1422"/>
    <mergeCell ref="F1421:F1422"/>
    <mergeCell ref="Q1421:Q1422"/>
    <mergeCell ref="R1421:R1422"/>
    <mergeCell ref="S1421:S1422"/>
    <mergeCell ref="T1421:T1422"/>
    <mergeCell ref="U1421:U1422"/>
    <mergeCell ref="V1421:V1422"/>
    <mergeCell ref="W1421:W1422"/>
    <mergeCell ref="X1421:X1422"/>
    <mergeCell ref="Y1421:Y1422"/>
    <mergeCell ref="Z1421:Z1422"/>
    <mergeCell ref="AA1421:AA1422"/>
    <mergeCell ref="AB1421:AB1422"/>
    <mergeCell ref="AC1421:AC1422"/>
    <mergeCell ref="AD1421:AD1422"/>
    <mergeCell ref="AE1421:AE1422"/>
    <mergeCell ref="B1419:B1420"/>
    <mergeCell ref="C1419:C1420"/>
    <mergeCell ref="F1419:F1420"/>
    <mergeCell ref="Q1419:Q1420"/>
    <mergeCell ref="R1419:R1420"/>
    <mergeCell ref="S1419:S1420"/>
    <mergeCell ref="T1419:T1420"/>
    <mergeCell ref="U1419:U1420"/>
    <mergeCell ref="V1419:V1420"/>
    <mergeCell ref="W1419:W1420"/>
    <mergeCell ref="X1419:X1420"/>
    <mergeCell ref="Y1419:Y1420"/>
    <mergeCell ref="Z1419:Z1420"/>
    <mergeCell ref="AA1419:AA1420"/>
    <mergeCell ref="AB1419:AB1420"/>
    <mergeCell ref="AC1419:AC1420"/>
    <mergeCell ref="AD1419:AD1420"/>
    <mergeCell ref="AE1419:AE1420"/>
    <mergeCell ref="B1416:B1417"/>
    <mergeCell ref="F1416:F1417"/>
    <mergeCell ref="Q1416:Q1417"/>
    <mergeCell ref="R1416:R1417"/>
    <mergeCell ref="S1416:S1417"/>
    <mergeCell ref="T1416:T1417"/>
    <mergeCell ref="U1416:U1417"/>
    <mergeCell ref="V1416:V1417"/>
    <mergeCell ref="W1416:W1417"/>
    <mergeCell ref="X1416:X1417"/>
    <mergeCell ref="Y1416:Y1417"/>
    <mergeCell ref="Z1416:Z1417"/>
    <mergeCell ref="AA1416:AA1417"/>
    <mergeCell ref="AB1416:AB1417"/>
    <mergeCell ref="AC1416:AC1417"/>
    <mergeCell ref="AD1416:AD1417"/>
    <mergeCell ref="AE1416:AE1417"/>
    <mergeCell ref="B1414:B1415"/>
    <mergeCell ref="F1414:F1415"/>
    <mergeCell ref="Q1414:Q1415"/>
    <mergeCell ref="R1414:R1415"/>
    <mergeCell ref="S1414:S1415"/>
    <mergeCell ref="T1414:T1415"/>
    <mergeCell ref="U1414:U1415"/>
    <mergeCell ref="V1414:V1415"/>
    <mergeCell ref="W1414:W1415"/>
    <mergeCell ref="X1414:X1415"/>
    <mergeCell ref="Y1414:Y1415"/>
    <mergeCell ref="Z1414:Z1415"/>
    <mergeCell ref="AA1414:AA1415"/>
    <mergeCell ref="AB1414:AB1415"/>
    <mergeCell ref="AC1414:AC1415"/>
    <mergeCell ref="AD1414:AD1415"/>
    <mergeCell ref="AE1414:AE1415"/>
    <mergeCell ref="B1412:B1413"/>
    <mergeCell ref="F1412:F1413"/>
    <mergeCell ref="Q1412:Q1413"/>
    <mergeCell ref="R1412:R1413"/>
    <mergeCell ref="S1412:S1413"/>
    <mergeCell ref="T1412:T1413"/>
    <mergeCell ref="U1412:U1413"/>
    <mergeCell ref="V1412:V1413"/>
    <mergeCell ref="W1412:W1413"/>
    <mergeCell ref="X1412:X1413"/>
    <mergeCell ref="Y1412:Y1413"/>
    <mergeCell ref="Z1412:Z1413"/>
    <mergeCell ref="AA1412:AA1413"/>
    <mergeCell ref="AB1412:AB1413"/>
    <mergeCell ref="AC1412:AC1413"/>
    <mergeCell ref="AD1412:AD1413"/>
    <mergeCell ref="AE1412:AE1413"/>
    <mergeCell ref="B1410:B1411"/>
    <mergeCell ref="C1410:C1411"/>
    <mergeCell ref="F1410:F1411"/>
    <mergeCell ref="Q1410:Q1411"/>
    <mergeCell ref="R1410:R1411"/>
    <mergeCell ref="S1410:S1411"/>
    <mergeCell ref="T1410:T1411"/>
    <mergeCell ref="U1410:U1411"/>
    <mergeCell ref="V1410:V1411"/>
    <mergeCell ref="W1410:W1411"/>
    <mergeCell ref="X1410:X1411"/>
    <mergeCell ref="Y1410:Y1411"/>
    <mergeCell ref="Z1410:Z1411"/>
    <mergeCell ref="AA1410:AA1411"/>
    <mergeCell ref="AB1410:AB1411"/>
    <mergeCell ref="AC1410:AC1411"/>
    <mergeCell ref="AD1410:AD1411"/>
    <mergeCell ref="AE1410:AE1411"/>
    <mergeCell ref="B1407:B1408"/>
    <mergeCell ref="F1407:F1408"/>
    <mergeCell ref="Q1407:Q1408"/>
    <mergeCell ref="R1407:R1408"/>
    <mergeCell ref="S1407:S1408"/>
    <mergeCell ref="T1407:T1408"/>
    <mergeCell ref="U1407:U1408"/>
    <mergeCell ref="V1407:V1408"/>
    <mergeCell ref="W1407:W1408"/>
    <mergeCell ref="X1407:X1408"/>
    <mergeCell ref="Y1407:Y1408"/>
    <mergeCell ref="Z1407:Z1408"/>
    <mergeCell ref="AA1407:AA1408"/>
    <mergeCell ref="AB1407:AB1408"/>
    <mergeCell ref="AC1407:AC1408"/>
    <mergeCell ref="AD1407:AD1408"/>
    <mergeCell ref="AE1407:AE1408"/>
    <mergeCell ref="B1405:B1406"/>
    <mergeCell ref="F1405:F1406"/>
    <mergeCell ref="Q1405:Q1406"/>
    <mergeCell ref="R1405:R1406"/>
    <mergeCell ref="S1405:S1406"/>
    <mergeCell ref="T1405:T1406"/>
    <mergeCell ref="U1405:U1406"/>
    <mergeCell ref="V1405:V1406"/>
    <mergeCell ref="W1405:W1406"/>
    <mergeCell ref="X1405:X1406"/>
    <mergeCell ref="Y1405:Y1406"/>
    <mergeCell ref="Z1405:Z1406"/>
    <mergeCell ref="AA1405:AA1406"/>
    <mergeCell ref="AB1405:AB1406"/>
    <mergeCell ref="AC1405:AC1406"/>
    <mergeCell ref="AD1405:AD1406"/>
    <mergeCell ref="AE1405:AE1406"/>
    <mergeCell ref="B1403:B1404"/>
    <mergeCell ref="F1403:F1404"/>
    <mergeCell ref="Q1403:Q1404"/>
    <mergeCell ref="R1403:R1404"/>
    <mergeCell ref="S1403:S1404"/>
    <mergeCell ref="T1403:T1404"/>
    <mergeCell ref="U1403:U1404"/>
    <mergeCell ref="V1403:V1404"/>
    <mergeCell ref="W1403:W1404"/>
    <mergeCell ref="X1403:X1404"/>
    <mergeCell ref="Y1403:Y1404"/>
    <mergeCell ref="Z1403:Z1404"/>
    <mergeCell ref="AA1403:AA1404"/>
    <mergeCell ref="AB1403:AB1404"/>
    <mergeCell ref="AC1403:AC1404"/>
    <mergeCell ref="AD1403:AD1404"/>
    <mergeCell ref="AE1403:AE1404"/>
    <mergeCell ref="A1401:A1446"/>
    <mergeCell ref="C1401:C1402"/>
    <mergeCell ref="F1401:F1402"/>
    <mergeCell ref="Q1401:Q1402"/>
    <mergeCell ref="R1401:R1402"/>
    <mergeCell ref="S1401:S1402"/>
    <mergeCell ref="T1401:T1402"/>
    <mergeCell ref="U1401:U1402"/>
    <mergeCell ref="V1401:V1402"/>
    <mergeCell ref="W1401:W1402"/>
    <mergeCell ref="X1401:X1402"/>
    <mergeCell ref="Y1401:Y1402"/>
    <mergeCell ref="Z1401:Z1402"/>
    <mergeCell ref="AA1401:AA1402"/>
    <mergeCell ref="AB1401:AB1402"/>
    <mergeCell ref="AC1401:AC1402"/>
    <mergeCell ref="AD1401:AD1402"/>
    <mergeCell ref="AE1401:AE1402"/>
    <mergeCell ref="B1401:B1402"/>
    <mergeCell ref="A1354:A1399"/>
    <mergeCell ref="C1396:C1397"/>
    <mergeCell ref="C1394:C1395"/>
    <mergeCell ref="C1392:C1393"/>
    <mergeCell ref="C1378:C1379"/>
    <mergeCell ref="C1376:C1377"/>
    <mergeCell ref="C1374:C1375"/>
    <mergeCell ref="C1360:C1361"/>
    <mergeCell ref="C1358:C1359"/>
    <mergeCell ref="C1356:C1357"/>
    <mergeCell ref="C1354:C1355"/>
    <mergeCell ref="AE1396:AE1397"/>
    <mergeCell ref="AD1396:AD1397"/>
    <mergeCell ref="AC1396:AC1397"/>
    <mergeCell ref="AB1396:AB1397"/>
    <mergeCell ref="AA1396:AA1397"/>
    <mergeCell ref="Z1396:Z1397"/>
    <mergeCell ref="Y1396:Y1397"/>
    <mergeCell ref="X1396:X1397"/>
    <mergeCell ref="W1396:W1397"/>
    <mergeCell ref="V1396:V1397"/>
    <mergeCell ref="U1396:U1397"/>
    <mergeCell ref="T1396:T1397"/>
    <mergeCell ref="S1396:S1397"/>
    <mergeCell ref="R1396:R1397"/>
    <mergeCell ref="Q1396:Q1397"/>
    <mergeCell ref="F1396:F1397"/>
    <mergeCell ref="B1396:B1397"/>
    <mergeCell ref="AE1394:AE1395"/>
    <mergeCell ref="AD1394:AD1395"/>
    <mergeCell ref="AC1394:AC1395"/>
    <mergeCell ref="AB1394:AB1395"/>
    <mergeCell ref="AA1394:AA1395"/>
    <mergeCell ref="Z1394:Z1395"/>
    <mergeCell ref="Y1394:Y1395"/>
    <mergeCell ref="X1394:X1395"/>
    <mergeCell ref="W1394:W1395"/>
    <mergeCell ref="V1394:V1395"/>
    <mergeCell ref="U1394:U1395"/>
    <mergeCell ref="T1394:T1395"/>
    <mergeCell ref="S1394:S1395"/>
    <mergeCell ref="R1394:R1395"/>
    <mergeCell ref="Q1394:Q1395"/>
    <mergeCell ref="F1394:F1395"/>
    <mergeCell ref="B1394:B1395"/>
    <mergeCell ref="AE1392:AE1393"/>
    <mergeCell ref="AD1392:AD1393"/>
    <mergeCell ref="AC1392:AC1393"/>
    <mergeCell ref="AB1392:AB1393"/>
    <mergeCell ref="AA1392:AA1393"/>
    <mergeCell ref="Z1392:Z1393"/>
    <mergeCell ref="Y1392:Y1393"/>
    <mergeCell ref="X1392:X1393"/>
    <mergeCell ref="W1392:W1393"/>
    <mergeCell ref="V1392:V1393"/>
    <mergeCell ref="U1392:U1393"/>
    <mergeCell ref="T1392:T1393"/>
    <mergeCell ref="S1392:S1393"/>
    <mergeCell ref="R1392:R1393"/>
    <mergeCell ref="Q1392:Q1393"/>
    <mergeCell ref="F1392:F1393"/>
    <mergeCell ref="B1392:B1393"/>
    <mergeCell ref="AE1390:AE1391"/>
    <mergeCell ref="AD1390:AD1391"/>
    <mergeCell ref="AC1390:AC1391"/>
    <mergeCell ref="AB1390:AB1391"/>
    <mergeCell ref="AA1390:AA1391"/>
    <mergeCell ref="Z1390:Z1391"/>
    <mergeCell ref="Y1390:Y1391"/>
    <mergeCell ref="X1390:X1391"/>
    <mergeCell ref="W1390:W1391"/>
    <mergeCell ref="V1390:V1391"/>
    <mergeCell ref="U1390:U1391"/>
    <mergeCell ref="T1390:T1391"/>
    <mergeCell ref="S1390:S1391"/>
    <mergeCell ref="R1390:R1391"/>
    <mergeCell ref="Q1390:Q1391"/>
    <mergeCell ref="F1390:F1391"/>
    <mergeCell ref="C1390:C1391"/>
    <mergeCell ref="B1390:B1391"/>
    <mergeCell ref="B1399:D1399"/>
    <mergeCell ref="B1387:B1388"/>
    <mergeCell ref="C1387:C1388"/>
    <mergeCell ref="B1385:B1386"/>
    <mergeCell ref="C1385:C1386"/>
    <mergeCell ref="B1383:B1384"/>
    <mergeCell ref="C1383:C1384"/>
    <mergeCell ref="B1381:B1382"/>
    <mergeCell ref="C1381:C1382"/>
    <mergeCell ref="B1378:B1379"/>
    <mergeCell ref="B1376:B1377"/>
    <mergeCell ref="B1374:B1375"/>
    <mergeCell ref="B1372:B1373"/>
    <mergeCell ref="C1372:C1373"/>
    <mergeCell ref="B1369:B1370"/>
    <mergeCell ref="C1369:C1370"/>
    <mergeCell ref="B1367:B1368"/>
    <mergeCell ref="C1367:C1368"/>
    <mergeCell ref="B1365:B1366"/>
    <mergeCell ref="C1365:C1366"/>
    <mergeCell ref="B1363:B1364"/>
    <mergeCell ref="C1363:C1364"/>
    <mergeCell ref="Q1288:Q1290"/>
    <mergeCell ref="S1288:S1290"/>
    <mergeCell ref="U1288:U1290"/>
    <mergeCell ref="X1288:X1290"/>
    <mergeCell ref="Y1288:Y1290"/>
    <mergeCell ref="Z1288:Z1290"/>
    <mergeCell ref="AA1288:AA1290"/>
    <mergeCell ref="AD1288:AD1290"/>
    <mergeCell ref="AE1288:AE1290"/>
    <mergeCell ref="AC1288:AC1290"/>
    <mergeCell ref="AB1288:AB1290"/>
    <mergeCell ref="W1288:W1290"/>
    <mergeCell ref="T1288:T1290"/>
    <mergeCell ref="R1288:R1290"/>
    <mergeCell ref="F1288:F1290"/>
    <mergeCell ref="C1288:C1290"/>
    <mergeCell ref="B1288:B1290"/>
    <mergeCell ref="Q1284:Q1286"/>
    <mergeCell ref="S1284:S1286"/>
    <mergeCell ref="U1284:U1286"/>
    <mergeCell ref="V1284:V1286"/>
    <mergeCell ref="X1284:X1286"/>
    <mergeCell ref="Y1284:Y1286"/>
    <mergeCell ref="Z1284:Z1286"/>
    <mergeCell ref="AA1284:AA1286"/>
    <mergeCell ref="AD1284:AD1286"/>
    <mergeCell ref="AE1284:AE1286"/>
    <mergeCell ref="AC1284:AC1286"/>
    <mergeCell ref="AB1284:AB1286"/>
    <mergeCell ref="W1284:W1286"/>
    <mergeCell ref="T1284:T1286"/>
    <mergeCell ref="R1284:R1286"/>
    <mergeCell ref="F1284:F1286"/>
    <mergeCell ref="C1284:C1286"/>
    <mergeCell ref="B1284:B1286"/>
    <mergeCell ref="U1176:U1178"/>
    <mergeCell ref="Y1176:Y1178"/>
    <mergeCell ref="X1176:X1178"/>
    <mergeCell ref="AC1176:AC1178"/>
    <mergeCell ref="AB1176:AB1178"/>
    <mergeCell ref="Z1176:Z1178"/>
    <mergeCell ref="W1176:W1178"/>
    <mergeCell ref="V1176:V1178"/>
    <mergeCell ref="T1176:T1178"/>
    <mergeCell ref="S1176:S1178"/>
    <mergeCell ref="R1176:R1178"/>
    <mergeCell ref="Q1176:Q1178"/>
    <mergeCell ref="F1176:F1178"/>
    <mergeCell ref="U1173:U1175"/>
    <mergeCell ref="Y1173:Y1175"/>
    <mergeCell ref="X1173:X1175"/>
    <mergeCell ref="Z1173:Z1175"/>
    <mergeCell ref="V1173:V1175"/>
    <mergeCell ref="S1173:S1175"/>
    <mergeCell ref="Q1173:Q1175"/>
    <mergeCell ref="AC1173:AC1175"/>
    <mergeCell ref="AB1173:AB1175"/>
    <mergeCell ref="W1173:W1175"/>
    <mergeCell ref="T1173:T1175"/>
    <mergeCell ref="R1173:R1175"/>
    <mergeCell ref="F1173:F1175"/>
    <mergeCell ref="U1170:U1172"/>
    <mergeCell ref="Y1170:Y1172"/>
    <mergeCell ref="X1170:X1172"/>
    <mergeCell ref="Z1170:Z1172"/>
    <mergeCell ref="V1170:V1172"/>
    <mergeCell ref="S1170:S1172"/>
    <mergeCell ref="Q1170:Q1172"/>
    <mergeCell ref="AC1170:AC1172"/>
    <mergeCell ref="AB1170:AB1172"/>
    <mergeCell ref="W1170:W1172"/>
    <mergeCell ref="T1170:T1172"/>
    <mergeCell ref="R1170:R1172"/>
    <mergeCell ref="F1170:F1172"/>
    <mergeCell ref="U1167:U1169"/>
    <mergeCell ref="Y1167:Y1169"/>
    <mergeCell ref="X1167:X1169"/>
    <mergeCell ref="Z1167:Z1169"/>
    <mergeCell ref="V1167:V1169"/>
    <mergeCell ref="S1167:S1169"/>
    <mergeCell ref="Q1167:Q1169"/>
    <mergeCell ref="AC1167:AC1169"/>
    <mergeCell ref="AB1167:AB1169"/>
    <mergeCell ref="W1167:W1169"/>
    <mergeCell ref="T1167:T1169"/>
    <mergeCell ref="R1167:R1169"/>
    <mergeCell ref="F1167:F1169"/>
    <mergeCell ref="U1163:U1165"/>
    <mergeCell ref="Y1163:Y1165"/>
    <mergeCell ref="X1163:X1165"/>
    <mergeCell ref="AC1163:AC1165"/>
    <mergeCell ref="AB1163:AB1165"/>
    <mergeCell ref="Z1163:Z1165"/>
    <mergeCell ref="W1163:W1165"/>
    <mergeCell ref="V1163:V1165"/>
    <mergeCell ref="T1163:T1165"/>
    <mergeCell ref="S1163:S1165"/>
    <mergeCell ref="R1163:R1165"/>
    <mergeCell ref="Q1163:Q1165"/>
    <mergeCell ref="F1163:F1165"/>
    <mergeCell ref="U1160:U1162"/>
    <mergeCell ref="Y1160:Y1162"/>
    <mergeCell ref="X1160:X1162"/>
    <mergeCell ref="Z1160:Z1162"/>
    <mergeCell ref="V1160:V1162"/>
    <mergeCell ref="S1160:S1162"/>
    <mergeCell ref="Q1160:Q1162"/>
    <mergeCell ref="AC1160:AC1162"/>
    <mergeCell ref="AB1160:AB1162"/>
    <mergeCell ref="W1160:W1162"/>
    <mergeCell ref="T1160:T1162"/>
    <mergeCell ref="R1160:R1162"/>
    <mergeCell ref="F1160:F1162"/>
    <mergeCell ref="U1157:U1159"/>
    <mergeCell ref="Y1157:Y1159"/>
    <mergeCell ref="X1157:X1159"/>
    <mergeCell ref="Z1157:Z1159"/>
    <mergeCell ref="V1157:V1159"/>
    <mergeCell ref="S1157:S1159"/>
    <mergeCell ref="Q1157:Q1159"/>
    <mergeCell ref="AC1157:AC1159"/>
    <mergeCell ref="AB1157:AB1159"/>
    <mergeCell ref="W1157:W1159"/>
    <mergeCell ref="T1157:T1159"/>
    <mergeCell ref="R1157:R1159"/>
    <mergeCell ref="F1157:F1159"/>
    <mergeCell ref="U1154:U1156"/>
    <mergeCell ref="Y1154:Y1156"/>
    <mergeCell ref="X1154:X1156"/>
    <mergeCell ref="Z1154:Z1156"/>
    <mergeCell ref="V1154:V1156"/>
    <mergeCell ref="S1154:S1156"/>
    <mergeCell ref="Q1154:Q1156"/>
    <mergeCell ref="AC1154:AC1156"/>
    <mergeCell ref="AB1154:AB1156"/>
    <mergeCell ref="W1154:W1156"/>
    <mergeCell ref="T1154:T1156"/>
    <mergeCell ref="R1154:R1156"/>
    <mergeCell ref="F1154:F1156"/>
    <mergeCell ref="U1150:U1152"/>
    <mergeCell ref="Y1150:Y1152"/>
    <mergeCell ref="X1150:X1152"/>
    <mergeCell ref="AC1150:AC1152"/>
    <mergeCell ref="AB1150:AB1152"/>
    <mergeCell ref="Z1150:Z1152"/>
    <mergeCell ref="W1150:W1152"/>
    <mergeCell ref="V1150:V1152"/>
    <mergeCell ref="T1150:T1152"/>
    <mergeCell ref="S1150:S1152"/>
    <mergeCell ref="R1150:R1152"/>
    <mergeCell ref="Q1150:Q1152"/>
    <mergeCell ref="F1150:F1152"/>
    <mergeCell ref="U1147:U1149"/>
    <mergeCell ref="Y1147:Y1149"/>
    <mergeCell ref="X1147:X1149"/>
    <mergeCell ref="Z1147:Z1149"/>
    <mergeCell ref="V1147:V1149"/>
    <mergeCell ref="S1147:S1149"/>
    <mergeCell ref="Q1147:Q1149"/>
    <mergeCell ref="AC1147:AC1149"/>
    <mergeCell ref="AB1147:AB1149"/>
    <mergeCell ref="W1147:W1149"/>
    <mergeCell ref="T1147:T1149"/>
    <mergeCell ref="R1147:R1149"/>
    <mergeCell ref="F1147:F1149"/>
    <mergeCell ref="U1144:U1146"/>
    <mergeCell ref="Y1144:Y1146"/>
    <mergeCell ref="X1144:X1146"/>
    <mergeCell ref="Z1144:Z1146"/>
    <mergeCell ref="V1144:V1146"/>
    <mergeCell ref="S1144:S1146"/>
    <mergeCell ref="Q1144:Q1146"/>
    <mergeCell ref="AC1144:AC1146"/>
    <mergeCell ref="AB1144:AB1146"/>
    <mergeCell ref="W1144:W1146"/>
    <mergeCell ref="T1144:T1146"/>
    <mergeCell ref="R1144:R1146"/>
    <mergeCell ref="F1144:F1146"/>
    <mergeCell ref="U1141:U1143"/>
    <mergeCell ref="Y1141:Y1143"/>
    <mergeCell ref="X1141:X1143"/>
    <mergeCell ref="Z1141:Z1143"/>
    <mergeCell ref="V1141:V1143"/>
    <mergeCell ref="S1141:S1143"/>
    <mergeCell ref="Q1141:Q1143"/>
    <mergeCell ref="AC1141:AC1143"/>
    <mergeCell ref="AB1141:AB1143"/>
    <mergeCell ref="W1141:W1143"/>
    <mergeCell ref="T1141:T1143"/>
    <mergeCell ref="R1141:R1143"/>
    <mergeCell ref="F1141:F1143"/>
    <mergeCell ref="U1137:U1139"/>
    <mergeCell ref="Y1137:Y1139"/>
    <mergeCell ref="X1137:X1139"/>
    <mergeCell ref="AC1137:AC1139"/>
    <mergeCell ref="AB1137:AB1139"/>
    <mergeCell ref="Z1137:Z1139"/>
    <mergeCell ref="W1137:W1139"/>
    <mergeCell ref="V1137:V1139"/>
    <mergeCell ref="T1137:T1139"/>
    <mergeCell ref="S1137:S1139"/>
    <mergeCell ref="R1137:R1139"/>
    <mergeCell ref="Q1137:Q1139"/>
    <mergeCell ref="F1137:F1139"/>
    <mergeCell ref="U1134:U1136"/>
    <mergeCell ref="Y1134:Y1136"/>
    <mergeCell ref="X1134:X1136"/>
    <mergeCell ref="Z1134:Z1136"/>
    <mergeCell ref="V1134:V1136"/>
    <mergeCell ref="S1134:S1136"/>
    <mergeCell ref="Q1134:Q1136"/>
    <mergeCell ref="AC1134:AC1136"/>
    <mergeCell ref="AB1134:AB1136"/>
    <mergeCell ref="W1134:W1136"/>
    <mergeCell ref="T1134:T1136"/>
    <mergeCell ref="R1134:R1136"/>
    <mergeCell ref="F1134:F1136"/>
    <mergeCell ref="U1131:U1133"/>
    <mergeCell ref="Y1131:Y1133"/>
    <mergeCell ref="X1131:X1133"/>
    <mergeCell ref="Z1131:Z1133"/>
    <mergeCell ref="V1131:V1133"/>
    <mergeCell ref="S1131:S1133"/>
    <mergeCell ref="Q1131:Q1133"/>
    <mergeCell ref="AC1131:AC1133"/>
    <mergeCell ref="AB1131:AB1133"/>
    <mergeCell ref="W1131:W1133"/>
    <mergeCell ref="T1131:T1133"/>
    <mergeCell ref="R1131:R1133"/>
    <mergeCell ref="F1131:F1133"/>
    <mergeCell ref="U1128:U1130"/>
    <mergeCell ref="Y1128:Y1130"/>
    <mergeCell ref="X1128:X1130"/>
    <mergeCell ref="Z1128:Z1130"/>
    <mergeCell ref="V1128:V1130"/>
    <mergeCell ref="S1128:S1130"/>
    <mergeCell ref="Q1128:Q1130"/>
    <mergeCell ref="AC1128:AC1130"/>
    <mergeCell ref="AB1128:AB1130"/>
    <mergeCell ref="W1128:W1130"/>
    <mergeCell ref="T1128:T1130"/>
    <mergeCell ref="R1128:R1130"/>
    <mergeCell ref="F1128:F1130"/>
    <mergeCell ref="B1128:B1130"/>
    <mergeCell ref="B1134:B1136"/>
    <mergeCell ref="B1131:B1133"/>
    <mergeCell ref="C1124:C1126"/>
    <mergeCell ref="C1121:C1123"/>
    <mergeCell ref="C1118:C1120"/>
    <mergeCell ref="B1124:B1126"/>
    <mergeCell ref="B1121:B1123"/>
    <mergeCell ref="B1118:B1120"/>
    <mergeCell ref="B1115:B1117"/>
    <mergeCell ref="C1115:C1117"/>
    <mergeCell ref="B1180:D1180"/>
    <mergeCell ref="B1179:D1179"/>
    <mergeCell ref="AD1176:AD1178"/>
    <mergeCell ref="AE1176:AE1178"/>
    <mergeCell ref="B1176:B1178"/>
    <mergeCell ref="AD1173:AD1175"/>
    <mergeCell ref="AE1173:AE1175"/>
    <mergeCell ref="B1173:B1175"/>
    <mergeCell ref="AD1170:AD1172"/>
    <mergeCell ref="AE1170:AE1172"/>
    <mergeCell ref="B1170:B1172"/>
    <mergeCell ref="AD1167:AD1169"/>
    <mergeCell ref="AE1167:AE1169"/>
    <mergeCell ref="C1167:C1169"/>
    <mergeCell ref="B1167:B1169"/>
    <mergeCell ref="B1166:D1166"/>
    <mergeCell ref="AD1163:AD1165"/>
    <mergeCell ref="AE1163:AE1165"/>
    <mergeCell ref="AD1160:AD1162"/>
    <mergeCell ref="AE1160:AE1162"/>
    <mergeCell ref="AD1157:AD1159"/>
    <mergeCell ref="AE1157:AE1159"/>
    <mergeCell ref="AD1154:AD1156"/>
    <mergeCell ref="AE1154:AE1156"/>
    <mergeCell ref="B1153:D1153"/>
    <mergeCell ref="AD1150:AD1152"/>
    <mergeCell ref="AE1150:AE1152"/>
    <mergeCell ref="AD1147:AD1149"/>
    <mergeCell ref="AE1147:AE1149"/>
    <mergeCell ref="B1147:B1149"/>
    <mergeCell ref="AD1144:AD1146"/>
    <mergeCell ref="AE1144:AE1146"/>
    <mergeCell ref="B1144:B1146"/>
    <mergeCell ref="AD1141:AD1143"/>
    <mergeCell ref="AE1141:AE1143"/>
    <mergeCell ref="C1141:C1143"/>
    <mergeCell ref="B1141:B1143"/>
    <mergeCell ref="B1140:D1140"/>
    <mergeCell ref="AD1137:AD1139"/>
    <mergeCell ref="AE1137:AE1139"/>
    <mergeCell ref="C1137:C1139"/>
    <mergeCell ref="B1137:B1139"/>
    <mergeCell ref="AD1134:AD1136"/>
    <mergeCell ref="AE1134:AE1136"/>
    <mergeCell ref="C1134:C1136"/>
    <mergeCell ref="AD1131:AD1133"/>
    <mergeCell ref="AE1131:AE1133"/>
    <mergeCell ref="C1131:C1133"/>
    <mergeCell ref="AD1128:AD1130"/>
    <mergeCell ref="AE1128:AE1130"/>
    <mergeCell ref="C1128:C1130"/>
    <mergeCell ref="B1127:D1127"/>
    <mergeCell ref="U1124:U1126"/>
    <mergeCell ref="Y1124:Y1126"/>
    <mergeCell ref="X1124:X1126"/>
    <mergeCell ref="AD1124:AD1126"/>
    <mergeCell ref="AE1124:AE1126"/>
    <mergeCell ref="AC1124:AC1126"/>
    <mergeCell ref="AB1124:AB1126"/>
    <mergeCell ref="Z1124:Z1126"/>
    <mergeCell ref="W1124:W1126"/>
    <mergeCell ref="V1124:V1126"/>
    <mergeCell ref="T1124:T1126"/>
    <mergeCell ref="S1124:S1126"/>
    <mergeCell ref="R1124:R1126"/>
    <mergeCell ref="Q1124:Q1126"/>
    <mergeCell ref="F1124:F1126"/>
    <mergeCell ref="U1121:U1123"/>
    <mergeCell ref="Y1121:Y1123"/>
    <mergeCell ref="X1121:X1123"/>
    <mergeCell ref="AD1121:AD1123"/>
    <mergeCell ref="AE1121:AE1123"/>
    <mergeCell ref="Z1121:Z1123"/>
    <mergeCell ref="V1121:V1123"/>
    <mergeCell ref="S1121:S1123"/>
    <mergeCell ref="Q1121:Q1123"/>
    <mergeCell ref="AC1121:AC1123"/>
    <mergeCell ref="AB1121:AB1123"/>
    <mergeCell ref="W1121:W1123"/>
    <mergeCell ref="T1121:T1123"/>
    <mergeCell ref="R1121:R1123"/>
    <mergeCell ref="F1121:F1123"/>
    <mergeCell ref="U1118:U1120"/>
    <mergeCell ref="Y1118:Y1120"/>
    <mergeCell ref="X1118:X1120"/>
    <mergeCell ref="AD1118:AD1120"/>
    <mergeCell ref="AE1118:AE1120"/>
    <mergeCell ref="Z1118:Z1120"/>
    <mergeCell ref="V1118:V1120"/>
    <mergeCell ref="S1118:S1120"/>
    <mergeCell ref="Q1118:Q1120"/>
    <mergeCell ref="AC1118:AC1120"/>
    <mergeCell ref="AB1118:AB1120"/>
    <mergeCell ref="W1118:W1120"/>
    <mergeCell ref="T1118:T1120"/>
    <mergeCell ref="R1118:R1120"/>
    <mergeCell ref="F1118:F1120"/>
    <mergeCell ref="U1115:U1117"/>
    <mergeCell ref="Y1115:Y1117"/>
    <mergeCell ref="X1115:X1117"/>
    <mergeCell ref="AD1115:AD1117"/>
    <mergeCell ref="AE1115:AE1117"/>
    <mergeCell ref="Z1115:Z1117"/>
    <mergeCell ref="V1115:V1117"/>
    <mergeCell ref="S1115:S1117"/>
    <mergeCell ref="Q1115:Q1117"/>
    <mergeCell ref="AC1115:AC1117"/>
    <mergeCell ref="AB1115:AB1117"/>
    <mergeCell ref="W1115:W1117"/>
    <mergeCell ref="T1115:T1117"/>
    <mergeCell ref="R1115:R1117"/>
    <mergeCell ref="F1115:F1117"/>
    <mergeCell ref="B1150:B1152"/>
    <mergeCell ref="C1144:C1146"/>
    <mergeCell ref="C1147:C1149"/>
    <mergeCell ref="C1150:C1152"/>
    <mergeCell ref="B1154:B1156"/>
    <mergeCell ref="B1157:B1159"/>
    <mergeCell ref="B1160:B1162"/>
    <mergeCell ref="B1163:B1165"/>
    <mergeCell ref="C951:C952"/>
    <mergeCell ref="C949:C950"/>
    <mergeCell ref="C947:C948"/>
    <mergeCell ref="C945:C946"/>
    <mergeCell ref="B965:D965"/>
    <mergeCell ref="B964:D964"/>
    <mergeCell ref="C962:C963"/>
    <mergeCell ref="AC962:AC963"/>
    <mergeCell ref="AB962:AB963"/>
    <mergeCell ref="T962:T963"/>
    <mergeCell ref="R962:R963"/>
    <mergeCell ref="W962:W963"/>
    <mergeCell ref="B962:B963"/>
    <mergeCell ref="F962:F963"/>
    <mergeCell ref="Q962:Q963"/>
    <mergeCell ref="S962:S963"/>
    <mergeCell ref="U962:U963"/>
    <mergeCell ref="V962:V963"/>
    <mergeCell ref="X962:X963"/>
    <mergeCell ref="Y962:Y963"/>
    <mergeCell ref="Z962:Z963"/>
    <mergeCell ref="AA962:AA963"/>
    <mergeCell ref="AD962:AD963"/>
    <mergeCell ref="AE962:AE963"/>
    <mergeCell ref="C960:C961"/>
    <mergeCell ref="AC960:AC961"/>
    <mergeCell ref="AB960:AB961"/>
    <mergeCell ref="T960:T961"/>
    <mergeCell ref="R960:R961"/>
    <mergeCell ref="B960:B961"/>
    <mergeCell ref="F960:F961"/>
    <mergeCell ref="Q960:Q961"/>
    <mergeCell ref="S960:S961"/>
    <mergeCell ref="U960:U961"/>
    <mergeCell ref="V960:V961"/>
    <mergeCell ref="W960:W961"/>
    <mergeCell ref="X960:X961"/>
    <mergeCell ref="Y960:Y961"/>
    <mergeCell ref="Z960:Z961"/>
    <mergeCell ref="AA960:AA961"/>
    <mergeCell ref="AD960:AD961"/>
    <mergeCell ref="AE960:AE961"/>
    <mergeCell ref="C958:C959"/>
    <mergeCell ref="AC958:AC959"/>
    <mergeCell ref="AB958:AB959"/>
    <mergeCell ref="T958:T959"/>
    <mergeCell ref="R958:R959"/>
    <mergeCell ref="B958:B959"/>
    <mergeCell ref="F958:F959"/>
    <mergeCell ref="Q958:Q959"/>
    <mergeCell ref="S958:S959"/>
    <mergeCell ref="U958:U959"/>
    <mergeCell ref="V958:V959"/>
    <mergeCell ref="W958:W959"/>
    <mergeCell ref="X958:X959"/>
    <mergeCell ref="Y958:Y959"/>
    <mergeCell ref="Z958:Z959"/>
    <mergeCell ref="AA958:AA959"/>
    <mergeCell ref="AD958:AD959"/>
    <mergeCell ref="AE958:AE959"/>
    <mergeCell ref="C956:C957"/>
    <mergeCell ref="AC956:AC957"/>
    <mergeCell ref="AB956:AB957"/>
    <mergeCell ref="T956:T957"/>
    <mergeCell ref="R956:R957"/>
    <mergeCell ref="B956:B957"/>
    <mergeCell ref="F956:F957"/>
    <mergeCell ref="Q956:Q957"/>
    <mergeCell ref="S956:S957"/>
    <mergeCell ref="U956:U957"/>
    <mergeCell ref="V956:V957"/>
    <mergeCell ref="W956:W957"/>
    <mergeCell ref="X956:X957"/>
    <mergeCell ref="Y956:Y957"/>
    <mergeCell ref="Z956:Z957"/>
    <mergeCell ref="AA956:AA957"/>
    <mergeCell ref="AD956:AD957"/>
    <mergeCell ref="AE956:AE957"/>
    <mergeCell ref="C954:C955"/>
    <mergeCell ref="AC954:AC955"/>
    <mergeCell ref="AB954:AB955"/>
    <mergeCell ref="T954:T955"/>
    <mergeCell ref="R954:R955"/>
    <mergeCell ref="B954:B955"/>
    <mergeCell ref="F954:F955"/>
    <mergeCell ref="Q954:Q955"/>
    <mergeCell ref="S954:S955"/>
    <mergeCell ref="U954:U955"/>
    <mergeCell ref="V954:V955"/>
    <mergeCell ref="W954:W955"/>
    <mergeCell ref="X954:X955"/>
    <mergeCell ref="Y954:Y955"/>
    <mergeCell ref="Z954:Z955"/>
    <mergeCell ref="AA954:AA955"/>
    <mergeCell ref="AD954:AD955"/>
    <mergeCell ref="AE954:AE955"/>
    <mergeCell ref="B953:D953"/>
    <mergeCell ref="AC951:AC952"/>
    <mergeCell ref="AB951:AB952"/>
    <mergeCell ref="T951:T952"/>
    <mergeCell ref="R951:R952"/>
    <mergeCell ref="B951:B952"/>
    <mergeCell ref="F951:F952"/>
    <mergeCell ref="Q951:Q952"/>
    <mergeCell ref="S951:S952"/>
    <mergeCell ref="U951:U952"/>
    <mergeCell ref="V951:V952"/>
    <mergeCell ref="W951:W952"/>
    <mergeCell ref="X951:X952"/>
    <mergeCell ref="Y951:Y952"/>
    <mergeCell ref="Z951:Z952"/>
    <mergeCell ref="AA951:AA952"/>
    <mergeCell ref="AD951:AD952"/>
    <mergeCell ref="AE951:AE952"/>
    <mergeCell ref="AC949:AC950"/>
    <mergeCell ref="AB949:AB950"/>
    <mergeCell ref="T949:T950"/>
    <mergeCell ref="R949:R950"/>
    <mergeCell ref="B949:B950"/>
    <mergeCell ref="F949:F950"/>
    <mergeCell ref="Q949:Q950"/>
    <mergeCell ref="S949:S950"/>
    <mergeCell ref="U949:U950"/>
    <mergeCell ref="V949:V950"/>
    <mergeCell ref="W949:W950"/>
    <mergeCell ref="X949:X950"/>
    <mergeCell ref="Y949:Y950"/>
    <mergeCell ref="Z949:Z950"/>
    <mergeCell ref="AA949:AA950"/>
    <mergeCell ref="AD949:AD950"/>
    <mergeCell ref="AE949:AE950"/>
    <mergeCell ref="AC947:AC948"/>
    <mergeCell ref="AB947:AB948"/>
    <mergeCell ref="T947:T948"/>
    <mergeCell ref="R947:R948"/>
    <mergeCell ref="B947:B948"/>
    <mergeCell ref="F947:F948"/>
    <mergeCell ref="Q947:Q948"/>
    <mergeCell ref="S947:S948"/>
    <mergeCell ref="U947:U948"/>
    <mergeCell ref="V947:V948"/>
    <mergeCell ref="W947:W948"/>
    <mergeCell ref="X947:X948"/>
    <mergeCell ref="Y947:Y948"/>
    <mergeCell ref="Z947:Z948"/>
    <mergeCell ref="AA947:AA948"/>
    <mergeCell ref="AD947:AD948"/>
    <mergeCell ref="AE947:AE948"/>
    <mergeCell ref="AC945:AC946"/>
    <mergeCell ref="AB945:AB946"/>
    <mergeCell ref="T945:T946"/>
    <mergeCell ref="R945:R946"/>
    <mergeCell ref="B945:B946"/>
    <mergeCell ref="F945:F946"/>
    <mergeCell ref="Q945:Q946"/>
    <mergeCell ref="S945:S946"/>
    <mergeCell ref="U945:U946"/>
    <mergeCell ref="V945:V946"/>
    <mergeCell ref="W945:W946"/>
    <mergeCell ref="X945:X946"/>
    <mergeCell ref="Y945:Y946"/>
    <mergeCell ref="Z945:Z946"/>
    <mergeCell ref="AA945:AA946"/>
    <mergeCell ref="AD945:AD946"/>
    <mergeCell ref="AE945:AE946"/>
    <mergeCell ref="C943:C944"/>
    <mergeCell ref="AC943:AC944"/>
    <mergeCell ref="AB943:AB944"/>
    <mergeCell ref="T943:T944"/>
    <mergeCell ref="R943:R944"/>
    <mergeCell ref="B943:B944"/>
    <mergeCell ref="F943:F944"/>
    <mergeCell ref="Q943:Q944"/>
    <mergeCell ref="S943:S944"/>
    <mergeCell ref="U943:U944"/>
    <mergeCell ref="V943:V944"/>
    <mergeCell ref="W943:W944"/>
    <mergeCell ref="X943:X944"/>
    <mergeCell ref="Y943:Y944"/>
    <mergeCell ref="Z943:Z944"/>
    <mergeCell ref="AA943:AA944"/>
    <mergeCell ref="AD943:AD944"/>
    <mergeCell ref="AE943:AE944"/>
    <mergeCell ref="B942:D942"/>
    <mergeCell ref="C940:C941"/>
    <mergeCell ref="AC940:AC941"/>
    <mergeCell ref="AB940:AB941"/>
    <mergeCell ref="T940:T941"/>
    <mergeCell ref="R940:R941"/>
    <mergeCell ref="B940:B941"/>
    <mergeCell ref="F940:F941"/>
    <mergeCell ref="Q940:Q941"/>
    <mergeCell ref="S940:S941"/>
    <mergeCell ref="U940:U941"/>
    <mergeCell ref="V940:V941"/>
    <mergeCell ref="W940:W941"/>
    <mergeCell ref="X940:X941"/>
    <mergeCell ref="Y940:Y941"/>
    <mergeCell ref="Z940:Z941"/>
    <mergeCell ref="AA940:AA941"/>
    <mergeCell ref="AD940:AD941"/>
    <mergeCell ref="AE940:AE941"/>
    <mergeCell ref="C938:C939"/>
    <mergeCell ref="AC938:AC939"/>
    <mergeCell ref="AB938:AB939"/>
    <mergeCell ref="T938:T939"/>
    <mergeCell ref="R938:R939"/>
    <mergeCell ref="B938:B939"/>
    <mergeCell ref="F938:F939"/>
    <mergeCell ref="Q938:Q939"/>
    <mergeCell ref="S938:S939"/>
    <mergeCell ref="U938:U939"/>
    <mergeCell ref="V938:V939"/>
    <mergeCell ref="W938:W939"/>
    <mergeCell ref="X938:X939"/>
    <mergeCell ref="Y938:Y939"/>
    <mergeCell ref="Z938:Z939"/>
    <mergeCell ref="AA938:AA939"/>
    <mergeCell ref="AD938:AD939"/>
    <mergeCell ref="AE938:AE939"/>
    <mergeCell ref="B937:D937"/>
    <mergeCell ref="C935:C936"/>
    <mergeCell ref="AC935:AC936"/>
    <mergeCell ref="AB935:AB936"/>
    <mergeCell ref="T935:T936"/>
    <mergeCell ref="R935:R936"/>
    <mergeCell ref="AD935:AD936"/>
    <mergeCell ref="B935:B936"/>
    <mergeCell ref="F935:F936"/>
    <mergeCell ref="Q935:Q936"/>
    <mergeCell ref="S935:S936"/>
    <mergeCell ref="U935:U936"/>
    <mergeCell ref="V935:V936"/>
    <mergeCell ref="W935:W936"/>
    <mergeCell ref="X935:X936"/>
    <mergeCell ref="Y935:Y936"/>
    <mergeCell ref="Z935:Z936"/>
    <mergeCell ref="AA935:AA936"/>
    <mergeCell ref="AE935:AE936"/>
    <mergeCell ref="C933:C934"/>
    <mergeCell ref="AC933:AC934"/>
    <mergeCell ref="AB933:AB934"/>
    <mergeCell ref="T933:T934"/>
    <mergeCell ref="R933:R934"/>
    <mergeCell ref="AD933:AD934"/>
    <mergeCell ref="B933:B934"/>
    <mergeCell ref="F933:F934"/>
    <mergeCell ref="Q933:Q934"/>
    <mergeCell ref="S933:S934"/>
    <mergeCell ref="U933:U934"/>
    <mergeCell ref="V933:V934"/>
    <mergeCell ref="W933:W934"/>
    <mergeCell ref="X933:X934"/>
    <mergeCell ref="Y933:Y934"/>
    <mergeCell ref="Z933:Z934"/>
    <mergeCell ref="AA933:AA934"/>
    <mergeCell ref="AE933:AE934"/>
    <mergeCell ref="C931:C932"/>
    <mergeCell ref="AC931:AC932"/>
    <mergeCell ref="AB931:AB932"/>
    <mergeCell ref="T931:T932"/>
    <mergeCell ref="R931:R932"/>
    <mergeCell ref="AD931:AD932"/>
    <mergeCell ref="B931:B932"/>
    <mergeCell ref="F931:F932"/>
    <mergeCell ref="Q931:Q932"/>
    <mergeCell ref="S931:S932"/>
    <mergeCell ref="U931:U932"/>
    <mergeCell ref="V931:V932"/>
    <mergeCell ref="W931:W932"/>
    <mergeCell ref="X931:X932"/>
    <mergeCell ref="Y931:Y932"/>
    <mergeCell ref="Z931:Z932"/>
    <mergeCell ref="AA931:AA932"/>
    <mergeCell ref="AE931:AE932"/>
    <mergeCell ref="C929:C930"/>
    <mergeCell ref="AC929:AC930"/>
    <mergeCell ref="AB929:AB930"/>
    <mergeCell ref="T929:T930"/>
    <mergeCell ref="R929:R930"/>
    <mergeCell ref="AD929:AD930"/>
    <mergeCell ref="B929:B930"/>
    <mergeCell ref="F929:F930"/>
    <mergeCell ref="Q929:Q930"/>
    <mergeCell ref="S929:S930"/>
    <mergeCell ref="U929:U930"/>
    <mergeCell ref="V929:V930"/>
    <mergeCell ref="W929:W930"/>
    <mergeCell ref="X929:X930"/>
    <mergeCell ref="Y929:Y930"/>
    <mergeCell ref="Z929:Z930"/>
    <mergeCell ref="AA929:AA930"/>
    <mergeCell ref="AE929:AE930"/>
    <mergeCell ref="C927:C928"/>
    <mergeCell ref="AB927:AB928"/>
    <mergeCell ref="AC927:AC928"/>
    <mergeCell ref="T927:T928"/>
    <mergeCell ref="R927:R928"/>
    <mergeCell ref="AD927:AD928"/>
    <mergeCell ref="A927:A965"/>
    <mergeCell ref="B927:B928"/>
    <mergeCell ref="F927:F928"/>
    <mergeCell ref="Q927:Q928"/>
    <mergeCell ref="S927:S928"/>
    <mergeCell ref="U927:U928"/>
    <mergeCell ref="V927:V928"/>
    <mergeCell ref="W927:W928"/>
    <mergeCell ref="X927:X928"/>
    <mergeCell ref="Y927:Y928"/>
    <mergeCell ref="Z927:Z928"/>
    <mergeCell ref="AA927:AA928"/>
    <mergeCell ref="AE927:AE928"/>
    <mergeCell ref="C922:C923"/>
    <mergeCell ref="C920:C921"/>
    <mergeCell ref="C918:C919"/>
    <mergeCell ref="C916:C917"/>
    <mergeCell ref="C911:C912"/>
    <mergeCell ref="C909:C910"/>
    <mergeCell ref="C907:C908"/>
    <mergeCell ref="C905:C906"/>
    <mergeCell ref="C900:C901"/>
    <mergeCell ref="C898:C899"/>
    <mergeCell ref="C896:C897"/>
    <mergeCell ref="C894:C895"/>
    <mergeCell ref="B925:D925"/>
    <mergeCell ref="B924:D924"/>
    <mergeCell ref="AC922:AC923"/>
    <mergeCell ref="AB922:AB923"/>
    <mergeCell ref="T922:T923"/>
    <mergeCell ref="R922:R923"/>
    <mergeCell ref="W922:W923"/>
    <mergeCell ref="B922:B923"/>
    <mergeCell ref="F922:F923"/>
    <mergeCell ref="Q922:Q923"/>
    <mergeCell ref="S922:S923"/>
    <mergeCell ref="U922:U923"/>
    <mergeCell ref="V922:V923"/>
    <mergeCell ref="X922:X923"/>
    <mergeCell ref="Y922:Y923"/>
    <mergeCell ref="Z922:Z923"/>
    <mergeCell ref="AA922:AA923"/>
    <mergeCell ref="AD922:AD923"/>
    <mergeCell ref="AE922:AE923"/>
    <mergeCell ref="AC920:AC921"/>
    <mergeCell ref="AB920:AB921"/>
    <mergeCell ref="T920:T921"/>
    <mergeCell ref="R920:R921"/>
    <mergeCell ref="B920:B921"/>
    <mergeCell ref="F920:F921"/>
    <mergeCell ref="Q920:Q921"/>
    <mergeCell ref="S920:S921"/>
    <mergeCell ref="U920:U921"/>
    <mergeCell ref="V920:V921"/>
    <mergeCell ref="W920:W921"/>
    <mergeCell ref="X920:X921"/>
    <mergeCell ref="Y920:Y921"/>
    <mergeCell ref="Z920:Z921"/>
    <mergeCell ref="AA920:AA921"/>
    <mergeCell ref="AD920:AD921"/>
    <mergeCell ref="AE920:AE921"/>
    <mergeCell ref="AC918:AC919"/>
    <mergeCell ref="AB918:AB919"/>
    <mergeCell ref="T918:T919"/>
    <mergeCell ref="R918:R919"/>
    <mergeCell ref="B918:B919"/>
    <mergeCell ref="F918:F919"/>
    <mergeCell ref="Q918:Q919"/>
    <mergeCell ref="S918:S919"/>
    <mergeCell ref="U918:U919"/>
    <mergeCell ref="V918:V919"/>
    <mergeCell ref="W918:W919"/>
    <mergeCell ref="X918:X919"/>
    <mergeCell ref="Y918:Y919"/>
    <mergeCell ref="Z918:Z919"/>
    <mergeCell ref="AA918:AA919"/>
    <mergeCell ref="AD918:AD919"/>
    <mergeCell ref="AE918:AE919"/>
    <mergeCell ref="AC916:AC917"/>
    <mergeCell ref="AB916:AB917"/>
    <mergeCell ref="T916:T917"/>
    <mergeCell ref="R916:R917"/>
    <mergeCell ref="B916:B917"/>
    <mergeCell ref="F916:F917"/>
    <mergeCell ref="Q916:Q917"/>
    <mergeCell ref="S916:S917"/>
    <mergeCell ref="U916:U917"/>
    <mergeCell ref="V916:V917"/>
    <mergeCell ref="W916:W917"/>
    <mergeCell ref="X916:X917"/>
    <mergeCell ref="Y916:Y917"/>
    <mergeCell ref="Z916:Z917"/>
    <mergeCell ref="AA916:AA917"/>
    <mergeCell ref="AD916:AD917"/>
    <mergeCell ref="AE916:AE917"/>
    <mergeCell ref="C914:C915"/>
    <mergeCell ref="AC914:AC915"/>
    <mergeCell ref="AB914:AB915"/>
    <mergeCell ref="T914:T915"/>
    <mergeCell ref="R914:R915"/>
    <mergeCell ref="B914:B915"/>
    <mergeCell ref="F914:F915"/>
    <mergeCell ref="Q914:Q915"/>
    <mergeCell ref="S914:S915"/>
    <mergeCell ref="U914:U915"/>
    <mergeCell ref="V914:V915"/>
    <mergeCell ref="W914:W915"/>
    <mergeCell ref="X914:X915"/>
    <mergeCell ref="Y914:Y915"/>
    <mergeCell ref="Z914:Z915"/>
    <mergeCell ref="AA914:AA915"/>
    <mergeCell ref="AD914:AD915"/>
    <mergeCell ref="AE914:AE915"/>
    <mergeCell ref="B913:D913"/>
    <mergeCell ref="AC911:AC912"/>
    <mergeCell ref="AB911:AB912"/>
    <mergeCell ref="T911:T912"/>
    <mergeCell ref="R911:R912"/>
    <mergeCell ref="B911:B912"/>
    <mergeCell ref="F911:F912"/>
    <mergeCell ref="Q911:Q912"/>
    <mergeCell ref="S911:S912"/>
    <mergeCell ref="U911:U912"/>
    <mergeCell ref="V911:V912"/>
    <mergeCell ref="W911:W912"/>
    <mergeCell ref="X911:X912"/>
    <mergeCell ref="Y911:Y912"/>
    <mergeCell ref="Z911:Z912"/>
    <mergeCell ref="AA911:AA912"/>
    <mergeCell ref="AD911:AD912"/>
    <mergeCell ref="AE911:AE912"/>
    <mergeCell ref="AC909:AC910"/>
    <mergeCell ref="AB909:AB910"/>
    <mergeCell ref="T909:T910"/>
    <mergeCell ref="R909:R910"/>
    <mergeCell ref="B909:B910"/>
    <mergeCell ref="F909:F910"/>
    <mergeCell ref="Q909:Q910"/>
    <mergeCell ref="S909:S910"/>
    <mergeCell ref="U909:U910"/>
    <mergeCell ref="V909:V910"/>
    <mergeCell ref="W909:W910"/>
    <mergeCell ref="X909:X910"/>
    <mergeCell ref="Y909:Y910"/>
    <mergeCell ref="Z909:Z910"/>
    <mergeCell ref="AA909:AA910"/>
    <mergeCell ref="AD909:AD910"/>
    <mergeCell ref="AE909:AE910"/>
    <mergeCell ref="AC907:AC908"/>
    <mergeCell ref="AB907:AB908"/>
    <mergeCell ref="T907:T908"/>
    <mergeCell ref="R907:R908"/>
    <mergeCell ref="B907:B908"/>
    <mergeCell ref="F907:F908"/>
    <mergeCell ref="Q907:Q908"/>
    <mergeCell ref="S907:S908"/>
    <mergeCell ref="U907:U908"/>
    <mergeCell ref="V907:V908"/>
    <mergeCell ref="W907:W908"/>
    <mergeCell ref="X907:X908"/>
    <mergeCell ref="Y907:Y908"/>
    <mergeCell ref="Z907:Z908"/>
    <mergeCell ref="AA907:AA908"/>
    <mergeCell ref="AD907:AD908"/>
    <mergeCell ref="AE907:AE908"/>
    <mergeCell ref="AC905:AC906"/>
    <mergeCell ref="AB905:AB906"/>
    <mergeCell ref="T905:T906"/>
    <mergeCell ref="R905:R906"/>
    <mergeCell ref="B905:B906"/>
    <mergeCell ref="F905:F906"/>
    <mergeCell ref="Q905:Q906"/>
    <mergeCell ref="S905:S906"/>
    <mergeCell ref="U905:U906"/>
    <mergeCell ref="V905:V906"/>
    <mergeCell ref="W905:W906"/>
    <mergeCell ref="X905:X906"/>
    <mergeCell ref="Y905:Y906"/>
    <mergeCell ref="Z905:Z906"/>
    <mergeCell ref="AA905:AA906"/>
    <mergeCell ref="AD905:AD906"/>
    <mergeCell ref="AE905:AE906"/>
    <mergeCell ref="C903:C904"/>
    <mergeCell ref="AC903:AC904"/>
    <mergeCell ref="AB903:AB904"/>
    <mergeCell ref="T903:T904"/>
    <mergeCell ref="R903:R904"/>
    <mergeCell ref="B903:B904"/>
    <mergeCell ref="F903:F904"/>
    <mergeCell ref="Q903:Q904"/>
    <mergeCell ref="S903:S904"/>
    <mergeCell ref="U903:U904"/>
    <mergeCell ref="V903:V904"/>
    <mergeCell ref="W903:W904"/>
    <mergeCell ref="X903:X904"/>
    <mergeCell ref="Y903:Y904"/>
    <mergeCell ref="Z903:Z904"/>
    <mergeCell ref="AA903:AA904"/>
    <mergeCell ref="AD903:AD904"/>
    <mergeCell ref="AE903:AE904"/>
    <mergeCell ref="B902:D902"/>
    <mergeCell ref="AC900:AC901"/>
    <mergeCell ref="AB900:AB901"/>
    <mergeCell ref="T900:T901"/>
    <mergeCell ref="R900:R901"/>
    <mergeCell ref="B900:B901"/>
    <mergeCell ref="F900:F901"/>
    <mergeCell ref="Q900:Q901"/>
    <mergeCell ref="S900:S901"/>
    <mergeCell ref="U900:U901"/>
    <mergeCell ref="V900:V901"/>
    <mergeCell ref="W900:W901"/>
    <mergeCell ref="X900:X901"/>
    <mergeCell ref="Y900:Y901"/>
    <mergeCell ref="Z900:Z901"/>
    <mergeCell ref="AA900:AA901"/>
    <mergeCell ref="AD900:AD901"/>
    <mergeCell ref="AE900:AE901"/>
    <mergeCell ref="AC898:AC899"/>
    <mergeCell ref="AB898:AB899"/>
    <mergeCell ref="T898:T899"/>
    <mergeCell ref="R898:R899"/>
    <mergeCell ref="B898:B899"/>
    <mergeCell ref="F898:F899"/>
    <mergeCell ref="Q898:Q899"/>
    <mergeCell ref="S898:S899"/>
    <mergeCell ref="U898:U899"/>
    <mergeCell ref="V898:V899"/>
    <mergeCell ref="W898:W899"/>
    <mergeCell ref="X898:X899"/>
    <mergeCell ref="Y898:Y899"/>
    <mergeCell ref="Z898:Z899"/>
    <mergeCell ref="AA898:AA899"/>
    <mergeCell ref="AD898:AD899"/>
    <mergeCell ref="AE898:AE899"/>
    <mergeCell ref="AC896:AC897"/>
    <mergeCell ref="AB896:AB897"/>
    <mergeCell ref="T896:T897"/>
    <mergeCell ref="R896:R897"/>
    <mergeCell ref="B896:B897"/>
    <mergeCell ref="F896:F897"/>
    <mergeCell ref="Q896:Q897"/>
    <mergeCell ref="S896:S897"/>
    <mergeCell ref="U896:U897"/>
    <mergeCell ref="V896:V897"/>
    <mergeCell ref="W896:W897"/>
    <mergeCell ref="X896:X897"/>
    <mergeCell ref="Y896:Y897"/>
    <mergeCell ref="Z896:Z897"/>
    <mergeCell ref="AA896:AA897"/>
    <mergeCell ref="AD896:AD897"/>
    <mergeCell ref="AE896:AE897"/>
    <mergeCell ref="AC894:AC895"/>
    <mergeCell ref="AB894:AB895"/>
    <mergeCell ref="T894:T895"/>
    <mergeCell ref="R894:R895"/>
    <mergeCell ref="B894:B895"/>
    <mergeCell ref="F894:F895"/>
    <mergeCell ref="Q894:Q895"/>
    <mergeCell ref="S894:S895"/>
    <mergeCell ref="U894:U895"/>
    <mergeCell ref="V894:V895"/>
    <mergeCell ref="W894:W895"/>
    <mergeCell ref="X894:X895"/>
    <mergeCell ref="Y894:Y895"/>
    <mergeCell ref="Z894:Z895"/>
    <mergeCell ref="AA894:AA895"/>
    <mergeCell ref="AD894:AD895"/>
    <mergeCell ref="AE894:AE895"/>
    <mergeCell ref="C892:C893"/>
    <mergeCell ref="AC892:AC893"/>
    <mergeCell ref="AB892:AB893"/>
    <mergeCell ref="T892:T893"/>
    <mergeCell ref="R892:R893"/>
    <mergeCell ref="B892:B893"/>
    <mergeCell ref="F892:F893"/>
    <mergeCell ref="Q892:Q893"/>
    <mergeCell ref="S892:S893"/>
    <mergeCell ref="U892:U893"/>
    <mergeCell ref="V892:V893"/>
    <mergeCell ref="W892:W893"/>
    <mergeCell ref="X892:X893"/>
    <mergeCell ref="Y892:Y893"/>
    <mergeCell ref="Z892:Z893"/>
    <mergeCell ref="AA892:AA893"/>
    <mergeCell ref="AD892:AD893"/>
    <mergeCell ref="AE892:AE893"/>
    <mergeCell ref="B891:D891"/>
    <mergeCell ref="C889:C890"/>
    <mergeCell ref="AC889:AC890"/>
    <mergeCell ref="AB889:AB890"/>
    <mergeCell ref="T889:T890"/>
    <mergeCell ref="R889:R890"/>
    <mergeCell ref="AD889:AD890"/>
    <mergeCell ref="B889:B890"/>
    <mergeCell ref="F889:F890"/>
    <mergeCell ref="Q889:Q890"/>
    <mergeCell ref="S889:S890"/>
    <mergeCell ref="U889:U890"/>
    <mergeCell ref="V889:V890"/>
    <mergeCell ref="W889:W890"/>
    <mergeCell ref="X889:X890"/>
    <mergeCell ref="Y889:Y890"/>
    <mergeCell ref="Z889:Z890"/>
    <mergeCell ref="AA889:AA890"/>
    <mergeCell ref="AE889:AE890"/>
    <mergeCell ref="C887:C888"/>
    <mergeCell ref="AC887:AC888"/>
    <mergeCell ref="AB887:AB888"/>
    <mergeCell ref="T887:T888"/>
    <mergeCell ref="R887:R888"/>
    <mergeCell ref="AD887:AD888"/>
    <mergeCell ref="B887:B888"/>
    <mergeCell ref="F887:F888"/>
    <mergeCell ref="Q887:Q888"/>
    <mergeCell ref="S887:S888"/>
    <mergeCell ref="U887:U888"/>
    <mergeCell ref="V887:V888"/>
    <mergeCell ref="W887:W888"/>
    <mergeCell ref="X887:X888"/>
    <mergeCell ref="Y887:Y888"/>
    <mergeCell ref="Z887:Z888"/>
    <mergeCell ref="AA887:AA888"/>
    <mergeCell ref="AE887:AE888"/>
    <mergeCell ref="C885:C886"/>
    <mergeCell ref="AC885:AC886"/>
    <mergeCell ref="AB885:AB886"/>
    <mergeCell ref="T885:T886"/>
    <mergeCell ref="R885:R886"/>
    <mergeCell ref="AD885:AD886"/>
    <mergeCell ref="B885:B886"/>
    <mergeCell ref="F885:F886"/>
    <mergeCell ref="Q885:Q886"/>
    <mergeCell ref="S885:S886"/>
    <mergeCell ref="U885:U886"/>
    <mergeCell ref="V885:V886"/>
    <mergeCell ref="W885:W886"/>
    <mergeCell ref="X885:X886"/>
    <mergeCell ref="Y885:Y886"/>
    <mergeCell ref="Z885:Z886"/>
    <mergeCell ref="AA885:AA886"/>
    <mergeCell ref="AE885:AE886"/>
    <mergeCell ref="C883:C884"/>
    <mergeCell ref="AC883:AC884"/>
    <mergeCell ref="AB883:AB884"/>
    <mergeCell ref="T883:T884"/>
    <mergeCell ref="R883:R884"/>
    <mergeCell ref="AD883:AD884"/>
    <mergeCell ref="B883:B884"/>
    <mergeCell ref="F883:F884"/>
    <mergeCell ref="Q883:Q884"/>
    <mergeCell ref="S883:S884"/>
    <mergeCell ref="U883:U884"/>
    <mergeCell ref="V883:V884"/>
    <mergeCell ref="W883:W884"/>
    <mergeCell ref="X883:X884"/>
    <mergeCell ref="Y883:Y884"/>
    <mergeCell ref="Z883:Z884"/>
    <mergeCell ref="AA883:AA884"/>
    <mergeCell ref="AE883:AE884"/>
    <mergeCell ref="C881:C882"/>
    <mergeCell ref="AB881:AB882"/>
    <mergeCell ref="AC881:AC882"/>
    <mergeCell ref="T881:T882"/>
    <mergeCell ref="R881:R882"/>
    <mergeCell ref="AD881:AD882"/>
    <mergeCell ref="A881:A925"/>
    <mergeCell ref="B881:B882"/>
    <mergeCell ref="F881:F882"/>
    <mergeCell ref="Q881:Q882"/>
    <mergeCell ref="S881:S882"/>
    <mergeCell ref="U881:U882"/>
    <mergeCell ref="V881:V882"/>
    <mergeCell ref="W881:W882"/>
    <mergeCell ref="X881:X882"/>
    <mergeCell ref="Y881:Y882"/>
    <mergeCell ref="Z881:Z882"/>
    <mergeCell ref="AA881:AA882"/>
    <mergeCell ref="AE881:AE882"/>
    <mergeCell ref="C876:C877"/>
    <mergeCell ref="C874:C875"/>
    <mergeCell ref="C872:C873"/>
    <mergeCell ref="C870:C871"/>
    <mergeCell ref="C868:C869"/>
    <mergeCell ref="C865:C866"/>
    <mergeCell ref="C863:C864"/>
    <mergeCell ref="C861:C862"/>
    <mergeCell ref="C859:C860"/>
    <mergeCell ref="C857:C858"/>
    <mergeCell ref="C854:C855"/>
    <mergeCell ref="C852:C853"/>
    <mergeCell ref="C850:C851"/>
    <mergeCell ref="C848:C849"/>
    <mergeCell ref="C846:C847"/>
    <mergeCell ref="C843:C844"/>
    <mergeCell ref="C841:C842"/>
    <mergeCell ref="C839:C840"/>
    <mergeCell ref="C837:C838"/>
    <mergeCell ref="C835:C836"/>
    <mergeCell ref="B879:D879"/>
    <mergeCell ref="B878:D878"/>
    <mergeCell ref="AC876:AC877"/>
    <mergeCell ref="AB876:AB877"/>
    <mergeCell ref="T876:T877"/>
    <mergeCell ref="R876:R877"/>
    <mergeCell ref="W876:W877"/>
    <mergeCell ref="B876:B877"/>
    <mergeCell ref="F876:F877"/>
    <mergeCell ref="Q876:Q877"/>
    <mergeCell ref="S876:S877"/>
    <mergeCell ref="U876:U877"/>
    <mergeCell ref="V876:V877"/>
    <mergeCell ref="X876:X877"/>
    <mergeCell ref="Y876:Y877"/>
    <mergeCell ref="Z876:Z877"/>
    <mergeCell ref="AA876:AA877"/>
    <mergeCell ref="AD876:AD877"/>
    <mergeCell ref="AE876:AE877"/>
    <mergeCell ref="AC874:AC875"/>
    <mergeCell ref="AB874:AB875"/>
    <mergeCell ref="T874:T875"/>
    <mergeCell ref="R874:R875"/>
    <mergeCell ref="B874:B875"/>
    <mergeCell ref="F874:F875"/>
    <mergeCell ref="Q874:Q875"/>
    <mergeCell ref="S874:S875"/>
    <mergeCell ref="U874:U875"/>
    <mergeCell ref="V874:V875"/>
    <mergeCell ref="W874:W875"/>
    <mergeCell ref="X874:X875"/>
    <mergeCell ref="Y874:Y875"/>
    <mergeCell ref="Z874:Z875"/>
    <mergeCell ref="AA874:AA875"/>
    <mergeCell ref="AD874:AD875"/>
    <mergeCell ref="AE874:AE875"/>
    <mergeCell ref="AC872:AC873"/>
    <mergeCell ref="AB872:AB873"/>
    <mergeCell ref="T872:T873"/>
    <mergeCell ref="R872:R873"/>
    <mergeCell ref="B872:B873"/>
    <mergeCell ref="F872:F873"/>
    <mergeCell ref="Q872:Q873"/>
    <mergeCell ref="S872:S873"/>
    <mergeCell ref="U872:U873"/>
    <mergeCell ref="V872:V873"/>
    <mergeCell ref="W872:W873"/>
    <mergeCell ref="X872:X873"/>
    <mergeCell ref="Y872:Y873"/>
    <mergeCell ref="Z872:Z873"/>
    <mergeCell ref="AA872:AA873"/>
    <mergeCell ref="AD872:AD873"/>
    <mergeCell ref="AE872:AE873"/>
    <mergeCell ref="AC870:AC871"/>
    <mergeCell ref="AB870:AB871"/>
    <mergeCell ref="T870:T871"/>
    <mergeCell ref="R870:R871"/>
    <mergeCell ref="B870:B871"/>
    <mergeCell ref="F870:F871"/>
    <mergeCell ref="Q870:Q871"/>
    <mergeCell ref="S870:S871"/>
    <mergeCell ref="U870:U871"/>
    <mergeCell ref="V870:V871"/>
    <mergeCell ref="W870:W871"/>
    <mergeCell ref="X870:X871"/>
    <mergeCell ref="Y870:Y871"/>
    <mergeCell ref="Z870:Z871"/>
    <mergeCell ref="AA870:AA871"/>
    <mergeCell ref="AD870:AD871"/>
    <mergeCell ref="AE870:AE871"/>
    <mergeCell ref="AC868:AC869"/>
    <mergeCell ref="AB868:AB869"/>
    <mergeCell ref="T868:T869"/>
    <mergeCell ref="R868:R869"/>
    <mergeCell ref="B868:B869"/>
    <mergeCell ref="F868:F869"/>
    <mergeCell ref="Q868:Q869"/>
    <mergeCell ref="S868:S869"/>
    <mergeCell ref="U868:U869"/>
    <mergeCell ref="V868:V869"/>
    <mergeCell ref="W868:W869"/>
    <mergeCell ref="X868:X869"/>
    <mergeCell ref="Y868:Y869"/>
    <mergeCell ref="Z868:Z869"/>
    <mergeCell ref="AA868:AA869"/>
    <mergeCell ref="AD868:AD869"/>
    <mergeCell ref="AE868:AE869"/>
    <mergeCell ref="B867:D867"/>
    <mergeCell ref="AC865:AC866"/>
    <mergeCell ref="AB865:AB866"/>
    <mergeCell ref="T865:T866"/>
    <mergeCell ref="R865:R866"/>
    <mergeCell ref="B865:B866"/>
    <mergeCell ref="F865:F866"/>
    <mergeCell ref="Q865:Q866"/>
    <mergeCell ref="S865:S866"/>
    <mergeCell ref="U865:U866"/>
    <mergeCell ref="V865:V866"/>
    <mergeCell ref="W865:W866"/>
    <mergeCell ref="X865:X866"/>
    <mergeCell ref="Y865:Y866"/>
    <mergeCell ref="Z865:Z866"/>
    <mergeCell ref="AA865:AA866"/>
    <mergeCell ref="AD865:AD866"/>
    <mergeCell ref="AE865:AE866"/>
    <mergeCell ref="AC863:AC864"/>
    <mergeCell ref="AB863:AB864"/>
    <mergeCell ref="T863:T864"/>
    <mergeCell ref="R863:R864"/>
    <mergeCell ref="B863:B864"/>
    <mergeCell ref="F863:F864"/>
    <mergeCell ref="Q863:Q864"/>
    <mergeCell ref="S863:S864"/>
    <mergeCell ref="U863:U864"/>
    <mergeCell ref="V863:V864"/>
    <mergeCell ref="W863:W864"/>
    <mergeCell ref="X863:X864"/>
    <mergeCell ref="Y863:Y864"/>
    <mergeCell ref="Z863:Z864"/>
    <mergeCell ref="AA863:AA864"/>
    <mergeCell ref="AD863:AD864"/>
    <mergeCell ref="AE863:AE864"/>
    <mergeCell ref="AC861:AC862"/>
    <mergeCell ref="AB861:AB862"/>
    <mergeCell ref="T861:T862"/>
    <mergeCell ref="R861:R862"/>
    <mergeCell ref="B861:B862"/>
    <mergeCell ref="F861:F862"/>
    <mergeCell ref="Q861:Q862"/>
    <mergeCell ref="S861:S862"/>
    <mergeCell ref="U861:U862"/>
    <mergeCell ref="V861:V862"/>
    <mergeCell ref="W861:W862"/>
    <mergeCell ref="X861:X862"/>
    <mergeCell ref="Y861:Y862"/>
    <mergeCell ref="Z861:Z862"/>
    <mergeCell ref="AA861:AA862"/>
    <mergeCell ref="AD861:AD862"/>
    <mergeCell ref="AE861:AE862"/>
    <mergeCell ref="AC859:AC860"/>
    <mergeCell ref="AB859:AB860"/>
    <mergeCell ref="T859:T860"/>
    <mergeCell ref="R859:R860"/>
    <mergeCell ref="B859:B860"/>
    <mergeCell ref="F859:F860"/>
    <mergeCell ref="Q859:Q860"/>
    <mergeCell ref="S859:S860"/>
    <mergeCell ref="U859:U860"/>
    <mergeCell ref="V859:V860"/>
    <mergeCell ref="W859:W860"/>
    <mergeCell ref="X859:X860"/>
    <mergeCell ref="Y859:Y860"/>
    <mergeCell ref="Z859:Z860"/>
    <mergeCell ref="AA859:AA860"/>
    <mergeCell ref="AD859:AD860"/>
    <mergeCell ref="AE859:AE860"/>
    <mergeCell ref="AC857:AC858"/>
    <mergeCell ref="AB857:AB858"/>
    <mergeCell ref="T857:T858"/>
    <mergeCell ref="R857:R858"/>
    <mergeCell ref="B857:B858"/>
    <mergeCell ref="F857:F858"/>
    <mergeCell ref="Q857:Q858"/>
    <mergeCell ref="S857:S858"/>
    <mergeCell ref="U857:U858"/>
    <mergeCell ref="V857:V858"/>
    <mergeCell ref="W857:W858"/>
    <mergeCell ref="X857:X858"/>
    <mergeCell ref="Y857:Y858"/>
    <mergeCell ref="Z857:Z858"/>
    <mergeCell ref="AA857:AA858"/>
    <mergeCell ref="AD857:AD858"/>
    <mergeCell ref="AE857:AE858"/>
    <mergeCell ref="B856:D856"/>
    <mergeCell ref="AC854:AC855"/>
    <mergeCell ref="AB854:AB855"/>
    <mergeCell ref="T854:T855"/>
    <mergeCell ref="R854:R855"/>
    <mergeCell ref="B854:B855"/>
    <mergeCell ref="F854:F855"/>
    <mergeCell ref="Q854:Q855"/>
    <mergeCell ref="S854:S855"/>
    <mergeCell ref="U854:U855"/>
    <mergeCell ref="V854:V855"/>
    <mergeCell ref="W854:W855"/>
    <mergeCell ref="X854:X855"/>
    <mergeCell ref="Y854:Y855"/>
    <mergeCell ref="Z854:Z855"/>
    <mergeCell ref="AA854:AA855"/>
    <mergeCell ref="AD854:AD855"/>
    <mergeCell ref="AE854:AE855"/>
    <mergeCell ref="AC852:AC853"/>
    <mergeCell ref="AB852:AB853"/>
    <mergeCell ref="T852:T853"/>
    <mergeCell ref="R852:R853"/>
    <mergeCell ref="B852:B853"/>
    <mergeCell ref="F852:F853"/>
    <mergeCell ref="Q852:Q853"/>
    <mergeCell ref="S852:S853"/>
    <mergeCell ref="U852:U853"/>
    <mergeCell ref="V852:V853"/>
    <mergeCell ref="W852:W853"/>
    <mergeCell ref="X852:X853"/>
    <mergeCell ref="Y852:Y853"/>
    <mergeCell ref="Z852:Z853"/>
    <mergeCell ref="AA852:AA853"/>
    <mergeCell ref="AD852:AD853"/>
    <mergeCell ref="AE852:AE853"/>
    <mergeCell ref="AC850:AC851"/>
    <mergeCell ref="AB850:AB851"/>
    <mergeCell ref="T850:T851"/>
    <mergeCell ref="R850:R851"/>
    <mergeCell ref="B850:B851"/>
    <mergeCell ref="F850:F851"/>
    <mergeCell ref="Q850:Q851"/>
    <mergeCell ref="S850:S851"/>
    <mergeCell ref="U850:U851"/>
    <mergeCell ref="V850:V851"/>
    <mergeCell ref="W850:W851"/>
    <mergeCell ref="X850:X851"/>
    <mergeCell ref="Y850:Y851"/>
    <mergeCell ref="Z850:Z851"/>
    <mergeCell ref="AA850:AA851"/>
    <mergeCell ref="AD850:AD851"/>
    <mergeCell ref="AE850:AE851"/>
    <mergeCell ref="AC848:AC849"/>
    <mergeCell ref="AB848:AB849"/>
    <mergeCell ref="T848:T849"/>
    <mergeCell ref="R848:R849"/>
    <mergeCell ref="B848:B849"/>
    <mergeCell ref="F848:F849"/>
    <mergeCell ref="Q848:Q849"/>
    <mergeCell ref="S848:S849"/>
    <mergeCell ref="U848:U849"/>
    <mergeCell ref="V848:V849"/>
    <mergeCell ref="W848:W849"/>
    <mergeCell ref="X848:X849"/>
    <mergeCell ref="Y848:Y849"/>
    <mergeCell ref="Z848:Z849"/>
    <mergeCell ref="AA848:AA849"/>
    <mergeCell ref="AD848:AD849"/>
    <mergeCell ref="AE848:AE849"/>
    <mergeCell ref="AC846:AC847"/>
    <mergeCell ref="AB846:AB847"/>
    <mergeCell ref="T846:T847"/>
    <mergeCell ref="R846:R847"/>
    <mergeCell ref="B846:B847"/>
    <mergeCell ref="F846:F847"/>
    <mergeCell ref="Q846:Q847"/>
    <mergeCell ref="S846:S847"/>
    <mergeCell ref="U846:U847"/>
    <mergeCell ref="V846:V847"/>
    <mergeCell ref="W846:W847"/>
    <mergeCell ref="X846:X847"/>
    <mergeCell ref="Y846:Y847"/>
    <mergeCell ref="Z846:Z847"/>
    <mergeCell ref="AA846:AA847"/>
    <mergeCell ref="AD846:AD847"/>
    <mergeCell ref="AE846:AE847"/>
    <mergeCell ref="B845:D845"/>
    <mergeCell ref="AC843:AC844"/>
    <mergeCell ref="AB843:AB844"/>
    <mergeCell ref="T843:T844"/>
    <mergeCell ref="R843:R844"/>
    <mergeCell ref="AD843:AD844"/>
    <mergeCell ref="B843:B844"/>
    <mergeCell ref="F843:F844"/>
    <mergeCell ref="Q843:Q844"/>
    <mergeCell ref="S843:S844"/>
    <mergeCell ref="U843:U844"/>
    <mergeCell ref="V843:V844"/>
    <mergeCell ref="W843:W844"/>
    <mergeCell ref="X843:X844"/>
    <mergeCell ref="Y843:Y844"/>
    <mergeCell ref="Z843:Z844"/>
    <mergeCell ref="AA843:AA844"/>
    <mergeCell ref="AE843:AE844"/>
    <mergeCell ref="AC841:AC842"/>
    <mergeCell ref="AB841:AB842"/>
    <mergeCell ref="T841:T842"/>
    <mergeCell ref="R841:R842"/>
    <mergeCell ref="AD841:AD842"/>
    <mergeCell ref="B841:B842"/>
    <mergeCell ref="F841:F842"/>
    <mergeCell ref="Q841:Q842"/>
    <mergeCell ref="S841:S842"/>
    <mergeCell ref="U841:U842"/>
    <mergeCell ref="V841:V842"/>
    <mergeCell ref="W841:W842"/>
    <mergeCell ref="X841:X842"/>
    <mergeCell ref="Y841:Y842"/>
    <mergeCell ref="Z841:Z842"/>
    <mergeCell ref="AA841:AA842"/>
    <mergeCell ref="AE841:AE842"/>
    <mergeCell ref="AC839:AC840"/>
    <mergeCell ref="AB839:AB840"/>
    <mergeCell ref="T839:T840"/>
    <mergeCell ref="R839:R840"/>
    <mergeCell ref="AD839:AD840"/>
    <mergeCell ref="B839:B840"/>
    <mergeCell ref="F839:F840"/>
    <mergeCell ref="Q839:Q840"/>
    <mergeCell ref="S839:S840"/>
    <mergeCell ref="U839:U840"/>
    <mergeCell ref="V839:V840"/>
    <mergeCell ref="W839:W840"/>
    <mergeCell ref="X839:X840"/>
    <mergeCell ref="Y839:Y840"/>
    <mergeCell ref="Z839:Z840"/>
    <mergeCell ref="AA839:AA840"/>
    <mergeCell ref="AE839:AE840"/>
    <mergeCell ref="AC837:AC838"/>
    <mergeCell ref="AB837:AB838"/>
    <mergeCell ref="T837:T838"/>
    <mergeCell ref="R837:R838"/>
    <mergeCell ref="AD837:AD838"/>
    <mergeCell ref="B837:B838"/>
    <mergeCell ref="F837:F838"/>
    <mergeCell ref="Q837:Q838"/>
    <mergeCell ref="S837:S838"/>
    <mergeCell ref="U837:U838"/>
    <mergeCell ref="V837:V838"/>
    <mergeCell ref="W837:W838"/>
    <mergeCell ref="X837:X838"/>
    <mergeCell ref="Y837:Y838"/>
    <mergeCell ref="Z837:Z838"/>
    <mergeCell ref="AA837:AA838"/>
    <mergeCell ref="AE837:AE838"/>
    <mergeCell ref="AB835:AB836"/>
    <mergeCell ref="AC835:AC836"/>
    <mergeCell ref="T835:T836"/>
    <mergeCell ref="R835:R836"/>
    <mergeCell ref="AD835:AD836"/>
    <mergeCell ref="A835:A879"/>
    <mergeCell ref="B835:B836"/>
    <mergeCell ref="F835:F836"/>
    <mergeCell ref="Q835:Q836"/>
    <mergeCell ref="S835:S836"/>
    <mergeCell ref="U835:U836"/>
    <mergeCell ref="V835:V836"/>
    <mergeCell ref="W835:W836"/>
    <mergeCell ref="X835:X836"/>
    <mergeCell ref="Y835:Y836"/>
    <mergeCell ref="Z835:Z836"/>
    <mergeCell ref="AA835:AA836"/>
    <mergeCell ref="AE835:AE836"/>
    <mergeCell ref="C830:C831"/>
    <mergeCell ref="C828:C829"/>
    <mergeCell ref="C826:C827"/>
    <mergeCell ref="C824:C825"/>
    <mergeCell ref="C808:C809"/>
    <mergeCell ref="C806:C807"/>
    <mergeCell ref="C804:C805"/>
    <mergeCell ref="C802:C803"/>
    <mergeCell ref="B833:D833"/>
    <mergeCell ref="B832:D832"/>
    <mergeCell ref="AC830:AC831"/>
    <mergeCell ref="AB830:AB831"/>
    <mergeCell ref="T830:T831"/>
    <mergeCell ref="R830:R831"/>
    <mergeCell ref="W830:W831"/>
    <mergeCell ref="B830:B831"/>
    <mergeCell ref="F830:F831"/>
    <mergeCell ref="Q830:Q831"/>
    <mergeCell ref="S830:S831"/>
    <mergeCell ref="U830:U831"/>
    <mergeCell ref="V830:V831"/>
    <mergeCell ref="X830:X831"/>
    <mergeCell ref="Y830:Y831"/>
    <mergeCell ref="Z830:Z831"/>
    <mergeCell ref="AA830:AA831"/>
    <mergeCell ref="AD830:AD831"/>
    <mergeCell ref="AE830:AE831"/>
    <mergeCell ref="AC828:AC829"/>
    <mergeCell ref="AB828:AB829"/>
    <mergeCell ref="T828:T829"/>
    <mergeCell ref="R828:R829"/>
    <mergeCell ref="B828:B829"/>
    <mergeCell ref="F828:F829"/>
    <mergeCell ref="Q828:Q829"/>
    <mergeCell ref="S828:S829"/>
    <mergeCell ref="U828:U829"/>
    <mergeCell ref="V828:V829"/>
    <mergeCell ref="W828:W829"/>
    <mergeCell ref="X828:X829"/>
    <mergeCell ref="Y828:Y829"/>
    <mergeCell ref="Z828:Z829"/>
    <mergeCell ref="AA828:AA829"/>
    <mergeCell ref="AD828:AD829"/>
    <mergeCell ref="AE828:AE829"/>
    <mergeCell ref="AC826:AC827"/>
    <mergeCell ref="AB826:AB827"/>
    <mergeCell ref="T826:T827"/>
    <mergeCell ref="R826:R827"/>
    <mergeCell ref="B826:B827"/>
    <mergeCell ref="F826:F827"/>
    <mergeCell ref="Q826:Q827"/>
    <mergeCell ref="S826:S827"/>
    <mergeCell ref="U826:U827"/>
    <mergeCell ref="V826:V827"/>
    <mergeCell ref="W826:W827"/>
    <mergeCell ref="X826:X827"/>
    <mergeCell ref="Y826:Y827"/>
    <mergeCell ref="Z826:Z827"/>
    <mergeCell ref="AA826:AA827"/>
    <mergeCell ref="AD826:AD827"/>
    <mergeCell ref="AE826:AE827"/>
    <mergeCell ref="AC824:AC825"/>
    <mergeCell ref="AB824:AB825"/>
    <mergeCell ref="T824:T825"/>
    <mergeCell ref="R824:R825"/>
    <mergeCell ref="B824:B825"/>
    <mergeCell ref="F824:F825"/>
    <mergeCell ref="Q824:Q825"/>
    <mergeCell ref="S824:S825"/>
    <mergeCell ref="U824:U825"/>
    <mergeCell ref="V824:V825"/>
    <mergeCell ref="W824:W825"/>
    <mergeCell ref="X824:X825"/>
    <mergeCell ref="Y824:Y825"/>
    <mergeCell ref="Z824:Z825"/>
    <mergeCell ref="AA824:AA825"/>
    <mergeCell ref="AD824:AD825"/>
    <mergeCell ref="AE824:AE825"/>
    <mergeCell ref="AC822:AC823"/>
    <mergeCell ref="AB822:AB823"/>
    <mergeCell ref="T822:T823"/>
    <mergeCell ref="R822:R823"/>
    <mergeCell ref="B822:B823"/>
    <mergeCell ref="C822:C823"/>
    <mergeCell ref="F822:F823"/>
    <mergeCell ref="Q822:Q823"/>
    <mergeCell ref="S822:S823"/>
    <mergeCell ref="U822:U823"/>
    <mergeCell ref="V822:V823"/>
    <mergeCell ref="W822:W823"/>
    <mergeCell ref="X822:X823"/>
    <mergeCell ref="Y822:Y823"/>
    <mergeCell ref="Z822:Z823"/>
    <mergeCell ref="AA822:AA823"/>
    <mergeCell ref="AD822:AD823"/>
    <mergeCell ref="AE822:AE823"/>
    <mergeCell ref="B821:D821"/>
    <mergeCell ref="C819:C820"/>
    <mergeCell ref="AC819:AC820"/>
    <mergeCell ref="AB819:AB820"/>
    <mergeCell ref="T819:T820"/>
    <mergeCell ref="R819:R820"/>
    <mergeCell ref="B819:B820"/>
    <mergeCell ref="F819:F820"/>
    <mergeCell ref="Q819:Q820"/>
    <mergeCell ref="S819:S820"/>
    <mergeCell ref="U819:U820"/>
    <mergeCell ref="V819:V820"/>
    <mergeCell ref="W819:W820"/>
    <mergeCell ref="X819:X820"/>
    <mergeCell ref="Y819:Y820"/>
    <mergeCell ref="Z819:Z820"/>
    <mergeCell ref="AA819:AA820"/>
    <mergeCell ref="AD819:AD820"/>
    <mergeCell ref="AE819:AE820"/>
    <mergeCell ref="C817:C818"/>
    <mergeCell ref="AC817:AC818"/>
    <mergeCell ref="AB817:AB818"/>
    <mergeCell ref="T817:T818"/>
    <mergeCell ref="R817:R818"/>
    <mergeCell ref="B817:B818"/>
    <mergeCell ref="F817:F818"/>
    <mergeCell ref="Q817:Q818"/>
    <mergeCell ref="S817:S818"/>
    <mergeCell ref="U817:U818"/>
    <mergeCell ref="V817:V818"/>
    <mergeCell ref="W817:W818"/>
    <mergeCell ref="X817:X818"/>
    <mergeCell ref="Y817:Y818"/>
    <mergeCell ref="Z817:Z818"/>
    <mergeCell ref="AA817:AA818"/>
    <mergeCell ref="AD817:AD818"/>
    <mergeCell ref="AE817:AE818"/>
    <mergeCell ref="C815:C816"/>
    <mergeCell ref="AC815:AC816"/>
    <mergeCell ref="AB815:AB816"/>
    <mergeCell ref="T815:T816"/>
    <mergeCell ref="R815:R816"/>
    <mergeCell ref="B815:B816"/>
    <mergeCell ref="F815:F816"/>
    <mergeCell ref="Q815:Q816"/>
    <mergeCell ref="S815:S816"/>
    <mergeCell ref="U815:U816"/>
    <mergeCell ref="V815:V816"/>
    <mergeCell ref="W815:W816"/>
    <mergeCell ref="X815:X816"/>
    <mergeCell ref="Y815:Y816"/>
    <mergeCell ref="Z815:Z816"/>
    <mergeCell ref="AA815:AA816"/>
    <mergeCell ref="AD815:AD816"/>
    <mergeCell ref="AE815:AE816"/>
    <mergeCell ref="C813:C814"/>
    <mergeCell ref="AC813:AC814"/>
    <mergeCell ref="AB813:AB814"/>
    <mergeCell ref="T813:T814"/>
    <mergeCell ref="R813:R814"/>
    <mergeCell ref="B813:B814"/>
    <mergeCell ref="F813:F814"/>
    <mergeCell ref="Q813:Q814"/>
    <mergeCell ref="S813:S814"/>
    <mergeCell ref="U813:U814"/>
    <mergeCell ref="V813:V814"/>
    <mergeCell ref="W813:W814"/>
    <mergeCell ref="X813:X814"/>
    <mergeCell ref="Y813:Y814"/>
    <mergeCell ref="Z813:Z814"/>
    <mergeCell ref="AA813:AA814"/>
    <mergeCell ref="AD813:AD814"/>
    <mergeCell ref="AE813:AE814"/>
    <mergeCell ref="C811:C812"/>
    <mergeCell ref="AC811:AC812"/>
    <mergeCell ref="AB811:AB812"/>
    <mergeCell ref="T811:T812"/>
    <mergeCell ref="R811:R812"/>
    <mergeCell ref="B811:B812"/>
    <mergeCell ref="F811:F812"/>
    <mergeCell ref="Q811:Q812"/>
    <mergeCell ref="S811:S812"/>
    <mergeCell ref="U811:U812"/>
    <mergeCell ref="V811:V812"/>
    <mergeCell ref="W811:W812"/>
    <mergeCell ref="X811:X812"/>
    <mergeCell ref="Y811:Y812"/>
    <mergeCell ref="Z811:Z812"/>
    <mergeCell ref="AA811:AA812"/>
    <mergeCell ref="AD811:AD812"/>
    <mergeCell ref="AE811:AE812"/>
    <mergeCell ref="B810:D810"/>
    <mergeCell ref="AC808:AC809"/>
    <mergeCell ref="AB808:AB809"/>
    <mergeCell ref="T808:T809"/>
    <mergeCell ref="R808:R809"/>
    <mergeCell ref="B808:B809"/>
    <mergeCell ref="F808:F809"/>
    <mergeCell ref="Q808:Q809"/>
    <mergeCell ref="S808:S809"/>
    <mergeCell ref="U808:U809"/>
    <mergeCell ref="V808:V809"/>
    <mergeCell ref="W808:W809"/>
    <mergeCell ref="X808:X809"/>
    <mergeCell ref="Y808:Y809"/>
    <mergeCell ref="Z808:Z809"/>
    <mergeCell ref="AA808:AA809"/>
    <mergeCell ref="AD808:AD809"/>
    <mergeCell ref="AE808:AE809"/>
    <mergeCell ref="AC806:AC807"/>
    <mergeCell ref="AB806:AB807"/>
    <mergeCell ref="T806:T807"/>
    <mergeCell ref="R806:R807"/>
    <mergeCell ref="B806:B807"/>
    <mergeCell ref="F806:F807"/>
    <mergeCell ref="Q806:Q807"/>
    <mergeCell ref="S806:S807"/>
    <mergeCell ref="U806:U807"/>
    <mergeCell ref="V806:V807"/>
    <mergeCell ref="W806:W807"/>
    <mergeCell ref="X806:X807"/>
    <mergeCell ref="Y806:Y807"/>
    <mergeCell ref="Z806:Z807"/>
    <mergeCell ref="AA806:AA807"/>
    <mergeCell ref="AD806:AD807"/>
    <mergeCell ref="AE806:AE807"/>
    <mergeCell ref="AC804:AC805"/>
    <mergeCell ref="AB804:AB805"/>
    <mergeCell ref="T804:T805"/>
    <mergeCell ref="R804:R805"/>
    <mergeCell ref="B804:B805"/>
    <mergeCell ref="F804:F805"/>
    <mergeCell ref="Q804:Q805"/>
    <mergeCell ref="S804:S805"/>
    <mergeCell ref="U804:U805"/>
    <mergeCell ref="V804:V805"/>
    <mergeCell ref="W804:W805"/>
    <mergeCell ref="X804:X805"/>
    <mergeCell ref="Y804:Y805"/>
    <mergeCell ref="Z804:Z805"/>
    <mergeCell ref="AA804:AA805"/>
    <mergeCell ref="AD804:AD805"/>
    <mergeCell ref="AE804:AE805"/>
    <mergeCell ref="AC802:AC803"/>
    <mergeCell ref="AB802:AB803"/>
    <mergeCell ref="T802:T803"/>
    <mergeCell ref="R802:R803"/>
    <mergeCell ref="B802:B803"/>
    <mergeCell ref="F802:F803"/>
    <mergeCell ref="Q802:Q803"/>
    <mergeCell ref="S802:S803"/>
    <mergeCell ref="U802:U803"/>
    <mergeCell ref="V802:V803"/>
    <mergeCell ref="W802:W803"/>
    <mergeCell ref="X802:X803"/>
    <mergeCell ref="Y802:Y803"/>
    <mergeCell ref="Z802:Z803"/>
    <mergeCell ref="AA802:AA803"/>
    <mergeCell ref="AD802:AD803"/>
    <mergeCell ref="AE802:AE803"/>
    <mergeCell ref="AC800:AC801"/>
    <mergeCell ref="AB800:AB801"/>
    <mergeCell ref="T800:T801"/>
    <mergeCell ref="R800:R801"/>
    <mergeCell ref="C800:C801"/>
    <mergeCell ref="B800:B801"/>
    <mergeCell ref="F800:F801"/>
    <mergeCell ref="Q800:Q801"/>
    <mergeCell ref="S800:S801"/>
    <mergeCell ref="U800:U801"/>
    <mergeCell ref="V800:V801"/>
    <mergeCell ref="W800:W801"/>
    <mergeCell ref="X800:X801"/>
    <mergeCell ref="Y800:Y801"/>
    <mergeCell ref="Z800:Z801"/>
    <mergeCell ref="AA800:AA801"/>
    <mergeCell ref="AD800:AD801"/>
    <mergeCell ref="AE800:AE801"/>
    <mergeCell ref="B799:D799"/>
    <mergeCell ref="C797:C798"/>
    <mergeCell ref="AC797:AC798"/>
    <mergeCell ref="AB797:AB798"/>
    <mergeCell ref="T797:T798"/>
    <mergeCell ref="R797:R798"/>
    <mergeCell ref="AD797:AD798"/>
    <mergeCell ref="B797:B798"/>
    <mergeCell ref="F797:F798"/>
    <mergeCell ref="Q797:Q798"/>
    <mergeCell ref="S797:S798"/>
    <mergeCell ref="U797:U798"/>
    <mergeCell ref="V797:V798"/>
    <mergeCell ref="W797:W798"/>
    <mergeCell ref="X797:X798"/>
    <mergeCell ref="Y797:Y798"/>
    <mergeCell ref="Z797:Z798"/>
    <mergeCell ref="AA797:AA798"/>
    <mergeCell ref="AE797:AE798"/>
    <mergeCell ref="C795:C796"/>
    <mergeCell ref="AC795:AC796"/>
    <mergeCell ref="AB795:AB796"/>
    <mergeCell ref="T795:T796"/>
    <mergeCell ref="R795:R796"/>
    <mergeCell ref="AD795:AD796"/>
    <mergeCell ref="B795:B796"/>
    <mergeCell ref="F795:F796"/>
    <mergeCell ref="Q795:Q796"/>
    <mergeCell ref="S795:S796"/>
    <mergeCell ref="U795:U796"/>
    <mergeCell ref="V795:V796"/>
    <mergeCell ref="W795:W796"/>
    <mergeCell ref="X795:X796"/>
    <mergeCell ref="Y795:Y796"/>
    <mergeCell ref="Z795:Z796"/>
    <mergeCell ref="AA795:AA796"/>
    <mergeCell ref="AE795:AE796"/>
    <mergeCell ref="C793:C794"/>
    <mergeCell ref="AC793:AC794"/>
    <mergeCell ref="AB793:AB794"/>
    <mergeCell ref="T793:T794"/>
    <mergeCell ref="R793:R794"/>
    <mergeCell ref="AD793:AD794"/>
    <mergeCell ref="B793:B794"/>
    <mergeCell ref="F793:F794"/>
    <mergeCell ref="Q793:Q794"/>
    <mergeCell ref="S793:S794"/>
    <mergeCell ref="U793:U794"/>
    <mergeCell ref="V793:V794"/>
    <mergeCell ref="W793:W794"/>
    <mergeCell ref="X793:X794"/>
    <mergeCell ref="Y793:Y794"/>
    <mergeCell ref="Z793:Z794"/>
    <mergeCell ref="AA793:AA794"/>
    <mergeCell ref="AE793:AE794"/>
    <mergeCell ref="C791:C792"/>
    <mergeCell ref="AC791:AC792"/>
    <mergeCell ref="AB791:AB792"/>
    <mergeCell ref="T791:T792"/>
    <mergeCell ref="R791:R792"/>
    <mergeCell ref="AD791:AD792"/>
    <mergeCell ref="B791:B792"/>
    <mergeCell ref="F791:F792"/>
    <mergeCell ref="Q791:Q792"/>
    <mergeCell ref="S791:S792"/>
    <mergeCell ref="U791:U792"/>
    <mergeCell ref="V791:V792"/>
    <mergeCell ref="W791:W792"/>
    <mergeCell ref="X791:X792"/>
    <mergeCell ref="Y791:Y792"/>
    <mergeCell ref="Z791:Z792"/>
    <mergeCell ref="AA791:AA792"/>
    <mergeCell ref="AE791:AE792"/>
    <mergeCell ref="C789:C790"/>
    <mergeCell ref="AB789:AB790"/>
    <mergeCell ref="AC789:AC790"/>
    <mergeCell ref="T789:T790"/>
    <mergeCell ref="R789:R790"/>
    <mergeCell ref="AD789:AD790"/>
    <mergeCell ref="A789:A833"/>
    <mergeCell ref="B789:B790"/>
    <mergeCell ref="F789:F790"/>
    <mergeCell ref="Q789:Q790"/>
    <mergeCell ref="S789:S790"/>
    <mergeCell ref="U789:U790"/>
    <mergeCell ref="V789:V790"/>
    <mergeCell ref="W789:W790"/>
    <mergeCell ref="X789:X790"/>
    <mergeCell ref="Y789:Y790"/>
    <mergeCell ref="Z789:Z790"/>
    <mergeCell ref="AA789:AA790"/>
    <mergeCell ref="AE789:AE790"/>
    <mergeCell ref="C751:C752"/>
    <mergeCell ref="C749:C750"/>
    <mergeCell ref="C747:C748"/>
    <mergeCell ref="C745:C746"/>
    <mergeCell ref="C762:C763"/>
    <mergeCell ref="C760:C761"/>
    <mergeCell ref="C758:C759"/>
    <mergeCell ref="C756:C757"/>
    <mergeCell ref="C743:C744"/>
    <mergeCell ref="B787:D787"/>
    <mergeCell ref="B786:D786"/>
    <mergeCell ref="C784:C785"/>
    <mergeCell ref="AC784:AC785"/>
    <mergeCell ref="AB784:AB785"/>
    <mergeCell ref="T784:T785"/>
    <mergeCell ref="R784:R785"/>
    <mergeCell ref="W784:W785"/>
    <mergeCell ref="B784:B785"/>
    <mergeCell ref="F784:F785"/>
    <mergeCell ref="Q784:Q785"/>
    <mergeCell ref="S784:S785"/>
    <mergeCell ref="U784:U785"/>
    <mergeCell ref="V784:V785"/>
    <mergeCell ref="X784:X785"/>
    <mergeCell ref="Y784:Y785"/>
    <mergeCell ref="Z784:Z785"/>
    <mergeCell ref="AA784:AA785"/>
    <mergeCell ref="AD784:AD785"/>
    <mergeCell ref="AE784:AE785"/>
    <mergeCell ref="C782:C783"/>
    <mergeCell ref="AC782:AC783"/>
    <mergeCell ref="AB782:AB783"/>
    <mergeCell ref="T782:T783"/>
    <mergeCell ref="R782:R783"/>
    <mergeCell ref="B782:B783"/>
    <mergeCell ref="F782:F783"/>
    <mergeCell ref="Q782:Q783"/>
    <mergeCell ref="S782:S783"/>
    <mergeCell ref="U782:U783"/>
    <mergeCell ref="V782:V783"/>
    <mergeCell ref="W782:W783"/>
    <mergeCell ref="X782:X783"/>
    <mergeCell ref="Y782:Y783"/>
    <mergeCell ref="Z782:Z783"/>
    <mergeCell ref="AA782:AA783"/>
    <mergeCell ref="AD782:AD783"/>
    <mergeCell ref="AE782:AE783"/>
    <mergeCell ref="C780:C781"/>
    <mergeCell ref="AC780:AC781"/>
    <mergeCell ref="AB780:AB781"/>
    <mergeCell ref="T780:T781"/>
    <mergeCell ref="R780:R781"/>
    <mergeCell ref="B780:B781"/>
    <mergeCell ref="F780:F781"/>
    <mergeCell ref="Q780:Q781"/>
    <mergeCell ref="S780:S781"/>
    <mergeCell ref="U780:U781"/>
    <mergeCell ref="V780:V781"/>
    <mergeCell ref="W780:W781"/>
    <mergeCell ref="X780:X781"/>
    <mergeCell ref="Y780:Y781"/>
    <mergeCell ref="Z780:Z781"/>
    <mergeCell ref="AA780:AA781"/>
    <mergeCell ref="AD780:AD781"/>
    <mergeCell ref="AE780:AE781"/>
    <mergeCell ref="C778:C779"/>
    <mergeCell ref="AC778:AC779"/>
    <mergeCell ref="AB778:AB779"/>
    <mergeCell ref="T778:T779"/>
    <mergeCell ref="R778:R779"/>
    <mergeCell ref="B778:B779"/>
    <mergeCell ref="F778:F779"/>
    <mergeCell ref="Q778:Q779"/>
    <mergeCell ref="S778:S779"/>
    <mergeCell ref="U778:U779"/>
    <mergeCell ref="V778:V779"/>
    <mergeCell ref="W778:W779"/>
    <mergeCell ref="X778:X779"/>
    <mergeCell ref="Y778:Y779"/>
    <mergeCell ref="Z778:Z779"/>
    <mergeCell ref="AA778:AA779"/>
    <mergeCell ref="AD778:AD779"/>
    <mergeCell ref="AE778:AE779"/>
    <mergeCell ref="AC776:AC777"/>
    <mergeCell ref="AB776:AB777"/>
    <mergeCell ref="T776:T777"/>
    <mergeCell ref="R776:R777"/>
    <mergeCell ref="B776:B777"/>
    <mergeCell ref="C776:C777"/>
    <mergeCell ref="F776:F777"/>
    <mergeCell ref="Q776:Q777"/>
    <mergeCell ref="S776:S777"/>
    <mergeCell ref="U776:U777"/>
    <mergeCell ref="V776:V777"/>
    <mergeCell ref="W776:W777"/>
    <mergeCell ref="X776:X777"/>
    <mergeCell ref="Y776:Y777"/>
    <mergeCell ref="Z776:Z777"/>
    <mergeCell ref="AA776:AA777"/>
    <mergeCell ref="AD776:AD777"/>
    <mergeCell ref="AE776:AE777"/>
    <mergeCell ref="B775:D775"/>
    <mergeCell ref="C773:C774"/>
    <mergeCell ref="AC773:AC774"/>
    <mergeCell ref="AB773:AB774"/>
    <mergeCell ref="T773:T774"/>
    <mergeCell ref="R773:R774"/>
    <mergeCell ref="B773:B774"/>
    <mergeCell ref="F773:F774"/>
    <mergeCell ref="Q773:Q774"/>
    <mergeCell ref="S773:S774"/>
    <mergeCell ref="U773:U774"/>
    <mergeCell ref="V773:V774"/>
    <mergeCell ref="W773:W774"/>
    <mergeCell ref="X773:X774"/>
    <mergeCell ref="Y773:Y774"/>
    <mergeCell ref="Z773:Z774"/>
    <mergeCell ref="AA773:AA774"/>
    <mergeCell ref="AD773:AD774"/>
    <mergeCell ref="AE773:AE774"/>
    <mergeCell ref="C771:C772"/>
    <mergeCell ref="AC771:AC772"/>
    <mergeCell ref="AB771:AB772"/>
    <mergeCell ref="T771:T772"/>
    <mergeCell ref="R771:R772"/>
    <mergeCell ref="B771:B772"/>
    <mergeCell ref="F771:F772"/>
    <mergeCell ref="Q771:Q772"/>
    <mergeCell ref="S771:S772"/>
    <mergeCell ref="U771:U772"/>
    <mergeCell ref="V771:V772"/>
    <mergeCell ref="W771:W772"/>
    <mergeCell ref="X771:X772"/>
    <mergeCell ref="Y771:Y772"/>
    <mergeCell ref="Z771:Z772"/>
    <mergeCell ref="AA771:AA772"/>
    <mergeCell ref="AD771:AD772"/>
    <mergeCell ref="AE771:AE772"/>
    <mergeCell ref="C769:C770"/>
    <mergeCell ref="AC769:AC770"/>
    <mergeCell ref="AB769:AB770"/>
    <mergeCell ref="T769:T770"/>
    <mergeCell ref="R769:R770"/>
    <mergeCell ref="B769:B770"/>
    <mergeCell ref="F769:F770"/>
    <mergeCell ref="Q769:Q770"/>
    <mergeCell ref="S769:S770"/>
    <mergeCell ref="U769:U770"/>
    <mergeCell ref="V769:V770"/>
    <mergeCell ref="W769:W770"/>
    <mergeCell ref="X769:X770"/>
    <mergeCell ref="Y769:Y770"/>
    <mergeCell ref="Z769:Z770"/>
    <mergeCell ref="AA769:AA770"/>
    <mergeCell ref="AD769:AD770"/>
    <mergeCell ref="AE769:AE770"/>
    <mergeCell ref="C767:C768"/>
    <mergeCell ref="AC767:AC768"/>
    <mergeCell ref="AB767:AB768"/>
    <mergeCell ref="T767:T768"/>
    <mergeCell ref="R767:R768"/>
    <mergeCell ref="B767:B768"/>
    <mergeCell ref="F767:F768"/>
    <mergeCell ref="Q767:Q768"/>
    <mergeCell ref="S767:S768"/>
    <mergeCell ref="U767:U768"/>
    <mergeCell ref="V767:V768"/>
    <mergeCell ref="W767:W768"/>
    <mergeCell ref="X767:X768"/>
    <mergeCell ref="Y767:Y768"/>
    <mergeCell ref="Z767:Z768"/>
    <mergeCell ref="AA767:AA768"/>
    <mergeCell ref="AD767:AD768"/>
    <mergeCell ref="AE767:AE768"/>
    <mergeCell ref="C765:C766"/>
    <mergeCell ref="AC765:AC766"/>
    <mergeCell ref="AB765:AB766"/>
    <mergeCell ref="T765:T766"/>
    <mergeCell ref="R765:R766"/>
    <mergeCell ref="B765:B766"/>
    <mergeCell ref="F765:F766"/>
    <mergeCell ref="Q765:Q766"/>
    <mergeCell ref="S765:S766"/>
    <mergeCell ref="U765:U766"/>
    <mergeCell ref="V765:V766"/>
    <mergeCell ref="W765:W766"/>
    <mergeCell ref="X765:X766"/>
    <mergeCell ref="Y765:Y766"/>
    <mergeCell ref="Z765:Z766"/>
    <mergeCell ref="AA765:AA766"/>
    <mergeCell ref="AD765:AD766"/>
    <mergeCell ref="AE765:AE766"/>
    <mergeCell ref="B764:D764"/>
    <mergeCell ref="AC762:AC763"/>
    <mergeCell ref="AB762:AB763"/>
    <mergeCell ref="T762:T763"/>
    <mergeCell ref="R762:R763"/>
    <mergeCell ref="B762:B763"/>
    <mergeCell ref="F762:F763"/>
    <mergeCell ref="Q762:Q763"/>
    <mergeCell ref="S762:S763"/>
    <mergeCell ref="U762:U763"/>
    <mergeCell ref="V762:V763"/>
    <mergeCell ref="W762:W763"/>
    <mergeCell ref="X762:X763"/>
    <mergeCell ref="Y762:Y763"/>
    <mergeCell ref="Z762:Z763"/>
    <mergeCell ref="AA762:AA763"/>
    <mergeCell ref="AD762:AD763"/>
    <mergeCell ref="AE762:AE763"/>
    <mergeCell ref="AC760:AC761"/>
    <mergeCell ref="AB760:AB761"/>
    <mergeCell ref="T760:T761"/>
    <mergeCell ref="R760:R761"/>
    <mergeCell ref="B760:B761"/>
    <mergeCell ref="F760:F761"/>
    <mergeCell ref="Q760:Q761"/>
    <mergeCell ref="S760:S761"/>
    <mergeCell ref="U760:U761"/>
    <mergeCell ref="V760:V761"/>
    <mergeCell ref="W760:W761"/>
    <mergeCell ref="X760:X761"/>
    <mergeCell ref="Y760:Y761"/>
    <mergeCell ref="Z760:Z761"/>
    <mergeCell ref="AA760:AA761"/>
    <mergeCell ref="AD760:AD761"/>
    <mergeCell ref="AE760:AE761"/>
    <mergeCell ref="AC758:AC759"/>
    <mergeCell ref="AB758:AB759"/>
    <mergeCell ref="T758:T759"/>
    <mergeCell ref="R758:R759"/>
    <mergeCell ref="B758:B759"/>
    <mergeCell ref="F758:F759"/>
    <mergeCell ref="Q758:Q759"/>
    <mergeCell ref="S758:S759"/>
    <mergeCell ref="U758:U759"/>
    <mergeCell ref="V758:V759"/>
    <mergeCell ref="W758:W759"/>
    <mergeCell ref="X758:X759"/>
    <mergeCell ref="Y758:Y759"/>
    <mergeCell ref="Z758:Z759"/>
    <mergeCell ref="AA758:AA759"/>
    <mergeCell ref="AD758:AD759"/>
    <mergeCell ref="AE758:AE759"/>
    <mergeCell ref="AC756:AC757"/>
    <mergeCell ref="AB756:AB757"/>
    <mergeCell ref="T756:T757"/>
    <mergeCell ref="R756:R757"/>
    <mergeCell ref="B756:B757"/>
    <mergeCell ref="F756:F757"/>
    <mergeCell ref="Q756:Q757"/>
    <mergeCell ref="S756:S757"/>
    <mergeCell ref="U756:U757"/>
    <mergeCell ref="V756:V757"/>
    <mergeCell ref="W756:W757"/>
    <mergeCell ref="X756:X757"/>
    <mergeCell ref="Y756:Y757"/>
    <mergeCell ref="Z756:Z757"/>
    <mergeCell ref="AA756:AA757"/>
    <mergeCell ref="AD756:AD757"/>
    <mergeCell ref="AE756:AE757"/>
    <mergeCell ref="AC754:AC755"/>
    <mergeCell ref="AB754:AB755"/>
    <mergeCell ref="T754:T755"/>
    <mergeCell ref="R754:R755"/>
    <mergeCell ref="C754:C755"/>
    <mergeCell ref="B754:B755"/>
    <mergeCell ref="F754:F755"/>
    <mergeCell ref="Q754:Q755"/>
    <mergeCell ref="S754:S755"/>
    <mergeCell ref="U754:U755"/>
    <mergeCell ref="V754:V755"/>
    <mergeCell ref="W754:W755"/>
    <mergeCell ref="X754:X755"/>
    <mergeCell ref="Y754:Y755"/>
    <mergeCell ref="Z754:Z755"/>
    <mergeCell ref="AA754:AA755"/>
    <mergeCell ref="AD754:AD755"/>
    <mergeCell ref="AE754:AE755"/>
    <mergeCell ref="B753:D753"/>
    <mergeCell ref="AC751:AC752"/>
    <mergeCell ref="AB751:AB752"/>
    <mergeCell ref="T751:T752"/>
    <mergeCell ref="R751:R752"/>
    <mergeCell ref="AD751:AD752"/>
    <mergeCell ref="B751:B752"/>
    <mergeCell ref="F751:F752"/>
    <mergeCell ref="Q751:Q752"/>
    <mergeCell ref="S751:S752"/>
    <mergeCell ref="U751:U752"/>
    <mergeCell ref="V751:V752"/>
    <mergeCell ref="W751:W752"/>
    <mergeCell ref="X751:X752"/>
    <mergeCell ref="Y751:Y752"/>
    <mergeCell ref="Z751:Z752"/>
    <mergeCell ref="AA751:AA752"/>
    <mergeCell ref="AE751:AE752"/>
    <mergeCell ref="AC749:AC750"/>
    <mergeCell ref="AB749:AB750"/>
    <mergeCell ref="T749:T750"/>
    <mergeCell ref="R749:R750"/>
    <mergeCell ref="AD749:AD750"/>
    <mergeCell ref="B749:B750"/>
    <mergeCell ref="F749:F750"/>
    <mergeCell ref="Q749:Q750"/>
    <mergeCell ref="S749:S750"/>
    <mergeCell ref="U749:U750"/>
    <mergeCell ref="V749:V750"/>
    <mergeCell ref="W749:W750"/>
    <mergeCell ref="X749:X750"/>
    <mergeCell ref="Y749:Y750"/>
    <mergeCell ref="Z749:Z750"/>
    <mergeCell ref="AA749:AA750"/>
    <mergeCell ref="AE749:AE750"/>
    <mergeCell ref="AC747:AC748"/>
    <mergeCell ref="AB747:AB748"/>
    <mergeCell ref="T747:T748"/>
    <mergeCell ref="R747:R748"/>
    <mergeCell ref="AD747:AD748"/>
    <mergeCell ref="B747:B748"/>
    <mergeCell ref="F747:F748"/>
    <mergeCell ref="Q747:Q748"/>
    <mergeCell ref="S747:S748"/>
    <mergeCell ref="U747:U748"/>
    <mergeCell ref="V747:V748"/>
    <mergeCell ref="W747:W748"/>
    <mergeCell ref="X747:X748"/>
    <mergeCell ref="Y747:Y748"/>
    <mergeCell ref="Z747:Z748"/>
    <mergeCell ref="AA747:AA748"/>
    <mergeCell ref="AE747:AE748"/>
    <mergeCell ref="AC745:AC746"/>
    <mergeCell ref="AB745:AB746"/>
    <mergeCell ref="T745:T746"/>
    <mergeCell ref="R745:R746"/>
    <mergeCell ref="AD745:AD746"/>
    <mergeCell ref="B745:B746"/>
    <mergeCell ref="F745:F746"/>
    <mergeCell ref="Q745:Q746"/>
    <mergeCell ref="S745:S746"/>
    <mergeCell ref="U745:U746"/>
    <mergeCell ref="V745:V746"/>
    <mergeCell ref="W745:W746"/>
    <mergeCell ref="X745:X746"/>
    <mergeCell ref="Y745:Y746"/>
    <mergeCell ref="Z745:Z746"/>
    <mergeCell ref="AA745:AA746"/>
    <mergeCell ref="AE745:AE746"/>
    <mergeCell ref="AB743:AB744"/>
    <mergeCell ref="AC743:AC744"/>
    <mergeCell ref="T743:T744"/>
    <mergeCell ref="R743:R744"/>
    <mergeCell ref="AD743:AD744"/>
    <mergeCell ref="A743:A787"/>
    <mergeCell ref="B743:B744"/>
    <mergeCell ref="F743:F744"/>
    <mergeCell ref="Q743:Q744"/>
    <mergeCell ref="S743:S744"/>
    <mergeCell ref="U743:U744"/>
    <mergeCell ref="V743:V744"/>
    <mergeCell ref="W743:W744"/>
    <mergeCell ref="X743:X744"/>
    <mergeCell ref="Y743:Y744"/>
    <mergeCell ref="Z743:Z744"/>
    <mergeCell ref="AA743:AA744"/>
    <mergeCell ref="AE743:AE744"/>
    <mergeCell ref="C738:C739"/>
    <mergeCell ref="C736:C737"/>
    <mergeCell ref="C734:C735"/>
    <mergeCell ref="C732:C733"/>
    <mergeCell ref="C727:C728"/>
    <mergeCell ref="C725:C726"/>
    <mergeCell ref="C723:C724"/>
    <mergeCell ref="C721:C722"/>
    <mergeCell ref="C719:C720"/>
    <mergeCell ref="B741:D741"/>
    <mergeCell ref="B740:D740"/>
    <mergeCell ref="AC738:AC739"/>
    <mergeCell ref="AB738:AB739"/>
    <mergeCell ref="T738:T739"/>
    <mergeCell ref="R738:R739"/>
    <mergeCell ref="W738:W739"/>
    <mergeCell ref="B738:B739"/>
    <mergeCell ref="F738:F739"/>
    <mergeCell ref="Q738:Q739"/>
    <mergeCell ref="S738:S739"/>
    <mergeCell ref="U738:U739"/>
    <mergeCell ref="V738:V739"/>
    <mergeCell ref="X738:X739"/>
    <mergeCell ref="Y738:Y739"/>
    <mergeCell ref="Z738:Z739"/>
    <mergeCell ref="AA738:AA739"/>
    <mergeCell ref="AD738:AD739"/>
    <mergeCell ref="AE738:AE739"/>
    <mergeCell ref="AC736:AC737"/>
    <mergeCell ref="AB736:AB737"/>
    <mergeCell ref="T736:T737"/>
    <mergeCell ref="R736:R737"/>
    <mergeCell ref="B736:B737"/>
    <mergeCell ref="F736:F737"/>
    <mergeCell ref="Q736:Q737"/>
    <mergeCell ref="S736:S737"/>
    <mergeCell ref="U736:U737"/>
    <mergeCell ref="V736:V737"/>
    <mergeCell ref="W736:W737"/>
    <mergeCell ref="X736:X737"/>
    <mergeCell ref="Y736:Y737"/>
    <mergeCell ref="Z736:Z737"/>
    <mergeCell ref="AA736:AA737"/>
    <mergeCell ref="AD736:AD737"/>
    <mergeCell ref="AE736:AE737"/>
    <mergeCell ref="AC734:AC735"/>
    <mergeCell ref="AB734:AB735"/>
    <mergeCell ref="T734:T735"/>
    <mergeCell ref="R734:R735"/>
    <mergeCell ref="B734:B735"/>
    <mergeCell ref="F734:F735"/>
    <mergeCell ref="Q734:Q735"/>
    <mergeCell ref="S734:S735"/>
    <mergeCell ref="U734:U735"/>
    <mergeCell ref="V734:V735"/>
    <mergeCell ref="W734:W735"/>
    <mergeCell ref="X734:X735"/>
    <mergeCell ref="Y734:Y735"/>
    <mergeCell ref="Z734:Z735"/>
    <mergeCell ref="AA734:AA735"/>
    <mergeCell ref="AD734:AD735"/>
    <mergeCell ref="AE734:AE735"/>
    <mergeCell ref="AC732:AC733"/>
    <mergeCell ref="AB732:AB733"/>
    <mergeCell ref="T732:T733"/>
    <mergeCell ref="R732:R733"/>
    <mergeCell ref="B732:B733"/>
    <mergeCell ref="F732:F733"/>
    <mergeCell ref="Q732:Q733"/>
    <mergeCell ref="S732:S733"/>
    <mergeCell ref="U732:U733"/>
    <mergeCell ref="V732:V733"/>
    <mergeCell ref="W732:W733"/>
    <mergeCell ref="X732:X733"/>
    <mergeCell ref="Y732:Y733"/>
    <mergeCell ref="Z732:Z733"/>
    <mergeCell ref="AA732:AA733"/>
    <mergeCell ref="AD732:AD733"/>
    <mergeCell ref="AE732:AE733"/>
    <mergeCell ref="AC730:AC731"/>
    <mergeCell ref="AB730:AB731"/>
    <mergeCell ref="T730:T731"/>
    <mergeCell ref="R730:R731"/>
    <mergeCell ref="B730:B731"/>
    <mergeCell ref="C730:C731"/>
    <mergeCell ref="F730:F731"/>
    <mergeCell ref="Q730:Q731"/>
    <mergeCell ref="S730:S731"/>
    <mergeCell ref="U730:U731"/>
    <mergeCell ref="V730:V731"/>
    <mergeCell ref="W730:W731"/>
    <mergeCell ref="X730:X731"/>
    <mergeCell ref="Y730:Y731"/>
    <mergeCell ref="Z730:Z731"/>
    <mergeCell ref="AA730:AA731"/>
    <mergeCell ref="AD730:AD731"/>
    <mergeCell ref="AE730:AE731"/>
    <mergeCell ref="B729:D729"/>
    <mergeCell ref="AC727:AC728"/>
    <mergeCell ref="AB727:AB728"/>
    <mergeCell ref="T727:T728"/>
    <mergeCell ref="R727:R728"/>
    <mergeCell ref="B727:B728"/>
    <mergeCell ref="F727:F728"/>
    <mergeCell ref="Q727:Q728"/>
    <mergeCell ref="S727:S728"/>
    <mergeCell ref="U727:U728"/>
    <mergeCell ref="V727:V728"/>
    <mergeCell ref="W727:W728"/>
    <mergeCell ref="X727:X728"/>
    <mergeCell ref="Y727:Y728"/>
    <mergeCell ref="Z727:Z728"/>
    <mergeCell ref="AA727:AA728"/>
    <mergeCell ref="AD727:AD728"/>
    <mergeCell ref="AE727:AE728"/>
    <mergeCell ref="AC725:AC726"/>
    <mergeCell ref="AB725:AB726"/>
    <mergeCell ref="T725:T726"/>
    <mergeCell ref="R725:R726"/>
    <mergeCell ref="B725:B726"/>
    <mergeCell ref="F725:F726"/>
    <mergeCell ref="Q725:Q726"/>
    <mergeCell ref="S725:S726"/>
    <mergeCell ref="U725:U726"/>
    <mergeCell ref="V725:V726"/>
    <mergeCell ref="W725:W726"/>
    <mergeCell ref="X725:X726"/>
    <mergeCell ref="Y725:Y726"/>
    <mergeCell ref="Z725:Z726"/>
    <mergeCell ref="AA725:AA726"/>
    <mergeCell ref="AD725:AD726"/>
    <mergeCell ref="AE725:AE726"/>
    <mergeCell ref="AC723:AC724"/>
    <mergeCell ref="AB723:AB724"/>
    <mergeCell ref="T723:T724"/>
    <mergeCell ref="R723:R724"/>
    <mergeCell ref="B723:B724"/>
    <mergeCell ref="F723:F724"/>
    <mergeCell ref="Q723:Q724"/>
    <mergeCell ref="S723:S724"/>
    <mergeCell ref="U723:U724"/>
    <mergeCell ref="V723:V724"/>
    <mergeCell ref="W723:W724"/>
    <mergeCell ref="X723:X724"/>
    <mergeCell ref="Y723:Y724"/>
    <mergeCell ref="Z723:Z724"/>
    <mergeCell ref="AA723:AA724"/>
    <mergeCell ref="AD723:AD724"/>
    <mergeCell ref="AE723:AE724"/>
    <mergeCell ref="AC721:AC722"/>
    <mergeCell ref="AB721:AB722"/>
    <mergeCell ref="T721:T722"/>
    <mergeCell ref="R721:R722"/>
    <mergeCell ref="B721:B722"/>
    <mergeCell ref="F721:F722"/>
    <mergeCell ref="Q721:Q722"/>
    <mergeCell ref="S721:S722"/>
    <mergeCell ref="U721:U722"/>
    <mergeCell ref="V721:V722"/>
    <mergeCell ref="W721:W722"/>
    <mergeCell ref="X721:X722"/>
    <mergeCell ref="Y721:Y722"/>
    <mergeCell ref="Z721:Z722"/>
    <mergeCell ref="AA721:AA722"/>
    <mergeCell ref="AD721:AD722"/>
    <mergeCell ref="AE721:AE722"/>
    <mergeCell ref="AC719:AC720"/>
    <mergeCell ref="AB719:AB720"/>
    <mergeCell ref="T719:T720"/>
    <mergeCell ref="R719:R720"/>
    <mergeCell ref="B719:B720"/>
    <mergeCell ref="F719:F720"/>
    <mergeCell ref="Q719:Q720"/>
    <mergeCell ref="S719:S720"/>
    <mergeCell ref="U719:U720"/>
    <mergeCell ref="V719:V720"/>
    <mergeCell ref="W719:W720"/>
    <mergeCell ref="X719:X720"/>
    <mergeCell ref="Y719:Y720"/>
    <mergeCell ref="Z719:Z720"/>
    <mergeCell ref="AA719:AA720"/>
    <mergeCell ref="AD719:AD720"/>
    <mergeCell ref="AE719:AE720"/>
    <mergeCell ref="B718:D718"/>
    <mergeCell ref="C716:C717"/>
    <mergeCell ref="AC716:AC717"/>
    <mergeCell ref="AB716:AB717"/>
    <mergeCell ref="T716:T717"/>
    <mergeCell ref="R716:R717"/>
    <mergeCell ref="B716:B717"/>
    <mergeCell ref="F716:F717"/>
    <mergeCell ref="Q716:Q717"/>
    <mergeCell ref="S716:S717"/>
    <mergeCell ref="U716:U717"/>
    <mergeCell ref="V716:V717"/>
    <mergeCell ref="W716:W717"/>
    <mergeCell ref="X716:X717"/>
    <mergeCell ref="Y716:Y717"/>
    <mergeCell ref="Z716:Z717"/>
    <mergeCell ref="AA716:AA717"/>
    <mergeCell ref="AD716:AD717"/>
    <mergeCell ref="AE716:AE717"/>
    <mergeCell ref="C714:C715"/>
    <mergeCell ref="AC714:AC715"/>
    <mergeCell ref="AB714:AB715"/>
    <mergeCell ref="T714:T715"/>
    <mergeCell ref="R714:R715"/>
    <mergeCell ref="B714:B715"/>
    <mergeCell ref="F714:F715"/>
    <mergeCell ref="Q714:Q715"/>
    <mergeCell ref="S714:S715"/>
    <mergeCell ref="U714:U715"/>
    <mergeCell ref="V714:V715"/>
    <mergeCell ref="W714:W715"/>
    <mergeCell ref="X714:X715"/>
    <mergeCell ref="Y714:Y715"/>
    <mergeCell ref="Z714:Z715"/>
    <mergeCell ref="AA714:AA715"/>
    <mergeCell ref="AD714:AD715"/>
    <mergeCell ref="AE714:AE715"/>
    <mergeCell ref="AC712:AC713"/>
    <mergeCell ref="AB712:AB713"/>
    <mergeCell ref="C712:C713"/>
    <mergeCell ref="T712:T713"/>
    <mergeCell ref="R712:R713"/>
    <mergeCell ref="B712:B713"/>
    <mergeCell ref="F712:F713"/>
    <mergeCell ref="Q712:Q713"/>
    <mergeCell ref="S712:S713"/>
    <mergeCell ref="U712:U713"/>
    <mergeCell ref="V712:V713"/>
    <mergeCell ref="W712:W713"/>
    <mergeCell ref="X712:X713"/>
    <mergeCell ref="Y712:Y713"/>
    <mergeCell ref="Z712:Z713"/>
    <mergeCell ref="AA712:AA713"/>
    <mergeCell ref="AD712:AD713"/>
    <mergeCell ref="AE712:AE713"/>
    <mergeCell ref="AC710:AC711"/>
    <mergeCell ref="AB710:AB711"/>
    <mergeCell ref="C710:C711"/>
    <mergeCell ref="T710:T711"/>
    <mergeCell ref="R710:R711"/>
    <mergeCell ref="B710:B711"/>
    <mergeCell ref="F710:F711"/>
    <mergeCell ref="Q710:Q711"/>
    <mergeCell ref="S710:S711"/>
    <mergeCell ref="U710:U711"/>
    <mergeCell ref="V710:V711"/>
    <mergeCell ref="W710:W711"/>
    <mergeCell ref="X710:X711"/>
    <mergeCell ref="Y710:Y711"/>
    <mergeCell ref="Z710:Z711"/>
    <mergeCell ref="AA710:AA711"/>
    <mergeCell ref="AD710:AD711"/>
    <mergeCell ref="AE710:AE711"/>
    <mergeCell ref="AC708:AC709"/>
    <mergeCell ref="AB708:AB709"/>
    <mergeCell ref="T708:T709"/>
    <mergeCell ref="R708:R709"/>
    <mergeCell ref="C708:C709"/>
    <mergeCell ref="B708:B709"/>
    <mergeCell ref="F708:F709"/>
    <mergeCell ref="Q708:Q709"/>
    <mergeCell ref="S708:S709"/>
    <mergeCell ref="U708:U709"/>
    <mergeCell ref="V708:V709"/>
    <mergeCell ref="W708:W709"/>
    <mergeCell ref="X708:X709"/>
    <mergeCell ref="Y708:Y709"/>
    <mergeCell ref="Z708:Z709"/>
    <mergeCell ref="AA708:AA709"/>
    <mergeCell ref="AD708:AD709"/>
    <mergeCell ref="AE708:AE709"/>
    <mergeCell ref="B707:D707"/>
    <mergeCell ref="AC705:AC706"/>
    <mergeCell ref="AB705:AB706"/>
    <mergeCell ref="T705:T706"/>
    <mergeCell ref="R705:R706"/>
    <mergeCell ref="AD705:AD706"/>
    <mergeCell ref="B705:B706"/>
    <mergeCell ref="C705:C706"/>
    <mergeCell ref="F705:F706"/>
    <mergeCell ref="Q705:Q706"/>
    <mergeCell ref="S705:S706"/>
    <mergeCell ref="U705:U706"/>
    <mergeCell ref="V705:V706"/>
    <mergeCell ref="W705:W706"/>
    <mergeCell ref="X705:X706"/>
    <mergeCell ref="Y705:Y706"/>
    <mergeCell ref="Z705:Z706"/>
    <mergeCell ref="AA705:AA706"/>
    <mergeCell ref="AE705:AE706"/>
    <mergeCell ref="AC703:AC704"/>
    <mergeCell ref="AB703:AB704"/>
    <mergeCell ref="T703:T704"/>
    <mergeCell ref="R703:R704"/>
    <mergeCell ref="AD703:AD704"/>
    <mergeCell ref="B703:B704"/>
    <mergeCell ref="C703:C704"/>
    <mergeCell ref="F703:F704"/>
    <mergeCell ref="Q703:Q704"/>
    <mergeCell ref="S703:S704"/>
    <mergeCell ref="U703:U704"/>
    <mergeCell ref="V703:V704"/>
    <mergeCell ref="W703:W704"/>
    <mergeCell ref="X703:X704"/>
    <mergeCell ref="Y703:Y704"/>
    <mergeCell ref="Z703:Z704"/>
    <mergeCell ref="AA703:AA704"/>
    <mergeCell ref="AE703:AE704"/>
    <mergeCell ref="AC701:AC702"/>
    <mergeCell ref="AB701:AB702"/>
    <mergeCell ref="T701:T702"/>
    <mergeCell ref="R701:R702"/>
    <mergeCell ref="AD701:AD702"/>
    <mergeCell ref="B701:B702"/>
    <mergeCell ref="C701:C702"/>
    <mergeCell ref="F701:F702"/>
    <mergeCell ref="Q701:Q702"/>
    <mergeCell ref="S701:S702"/>
    <mergeCell ref="U701:U702"/>
    <mergeCell ref="V701:V702"/>
    <mergeCell ref="W701:W702"/>
    <mergeCell ref="X701:X702"/>
    <mergeCell ref="Y701:Y702"/>
    <mergeCell ref="Z701:Z702"/>
    <mergeCell ref="AA701:AA702"/>
    <mergeCell ref="AE701:AE702"/>
    <mergeCell ref="AC699:AC700"/>
    <mergeCell ref="AB699:AB700"/>
    <mergeCell ref="T699:T700"/>
    <mergeCell ref="R699:R700"/>
    <mergeCell ref="AD699:AD700"/>
    <mergeCell ref="B699:B700"/>
    <mergeCell ref="C699:C700"/>
    <mergeCell ref="F699:F700"/>
    <mergeCell ref="Q699:Q700"/>
    <mergeCell ref="S699:S700"/>
    <mergeCell ref="U699:U700"/>
    <mergeCell ref="V699:V700"/>
    <mergeCell ref="W699:W700"/>
    <mergeCell ref="X699:X700"/>
    <mergeCell ref="Y699:Y700"/>
    <mergeCell ref="Z699:Z700"/>
    <mergeCell ref="AA699:AA700"/>
    <mergeCell ref="AE699:AE700"/>
    <mergeCell ref="AB697:AB698"/>
    <mergeCell ref="AC697:AC698"/>
    <mergeCell ref="T697:T698"/>
    <mergeCell ref="R697:R698"/>
    <mergeCell ref="AD697:AD698"/>
    <mergeCell ref="A697:A741"/>
    <mergeCell ref="B697:B698"/>
    <mergeCell ref="C697:C698"/>
    <mergeCell ref="F697:F698"/>
    <mergeCell ref="Q697:Q698"/>
    <mergeCell ref="S697:S698"/>
    <mergeCell ref="U697:U698"/>
    <mergeCell ref="V697:V698"/>
    <mergeCell ref="W697:W698"/>
    <mergeCell ref="X697:X698"/>
    <mergeCell ref="Y697:Y698"/>
    <mergeCell ref="Z697:Z698"/>
    <mergeCell ref="AA697:AA698"/>
    <mergeCell ref="AE697:AE698"/>
    <mergeCell ref="AC666:AC667"/>
    <mergeCell ref="AB666:AB667"/>
    <mergeCell ref="AC664:AC665"/>
    <mergeCell ref="AB664:AB665"/>
    <mergeCell ref="AB646:AB647"/>
    <mergeCell ref="AC646:AC647"/>
    <mergeCell ref="AB651:AB652"/>
    <mergeCell ref="AC651:AC652"/>
    <mergeCell ref="C670:C671"/>
    <mergeCell ref="C668:C669"/>
    <mergeCell ref="C666:C667"/>
    <mergeCell ref="C664:C665"/>
    <mergeCell ref="AC692:AC693"/>
    <mergeCell ref="AC690:AC691"/>
    <mergeCell ref="AC688:AC689"/>
    <mergeCell ref="AC686:AC687"/>
    <mergeCell ref="AC684:AC685"/>
    <mergeCell ref="AB692:AB693"/>
    <mergeCell ref="AB690:AB691"/>
    <mergeCell ref="AB688:AB689"/>
    <mergeCell ref="AB686:AB687"/>
    <mergeCell ref="AB684:AB685"/>
    <mergeCell ref="AC681:AC682"/>
    <mergeCell ref="AC679:AC680"/>
    <mergeCell ref="AC677:AC678"/>
    <mergeCell ref="AC675:AC676"/>
    <mergeCell ref="AC673:AC674"/>
    <mergeCell ref="AB681:AB682"/>
    <mergeCell ref="AB679:AB680"/>
    <mergeCell ref="AB677:AB678"/>
    <mergeCell ref="AB675:AB676"/>
    <mergeCell ref="AB673:AB674"/>
    <mergeCell ref="AC670:AC671"/>
    <mergeCell ref="AC668:AC669"/>
    <mergeCell ref="AC662:AC663"/>
    <mergeCell ref="AB670:AB671"/>
    <mergeCell ref="AB668:AB669"/>
    <mergeCell ref="AB662:AB663"/>
    <mergeCell ref="AC659:AC660"/>
    <mergeCell ref="AC657:AC658"/>
    <mergeCell ref="AC655:AC656"/>
    <mergeCell ref="AC653:AC654"/>
    <mergeCell ref="AB659:AB660"/>
    <mergeCell ref="AB657:AB658"/>
    <mergeCell ref="AB655:AB656"/>
    <mergeCell ref="AB653:AB654"/>
    <mergeCell ref="T659:T660"/>
    <mergeCell ref="T657:T658"/>
    <mergeCell ref="T655:T656"/>
    <mergeCell ref="T653:T654"/>
    <mergeCell ref="T651:T652"/>
    <mergeCell ref="T670:T671"/>
    <mergeCell ref="T668:T669"/>
    <mergeCell ref="T666:T667"/>
    <mergeCell ref="T664:T665"/>
    <mergeCell ref="T662:T663"/>
    <mergeCell ref="T681:T682"/>
    <mergeCell ref="T679:T680"/>
    <mergeCell ref="T677:T678"/>
    <mergeCell ref="T675:T676"/>
    <mergeCell ref="T673:T674"/>
    <mergeCell ref="T692:T693"/>
    <mergeCell ref="T690:T691"/>
    <mergeCell ref="T688:T689"/>
    <mergeCell ref="T686:T687"/>
    <mergeCell ref="T684:T685"/>
    <mergeCell ref="R692:R693"/>
    <mergeCell ref="R690:R691"/>
    <mergeCell ref="R688:R689"/>
    <mergeCell ref="R686:R687"/>
    <mergeCell ref="R684:R685"/>
    <mergeCell ref="R681:R682"/>
    <mergeCell ref="R679:R680"/>
    <mergeCell ref="R677:R678"/>
    <mergeCell ref="R675:R676"/>
    <mergeCell ref="R673:R674"/>
    <mergeCell ref="R670:R671"/>
    <mergeCell ref="R668:R669"/>
    <mergeCell ref="R666:R667"/>
    <mergeCell ref="R664:R665"/>
    <mergeCell ref="R662:R663"/>
    <mergeCell ref="R659:R660"/>
    <mergeCell ref="R657:R658"/>
    <mergeCell ref="R655:R656"/>
    <mergeCell ref="R653:R654"/>
    <mergeCell ref="R651:R652"/>
    <mergeCell ref="B695:D695"/>
    <mergeCell ref="B694:D694"/>
    <mergeCell ref="C692:C693"/>
    <mergeCell ref="W692:W693"/>
    <mergeCell ref="B692:B693"/>
    <mergeCell ref="F692:F693"/>
    <mergeCell ref="Q692:Q693"/>
    <mergeCell ref="S692:S693"/>
    <mergeCell ref="U692:U693"/>
    <mergeCell ref="V692:V693"/>
    <mergeCell ref="X692:X693"/>
    <mergeCell ref="Y692:Y693"/>
    <mergeCell ref="Z692:Z693"/>
    <mergeCell ref="AA692:AA693"/>
    <mergeCell ref="AD692:AD693"/>
    <mergeCell ref="AE692:AE693"/>
    <mergeCell ref="C690:C691"/>
    <mergeCell ref="B690:B691"/>
    <mergeCell ref="F690:F691"/>
    <mergeCell ref="Q690:Q691"/>
    <mergeCell ref="S690:S691"/>
    <mergeCell ref="U690:U691"/>
    <mergeCell ref="V690:V691"/>
    <mergeCell ref="W690:W691"/>
    <mergeCell ref="X690:X691"/>
    <mergeCell ref="Y690:Y691"/>
    <mergeCell ref="Z690:Z691"/>
    <mergeCell ref="AA690:AA691"/>
    <mergeCell ref="AD690:AD691"/>
    <mergeCell ref="AE690:AE691"/>
    <mergeCell ref="C688:C689"/>
    <mergeCell ref="B688:B689"/>
    <mergeCell ref="F688:F689"/>
    <mergeCell ref="Q688:Q689"/>
    <mergeCell ref="S688:S689"/>
    <mergeCell ref="U688:U689"/>
    <mergeCell ref="V688:V689"/>
    <mergeCell ref="W688:W689"/>
    <mergeCell ref="X688:X689"/>
    <mergeCell ref="Y688:Y689"/>
    <mergeCell ref="Z688:Z689"/>
    <mergeCell ref="AA688:AA689"/>
    <mergeCell ref="AD688:AD689"/>
    <mergeCell ref="AE688:AE689"/>
    <mergeCell ref="C686:C687"/>
    <mergeCell ref="B686:B687"/>
    <mergeCell ref="F686:F687"/>
    <mergeCell ref="Q686:Q687"/>
    <mergeCell ref="S686:S687"/>
    <mergeCell ref="U686:U687"/>
    <mergeCell ref="V686:V687"/>
    <mergeCell ref="W686:W687"/>
    <mergeCell ref="X686:X687"/>
    <mergeCell ref="Y686:Y687"/>
    <mergeCell ref="Z686:Z687"/>
    <mergeCell ref="AA686:AA687"/>
    <mergeCell ref="AD686:AD687"/>
    <mergeCell ref="AE686:AE687"/>
    <mergeCell ref="B684:B685"/>
    <mergeCell ref="C684:C685"/>
    <mergeCell ref="F684:F685"/>
    <mergeCell ref="Q684:Q685"/>
    <mergeCell ref="S684:S685"/>
    <mergeCell ref="U684:U685"/>
    <mergeCell ref="V684:V685"/>
    <mergeCell ref="W684:W685"/>
    <mergeCell ref="X684:X685"/>
    <mergeCell ref="Y684:Y685"/>
    <mergeCell ref="Z684:Z685"/>
    <mergeCell ref="AA684:AA685"/>
    <mergeCell ref="AD684:AD685"/>
    <mergeCell ref="AE684:AE685"/>
    <mergeCell ref="B683:D683"/>
    <mergeCell ref="C681:C682"/>
    <mergeCell ref="B681:B682"/>
    <mergeCell ref="F681:F682"/>
    <mergeCell ref="Q681:Q682"/>
    <mergeCell ref="S681:S682"/>
    <mergeCell ref="U681:U682"/>
    <mergeCell ref="V681:V682"/>
    <mergeCell ref="W681:W682"/>
    <mergeCell ref="X681:X682"/>
    <mergeCell ref="Y681:Y682"/>
    <mergeCell ref="Z681:Z682"/>
    <mergeCell ref="AA681:AA682"/>
    <mergeCell ref="AD681:AD682"/>
    <mergeCell ref="AE681:AE682"/>
    <mergeCell ref="C679:C680"/>
    <mergeCell ref="B679:B680"/>
    <mergeCell ref="F679:F680"/>
    <mergeCell ref="Q679:Q680"/>
    <mergeCell ref="S679:S680"/>
    <mergeCell ref="U679:U680"/>
    <mergeCell ref="V679:V680"/>
    <mergeCell ref="W679:W680"/>
    <mergeCell ref="X679:X680"/>
    <mergeCell ref="Y679:Y680"/>
    <mergeCell ref="Z679:Z680"/>
    <mergeCell ref="AA679:AA680"/>
    <mergeCell ref="AD679:AD680"/>
    <mergeCell ref="AE679:AE680"/>
    <mergeCell ref="C677:C678"/>
    <mergeCell ref="B677:B678"/>
    <mergeCell ref="F677:F678"/>
    <mergeCell ref="Q677:Q678"/>
    <mergeCell ref="S677:S678"/>
    <mergeCell ref="U677:U678"/>
    <mergeCell ref="V677:V678"/>
    <mergeCell ref="W677:W678"/>
    <mergeCell ref="X677:X678"/>
    <mergeCell ref="Y677:Y678"/>
    <mergeCell ref="Z677:Z678"/>
    <mergeCell ref="AA677:AA678"/>
    <mergeCell ref="AD677:AD678"/>
    <mergeCell ref="AE677:AE678"/>
    <mergeCell ref="C675:C676"/>
    <mergeCell ref="B675:B676"/>
    <mergeCell ref="F675:F676"/>
    <mergeCell ref="Q675:Q676"/>
    <mergeCell ref="S675:S676"/>
    <mergeCell ref="U675:U676"/>
    <mergeCell ref="V675:V676"/>
    <mergeCell ref="W675:W676"/>
    <mergeCell ref="X675:X676"/>
    <mergeCell ref="Y675:Y676"/>
    <mergeCell ref="Z675:Z676"/>
    <mergeCell ref="AA675:AA676"/>
    <mergeCell ref="AD675:AD676"/>
    <mergeCell ref="AE675:AE676"/>
    <mergeCell ref="C673:C674"/>
    <mergeCell ref="B673:B674"/>
    <mergeCell ref="F673:F674"/>
    <mergeCell ref="Q673:Q674"/>
    <mergeCell ref="S673:S674"/>
    <mergeCell ref="U673:U674"/>
    <mergeCell ref="V673:V674"/>
    <mergeCell ref="W673:W674"/>
    <mergeCell ref="X673:X674"/>
    <mergeCell ref="Y673:Y674"/>
    <mergeCell ref="Z673:Z674"/>
    <mergeCell ref="AA673:AA674"/>
    <mergeCell ref="AD673:AD674"/>
    <mergeCell ref="AE673:AE674"/>
    <mergeCell ref="B672:D672"/>
    <mergeCell ref="B670:B671"/>
    <mergeCell ref="F670:F671"/>
    <mergeCell ref="Q670:Q671"/>
    <mergeCell ref="S670:S671"/>
    <mergeCell ref="U670:U671"/>
    <mergeCell ref="V670:V671"/>
    <mergeCell ref="W670:W671"/>
    <mergeCell ref="X670:X671"/>
    <mergeCell ref="Y670:Y671"/>
    <mergeCell ref="Z670:Z671"/>
    <mergeCell ref="AA670:AA671"/>
    <mergeCell ref="AD670:AD671"/>
    <mergeCell ref="AE670:AE671"/>
    <mergeCell ref="B668:B669"/>
    <mergeCell ref="F668:F669"/>
    <mergeCell ref="Q668:Q669"/>
    <mergeCell ref="S668:S669"/>
    <mergeCell ref="U668:U669"/>
    <mergeCell ref="V668:V669"/>
    <mergeCell ref="W668:W669"/>
    <mergeCell ref="X668:X669"/>
    <mergeCell ref="Y668:Y669"/>
    <mergeCell ref="Z668:Z669"/>
    <mergeCell ref="AA668:AA669"/>
    <mergeCell ref="AD668:AD669"/>
    <mergeCell ref="AE668:AE669"/>
    <mergeCell ref="B666:B667"/>
    <mergeCell ref="F666:F667"/>
    <mergeCell ref="Q666:Q667"/>
    <mergeCell ref="S666:S667"/>
    <mergeCell ref="U666:U667"/>
    <mergeCell ref="V666:V667"/>
    <mergeCell ref="W666:W667"/>
    <mergeCell ref="X666:X667"/>
    <mergeCell ref="Y666:Y667"/>
    <mergeCell ref="Z666:Z667"/>
    <mergeCell ref="AA666:AA667"/>
    <mergeCell ref="AD666:AD667"/>
    <mergeCell ref="AE666:AE667"/>
    <mergeCell ref="B664:B665"/>
    <mergeCell ref="F664:F665"/>
    <mergeCell ref="Q664:Q665"/>
    <mergeCell ref="S664:S665"/>
    <mergeCell ref="U664:U665"/>
    <mergeCell ref="V664:V665"/>
    <mergeCell ref="W664:W665"/>
    <mergeCell ref="X664:X665"/>
    <mergeCell ref="Y664:Y665"/>
    <mergeCell ref="Z664:Z665"/>
    <mergeCell ref="AA664:AA665"/>
    <mergeCell ref="AD664:AD665"/>
    <mergeCell ref="AE664:AE665"/>
    <mergeCell ref="C662:C663"/>
    <mergeCell ref="B662:B663"/>
    <mergeCell ref="F662:F663"/>
    <mergeCell ref="Q662:Q663"/>
    <mergeCell ref="S662:S663"/>
    <mergeCell ref="U662:U663"/>
    <mergeCell ref="V662:V663"/>
    <mergeCell ref="W662:W663"/>
    <mergeCell ref="X662:X663"/>
    <mergeCell ref="Y662:Y663"/>
    <mergeCell ref="Z662:Z663"/>
    <mergeCell ref="AA662:AA663"/>
    <mergeCell ref="AD662:AD663"/>
    <mergeCell ref="AE662:AE663"/>
    <mergeCell ref="B661:D661"/>
    <mergeCell ref="AD659:AD660"/>
    <mergeCell ref="B659:B660"/>
    <mergeCell ref="C659:C660"/>
    <mergeCell ref="F659:F660"/>
    <mergeCell ref="Q659:Q660"/>
    <mergeCell ref="S659:S660"/>
    <mergeCell ref="U659:U660"/>
    <mergeCell ref="V659:V660"/>
    <mergeCell ref="W659:W660"/>
    <mergeCell ref="X659:X660"/>
    <mergeCell ref="Y659:Y660"/>
    <mergeCell ref="Z659:Z660"/>
    <mergeCell ref="AA659:AA660"/>
    <mergeCell ref="AE659:AE660"/>
    <mergeCell ref="AD657:AD658"/>
    <mergeCell ref="B657:B658"/>
    <mergeCell ref="C657:C658"/>
    <mergeCell ref="F657:F658"/>
    <mergeCell ref="Q657:Q658"/>
    <mergeCell ref="S657:S658"/>
    <mergeCell ref="U657:U658"/>
    <mergeCell ref="V657:V658"/>
    <mergeCell ref="W657:W658"/>
    <mergeCell ref="X657:X658"/>
    <mergeCell ref="Y657:Y658"/>
    <mergeCell ref="Z657:Z658"/>
    <mergeCell ref="AA657:AA658"/>
    <mergeCell ref="AE657:AE658"/>
    <mergeCell ref="AD655:AD656"/>
    <mergeCell ref="B655:B656"/>
    <mergeCell ref="C655:C656"/>
    <mergeCell ref="F655:F656"/>
    <mergeCell ref="Q655:Q656"/>
    <mergeCell ref="S655:S656"/>
    <mergeCell ref="U655:U656"/>
    <mergeCell ref="V655:V656"/>
    <mergeCell ref="W655:W656"/>
    <mergeCell ref="X655:X656"/>
    <mergeCell ref="Y655:Y656"/>
    <mergeCell ref="Z655:Z656"/>
    <mergeCell ref="AA655:AA656"/>
    <mergeCell ref="AE655:AE656"/>
    <mergeCell ref="AD653:AD654"/>
    <mergeCell ref="B653:B654"/>
    <mergeCell ref="C653:C654"/>
    <mergeCell ref="F653:F654"/>
    <mergeCell ref="Q653:Q654"/>
    <mergeCell ref="S653:S654"/>
    <mergeCell ref="U653:U654"/>
    <mergeCell ref="V653:V654"/>
    <mergeCell ref="W653:W654"/>
    <mergeCell ref="X653:X654"/>
    <mergeCell ref="Y653:Y654"/>
    <mergeCell ref="Z653:Z654"/>
    <mergeCell ref="AA653:AA654"/>
    <mergeCell ref="AE653:AE654"/>
    <mergeCell ref="AD651:AD652"/>
    <mergeCell ref="A651:A695"/>
    <mergeCell ref="B651:B652"/>
    <mergeCell ref="C651:C652"/>
    <mergeCell ref="F651:F652"/>
    <mergeCell ref="Q651:Q652"/>
    <mergeCell ref="S651:S652"/>
    <mergeCell ref="U651:U652"/>
    <mergeCell ref="V651:V652"/>
    <mergeCell ref="W651:W652"/>
    <mergeCell ref="X651:X652"/>
    <mergeCell ref="Y651:Y652"/>
    <mergeCell ref="Z651:Z652"/>
    <mergeCell ref="AA651:AA652"/>
    <mergeCell ref="AE651:AE652"/>
    <mergeCell ref="AB620:AB621"/>
    <mergeCell ref="AC620:AC621"/>
    <mergeCell ref="AB611:AB612"/>
    <mergeCell ref="AC611:AC612"/>
    <mergeCell ref="AB609:AB610"/>
    <mergeCell ref="AC609:AC610"/>
    <mergeCell ref="AB607:AB608"/>
    <mergeCell ref="AC607:AC608"/>
    <mergeCell ref="C646:C647"/>
    <mergeCell ref="C644:C645"/>
    <mergeCell ref="C642:C643"/>
    <mergeCell ref="C640:C641"/>
    <mergeCell ref="C635:C636"/>
    <mergeCell ref="C633:C634"/>
    <mergeCell ref="C631:C632"/>
    <mergeCell ref="C629:C630"/>
    <mergeCell ref="C627:C628"/>
    <mergeCell ref="C624:C625"/>
    <mergeCell ref="C622:C623"/>
    <mergeCell ref="C620:C621"/>
    <mergeCell ref="C618:C619"/>
    <mergeCell ref="B649:D649"/>
    <mergeCell ref="B648:D648"/>
    <mergeCell ref="W646:W647"/>
    <mergeCell ref="B646:B647"/>
    <mergeCell ref="F646:F647"/>
    <mergeCell ref="Q646:Q647"/>
    <mergeCell ref="R646:R647"/>
    <mergeCell ref="S646:S647"/>
    <mergeCell ref="T646:T647"/>
    <mergeCell ref="U646:U647"/>
    <mergeCell ref="V646:V647"/>
    <mergeCell ref="X646:X647"/>
    <mergeCell ref="Y646:Y647"/>
    <mergeCell ref="Z646:Z647"/>
    <mergeCell ref="AA646:AA647"/>
    <mergeCell ref="AD646:AD647"/>
    <mergeCell ref="AE646:AE647"/>
    <mergeCell ref="B644:B645"/>
    <mergeCell ref="F644:F645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Y644:Y645"/>
    <mergeCell ref="Z644:Z645"/>
    <mergeCell ref="AA644:AA645"/>
    <mergeCell ref="AB644:AB645"/>
    <mergeCell ref="AC644:AC645"/>
    <mergeCell ref="AD644:AD645"/>
    <mergeCell ref="AE644:AE645"/>
    <mergeCell ref="B642:B643"/>
    <mergeCell ref="F642:F643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B643"/>
    <mergeCell ref="AC642:AC643"/>
    <mergeCell ref="AD642:AD643"/>
    <mergeCell ref="AE642:AE643"/>
    <mergeCell ref="B640:B641"/>
    <mergeCell ref="F640:F64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B641"/>
    <mergeCell ref="AC640:AC641"/>
    <mergeCell ref="AD640:AD641"/>
    <mergeCell ref="AE640:AE641"/>
    <mergeCell ref="B638:B639"/>
    <mergeCell ref="C638:C639"/>
    <mergeCell ref="F638:F639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Y638:Y639"/>
    <mergeCell ref="Z638:Z639"/>
    <mergeCell ref="AA638:AA639"/>
    <mergeCell ref="AB638:AB639"/>
    <mergeCell ref="AC638:AC639"/>
    <mergeCell ref="AD638:AD639"/>
    <mergeCell ref="AE638:AE639"/>
    <mergeCell ref="B637:D637"/>
    <mergeCell ref="B635:B636"/>
    <mergeCell ref="F635:F636"/>
    <mergeCell ref="Q635:Q636"/>
    <mergeCell ref="R635:R636"/>
    <mergeCell ref="S635:S636"/>
    <mergeCell ref="T635:T636"/>
    <mergeCell ref="U635:U636"/>
    <mergeCell ref="V635:V636"/>
    <mergeCell ref="W635:W636"/>
    <mergeCell ref="X635:X636"/>
    <mergeCell ref="Y635:Y636"/>
    <mergeCell ref="Z635:Z636"/>
    <mergeCell ref="AA635:AA636"/>
    <mergeCell ref="AB635:AB636"/>
    <mergeCell ref="AC635:AC636"/>
    <mergeCell ref="AD635:AD636"/>
    <mergeCell ref="AE635:AE636"/>
    <mergeCell ref="B633:B634"/>
    <mergeCell ref="F633:F634"/>
    <mergeCell ref="Q633:Q634"/>
    <mergeCell ref="R633:R634"/>
    <mergeCell ref="S633:S634"/>
    <mergeCell ref="T633:T634"/>
    <mergeCell ref="U633:U634"/>
    <mergeCell ref="V633:V634"/>
    <mergeCell ref="W633:W634"/>
    <mergeCell ref="X633:X634"/>
    <mergeCell ref="Y633:Y634"/>
    <mergeCell ref="Z633:Z634"/>
    <mergeCell ref="AA633:AA634"/>
    <mergeCell ref="AB633:AB634"/>
    <mergeCell ref="AC633:AC634"/>
    <mergeCell ref="AD633:AD634"/>
    <mergeCell ref="AE633:AE634"/>
    <mergeCell ref="B631:B632"/>
    <mergeCell ref="F631:F632"/>
    <mergeCell ref="Q631:Q632"/>
    <mergeCell ref="R631:R632"/>
    <mergeCell ref="S631:S632"/>
    <mergeCell ref="T631:T632"/>
    <mergeCell ref="U631:U632"/>
    <mergeCell ref="V631:V632"/>
    <mergeCell ref="W631:W632"/>
    <mergeCell ref="X631:X632"/>
    <mergeCell ref="Y631:Y632"/>
    <mergeCell ref="Z631:Z632"/>
    <mergeCell ref="AA631:AA632"/>
    <mergeCell ref="AB631:AB632"/>
    <mergeCell ref="AC631:AC632"/>
    <mergeCell ref="AD631:AD632"/>
    <mergeCell ref="AE631:AE632"/>
    <mergeCell ref="B629:B630"/>
    <mergeCell ref="F629:F630"/>
    <mergeCell ref="Q629:Q630"/>
    <mergeCell ref="R629:R630"/>
    <mergeCell ref="S629:S630"/>
    <mergeCell ref="T629:T630"/>
    <mergeCell ref="U629:U630"/>
    <mergeCell ref="V629:V630"/>
    <mergeCell ref="W629:W630"/>
    <mergeCell ref="X629:X630"/>
    <mergeCell ref="Y629:Y630"/>
    <mergeCell ref="Z629:Z630"/>
    <mergeCell ref="AA629:AA630"/>
    <mergeCell ref="AB629:AB630"/>
    <mergeCell ref="AC629:AC630"/>
    <mergeCell ref="AD629:AD630"/>
    <mergeCell ref="AE629:AE630"/>
    <mergeCell ref="B627:B628"/>
    <mergeCell ref="F627:F628"/>
    <mergeCell ref="Q627:Q628"/>
    <mergeCell ref="R627:R628"/>
    <mergeCell ref="S627:S628"/>
    <mergeCell ref="T627:T628"/>
    <mergeCell ref="U627:U628"/>
    <mergeCell ref="V627:V628"/>
    <mergeCell ref="W627:W628"/>
    <mergeCell ref="X627:X628"/>
    <mergeCell ref="Y627:Y628"/>
    <mergeCell ref="Z627:Z628"/>
    <mergeCell ref="AA627:AA628"/>
    <mergeCell ref="AB627:AB628"/>
    <mergeCell ref="AC627:AC628"/>
    <mergeCell ref="AD627:AD628"/>
    <mergeCell ref="AE627:AE628"/>
    <mergeCell ref="B626:D626"/>
    <mergeCell ref="B624:B625"/>
    <mergeCell ref="F624:F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B625"/>
    <mergeCell ref="AC624:AC625"/>
    <mergeCell ref="AD624:AD625"/>
    <mergeCell ref="AE624:AE625"/>
    <mergeCell ref="B622:B623"/>
    <mergeCell ref="F622:F62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B623"/>
    <mergeCell ref="AC622:AC623"/>
    <mergeCell ref="AD622:AD623"/>
    <mergeCell ref="AE622:AE623"/>
    <mergeCell ref="B620:B621"/>
    <mergeCell ref="F620:F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D620:AD621"/>
    <mergeCell ref="AE620:AE621"/>
    <mergeCell ref="B618:B619"/>
    <mergeCell ref="F618:F619"/>
    <mergeCell ref="Q618:Q619"/>
    <mergeCell ref="R618:R619"/>
    <mergeCell ref="S618:S619"/>
    <mergeCell ref="T618:T619"/>
    <mergeCell ref="U618:U619"/>
    <mergeCell ref="V618:V619"/>
    <mergeCell ref="W618:W619"/>
    <mergeCell ref="X618:X619"/>
    <mergeCell ref="Y618:Y619"/>
    <mergeCell ref="Z618:Z619"/>
    <mergeCell ref="AA618:AA619"/>
    <mergeCell ref="AB618:AB619"/>
    <mergeCell ref="AC618:AC619"/>
    <mergeCell ref="AD618:AD619"/>
    <mergeCell ref="AE618:AE619"/>
    <mergeCell ref="C616:C617"/>
    <mergeCell ref="B616:B617"/>
    <mergeCell ref="F616:F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B617"/>
    <mergeCell ref="AC616:AC617"/>
    <mergeCell ref="AD616:AD617"/>
    <mergeCell ref="AE616:AE617"/>
    <mergeCell ref="B615:D615"/>
    <mergeCell ref="AD613:AD614"/>
    <mergeCell ref="B613:B614"/>
    <mergeCell ref="C613:C614"/>
    <mergeCell ref="F613:F614"/>
    <mergeCell ref="Q613:Q614"/>
    <mergeCell ref="R613:R614"/>
    <mergeCell ref="S613:S614"/>
    <mergeCell ref="T613:T614"/>
    <mergeCell ref="U613:U614"/>
    <mergeCell ref="V613:V614"/>
    <mergeCell ref="W613:W614"/>
    <mergeCell ref="X613:X614"/>
    <mergeCell ref="Y613:Y614"/>
    <mergeCell ref="Z613:Z614"/>
    <mergeCell ref="AA613:AA614"/>
    <mergeCell ref="AB613:AB614"/>
    <mergeCell ref="AC613:AC614"/>
    <mergeCell ref="AE613:AE614"/>
    <mergeCell ref="AD611:AD612"/>
    <mergeCell ref="B611:B612"/>
    <mergeCell ref="C611:C612"/>
    <mergeCell ref="F611:F612"/>
    <mergeCell ref="Q611:Q612"/>
    <mergeCell ref="R611:R612"/>
    <mergeCell ref="S611:S612"/>
    <mergeCell ref="T611:T612"/>
    <mergeCell ref="U611:U612"/>
    <mergeCell ref="V611:V612"/>
    <mergeCell ref="W611:W612"/>
    <mergeCell ref="X611:X612"/>
    <mergeCell ref="Y611:Y612"/>
    <mergeCell ref="Z611:Z612"/>
    <mergeCell ref="AA611:AA612"/>
    <mergeCell ref="AE611:AE612"/>
    <mergeCell ref="AD609:AD610"/>
    <mergeCell ref="B609:B610"/>
    <mergeCell ref="C609:C610"/>
    <mergeCell ref="F609:F610"/>
    <mergeCell ref="Q609:Q610"/>
    <mergeCell ref="R609:R610"/>
    <mergeCell ref="S609:S610"/>
    <mergeCell ref="T609:T610"/>
    <mergeCell ref="U609:U610"/>
    <mergeCell ref="V609:V610"/>
    <mergeCell ref="W609:W610"/>
    <mergeCell ref="X609:X610"/>
    <mergeCell ref="Y609:Y610"/>
    <mergeCell ref="Z609:Z610"/>
    <mergeCell ref="AA609:AA610"/>
    <mergeCell ref="AE609:AE610"/>
    <mergeCell ref="AD607:AD608"/>
    <mergeCell ref="B607:B608"/>
    <mergeCell ref="C607:C608"/>
    <mergeCell ref="F607:F608"/>
    <mergeCell ref="Q607:Q608"/>
    <mergeCell ref="R607:R608"/>
    <mergeCell ref="S607:S608"/>
    <mergeCell ref="T607:T608"/>
    <mergeCell ref="U607:U608"/>
    <mergeCell ref="V607:V608"/>
    <mergeCell ref="W607:W608"/>
    <mergeCell ref="X607:X608"/>
    <mergeCell ref="Y607:Y608"/>
    <mergeCell ref="Z607:Z608"/>
    <mergeCell ref="AA607:AA608"/>
    <mergeCell ref="AE607:AE608"/>
    <mergeCell ref="AD605:AD606"/>
    <mergeCell ref="A605:A649"/>
    <mergeCell ref="B605:B606"/>
    <mergeCell ref="C605:C606"/>
    <mergeCell ref="F605:F606"/>
    <mergeCell ref="Q605:Q606"/>
    <mergeCell ref="R605:R606"/>
    <mergeCell ref="S605:S606"/>
    <mergeCell ref="T605:T606"/>
    <mergeCell ref="U605:U606"/>
    <mergeCell ref="V605:V606"/>
    <mergeCell ref="W605:W606"/>
    <mergeCell ref="X605:X606"/>
    <mergeCell ref="Y605:Y606"/>
    <mergeCell ref="Z605:Z606"/>
    <mergeCell ref="AA605:AA606"/>
    <mergeCell ref="AB605:AB606"/>
    <mergeCell ref="AC605:AC606"/>
    <mergeCell ref="AE605:AE606"/>
    <mergeCell ref="W600:W601"/>
    <mergeCell ref="AD567:AD568"/>
    <mergeCell ref="AD565:AD566"/>
    <mergeCell ref="AD563:AD564"/>
    <mergeCell ref="AD561:AD562"/>
    <mergeCell ref="AD559:AD560"/>
    <mergeCell ref="C589:C590"/>
    <mergeCell ref="C587:C588"/>
    <mergeCell ref="C585:C586"/>
    <mergeCell ref="C583:C584"/>
    <mergeCell ref="C581:C582"/>
    <mergeCell ref="C578:C579"/>
    <mergeCell ref="C576:C577"/>
    <mergeCell ref="C574:C575"/>
    <mergeCell ref="C572:C573"/>
    <mergeCell ref="C570:C571"/>
    <mergeCell ref="B603:D603"/>
    <mergeCell ref="B602:D602"/>
    <mergeCell ref="B600:B601"/>
    <mergeCell ref="F600:F601"/>
    <mergeCell ref="Q600:Q601"/>
    <mergeCell ref="R600:R601"/>
    <mergeCell ref="S600:S601"/>
    <mergeCell ref="T600:T601"/>
    <mergeCell ref="U600:U601"/>
    <mergeCell ref="V600:V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C600:C601"/>
    <mergeCell ref="B598:B599"/>
    <mergeCell ref="F598:F599"/>
    <mergeCell ref="Q598:Q599"/>
    <mergeCell ref="R598:R599"/>
    <mergeCell ref="S598:S599"/>
    <mergeCell ref="T598:T599"/>
    <mergeCell ref="U598:U599"/>
    <mergeCell ref="V598:V599"/>
    <mergeCell ref="W598:W599"/>
    <mergeCell ref="X598:X599"/>
    <mergeCell ref="Y598:Y599"/>
    <mergeCell ref="Z598:Z599"/>
    <mergeCell ref="AA598:AA599"/>
    <mergeCell ref="AB598:AB599"/>
    <mergeCell ref="AC598:AC599"/>
    <mergeCell ref="AD598:AD599"/>
    <mergeCell ref="AE598:AE599"/>
    <mergeCell ref="C598:C599"/>
    <mergeCell ref="B596:B597"/>
    <mergeCell ref="F596:F597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B597"/>
    <mergeCell ref="AC596:AC597"/>
    <mergeCell ref="AD596:AD597"/>
    <mergeCell ref="AE596:AE597"/>
    <mergeCell ref="C596:C597"/>
    <mergeCell ref="B594:B595"/>
    <mergeCell ref="F594:F595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Y594:Y595"/>
    <mergeCell ref="Z594:Z595"/>
    <mergeCell ref="AA594:AA595"/>
    <mergeCell ref="AB594:AB595"/>
    <mergeCell ref="AC594:AC595"/>
    <mergeCell ref="AD594:AD595"/>
    <mergeCell ref="AE594:AE595"/>
    <mergeCell ref="C594:C595"/>
    <mergeCell ref="B592:B593"/>
    <mergeCell ref="C592:C593"/>
    <mergeCell ref="F592:F59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Y592:Y593"/>
    <mergeCell ref="Z592:Z593"/>
    <mergeCell ref="AA592:AA593"/>
    <mergeCell ref="AB592:AB593"/>
    <mergeCell ref="AC592:AC593"/>
    <mergeCell ref="AD592:AD593"/>
    <mergeCell ref="AE592:AE593"/>
    <mergeCell ref="B591:D591"/>
    <mergeCell ref="B589:B590"/>
    <mergeCell ref="F589:F590"/>
    <mergeCell ref="Q589:Q590"/>
    <mergeCell ref="R589:R590"/>
    <mergeCell ref="S589:S590"/>
    <mergeCell ref="T589:T590"/>
    <mergeCell ref="U589:U590"/>
    <mergeCell ref="V589:V590"/>
    <mergeCell ref="W589:W590"/>
    <mergeCell ref="X589:X590"/>
    <mergeCell ref="Y589:Y590"/>
    <mergeCell ref="Z589:Z590"/>
    <mergeCell ref="AA589:AA590"/>
    <mergeCell ref="AB589:AB590"/>
    <mergeCell ref="AC589:AC590"/>
    <mergeCell ref="AD589:AD590"/>
    <mergeCell ref="AE589:AE590"/>
    <mergeCell ref="B587:B588"/>
    <mergeCell ref="F587:F588"/>
    <mergeCell ref="Q587:Q588"/>
    <mergeCell ref="R587:R588"/>
    <mergeCell ref="S587:S588"/>
    <mergeCell ref="T587:T588"/>
    <mergeCell ref="U587:U588"/>
    <mergeCell ref="V587:V588"/>
    <mergeCell ref="W587:W588"/>
    <mergeCell ref="X587:X588"/>
    <mergeCell ref="Y587:Y588"/>
    <mergeCell ref="Z587:Z588"/>
    <mergeCell ref="AA587:AA588"/>
    <mergeCell ref="AB587:AB588"/>
    <mergeCell ref="AC587:AC588"/>
    <mergeCell ref="AD587:AD588"/>
    <mergeCell ref="AE587:AE588"/>
    <mergeCell ref="B585:B586"/>
    <mergeCell ref="F585:F586"/>
    <mergeCell ref="Q585:Q586"/>
    <mergeCell ref="R585:R586"/>
    <mergeCell ref="S585:S586"/>
    <mergeCell ref="T585:T586"/>
    <mergeCell ref="U585:U586"/>
    <mergeCell ref="V585:V586"/>
    <mergeCell ref="W585:W586"/>
    <mergeCell ref="X585:X586"/>
    <mergeCell ref="Y585:Y586"/>
    <mergeCell ref="Z585:Z586"/>
    <mergeCell ref="AA585:AA586"/>
    <mergeCell ref="AB585:AB586"/>
    <mergeCell ref="AC585:AC586"/>
    <mergeCell ref="AD585:AD586"/>
    <mergeCell ref="AE585:AE586"/>
    <mergeCell ref="B583:B584"/>
    <mergeCell ref="F583:F584"/>
    <mergeCell ref="Q583:Q584"/>
    <mergeCell ref="R583:R584"/>
    <mergeCell ref="S583:S584"/>
    <mergeCell ref="T583:T584"/>
    <mergeCell ref="U583:U584"/>
    <mergeCell ref="V583:V584"/>
    <mergeCell ref="W583:W584"/>
    <mergeCell ref="X583:X584"/>
    <mergeCell ref="Y583:Y584"/>
    <mergeCell ref="Z583:Z584"/>
    <mergeCell ref="AA583:AA584"/>
    <mergeCell ref="AB583:AB584"/>
    <mergeCell ref="AC583:AC584"/>
    <mergeCell ref="AD583:AD584"/>
    <mergeCell ref="AE583:AE584"/>
    <mergeCell ref="B581:B582"/>
    <mergeCell ref="F581:F582"/>
    <mergeCell ref="Q581:Q582"/>
    <mergeCell ref="R581:R582"/>
    <mergeCell ref="S581:S582"/>
    <mergeCell ref="T581:T582"/>
    <mergeCell ref="U581:U582"/>
    <mergeCell ref="V581:V582"/>
    <mergeCell ref="W581:W582"/>
    <mergeCell ref="X581:X582"/>
    <mergeCell ref="Y581:Y582"/>
    <mergeCell ref="Z581:Z582"/>
    <mergeCell ref="AA581:AA582"/>
    <mergeCell ref="AB581:AB582"/>
    <mergeCell ref="AC581:AC582"/>
    <mergeCell ref="AD581:AD582"/>
    <mergeCell ref="AE581:AE582"/>
    <mergeCell ref="B580:D580"/>
    <mergeCell ref="B578:B579"/>
    <mergeCell ref="F578:F579"/>
    <mergeCell ref="Q578:Q579"/>
    <mergeCell ref="R578:R579"/>
    <mergeCell ref="S578:S579"/>
    <mergeCell ref="T578:T579"/>
    <mergeCell ref="U578:U579"/>
    <mergeCell ref="V578:V579"/>
    <mergeCell ref="W578:W579"/>
    <mergeCell ref="X578:X579"/>
    <mergeCell ref="Y578:Y579"/>
    <mergeCell ref="Z578:Z579"/>
    <mergeCell ref="AA578:AA579"/>
    <mergeCell ref="AB578:AB579"/>
    <mergeCell ref="AC578:AC579"/>
    <mergeCell ref="AD578:AD579"/>
    <mergeCell ref="AE578:AE579"/>
    <mergeCell ref="B576:B577"/>
    <mergeCell ref="F576:F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B577"/>
    <mergeCell ref="AC576:AC577"/>
    <mergeCell ref="AD576:AD577"/>
    <mergeCell ref="AE576:AE577"/>
    <mergeCell ref="B574:B575"/>
    <mergeCell ref="F574:F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B574:AB575"/>
    <mergeCell ref="AC574:AC575"/>
    <mergeCell ref="AD574:AD575"/>
    <mergeCell ref="AE574:AE575"/>
    <mergeCell ref="B572:B573"/>
    <mergeCell ref="F572:F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AC572:AC573"/>
    <mergeCell ref="AD572:AD573"/>
    <mergeCell ref="AE572:AE573"/>
    <mergeCell ref="B570:B571"/>
    <mergeCell ref="F570:F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  <mergeCell ref="AE570:AE571"/>
    <mergeCell ref="B569:D569"/>
    <mergeCell ref="B567:B568"/>
    <mergeCell ref="C567:C568"/>
    <mergeCell ref="F567:F568"/>
    <mergeCell ref="Q567:Q568"/>
    <mergeCell ref="R567:R568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AE567:AE568"/>
    <mergeCell ref="B565:B566"/>
    <mergeCell ref="C565:C566"/>
    <mergeCell ref="F565:F566"/>
    <mergeCell ref="Q565:Q566"/>
    <mergeCell ref="R565:R566"/>
    <mergeCell ref="S565:S566"/>
    <mergeCell ref="T565:T566"/>
    <mergeCell ref="U565:U566"/>
    <mergeCell ref="V565:V566"/>
    <mergeCell ref="W565:W566"/>
    <mergeCell ref="X565:X566"/>
    <mergeCell ref="Y565:Y566"/>
    <mergeCell ref="Z565:Z566"/>
    <mergeCell ref="AA565:AA566"/>
    <mergeCell ref="AB565:AB566"/>
    <mergeCell ref="AC565:AC566"/>
    <mergeCell ref="AE565:AE566"/>
    <mergeCell ref="B563:B564"/>
    <mergeCell ref="C563:C564"/>
    <mergeCell ref="F563:F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AE563:AE564"/>
    <mergeCell ref="B561:B562"/>
    <mergeCell ref="C561:C562"/>
    <mergeCell ref="F561:F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AE561:AE562"/>
    <mergeCell ref="A559:A603"/>
    <mergeCell ref="B559:B560"/>
    <mergeCell ref="C559:C560"/>
    <mergeCell ref="F559:F560"/>
    <mergeCell ref="Q559:Q560"/>
    <mergeCell ref="R559:R560"/>
    <mergeCell ref="S559:S560"/>
    <mergeCell ref="T559:T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AC559:AC560"/>
    <mergeCell ref="AE559:AE560"/>
    <mergeCell ref="C549:C550"/>
    <mergeCell ref="C547:C548"/>
    <mergeCell ref="C545:C546"/>
    <mergeCell ref="C531:C532"/>
    <mergeCell ref="C529:C530"/>
    <mergeCell ref="C527:C528"/>
    <mergeCell ref="B557:D557"/>
    <mergeCell ref="B556:D556"/>
    <mergeCell ref="C554:C555"/>
    <mergeCell ref="B554:B555"/>
    <mergeCell ref="F554:F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AD554:AD555"/>
    <mergeCell ref="AE554:AE555"/>
    <mergeCell ref="C552:C553"/>
    <mergeCell ref="B552:B553"/>
    <mergeCell ref="F552:F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Z552:Z553"/>
    <mergeCell ref="AA552:AA553"/>
    <mergeCell ref="AB552:AB553"/>
    <mergeCell ref="AC552:AC553"/>
    <mergeCell ref="AD552:AD553"/>
    <mergeCell ref="AE552:AE553"/>
    <mergeCell ref="B551:D551"/>
    <mergeCell ref="B549:B550"/>
    <mergeCell ref="F549:F550"/>
    <mergeCell ref="Q549:Q550"/>
    <mergeCell ref="R549:R550"/>
    <mergeCell ref="S549:S550"/>
    <mergeCell ref="T549:T550"/>
    <mergeCell ref="U549:U550"/>
    <mergeCell ref="V549:V550"/>
    <mergeCell ref="W549:W550"/>
    <mergeCell ref="X549:X550"/>
    <mergeCell ref="Y549:Y550"/>
    <mergeCell ref="Z549:Z550"/>
    <mergeCell ref="AA549:AA550"/>
    <mergeCell ref="AB549:AB550"/>
    <mergeCell ref="AC549:AC550"/>
    <mergeCell ref="AD549:AD550"/>
    <mergeCell ref="AE549:AE550"/>
    <mergeCell ref="AE547:AE548"/>
    <mergeCell ref="AD547:AD548"/>
    <mergeCell ref="AC547:AC548"/>
    <mergeCell ref="AB547:AB548"/>
    <mergeCell ref="AA547:AA548"/>
    <mergeCell ref="Z547:Z548"/>
    <mergeCell ref="Y547:Y548"/>
    <mergeCell ref="X547:X548"/>
    <mergeCell ref="W547:W548"/>
    <mergeCell ref="V547:V548"/>
    <mergeCell ref="U547:U548"/>
    <mergeCell ref="T547:T548"/>
    <mergeCell ref="S547:S548"/>
    <mergeCell ref="R547:R548"/>
    <mergeCell ref="Q547:Q548"/>
    <mergeCell ref="F547:F548"/>
    <mergeCell ref="B547:B548"/>
    <mergeCell ref="AE545:AE546"/>
    <mergeCell ref="AD545:AD546"/>
    <mergeCell ref="AC545:AC546"/>
    <mergeCell ref="AB545:AB546"/>
    <mergeCell ref="AA545:AA546"/>
    <mergeCell ref="Z545:Z546"/>
    <mergeCell ref="Y545:Y546"/>
    <mergeCell ref="X545:X546"/>
    <mergeCell ref="W545:W546"/>
    <mergeCell ref="V545:V546"/>
    <mergeCell ref="U545:U546"/>
    <mergeCell ref="T545:T546"/>
    <mergeCell ref="S545:S546"/>
    <mergeCell ref="R545:R546"/>
    <mergeCell ref="Q545:Q546"/>
    <mergeCell ref="F545:F546"/>
    <mergeCell ref="B545:B546"/>
    <mergeCell ref="C543:C544"/>
    <mergeCell ref="AE543:AE544"/>
    <mergeCell ref="AD543:AD544"/>
    <mergeCell ref="AC543:AC544"/>
    <mergeCell ref="AB543:AB544"/>
    <mergeCell ref="AA543:AA544"/>
    <mergeCell ref="Z543:Z544"/>
    <mergeCell ref="Y543:Y544"/>
    <mergeCell ref="X543:X544"/>
    <mergeCell ref="W543:W544"/>
    <mergeCell ref="V543:V544"/>
    <mergeCell ref="U543:U544"/>
    <mergeCell ref="T543:T544"/>
    <mergeCell ref="S543:S544"/>
    <mergeCell ref="R543:R544"/>
    <mergeCell ref="Q543:Q544"/>
    <mergeCell ref="F543:F544"/>
    <mergeCell ref="B543:B544"/>
    <mergeCell ref="B542:D542"/>
    <mergeCell ref="AE540:AE541"/>
    <mergeCell ref="AD540:AD541"/>
    <mergeCell ref="AC540:AC541"/>
    <mergeCell ref="AB540:AB541"/>
    <mergeCell ref="AA540:AA541"/>
    <mergeCell ref="Z540:Z541"/>
    <mergeCell ref="Y540:Y541"/>
    <mergeCell ref="X540:X541"/>
    <mergeCell ref="W540:W541"/>
    <mergeCell ref="V540:V541"/>
    <mergeCell ref="U540:U541"/>
    <mergeCell ref="T540:T541"/>
    <mergeCell ref="S540:S541"/>
    <mergeCell ref="R540:R541"/>
    <mergeCell ref="Q540:Q541"/>
    <mergeCell ref="F540:F541"/>
    <mergeCell ref="B540:B541"/>
    <mergeCell ref="AE538:AE539"/>
    <mergeCell ref="AD538:AD539"/>
    <mergeCell ref="AC538:AC539"/>
    <mergeCell ref="AB538:AB539"/>
    <mergeCell ref="AA538:AA539"/>
    <mergeCell ref="Z538:Z539"/>
    <mergeCell ref="Y538:Y539"/>
    <mergeCell ref="X538:X539"/>
    <mergeCell ref="W538:W539"/>
    <mergeCell ref="V538:V539"/>
    <mergeCell ref="U538:U539"/>
    <mergeCell ref="T538:T539"/>
    <mergeCell ref="S538:S539"/>
    <mergeCell ref="R538:R539"/>
    <mergeCell ref="Q538:Q539"/>
    <mergeCell ref="F538:F539"/>
    <mergeCell ref="B538:B539"/>
    <mergeCell ref="B536:B537"/>
    <mergeCell ref="F536:F537"/>
    <mergeCell ref="Q536:Q537"/>
    <mergeCell ref="R536:R537"/>
    <mergeCell ref="S536:S537"/>
    <mergeCell ref="T536:T537"/>
    <mergeCell ref="U536:U537"/>
    <mergeCell ref="V536:V537"/>
    <mergeCell ref="W536:W537"/>
    <mergeCell ref="X536:X537"/>
    <mergeCell ref="Y536:Y537"/>
    <mergeCell ref="Z536:Z537"/>
    <mergeCell ref="AA536:AA537"/>
    <mergeCell ref="AB536:AB537"/>
    <mergeCell ref="AC536:AC537"/>
    <mergeCell ref="AD536:AD537"/>
    <mergeCell ref="AE536:AE537"/>
    <mergeCell ref="B534:B535"/>
    <mergeCell ref="F534:F535"/>
    <mergeCell ref="Q534:Q535"/>
    <mergeCell ref="R534:R535"/>
    <mergeCell ref="S534:S535"/>
    <mergeCell ref="T534:T535"/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AC534:AC535"/>
    <mergeCell ref="AD534:AD535"/>
    <mergeCell ref="AE534:AE535"/>
    <mergeCell ref="C534:C535"/>
    <mergeCell ref="B533:D533"/>
    <mergeCell ref="B531:B532"/>
    <mergeCell ref="F531:F532"/>
    <mergeCell ref="Q531:Q532"/>
    <mergeCell ref="R531:R532"/>
    <mergeCell ref="S531:S532"/>
    <mergeCell ref="T531:T532"/>
    <mergeCell ref="U531:U532"/>
    <mergeCell ref="V531:V532"/>
    <mergeCell ref="W531:W532"/>
    <mergeCell ref="X531:X532"/>
    <mergeCell ref="Y531:Y532"/>
    <mergeCell ref="Z531:Z532"/>
    <mergeCell ref="AA531:AA532"/>
    <mergeCell ref="AB531:AB532"/>
    <mergeCell ref="AC531:AC532"/>
    <mergeCell ref="AD531:AD532"/>
    <mergeCell ref="AE531:AE532"/>
    <mergeCell ref="B529:B530"/>
    <mergeCell ref="F529:F530"/>
    <mergeCell ref="Q529:Q530"/>
    <mergeCell ref="R529:R530"/>
    <mergeCell ref="S529:S530"/>
    <mergeCell ref="T529:T530"/>
    <mergeCell ref="U529:U530"/>
    <mergeCell ref="V529:V530"/>
    <mergeCell ref="W529:W530"/>
    <mergeCell ref="X529:X530"/>
    <mergeCell ref="Y529:Y530"/>
    <mergeCell ref="Z529:Z530"/>
    <mergeCell ref="AA529:AA530"/>
    <mergeCell ref="AB529:AB530"/>
    <mergeCell ref="AC529:AC530"/>
    <mergeCell ref="AD529:AD530"/>
    <mergeCell ref="AE529:AE530"/>
    <mergeCell ref="B527:B528"/>
    <mergeCell ref="F527:F528"/>
    <mergeCell ref="Q527:Q528"/>
    <mergeCell ref="R527:R528"/>
    <mergeCell ref="S527:S528"/>
    <mergeCell ref="T527:T528"/>
    <mergeCell ref="U527:U528"/>
    <mergeCell ref="V527:V528"/>
    <mergeCell ref="W527:W528"/>
    <mergeCell ref="X527:X528"/>
    <mergeCell ref="Y527:Y528"/>
    <mergeCell ref="Z527:Z528"/>
    <mergeCell ref="AA527:AA528"/>
    <mergeCell ref="AB527:AB528"/>
    <mergeCell ref="AC527:AC528"/>
    <mergeCell ref="AD527:AD528"/>
    <mergeCell ref="AE527:AE528"/>
    <mergeCell ref="B525:B526"/>
    <mergeCell ref="F525:F526"/>
    <mergeCell ref="Q525:Q526"/>
    <mergeCell ref="R525:R526"/>
    <mergeCell ref="S525:S526"/>
    <mergeCell ref="T525:T526"/>
    <mergeCell ref="U525:U526"/>
    <mergeCell ref="V525:V526"/>
    <mergeCell ref="W525:W526"/>
    <mergeCell ref="X525:X526"/>
    <mergeCell ref="Y525:Y526"/>
    <mergeCell ref="Z525:Z526"/>
    <mergeCell ref="AA525:AA526"/>
    <mergeCell ref="AB525:AB526"/>
    <mergeCell ref="AC525:AC526"/>
    <mergeCell ref="AD525:AD526"/>
    <mergeCell ref="AE525:AE526"/>
    <mergeCell ref="C525:C526"/>
    <mergeCell ref="B524:D524"/>
    <mergeCell ref="B522:B523"/>
    <mergeCell ref="C522:C523"/>
    <mergeCell ref="F522:F523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B523"/>
    <mergeCell ref="AC522:AC523"/>
    <mergeCell ref="AD522:AD523"/>
    <mergeCell ref="AE522:AE523"/>
    <mergeCell ref="B520:B521"/>
    <mergeCell ref="C520:C521"/>
    <mergeCell ref="F520:F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B521"/>
    <mergeCell ref="AC520:AC521"/>
    <mergeCell ref="AD520:AD521"/>
    <mergeCell ref="AE520:AE521"/>
    <mergeCell ref="B518:B519"/>
    <mergeCell ref="C518:C519"/>
    <mergeCell ref="F518:F519"/>
    <mergeCell ref="Q518:Q519"/>
    <mergeCell ref="R518:R519"/>
    <mergeCell ref="S518:S519"/>
    <mergeCell ref="T518:T519"/>
    <mergeCell ref="U518:U519"/>
    <mergeCell ref="V518:V519"/>
    <mergeCell ref="W518:W519"/>
    <mergeCell ref="X518:X519"/>
    <mergeCell ref="Y518:Y519"/>
    <mergeCell ref="Z518:Z519"/>
    <mergeCell ref="AA518:AA519"/>
    <mergeCell ref="AB518:AB519"/>
    <mergeCell ref="AC518:AC519"/>
    <mergeCell ref="AD518:AD519"/>
    <mergeCell ref="AE518:AE519"/>
    <mergeCell ref="A516:A557"/>
    <mergeCell ref="B516:B517"/>
    <mergeCell ref="C516:C517"/>
    <mergeCell ref="F516:F517"/>
    <mergeCell ref="Q516:Q517"/>
    <mergeCell ref="R516:R517"/>
    <mergeCell ref="S516:S517"/>
    <mergeCell ref="T516:T517"/>
    <mergeCell ref="U516:U517"/>
    <mergeCell ref="V516:V517"/>
    <mergeCell ref="W516:W517"/>
    <mergeCell ref="X516:X517"/>
    <mergeCell ref="Y516:Y517"/>
    <mergeCell ref="Z516:Z517"/>
    <mergeCell ref="AA516:AA517"/>
    <mergeCell ref="AB516:AB517"/>
    <mergeCell ref="AC516:AC517"/>
    <mergeCell ref="AD516:AD517"/>
    <mergeCell ref="AE516:AE517"/>
    <mergeCell ref="A469:A514"/>
    <mergeCell ref="B513:D513"/>
    <mergeCell ref="B514:D514"/>
    <mergeCell ref="C511:C512"/>
    <mergeCell ref="C509:C510"/>
    <mergeCell ref="C507:C508"/>
    <mergeCell ref="C502:C503"/>
    <mergeCell ref="C500:C501"/>
    <mergeCell ref="C498:C499"/>
    <mergeCell ref="C484:C485"/>
    <mergeCell ref="C482:C483"/>
    <mergeCell ref="C480:C481"/>
    <mergeCell ref="B511:B512"/>
    <mergeCell ref="F511:F512"/>
    <mergeCell ref="Q511:Q512"/>
    <mergeCell ref="R511:R512"/>
    <mergeCell ref="S511:S512"/>
    <mergeCell ref="T511:T512"/>
    <mergeCell ref="U511:U512"/>
    <mergeCell ref="V511:V512"/>
    <mergeCell ref="W511:W512"/>
    <mergeCell ref="X511:X512"/>
    <mergeCell ref="Y511:Y512"/>
    <mergeCell ref="Z511:Z512"/>
    <mergeCell ref="AA511:AA512"/>
    <mergeCell ref="AB511:AB512"/>
    <mergeCell ref="AC511:AC512"/>
    <mergeCell ref="AD511:AD512"/>
    <mergeCell ref="AE511:AE512"/>
    <mergeCell ref="B509:B510"/>
    <mergeCell ref="F509:F510"/>
    <mergeCell ref="Q509:Q510"/>
    <mergeCell ref="R509:R510"/>
    <mergeCell ref="S509:S510"/>
    <mergeCell ref="T509:T510"/>
    <mergeCell ref="U509:U510"/>
    <mergeCell ref="V509:V510"/>
    <mergeCell ref="W509:W510"/>
    <mergeCell ref="X509:X510"/>
    <mergeCell ref="Y509:Y510"/>
    <mergeCell ref="Z509:Z510"/>
    <mergeCell ref="AA509:AA510"/>
    <mergeCell ref="AB509:AB510"/>
    <mergeCell ref="AC509:AC510"/>
    <mergeCell ref="AD509:AD510"/>
    <mergeCell ref="AE509:AE510"/>
    <mergeCell ref="B507:B508"/>
    <mergeCell ref="F507:F508"/>
    <mergeCell ref="Q507:Q508"/>
    <mergeCell ref="R507:R508"/>
    <mergeCell ref="S507:S508"/>
    <mergeCell ref="T507:T508"/>
    <mergeCell ref="U507:U508"/>
    <mergeCell ref="V507:V508"/>
    <mergeCell ref="W507:W508"/>
    <mergeCell ref="X507:X508"/>
    <mergeCell ref="Y507:Y508"/>
    <mergeCell ref="Z507:Z508"/>
    <mergeCell ref="AA507:AA508"/>
    <mergeCell ref="AB507:AB508"/>
    <mergeCell ref="AC507:AC508"/>
    <mergeCell ref="AD507:AD508"/>
    <mergeCell ref="AE507:AE508"/>
    <mergeCell ref="C505:C506"/>
    <mergeCell ref="B505:B506"/>
    <mergeCell ref="F505:F506"/>
    <mergeCell ref="Q505:Q506"/>
    <mergeCell ref="R505:R506"/>
    <mergeCell ref="S505:S506"/>
    <mergeCell ref="T505:T506"/>
    <mergeCell ref="U505:U506"/>
    <mergeCell ref="V505:V506"/>
    <mergeCell ref="W505:W506"/>
    <mergeCell ref="X505:X506"/>
    <mergeCell ref="Y505:Y506"/>
    <mergeCell ref="Z505:Z506"/>
    <mergeCell ref="AA505:AA506"/>
    <mergeCell ref="AB505:AB506"/>
    <mergeCell ref="AC505:AC506"/>
    <mergeCell ref="AD505:AD506"/>
    <mergeCell ref="AE505:AE506"/>
    <mergeCell ref="B504:D504"/>
    <mergeCell ref="B502:B503"/>
    <mergeCell ref="F502:F503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B503"/>
    <mergeCell ref="AC502:AC503"/>
    <mergeCell ref="AD502:AD503"/>
    <mergeCell ref="AE502:AE503"/>
    <mergeCell ref="AE500:AE501"/>
    <mergeCell ref="AD500:AD501"/>
    <mergeCell ref="AC500:AC501"/>
    <mergeCell ref="AB500:AB501"/>
    <mergeCell ref="AA500:AA501"/>
    <mergeCell ref="Z500:Z501"/>
    <mergeCell ref="Y500:Y501"/>
    <mergeCell ref="X500:X501"/>
    <mergeCell ref="W500:W501"/>
    <mergeCell ref="V500:V501"/>
    <mergeCell ref="U500:U501"/>
    <mergeCell ref="T500:T501"/>
    <mergeCell ref="S500:S501"/>
    <mergeCell ref="R500:R501"/>
    <mergeCell ref="Q500:Q501"/>
    <mergeCell ref="F500:F501"/>
    <mergeCell ref="B500:B501"/>
    <mergeCell ref="AE498:AE499"/>
    <mergeCell ref="AD498:AD499"/>
    <mergeCell ref="AC498:AC499"/>
    <mergeCell ref="AB498:AB499"/>
    <mergeCell ref="AA498:AA499"/>
    <mergeCell ref="Z498:Z499"/>
    <mergeCell ref="Y498:Y499"/>
    <mergeCell ref="X498:X499"/>
    <mergeCell ref="W498:W499"/>
    <mergeCell ref="V498:V499"/>
    <mergeCell ref="U498:U499"/>
    <mergeCell ref="T498:T499"/>
    <mergeCell ref="S498:S499"/>
    <mergeCell ref="R498:R499"/>
    <mergeCell ref="Q498:Q499"/>
    <mergeCell ref="F498:F499"/>
    <mergeCell ref="B498:B499"/>
    <mergeCell ref="C496:C497"/>
    <mergeCell ref="AE496:AE497"/>
    <mergeCell ref="AD496:AD497"/>
    <mergeCell ref="AC496:AC497"/>
    <mergeCell ref="AB496:AB497"/>
    <mergeCell ref="AA496:AA497"/>
    <mergeCell ref="Z496:Z497"/>
    <mergeCell ref="Y496:Y497"/>
    <mergeCell ref="X496:X497"/>
    <mergeCell ref="W496:W497"/>
    <mergeCell ref="V496:V497"/>
    <mergeCell ref="U496:U497"/>
    <mergeCell ref="T496:T497"/>
    <mergeCell ref="S496:S497"/>
    <mergeCell ref="R496:R497"/>
    <mergeCell ref="Q496:Q497"/>
    <mergeCell ref="F496:F497"/>
    <mergeCell ref="B496:B497"/>
    <mergeCell ref="B495:D495"/>
    <mergeCell ref="C493:C494"/>
    <mergeCell ref="AE493:AE494"/>
    <mergeCell ref="AD493:AD494"/>
    <mergeCell ref="AC493:AC494"/>
    <mergeCell ref="AB493:AB494"/>
    <mergeCell ref="AA493:AA494"/>
    <mergeCell ref="Z493:Z494"/>
    <mergeCell ref="Y493:Y494"/>
    <mergeCell ref="X493:X494"/>
    <mergeCell ref="W493:W494"/>
    <mergeCell ref="V493:V494"/>
    <mergeCell ref="U493:U494"/>
    <mergeCell ref="T493:T494"/>
    <mergeCell ref="S493:S494"/>
    <mergeCell ref="R493:R494"/>
    <mergeCell ref="Q493:Q494"/>
    <mergeCell ref="F493:F494"/>
    <mergeCell ref="B493:B494"/>
    <mergeCell ref="C491:C492"/>
    <mergeCell ref="AE491:AE492"/>
    <mergeCell ref="AD491:AD492"/>
    <mergeCell ref="AC491:AC492"/>
    <mergeCell ref="AB491:AB492"/>
    <mergeCell ref="AA491:AA492"/>
    <mergeCell ref="Z491:Z492"/>
    <mergeCell ref="Y491:Y492"/>
    <mergeCell ref="X491:X492"/>
    <mergeCell ref="W491:W492"/>
    <mergeCell ref="V491:V492"/>
    <mergeCell ref="U491:U492"/>
    <mergeCell ref="T491:T492"/>
    <mergeCell ref="S491:S492"/>
    <mergeCell ref="R491:R492"/>
    <mergeCell ref="Q491:Q492"/>
    <mergeCell ref="F491:F492"/>
    <mergeCell ref="B491:B492"/>
    <mergeCell ref="C489:C490"/>
    <mergeCell ref="B489:B490"/>
    <mergeCell ref="F489:F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Y489:Y490"/>
    <mergeCell ref="Z489:Z490"/>
    <mergeCell ref="AA489:AA490"/>
    <mergeCell ref="AB489:AB490"/>
    <mergeCell ref="AC489:AC490"/>
    <mergeCell ref="AD489:AD490"/>
    <mergeCell ref="AE489:AE490"/>
    <mergeCell ref="B487:B488"/>
    <mergeCell ref="F487:F488"/>
    <mergeCell ref="Q487:Q488"/>
    <mergeCell ref="R487:R488"/>
    <mergeCell ref="S487:S488"/>
    <mergeCell ref="T487:T488"/>
    <mergeCell ref="U487:U488"/>
    <mergeCell ref="V487:V488"/>
    <mergeCell ref="W487:W488"/>
    <mergeCell ref="X487:X488"/>
    <mergeCell ref="Y487:Y488"/>
    <mergeCell ref="Z487:Z488"/>
    <mergeCell ref="AA487:AA488"/>
    <mergeCell ref="AB487:AB488"/>
    <mergeCell ref="AC487:AC488"/>
    <mergeCell ref="AD487:AD488"/>
    <mergeCell ref="AE487:AE488"/>
    <mergeCell ref="C487:C488"/>
    <mergeCell ref="B486:D486"/>
    <mergeCell ref="B484:B485"/>
    <mergeCell ref="F484:F485"/>
    <mergeCell ref="Q484:Q485"/>
    <mergeCell ref="R484:R485"/>
    <mergeCell ref="S484:S485"/>
    <mergeCell ref="T484:T485"/>
    <mergeCell ref="U484:U485"/>
    <mergeCell ref="V484:V485"/>
    <mergeCell ref="W484:W485"/>
    <mergeCell ref="X484:X485"/>
    <mergeCell ref="Y484:Y485"/>
    <mergeCell ref="Z484:Z485"/>
    <mergeCell ref="AA484:AA485"/>
    <mergeCell ref="AB484:AB485"/>
    <mergeCell ref="AC484:AC485"/>
    <mergeCell ref="AD484:AD485"/>
    <mergeCell ref="AE484:AE485"/>
    <mergeCell ref="B482:B483"/>
    <mergeCell ref="F482:F483"/>
    <mergeCell ref="Q482:Q483"/>
    <mergeCell ref="R482:R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B483"/>
    <mergeCell ref="AC482:AC483"/>
    <mergeCell ref="AD482:AD483"/>
    <mergeCell ref="AE482:AE483"/>
    <mergeCell ref="B480:B481"/>
    <mergeCell ref="F480:F481"/>
    <mergeCell ref="Q480:Q481"/>
    <mergeCell ref="R480:R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B481"/>
    <mergeCell ref="AC480:AC481"/>
    <mergeCell ref="AD480:AD481"/>
    <mergeCell ref="AE480:AE481"/>
    <mergeCell ref="B478:B479"/>
    <mergeCell ref="F478:F479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Y478:Y479"/>
    <mergeCell ref="Z478:Z479"/>
    <mergeCell ref="AA478:AA479"/>
    <mergeCell ref="AB478:AB479"/>
    <mergeCell ref="AC478:AC479"/>
    <mergeCell ref="AD478:AD479"/>
    <mergeCell ref="AE478:AE479"/>
    <mergeCell ref="C478:C479"/>
    <mergeCell ref="B477:D477"/>
    <mergeCell ref="B475:B476"/>
    <mergeCell ref="C475:C476"/>
    <mergeCell ref="F475:F476"/>
    <mergeCell ref="Q475:Q476"/>
    <mergeCell ref="R475:R476"/>
    <mergeCell ref="S475:S476"/>
    <mergeCell ref="T475:T476"/>
    <mergeCell ref="U475:U476"/>
    <mergeCell ref="V475:V476"/>
    <mergeCell ref="W475:W476"/>
    <mergeCell ref="X475:X476"/>
    <mergeCell ref="Y475:Y476"/>
    <mergeCell ref="Z475:Z476"/>
    <mergeCell ref="AA475:AA476"/>
    <mergeCell ref="AB475:AB476"/>
    <mergeCell ref="AC475:AC476"/>
    <mergeCell ref="AD475:AD476"/>
    <mergeCell ref="AE475:AE476"/>
    <mergeCell ref="B473:B474"/>
    <mergeCell ref="C473:C474"/>
    <mergeCell ref="F473:F474"/>
    <mergeCell ref="Q473:Q474"/>
    <mergeCell ref="R473:R474"/>
    <mergeCell ref="S473:S474"/>
    <mergeCell ref="T473:T474"/>
    <mergeCell ref="U473:U474"/>
    <mergeCell ref="V473:V474"/>
    <mergeCell ref="W473:W474"/>
    <mergeCell ref="X473:X474"/>
    <mergeCell ref="Y473:Y474"/>
    <mergeCell ref="Z473:Z474"/>
    <mergeCell ref="AA473:AA474"/>
    <mergeCell ref="AB473:AB474"/>
    <mergeCell ref="AC473:AC474"/>
    <mergeCell ref="AD473:AD474"/>
    <mergeCell ref="AE473:AE474"/>
    <mergeCell ref="B471:B472"/>
    <mergeCell ref="C471:C472"/>
    <mergeCell ref="F471:F472"/>
    <mergeCell ref="Q471:Q472"/>
    <mergeCell ref="R471:R472"/>
    <mergeCell ref="S471:S472"/>
    <mergeCell ref="T471:T472"/>
    <mergeCell ref="U471:U472"/>
    <mergeCell ref="V471:V472"/>
    <mergeCell ref="W471:W472"/>
    <mergeCell ref="X471:X472"/>
    <mergeCell ref="Y471:Y472"/>
    <mergeCell ref="Z471:Z472"/>
    <mergeCell ref="AA471:AA472"/>
    <mergeCell ref="AB471:AB472"/>
    <mergeCell ref="AC471:AC472"/>
    <mergeCell ref="AD471:AD472"/>
    <mergeCell ref="AE471:AE472"/>
    <mergeCell ref="B469:B470"/>
    <mergeCell ref="C469:C470"/>
    <mergeCell ref="F469:F470"/>
    <mergeCell ref="Q469:Q470"/>
    <mergeCell ref="R469:R470"/>
    <mergeCell ref="S469:S470"/>
    <mergeCell ref="T469:T470"/>
    <mergeCell ref="U469:U470"/>
    <mergeCell ref="V469:V470"/>
    <mergeCell ref="W469:W470"/>
    <mergeCell ref="X469:X470"/>
    <mergeCell ref="Y469:Y470"/>
    <mergeCell ref="Z469:Z470"/>
    <mergeCell ref="AA469:AA470"/>
    <mergeCell ref="AB469:AB470"/>
    <mergeCell ref="AC469:AC470"/>
    <mergeCell ref="AD469:AD470"/>
    <mergeCell ref="AE469:AE470"/>
    <mergeCell ref="C455:C456"/>
    <mergeCell ref="C446:C447"/>
    <mergeCell ref="C444:C445"/>
    <mergeCell ref="C442:C443"/>
    <mergeCell ref="B448:D448"/>
    <mergeCell ref="AE446:AE447"/>
    <mergeCell ref="AD446:AD447"/>
    <mergeCell ref="AC446:AC447"/>
    <mergeCell ref="AB446:AB447"/>
    <mergeCell ref="AA446:AA447"/>
    <mergeCell ref="Z446:Z447"/>
    <mergeCell ref="Y446:Y447"/>
    <mergeCell ref="X446:X447"/>
    <mergeCell ref="W446:W447"/>
    <mergeCell ref="V446:V447"/>
    <mergeCell ref="U446:U447"/>
    <mergeCell ref="T446:T447"/>
    <mergeCell ref="S446:S447"/>
    <mergeCell ref="R446:R447"/>
    <mergeCell ref="Q446:Q447"/>
    <mergeCell ref="F446:F447"/>
    <mergeCell ref="B446:B447"/>
    <mergeCell ref="AE444:AE445"/>
    <mergeCell ref="AD444:AD445"/>
    <mergeCell ref="AC444:AC445"/>
    <mergeCell ref="AB444:AB445"/>
    <mergeCell ref="AA444:AA445"/>
    <mergeCell ref="Z444:Z445"/>
    <mergeCell ref="Y444:Y445"/>
    <mergeCell ref="X444:X445"/>
    <mergeCell ref="W444:W445"/>
    <mergeCell ref="V444:V445"/>
    <mergeCell ref="U444:U445"/>
    <mergeCell ref="T444:T445"/>
    <mergeCell ref="S444:S445"/>
    <mergeCell ref="R444:R445"/>
    <mergeCell ref="Q444:Q445"/>
    <mergeCell ref="F444:F445"/>
    <mergeCell ref="B444:B445"/>
    <mergeCell ref="C449:C450"/>
    <mergeCell ref="AE449:AE450"/>
    <mergeCell ref="AD449:AD450"/>
    <mergeCell ref="AC449:AC450"/>
    <mergeCell ref="AB449:AB450"/>
    <mergeCell ref="AA449:AA450"/>
    <mergeCell ref="Z449:Z450"/>
    <mergeCell ref="Y449:Y450"/>
    <mergeCell ref="X449:X450"/>
    <mergeCell ref="W449:W450"/>
    <mergeCell ref="V449:V450"/>
    <mergeCell ref="U449:U450"/>
    <mergeCell ref="T449:T450"/>
    <mergeCell ref="S449:S450"/>
    <mergeCell ref="R449:R450"/>
    <mergeCell ref="Q449:Q450"/>
    <mergeCell ref="F449:F450"/>
    <mergeCell ref="B449:B450"/>
    <mergeCell ref="C451:C452"/>
    <mergeCell ref="AE451:AE452"/>
    <mergeCell ref="AD451:AD452"/>
    <mergeCell ref="AC451:AC452"/>
    <mergeCell ref="AB451:AB452"/>
    <mergeCell ref="AA451:AA452"/>
    <mergeCell ref="Z451:Z452"/>
    <mergeCell ref="Y451:Y452"/>
    <mergeCell ref="X451:X452"/>
    <mergeCell ref="W451:W452"/>
    <mergeCell ref="V451:V452"/>
    <mergeCell ref="U451:U452"/>
    <mergeCell ref="T451:T452"/>
    <mergeCell ref="S451:S452"/>
    <mergeCell ref="R451:R452"/>
    <mergeCell ref="Q451:Q452"/>
    <mergeCell ref="F451:F452"/>
    <mergeCell ref="B451:B452"/>
    <mergeCell ref="C453:C454"/>
    <mergeCell ref="AE453:AE454"/>
    <mergeCell ref="AD453:AD454"/>
    <mergeCell ref="AC453:AC454"/>
    <mergeCell ref="AB453:AB454"/>
    <mergeCell ref="AA453:AA454"/>
    <mergeCell ref="Z453:Z454"/>
    <mergeCell ref="Y453:Y454"/>
    <mergeCell ref="X453:X454"/>
    <mergeCell ref="W453:W454"/>
    <mergeCell ref="V453:V454"/>
    <mergeCell ref="U453:U454"/>
    <mergeCell ref="T453:T454"/>
    <mergeCell ref="S453:S454"/>
    <mergeCell ref="R453:R454"/>
    <mergeCell ref="Q453:Q454"/>
    <mergeCell ref="F453:F454"/>
    <mergeCell ref="B453:B454"/>
    <mergeCell ref="B431:B432"/>
    <mergeCell ref="B442:B443"/>
    <mergeCell ref="F442:F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B440:B441"/>
    <mergeCell ref="F440:F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B441"/>
    <mergeCell ref="AC440:AC441"/>
    <mergeCell ref="AD440:AD441"/>
    <mergeCell ref="AE440:AE441"/>
    <mergeCell ref="C440:C441"/>
    <mergeCell ref="B439:D439"/>
    <mergeCell ref="B437:B438"/>
    <mergeCell ref="F437:F438"/>
    <mergeCell ref="Q437:Q438"/>
    <mergeCell ref="R437:R438"/>
    <mergeCell ref="S437:S438"/>
    <mergeCell ref="T437:T438"/>
    <mergeCell ref="U437:U438"/>
    <mergeCell ref="V437:V438"/>
    <mergeCell ref="W437:W438"/>
    <mergeCell ref="X437:X438"/>
    <mergeCell ref="Y437:Y438"/>
    <mergeCell ref="Z437:Z438"/>
    <mergeCell ref="AA437:AA438"/>
    <mergeCell ref="AB437:AB438"/>
    <mergeCell ref="AC437:AC438"/>
    <mergeCell ref="AD437:AD438"/>
    <mergeCell ref="AE437:AE438"/>
    <mergeCell ref="C437:C438"/>
    <mergeCell ref="B435:B436"/>
    <mergeCell ref="F435:F436"/>
    <mergeCell ref="Q435:Q436"/>
    <mergeCell ref="R435:R436"/>
    <mergeCell ref="S435:S436"/>
    <mergeCell ref="T435:T436"/>
    <mergeCell ref="U435:U436"/>
    <mergeCell ref="V435:V436"/>
    <mergeCell ref="W435:W436"/>
    <mergeCell ref="X435:X436"/>
    <mergeCell ref="Y435:Y436"/>
    <mergeCell ref="Z435:Z436"/>
    <mergeCell ref="AA435:AA436"/>
    <mergeCell ref="AB435:AB436"/>
    <mergeCell ref="AC435:AC436"/>
    <mergeCell ref="AD435:AD436"/>
    <mergeCell ref="AE435:AE436"/>
    <mergeCell ref="C435:C436"/>
    <mergeCell ref="B433:B434"/>
    <mergeCell ref="F433:F434"/>
    <mergeCell ref="Q433:Q434"/>
    <mergeCell ref="R433:R434"/>
    <mergeCell ref="S433:S434"/>
    <mergeCell ref="T433:T434"/>
    <mergeCell ref="U433:U434"/>
    <mergeCell ref="V433:V434"/>
    <mergeCell ref="W433:W434"/>
    <mergeCell ref="X433:X434"/>
    <mergeCell ref="Y433:Y434"/>
    <mergeCell ref="Z433:Z434"/>
    <mergeCell ref="AA433:AA434"/>
    <mergeCell ref="AB433:AB434"/>
    <mergeCell ref="AC433:AC434"/>
    <mergeCell ref="AD433:AD434"/>
    <mergeCell ref="AE433:AE434"/>
    <mergeCell ref="C433:C434"/>
    <mergeCell ref="F431:F432"/>
    <mergeCell ref="Q431:Q432"/>
    <mergeCell ref="R431:R432"/>
    <mergeCell ref="S431:S432"/>
    <mergeCell ref="T431:T432"/>
    <mergeCell ref="U431:U432"/>
    <mergeCell ref="V431:V432"/>
    <mergeCell ref="W431:W432"/>
    <mergeCell ref="X431:X432"/>
    <mergeCell ref="Y431:Y432"/>
    <mergeCell ref="Z431:Z432"/>
    <mergeCell ref="AA431:AA432"/>
    <mergeCell ref="AB431:AB432"/>
    <mergeCell ref="AC431:AC432"/>
    <mergeCell ref="AD431:AD432"/>
    <mergeCell ref="AE431:AE432"/>
    <mergeCell ref="C431:C432"/>
    <mergeCell ref="B430:D430"/>
    <mergeCell ref="B428:B429"/>
    <mergeCell ref="C428:C429"/>
    <mergeCell ref="F428:F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B429"/>
    <mergeCell ref="AC428:AC429"/>
    <mergeCell ref="AD428:AD429"/>
    <mergeCell ref="AE428:AE429"/>
    <mergeCell ref="B426:B427"/>
    <mergeCell ref="C426:C427"/>
    <mergeCell ref="F426:F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B427"/>
    <mergeCell ref="AC426:AC427"/>
    <mergeCell ref="AD426:AD427"/>
    <mergeCell ref="AE426:AE427"/>
    <mergeCell ref="B424:B425"/>
    <mergeCell ref="C424:C425"/>
    <mergeCell ref="F424:F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Z424:Z425"/>
    <mergeCell ref="AA424:AA425"/>
    <mergeCell ref="AB424:AB425"/>
    <mergeCell ref="AC424:AC425"/>
    <mergeCell ref="AD424:AD425"/>
    <mergeCell ref="AE424:AE425"/>
    <mergeCell ref="B422:B423"/>
    <mergeCell ref="C422:C423"/>
    <mergeCell ref="F422:F423"/>
    <mergeCell ref="Q422:Q423"/>
    <mergeCell ref="R422:R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B422:AB423"/>
    <mergeCell ref="AC422:AC423"/>
    <mergeCell ref="AD422:AD423"/>
    <mergeCell ref="AE422:AE423"/>
    <mergeCell ref="C417:C418"/>
    <mergeCell ref="C415:C416"/>
    <mergeCell ref="C413:C414"/>
    <mergeCell ref="C408:C409"/>
    <mergeCell ref="C406:C407"/>
    <mergeCell ref="C404:C405"/>
    <mergeCell ref="C399:C400"/>
    <mergeCell ref="C397:C398"/>
    <mergeCell ref="C392:C393"/>
    <mergeCell ref="C390:C391"/>
    <mergeCell ref="C388:C389"/>
    <mergeCell ref="B420:D420"/>
    <mergeCell ref="B419:D419"/>
    <mergeCell ref="B417:B418"/>
    <mergeCell ref="F417:F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Y417:Y418"/>
    <mergeCell ref="Z417:Z418"/>
    <mergeCell ref="AA417:AA418"/>
    <mergeCell ref="AB417:AB418"/>
    <mergeCell ref="AC417:AC418"/>
    <mergeCell ref="AD417:AD418"/>
    <mergeCell ref="AE417:AE418"/>
    <mergeCell ref="B415:B416"/>
    <mergeCell ref="F415:F416"/>
    <mergeCell ref="Q415:Q416"/>
    <mergeCell ref="R415:R416"/>
    <mergeCell ref="S415:S416"/>
    <mergeCell ref="T415:T416"/>
    <mergeCell ref="U415:U416"/>
    <mergeCell ref="V415:V416"/>
    <mergeCell ref="W415:W416"/>
    <mergeCell ref="X415:X416"/>
    <mergeCell ref="Y415:Y416"/>
    <mergeCell ref="Z415:Z416"/>
    <mergeCell ref="AA415:AA416"/>
    <mergeCell ref="AB415:AB416"/>
    <mergeCell ref="AC415:AC416"/>
    <mergeCell ref="AD415:AD416"/>
    <mergeCell ref="AE415:AE416"/>
    <mergeCell ref="B413:B414"/>
    <mergeCell ref="F413:F414"/>
    <mergeCell ref="Q413:Q414"/>
    <mergeCell ref="R413:R414"/>
    <mergeCell ref="S413:S414"/>
    <mergeCell ref="T413:T414"/>
    <mergeCell ref="U413:U414"/>
    <mergeCell ref="V413:V414"/>
    <mergeCell ref="W413:W414"/>
    <mergeCell ref="X413:X414"/>
    <mergeCell ref="Y413:Y414"/>
    <mergeCell ref="Z413:Z414"/>
    <mergeCell ref="AA413:AA414"/>
    <mergeCell ref="AB413:AB414"/>
    <mergeCell ref="AC413:AC414"/>
    <mergeCell ref="AD413:AD414"/>
    <mergeCell ref="AE413:AE414"/>
    <mergeCell ref="C411:C412"/>
    <mergeCell ref="B411:B412"/>
    <mergeCell ref="F411:F412"/>
    <mergeCell ref="Q411:Q412"/>
    <mergeCell ref="R411:R412"/>
    <mergeCell ref="S411:S412"/>
    <mergeCell ref="T411:T412"/>
    <mergeCell ref="U411:U412"/>
    <mergeCell ref="V411:V412"/>
    <mergeCell ref="W411:W412"/>
    <mergeCell ref="X411:X412"/>
    <mergeCell ref="Y411:Y412"/>
    <mergeCell ref="Z411:Z412"/>
    <mergeCell ref="AA411:AA412"/>
    <mergeCell ref="AB411:AB412"/>
    <mergeCell ref="AC411:AC412"/>
    <mergeCell ref="AD411:AD412"/>
    <mergeCell ref="AE411:AE412"/>
    <mergeCell ref="B410:D410"/>
    <mergeCell ref="AE408:AE409"/>
    <mergeCell ref="AD408:AD409"/>
    <mergeCell ref="AC408:AC409"/>
    <mergeCell ref="AB408:AB409"/>
    <mergeCell ref="AA408:AA409"/>
    <mergeCell ref="Z408:Z409"/>
    <mergeCell ref="Y408:Y409"/>
    <mergeCell ref="X408:X409"/>
    <mergeCell ref="W408:W409"/>
    <mergeCell ref="V408:V409"/>
    <mergeCell ref="U408:U409"/>
    <mergeCell ref="T408:T409"/>
    <mergeCell ref="S408:S409"/>
    <mergeCell ref="R408:R409"/>
    <mergeCell ref="Q408:Q409"/>
    <mergeCell ref="F408:F409"/>
    <mergeCell ref="B408:B409"/>
    <mergeCell ref="AE406:AE407"/>
    <mergeCell ref="AD406:AD407"/>
    <mergeCell ref="AC406:AC407"/>
    <mergeCell ref="AB406:AB407"/>
    <mergeCell ref="AA406:AA407"/>
    <mergeCell ref="Z406:Z407"/>
    <mergeCell ref="Y406:Y407"/>
    <mergeCell ref="X406:X407"/>
    <mergeCell ref="W406:W407"/>
    <mergeCell ref="V406:V407"/>
    <mergeCell ref="U406:U407"/>
    <mergeCell ref="T406:T407"/>
    <mergeCell ref="S406:S407"/>
    <mergeCell ref="R406:R407"/>
    <mergeCell ref="Q406:Q407"/>
    <mergeCell ref="F406:F407"/>
    <mergeCell ref="B406:B407"/>
    <mergeCell ref="AE404:AE405"/>
    <mergeCell ref="AD404:AD405"/>
    <mergeCell ref="AC404:AC405"/>
    <mergeCell ref="AB404:AB405"/>
    <mergeCell ref="AA404:AA405"/>
    <mergeCell ref="Z404:Z405"/>
    <mergeCell ref="Y404:Y405"/>
    <mergeCell ref="X404:X405"/>
    <mergeCell ref="W404:W405"/>
    <mergeCell ref="V404:V405"/>
    <mergeCell ref="U404:U405"/>
    <mergeCell ref="T404:T405"/>
    <mergeCell ref="S404:S405"/>
    <mergeCell ref="R404:R405"/>
    <mergeCell ref="Q404:Q405"/>
    <mergeCell ref="F404:F405"/>
    <mergeCell ref="B404:B405"/>
    <mergeCell ref="C402:C403"/>
    <mergeCell ref="AE402:AE403"/>
    <mergeCell ref="AD402:AD403"/>
    <mergeCell ref="AC402:AC403"/>
    <mergeCell ref="AB402:AB403"/>
    <mergeCell ref="AA402:AA403"/>
    <mergeCell ref="Z402:Z403"/>
    <mergeCell ref="Y402:Y403"/>
    <mergeCell ref="X402:X403"/>
    <mergeCell ref="W402:W403"/>
    <mergeCell ref="V402:V403"/>
    <mergeCell ref="U402:U403"/>
    <mergeCell ref="T402:T403"/>
    <mergeCell ref="S402:S403"/>
    <mergeCell ref="R402:R403"/>
    <mergeCell ref="Q402:Q403"/>
    <mergeCell ref="F402:F403"/>
    <mergeCell ref="B402:B403"/>
    <mergeCell ref="B401:D401"/>
    <mergeCell ref="B399:B400"/>
    <mergeCell ref="F399:F400"/>
    <mergeCell ref="Q399:Q400"/>
    <mergeCell ref="R399:R400"/>
    <mergeCell ref="S399:S400"/>
    <mergeCell ref="T399:T400"/>
    <mergeCell ref="U399:U400"/>
    <mergeCell ref="V399:V400"/>
    <mergeCell ref="W399:W400"/>
    <mergeCell ref="X399:X400"/>
    <mergeCell ref="Y399:Y400"/>
    <mergeCell ref="Z399:Z400"/>
    <mergeCell ref="AA399:AA400"/>
    <mergeCell ref="AB399:AB400"/>
    <mergeCell ref="AC399:AC400"/>
    <mergeCell ref="AD399:AD400"/>
    <mergeCell ref="AE399:AE400"/>
    <mergeCell ref="B397:B398"/>
    <mergeCell ref="F397:F398"/>
    <mergeCell ref="Q397:Q398"/>
    <mergeCell ref="R397:R398"/>
    <mergeCell ref="S397:S398"/>
    <mergeCell ref="T397:T398"/>
    <mergeCell ref="U397:U398"/>
    <mergeCell ref="V397:V398"/>
    <mergeCell ref="W397:W398"/>
    <mergeCell ref="X397:X398"/>
    <mergeCell ref="Y397:Y398"/>
    <mergeCell ref="Z397:Z398"/>
    <mergeCell ref="AA397:AA398"/>
    <mergeCell ref="AB397:AB398"/>
    <mergeCell ref="AC397:AC398"/>
    <mergeCell ref="AD397:AD398"/>
    <mergeCell ref="AE397:AE398"/>
    <mergeCell ref="B395:B396"/>
    <mergeCell ref="F395:F396"/>
    <mergeCell ref="Q395:Q396"/>
    <mergeCell ref="R395:R396"/>
    <mergeCell ref="S395:S396"/>
    <mergeCell ref="T395:T396"/>
    <mergeCell ref="U395:U396"/>
    <mergeCell ref="V395:V396"/>
    <mergeCell ref="W395:W396"/>
    <mergeCell ref="X395:X396"/>
    <mergeCell ref="Y395:Y396"/>
    <mergeCell ref="Z395:Z396"/>
    <mergeCell ref="AA395:AA396"/>
    <mergeCell ref="AB395:AB396"/>
    <mergeCell ref="AC395:AC396"/>
    <mergeCell ref="AD395:AD396"/>
    <mergeCell ref="AE395:AE396"/>
    <mergeCell ref="C395:C396"/>
    <mergeCell ref="B394:D394"/>
    <mergeCell ref="AE392:AE393"/>
    <mergeCell ref="AD392:AD393"/>
    <mergeCell ref="AC392:AC393"/>
    <mergeCell ref="AB392:AB393"/>
    <mergeCell ref="AA392:AA393"/>
    <mergeCell ref="Z392:Z393"/>
    <mergeCell ref="Y392:Y393"/>
    <mergeCell ref="X392:X393"/>
    <mergeCell ref="W392:W393"/>
    <mergeCell ref="V392:V393"/>
    <mergeCell ref="U392:U393"/>
    <mergeCell ref="T392:T393"/>
    <mergeCell ref="S392:S393"/>
    <mergeCell ref="R392:R393"/>
    <mergeCell ref="Q392:Q393"/>
    <mergeCell ref="F392:F393"/>
    <mergeCell ref="B392:B393"/>
    <mergeCell ref="B390:B391"/>
    <mergeCell ref="F390:F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B391"/>
    <mergeCell ref="AC390:AC391"/>
    <mergeCell ref="AD390:AD391"/>
    <mergeCell ref="AE390:AE391"/>
    <mergeCell ref="B388:B389"/>
    <mergeCell ref="AE388:AE389"/>
    <mergeCell ref="AD388:AD389"/>
    <mergeCell ref="AC388:AC389"/>
    <mergeCell ref="AB388:AB389"/>
    <mergeCell ref="AA388:AA389"/>
    <mergeCell ref="Z388:Z389"/>
    <mergeCell ref="Y388:Y389"/>
    <mergeCell ref="X388:X389"/>
    <mergeCell ref="W388:W389"/>
    <mergeCell ref="V388:V389"/>
    <mergeCell ref="U388:U389"/>
    <mergeCell ref="T388:T389"/>
    <mergeCell ref="S388:S389"/>
    <mergeCell ref="R388:R389"/>
    <mergeCell ref="Q388:Q389"/>
    <mergeCell ref="F388:F389"/>
    <mergeCell ref="C386:C387"/>
    <mergeCell ref="B386:B387"/>
    <mergeCell ref="AE386:AE387"/>
    <mergeCell ref="AD386:AD387"/>
    <mergeCell ref="AC386:AC387"/>
    <mergeCell ref="AB386:AB387"/>
    <mergeCell ref="AA386:AA387"/>
    <mergeCell ref="Z386:Z387"/>
    <mergeCell ref="Y386:Y387"/>
    <mergeCell ref="X386:X387"/>
    <mergeCell ref="W386:W387"/>
    <mergeCell ref="V386:V387"/>
    <mergeCell ref="U386:U387"/>
    <mergeCell ref="T386:T387"/>
    <mergeCell ref="S386:S387"/>
    <mergeCell ref="R386:R387"/>
    <mergeCell ref="Q386:Q387"/>
    <mergeCell ref="F386:F387"/>
    <mergeCell ref="B385:D385"/>
    <mergeCell ref="B383:B384"/>
    <mergeCell ref="AD383:AD384"/>
    <mergeCell ref="AC383:AC384"/>
    <mergeCell ref="AB383:AB384"/>
    <mergeCell ref="Y383:Y384"/>
    <mergeCell ref="V383:V384"/>
    <mergeCell ref="U383:U384"/>
    <mergeCell ref="T383:T384"/>
    <mergeCell ref="S383:S384"/>
    <mergeCell ref="R383:R384"/>
    <mergeCell ref="Q383:Q384"/>
    <mergeCell ref="F383:F384"/>
    <mergeCell ref="W383:W384"/>
    <mergeCell ref="X383:X384"/>
    <mergeCell ref="Z383:Z384"/>
    <mergeCell ref="AA383:AA384"/>
    <mergeCell ref="AE383:AE384"/>
    <mergeCell ref="C383:C384"/>
    <mergeCell ref="B381:B382"/>
    <mergeCell ref="F381:F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Z381:Z382"/>
    <mergeCell ref="AA381:AA382"/>
    <mergeCell ref="AD381:AD382"/>
    <mergeCell ref="AE381:AE382"/>
    <mergeCell ref="AB381:AB382"/>
    <mergeCell ref="AC381:AC382"/>
    <mergeCell ref="C381:C382"/>
    <mergeCell ref="B379:B380"/>
    <mergeCell ref="F379:F380"/>
    <mergeCell ref="Q379:Q380"/>
    <mergeCell ref="R379:R380"/>
    <mergeCell ref="S379:S380"/>
    <mergeCell ref="T379:T380"/>
    <mergeCell ref="U379:U380"/>
    <mergeCell ref="V379:V380"/>
    <mergeCell ref="W379:W380"/>
    <mergeCell ref="X379:X380"/>
    <mergeCell ref="Y379:Y380"/>
    <mergeCell ref="Z379:Z380"/>
    <mergeCell ref="AA379:AA380"/>
    <mergeCell ref="AB379:AB380"/>
    <mergeCell ref="AC379:AC380"/>
    <mergeCell ref="AD379:AD380"/>
    <mergeCell ref="AE379:AE380"/>
    <mergeCell ref="C379:C380"/>
    <mergeCell ref="B377:B378"/>
    <mergeCell ref="F377:F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D377:AD378"/>
    <mergeCell ref="AE377:AE378"/>
    <mergeCell ref="AB377:AB378"/>
    <mergeCell ref="AC377:AC378"/>
    <mergeCell ref="C377:C378"/>
    <mergeCell ref="C375:C376"/>
    <mergeCell ref="B375:B376"/>
    <mergeCell ref="F375:F376"/>
    <mergeCell ref="Q375:Q376"/>
    <mergeCell ref="R375:R376"/>
    <mergeCell ref="S375:S376"/>
    <mergeCell ref="T375:T376"/>
    <mergeCell ref="U375:U376"/>
    <mergeCell ref="V375:V376"/>
    <mergeCell ref="Y375:Y376"/>
    <mergeCell ref="AB375:AB376"/>
    <mergeCell ref="AC375:AC376"/>
    <mergeCell ref="AD375:AD376"/>
    <mergeCell ref="AE375:AE376"/>
    <mergeCell ref="W375:W376"/>
    <mergeCell ref="X375:X376"/>
    <mergeCell ref="Z375:Z376"/>
    <mergeCell ref="AA375:AA376"/>
    <mergeCell ref="A375:A420"/>
    <mergeCell ref="C370:C371"/>
    <mergeCell ref="C368:C369"/>
    <mergeCell ref="C366:C367"/>
    <mergeCell ref="C361:C362"/>
    <mergeCell ref="C359:C360"/>
    <mergeCell ref="C357:C358"/>
    <mergeCell ref="C347:C348"/>
    <mergeCell ref="C345:C346"/>
    <mergeCell ref="C343:C344"/>
    <mergeCell ref="C341:C342"/>
    <mergeCell ref="C336:C337"/>
    <mergeCell ref="C334:C335"/>
    <mergeCell ref="C332:C333"/>
    <mergeCell ref="C330:C331"/>
    <mergeCell ref="B373:D373"/>
    <mergeCell ref="B372:D372"/>
    <mergeCell ref="AE370:AE371"/>
    <mergeCell ref="AD370:AD371"/>
    <mergeCell ref="AC370:AC371"/>
    <mergeCell ref="AB370:AB371"/>
    <mergeCell ref="AA370:AA371"/>
    <mergeCell ref="Z370:Z371"/>
    <mergeCell ref="Y370:Y371"/>
    <mergeCell ref="X370:X371"/>
    <mergeCell ref="W370:W371"/>
    <mergeCell ref="V370:V371"/>
    <mergeCell ref="U370:U371"/>
    <mergeCell ref="T370:T371"/>
    <mergeCell ref="S370:S371"/>
    <mergeCell ref="R370:R371"/>
    <mergeCell ref="Q370:Q371"/>
    <mergeCell ref="F370:F371"/>
    <mergeCell ref="B370:B371"/>
    <mergeCell ref="AE368:AE369"/>
    <mergeCell ref="AD368:AD369"/>
    <mergeCell ref="AC368:AC369"/>
    <mergeCell ref="AB368:AB369"/>
    <mergeCell ref="AA368:AA369"/>
    <mergeCell ref="Z368:Z369"/>
    <mergeCell ref="Y368:Y369"/>
    <mergeCell ref="X368:X369"/>
    <mergeCell ref="W368:W369"/>
    <mergeCell ref="V368:V369"/>
    <mergeCell ref="U368:U369"/>
    <mergeCell ref="T368:T369"/>
    <mergeCell ref="S368:S369"/>
    <mergeCell ref="R368:R369"/>
    <mergeCell ref="Q368:Q369"/>
    <mergeCell ref="F368:F369"/>
    <mergeCell ref="B368:B369"/>
    <mergeCell ref="AE366:AE367"/>
    <mergeCell ref="AD366:AD367"/>
    <mergeCell ref="AC366:AC367"/>
    <mergeCell ref="AB366:AB367"/>
    <mergeCell ref="AA366:AA367"/>
    <mergeCell ref="Z366:Z367"/>
    <mergeCell ref="Y366:Y367"/>
    <mergeCell ref="X366:X367"/>
    <mergeCell ref="W366:W367"/>
    <mergeCell ref="V366:V367"/>
    <mergeCell ref="U366:U367"/>
    <mergeCell ref="T366:T367"/>
    <mergeCell ref="S366:S367"/>
    <mergeCell ref="R366:R367"/>
    <mergeCell ref="Q366:Q367"/>
    <mergeCell ref="F366:F367"/>
    <mergeCell ref="B366:B367"/>
    <mergeCell ref="AE364:AE365"/>
    <mergeCell ref="AD364:AD365"/>
    <mergeCell ref="AC364:AC365"/>
    <mergeCell ref="AB364:AB365"/>
    <mergeCell ref="AA364:AA365"/>
    <mergeCell ref="Z364:Z365"/>
    <mergeCell ref="Y364:Y365"/>
    <mergeCell ref="X364:X365"/>
    <mergeCell ref="W364:W365"/>
    <mergeCell ref="V364:V365"/>
    <mergeCell ref="U364:U365"/>
    <mergeCell ref="T364:T365"/>
    <mergeCell ref="S364:S365"/>
    <mergeCell ref="R364:R365"/>
    <mergeCell ref="Q364:Q365"/>
    <mergeCell ref="F364:F365"/>
    <mergeCell ref="B364:B365"/>
    <mergeCell ref="C364:C365"/>
    <mergeCell ref="B363:D363"/>
    <mergeCell ref="B361:B362"/>
    <mergeCell ref="F361:F362"/>
    <mergeCell ref="Q361:Q362"/>
    <mergeCell ref="R361:R362"/>
    <mergeCell ref="S361:S362"/>
    <mergeCell ref="T361:T362"/>
    <mergeCell ref="U361:U362"/>
    <mergeCell ref="V361:V362"/>
    <mergeCell ref="W361:W362"/>
    <mergeCell ref="X361:X362"/>
    <mergeCell ref="Y361:Y362"/>
    <mergeCell ref="Z361:Z362"/>
    <mergeCell ref="AA361:AA362"/>
    <mergeCell ref="AB361:AB362"/>
    <mergeCell ref="AC361:AC362"/>
    <mergeCell ref="AD361:AD362"/>
    <mergeCell ref="AE361:AE362"/>
    <mergeCell ref="B359:B360"/>
    <mergeCell ref="F359:F360"/>
    <mergeCell ref="Q359:Q360"/>
    <mergeCell ref="R359:R360"/>
    <mergeCell ref="S359:S360"/>
    <mergeCell ref="T359:T360"/>
    <mergeCell ref="U359:U360"/>
    <mergeCell ref="V359:V360"/>
    <mergeCell ref="W359:W360"/>
    <mergeCell ref="X359:X360"/>
    <mergeCell ref="Y359:Y360"/>
    <mergeCell ref="Z359:Z360"/>
    <mergeCell ref="AA359:AA360"/>
    <mergeCell ref="AB359:AB360"/>
    <mergeCell ref="AC359:AC360"/>
    <mergeCell ref="AD359:AD360"/>
    <mergeCell ref="AE359:AE360"/>
    <mergeCell ref="B357:B358"/>
    <mergeCell ref="F357:F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B355:B356"/>
    <mergeCell ref="F355:F356"/>
    <mergeCell ref="Q355:Q356"/>
    <mergeCell ref="R355:R356"/>
    <mergeCell ref="S355:S356"/>
    <mergeCell ref="T355:T356"/>
    <mergeCell ref="U355:U356"/>
    <mergeCell ref="V355:V356"/>
    <mergeCell ref="W355:W356"/>
    <mergeCell ref="X355:X356"/>
    <mergeCell ref="Y355:Y356"/>
    <mergeCell ref="Z355:Z356"/>
    <mergeCell ref="AA355:AA356"/>
    <mergeCell ref="AB355:AB356"/>
    <mergeCell ref="AC355:AC356"/>
    <mergeCell ref="AD355:AD356"/>
    <mergeCell ref="AE355:AE356"/>
    <mergeCell ref="C355:C356"/>
    <mergeCell ref="B354:D354"/>
    <mergeCell ref="C352:C353"/>
    <mergeCell ref="AE352:AE353"/>
    <mergeCell ref="AD352:AD353"/>
    <mergeCell ref="AC352:AC353"/>
    <mergeCell ref="AB352:AB353"/>
    <mergeCell ref="AA352:AA353"/>
    <mergeCell ref="Z352:Z353"/>
    <mergeCell ref="Y352:Y353"/>
    <mergeCell ref="X352:X353"/>
    <mergeCell ref="W352:W353"/>
    <mergeCell ref="V352:V353"/>
    <mergeCell ref="U352:U353"/>
    <mergeCell ref="T352:T353"/>
    <mergeCell ref="S352:S353"/>
    <mergeCell ref="R352:R353"/>
    <mergeCell ref="Q352:Q353"/>
    <mergeCell ref="F352:F353"/>
    <mergeCell ref="B352:B353"/>
    <mergeCell ref="C350:C351"/>
    <mergeCell ref="AE350:AE351"/>
    <mergeCell ref="AD350:AD351"/>
    <mergeCell ref="AC350:AC351"/>
    <mergeCell ref="AB350:AB351"/>
    <mergeCell ref="AA350:AA351"/>
    <mergeCell ref="Z350:Z351"/>
    <mergeCell ref="Y350:Y351"/>
    <mergeCell ref="X350:X351"/>
    <mergeCell ref="W350:W351"/>
    <mergeCell ref="V350:V351"/>
    <mergeCell ref="U350:U351"/>
    <mergeCell ref="T350:T351"/>
    <mergeCell ref="S350:S351"/>
    <mergeCell ref="R350:R351"/>
    <mergeCell ref="Q350:Q351"/>
    <mergeCell ref="F350:F351"/>
    <mergeCell ref="B350:B351"/>
    <mergeCell ref="B349:D349"/>
    <mergeCell ref="AE347:AE348"/>
    <mergeCell ref="AD347:AD348"/>
    <mergeCell ref="AC347:AC348"/>
    <mergeCell ref="AB347:AB348"/>
    <mergeCell ref="AA347:AA348"/>
    <mergeCell ref="Z347:Z348"/>
    <mergeCell ref="Y347:Y348"/>
    <mergeCell ref="X347:X348"/>
    <mergeCell ref="W347:W348"/>
    <mergeCell ref="V347:V348"/>
    <mergeCell ref="U347:U348"/>
    <mergeCell ref="T347:T348"/>
    <mergeCell ref="S347:S348"/>
    <mergeCell ref="R347:R348"/>
    <mergeCell ref="Q347:Q348"/>
    <mergeCell ref="F347:F348"/>
    <mergeCell ref="B347:B348"/>
    <mergeCell ref="AE345:AE346"/>
    <mergeCell ref="AD345:AD346"/>
    <mergeCell ref="AC345:AC346"/>
    <mergeCell ref="AB345:AB346"/>
    <mergeCell ref="AA345:AA346"/>
    <mergeCell ref="Z345:Z346"/>
    <mergeCell ref="Y345:Y346"/>
    <mergeCell ref="X345:X346"/>
    <mergeCell ref="W345:W346"/>
    <mergeCell ref="V345:V346"/>
    <mergeCell ref="U345:U346"/>
    <mergeCell ref="T345:T346"/>
    <mergeCell ref="S345:S346"/>
    <mergeCell ref="R345:R346"/>
    <mergeCell ref="Q345:Q346"/>
    <mergeCell ref="F345:F346"/>
    <mergeCell ref="B345:B346"/>
    <mergeCell ref="B343:B344"/>
    <mergeCell ref="F343:F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C343:AC344"/>
    <mergeCell ref="AD343:AD344"/>
    <mergeCell ref="AE343:AE344"/>
    <mergeCell ref="B341:B342"/>
    <mergeCell ref="AE341:AE342"/>
    <mergeCell ref="AD341:AD342"/>
    <mergeCell ref="AC341:AC342"/>
    <mergeCell ref="AB341:AB342"/>
    <mergeCell ref="AA341:AA342"/>
    <mergeCell ref="Z341:Z342"/>
    <mergeCell ref="Y341:Y342"/>
    <mergeCell ref="X341:X342"/>
    <mergeCell ref="W341:W342"/>
    <mergeCell ref="V341:V342"/>
    <mergeCell ref="U341:U342"/>
    <mergeCell ref="T341:T342"/>
    <mergeCell ref="S341:S342"/>
    <mergeCell ref="R341:R342"/>
    <mergeCell ref="Q341:Q342"/>
    <mergeCell ref="F341:F342"/>
    <mergeCell ref="C339:C340"/>
    <mergeCell ref="B339:B340"/>
    <mergeCell ref="AE339:AE340"/>
    <mergeCell ref="AD339:AD340"/>
    <mergeCell ref="AC339:AC340"/>
    <mergeCell ref="AB339:AB340"/>
    <mergeCell ref="AA339:AA340"/>
    <mergeCell ref="Z339:Z340"/>
    <mergeCell ref="Y339:Y340"/>
    <mergeCell ref="X339:X340"/>
    <mergeCell ref="W339:W340"/>
    <mergeCell ref="V339:V340"/>
    <mergeCell ref="U339:U340"/>
    <mergeCell ref="T339:T340"/>
    <mergeCell ref="S339:S340"/>
    <mergeCell ref="R339:R340"/>
    <mergeCell ref="Q339:Q340"/>
    <mergeCell ref="F339:F340"/>
    <mergeCell ref="B338:D338"/>
    <mergeCell ref="B336:B337"/>
    <mergeCell ref="AD336:AD337"/>
    <mergeCell ref="AC336:AC337"/>
    <mergeCell ref="AB336:AB337"/>
    <mergeCell ref="Y336:Y337"/>
    <mergeCell ref="V336:V337"/>
    <mergeCell ref="U336:U337"/>
    <mergeCell ref="T336:T337"/>
    <mergeCell ref="S336:S337"/>
    <mergeCell ref="R336:R337"/>
    <mergeCell ref="Q336:Q337"/>
    <mergeCell ref="F336:F337"/>
    <mergeCell ref="W336:W337"/>
    <mergeCell ref="X336:X337"/>
    <mergeCell ref="Z336:Z337"/>
    <mergeCell ref="AA336:AA337"/>
    <mergeCell ref="AE336:AE337"/>
    <mergeCell ref="B334:B335"/>
    <mergeCell ref="F334:F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D334:AD335"/>
    <mergeCell ref="AE334:AE335"/>
    <mergeCell ref="AB334:AB335"/>
    <mergeCell ref="AC334:AC335"/>
    <mergeCell ref="B332:B333"/>
    <mergeCell ref="F332:F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B333"/>
    <mergeCell ref="AC332:AC333"/>
    <mergeCell ref="AD332:AD333"/>
    <mergeCell ref="AE332:AE333"/>
    <mergeCell ref="B330:B331"/>
    <mergeCell ref="F330:F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D330:AD331"/>
    <mergeCell ref="AE330:AE331"/>
    <mergeCell ref="AB330:AB331"/>
    <mergeCell ref="AC330:AC331"/>
    <mergeCell ref="A328:A373"/>
    <mergeCell ref="C328:C329"/>
    <mergeCell ref="B328:B329"/>
    <mergeCell ref="F328:F329"/>
    <mergeCell ref="Q328:Q329"/>
    <mergeCell ref="R328:R329"/>
    <mergeCell ref="S328:S329"/>
    <mergeCell ref="T328:T329"/>
    <mergeCell ref="U328:U329"/>
    <mergeCell ref="V328:V329"/>
    <mergeCell ref="Y328:Y329"/>
    <mergeCell ref="AB328:AB329"/>
    <mergeCell ref="AC328:AC329"/>
    <mergeCell ref="AD328:AD329"/>
    <mergeCell ref="AE328:AE329"/>
    <mergeCell ref="W328:W329"/>
    <mergeCell ref="X328:X329"/>
    <mergeCell ref="Z328:Z329"/>
    <mergeCell ref="AA328:AA329"/>
    <mergeCell ref="C323:C324"/>
    <mergeCell ref="C321:C322"/>
    <mergeCell ref="C319:C320"/>
    <mergeCell ref="C314:C315"/>
    <mergeCell ref="C312:C313"/>
    <mergeCell ref="C310:C311"/>
    <mergeCell ref="C305:C306"/>
    <mergeCell ref="C300:C301"/>
    <mergeCell ref="C298:C299"/>
    <mergeCell ref="C296:C297"/>
    <mergeCell ref="C294:C295"/>
    <mergeCell ref="C289:C290"/>
    <mergeCell ref="C287:C288"/>
    <mergeCell ref="C285:C286"/>
    <mergeCell ref="C283:C284"/>
    <mergeCell ref="B326:D326"/>
    <mergeCell ref="B325:D325"/>
    <mergeCell ref="AE323:AE324"/>
    <mergeCell ref="AD323:AD324"/>
    <mergeCell ref="AC323:AC324"/>
    <mergeCell ref="AB323:AB324"/>
    <mergeCell ref="AA323:AA324"/>
    <mergeCell ref="Z323:Z324"/>
    <mergeCell ref="Y323:Y324"/>
    <mergeCell ref="X323:X324"/>
    <mergeCell ref="W323:W324"/>
    <mergeCell ref="V323:V324"/>
    <mergeCell ref="U323:U324"/>
    <mergeCell ref="T323:T324"/>
    <mergeCell ref="S323:S324"/>
    <mergeCell ref="R323:R324"/>
    <mergeCell ref="Q323:Q324"/>
    <mergeCell ref="F323:F324"/>
    <mergeCell ref="B323:B324"/>
    <mergeCell ref="AE321:AE322"/>
    <mergeCell ref="AD321:AD322"/>
    <mergeCell ref="AC321:AC322"/>
    <mergeCell ref="AB321:AB322"/>
    <mergeCell ref="AA321:AA322"/>
    <mergeCell ref="Z321:Z322"/>
    <mergeCell ref="Y321:Y322"/>
    <mergeCell ref="X321:X322"/>
    <mergeCell ref="W321:W322"/>
    <mergeCell ref="V321:V322"/>
    <mergeCell ref="U321:U322"/>
    <mergeCell ref="T321:T322"/>
    <mergeCell ref="S321:S322"/>
    <mergeCell ref="R321:R322"/>
    <mergeCell ref="Q321:Q322"/>
    <mergeCell ref="F321:F322"/>
    <mergeCell ref="B321:B322"/>
    <mergeCell ref="AE319:AE320"/>
    <mergeCell ref="AD319:AD320"/>
    <mergeCell ref="AC319:AC320"/>
    <mergeCell ref="AB319:AB320"/>
    <mergeCell ref="AA319:AA320"/>
    <mergeCell ref="Z319:Z320"/>
    <mergeCell ref="Y319:Y320"/>
    <mergeCell ref="X319:X320"/>
    <mergeCell ref="W319:W320"/>
    <mergeCell ref="V319:V320"/>
    <mergeCell ref="U319:U320"/>
    <mergeCell ref="T319:T320"/>
    <mergeCell ref="S319:S320"/>
    <mergeCell ref="R319:R320"/>
    <mergeCell ref="Q319:Q320"/>
    <mergeCell ref="F319:F320"/>
    <mergeCell ref="B319:B320"/>
    <mergeCell ref="AE317:AE318"/>
    <mergeCell ref="AD317:AD318"/>
    <mergeCell ref="AC317:AC318"/>
    <mergeCell ref="AB317:AB318"/>
    <mergeCell ref="AA317:AA318"/>
    <mergeCell ref="Z317:Z318"/>
    <mergeCell ref="Y317:Y318"/>
    <mergeCell ref="X317:X318"/>
    <mergeCell ref="W317:W318"/>
    <mergeCell ref="V317:V318"/>
    <mergeCell ref="U317:U318"/>
    <mergeCell ref="T317:T318"/>
    <mergeCell ref="S317:S318"/>
    <mergeCell ref="R317:R318"/>
    <mergeCell ref="Q317:Q318"/>
    <mergeCell ref="F317:F318"/>
    <mergeCell ref="B317:B318"/>
    <mergeCell ref="C317:C318"/>
    <mergeCell ref="B316:D316"/>
    <mergeCell ref="B314:B315"/>
    <mergeCell ref="F314:F315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AC314:AC315"/>
    <mergeCell ref="AD314:AD315"/>
    <mergeCell ref="AE314:AE315"/>
    <mergeCell ref="B312:B313"/>
    <mergeCell ref="F312:F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AC312:AC313"/>
    <mergeCell ref="AD312:AD313"/>
    <mergeCell ref="AE312:AE313"/>
    <mergeCell ref="B310:B311"/>
    <mergeCell ref="F310:F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B311"/>
    <mergeCell ref="AC310:AC311"/>
    <mergeCell ref="AD310:AD311"/>
    <mergeCell ref="AE310:AE311"/>
    <mergeCell ref="B308:B309"/>
    <mergeCell ref="F308:F309"/>
    <mergeCell ref="Q308:Q309"/>
    <mergeCell ref="R308:R309"/>
    <mergeCell ref="S308:S309"/>
    <mergeCell ref="T308:T309"/>
    <mergeCell ref="U308:U309"/>
    <mergeCell ref="V308:V309"/>
    <mergeCell ref="W308:W309"/>
    <mergeCell ref="X308:X309"/>
    <mergeCell ref="Y308:Y309"/>
    <mergeCell ref="Z308:Z309"/>
    <mergeCell ref="AA308:AA309"/>
    <mergeCell ref="AB308:AB309"/>
    <mergeCell ref="AC308:AC309"/>
    <mergeCell ref="AD308:AD309"/>
    <mergeCell ref="AE308:AE309"/>
    <mergeCell ref="C308:C309"/>
    <mergeCell ref="B307:D307"/>
    <mergeCell ref="AE305:AE306"/>
    <mergeCell ref="AD305:AD306"/>
    <mergeCell ref="AC305:AC306"/>
    <mergeCell ref="AB305:AB306"/>
    <mergeCell ref="AA305:AA306"/>
    <mergeCell ref="Z305:Z306"/>
    <mergeCell ref="Y305:Y306"/>
    <mergeCell ref="X305:X306"/>
    <mergeCell ref="W305:W306"/>
    <mergeCell ref="V305:V306"/>
    <mergeCell ref="U305:U306"/>
    <mergeCell ref="T305:T306"/>
    <mergeCell ref="S305:S306"/>
    <mergeCell ref="R305:R306"/>
    <mergeCell ref="Q305:Q306"/>
    <mergeCell ref="F305:F306"/>
    <mergeCell ref="B305:B306"/>
    <mergeCell ref="C303:C304"/>
    <mergeCell ref="AE303:AE304"/>
    <mergeCell ref="AD303:AD304"/>
    <mergeCell ref="AC303:AC304"/>
    <mergeCell ref="AB303:AB304"/>
    <mergeCell ref="AA303:AA304"/>
    <mergeCell ref="Z303:Z304"/>
    <mergeCell ref="Y303:Y304"/>
    <mergeCell ref="X303:X304"/>
    <mergeCell ref="W303:W304"/>
    <mergeCell ref="V303:V304"/>
    <mergeCell ref="U303:U304"/>
    <mergeCell ref="T303:T304"/>
    <mergeCell ref="S303:S304"/>
    <mergeCell ref="R303:R304"/>
    <mergeCell ref="Q303:Q304"/>
    <mergeCell ref="F303:F304"/>
    <mergeCell ref="B303:B304"/>
    <mergeCell ref="B302:D302"/>
    <mergeCell ref="AE300:AE301"/>
    <mergeCell ref="AD300:AD301"/>
    <mergeCell ref="AC300:AC301"/>
    <mergeCell ref="AB300:AB301"/>
    <mergeCell ref="AA300:AA301"/>
    <mergeCell ref="Z300:Z301"/>
    <mergeCell ref="Y300:Y301"/>
    <mergeCell ref="X300:X301"/>
    <mergeCell ref="W300:W301"/>
    <mergeCell ref="V300:V301"/>
    <mergeCell ref="U300:U301"/>
    <mergeCell ref="T300:T301"/>
    <mergeCell ref="S300:S301"/>
    <mergeCell ref="R300:R301"/>
    <mergeCell ref="Q300:Q301"/>
    <mergeCell ref="F300:F301"/>
    <mergeCell ref="B300:B301"/>
    <mergeCell ref="AE298:AE299"/>
    <mergeCell ref="AD298:AD299"/>
    <mergeCell ref="AC298:AC299"/>
    <mergeCell ref="AB298:AB299"/>
    <mergeCell ref="AA298:AA299"/>
    <mergeCell ref="Z298:Z299"/>
    <mergeCell ref="Y298:Y299"/>
    <mergeCell ref="X298:X299"/>
    <mergeCell ref="W298:W299"/>
    <mergeCell ref="V298:V299"/>
    <mergeCell ref="U298:U299"/>
    <mergeCell ref="T298:T299"/>
    <mergeCell ref="S298:S299"/>
    <mergeCell ref="R298:R299"/>
    <mergeCell ref="Q298:Q299"/>
    <mergeCell ref="F298:F299"/>
    <mergeCell ref="B298:B299"/>
    <mergeCell ref="B296:B297"/>
    <mergeCell ref="F296:F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B297"/>
    <mergeCell ref="AC296:AC297"/>
    <mergeCell ref="AD296:AD297"/>
    <mergeCell ref="AE296:AE297"/>
    <mergeCell ref="B294:B295"/>
    <mergeCell ref="AE294:AE295"/>
    <mergeCell ref="AD294:AD295"/>
    <mergeCell ref="AC294:AC295"/>
    <mergeCell ref="AB294:AB295"/>
    <mergeCell ref="AA294:AA295"/>
    <mergeCell ref="Z294:Z295"/>
    <mergeCell ref="Y294:Y295"/>
    <mergeCell ref="X294:X295"/>
    <mergeCell ref="W294:W295"/>
    <mergeCell ref="V294:V295"/>
    <mergeCell ref="U294:U295"/>
    <mergeCell ref="T294:T295"/>
    <mergeCell ref="S294:S295"/>
    <mergeCell ref="R294:R295"/>
    <mergeCell ref="Q294:Q295"/>
    <mergeCell ref="F294:F295"/>
    <mergeCell ref="C292:C293"/>
    <mergeCell ref="B292:B293"/>
    <mergeCell ref="AE292:AE293"/>
    <mergeCell ref="AD292:AD293"/>
    <mergeCell ref="AC292:AC293"/>
    <mergeCell ref="AB292:AB293"/>
    <mergeCell ref="AA292:AA293"/>
    <mergeCell ref="Z292:Z293"/>
    <mergeCell ref="Y292:Y293"/>
    <mergeCell ref="X292:X293"/>
    <mergeCell ref="W292:W293"/>
    <mergeCell ref="V292:V293"/>
    <mergeCell ref="U292:U293"/>
    <mergeCell ref="T292:T293"/>
    <mergeCell ref="S292:S293"/>
    <mergeCell ref="R292:R293"/>
    <mergeCell ref="Q292:Q293"/>
    <mergeCell ref="F292:F293"/>
    <mergeCell ref="B291:D291"/>
    <mergeCell ref="B289:B290"/>
    <mergeCell ref="AD289:AD290"/>
    <mergeCell ref="AC289:AC290"/>
    <mergeCell ref="AB289:AB290"/>
    <mergeCell ref="Y289:Y290"/>
    <mergeCell ref="V289:V290"/>
    <mergeCell ref="U289:U290"/>
    <mergeCell ref="T289:T290"/>
    <mergeCell ref="S289:S290"/>
    <mergeCell ref="R289:R290"/>
    <mergeCell ref="Q289:Q290"/>
    <mergeCell ref="F289:F290"/>
    <mergeCell ref="W289:W290"/>
    <mergeCell ref="X289:X290"/>
    <mergeCell ref="Z289:Z290"/>
    <mergeCell ref="AA289:AA290"/>
    <mergeCell ref="AE289:AE290"/>
    <mergeCell ref="B287:B288"/>
    <mergeCell ref="F287:F288"/>
    <mergeCell ref="Q287:Q288"/>
    <mergeCell ref="R287:R288"/>
    <mergeCell ref="S287:S288"/>
    <mergeCell ref="T287:T288"/>
    <mergeCell ref="U287:U288"/>
    <mergeCell ref="V287:V288"/>
    <mergeCell ref="W287:W288"/>
    <mergeCell ref="X287:X288"/>
    <mergeCell ref="Y287:Y288"/>
    <mergeCell ref="Z287:Z288"/>
    <mergeCell ref="AA287:AA288"/>
    <mergeCell ref="AD287:AD288"/>
    <mergeCell ref="AE287:AE288"/>
    <mergeCell ref="AB287:AB288"/>
    <mergeCell ref="AC287:AC288"/>
    <mergeCell ref="B285:B286"/>
    <mergeCell ref="F285:F286"/>
    <mergeCell ref="Q285:Q286"/>
    <mergeCell ref="R285:R286"/>
    <mergeCell ref="S285:S286"/>
    <mergeCell ref="T285:T286"/>
    <mergeCell ref="U285:U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B283:B284"/>
    <mergeCell ref="F283:F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D283:AD284"/>
    <mergeCell ref="AE283:AE284"/>
    <mergeCell ref="AB283:AB284"/>
    <mergeCell ref="AC283:AC284"/>
    <mergeCell ref="A281:A326"/>
    <mergeCell ref="C281:C282"/>
    <mergeCell ref="B281:B282"/>
    <mergeCell ref="F281:F282"/>
    <mergeCell ref="Q281:Q282"/>
    <mergeCell ref="R281:R282"/>
    <mergeCell ref="S281:S282"/>
    <mergeCell ref="T281:T282"/>
    <mergeCell ref="U281:U282"/>
    <mergeCell ref="V281:V282"/>
    <mergeCell ref="Y281:Y282"/>
    <mergeCell ref="AB281:AB282"/>
    <mergeCell ref="AC281:AC282"/>
    <mergeCell ref="AD281:AD282"/>
    <mergeCell ref="AE281:AE282"/>
    <mergeCell ref="W281:W282"/>
    <mergeCell ref="X281:X282"/>
    <mergeCell ref="Z281:Z282"/>
    <mergeCell ref="AA281:AA282"/>
    <mergeCell ref="C267:C268"/>
    <mergeCell ref="C265:C266"/>
    <mergeCell ref="C276:C277"/>
    <mergeCell ref="C274:C275"/>
    <mergeCell ref="C272:C273"/>
    <mergeCell ref="C270:C271"/>
    <mergeCell ref="C263:C264"/>
    <mergeCell ref="C261:C262"/>
    <mergeCell ref="C173:C174"/>
    <mergeCell ref="C171:C172"/>
    <mergeCell ref="C169:C170"/>
    <mergeCell ref="B173:B174"/>
    <mergeCell ref="B167:B168"/>
    <mergeCell ref="B169:B170"/>
    <mergeCell ref="B171:B172"/>
    <mergeCell ref="C162:C163"/>
    <mergeCell ref="AE164:AE165"/>
    <mergeCell ref="AD164:AD165"/>
    <mergeCell ref="AC164:AC165"/>
    <mergeCell ref="AB164:AB165"/>
    <mergeCell ref="AA164:AA165"/>
    <mergeCell ref="Z164:Z165"/>
    <mergeCell ref="Y164:Y165"/>
    <mergeCell ref="X164:X165"/>
    <mergeCell ref="W164:W165"/>
    <mergeCell ref="V164:V165"/>
    <mergeCell ref="U164:U165"/>
    <mergeCell ref="T164:T165"/>
    <mergeCell ref="S164:S165"/>
    <mergeCell ref="R164:R165"/>
    <mergeCell ref="Q164:Q165"/>
    <mergeCell ref="F164:F165"/>
    <mergeCell ref="C164:C165"/>
    <mergeCell ref="B164:B165"/>
    <mergeCell ref="A140:A185"/>
    <mergeCell ref="B166:D166"/>
    <mergeCell ref="F167:F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C167:C168"/>
    <mergeCell ref="F169:F170"/>
    <mergeCell ref="Q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B170"/>
    <mergeCell ref="AC169:AC170"/>
    <mergeCell ref="AD169:AD170"/>
    <mergeCell ref="AE169:AE170"/>
    <mergeCell ref="F171:F172"/>
    <mergeCell ref="Q171:Q172"/>
    <mergeCell ref="R171:R172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AA171:AA172"/>
    <mergeCell ref="AB171:AB172"/>
    <mergeCell ref="AC171:AC172"/>
    <mergeCell ref="AD171:AD172"/>
    <mergeCell ref="AE171:AE172"/>
    <mergeCell ref="F173:F174"/>
    <mergeCell ref="Q173:Q174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AD173:AD174"/>
    <mergeCell ref="AE173:AE174"/>
    <mergeCell ref="B175:D175"/>
    <mergeCell ref="AE176:AE177"/>
    <mergeCell ref="AD176:AD177"/>
    <mergeCell ref="AC176:AC177"/>
    <mergeCell ref="AB176:AB177"/>
    <mergeCell ref="AA176:AA177"/>
    <mergeCell ref="Z176:Z177"/>
    <mergeCell ref="Y176:Y177"/>
    <mergeCell ref="X176:X177"/>
    <mergeCell ref="W176:W177"/>
    <mergeCell ref="V176:V177"/>
    <mergeCell ref="U176:U177"/>
    <mergeCell ref="T176:T177"/>
    <mergeCell ref="S176:S177"/>
    <mergeCell ref="R176:R177"/>
    <mergeCell ref="Q176:Q177"/>
    <mergeCell ref="F176:F177"/>
    <mergeCell ref="B176:B177"/>
    <mergeCell ref="C176:C177"/>
    <mergeCell ref="AE178:AE179"/>
    <mergeCell ref="AD178:AD179"/>
    <mergeCell ref="AC178:AC179"/>
    <mergeCell ref="AB178:AB179"/>
    <mergeCell ref="AA178:AA179"/>
    <mergeCell ref="Z178:Z179"/>
    <mergeCell ref="Y178:Y179"/>
    <mergeCell ref="X178:X179"/>
    <mergeCell ref="W178:W179"/>
    <mergeCell ref="V178:V179"/>
    <mergeCell ref="U178:U179"/>
    <mergeCell ref="T178:T179"/>
    <mergeCell ref="S178:S179"/>
    <mergeCell ref="R178:R179"/>
    <mergeCell ref="Q178:Q179"/>
    <mergeCell ref="F178:F179"/>
    <mergeCell ref="B178:B179"/>
    <mergeCell ref="AE180:AE181"/>
    <mergeCell ref="AD180:AD181"/>
    <mergeCell ref="AC180:AC181"/>
    <mergeCell ref="AB180:AB181"/>
    <mergeCell ref="AA180:AA181"/>
    <mergeCell ref="Z180:Z181"/>
    <mergeCell ref="Y180:Y181"/>
    <mergeCell ref="X180:X181"/>
    <mergeCell ref="W180:W181"/>
    <mergeCell ref="V180:V181"/>
    <mergeCell ref="U180:U181"/>
    <mergeCell ref="T180:T181"/>
    <mergeCell ref="S180:S181"/>
    <mergeCell ref="R180:R181"/>
    <mergeCell ref="Q180:Q181"/>
    <mergeCell ref="F180:F181"/>
    <mergeCell ref="B180:B181"/>
    <mergeCell ref="AE182:AE183"/>
    <mergeCell ref="AD182:AD183"/>
    <mergeCell ref="AC182:AC183"/>
    <mergeCell ref="AB182:AB183"/>
    <mergeCell ref="AA182:AA183"/>
    <mergeCell ref="Z182:Z183"/>
    <mergeCell ref="Y182:Y183"/>
    <mergeCell ref="X182:X183"/>
    <mergeCell ref="W182:W183"/>
    <mergeCell ref="V182:V183"/>
    <mergeCell ref="U182:U183"/>
    <mergeCell ref="T182:T183"/>
    <mergeCell ref="S182:S183"/>
    <mergeCell ref="R182:R183"/>
    <mergeCell ref="Q182:Q183"/>
    <mergeCell ref="F182:F183"/>
    <mergeCell ref="B182:B183"/>
    <mergeCell ref="B184:D184"/>
    <mergeCell ref="B185:D185"/>
    <mergeCell ref="C89:C90"/>
    <mergeCell ref="C87:C88"/>
    <mergeCell ref="C85:C86"/>
    <mergeCell ref="C83:C84"/>
    <mergeCell ref="C78:C79"/>
    <mergeCell ref="C76:C77"/>
    <mergeCell ref="C74:C75"/>
    <mergeCell ref="C72:C73"/>
    <mergeCell ref="C67:C68"/>
    <mergeCell ref="C65:C66"/>
    <mergeCell ref="C63:C64"/>
    <mergeCell ref="C61:C62"/>
    <mergeCell ref="B92:D92"/>
    <mergeCell ref="B91:D91"/>
    <mergeCell ref="AE89:AE90"/>
    <mergeCell ref="AD89:AD90"/>
    <mergeCell ref="AC89:AC90"/>
    <mergeCell ref="AB89:AB90"/>
    <mergeCell ref="AA89:AA90"/>
    <mergeCell ref="Z89:Z90"/>
    <mergeCell ref="Y89:Y90"/>
    <mergeCell ref="X89:X90"/>
    <mergeCell ref="W89:W90"/>
    <mergeCell ref="V89:V90"/>
    <mergeCell ref="U89:U90"/>
    <mergeCell ref="T89:T90"/>
    <mergeCell ref="S89:S90"/>
    <mergeCell ref="R89:R90"/>
    <mergeCell ref="Q89:Q90"/>
    <mergeCell ref="F89:F90"/>
    <mergeCell ref="B89:B90"/>
    <mergeCell ref="AE87:AE88"/>
    <mergeCell ref="AD87:AD88"/>
    <mergeCell ref="AC87:AC88"/>
    <mergeCell ref="AB87:AB88"/>
    <mergeCell ref="AA87:AA88"/>
    <mergeCell ref="Z87:Z88"/>
    <mergeCell ref="Y87:Y88"/>
    <mergeCell ref="X87:X88"/>
    <mergeCell ref="W87:W88"/>
    <mergeCell ref="V87:V88"/>
    <mergeCell ref="U87:U88"/>
    <mergeCell ref="T87:T88"/>
    <mergeCell ref="S87:S88"/>
    <mergeCell ref="R87:R88"/>
    <mergeCell ref="Q87:Q88"/>
    <mergeCell ref="F87:F88"/>
    <mergeCell ref="B87:B88"/>
    <mergeCell ref="AE85:AE86"/>
    <mergeCell ref="AD85:AD86"/>
    <mergeCell ref="AC85:AC86"/>
    <mergeCell ref="AB85:AB86"/>
    <mergeCell ref="AA85:AA86"/>
    <mergeCell ref="Z85:Z86"/>
    <mergeCell ref="Y85:Y86"/>
    <mergeCell ref="X85:X86"/>
    <mergeCell ref="W85:W86"/>
    <mergeCell ref="V85:V86"/>
    <mergeCell ref="U85:U86"/>
    <mergeCell ref="T85:T86"/>
    <mergeCell ref="S85:S86"/>
    <mergeCell ref="R85:R86"/>
    <mergeCell ref="Q85:Q86"/>
    <mergeCell ref="F85:F86"/>
    <mergeCell ref="B85:B86"/>
    <mergeCell ref="AE83:AE84"/>
    <mergeCell ref="AD83:AD84"/>
    <mergeCell ref="AC83:AC84"/>
    <mergeCell ref="AB83:AB84"/>
    <mergeCell ref="AA83:AA84"/>
    <mergeCell ref="Z83:Z84"/>
    <mergeCell ref="Y83:Y84"/>
    <mergeCell ref="X83:X84"/>
    <mergeCell ref="W83:W84"/>
    <mergeCell ref="V83:V84"/>
    <mergeCell ref="U83:U84"/>
    <mergeCell ref="T83:T84"/>
    <mergeCell ref="S83:S84"/>
    <mergeCell ref="R83:R84"/>
    <mergeCell ref="Q83:Q84"/>
    <mergeCell ref="F83:F84"/>
    <mergeCell ref="B83:B84"/>
    <mergeCell ref="AE81:AE82"/>
    <mergeCell ref="AD81:AD82"/>
    <mergeCell ref="AC81:AC82"/>
    <mergeCell ref="AB81:AB82"/>
    <mergeCell ref="AA81:AA82"/>
    <mergeCell ref="Z81:Z82"/>
    <mergeCell ref="Y81:Y82"/>
    <mergeCell ref="X81:X82"/>
    <mergeCell ref="W81:W82"/>
    <mergeCell ref="V81:V82"/>
    <mergeCell ref="U81:U82"/>
    <mergeCell ref="T81:T82"/>
    <mergeCell ref="S81:S82"/>
    <mergeCell ref="R81:R82"/>
    <mergeCell ref="Q81:Q82"/>
    <mergeCell ref="F81:F82"/>
    <mergeCell ref="C81:C82"/>
    <mergeCell ref="B81:B82"/>
    <mergeCell ref="B80:D80"/>
    <mergeCell ref="AE78:AE79"/>
    <mergeCell ref="AD78:AD79"/>
    <mergeCell ref="AC78:AC79"/>
    <mergeCell ref="AB78:AB79"/>
    <mergeCell ref="AA78:AA79"/>
    <mergeCell ref="Z78:Z79"/>
    <mergeCell ref="Y78:Y79"/>
    <mergeCell ref="X78:X79"/>
    <mergeCell ref="W78:W79"/>
    <mergeCell ref="V78:V79"/>
    <mergeCell ref="U78:U79"/>
    <mergeCell ref="T78:T79"/>
    <mergeCell ref="S78:S79"/>
    <mergeCell ref="R78:R79"/>
    <mergeCell ref="Q78:Q79"/>
    <mergeCell ref="F78:F79"/>
    <mergeCell ref="B78:B79"/>
    <mergeCell ref="AE76:AE77"/>
    <mergeCell ref="AD76:AD77"/>
    <mergeCell ref="AC76:AC77"/>
    <mergeCell ref="AB76:AB77"/>
    <mergeCell ref="AA76:AA77"/>
    <mergeCell ref="Z76:Z77"/>
    <mergeCell ref="Y76:Y77"/>
    <mergeCell ref="X76:X77"/>
    <mergeCell ref="W76:W77"/>
    <mergeCell ref="V76:V77"/>
    <mergeCell ref="U76:U77"/>
    <mergeCell ref="T76:T77"/>
    <mergeCell ref="S76:S77"/>
    <mergeCell ref="R76:R77"/>
    <mergeCell ref="Q76:Q77"/>
    <mergeCell ref="F76:F77"/>
    <mergeCell ref="B76:B77"/>
    <mergeCell ref="AE74:AE75"/>
    <mergeCell ref="AD74:AD75"/>
    <mergeCell ref="AC74:AC75"/>
    <mergeCell ref="AB74:AB75"/>
    <mergeCell ref="AA74:AA75"/>
    <mergeCell ref="Z74:Z75"/>
    <mergeCell ref="Y74:Y75"/>
    <mergeCell ref="X74:X75"/>
    <mergeCell ref="W74:W75"/>
    <mergeCell ref="V74:V75"/>
    <mergeCell ref="U74:U75"/>
    <mergeCell ref="T74:T75"/>
    <mergeCell ref="S74:S75"/>
    <mergeCell ref="R74:R75"/>
    <mergeCell ref="Q74:Q75"/>
    <mergeCell ref="F74:F75"/>
    <mergeCell ref="B74:B75"/>
    <mergeCell ref="AE72:AE73"/>
    <mergeCell ref="AD72:AD73"/>
    <mergeCell ref="AC72:AC73"/>
    <mergeCell ref="AB72:AB73"/>
    <mergeCell ref="AA72:AA73"/>
    <mergeCell ref="Z72:Z73"/>
    <mergeCell ref="Y72:Y73"/>
    <mergeCell ref="X72:X73"/>
    <mergeCell ref="W72:W73"/>
    <mergeCell ref="V72:V73"/>
    <mergeCell ref="U72:U73"/>
    <mergeCell ref="T72:T73"/>
    <mergeCell ref="S72:S73"/>
    <mergeCell ref="R72:R73"/>
    <mergeCell ref="Q72:Q73"/>
    <mergeCell ref="F72:F73"/>
    <mergeCell ref="B72:B73"/>
    <mergeCell ref="AE70:AE71"/>
    <mergeCell ref="AD70:AD71"/>
    <mergeCell ref="AC70:AC71"/>
    <mergeCell ref="AB70:AB71"/>
    <mergeCell ref="AA70:AA71"/>
    <mergeCell ref="Z70:Z71"/>
    <mergeCell ref="Y70:Y71"/>
    <mergeCell ref="X70:X71"/>
    <mergeCell ref="W70:W71"/>
    <mergeCell ref="V70:V71"/>
    <mergeCell ref="U70:U71"/>
    <mergeCell ref="T70:T71"/>
    <mergeCell ref="S70:S71"/>
    <mergeCell ref="R70:R71"/>
    <mergeCell ref="Q70:Q71"/>
    <mergeCell ref="F70:F71"/>
    <mergeCell ref="C70:C71"/>
    <mergeCell ref="B70:B71"/>
    <mergeCell ref="B69:D69"/>
    <mergeCell ref="AE67:AE68"/>
    <mergeCell ref="AD67:AD68"/>
    <mergeCell ref="AC67:AC68"/>
    <mergeCell ref="AB67:AB68"/>
    <mergeCell ref="AA67:AA68"/>
    <mergeCell ref="Z67:Z68"/>
    <mergeCell ref="Y67:Y68"/>
    <mergeCell ref="X67:X68"/>
    <mergeCell ref="W67:W68"/>
    <mergeCell ref="V67:V68"/>
    <mergeCell ref="U67:U68"/>
    <mergeCell ref="T67:T68"/>
    <mergeCell ref="S67:S68"/>
    <mergeCell ref="R67:R68"/>
    <mergeCell ref="Q67:Q68"/>
    <mergeCell ref="F67:F68"/>
    <mergeCell ref="B67:B68"/>
    <mergeCell ref="AC65:AC66"/>
    <mergeCell ref="AB65:AB66"/>
    <mergeCell ref="AE65:AE66"/>
    <mergeCell ref="AD65:AD66"/>
    <mergeCell ref="AA65:AA66"/>
    <mergeCell ref="Z65:Z66"/>
    <mergeCell ref="Y65:Y66"/>
    <mergeCell ref="X65:X66"/>
    <mergeCell ref="W65:W66"/>
    <mergeCell ref="V65:V66"/>
    <mergeCell ref="U65:U66"/>
    <mergeCell ref="T65:T66"/>
    <mergeCell ref="S65:S66"/>
    <mergeCell ref="R65:R66"/>
    <mergeCell ref="Q65:Q66"/>
    <mergeCell ref="F65:F66"/>
    <mergeCell ref="B65:B66"/>
    <mergeCell ref="AC63:AC64"/>
    <mergeCell ref="AB63:AB64"/>
    <mergeCell ref="AE63:AE64"/>
    <mergeCell ref="AD63:AD64"/>
    <mergeCell ref="AA63:AA64"/>
    <mergeCell ref="Z63:Z64"/>
    <mergeCell ref="Y63:Y64"/>
    <mergeCell ref="X63:X64"/>
    <mergeCell ref="W63:W64"/>
    <mergeCell ref="V63:V64"/>
    <mergeCell ref="U63:U64"/>
    <mergeCell ref="T63:T64"/>
    <mergeCell ref="S63:S64"/>
    <mergeCell ref="R63:R64"/>
    <mergeCell ref="Q63:Q64"/>
    <mergeCell ref="F63:F64"/>
    <mergeCell ref="B63:B64"/>
    <mergeCell ref="AC61:AC62"/>
    <mergeCell ref="AB61:AB62"/>
    <mergeCell ref="AE61:AE62"/>
    <mergeCell ref="AD61:AD62"/>
    <mergeCell ref="AA61:AA62"/>
    <mergeCell ref="Z61:Z62"/>
    <mergeCell ref="Y61:Y62"/>
    <mergeCell ref="X61:X62"/>
    <mergeCell ref="W61:W62"/>
    <mergeCell ref="V61:V62"/>
    <mergeCell ref="U61:U62"/>
    <mergeCell ref="T61:T62"/>
    <mergeCell ref="S61:S62"/>
    <mergeCell ref="R61:R62"/>
    <mergeCell ref="Q61:Q62"/>
    <mergeCell ref="F61:F62"/>
    <mergeCell ref="B61:B62"/>
    <mergeCell ref="AE59:AE60"/>
    <mergeCell ref="AD59:AD60"/>
    <mergeCell ref="AC59:AC60"/>
    <mergeCell ref="AB59:AB60"/>
    <mergeCell ref="AA59:AA60"/>
    <mergeCell ref="Z59:Z60"/>
    <mergeCell ref="Y59:Y60"/>
    <mergeCell ref="X59:X60"/>
    <mergeCell ref="W59:W60"/>
    <mergeCell ref="V59:V60"/>
    <mergeCell ref="U59:U60"/>
    <mergeCell ref="T59:T60"/>
    <mergeCell ref="S59:S60"/>
    <mergeCell ref="R59:R60"/>
    <mergeCell ref="Q59:Q60"/>
    <mergeCell ref="F59:F60"/>
    <mergeCell ref="C59:C60"/>
    <mergeCell ref="B59:B60"/>
    <mergeCell ref="B58:D58"/>
    <mergeCell ref="AC56:AC57"/>
    <mergeCell ref="AB56:AB57"/>
    <mergeCell ref="W56:W57"/>
    <mergeCell ref="T56:T57"/>
    <mergeCell ref="AE56:AE57"/>
    <mergeCell ref="AD56:AD57"/>
    <mergeCell ref="AA56:AA57"/>
    <mergeCell ref="Z56:Z57"/>
    <mergeCell ref="Y56:Y57"/>
    <mergeCell ref="X56:X57"/>
    <mergeCell ref="V56:V57"/>
    <mergeCell ref="U56:U57"/>
    <mergeCell ref="S56:S57"/>
    <mergeCell ref="R56:R57"/>
    <mergeCell ref="Q56:Q57"/>
    <mergeCell ref="F56:F57"/>
    <mergeCell ref="C56:C57"/>
    <mergeCell ref="B56:B57"/>
    <mergeCell ref="AC54:AC55"/>
    <mergeCell ref="AB54:AB55"/>
    <mergeCell ref="AE54:AE55"/>
    <mergeCell ref="AD54:AD55"/>
    <mergeCell ref="AA54:AA55"/>
    <mergeCell ref="Z54:Z55"/>
    <mergeCell ref="Y54:Y55"/>
    <mergeCell ref="X54:X55"/>
    <mergeCell ref="W54:W55"/>
    <mergeCell ref="V54:V55"/>
    <mergeCell ref="U54:U55"/>
    <mergeCell ref="T54:T55"/>
    <mergeCell ref="S54:S55"/>
    <mergeCell ref="R54:R55"/>
    <mergeCell ref="Q54:Q55"/>
    <mergeCell ref="F54:F55"/>
    <mergeCell ref="C54:C55"/>
    <mergeCell ref="B54:B55"/>
    <mergeCell ref="AC52:AC53"/>
    <mergeCell ref="AB52:AB53"/>
    <mergeCell ref="AE52:AE53"/>
    <mergeCell ref="AD52:AD53"/>
    <mergeCell ref="AA52:AA53"/>
    <mergeCell ref="Z52:Z53"/>
    <mergeCell ref="Y52:Y53"/>
    <mergeCell ref="X52:X53"/>
    <mergeCell ref="W52:W53"/>
    <mergeCell ref="V52:V53"/>
    <mergeCell ref="U52:U53"/>
    <mergeCell ref="T52:T53"/>
    <mergeCell ref="S52:S53"/>
    <mergeCell ref="R52:R53"/>
    <mergeCell ref="Q52:Q53"/>
    <mergeCell ref="F52:F53"/>
    <mergeCell ref="C52:C53"/>
    <mergeCell ref="B52:B53"/>
    <mergeCell ref="AC50:AC51"/>
    <mergeCell ref="AB50:AB51"/>
    <mergeCell ref="AE50:AE51"/>
    <mergeCell ref="AD50:AD51"/>
    <mergeCell ref="AA50:AA51"/>
    <mergeCell ref="Z50:Z51"/>
    <mergeCell ref="Y50:Y51"/>
    <mergeCell ref="X50:X51"/>
    <mergeCell ref="W50:W51"/>
    <mergeCell ref="V50:V51"/>
    <mergeCell ref="U50:U51"/>
    <mergeCell ref="T50:T51"/>
    <mergeCell ref="S50:S51"/>
    <mergeCell ref="R50:R51"/>
    <mergeCell ref="Q50:Q51"/>
    <mergeCell ref="F50:F51"/>
    <mergeCell ref="C50:C51"/>
    <mergeCell ref="B50:B51"/>
    <mergeCell ref="AE48:AE49"/>
    <mergeCell ref="AD48:AD49"/>
    <mergeCell ref="AC48:AC49"/>
    <mergeCell ref="AB48:AB49"/>
    <mergeCell ref="AA48:AA49"/>
    <mergeCell ref="Z48:Z49"/>
    <mergeCell ref="Y48:Y49"/>
    <mergeCell ref="X48:X49"/>
    <mergeCell ref="W48:W49"/>
    <mergeCell ref="V48:V49"/>
    <mergeCell ref="U48:U49"/>
    <mergeCell ref="T48:T49"/>
    <mergeCell ref="S48:S49"/>
    <mergeCell ref="R48:R49"/>
    <mergeCell ref="Q48:Q49"/>
    <mergeCell ref="F48:F49"/>
    <mergeCell ref="C48:C49"/>
    <mergeCell ref="B48:B49"/>
    <mergeCell ref="A48:A92"/>
    <mergeCell ref="C43:C44"/>
    <mergeCell ref="C41:C42"/>
    <mergeCell ref="C39:C40"/>
    <mergeCell ref="C37:C38"/>
    <mergeCell ref="C32:C33"/>
    <mergeCell ref="C30:C31"/>
    <mergeCell ref="C28:C29"/>
    <mergeCell ref="C26:C27"/>
    <mergeCell ref="C21:C22"/>
    <mergeCell ref="C19:C20"/>
    <mergeCell ref="C17:C18"/>
    <mergeCell ref="C15:C16"/>
    <mergeCell ref="B46:D46"/>
    <mergeCell ref="B45:D45"/>
    <mergeCell ref="AE43:AE44"/>
    <mergeCell ref="AD43:AD44"/>
    <mergeCell ref="AC43:AC44"/>
    <mergeCell ref="AB43:AB44"/>
    <mergeCell ref="AA43:AA44"/>
    <mergeCell ref="Z43:Z44"/>
    <mergeCell ref="Y43:Y44"/>
    <mergeCell ref="X43:X44"/>
    <mergeCell ref="W43:W44"/>
    <mergeCell ref="V43:V44"/>
    <mergeCell ref="U43:U44"/>
    <mergeCell ref="T43:T44"/>
    <mergeCell ref="S43:S44"/>
    <mergeCell ref="R43:R44"/>
    <mergeCell ref="Q43:Q44"/>
    <mergeCell ref="F43:F44"/>
    <mergeCell ref="B43:B44"/>
    <mergeCell ref="AE41:AE42"/>
    <mergeCell ref="AD41:AD42"/>
    <mergeCell ref="AC41:AC42"/>
    <mergeCell ref="AB41:AB42"/>
    <mergeCell ref="AA41:AA42"/>
    <mergeCell ref="Z41:Z42"/>
    <mergeCell ref="Y41:Y42"/>
    <mergeCell ref="X41:X42"/>
    <mergeCell ref="W41:W42"/>
    <mergeCell ref="V41:V42"/>
    <mergeCell ref="U41:U42"/>
    <mergeCell ref="T41:T42"/>
    <mergeCell ref="S41:S42"/>
    <mergeCell ref="R41:R42"/>
    <mergeCell ref="Q41:Q42"/>
    <mergeCell ref="F41:F42"/>
    <mergeCell ref="B41:B42"/>
    <mergeCell ref="AE39:AE40"/>
    <mergeCell ref="AD39:AD40"/>
    <mergeCell ref="AC39:AC40"/>
    <mergeCell ref="AB39:AB40"/>
    <mergeCell ref="AA39:AA40"/>
    <mergeCell ref="Z39:Z40"/>
    <mergeCell ref="Y39:Y40"/>
    <mergeCell ref="X39:X40"/>
    <mergeCell ref="W39:W40"/>
    <mergeCell ref="V39:V40"/>
    <mergeCell ref="U39:U40"/>
    <mergeCell ref="T39:T40"/>
    <mergeCell ref="S39:S40"/>
    <mergeCell ref="R39:R40"/>
    <mergeCell ref="Q39:Q40"/>
    <mergeCell ref="F39:F40"/>
    <mergeCell ref="B39:B40"/>
    <mergeCell ref="AE37:AE38"/>
    <mergeCell ref="AD37:AD38"/>
    <mergeCell ref="AC37:AC38"/>
    <mergeCell ref="AB37:AB38"/>
    <mergeCell ref="AA37:AA38"/>
    <mergeCell ref="Z37:Z38"/>
    <mergeCell ref="Y37:Y38"/>
    <mergeCell ref="X37:X38"/>
    <mergeCell ref="W37:W38"/>
    <mergeCell ref="V37:V38"/>
    <mergeCell ref="U37:U38"/>
    <mergeCell ref="T37:T38"/>
    <mergeCell ref="S37:S38"/>
    <mergeCell ref="R37:R38"/>
    <mergeCell ref="Q37:Q38"/>
    <mergeCell ref="F37:F38"/>
    <mergeCell ref="B37:B38"/>
    <mergeCell ref="AE35:AE36"/>
    <mergeCell ref="AD35:AD36"/>
    <mergeCell ref="AC35:AC36"/>
    <mergeCell ref="AB35:AB36"/>
    <mergeCell ref="AA35:AA36"/>
    <mergeCell ref="Z35:Z36"/>
    <mergeCell ref="Y35:Y36"/>
    <mergeCell ref="X35:X36"/>
    <mergeCell ref="W35:W36"/>
    <mergeCell ref="V35:V36"/>
    <mergeCell ref="U35:U36"/>
    <mergeCell ref="T35:T36"/>
    <mergeCell ref="S35:S36"/>
    <mergeCell ref="R35:R36"/>
    <mergeCell ref="Q35:Q36"/>
    <mergeCell ref="F35:F36"/>
    <mergeCell ref="C35:C36"/>
    <mergeCell ref="B35:B36"/>
    <mergeCell ref="B34:D34"/>
    <mergeCell ref="AE32:AE33"/>
    <mergeCell ref="AD32:AD33"/>
    <mergeCell ref="AC32:AC33"/>
    <mergeCell ref="AB32:AB33"/>
    <mergeCell ref="AA32:AA33"/>
    <mergeCell ref="Z32:Z33"/>
    <mergeCell ref="Y32:Y33"/>
    <mergeCell ref="X32:X33"/>
    <mergeCell ref="W32:W33"/>
    <mergeCell ref="V32:V33"/>
    <mergeCell ref="U32:U33"/>
    <mergeCell ref="T32:T33"/>
    <mergeCell ref="S32:S33"/>
    <mergeCell ref="R32:R33"/>
    <mergeCell ref="Q32:Q33"/>
    <mergeCell ref="F32:F33"/>
    <mergeCell ref="B32:B33"/>
    <mergeCell ref="AE30:AE31"/>
    <mergeCell ref="AD30:AD31"/>
    <mergeCell ref="AC30:AC31"/>
    <mergeCell ref="AB30:AB31"/>
    <mergeCell ref="AA30:AA31"/>
    <mergeCell ref="Z30:Z31"/>
    <mergeCell ref="Y30:Y31"/>
    <mergeCell ref="X30:X31"/>
    <mergeCell ref="W30:W31"/>
    <mergeCell ref="V30:V31"/>
    <mergeCell ref="U30:U31"/>
    <mergeCell ref="T30:T31"/>
    <mergeCell ref="S30:S31"/>
    <mergeCell ref="R30:R31"/>
    <mergeCell ref="Q30:Q31"/>
    <mergeCell ref="F30:F31"/>
    <mergeCell ref="B30:B31"/>
    <mergeCell ref="AE28:AE29"/>
    <mergeCell ref="AD28:AD29"/>
    <mergeCell ref="AC28:AC29"/>
    <mergeCell ref="AB28:AB29"/>
    <mergeCell ref="AA28:AA29"/>
    <mergeCell ref="Z28:Z29"/>
    <mergeCell ref="Y28:Y29"/>
    <mergeCell ref="X28:X29"/>
    <mergeCell ref="W28:W29"/>
    <mergeCell ref="V28:V29"/>
    <mergeCell ref="U28:U29"/>
    <mergeCell ref="T28:T29"/>
    <mergeCell ref="S28:S29"/>
    <mergeCell ref="R28:R29"/>
    <mergeCell ref="Q28:Q29"/>
    <mergeCell ref="F28:F29"/>
    <mergeCell ref="B28:B29"/>
    <mergeCell ref="AE26:AE27"/>
    <mergeCell ref="AD26:AD27"/>
    <mergeCell ref="AC26:AC27"/>
    <mergeCell ref="AB26:AB27"/>
    <mergeCell ref="AA26:AA27"/>
    <mergeCell ref="Z26:Z27"/>
    <mergeCell ref="Y26:Y27"/>
    <mergeCell ref="X26:X27"/>
    <mergeCell ref="W26:W27"/>
    <mergeCell ref="V26:V27"/>
    <mergeCell ref="U26:U27"/>
    <mergeCell ref="T26:T27"/>
    <mergeCell ref="S26:S27"/>
    <mergeCell ref="R26:R27"/>
    <mergeCell ref="Q26:Q27"/>
    <mergeCell ref="F26:F27"/>
    <mergeCell ref="B26:B27"/>
    <mergeCell ref="AE24:AE25"/>
    <mergeCell ref="AD24:AD25"/>
    <mergeCell ref="AC24:AC25"/>
    <mergeCell ref="AB24:AB25"/>
    <mergeCell ref="AA24:AA25"/>
    <mergeCell ref="Z24:Z25"/>
    <mergeCell ref="Y24:Y25"/>
    <mergeCell ref="X24:X25"/>
    <mergeCell ref="W24:W25"/>
    <mergeCell ref="V24:V25"/>
    <mergeCell ref="U24:U25"/>
    <mergeCell ref="T24:T25"/>
    <mergeCell ref="S24:S25"/>
    <mergeCell ref="R24:R25"/>
    <mergeCell ref="Q24:Q25"/>
    <mergeCell ref="F24:F25"/>
    <mergeCell ref="C24:C25"/>
    <mergeCell ref="B24:B25"/>
    <mergeCell ref="B23:D23"/>
    <mergeCell ref="AE21:AE22"/>
    <mergeCell ref="AD21:AD22"/>
    <mergeCell ref="AC21:AC22"/>
    <mergeCell ref="AB21:AB22"/>
    <mergeCell ref="AA21:AA22"/>
    <mergeCell ref="Z21:Z22"/>
    <mergeCell ref="Y21:Y22"/>
    <mergeCell ref="X21:X22"/>
    <mergeCell ref="W21:W22"/>
    <mergeCell ref="V21:V22"/>
    <mergeCell ref="U21:U22"/>
    <mergeCell ref="T21:T22"/>
    <mergeCell ref="S21:S22"/>
    <mergeCell ref="R21:R22"/>
    <mergeCell ref="Q21:Q22"/>
    <mergeCell ref="F21:F22"/>
    <mergeCell ref="B21:B22"/>
    <mergeCell ref="AC19:AC20"/>
    <mergeCell ref="AB19:AB20"/>
    <mergeCell ref="AE19:AE20"/>
    <mergeCell ref="AD19:AD20"/>
    <mergeCell ref="AA19:AA20"/>
    <mergeCell ref="Z19:Z20"/>
    <mergeCell ref="Y19:Y20"/>
    <mergeCell ref="X19:X20"/>
    <mergeCell ref="W19:W20"/>
    <mergeCell ref="V19:V20"/>
    <mergeCell ref="U19:U20"/>
    <mergeCell ref="T19:T20"/>
    <mergeCell ref="S19:S20"/>
    <mergeCell ref="R19:R20"/>
    <mergeCell ref="Q19:Q20"/>
    <mergeCell ref="F19:F20"/>
    <mergeCell ref="B19:B20"/>
    <mergeCell ref="AC17:AC18"/>
    <mergeCell ref="AB17:AB18"/>
    <mergeCell ref="AE17:AE18"/>
    <mergeCell ref="AD17:AD18"/>
    <mergeCell ref="AA17:AA18"/>
    <mergeCell ref="Z17:Z18"/>
    <mergeCell ref="Y17:Y18"/>
    <mergeCell ref="X17:X18"/>
    <mergeCell ref="W17:W18"/>
    <mergeCell ref="V17:V18"/>
    <mergeCell ref="U17:U18"/>
    <mergeCell ref="T17:T18"/>
    <mergeCell ref="S17:S18"/>
    <mergeCell ref="R17:R18"/>
    <mergeCell ref="Q17:Q18"/>
    <mergeCell ref="F17:F18"/>
    <mergeCell ref="B17:B18"/>
    <mergeCell ref="AC15:AC16"/>
    <mergeCell ref="AB15:AB16"/>
    <mergeCell ref="AE15:AE16"/>
    <mergeCell ref="AD15:AD16"/>
    <mergeCell ref="AA15:AA16"/>
    <mergeCell ref="Z15:Z16"/>
    <mergeCell ref="Y15:Y16"/>
    <mergeCell ref="X15:X16"/>
    <mergeCell ref="W15:W16"/>
    <mergeCell ref="V15:V16"/>
    <mergeCell ref="U15:U16"/>
    <mergeCell ref="T15:T16"/>
    <mergeCell ref="S15:S16"/>
    <mergeCell ref="R15:R16"/>
    <mergeCell ref="Q15:Q16"/>
    <mergeCell ref="F15:F16"/>
    <mergeCell ref="B15:B16"/>
    <mergeCell ref="AE13:AE14"/>
    <mergeCell ref="AD13:AD14"/>
    <mergeCell ref="AC13:AC14"/>
    <mergeCell ref="AB13:AB14"/>
    <mergeCell ref="AA13:AA14"/>
    <mergeCell ref="Z13:Z14"/>
    <mergeCell ref="Y13:Y14"/>
    <mergeCell ref="X13:X14"/>
    <mergeCell ref="W13:W14"/>
    <mergeCell ref="V13:V14"/>
    <mergeCell ref="U13:U14"/>
    <mergeCell ref="T13:T14"/>
    <mergeCell ref="S13:S14"/>
    <mergeCell ref="R13:R14"/>
    <mergeCell ref="Q13:Q14"/>
    <mergeCell ref="F13:F14"/>
    <mergeCell ref="C13:C14"/>
    <mergeCell ref="B13:B14"/>
    <mergeCell ref="B12:D12"/>
    <mergeCell ref="AC10:AC11"/>
    <mergeCell ref="AB10:AB11"/>
    <mergeCell ref="W10:W11"/>
    <mergeCell ref="T10:T11"/>
    <mergeCell ref="AE10:AE11"/>
    <mergeCell ref="AD10:AD11"/>
    <mergeCell ref="AA10:AA11"/>
    <mergeCell ref="Z10:Z11"/>
    <mergeCell ref="Y10:Y11"/>
    <mergeCell ref="X10:X11"/>
    <mergeCell ref="V10:V11"/>
    <mergeCell ref="U10:U11"/>
    <mergeCell ref="S10:S11"/>
    <mergeCell ref="R10:R11"/>
    <mergeCell ref="Q10:Q11"/>
    <mergeCell ref="F10:F11"/>
    <mergeCell ref="C10:C11"/>
    <mergeCell ref="B10:B11"/>
    <mergeCell ref="AC8:AC9"/>
    <mergeCell ref="AB8:AB9"/>
    <mergeCell ref="AE8:AE9"/>
    <mergeCell ref="AD8:AD9"/>
    <mergeCell ref="AA8:AA9"/>
    <mergeCell ref="Z8:Z9"/>
    <mergeCell ref="Y8:Y9"/>
    <mergeCell ref="X8:X9"/>
    <mergeCell ref="W8:W9"/>
    <mergeCell ref="V8:V9"/>
    <mergeCell ref="U8:U9"/>
    <mergeCell ref="T8:T9"/>
    <mergeCell ref="S8:S9"/>
    <mergeCell ref="R8:R9"/>
    <mergeCell ref="Q8:Q9"/>
    <mergeCell ref="F8:F9"/>
    <mergeCell ref="C8:C9"/>
    <mergeCell ref="B8:B9"/>
    <mergeCell ref="AC6:AC7"/>
    <mergeCell ref="AB6:AB7"/>
    <mergeCell ref="AE6:AE7"/>
    <mergeCell ref="AD6:AD7"/>
    <mergeCell ref="AA6:AA7"/>
    <mergeCell ref="Z6:Z7"/>
    <mergeCell ref="Y6:Y7"/>
    <mergeCell ref="X6:X7"/>
    <mergeCell ref="W6:W7"/>
    <mergeCell ref="V6:V7"/>
    <mergeCell ref="U6:U7"/>
    <mergeCell ref="T6:T7"/>
    <mergeCell ref="S6:S7"/>
    <mergeCell ref="R6:R7"/>
    <mergeCell ref="Q6:Q7"/>
    <mergeCell ref="F6:F7"/>
    <mergeCell ref="C6:C7"/>
    <mergeCell ref="B6:B7"/>
    <mergeCell ref="AC4:AC5"/>
    <mergeCell ref="AB4:AB5"/>
    <mergeCell ref="AE4:AE5"/>
    <mergeCell ref="AD4:AD5"/>
    <mergeCell ref="AA4:AA5"/>
    <mergeCell ref="Z4:Z5"/>
    <mergeCell ref="Y4:Y5"/>
    <mergeCell ref="X4:X5"/>
    <mergeCell ref="W4:W5"/>
    <mergeCell ref="V4:V5"/>
    <mergeCell ref="U4:U5"/>
    <mergeCell ref="T4:T5"/>
    <mergeCell ref="S4:S5"/>
    <mergeCell ref="R4:R5"/>
    <mergeCell ref="Q4:Q5"/>
    <mergeCell ref="F4:F5"/>
    <mergeCell ref="C4:C5"/>
    <mergeCell ref="B4:B5"/>
    <mergeCell ref="AE2:AE3"/>
    <mergeCell ref="AD2:AD3"/>
    <mergeCell ref="AC2:AC3"/>
    <mergeCell ref="AB2:AB3"/>
    <mergeCell ref="AA2:AA3"/>
    <mergeCell ref="Z2:Z3"/>
    <mergeCell ref="Y2:Y3"/>
    <mergeCell ref="X2:X3"/>
    <mergeCell ref="W2:W3"/>
    <mergeCell ref="V2:V3"/>
    <mergeCell ref="U2:U3"/>
    <mergeCell ref="T2:T3"/>
    <mergeCell ref="S2:S3"/>
    <mergeCell ref="R2:R3"/>
    <mergeCell ref="Q2:Q3"/>
    <mergeCell ref="F2:F3"/>
    <mergeCell ref="C2:C3"/>
    <mergeCell ref="B2:B3"/>
    <mergeCell ref="A2:A46"/>
    <mergeCell ref="A94:A138"/>
    <mergeCell ref="B138:D138"/>
    <mergeCell ref="B137:D137"/>
    <mergeCell ref="B135:B136"/>
    <mergeCell ref="B133:B134"/>
    <mergeCell ref="B131:B132"/>
    <mergeCell ref="B129:B130"/>
    <mergeCell ref="B127:B128"/>
    <mergeCell ref="B126:D126"/>
    <mergeCell ref="B124:B125"/>
    <mergeCell ref="B122:B123"/>
    <mergeCell ref="B120:B121"/>
    <mergeCell ref="B118:B119"/>
    <mergeCell ref="B116:B117"/>
    <mergeCell ref="B115:D115"/>
    <mergeCell ref="B113:B114"/>
    <mergeCell ref="B111:B112"/>
    <mergeCell ref="B109:B110"/>
    <mergeCell ref="B107:B108"/>
    <mergeCell ref="B105:B106"/>
    <mergeCell ref="B104:D104"/>
    <mergeCell ref="B102:B103"/>
    <mergeCell ref="B100:B101"/>
    <mergeCell ref="B98:B99"/>
    <mergeCell ref="B96:B97"/>
    <mergeCell ref="B94:B95"/>
    <mergeCell ref="C127:C128"/>
    <mergeCell ref="C102:C103"/>
    <mergeCell ref="C100:C101"/>
    <mergeCell ref="C98:C99"/>
    <mergeCell ref="C96:C97"/>
    <mergeCell ref="C94:C95"/>
    <mergeCell ref="F135:F136"/>
    <mergeCell ref="F133:F134"/>
    <mergeCell ref="F131:F132"/>
    <mergeCell ref="F129:F130"/>
    <mergeCell ref="F127:F128"/>
    <mergeCell ref="F124:F125"/>
    <mergeCell ref="F122:F123"/>
    <mergeCell ref="F120:F121"/>
    <mergeCell ref="F118:F119"/>
    <mergeCell ref="F116:F117"/>
    <mergeCell ref="F113:F114"/>
    <mergeCell ref="F111:F112"/>
    <mergeCell ref="F109:F110"/>
    <mergeCell ref="F107:F108"/>
    <mergeCell ref="F105:F106"/>
    <mergeCell ref="F102:F103"/>
    <mergeCell ref="F100:F101"/>
    <mergeCell ref="F98:F99"/>
    <mergeCell ref="F96:F97"/>
    <mergeCell ref="F94:F95"/>
    <mergeCell ref="Q135:Q136"/>
    <mergeCell ref="Q133:Q134"/>
    <mergeCell ref="Q131:Q132"/>
    <mergeCell ref="Q129:Q130"/>
    <mergeCell ref="Q127:Q128"/>
    <mergeCell ref="Q124:Q125"/>
    <mergeCell ref="Q122:Q123"/>
    <mergeCell ref="Q120:Q121"/>
    <mergeCell ref="Q118:Q119"/>
    <mergeCell ref="Q116:Q117"/>
    <mergeCell ref="Q113:Q114"/>
    <mergeCell ref="Q111:Q112"/>
    <mergeCell ref="Q109:Q110"/>
    <mergeCell ref="Q107:Q108"/>
    <mergeCell ref="Q105:Q106"/>
    <mergeCell ref="Q102:Q103"/>
    <mergeCell ref="Q100:Q101"/>
    <mergeCell ref="Q98:Q99"/>
    <mergeCell ref="Q96:Q97"/>
    <mergeCell ref="Q94:Q95"/>
    <mergeCell ref="R135:R136"/>
    <mergeCell ref="R133:R134"/>
    <mergeCell ref="R131:R132"/>
    <mergeCell ref="R129:R130"/>
    <mergeCell ref="R127:R128"/>
    <mergeCell ref="R124:R125"/>
    <mergeCell ref="R122:R123"/>
    <mergeCell ref="R120:R121"/>
    <mergeCell ref="R118:R119"/>
    <mergeCell ref="R116:R117"/>
    <mergeCell ref="R113:R114"/>
    <mergeCell ref="R111:R112"/>
    <mergeCell ref="R109:R110"/>
    <mergeCell ref="R107:R108"/>
    <mergeCell ref="R105:R106"/>
    <mergeCell ref="R102:R103"/>
    <mergeCell ref="R100:R101"/>
    <mergeCell ref="R98:R99"/>
    <mergeCell ref="R96:R97"/>
    <mergeCell ref="R94:R95"/>
    <mergeCell ref="S135:S136"/>
    <mergeCell ref="S133:S134"/>
    <mergeCell ref="S131:S132"/>
    <mergeCell ref="S129:S130"/>
    <mergeCell ref="S127:S128"/>
    <mergeCell ref="S124:S125"/>
    <mergeCell ref="S122:S123"/>
    <mergeCell ref="S120:S121"/>
    <mergeCell ref="S118:S119"/>
    <mergeCell ref="S116:S117"/>
    <mergeCell ref="S113:S114"/>
    <mergeCell ref="S111:S112"/>
    <mergeCell ref="S109:S110"/>
    <mergeCell ref="S107:S108"/>
    <mergeCell ref="S105:S106"/>
    <mergeCell ref="S102:S103"/>
    <mergeCell ref="S100:S101"/>
    <mergeCell ref="S98:S99"/>
    <mergeCell ref="S96:S97"/>
    <mergeCell ref="S94:S95"/>
    <mergeCell ref="T135:T136"/>
    <mergeCell ref="T133:T134"/>
    <mergeCell ref="T131:T132"/>
    <mergeCell ref="T129:T130"/>
    <mergeCell ref="T127:T128"/>
    <mergeCell ref="T124:T125"/>
    <mergeCell ref="T122:T123"/>
    <mergeCell ref="T120:T121"/>
    <mergeCell ref="T118:T119"/>
    <mergeCell ref="T116:T117"/>
    <mergeCell ref="T113:T114"/>
    <mergeCell ref="T111:T112"/>
    <mergeCell ref="T109:T110"/>
    <mergeCell ref="T107:T108"/>
    <mergeCell ref="T105:T106"/>
    <mergeCell ref="T102:T103"/>
    <mergeCell ref="T100:T101"/>
    <mergeCell ref="T98:T99"/>
    <mergeCell ref="T96:T97"/>
    <mergeCell ref="T94:T95"/>
    <mergeCell ref="U135:U136"/>
    <mergeCell ref="U133:U134"/>
    <mergeCell ref="U131:U132"/>
    <mergeCell ref="U129:U130"/>
    <mergeCell ref="U127:U128"/>
    <mergeCell ref="U124:U125"/>
    <mergeCell ref="U122:U123"/>
    <mergeCell ref="U120:U121"/>
    <mergeCell ref="U118:U119"/>
    <mergeCell ref="U116:U117"/>
    <mergeCell ref="U113:U114"/>
    <mergeCell ref="U111:U112"/>
    <mergeCell ref="U109:U110"/>
    <mergeCell ref="U107:U108"/>
    <mergeCell ref="U105:U106"/>
    <mergeCell ref="U102:U103"/>
    <mergeCell ref="U100:U101"/>
    <mergeCell ref="U98:U99"/>
    <mergeCell ref="U96:U97"/>
    <mergeCell ref="U94:U95"/>
    <mergeCell ref="V135:V136"/>
    <mergeCell ref="V133:V134"/>
    <mergeCell ref="V131:V132"/>
    <mergeCell ref="V129:V130"/>
    <mergeCell ref="V127:V128"/>
    <mergeCell ref="V124:V125"/>
    <mergeCell ref="V122:V123"/>
    <mergeCell ref="V120:V121"/>
    <mergeCell ref="V118:V119"/>
    <mergeCell ref="V116:V117"/>
    <mergeCell ref="V113:V114"/>
    <mergeCell ref="V111:V112"/>
    <mergeCell ref="V109:V110"/>
    <mergeCell ref="V107:V108"/>
    <mergeCell ref="V105:V106"/>
    <mergeCell ref="V102:V103"/>
    <mergeCell ref="V100:V101"/>
    <mergeCell ref="V98:V99"/>
    <mergeCell ref="V96:V97"/>
    <mergeCell ref="V94:V95"/>
    <mergeCell ref="W135:W136"/>
    <mergeCell ref="W133:W134"/>
    <mergeCell ref="W131:W132"/>
    <mergeCell ref="W129:W130"/>
    <mergeCell ref="W127:W128"/>
    <mergeCell ref="W124:W125"/>
    <mergeCell ref="W122:W123"/>
    <mergeCell ref="W120:W121"/>
    <mergeCell ref="W118:W119"/>
    <mergeCell ref="W116:W117"/>
    <mergeCell ref="W113:W114"/>
    <mergeCell ref="W111:W112"/>
    <mergeCell ref="W109:W110"/>
    <mergeCell ref="W107:W108"/>
    <mergeCell ref="W105:W106"/>
    <mergeCell ref="W102:W103"/>
    <mergeCell ref="W100:W101"/>
    <mergeCell ref="W98:W99"/>
    <mergeCell ref="W96:W97"/>
    <mergeCell ref="W94:W95"/>
    <mergeCell ref="X135:X136"/>
    <mergeCell ref="X133:X134"/>
    <mergeCell ref="X131:X132"/>
    <mergeCell ref="X129:X130"/>
    <mergeCell ref="X127:X128"/>
    <mergeCell ref="X124:X125"/>
    <mergeCell ref="X122:X123"/>
    <mergeCell ref="X120:X121"/>
    <mergeCell ref="X118:X119"/>
    <mergeCell ref="X116:X117"/>
    <mergeCell ref="X113:X114"/>
    <mergeCell ref="X111:X112"/>
    <mergeCell ref="X109:X110"/>
    <mergeCell ref="X107:X108"/>
    <mergeCell ref="X105:X106"/>
    <mergeCell ref="X102:X103"/>
    <mergeCell ref="X100:X101"/>
    <mergeCell ref="X98:X99"/>
    <mergeCell ref="X96:X97"/>
    <mergeCell ref="X94:X95"/>
    <mergeCell ref="Y135:Y136"/>
    <mergeCell ref="Y133:Y134"/>
    <mergeCell ref="Y131:Y132"/>
    <mergeCell ref="Y129:Y130"/>
    <mergeCell ref="Y127:Y128"/>
    <mergeCell ref="Y124:Y125"/>
    <mergeCell ref="Y122:Y123"/>
    <mergeCell ref="Y120:Y121"/>
    <mergeCell ref="Y118:Y119"/>
    <mergeCell ref="Y116:Y117"/>
    <mergeCell ref="Y113:Y114"/>
    <mergeCell ref="Y111:Y112"/>
    <mergeCell ref="Y109:Y110"/>
    <mergeCell ref="Y107:Y108"/>
    <mergeCell ref="Y105:Y106"/>
    <mergeCell ref="Y102:Y103"/>
    <mergeCell ref="Y100:Y101"/>
    <mergeCell ref="Y98:Y99"/>
    <mergeCell ref="Y96:Y97"/>
    <mergeCell ref="Y94:Y95"/>
    <mergeCell ref="Z135:Z136"/>
    <mergeCell ref="Z133:Z134"/>
    <mergeCell ref="Z131:Z132"/>
    <mergeCell ref="Z129:Z130"/>
    <mergeCell ref="Z127:Z128"/>
    <mergeCell ref="Z124:Z125"/>
    <mergeCell ref="Z122:Z123"/>
    <mergeCell ref="Z120:Z121"/>
    <mergeCell ref="Z118:Z119"/>
    <mergeCell ref="Z116:Z117"/>
    <mergeCell ref="Z113:Z114"/>
    <mergeCell ref="Z111:Z112"/>
    <mergeCell ref="Z109:Z110"/>
    <mergeCell ref="Z107:Z108"/>
    <mergeCell ref="Z105:Z106"/>
    <mergeCell ref="Z102:Z103"/>
    <mergeCell ref="Z100:Z101"/>
    <mergeCell ref="Z98:Z99"/>
    <mergeCell ref="Z96:Z97"/>
    <mergeCell ref="Z94:Z95"/>
    <mergeCell ref="AA135:AA136"/>
    <mergeCell ref="AA133:AA134"/>
    <mergeCell ref="AA131:AA132"/>
    <mergeCell ref="AA129:AA130"/>
    <mergeCell ref="AA127:AA128"/>
    <mergeCell ref="AA124:AA125"/>
    <mergeCell ref="AA122:AA123"/>
    <mergeCell ref="AA120:AA121"/>
    <mergeCell ref="AA118:AA119"/>
    <mergeCell ref="AA116:AA117"/>
    <mergeCell ref="AA113:AA114"/>
    <mergeCell ref="AA111:AA112"/>
    <mergeCell ref="AA109:AA110"/>
    <mergeCell ref="AA107:AA108"/>
    <mergeCell ref="AA105:AA106"/>
    <mergeCell ref="AA102:AA103"/>
    <mergeCell ref="AA100:AA101"/>
    <mergeCell ref="AA98:AA99"/>
    <mergeCell ref="AA96:AA97"/>
    <mergeCell ref="AA94:AA95"/>
    <mergeCell ref="AB135:AB136"/>
    <mergeCell ref="AB133:AB134"/>
    <mergeCell ref="AB131:AB132"/>
    <mergeCell ref="AB129:AB130"/>
    <mergeCell ref="AB127:AB128"/>
    <mergeCell ref="AB124:AB125"/>
    <mergeCell ref="AB122:AB123"/>
    <mergeCell ref="AB120:AB121"/>
    <mergeCell ref="AB118:AB119"/>
    <mergeCell ref="AB116:AB117"/>
    <mergeCell ref="AB113:AB114"/>
    <mergeCell ref="AB111:AB112"/>
    <mergeCell ref="AB109:AB110"/>
    <mergeCell ref="AB107:AB108"/>
    <mergeCell ref="AB105:AB106"/>
    <mergeCell ref="AB102:AB103"/>
    <mergeCell ref="AB100:AB101"/>
    <mergeCell ref="AB98:AB99"/>
    <mergeCell ref="AB96:AB97"/>
    <mergeCell ref="AB94:AB95"/>
    <mergeCell ref="AC135:AC136"/>
    <mergeCell ref="AC133:AC134"/>
    <mergeCell ref="AC131:AC132"/>
    <mergeCell ref="AC129:AC130"/>
    <mergeCell ref="AC127:AC128"/>
    <mergeCell ref="AC124:AC125"/>
    <mergeCell ref="AC122:AC123"/>
    <mergeCell ref="AC120:AC121"/>
    <mergeCell ref="AC118:AC119"/>
    <mergeCell ref="AC116:AC117"/>
    <mergeCell ref="AC113:AC114"/>
    <mergeCell ref="AC111:AC112"/>
    <mergeCell ref="AC109:AC110"/>
    <mergeCell ref="AC107:AC108"/>
    <mergeCell ref="AC105:AC106"/>
    <mergeCell ref="AC102:AC103"/>
    <mergeCell ref="AC100:AC101"/>
    <mergeCell ref="AC98:AC99"/>
    <mergeCell ref="AC96:AC97"/>
    <mergeCell ref="AC94:AC95"/>
    <mergeCell ref="AD135:AD136"/>
    <mergeCell ref="AD133:AD134"/>
    <mergeCell ref="AD131:AD132"/>
    <mergeCell ref="AD129:AD130"/>
    <mergeCell ref="AD127:AD128"/>
    <mergeCell ref="AD124:AD125"/>
    <mergeCell ref="AD122:AD123"/>
    <mergeCell ref="AD120:AD121"/>
    <mergeCell ref="AD118:AD119"/>
    <mergeCell ref="AD116:AD117"/>
    <mergeCell ref="AD113:AD114"/>
    <mergeCell ref="AD111:AD112"/>
    <mergeCell ref="AD109:AD110"/>
    <mergeCell ref="AD107:AD108"/>
    <mergeCell ref="AD105:AD106"/>
    <mergeCell ref="AD102:AD103"/>
    <mergeCell ref="AD100:AD101"/>
    <mergeCell ref="AD98:AD99"/>
    <mergeCell ref="AD96:AD97"/>
    <mergeCell ref="AD94:AD95"/>
    <mergeCell ref="AE135:AE136"/>
    <mergeCell ref="AE133:AE134"/>
    <mergeCell ref="AE131:AE132"/>
    <mergeCell ref="AE129:AE130"/>
    <mergeCell ref="AE127:AE128"/>
    <mergeCell ref="AE124:AE125"/>
    <mergeCell ref="AE122:AE123"/>
    <mergeCell ref="AE120:AE121"/>
    <mergeCell ref="AE118:AE119"/>
    <mergeCell ref="AE116:AE117"/>
    <mergeCell ref="AE113:AE114"/>
    <mergeCell ref="AE111:AE112"/>
    <mergeCell ref="AE109:AE110"/>
    <mergeCell ref="AE107:AE108"/>
    <mergeCell ref="AE105:AE106"/>
    <mergeCell ref="AE102:AE103"/>
    <mergeCell ref="AE100:AE101"/>
    <mergeCell ref="AE98:AE99"/>
    <mergeCell ref="AE96:AE97"/>
    <mergeCell ref="AE94:AE95"/>
    <mergeCell ref="C105:C106"/>
    <mergeCell ref="C107:C108"/>
    <mergeCell ref="C109:C110"/>
    <mergeCell ref="C111:C112"/>
    <mergeCell ref="C113:C114"/>
    <mergeCell ref="C116:C117"/>
    <mergeCell ref="C118:C119"/>
    <mergeCell ref="C120:C121"/>
    <mergeCell ref="C122:C123"/>
    <mergeCell ref="C124:C125"/>
    <mergeCell ref="C129:C130"/>
    <mergeCell ref="C131:C132"/>
    <mergeCell ref="C133:C134"/>
    <mergeCell ref="C135:C136"/>
    <mergeCell ref="C140:C141"/>
    <mergeCell ref="B140:B141"/>
    <mergeCell ref="F140:F141"/>
    <mergeCell ref="Q140:Q141"/>
    <mergeCell ref="R140:R141"/>
    <mergeCell ref="S140:S141"/>
    <mergeCell ref="T140:T141"/>
    <mergeCell ref="U140:U141"/>
    <mergeCell ref="V140:V141"/>
    <mergeCell ref="Y140:Y141"/>
    <mergeCell ref="AB140:AB141"/>
    <mergeCell ref="AC140:AC141"/>
    <mergeCell ref="AD140:AD141"/>
    <mergeCell ref="AE140:AE141"/>
    <mergeCell ref="W140:W141"/>
    <mergeCell ref="X140:X141"/>
    <mergeCell ref="Z140:Z141"/>
    <mergeCell ref="AA140:AA141"/>
    <mergeCell ref="B142:B143"/>
    <mergeCell ref="F142:F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D142:AD143"/>
    <mergeCell ref="AE142:AE143"/>
    <mergeCell ref="AB142:AB143"/>
    <mergeCell ref="AC142:AC143"/>
    <mergeCell ref="B144:B145"/>
    <mergeCell ref="F144:F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B146:B147"/>
    <mergeCell ref="F146:F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D146:AD147"/>
    <mergeCell ref="AE146:AE147"/>
    <mergeCell ref="AB146:AB147"/>
    <mergeCell ref="AC146:AC147"/>
    <mergeCell ref="B148:B149"/>
    <mergeCell ref="AD148:AD149"/>
    <mergeCell ref="AC148:AC149"/>
    <mergeCell ref="AB148:AB149"/>
    <mergeCell ref="Y148:Y149"/>
    <mergeCell ref="V148:V149"/>
    <mergeCell ref="U148:U149"/>
    <mergeCell ref="T148:T149"/>
    <mergeCell ref="S148:S149"/>
    <mergeCell ref="R148:R149"/>
    <mergeCell ref="Q148:Q149"/>
    <mergeCell ref="F148:F149"/>
    <mergeCell ref="W148:W149"/>
    <mergeCell ref="X148:X149"/>
    <mergeCell ref="Z148:Z149"/>
    <mergeCell ref="AA148:AA149"/>
    <mergeCell ref="AE148:AE149"/>
    <mergeCell ref="B150:D150"/>
    <mergeCell ref="C151:C152"/>
    <mergeCell ref="B151:B152"/>
    <mergeCell ref="AE151:AE152"/>
    <mergeCell ref="AD151:AD152"/>
    <mergeCell ref="AC151:AC152"/>
    <mergeCell ref="AB151:AB152"/>
    <mergeCell ref="AA151:AA152"/>
    <mergeCell ref="Z151:Z152"/>
    <mergeCell ref="Y151:Y152"/>
    <mergeCell ref="X151:X152"/>
    <mergeCell ref="W151:W152"/>
    <mergeCell ref="V151:V152"/>
    <mergeCell ref="U151:U152"/>
    <mergeCell ref="T151:T152"/>
    <mergeCell ref="S151:S152"/>
    <mergeCell ref="R151:R152"/>
    <mergeCell ref="Q151:Q152"/>
    <mergeCell ref="F151:F152"/>
    <mergeCell ref="B153:B154"/>
    <mergeCell ref="AE153:AE154"/>
    <mergeCell ref="AD153:AD154"/>
    <mergeCell ref="AC153:AC154"/>
    <mergeCell ref="AB153:AB154"/>
    <mergeCell ref="AA153:AA154"/>
    <mergeCell ref="Z153:Z154"/>
    <mergeCell ref="Y153:Y154"/>
    <mergeCell ref="X153:X154"/>
    <mergeCell ref="W153:W154"/>
    <mergeCell ref="V153:V154"/>
    <mergeCell ref="U153:U154"/>
    <mergeCell ref="T153:T154"/>
    <mergeCell ref="S153:S154"/>
    <mergeCell ref="R153:R154"/>
    <mergeCell ref="Q153:Q154"/>
    <mergeCell ref="F153:F154"/>
    <mergeCell ref="C142:C143"/>
    <mergeCell ref="C144:C145"/>
    <mergeCell ref="C146:C147"/>
    <mergeCell ref="C148:C149"/>
    <mergeCell ref="AE162:AE163"/>
    <mergeCell ref="AD162:AD163"/>
    <mergeCell ref="AC162:AC163"/>
    <mergeCell ref="AB162:AB163"/>
    <mergeCell ref="AA162:AA163"/>
    <mergeCell ref="Z162:Z163"/>
    <mergeCell ref="Y162:Y163"/>
    <mergeCell ref="X162:X163"/>
    <mergeCell ref="W162:W163"/>
    <mergeCell ref="V162:V163"/>
    <mergeCell ref="U162:U163"/>
    <mergeCell ref="T162:T163"/>
    <mergeCell ref="S162:S163"/>
    <mergeCell ref="R162:R163"/>
    <mergeCell ref="Q162:Q163"/>
    <mergeCell ref="F162:F163"/>
    <mergeCell ref="B162:B163"/>
    <mergeCell ref="B161:D161"/>
    <mergeCell ref="B155:B156"/>
    <mergeCell ref="C155:C156"/>
    <mergeCell ref="F155:F156"/>
    <mergeCell ref="Q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C157:C158"/>
    <mergeCell ref="AE157:AE158"/>
    <mergeCell ref="AD157:AD158"/>
    <mergeCell ref="AC157:AC158"/>
    <mergeCell ref="AB157:AB158"/>
    <mergeCell ref="AA157:AA158"/>
    <mergeCell ref="Z157:Z158"/>
    <mergeCell ref="Y157:Y158"/>
    <mergeCell ref="X157:X158"/>
    <mergeCell ref="W157:W158"/>
    <mergeCell ref="V157:V158"/>
    <mergeCell ref="U157:U158"/>
    <mergeCell ref="T157:T158"/>
    <mergeCell ref="S157:S158"/>
    <mergeCell ref="R157:R158"/>
    <mergeCell ref="Q157:Q158"/>
    <mergeCell ref="F157:F158"/>
    <mergeCell ref="B157:B158"/>
    <mergeCell ref="C159:C160"/>
    <mergeCell ref="AE159:AE160"/>
    <mergeCell ref="AD159:AD160"/>
    <mergeCell ref="AC159:AC160"/>
    <mergeCell ref="AB159:AB160"/>
    <mergeCell ref="AA159:AA160"/>
    <mergeCell ref="Z159:Z160"/>
    <mergeCell ref="Y159:Y160"/>
    <mergeCell ref="X159:X160"/>
    <mergeCell ref="W159:W160"/>
    <mergeCell ref="V159:V160"/>
    <mergeCell ref="U159:U160"/>
    <mergeCell ref="T159:T160"/>
    <mergeCell ref="S159:S160"/>
    <mergeCell ref="R159:R160"/>
    <mergeCell ref="Q159:Q160"/>
    <mergeCell ref="F159:F160"/>
    <mergeCell ref="B159:B160"/>
    <mergeCell ref="C178:C179"/>
    <mergeCell ref="C180:C181"/>
    <mergeCell ref="C182:C183"/>
    <mergeCell ref="C153:C154"/>
    <mergeCell ref="A187:A232"/>
    <mergeCell ref="C187:C188"/>
    <mergeCell ref="B187:B188"/>
    <mergeCell ref="F187:F188"/>
    <mergeCell ref="Q187:Q188"/>
    <mergeCell ref="R187:R188"/>
    <mergeCell ref="S187:S188"/>
    <mergeCell ref="T187:T188"/>
    <mergeCell ref="U187:U188"/>
    <mergeCell ref="V187:V188"/>
    <mergeCell ref="Y187:Y188"/>
    <mergeCell ref="AB187:AB188"/>
    <mergeCell ref="AC187:AC188"/>
    <mergeCell ref="AD187:AD188"/>
    <mergeCell ref="AE187:AE188"/>
    <mergeCell ref="W187:W188"/>
    <mergeCell ref="X187:X188"/>
    <mergeCell ref="Z187:Z188"/>
    <mergeCell ref="AA187:AA188"/>
    <mergeCell ref="B189:B190"/>
    <mergeCell ref="F189:F190"/>
    <mergeCell ref="Q189:Q190"/>
    <mergeCell ref="R189:R190"/>
    <mergeCell ref="S189:S190"/>
    <mergeCell ref="T189:T190"/>
    <mergeCell ref="U189:U190"/>
    <mergeCell ref="V189:V190"/>
    <mergeCell ref="W189:W190"/>
    <mergeCell ref="X189:X190"/>
    <mergeCell ref="Y189:Y190"/>
    <mergeCell ref="Z189:Z190"/>
    <mergeCell ref="AA189:AA190"/>
    <mergeCell ref="AD189:AD190"/>
    <mergeCell ref="AE189:AE190"/>
    <mergeCell ref="AB189:AB190"/>
    <mergeCell ref="AC189:AC190"/>
    <mergeCell ref="C189:C190"/>
    <mergeCell ref="B191:B192"/>
    <mergeCell ref="F191:F192"/>
    <mergeCell ref="Q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B192"/>
    <mergeCell ref="AC191:AC192"/>
    <mergeCell ref="AD191:AD192"/>
    <mergeCell ref="AE191:AE192"/>
    <mergeCell ref="C191:C192"/>
    <mergeCell ref="B193:B194"/>
    <mergeCell ref="F193:F194"/>
    <mergeCell ref="Q193:Q194"/>
    <mergeCell ref="R193:R194"/>
    <mergeCell ref="S193:S194"/>
    <mergeCell ref="T193:T194"/>
    <mergeCell ref="U193:U194"/>
    <mergeCell ref="V193:V194"/>
    <mergeCell ref="W193:W194"/>
    <mergeCell ref="X193:X194"/>
    <mergeCell ref="Y193:Y194"/>
    <mergeCell ref="Z193:Z194"/>
    <mergeCell ref="AA193:AA194"/>
    <mergeCell ref="AD193:AD194"/>
    <mergeCell ref="AE193:AE194"/>
    <mergeCell ref="AB193:AB194"/>
    <mergeCell ref="AC193:AC194"/>
    <mergeCell ref="C193:C194"/>
    <mergeCell ref="B195:B196"/>
    <mergeCell ref="AD195:AD196"/>
    <mergeCell ref="AC195:AC196"/>
    <mergeCell ref="AB195:AB196"/>
    <mergeCell ref="Y195:Y196"/>
    <mergeCell ref="V195:V196"/>
    <mergeCell ref="U195:U196"/>
    <mergeCell ref="T195:T196"/>
    <mergeCell ref="S195:S196"/>
    <mergeCell ref="R195:R196"/>
    <mergeCell ref="Q195:Q196"/>
    <mergeCell ref="F195:F196"/>
    <mergeCell ref="W195:W196"/>
    <mergeCell ref="X195:X196"/>
    <mergeCell ref="Z195:Z196"/>
    <mergeCell ref="AA195:AA196"/>
    <mergeCell ref="AE195:AE196"/>
    <mergeCell ref="C195:C196"/>
    <mergeCell ref="B197:D197"/>
    <mergeCell ref="C198:C199"/>
    <mergeCell ref="B198:B199"/>
    <mergeCell ref="AE198:AE199"/>
    <mergeCell ref="AD198:AD199"/>
    <mergeCell ref="AC198:AC199"/>
    <mergeCell ref="AB198:AB199"/>
    <mergeCell ref="AA198:AA199"/>
    <mergeCell ref="Z198:Z199"/>
    <mergeCell ref="Y198:Y199"/>
    <mergeCell ref="X198:X199"/>
    <mergeCell ref="W198:W199"/>
    <mergeCell ref="V198:V199"/>
    <mergeCell ref="U198:U199"/>
    <mergeCell ref="T198:T199"/>
    <mergeCell ref="S198:S199"/>
    <mergeCell ref="R198:R199"/>
    <mergeCell ref="Q198:Q199"/>
    <mergeCell ref="F198:F199"/>
    <mergeCell ref="B200:B201"/>
    <mergeCell ref="AE200:AE201"/>
    <mergeCell ref="AD200:AD201"/>
    <mergeCell ref="AC200:AC201"/>
    <mergeCell ref="AB200:AB201"/>
    <mergeCell ref="AA200:AA201"/>
    <mergeCell ref="Z200:Z201"/>
    <mergeCell ref="Y200:Y201"/>
    <mergeCell ref="X200:X201"/>
    <mergeCell ref="W200:W201"/>
    <mergeCell ref="V200:V201"/>
    <mergeCell ref="U200:U201"/>
    <mergeCell ref="T200:T201"/>
    <mergeCell ref="S200:S201"/>
    <mergeCell ref="R200:R201"/>
    <mergeCell ref="Q200:Q201"/>
    <mergeCell ref="F200:F201"/>
    <mergeCell ref="B202:B203"/>
    <mergeCell ref="F202:F203"/>
    <mergeCell ref="Q202:Q203"/>
    <mergeCell ref="R202:R203"/>
    <mergeCell ref="S202:S203"/>
    <mergeCell ref="T202:T203"/>
    <mergeCell ref="U202:U203"/>
    <mergeCell ref="V202:V203"/>
    <mergeCell ref="W202:W203"/>
    <mergeCell ref="X202:X203"/>
    <mergeCell ref="Y202:Y203"/>
    <mergeCell ref="Z202:Z203"/>
    <mergeCell ref="AA202:AA203"/>
    <mergeCell ref="AB202:AB203"/>
    <mergeCell ref="AC202:AC203"/>
    <mergeCell ref="AD202:AD203"/>
    <mergeCell ref="AE202:AE203"/>
    <mergeCell ref="AE204:AE205"/>
    <mergeCell ref="AD204:AD205"/>
    <mergeCell ref="AC204:AC205"/>
    <mergeCell ref="AB204:AB205"/>
    <mergeCell ref="AA204:AA205"/>
    <mergeCell ref="Z204:Z205"/>
    <mergeCell ref="Y204:Y205"/>
    <mergeCell ref="X204:X205"/>
    <mergeCell ref="W204:W205"/>
    <mergeCell ref="V204:V205"/>
    <mergeCell ref="U204:U205"/>
    <mergeCell ref="T204:T205"/>
    <mergeCell ref="S204:S205"/>
    <mergeCell ref="R204:R205"/>
    <mergeCell ref="Q204:Q205"/>
    <mergeCell ref="F204:F205"/>
    <mergeCell ref="B204:B205"/>
    <mergeCell ref="AE206:AE207"/>
    <mergeCell ref="AD206:AD207"/>
    <mergeCell ref="AC206:AC207"/>
    <mergeCell ref="AB206:AB207"/>
    <mergeCell ref="AA206:AA207"/>
    <mergeCell ref="Z206:Z207"/>
    <mergeCell ref="Y206:Y207"/>
    <mergeCell ref="X206:X207"/>
    <mergeCell ref="W206:W207"/>
    <mergeCell ref="V206:V207"/>
    <mergeCell ref="U206:U207"/>
    <mergeCell ref="T206:T207"/>
    <mergeCell ref="S206:S207"/>
    <mergeCell ref="R206:R207"/>
    <mergeCell ref="Q206:Q207"/>
    <mergeCell ref="F206:F207"/>
    <mergeCell ref="B206:B207"/>
    <mergeCell ref="B208:D208"/>
    <mergeCell ref="C209:C210"/>
    <mergeCell ref="AE209:AE210"/>
    <mergeCell ref="AD209:AD210"/>
    <mergeCell ref="AC209:AC210"/>
    <mergeCell ref="AB209:AB210"/>
    <mergeCell ref="AA209:AA210"/>
    <mergeCell ref="Z209:Z210"/>
    <mergeCell ref="Y209:Y210"/>
    <mergeCell ref="X209:X210"/>
    <mergeCell ref="W209:W210"/>
    <mergeCell ref="V209:V210"/>
    <mergeCell ref="U209:U210"/>
    <mergeCell ref="T209:T210"/>
    <mergeCell ref="S209:S210"/>
    <mergeCell ref="R209:R210"/>
    <mergeCell ref="Q209:Q210"/>
    <mergeCell ref="F209:F210"/>
    <mergeCell ref="B209:B210"/>
    <mergeCell ref="AE211:AE212"/>
    <mergeCell ref="AD211:AD212"/>
    <mergeCell ref="AC211:AC212"/>
    <mergeCell ref="AB211:AB212"/>
    <mergeCell ref="AA211:AA212"/>
    <mergeCell ref="Z211:Z212"/>
    <mergeCell ref="Y211:Y212"/>
    <mergeCell ref="X211:X212"/>
    <mergeCell ref="W211:W212"/>
    <mergeCell ref="V211:V212"/>
    <mergeCell ref="U211:U212"/>
    <mergeCell ref="T211:T212"/>
    <mergeCell ref="S211:S212"/>
    <mergeCell ref="R211:R212"/>
    <mergeCell ref="Q211:Q212"/>
    <mergeCell ref="F211:F212"/>
    <mergeCell ref="C211:C212"/>
    <mergeCell ref="B211:B212"/>
    <mergeCell ref="B213:D213"/>
    <mergeCell ref="B214:B215"/>
    <mergeCell ref="F214:F215"/>
    <mergeCell ref="Q214:Q215"/>
    <mergeCell ref="R214:R215"/>
    <mergeCell ref="S214:S215"/>
    <mergeCell ref="T214:T215"/>
    <mergeCell ref="U214:U215"/>
    <mergeCell ref="V214:V215"/>
    <mergeCell ref="W214:W215"/>
    <mergeCell ref="X214:X215"/>
    <mergeCell ref="Y214:Y215"/>
    <mergeCell ref="Z214:Z215"/>
    <mergeCell ref="AA214:AA215"/>
    <mergeCell ref="AB214:AB215"/>
    <mergeCell ref="AC214:AC215"/>
    <mergeCell ref="AD214:AD215"/>
    <mergeCell ref="AE214:AE215"/>
    <mergeCell ref="C214:C215"/>
    <mergeCell ref="B216:B217"/>
    <mergeCell ref="F216:F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B218:B219"/>
    <mergeCell ref="F218:F219"/>
    <mergeCell ref="Q218:Q219"/>
    <mergeCell ref="R218:R219"/>
    <mergeCell ref="S218:S219"/>
    <mergeCell ref="T218:T219"/>
    <mergeCell ref="U218:U219"/>
    <mergeCell ref="V218:V219"/>
    <mergeCell ref="W218:W219"/>
    <mergeCell ref="X218:X219"/>
    <mergeCell ref="Y218:Y219"/>
    <mergeCell ref="Z218:Z219"/>
    <mergeCell ref="AA218:AA219"/>
    <mergeCell ref="AB218:AB219"/>
    <mergeCell ref="AC218:AC219"/>
    <mergeCell ref="AD218:AD219"/>
    <mergeCell ref="AE218:AE219"/>
    <mergeCell ref="B220:B221"/>
    <mergeCell ref="F220:F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B222:D222"/>
    <mergeCell ref="AE223:AE224"/>
    <mergeCell ref="AD223:AD224"/>
    <mergeCell ref="AC223:AC224"/>
    <mergeCell ref="AB223:AB224"/>
    <mergeCell ref="AA223:AA224"/>
    <mergeCell ref="Z223:Z224"/>
    <mergeCell ref="Y223:Y224"/>
    <mergeCell ref="X223:X224"/>
    <mergeCell ref="W223:W224"/>
    <mergeCell ref="V223:V224"/>
    <mergeCell ref="U223:U224"/>
    <mergeCell ref="T223:T224"/>
    <mergeCell ref="S223:S224"/>
    <mergeCell ref="R223:R224"/>
    <mergeCell ref="Q223:Q224"/>
    <mergeCell ref="F223:F224"/>
    <mergeCell ref="B223:B224"/>
    <mergeCell ref="C223:C224"/>
    <mergeCell ref="AE225:AE226"/>
    <mergeCell ref="AD225:AD226"/>
    <mergeCell ref="AC225:AC226"/>
    <mergeCell ref="AB225:AB226"/>
    <mergeCell ref="AA225:AA226"/>
    <mergeCell ref="Z225:Z226"/>
    <mergeCell ref="Y225:Y226"/>
    <mergeCell ref="X225:X226"/>
    <mergeCell ref="W225:W226"/>
    <mergeCell ref="V225:V226"/>
    <mergeCell ref="U225:U226"/>
    <mergeCell ref="T225:T226"/>
    <mergeCell ref="S225:S226"/>
    <mergeCell ref="R225:R226"/>
    <mergeCell ref="Q225:Q226"/>
    <mergeCell ref="F225:F226"/>
    <mergeCell ref="B225:B226"/>
    <mergeCell ref="AE227:AE228"/>
    <mergeCell ref="AD227:AD228"/>
    <mergeCell ref="AC227:AC228"/>
    <mergeCell ref="AB227:AB228"/>
    <mergeCell ref="AA227:AA228"/>
    <mergeCell ref="Z227:Z228"/>
    <mergeCell ref="Y227:Y228"/>
    <mergeCell ref="X227:X228"/>
    <mergeCell ref="W227:W228"/>
    <mergeCell ref="V227:V228"/>
    <mergeCell ref="U227:U228"/>
    <mergeCell ref="T227:T228"/>
    <mergeCell ref="S227:S228"/>
    <mergeCell ref="R227:R228"/>
    <mergeCell ref="Q227:Q228"/>
    <mergeCell ref="F227:F228"/>
    <mergeCell ref="B227:B228"/>
    <mergeCell ref="AE229:AE230"/>
    <mergeCell ref="AD229:AD230"/>
    <mergeCell ref="AC229:AC230"/>
    <mergeCell ref="AB229:AB230"/>
    <mergeCell ref="AA229:AA230"/>
    <mergeCell ref="Z229:Z230"/>
    <mergeCell ref="Y229:Y230"/>
    <mergeCell ref="X229:X230"/>
    <mergeCell ref="W229:W230"/>
    <mergeCell ref="V229:V230"/>
    <mergeCell ref="U229:U230"/>
    <mergeCell ref="T229:T230"/>
    <mergeCell ref="S229:S230"/>
    <mergeCell ref="R229:R230"/>
    <mergeCell ref="Q229:Q230"/>
    <mergeCell ref="F229:F230"/>
    <mergeCell ref="B229:B230"/>
    <mergeCell ref="B231:D231"/>
    <mergeCell ref="B232:D232"/>
    <mergeCell ref="C200:C201"/>
    <mergeCell ref="C202:C203"/>
    <mergeCell ref="C204:C205"/>
    <mergeCell ref="C206:C207"/>
    <mergeCell ref="C216:C217"/>
    <mergeCell ref="C218:C219"/>
    <mergeCell ref="C220:C221"/>
    <mergeCell ref="C225:C226"/>
    <mergeCell ref="C227:C228"/>
    <mergeCell ref="C229:C230"/>
    <mergeCell ref="C234:C235"/>
    <mergeCell ref="B234:B235"/>
    <mergeCell ref="F234:F235"/>
    <mergeCell ref="Q234:Q235"/>
    <mergeCell ref="R234:R235"/>
    <mergeCell ref="S234:S235"/>
    <mergeCell ref="T234:T235"/>
    <mergeCell ref="U234:U235"/>
    <mergeCell ref="V234:V235"/>
    <mergeCell ref="Y234:Y235"/>
    <mergeCell ref="AB234:AB235"/>
    <mergeCell ref="AC234:AC235"/>
    <mergeCell ref="AD234:AD235"/>
    <mergeCell ref="AE234:AE235"/>
    <mergeCell ref="W234:W235"/>
    <mergeCell ref="X234:X235"/>
    <mergeCell ref="Z234:Z235"/>
    <mergeCell ref="AA234:AA235"/>
    <mergeCell ref="B236:B237"/>
    <mergeCell ref="F236:F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D236:AD237"/>
    <mergeCell ref="AE236:AE237"/>
    <mergeCell ref="AB236:AB237"/>
    <mergeCell ref="AC236:AC237"/>
    <mergeCell ref="C236:C237"/>
    <mergeCell ref="B238:B239"/>
    <mergeCell ref="F238:F239"/>
    <mergeCell ref="Q238:Q239"/>
    <mergeCell ref="R238:R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B239"/>
    <mergeCell ref="AC238:AC239"/>
    <mergeCell ref="AD238:AD239"/>
    <mergeCell ref="AE238:AE239"/>
    <mergeCell ref="C238:C239"/>
    <mergeCell ref="B240:B241"/>
    <mergeCell ref="F240:F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D240:AD241"/>
    <mergeCell ref="AE240:AE241"/>
    <mergeCell ref="AB240:AB241"/>
    <mergeCell ref="AC240:AC241"/>
    <mergeCell ref="C240:C241"/>
    <mergeCell ref="B242:B243"/>
    <mergeCell ref="AD242:AD243"/>
    <mergeCell ref="AC242:AC243"/>
    <mergeCell ref="AB242:AB243"/>
    <mergeCell ref="Y242:Y243"/>
    <mergeCell ref="V242:V243"/>
    <mergeCell ref="U242:U243"/>
    <mergeCell ref="T242:T243"/>
    <mergeCell ref="S242:S243"/>
    <mergeCell ref="R242:R243"/>
    <mergeCell ref="Q242:Q243"/>
    <mergeCell ref="F242:F243"/>
    <mergeCell ref="W242:W243"/>
    <mergeCell ref="X242:X243"/>
    <mergeCell ref="Z242:Z243"/>
    <mergeCell ref="AA242:AA243"/>
    <mergeCell ref="AE242:AE243"/>
    <mergeCell ref="C242:C243"/>
    <mergeCell ref="B244:D244"/>
    <mergeCell ref="C245:C246"/>
    <mergeCell ref="B245:B246"/>
    <mergeCell ref="AE245:AE246"/>
    <mergeCell ref="AD245:AD246"/>
    <mergeCell ref="AC245:AC246"/>
    <mergeCell ref="AB245:AB246"/>
    <mergeCell ref="AA245:AA246"/>
    <mergeCell ref="Z245:Z246"/>
    <mergeCell ref="Y245:Y246"/>
    <mergeCell ref="X245:X246"/>
    <mergeCell ref="W245:W246"/>
    <mergeCell ref="V245:V246"/>
    <mergeCell ref="U245:U246"/>
    <mergeCell ref="T245:T246"/>
    <mergeCell ref="S245:S246"/>
    <mergeCell ref="R245:R246"/>
    <mergeCell ref="Q245:Q246"/>
    <mergeCell ref="F245:F246"/>
    <mergeCell ref="B247:B248"/>
    <mergeCell ref="AE247:AE248"/>
    <mergeCell ref="AD247:AD248"/>
    <mergeCell ref="AC247:AC248"/>
    <mergeCell ref="AB247:AB248"/>
    <mergeCell ref="AA247:AA248"/>
    <mergeCell ref="Z247:Z248"/>
    <mergeCell ref="Y247:Y248"/>
    <mergeCell ref="X247:X248"/>
    <mergeCell ref="W247:W248"/>
    <mergeCell ref="V247:V248"/>
    <mergeCell ref="U247:U248"/>
    <mergeCell ref="T247:T248"/>
    <mergeCell ref="S247:S248"/>
    <mergeCell ref="R247:R248"/>
    <mergeCell ref="Q247:Q248"/>
    <mergeCell ref="F247:F248"/>
    <mergeCell ref="C247:C248"/>
    <mergeCell ref="B249:B250"/>
    <mergeCell ref="F249:F250"/>
    <mergeCell ref="Q249:Q250"/>
    <mergeCell ref="R249:R250"/>
    <mergeCell ref="S249:S250"/>
    <mergeCell ref="T249:T250"/>
    <mergeCell ref="U249:U250"/>
    <mergeCell ref="V249:V250"/>
    <mergeCell ref="W249:W250"/>
    <mergeCell ref="X249:X250"/>
    <mergeCell ref="Y249:Y250"/>
    <mergeCell ref="Z249:Z250"/>
    <mergeCell ref="AA249:AA250"/>
    <mergeCell ref="AB249:AB250"/>
    <mergeCell ref="AC249:AC250"/>
    <mergeCell ref="AD249:AD250"/>
    <mergeCell ref="AE249:AE250"/>
    <mergeCell ref="C249:C250"/>
    <mergeCell ref="AE251:AE252"/>
    <mergeCell ref="AD251:AD252"/>
    <mergeCell ref="AC251:AC252"/>
    <mergeCell ref="AB251:AB252"/>
    <mergeCell ref="AA251:AA252"/>
    <mergeCell ref="Z251:Z252"/>
    <mergeCell ref="Y251:Y252"/>
    <mergeCell ref="X251:X252"/>
    <mergeCell ref="W251:W252"/>
    <mergeCell ref="V251:V252"/>
    <mergeCell ref="U251:U252"/>
    <mergeCell ref="T251:T252"/>
    <mergeCell ref="S251:S252"/>
    <mergeCell ref="R251:R252"/>
    <mergeCell ref="Q251:Q252"/>
    <mergeCell ref="F251:F252"/>
    <mergeCell ref="B251:B252"/>
    <mergeCell ref="C251:C252"/>
    <mergeCell ref="B253:D253"/>
    <mergeCell ref="B279:D279"/>
    <mergeCell ref="B278:D278"/>
    <mergeCell ref="B276:B277"/>
    <mergeCell ref="F276:F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B274:B275"/>
    <mergeCell ref="F274:F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B272:B273"/>
    <mergeCell ref="F272:F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B270:B271"/>
    <mergeCell ref="F270:F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B269:D269"/>
    <mergeCell ref="AE267:AE268"/>
    <mergeCell ref="AD267:AD268"/>
    <mergeCell ref="AC267:AC268"/>
    <mergeCell ref="AB267:AB268"/>
    <mergeCell ref="AA267:AA268"/>
    <mergeCell ref="Z267:Z268"/>
    <mergeCell ref="Y267:Y268"/>
    <mergeCell ref="X267:X268"/>
    <mergeCell ref="W267:W268"/>
    <mergeCell ref="V267:V268"/>
    <mergeCell ref="U267:U268"/>
    <mergeCell ref="T267:T268"/>
    <mergeCell ref="S267:S268"/>
    <mergeCell ref="R267:R268"/>
    <mergeCell ref="Q267:Q268"/>
    <mergeCell ref="F267:F268"/>
    <mergeCell ref="B267:B268"/>
    <mergeCell ref="AE265:AE266"/>
    <mergeCell ref="AD265:AD266"/>
    <mergeCell ref="AC265:AC266"/>
    <mergeCell ref="AB265:AB266"/>
    <mergeCell ref="AA265:AA266"/>
    <mergeCell ref="Z265:Z266"/>
    <mergeCell ref="Y265:Y266"/>
    <mergeCell ref="X265:X266"/>
    <mergeCell ref="W265:W266"/>
    <mergeCell ref="V265:V266"/>
    <mergeCell ref="U265:U266"/>
    <mergeCell ref="T265:T266"/>
    <mergeCell ref="S265:S266"/>
    <mergeCell ref="R265:R266"/>
    <mergeCell ref="Q265:Q266"/>
    <mergeCell ref="F265:F266"/>
    <mergeCell ref="B265:B266"/>
    <mergeCell ref="AE263:AE264"/>
    <mergeCell ref="AD263:AD264"/>
    <mergeCell ref="AC263:AC264"/>
    <mergeCell ref="AB263:AB264"/>
    <mergeCell ref="AA263:AA264"/>
    <mergeCell ref="Z263:Z264"/>
    <mergeCell ref="Y263:Y264"/>
    <mergeCell ref="X263:X264"/>
    <mergeCell ref="W263:W264"/>
    <mergeCell ref="V263:V264"/>
    <mergeCell ref="U263:U264"/>
    <mergeCell ref="T263:T264"/>
    <mergeCell ref="S263:S264"/>
    <mergeCell ref="R263:R264"/>
    <mergeCell ref="Q263:Q264"/>
    <mergeCell ref="F263:F264"/>
    <mergeCell ref="B263:B264"/>
    <mergeCell ref="AE261:AE262"/>
    <mergeCell ref="AD261:AD262"/>
    <mergeCell ref="AC261:AC262"/>
    <mergeCell ref="AB261:AB262"/>
    <mergeCell ref="AA261:AA262"/>
    <mergeCell ref="Z261:Z262"/>
    <mergeCell ref="Y261:Y262"/>
    <mergeCell ref="X261:X262"/>
    <mergeCell ref="W261:W262"/>
    <mergeCell ref="V261:V262"/>
    <mergeCell ref="U261:U262"/>
    <mergeCell ref="T261:T262"/>
    <mergeCell ref="S261:S262"/>
    <mergeCell ref="R261:R262"/>
    <mergeCell ref="Q261:Q262"/>
    <mergeCell ref="F261:F262"/>
    <mergeCell ref="B261:B262"/>
    <mergeCell ref="B260:D260"/>
    <mergeCell ref="B258:B259"/>
    <mergeCell ref="C258:C259"/>
    <mergeCell ref="F258:F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B256:B257"/>
    <mergeCell ref="F256:F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C256:C257"/>
    <mergeCell ref="A234:A279"/>
    <mergeCell ref="B254:B255"/>
    <mergeCell ref="F254:F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C254:C255"/>
    <mergeCell ref="C464:C465"/>
    <mergeCell ref="C462:C463"/>
    <mergeCell ref="C460:C461"/>
    <mergeCell ref="C458:C459"/>
    <mergeCell ref="B467:D467"/>
    <mergeCell ref="B466:D466"/>
    <mergeCell ref="B464:B465"/>
    <mergeCell ref="F464:F465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Y464:Y465"/>
    <mergeCell ref="Z464:Z465"/>
    <mergeCell ref="AA464:AA465"/>
    <mergeCell ref="AB464:AB465"/>
    <mergeCell ref="AC464:AC465"/>
    <mergeCell ref="AD464:AD465"/>
    <mergeCell ref="AE464:AE465"/>
    <mergeCell ref="B462:B463"/>
    <mergeCell ref="F462:F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B462:AB463"/>
    <mergeCell ref="AC462:AC463"/>
    <mergeCell ref="AD462:AD463"/>
    <mergeCell ref="AE462:AE463"/>
    <mergeCell ref="B460:B461"/>
    <mergeCell ref="F460:F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B461"/>
    <mergeCell ref="AC460:AC461"/>
    <mergeCell ref="AD460:AD461"/>
    <mergeCell ref="AE460:AE461"/>
    <mergeCell ref="B458:B459"/>
    <mergeCell ref="F458:F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B459"/>
    <mergeCell ref="AC458:AC459"/>
    <mergeCell ref="AD458:AD459"/>
    <mergeCell ref="AE458:AE459"/>
    <mergeCell ref="B457:D457"/>
    <mergeCell ref="A422:A467"/>
    <mergeCell ref="B455:B456"/>
    <mergeCell ref="F455:F456"/>
    <mergeCell ref="Q455:Q456"/>
    <mergeCell ref="R455:R456"/>
    <mergeCell ref="S455:S456"/>
    <mergeCell ref="T455:T456"/>
    <mergeCell ref="U455:U456"/>
    <mergeCell ref="V455:V456"/>
    <mergeCell ref="W455:W456"/>
    <mergeCell ref="X455:X456"/>
    <mergeCell ref="Y455:Y456"/>
    <mergeCell ref="Z455:Z456"/>
    <mergeCell ref="AA455:AA456"/>
    <mergeCell ref="AB455:AB456"/>
    <mergeCell ref="AC455:AC456"/>
    <mergeCell ref="AD455:AD456"/>
    <mergeCell ref="AE455:AE456"/>
    <mergeCell ref="C536:C537"/>
    <mergeCell ref="C538:C539"/>
    <mergeCell ref="C540:C541"/>
    <mergeCell ref="C967:C968"/>
    <mergeCell ref="AB967:AB968"/>
    <mergeCell ref="AC967:AC968"/>
    <mergeCell ref="T967:T968"/>
    <mergeCell ref="R967:R968"/>
    <mergeCell ref="AD967:AD968"/>
    <mergeCell ref="A967:A1011"/>
    <mergeCell ref="B967:B968"/>
    <mergeCell ref="F967:F968"/>
    <mergeCell ref="Q967:Q968"/>
    <mergeCell ref="S967:S968"/>
    <mergeCell ref="U967:U968"/>
    <mergeCell ref="V967:V968"/>
    <mergeCell ref="W967:W968"/>
    <mergeCell ref="X967:X968"/>
    <mergeCell ref="Y967:Y968"/>
    <mergeCell ref="Z967:Z968"/>
    <mergeCell ref="AA967:AA968"/>
    <mergeCell ref="AE967:AE968"/>
    <mergeCell ref="C969:C970"/>
    <mergeCell ref="AC969:AC970"/>
    <mergeCell ref="AB969:AB970"/>
    <mergeCell ref="T969:T970"/>
    <mergeCell ref="R969:R970"/>
    <mergeCell ref="AD969:AD970"/>
    <mergeCell ref="B969:B970"/>
    <mergeCell ref="F969:F970"/>
    <mergeCell ref="Q969:Q970"/>
    <mergeCell ref="S969:S970"/>
    <mergeCell ref="U969:U970"/>
    <mergeCell ref="V969:V970"/>
    <mergeCell ref="W969:W970"/>
    <mergeCell ref="X969:X970"/>
    <mergeCell ref="Y969:Y970"/>
    <mergeCell ref="Z969:Z970"/>
    <mergeCell ref="AA969:AA970"/>
    <mergeCell ref="AE969:AE970"/>
    <mergeCell ref="C971:C972"/>
    <mergeCell ref="AC971:AC972"/>
    <mergeCell ref="AB971:AB972"/>
    <mergeCell ref="T971:T972"/>
    <mergeCell ref="R971:R972"/>
    <mergeCell ref="AD971:AD972"/>
    <mergeCell ref="B971:B972"/>
    <mergeCell ref="F971:F972"/>
    <mergeCell ref="Q971:Q972"/>
    <mergeCell ref="S971:S972"/>
    <mergeCell ref="U971:U972"/>
    <mergeCell ref="V971:V972"/>
    <mergeCell ref="W971:W972"/>
    <mergeCell ref="X971:X972"/>
    <mergeCell ref="Y971:Y972"/>
    <mergeCell ref="Z971:Z972"/>
    <mergeCell ref="AA971:AA972"/>
    <mergeCell ref="AE971:AE972"/>
    <mergeCell ref="C973:C974"/>
    <mergeCell ref="AC973:AC974"/>
    <mergeCell ref="AB973:AB974"/>
    <mergeCell ref="T973:T974"/>
    <mergeCell ref="R973:R974"/>
    <mergeCell ref="AD973:AD974"/>
    <mergeCell ref="B973:B974"/>
    <mergeCell ref="F973:F974"/>
    <mergeCell ref="Q973:Q974"/>
    <mergeCell ref="S973:S974"/>
    <mergeCell ref="U973:U974"/>
    <mergeCell ref="V973:V974"/>
    <mergeCell ref="W973:W974"/>
    <mergeCell ref="X973:X974"/>
    <mergeCell ref="Y973:Y974"/>
    <mergeCell ref="Z973:Z974"/>
    <mergeCell ref="AA973:AA974"/>
    <mergeCell ref="AE973:AE974"/>
    <mergeCell ref="C975:C976"/>
    <mergeCell ref="AC975:AC976"/>
    <mergeCell ref="AB975:AB976"/>
    <mergeCell ref="T975:T976"/>
    <mergeCell ref="R975:R976"/>
    <mergeCell ref="AD975:AD976"/>
    <mergeCell ref="B975:B976"/>
    <mergeCell ref="F975:F976"/>
    <mergeCell ref="Q975:Q976"/>
    <mergeCell ref="S975:S976"/>
    <mergeCell ref="U975:U976"/>
    <mergeCell ref="V975:V976"/>
    <mergeCell ref="W975:W976"/>
    <mergeCell ref="X975:X976"/>
    <mergeCell ref="Y975:Y976"/>
    <mergeCell ref="Z975:Z976"/>
    <mergeCell ref="AA975:AA976"/>
    <mergeCell ref="AE975:AE976"/>
    <mergeCell ref="B977:D977"/>
    <mergeCell ref="C978:C979"/>
    <mergeCell ref="AC978:AC979"/>
    <mergeCell ref="AB978:AB979"/>
    <mergeCell ref="T978:T979"/>
    <mergeCell ref="R978:R979"/>
    <mergeCell ref="B978:B979"/>
    <mergeCell ref="F978:F979"/>
    <mergeCell ref="Q978:Q979"/>
    <mergeCell ref="S978:S979"/>
    <mergeCell ref="U978:U979"/>
    <mergeCell ref="V978:V979"/>
    <mergeCell ref="W978:W979"/>
    <mergeCell ref="X978:X979"/>
    <mergeCell ref="Y978:Y979"/>
    <mergeCell ref="Z978:Z979"/>
    <mergeCell ref="AA978:AA979"/>
    <mergeCell ref="AD978:AD979"/>
    <mergeCell ref="AE978:AE979"/>
    <mergeCell ref="C980:C981"/>
    <mergeCell ref="AC980:AC981"/>
    <mergeCell ref="AB980:AB981"/>
    <mergeCell ref="T980:T981"/>
    <mergeCell ref="R980:R981"/>
    <mergeCell ref="B980:B981"/>
    <mergeCell ref="F980:F981"/>
    <mergeCell ref="Q980:Q981"/>
    <mergeCell ref="S980:S981"/>
    <mergeCell ref="U980:U981"/>
    <mergeCell ref="V980:V981"/>
    <mergeCell ref="W980:W981"/>
    <mergeCell ref="X980:X981"/>
    <mergeCell ref="Y980:Y981"/>
    <mergeCell ref="Z980:Z981"/>
    <mergeCell ref="AA980:AA981"/>
    <mergeCell ref="AD980:AD981"/>
    <mergeCell ref="AE980:AE981"/>
    <mergeCell ref="C982:C983"/>
    <mergeCell ref="AC982:AC983"/>
    <mergeCell ref="AB982:AB983"/>
    <mergeCell ref="T982:T983"/>
    <mergeCell ref="R982:R983"/>
    <mergeCell ref="B982:B983"/>
    <mergeCell ref="F982:F983"/>
    <mergeCell ref="Q982:Q983"/>
    <mergeCell ref="S982:S983"/>
    <mergeCell ref="U982:U983"/>
    <mergeCell ref="V982:V983"/>
    <mergeCell ref="W982:W983"/>
    <mergeCell ref="X982:X983"/>
    <mergeCell ref="Y982:Y983"/>
    <mergeCell ref="Z982:Z983"/>
    <mergeCell ref="AA982:AA983"/>
    <mergeCell ref="AD982:AD983"/>
    <mergeCell ref="AE982:AE983"/>
    <mergeCell ref="C984:C985"/>
    <mergeCell ref="AC984:AC985"/>
    <mergeCell ref="AB984:AB985"/>
    <mergeCell ref="T984:T985"/>
    <mergeCell ref="R984:R985"/>
    <mergeCell ref="B984:B985"/>
    <mergeCell ref="F984:F985"/>
    <mergeCell ref="Q984:Q985"/>
    <mergeCell ref="S984:S985"/>
    <mergeCell ref="U984:U985"/>
    <mergeCell ref="V984:V985"/>
    <mergeCell ref="W984:W985"/>
    <mergeCell ref="X984:X985"/>
    <mergeCell ref="Y984:Y985"/>
    <mergeCell ref="Z984:Z985"/>
    <mergeCell ref="AA984:AA985"/>
    <mergeCell ref="AD984:AD985"/>
    <mergeCell ref="AE984:AE985"/>
    <mergeCell ref="C986:C987"/>
    <mergeCell ref="AC986:AC987"/>
    <mergeCell ref="AB986:AB987"/>
    <mergeCell ref="T986:T987"/>
    <mergeCell ref="R986:R987"/>
    <mergeCell ref="B986:B987"/>
    <mergeCell ref="F986:F987"/>
    <mergeCell ref="Q986:Q987"/>
    <mergeCell ref="S986:S987"/>
    <mergeCell ref="U986:U987"/>
    <mergeCell ref="V986:V987"/>
    <mergeCell ref="W986:W987"/>
    <mergeCell ref="X986:X987"/>
    <mergeCell ref="Y986:Y987"/>
    <mergeCell ref="Z986:Z987"/>
    <mergeCell ref="AA986:AA987"/>
    <mergeCell ref="AD986:AD987"/>
    <mergeCell ref="AE986:AE987"/>
    <mergeCell ref="B988:D988"/>
    <mergeCell ref="AC989:AC990"/>
    <mergeCell ref="AB989:AB990"/>
    <mergeCell ref="T989:T990"/>
    <mergeCell ref="R989:R990"/>
    <mergeCell ref="B989:B990"/>
    <mergeCell ref="F989:F990"/>
    <mergeCell ref="Q989:Q990"/>
    <mergeCell ref="S989:S990"/>
    <mergeCell ref="U989:U990"/>
    <mergeCell ref="V989:V990"/>
    <mergeCell ref="W989:W990"/>
    <mergeCell ref="X989:X990"/>
    <mergeCell ref="Y989:Y990"/>
    <mergeCell ref="Z989:Z990"/>
    <mergeCell ref="AA989:AA990"/>
    <mergeCell ref="AD989:AD990"/>
    <mergeCell ref="AE989:AE990"/>
    <mergeCell ref="AC991:AC992"/>
    <mergeCell ref="AB991:AB992"/>
    <mergeCell ref="T991:T992"/>
    <mergeCell ref="R991:R992"/>
    <mergeCell ref="B991:B992"/>
    <mergeCell ref="F991:F992"/>
    <mergeCell ref="Q991:Q992"/>
    <mergeCell ref="S991:S992"/>
    <mergeCell ref="U991:U992"/>
    <mergeCell ref="V991:V992"/>
    <mergeCell ref="W991:W992"/>
    <mergeCell ref="X991:X992"/>
    <mergeCell ref="Y991:Y992"/>
    <mergeCell ref="Z991:Z992"/>
    <mergeCell ref="AA991:AA992"/>
    <mergeCell ref="AD991:AD992"/>
    <mergeCell ref="AE991:AE992"/>
    <mergeCell ref="AC993:AC994"/>
    <mergeCell ref="AB993:AB994"/>
    <mergeCell ref="T993:T994"/>
    <mergeCell ref="R993:R994"/>
    <mergeCell ref="B993:B994"/>
    <mergeCell ref="F993:F994"/>
    <mergeCell ref="Q993:Q994"/>
    <mergeCell ref="S993:S994"/>
    <mergeCell ref="U993:U994"/>
    <mergeCell ref="V993:V994"/>
    <mergeCell ref="W993:W994"/>
    <mergeCell ref="X993:X994"/>
    <mergeCell ref="Y993:Y994"/>
    <mergeCell ref="Z993:Z994"/>
    <mergeCell ref="AA993:AA994"/>
    <mergeCell ref="AD993:AD994"/>
    <mergeCell ref="AE993:AE994"/>
    <mergeCell ref="AC995:AC996"/>
    <mergeCell ref="AB995:AB996"/>
    <mergeCell ref="T995:T996"/>
    <mergeCell ref="R995:R996"/>
    <mergeCell ref="B995:B996"/>
    <mergeCell ref="F995:F996"/>
    <mergeCell ref="Q995:Q996"/>
    <mergeCell ref="S995:S996"/>
    <mergeCell ref="U995:U996"/>
    <mergeCell ref="V995:V996"/>
    <mergeCell ref="W995:W996"/>
    <mergeCell ref="X995:X996"/>
    <mergeCell ref="Y995:Y996"/>
    <mergeCell ref="Z995:Z996"/>
    <mergeCell ref="AA995:AA996"/>
    <mergeCell ref="AD995:AD996"/>
    <mergeCell ref="AE995:AE996"/>
    <mergeCell ref="AC997:AC998"/>
    <mergeCell ref="AB997:AB998"/>
    <mergeCell ref="T997:T998"/>
    <mergeCell ref="R997:R998"/>
    <mergeCell ref="B997:B998"/>
    <mergeCell ref="F997:F998"/>
    <mergeCell ref="Q997:Q998"/>
    <mergeCell ref="S997:S998"/>
    <mergeCell ref="U997:U998"/>
    <mergeCell ref="V997:V998"/>
    <mergeCell ref="W997:W998"/>
    <mergeCell ref="X997:X998"/>
    <mergeCell ref="Y997:Y998"/>
    <mergeCell ref="Z997:Z998"/>
    <mergeCell ref="AA997:AA998"/>
    <mergeCell ref="AD997:AD998"/>
    <mergeCell ref="AE997:AE998"/>
    <mergeCell ref="B999:D999"/>
    <mergeCell ref="C1000:C1001"/>
    <mergeCell ref="AC1000:AC1001"/>
    <mergeCell ref="AB1000:AB1001"/>
    <mergeCell ref="T1000:T1001"/>
    <mergeCell ref="R1000:R1001"/>
    <mergeCell ref="B1000:B1001"/>
    <mergeCell ref="F1000:F1001"/>
    <mergeCell ref="Q1000:Q1001"/>
    <mergeCell ref="S1000:S1001"/>
    <mergeCell ref="U1000:U1001"/>
    <mergeCell ref="V1000:V1001"/>
    <mergeCell ref="W1000:W1001"/>
    <mergeCell ref="X1000:X1001"/>
    <mergeCell ref="Y1000:Y1001"/>
    <mergeCell ref="Z1000:Z1001"/>
    <mergeCell ref="AA1000:AA1001"/>
    <mergeCell ref="AD1000:AD1001"/>
    <mergeCell ref="AE1000:AE1001"/>
    <mergeCell ref="C1002:C1003"/>
    <mergeCell ref="AC1002:AC1003"/>
    <mergeCell ref="AB1002:AB1003"/>
    <mergeCell ref="T1002:T1003"/>
    <mergeCell ref="R1002:R1003"/>
    <mergeCell ref="B1002:B1003"/>
    <mergeCell ref="F1002:F1003"/>
    <mergeCell ref="Q1002:Q1003"/>
    <mergeCell ref="S1002:S1003"/>
    <mergeCell ref="U1002:U1003"/>
    <mergeCell ref="V1002:V1003"/>
    <mergeCell ref="W1002:W1003"/>
    <mergeCell ref="X1002:X1003"/>
    <mergeCell ref="Y1002:Y1003"/>
    <mergeCell ref="Z1002:Z1003"/>
    <mergeCell ref="AA1002:AA1003"/>
    <mergeCell ref="AD1002:AD1003"/>
    <mergeCell ref="AE1002:AE1003"/>
    <mergeCell ref="C1004:C1005"/>
    <mergeCell ref="AC1004:AC1005"/>
    <mergeCell ref="AB1004:AB1005"/>
    <mergeCell ref="T1004:T1005"/>
    <mergeCell ref="R1004:R1005"/>
    <mergeCell ref="B1004:B1005"/>
    <mergeCell ref="F1004:F1005"/>
    <mergeCell ref="Q1004:Q1005"/>
    <mergeCell ref="S1004:S1005"/>
    <mergeCell ref="U1004:U1005"/>
    <mergeCell ref="V1004:V1005"/>
    <mergeCell ref="W1004:W1005"/>
    <mergeCell ref="X1004:X1005"/>
    <mergeCell ref="Y1004:Y1005"/>
    <mergeCell ref="Z1004:Z1005"/>
    <mergeCell ref="AA1004:AA1005"/>
    <mergeCell ref="AD1004:AD1005"/>
    <mergeCell ref="AE1004:AE1005"/>
    <mergeCell ref="C1006:C1007"/>
    <mergeCell ref="AC1006:AC1007"/>
    <mergeCell ref="AB1006:AB1007"/>
    <mergeCell ref="T1006:T1007"/>
    <mergeCell ref="R1006:R1007"/>
    <mergeCell ref="B1006:B1007"/>
    <mergeCell ref="F1006:F1007"/>
    <mergeCell ref="Q1006:Q1007"/>
    <mergeCell ref="S1006:S1007"/>
    <mergeCell ref="U1006:U1007"/>
    <mergeCell ref="V1006:V1007"/>
    <mergeCell ref="W1006:W1007"/>
    <mergeCell ref="X1006:X1007"/>
    <mergeCell ref="Y1006:Y1007"/>
    <mergeCell ref="Z1006:Z1007"/>
    <mergeCell ref="AA1006:AA1007"/>
    <mergeCell ref="AD1006:AD1007"/>
    <mergeCell ref="AE1006:AE1007"/>
    <mergeCell ref="C1008:C1009"/>
    <mergeCell ref="AC1008:AC1009"/>
    <mergeCell ref="AB1008:AB1009"/>
    <mergeCell ref="T1008:T1009"/>
    <mergeCell ref="R1008:R1009"/>
    <mergeCell ref="W1008:W1009"/>
    <mergeCell ref="B1008:B1009"/>
    <mergeCell ref="F1008:F1009"/>
    <mergeCell ref="Q1008:Q1009"/>
    <mergeCell ref="S1008:S1009"/>
    <mergeCell ref="U1008:U1009"/>
    <mergeCell ref="V1008:V1009"/>
    <mergeCell ref="X1008:X1009"/>
    <mergeCell ref="Y1008:Y1009"/>
    <mergeCell ref="Z1008:Z1009"/>
    <mergeCell ref="AA1008:AA1009"/>
    <mergeCell ref="AD1008:AD1009"/>
    <mergeCell ref="AE1008:AE1009"/>
    <mergeCell ref="B1010:D1010"/>
    <mergeCell ref="B1011:D1011"/>
    <mergeCell ref="C989:C990"/>
    <mergeCell ref="C991:C992"/>
    <mergeCell ref="C993:C994"/>
    <mergeCell ref="C995:C996"/>
    <mergeCell ref="C997:C998"/>
    <mergeCell ref="C1013:C1014"/>
    <mergeCell ref="AB1013:AB1014"/>
    <mergeCell ref="AC1013:AC1014"/>
    <mergeCell ref="T1013:T1014"/>
    <mergeCell ref="R1013:R1014"/>
    <mergeCell ref="AD1013:AD1014"/>
    <mergeCell ref="A1013:A1057"/>
    <mergeCell ref="B1013:B1014"/>
    <mergeCell ref="F1013:F1014"/>
    <mergeCell ref="Q1013:Q1014"/>
    <mergeCell ref="S1013:S1014"/>
    <mergeCell ref="U1013:U1014"/>
    <mergeCell ref="V1013:V1014"/>
    <mergeCell ref="W1013:W1014"/>
    <mergeCell ref="X1013:X1014"/>
    <mergeCell ref="Y1013:Y1014"/>
    <mergeCell ref="Z1013:Z1014"/>
    <mergeCell ref="AA1013:AA1014"/>
    <mergeCell ref="AE1013:AE1014"/>
    <mergeCell ref="C1015:C1016"/>
    <mergeCell ref="AC1015:AC1016"/>
    <mergeCell ref="AB1015:AB1016"/>
    <mergeCell ref="T1015:T1016"/>
    <mergeCell ref="R1015:R1016"/>
    <mergeCell ref="AD1015:AD1016"/>
    <mergeCell ref="B1015:B1016"/>
    <mergeCell ref="F1015:F1016"/>
    <mergeCell ref="Q1015:Q1016"/>
    <mergeCell ref="S1015:S1016"/>
    <mergeCell ref="U1015:U1016"/>
    <mergeCell ref="V1015:V1016"/>
    <mergeCell ref="W1015:W1016"/>
    <mergeCell ref="X1015:X1016"/>
    <mergeCell ref="Y1015:Y1016"/>
    <mergeCell ref="Z1015:Z1016"/>
    <mergeCell ref="AA1015:AA1016"/>
    <mergeCell ref="AE1015:AE1016"/>
    <mergeCell ref="C1017:C1018"/>
    <mergeCell ref="AC1017:AC1018"/>
    <mergeCell ref="AB1017:AB1018"/>
    <mergeCell ref="T1017:T1018"/>
    <mergeCell ref="R1017:R1018"/>
    <mergeCell ref="AD1017:AD1018"/>
    <mergeCell ref="B1017:B1018"/>
    <mergeCell ref="F1017:F1018"/>
    <mergeCell ref="Q1017:Q1018"/>
    <mergeCell ref="S1017:S1018"/>
    <mergeCell ref="U1017:U1018"/>
    <mergeCell ref="V1017:V1018"/>
    <mergeCell ref="W1017:W1018"/>
    <mergeCell ref="X1017:X1018"/>
    <mergeCell ref="Y1017:Y1018"/>
    <mergeCell ref="Z1017:Z1018"/>
    <mergeCell ref="AA1017:AA1018"/>
    <mergeCell ref="AE1017:AE1018"/>
    <mergeCell ref="C1019:C1020"/>
    <mergeCell ref="AC1019:AC1020"/>
    <mergeCell ref="AB1019:AB1020"/>
    <mergeCell ref="T1019:T1020"/>
    <mergeCell ref="R1019:R1020"/>
    <mergeCell ref="AD1019:AD1020"/>
    <mergeCell ref="B1019:B1020"/>
    <mergeCell ref="F1019:F1020"/>
    <mergeCell ref="Q1019:Q1020"/>
    <mergeCell ref="S1019:S1020"/>
    <mergeCell ref="U1019:U1020"/>
    <mergeCell ref="V1019:V1020"/>
    <mergeCell ref="W1019:W1020"/>
    <mergeCell ref="X1019:X1020"/>
    <mergeCell ref="Y1019:Y1020"/>
    <mergeCell ref="Z1019:Z1020"/>
    <mergeCell ref="AA1019:AA1020"/>
    <mergeCell ref="AE1019:AE1020"/>
    <mergeCell ref="C1021:C1022"/>
    <mergeCell ref="AC1021:AC1022"/>
    <mergeCell ref="AB1021:AB1022"/>
    <mergeCell ref="T1021:T1022"/>
    <mergeCell ref="R1021:R1022"/>
    <mergeCell ref="AD1021:AD1022"/>
    <mergeCell ref="B1021:B1022"/>
    <mergeCell ref="F1021:F1022"/>
    <mergeCell ref="Q1021:Q1022"/>
    <mergeCell ref="S1021:S1022"/>
    <mergeCell ref="U1021:U1022"/>
    <mergeCell ref="V1021:V1022"/>
    <mergeCell ref="W1021:W1022"/>
    <mergeCell ref="X1021:X1022"/>
    <mergeCell ref="Y1021:Y1022"/>
    <mergeCell ref="Z1021:Z1022"/>
    <mergeCell ref="AA1021:AA1022"/>
    <mergeCell ref="AE1021:AE1022"/>
    <mergeCell ref="B1023:D1023"/>
    <mergeCell ref="AC1024:AC1025"/>
    <mergeCell ref="AB1024:AB1025"/>
    <mergeCell ref="T1024:T1025"/>
    <mergeCell ref="R1024:R1025"/>
    <mergeCell ref="B1024:B1025"/>
    <mergeCell ref="F1024:F1025"/>
    <mergeCell ref="Q1024:Q1025"/>
    <mergeCell ref="S1024:S1025"/>
    <mergeCell ref="U1024:U1025"/>
    <mergeCell ref="V1024:V1025"/>
    <mergeCell ref="W1024:W1025"/>
    <mergeCell ref="X1024:X1025"/>
    <mergeCell ref="Y1024:Y1025"/>
    <mergeCell ref="Z1024:Z1025"/>
    <mergeCell ref="AA1024:AA1025"/>
    <mergeCell ref="AD1024:AD1025"/>
    <mergeCell ref="AE1024:AE1025"/>
    <mergeCell ref="AC1026:AC1027"/>
    <mergeCell ref="AB1026:AB1027"/>
    <mergeCell ref="T1026:T1027"/>
    <mergeCell ref="R1026:R1027"/>
    <mergeCell ref="B1026:B1027"/>
    <mergeCell ref="F1026:F1027"/>
    <mergeCell ref="Q1026:Q1027"/>
    <mergeCell ref="S1026:S1027"/>
    <mergeCell ref="U1026:U1027"/>
    <mergeCell ref="V1026:V1027"/>
    <mergeCell ref="W1026:W1027"/>
    <mergeCell ref="X1026:X1027"/>
    <mergeCell ref="Y1026:Y1027"/>
    <mergeCell ref="Z1026:Z1027"/>
    <mergeCell ref="AA1026:AA1027"/>
    <mergeCell ref="AD1026:AD1027"/>
    <mergeCell ref="AE1026:AE1027"/>
    <mergeCell ref="AC1028:AC1029"/>
    <mergeCell ref="AB1028:AB1029"/>
    <mergeCell ref="T1028:T1029"/>
    <mergeCell ref="R1028:R1029"/>
    <mergeCell ref="B1028:B1029"/>
    <mergeCell ref="F1028:F1029"/>
    <mergeCell ref="Q1028:Q1029"/>
    <mergeCell ref="S1028:S1029"/>
    <mergeCell ref="U1028:U1029"/>
    <mergeCell ref="V1028:V1029"/>
    <mergeCell ref="W1028:W1029"/>
    <mergeCell ref="X1028:X1029"/>
    <mergeCell ref="Y1028:Y1029"/>
    <mergeCell ref="Z1028:Z1029"/>
    <mergeCell ref="AA1028:AA1029"/>
    <mergeCell ref="AD1028:AD1029"/>
    <mergeCell ref="AE1028:AE1029"/>
    <mergeCell ref="AC1030:AC1031"/>
    <mergeCell ref="AB1030:AB1031"/>
    <mergeCell ref="T1030:T1031"/>
    <mergeCell ref="R1030:R1031"/>
    <mergeCell ref="B1030:B1031"/>
    <mergeCell ref="F1030:F1031"/>
    <mergeCell ref="Q1030:Q1031"/>
    <mergeCell ref="S1030:S1031"/>
    <mergeCell ref="U1030:U1031"/>
    <mergeCell ref="V1030:V1031"/>
    <mergeCell ref="W1030:W1031"/>
    <mergeCell ref="X1030:X1031"/>
    <mergeCell ref="Y1030:Y1031"/>
    <mergeCell ref="Z1030:Z1031"/>
    <mergeCell ref="AA1030:AA1031"/>
    <mergeCell ref="AD1030:AD1031"/>
    <mergeCell ref="AE1030:AE1031"/>
    <mergeCell ref="AC1032:AC1033"/>
    <mergeCell ref="AB1032:AB1033"/>
    <mergeCell ref="T1032:T1033"/>
    <mergeCell ref="R1032:R1033"/>
    <mergeCell ref="B1032:B1033"/>
    <mergeCell ref="F1032:F1033"/>
    <mergeCell ref="Q1032:Q1033"/>
    <mergeCell ref="S1032:S1033"/>
    <mergeCell ref="U1032:U1033"/>
    <mergeCell ref="V1032:V1033"/>
    <mergeCell ref="W1032:W1033"/>
    <mergeCell ref="X1032:X1033"/>
    <mergeCell ref="Y1032:Y1033"/>
    <mergeCell ref="Z1032:Z1033"/>
    <mergeCell ref="AA1032:AA1033"/>
    <mergeCell ref="AD1032:AD1033"/>
    <mergeCell ref="AE1032:AE1033"/>
    <mergeCell ref="B1034:D1034"/>
    <mergeCell ref="AC1035:AC1036"/>
    <mergeCell ref="AB1035:AB1036"/>
    <mergeCell ref="T1035:T1036"/>
    <mergeCell ref="R1035:R1036"/>
    <mergeCell ref="B1035:B1036"/>
    <mergeCell ref="F1035:F1036"/>
    <mergeCell ref="Q1035:Q1036"/>
    <mergeCell ref="S1035:S1036"/>
    <mergeCell ref="U1035:U1036"/>
    <mergeCell ref="V1035:V1036"/>
    <mergeCell ref="W1035:W1036"/>
    <mergeCell ref="X1035:X1036"/>
    <mergeCell ref="Y1035:Y1036"/>
    <mergeCell ref="Z1035:Z1036"/>
    <mergeCell ref="AA1035:AA1036"/>
    <mergeCell ref="AD1035:AD1036"/>
    <mergeCell ref="AE1035:AE1036"/>
    <mergeCell ref="AC1037:AC1038"/>
    <mergeCell ref="AB1037:AB1038"/>
    <mergeCell ref="T1037:T1038"/>
    <mergeCell ref="R1037:R1038"/>
    <mergeCell ref="B1037:B1038"/>
    <mergeCell ref="F1037:F1038"/>
    <mergeCell ref="Q1037:Q1038"/>
    <mergeCell ref="S1037:S1038"/>
    <mergeCell ref="U1037:U1038"/>
    <mergeCell ref="V1037:V1038"/>
    <mergeCell ref="W1037:W1038"/>
    <mergeCell ref="X1037:X1038"/>
    <mergeCell ref="Y1037:Y1038"/>
    <mergeCell ref="Z1037:Z1038"/>
    <mergeCell ref="AA1037:AA1038"/>
    <mergeCell ref="AD1037:AD1038"/>
    <mergeCell ref="AE1037:AE1038"/>
    <mergeCell ref="AC1039:AC1040"/>
    <mergeCell ref="AB1039:AB1040"/>
    <mergeCell ref="T1039:T1040"/>
    <mergeCell ref="R1039:R1040"/>
    <mergeCell ref="B1039:B1040"/>
    <mergeCell ref="F1039:F1040"/>
    <mergeCell ref="Q1039:Q1040"/>
    <mergeCell ref="S1039:S1040"/>
    <mergeCell ref="U1039:U1040"/>
    <mergeCell ref="V1039:V1040"/>
    <mergeCell ref="W1039:W1040"/>
    <mergeCell ref="X1039:X1040"/>
    <mergeCell ref="Y1039:Y1040"/>
    <mergeCell ref="Z1039:Z1040"/>
    <mergeCell ref="AA1039:AA1040"/>
    <mergeCell ref="AD1039:AD1040"/>
    <mergeCell ref="AE1039:AE1040"/>
    <mergeCell ref="AC1041:AC1042"/>
    <mergeCell ref="AB1041:AB1042"/>
    <mergeCell ref="T1041:T1042"/>
    <mergeCell ref="R1041:R1042"/>
    <mergeCell ref="B1041:B1042"/>
    <mergeCell ref="F1041:F1042"/>
    <mergeCell ref="Q1041:Q1042"/>
    <mergeCell ref="S1041:S1042"/>
    <mergeCell ref="U1041:U1042"/>
    <mergeCell ref="V1041:V1042"/>
    <mergeCell ref="W1041:W1042"/>
    <mergeCell ref="X1041:X1042"/>
    <mergeCell ref="Y1041:Y1042"/>
    <mergeCell ref="Z1041:Z1042"/>
    <mergeCell ref="AA1041:AA1042"/>
    <mergeCell ref="AD1041:AD1042"/>
    <mergeCell ref="AE1041:AE1042"/>
    <mergeCell ref="AC1043:AC1044"/>
    <mergeCell ref="AB1043:AB1044"/>
    <mergeCell ref="T1043:T1044"/>
    <mergeCell ref="R1043:R1044"/>
    <mergeCell ref="B1043:B1044"/>
    <mergeCell ref="F1043:F1044"/>
    <mergeCell ref="Q1043:Q1044"/>
    <mergeCell ref="S1043:S1044"/>
    <mergeCell ref="U1043:U1044"/>
    <mergeCell ref="V1043:V1044"/>
    <mergeCell ref="W1043:W1044"/>
    <mergeCell ref="X1043:X1044"/>
    <mergeCell ref="Y1043:Y1044"/>
    <mergeCell ref="Z1043:Z1044"/>
    <mergeCell ref="AA1043:AA1044"/>
    <mergeCell ref="AD1043:AD1044"/>
    <mergeCell ref="AE1043:AE1044"/>
    <mergeCell ref="B1045:D1045"/>
    <mergeCell ref="AC1046:AC1047"/>
    <mergeCell ref="AB1046:AB1047"/>
    <mergeCell ref="T1046:T1047"/>
    <mergeCell ref="R1046:R1047"/>
    <mergeCell ref="B1046:B1047"/>
    <mergeCell ref="F1046:F1047"/>
    <mergeCell ref="Q1046:Q1047"/>
    <mergeCell ref="S1046:S1047"/>
    <mergeCell ref="U1046:U1047"/>
    <mergeCell ref="V1046:V1047"/>
    <mergeCell ref="W1046:W1047"/>
    <mergeCell ref="X1046:X1047"/>
    <mergeCell ref="Y1046:Y1047"/>
    <mergeCell ref="Z1046:Z1047"/>
    <mergeCell ref="AA1046:AA1047"/>
    <mergeCell ref="AD1046:AD1047"/>
    <mergeCell ref="AE1046:AE1047"/>
    <mergeCell ref="AC1048:AC1049"/>
    <mergeCell ref="AB1048:AB1049"/>
    <mergeCell ref="T1048:T1049"/>
    <mergeCell ref="R1048:R1049"/>
    <mergeCell ref="B1048:B1049"/>
    <mergeCell ref="F1048:F1049"/>
    <mergeCell ref="Q1048:Q1049"/>
    <mergeCell ref="S1048:S1049"/>
    <mergeCell ref="U1048:U1049"/>
    <mergeCell ref="V1048:V1049"/>
    <mergeCell ref="W1048:W1049"/>
    <mergeCell ref="X1048:X1049"/>
    <mergeCell ref="Y1048:Y1049"/>
    <mergeCell ref="Z1048:Z1049"/>
    <mergeCell ref="AA1048:AA1049"/>
    <mergeCell ref="AD1048:AD1049"/>
    <mergeCell ref="AE1048:AE1049"/>
    <mergeCell ref="AC1050:AC1051"/>
    <mergeCell ref="AB1050:AB1051"/>
    <mergeCell ref="T1050:T1051"/>
    <mergeCell ref="R1050:R1051"/>
    <mergeCell ref="B1050:B1051"/>
    <mergeCell ref="F1050:F1051"/>
    <mergeCell ref="Q1050:Q1051"/>
    <mergeCell ref="S1050:S1051"/>
    <mergeCell ref="U1050:U1051"/>
    <mergeCell ref="V1050:V1051"/>
    <mergeCell ref="W1050:W1051"/>
    <mergeCell ref="X1050:X1051"/>
    <mergeCell ref="Y1050:Y1051"/>
    <mergeCell ref="Z1050:Z1051"/>
    <mergeCell ref="AA1050:AA1051"/>
    <mergeCell ref="AD1050:AD1051"/>
    <mergeCell ref="AE1050:AE1051"/>
    <mergeCell ref="AC1052:AC1053"/>
    <mergeCell ref="AB1052:AB1053"/>
    <mergeCell ref="T1052:T1053"/>
    <mergeCell ref="R1052:R1053"/>
    <mergeCell ref="B1052:B1053"/>
    <mergeCell ref="F1052:F1053"/>
    <mergeCell ref="Q1052:Q1053"/>
    <mergeCell ref="S1052:S1053"/>
    <mergeCell ref="U1052:U1053"/>
    <mergeCell ref="V1052:V1053"/>
    <mergeCell ref="W1052:W1053"/>
    <mergeCell ref="X1052:X1053"/>
    <mergeCell ref="Y1052:Y1053"/>
    <mergeCell ref="Z1052:Z1053"/>
    <mergeCell ref="AA1052:AA1053"/>
    <mergeCell ref="AD1052:AD1053"/>
    <mergeCell ref="AE1052:AE1053"/>
    <mergeCell ref="AC1054:AC1055"/>
    <mergeCell ref="AB1054:AB1055"/>
    <mergeCell ref="T1054:T1055"/>
    <mergeCell ref="R1054:R1055"/>
    <mergeCell ref="W1054:W1055"/>
    <mergeCell ref="B1054:B1055"/>
    <mergeCell ref="F1054:F1055"/>
    <mergeCell ref="Q1054:Q1055"/>
    <mergeCell ref="S1054:S1055"/>
    <mergeCell ref="U1054:U1055"/>
    <mergeCell ref="V1054:V1055"/>
    <mergeCell ref="X1054:X1055"/>
    <mergeCell ref="Y1054:Y1055"/>
    <mergeCell ref="Z1054:Z1055"/>
    <mergeCell ref="AA1054:AA1055"/>
    <mergeCell ref="AD1054:AD1055"/>
    <mergeCell ref="AE1054:AE1055"/>
    <mergeCell ref="B1056:D1056"/>
    <mergeCell ref="B1057:D1057"/>
    <mergeCell ref="C1024:C1025"/>
    <mergeCell ref="C1026:C1027"/>
    <mergeCell ref="C1028:C1029"/>
    <mergeCell ref="C1030:C1031"/>
    <mergeCell ref="C1032:C1033"/>
    <mergeCell ref="C1035:C1036"/>
    <mergeCell ref="C1037:C1038"/>
    <mergeCell ref="C1039:C1040"/>
    <mergeCell ref="C1041:C1042"/>
    <mergeCell ref="C1043:C1044"/>
    <mergeCell ref="C1046:C1047"/>
    <mergeCell ref="C1048:C1049"/>
    <mergeCell ref="C1050:C1051"/>
    <mergeCell ref="C1052:C1053"/>
    <mergeCell ref="C1054:C1055"/>
    <mergeCell ref="C1059:C1060"/>
    <mergeCell ref="AB1059:AB1060"/>
    <mergeCell ref="AC1059:AC1060"/>
    <mergeCell ref="T1059:T1060"/>
    <mergeCell ref="R1059:R1060"/>
    <mergeCell ref="AD1059:AD1060"/>
    <mergeCell ref="B1059:B1060"/>
    <mergeCell ref="F1059:F1060"/>
    <mergeCell ref="Q1059:Q1060"/>
    <mergeCell ref="S1059:S1060"/>
    <mergeCell ref="U1059:U1060"/>
    <mergeCell ref="V1059:V1060"/>
    <mergeCell ref="W1059:W1060"/>
    <mergeCell ref="X1059:X1060"/>
    <mergeCell ref="Y1059:Y1060"/>
    <mergeCell ref="Z1059:Z1060"/>
    <mergeCell ref="AA1059:AA1060"/>
    <mergeCell ref="AE1059:AE1060"/>
    <mergeCell ref="C1061:C1062"/>
    <mergeCell ref="AC1061:AC1062"/>
    <mergeCell ref="AB1061:AB1062"/>
    <mergeCell ref="T1061:T1062"/>
    <mergeCell ref="R1061:R1062"/>
    <mergeCell ref="AD1061:AD1062"/>
    <mergeCell ref="B1061:B1062"/>
    <mergeCell ref="F1061:F1062"/>
    <mergeCell ref="Q1061:Q1062"/>
    <mergeCell ref="S1061:S1062"/>
    <mergeCell ref="U1061:U1062"/>
    <mergeCell ref="V1061:V1062"/>
    <mergeCell ref="W1061:W1062"/>
    <mergeCell ref="X1061:X1062"/>
    <mergeCell ref="Y1061:Y1062"/>
    <mergeCell ref="Z1061:Z1062"/>
    <mergeCell ref="AA1061:AA1062"/>
    <mergeCell ref="AE1061:AE1062"/>
    <mergeCell ref="C1063:C1064"/>
    <mergeCell ref="AC1063:AC1064"/>
    <mergeCell ref="AB1063:AB1064"/>
    <mergeCell ref="T1063:T1064"/>
    <mergeCell ref="R1063:R1064"/>
    <mergeCell ref="AD1063:AD1064"/>
    <mergeCell ref="B1063:B1064"/>
    <mergeCell ref="F1063:F1064"/>
    <mergeCell ref="Q1063:Q1064"/>
    <mergeCell ref="S1063:S1064"/>
    <mergeCell ref="U1063:U1064"/>
    <mergeCell ref="V1063:V1064"/>
    <mergeCell ref="W1063:W1064"/>
    <mergeCell ref="X1063:X1064"/>
    <mergeCell ref="Y1063:Y1064"/>
    <mergeCell ref="Z1063:Z1064"/>
    <mergeCell ref="AA1063:AA1064"/>
    <mergeCell ref="AE1063:AE1064"/>
    <mergeCell ref="C1065:C1066"/>
    <mergeCell ref="AC1065:AC1066"/>
    <mergeCell ref="AB1065:AB1066"/>
    <mergeCell ref="T1065:T1066"/>
    <mergeCell ref="R1065:R1066"/>
    <mergeCell ref="AD1065:AD1066"/>
    <mergeCell ref="B1065:B1066"/>
    <mergeCell ref="F1065:F1066"/>
    <mergeCell ref="Q1065:Q1066"/>
    <mergeCell ref="S1065:S1066"/>
    <mergeCell ref="U1065:U1066"/>
    <mergeCell ref="V1065:V1066"/>
    <mergeCell ref="W1065:W1066"/>
    <mergeCell ref="X1065:X1066"/>
    <mergeCell ref="Y1065:Y1066"/>
    <mergeCell ref="Z1065:Z1066"/>
    <mergeCell ref="AA1065:AA1066"/>
    <mergeCell ref="AE1065:AE1066"/>
    <mergeCell ref="C1067:C1068"/>
    <mergeCell ref="AC1067:AC1068"/>
    <mergeCell ref="AB1067:AB1068"/>
    <mergeCell ref="T1067:T1068"/>
    <mergeCell ref="R1067:R1068"/>
    <mergeCell ref="AD1067:AD1068"/>
    <mergeCell ref="B1067:B1068"/>
    <mergeCell ref="F1067:F1068"/>
    <mergeCell ref="Q1067:Q1068"/>
    <mergeCell ref="S1067:S1068"/>
    <mergeCell ref="U1067:U1068"/>
    <mergeCell ref="V1067:V1068"/>
    <mergeCell ref="W1067:W1068"/>
    <mergeCell ref="X1067:X1068"/>
    <mergeCell ref="Y1067:Y1068"/>
    <mergeCell ref="Z1067:Z1068"/>
    <mergeCell ref="AA1067:AA1068"/>
    <mergeCell ref="AE1067:AE1068"/>
    <mergeCell ref="B1069:D1069"/>
    <mergeCell ref="AC1070:AC1071"/>
    <mergeCell ref="AB1070:AB1071"/>
    <mergeCell ref="T1070:T1071"/>
    <mergeCell ref="R1070:R1071"/>
    <mergeCell ref="B1070:B1071"/>
    <mergeCell ref="Q1070:Q1071"/>
    <mergeCell ref="S1070:S1071"/>
    <mergeCell ref="U1070:U1071"/>
    <mergeCell ref="V1070:V1071"/>
    <mergeCell ref="W1070:W1071"/>
    <mergeCell ref="X1070:X1071"/>
    <mergeCell ref="Y1070:Y1071"/>
    <mergeCell ref="Z1070:Z1071"/>
    <mergeCell ref="AA1070:AA1071"/>
    <mergeCell ref="AD1070:AD1071"/>
    <mergeCell ref="AE1070:AE1071"/>
    <mergeCell ref="C1070:C1071"/>
    <mergeCell ref="AC1072:AC1073"/>
    <mergeCell ref="AB1072:AB1073"/>
    <mergeCell ref="T1072:T1073"/>
    <mergeCell ref="R1072:R1073"/>
    <mergeCell ref="B1072:B1073"/>
    <mergeCell ref="Q1072:Q1073"/>
    <mergeCell ref="S1072:S1073"/>
    <mergeCell ref="U1072:U1073"/>
    <mergeCell ref="V1072:V1073"/>
    <mergeCell ref="W1072:W1073"/>
    <mergeCell ref="X1072:X1073"/>
    <mergeCell ref="Y1072:Y1073"/>
    <mergeCell ref="Z1072:Z1073"/>
    <mergeCell ref="AA1072:AA1073"/>
    <mergeCell ref="AD1072:AD1073"/>
    <mergeCell ref="AE1072:AE1073"/>
    <mergeCell ref="AC1074:AC1075"/>
    <mergeCell ref="AB1074:AB1075"/>
    <mergeCell ref="T1074:T1075"/>
    <mergeCell ref="R1074:R1075"/>
    <mergeCell ref="B1074:B1075"/>
    <mergeCell ref="Q1074:Q1075"/>
    <mergeCell ref="S1074:S1075"/>
    <mergeCell ref="U1074:U1075"/>
    <mergeCell ref="V1074:V1075"/>
    <mergeCell ref="W1074:W1075"/>
    <mergeCell ref="X1074:X1075"/>
    <mergeCell ref="Y1074:Y1075"/>
    <mergeCell ref="Z1074:Z1075"/>
    <mergeCell ref="AA1074:AA1075"/>
    <mergeCell ref="AD1074:AD1075"/>
    <mergeCell ref="AE1074:AE1075"/>
    <mergeCell ref="AC1076:AC1077"/>
    <mergeCell ref="AB1076:AB1077"/>
    <mergeCell ref="T1076:T1077"/>
    <mergeCell ref="R1076:R1077"/>
    <mergeCell ref="B1076:B1077"/>
    <mergeCell ref="Q1076:Q1077"/>
    <mergeCell ref="S1076:S1077"/>
    <mergeCell ref="U1076:U1077"/>
    <mergeCell ref="V1076:V1077"/>
    <mergeCell ref="W1076:W1077"/>
    <mergeCell ref="X1076:X1077"/>
    <mergeCell ref="Y1076:Y1077"/>
    <mergeCell ref="Z1076:Z1077"/>
    <mergeCell ref="AA1076:AA1077"/>
    <mergeCell ref="AD1076:AD1077"/>
    <mergeCell ref="AE1076:AE1077"/>
    <mergeCell ref="AC1078:AC1079"/>
    <mergeCell ref="AB1078:AB1079"/>
    <mergeCell ref="T1078:T1079"/>
    <mergeCell ref="R1078:R1079"/>
    <mergeCell ref="B1078:B1079"/>
    <mergeCell ref="Q1078:Q1079"/>
    <mergeCell ref="S1078:S1079"/>
    <mergeCell ref="U1078:U1079"/>
    <mergeCell ref="V1078:V1079"/>
    <mergeCell ref="W1078:W1079"/>
    <mergeCell ref="X1078:X1079"/>
    <mergeCell ref="Y1078:Y1079"/>
    <mergeCell ref="Z1078:Z1079"/>
    <mergeCell ref="AA1078:AA1079"/>
    <mergeCell ref="AD1078:AD1079"/>
    <mergeCell ref="AE1078:AE1079"/>
    <mergeCell ref="B1080:D1080"/>
    <mergeCell ref="F1070:F1071"/>
    <mergeCell ref="F1072:F1073"/>
    <mergeCell ref="F1074:F1075"/>
    <mergeCell ref="F1076:F1077"/>
    <mergeCell ref="F1078:F1079"/>
    <mergeCell ref="C1072:C1073"/>
    <mergeCell ref="C1074:C1075"/>
    <mergeCell ref="C1076:C1077"/>
    <mergeCell ref="C1078:C1079"/>
    <mergeCell ref="C1081:C1083"/>
    <mergeCell ref="F1081:F1083"/>
    <mergeCell ref="R1081:R1083"/>
    <mergeCell ref="T1081:T1083"/>
    <mergeCell ref="W1081:W1083"/>
    <mergeCell ref="AB1081:AB1083"/>
    <mergeCell ref="AC1081:AC1083"/>
    <mergeCell ref="Q1081:Q1083"/>
    <mergeCell ref="S1081:S1083"/>
    <mergeCell ref="V1081:V1083"/>
    <mergeCell ref="Z1081:Z1083"/>
    <mergeCell ref="AA1081:AA1083"/>
    <mergeCell ref="AE1081:AE1083"/>
    <mergeCell ref="B1084:B1086"/>
    <mergeCell ref="C1084:C1086"/>
    <mergeCell ref="F1084:F1086"/>
    <mergeCell ref="R1084:R1086"/>
    <mergeCell ref="T1084:T1086"/>
    <mergeCell ref="W1084:W1086"/>
    <mergeCell ref="AB1084:AB1086"/>
    <mergeCell ref="AC1084:AC1086"/>
    <mergeCell ref="Q1084:Q1086"/>
    <mergeCell ref="S1084:S1086"/>
    <mergeCell ref="V1084:V1086"/>
    <mergeCell ref="Z1084:Z1086"/>
    <mergeCell ref="AE1084:AE1086"/>
    <mergeCell ref="B1087:B1089"/>
    <mergeCell ref="C1087:C1089"/>
    <mergeCell ref="F1087:F1089"/>
    <mergeCell ref="R1087:R1089"/>
    <mergeCell ref="T1087:T1089"/>
    <mergeCell ref="W1087:W1089"/>
    <mergeCell ref="AB1087:AB1089"/>
    <mergeCell ref="AC1087:AC1089"/>
    <mergeCell ref="Q1087:Q1089"/>
    <mergeCell ref="S1087:S1089"/>
    <mergeCell ref="V1087:V1089"/>
    <mergeCell ref="Z1087:Z1089"/>
    <mergeCell ref="AE1087:AE1089"/>
    <mergeCell ref="B1090:B1092"/>
    <mergeCell ref="C1090:C1092"/>
    <mergeCell ref="F1090:F1092"/>
    <mergeCell ref="Q1090:Q1092"/>
    <mergeCell ref="R1090:R1092"/>
    <mergeCell ref="S1090:S1092"/>
    <mergeCell ref="T1090:T1092"/>
    <mergeCell ref="V1090:V1092"/>
    <mergeCell ref="W1090:W1092"/>
    <mergeCell ref="Z1090:Z1092"/>
    <mergeCell ref="AB1090:AB1092"/>
    <mergeCell ref="AC1090:AC1092"/>
    <mergeCell ref="AE1090:AE1092"/>
    <mergeCell ref="B1096:D1096"/>
    <mergeCell ref="B1093:B1095"/>
    <mergeCell ref="C1093:C1095"/>
    <mergeCell ref="F1093:F1095"/>
    <mergeCell ref="Q1093:Q1095"/>
    <mergeCell ref="R1093:R1095"/>
    <mergeCell ref="S1093:S1095"/>
    <mergeCell ref="T1093:T1095"/>
    <mergeCell ref="V1093:V1095"/>
    <mergeCell ref="W1093:W1095"/>
    <mergeCell ref="Z1093:Z1095"/>
    <mergeCell ref="AB1093:AB1095"/>
    <mergeCell ref="AC1093:AC1095"/>
    <mergeCell ref="AE1093:AE1095"/>
    <mergeCell ref="B1097:B1099"/>
    <mergeCell ref="C1097:C1099"/>
    <mergeCell ref="F1097:F1099"/>
    <mergeCell ref="Q1097:Q1099"/>
    <mergeCell ref="R1097:R1099"/>
    <mergeCell ref="S1097:S1099"/>
    <mergeCell ref="T1097:T1099"/>
    <mergeCell ref="V1097:V1099"/>
    <mergeCell ref="W1097:W1099"/>
    <mergeCell ref="Z1097:Z1099"/>
    <mergeCell ref="AB1097:AB1099"/>
    <mergeCell ref="AC1097:AC1099"/>
    <mergeCell ref="AE1097:AE1099"/>
    <mergeCell ref="B1100:B1102"/>
    <mergeCell ref="C1100:C1102"/>
    <mergeCell ref="F1100:F1102"/>
    <mergeCell ref="Q1100:Q1102"/>
    <mergeCell ref="R1100:R1102"/>
    <mergeCell ref="S1100:S1102"/>
    <mergeCell ref="T1100:T1102"/>
    <mergeCell ref="V1100:V1102"/>
    <mergeCell ref="W1100:W1102"/>
    <mergeCell ref="Z1100:Z1102"/>
    <mergeCell ref="AB1100:AB1102"/>
    <mergeCell ref="AC1100:AC1102"/>
    <mergeCell ref="AE1100:AE1102"/>
    <mergeCell ref="B1103:B1105"/>
    <mergeCell ref="C1103:C1105"/>
    <mergeCell ref="F1103:F1105"/>
    <mergeCell ref="Q1103:Q1105"/>
    <mergeCell ref="R1103:R1105"/>
    <mergeCell ref="S1103:S1105"/>
    <mergeCell ref="T1103:T1105"/>
    <mergeCell ref="V1103:V1105"/>
    <mergeCell ref="W1103:W1105"/>
    <mergeCell ref="Z1103:Z1105"/>
    <mergeCell ref="AB1103:AB1105"/>
    <mergeCell ref="AC1103:AC1105"/>
    <mergeCell ref="AE1103:AE1105"/>
    <mergeCell ref="B1106:B1108"/>
    <mergeCell ref="C1106:C1108"/>
    <mergeCell ref="F1106:F1108"/>
    <mergeCell ref="Q1106:Q1108"/>
    <mergeCell ref="R1106:R1108"/>
    <mergeCell ref="S1106:S1108"/>
    <mergeCell ref="T1106:T1108"/>
    <mergeCell ref="V1106:V1108"/>
    <mergeCell ref="W1106:W1108"/>
    <mergeCell ref="Z1106:Z1108"/>
    <mergeCell ref="AB1106:AB1108"/>
    <mergeCell ref="AC1106:AC1108"/>
    <mergeCell ref="AE1106:AE1108"/>
    <mergeCell ref="A1059:A1113"/>
    <mergeCell ref="B1112:D1112"/>
    <mergeCell ref="B1113:D1113"/>
    <mergeCell ref="B1109:B1111"/>
    <mergeCell ref="C1109:C1111"/>
    <mergeCell ref="F1109:F1111"/>
    <mergeCell ref="Q1109:Q1111"/>
    <mergeCell ref="R1109:R1111"/>
    <mergeCell ref="S1109:S1111"/>
    <mergeCell ref="T1109:T1111"/>
    <mergeCell ref="V1109:V1111"/>
    <mergeCell ref="W1109:W1111"/>
    <mergeCell ref="Z1109:Z1111"/>
    <mergeCell ref="AB1109:AB1111"/>
    <mergeCell ref="AC1109:AC1111"/>
    <mergeCell ref="AE1109:AE1111"/>
    <mergeCell ref="AD1081:AD1083"/>
    <mergeCell ref="AD1084:AD1086"/>
    <mergeCell ref="AD1087:AD1089"/>
    <mergeCell ref="AD1090:AD1092"/>
    <mergeCell ref="AD1093:AD1095"/>
    <mergeCell ref="AD1097:AD1099"/>
    <mergeCell ref="AD1100:AD1102"/>
    <mergeCell ref="AD1103:AD1105"/>
    <mergeCell ref="AD1106:AD1108"/>
    <mergeCell ref="AD1109:AD1111"/>
    <mergeCell ref="B1081:B1083"/>
    <mergeCell ref="X1081:X1083"/>
    <mergeCell ref="X1084:X1086"/>
    <mergeCell ref="X1087:X1089"/>
    <mergeCell ref="X1090:X1092"/>
    <mergeCell ref="X1093:X1095"/>
    <mergeCell ref="X1097:X1099"/>
    <mergeCell ref="X1100:X1102"/>
    <mergeCell ref="X1103:X1105"/>
    <mergeCell ref="X1106:X1108"/>
    <mergeCell ref="X1109:X1111"/>
    <mergeCell ref="Y1081:Y1083"/>
    <mergeCell ref="Y1084:Y1086"/>
    <mergeCell ref="Y1087:Y1089"/>
    <mergeCell ref="Y1090:Y1092"/>
    <mergeCell ref="Y1093:Y1095"/>
    <mergeCell ref="Y1097:Y1099"/>
    <mergeCell ref="Y1100:Y1102"/>
    <mergeCell ref="Y1103:Y1105"/>
    <mergeCell ref="Y1106:Y1108"/>
    <mergeCell ref="Y1109:Y1111"/>
    <mergeCell ref="U1081:U1083"/>
    <mergeCell ref="U1084:U1086"/>
    <mergeCell ref="U1087:U1089"/>
    <mergeCell ref="U1090:U1092"/>
    <mergeCell ref="U1093:U1095"/>
    <mergeCell ref="U1097:U1099"/>
    <mergeCell ref="U1100:U1102"/>
    <mergeCell ref="U1103:U1105"/>
    <mergeCell ref="U1106:U1108"/>
    <mergeCell ref="U1109:U1111"/>
    <mergeCell ref="A1115:A1180"/>
    <mergeCell ref="C1154:C1156"/>
    <mergeCell ref="C1157:C1159"/>
    <mergeCell ref="C1160:C1162"/>
    <mergeCell ref="C1163:C1165"/>
    <mergeCell ref="C1170:C1172"/>
    <mergeCell ref="C1173:C1175"/>
    <mergeCell ref="C1176:C1178"/>
    <mergeCell ref="AA1084:AA1086"/>
    <mergeCell ref="AA1087:AA1089"/>
    <mergeCell ref="AA1090:AA1092"/>
    <mergeCell ref="AA1093:AA1095"/>
    <mergeCell ref="AA1097:AA1099"/>
    <mergeCell ref="AA1100:AA1102"/>
    <mergeCell ref="AA1103:AA1105"/>
    <mergeCell ref="AA1106:AA1108"/>
    <mergeCell ref="AA1109:AA1111"/>
    <mergeCell ref="AA1115:AA1117"/>
    <mergeCell ref="AA1118:AA1120"/>
    <mergeCell ref="AA1121:AA1123"/>
    <mergeCell ref="AA1124:AA1126"/>
    <mergeCell ref="AA1128:AA1130"/>
    <mergeCell ref="AA1131:AA1133"/>
    <mergeCell ref="AA1134:AA1136"/>
    <mergeCell ref="AA1137:AA1139"/>
    <mergeCell ref="AA1141:AA1143"/>
    <mergeCell ref="AA1144:AA1146"/>
    <mergeCell ref="AA1147:AA1149"/>
    <mergeCell ref="AA1150:AA1152"/>
    <mergeCell ref="AA1154:AA1156"/>
    <mergeCell ref="AA1157:AA1159"/>
    <mergeCell ref="AA1160:AA1162"/>
    <mergeCell ref="AA1163:AA1165"/>
    <mergeCell ref="AA1167:AA1169"/>
    <mergeCell ref="AA1170:AA1172"/>
    <mergeCell ref="AA1173:AA1175"/>
    <mergeCell ref="AA1176:AA1178"/>
    <mergeCell ref="B1182:B1184"/>
    <mergeCell ref="C1182:C1184"/>
    <mergeCell ref="U1182:U1184"/>
    <mergeCell ref="Y1182:Y1184"/>
    <mergeCell ref="X1182:X1184"/>
    <mergeCell ref="AD1182:AD1184"/>
    <mergeCell ref="AE1182:AE1184"/>
    <mergeCell ref="Z1182:Z1184"/>
    <mergeCell ref="V1182:V1184"/>
    <mergeCell ref="S1182:S1184"/>
    <mergeCell ref="Q1182:Q1184"/>
    <mergeCell ref="AC1182:AC1184"/>
    <mergeCell ref="AB1182:AB1184"/>
    <mergeCell ref="W1182:W1184"/>
    <mergeCell ref="T1182:T1184"/>
    <mergeCell ref="R1182:R1184"/>
    <mergeCell ref="F1182:F1184"/>
    <mergeCell ref="A1182:A1247"/>
    <mergeCell ref="AA1182:AA1184"/>
    <mergeCell ref="C1185:C1187"/>
    <mergeCell ref="B1185:B1187"/>
    <mergeCell ref="U1185:U1187"/>
    <mergeCell ref="Y1185:Y1187"/>
    <mergeCell ref="X1185:X1187"/>
    <mergeCell ref="AD1185:AD1187"/>
    <mergeCell ref="AE1185:AE1187"/>
    <mergeCell ref="Z1185:Z1187"/>
    <mergeCell ref="V1185:V1187"/>
    <mergeCell ref="S1185:S1187"/>
    <mergeCell ref="Q1185:Q1187"/>
    <mergeCell ref="AC1185:AC1187"/>
    <mergeCell ref="AB1185:AB1187"/>
    <mergeCell ref="W1185:W1187"/>
    <mergeCell ref="T1185:T1187"/>
    <mergeCell ref="R1185:R1187"/>
    <mergeCell ref="F1185:F1187"/>
    <mergeCell ref="AA1185:AA1187"/>
    <mergeCell ref="C1188:C1190"/>
    <mergeCell ref="B1188:B1190"/>
    <mergeCell ref="U1188:U1190"/>
    <mergeCell ref="Y1188:Y1190"/>
    <mergeCell ref="X1188:X1190"/>
    <mergeCell ref="AD1188:AD1190"/>
    <mergeCell ref="AE1188:AE1190"/>
    <mergeCell ref="Z1188:Z1190"/>
    <mergeCell ref="V1188:V1190"/>
    <mergeCell ref="S1188:S1190"/>
    <mergeCell ref="Q1188:Q1190"/>
    <mergeCell ref="AC1188:AC1190"/>
    <mergeCell ref="AB1188:AB1190"/>
    <mergeCell ref="W1188:W1190"/>
    <mergeCell ref="T1188:T1190"/>
    <mergeCell ref="R1188:R1190"/>
    <mergeCell ref="F1188:F1190"/>
    <mergeCell ref="AA1188:AA1190"/>
    <mergeCell ref="C1191:C1193"/>
    <mergeCell ref="B1191:B1193"/>
    <mergeCell ref="U1191:U1193"/>
    <mergeCell ref="Y1191:Y1193"/>
    <mergeCell ref="X1191:X1193"/>
    <mergeCell ref="AD1191:AD1193"/>
    <mergeCell ref="AE1191:AE1193"/>
    <mergeCell ref="AC1191:AC1193"/>
    <mergeCell ref="AB1191:AB1193"/>
    <mergeCell ref="Z1191:Z1193"/>
    <mergeCell ref="W1191:W1193"/>
    <mergeCell ref="V1191:V1193"/>
    <mergeCell ref="T1191:T1193"/>
    <mergeCell ref="S1191:S1193"/>
    <mergeCell ref="R1191:R1193"/>
    <mergeCell ref="Q1191:Q1193"/>
    <mergeCell ref="F1191:F1193"/>
    <mergeCell ref="AA1191:AA1193"/>
    <mergeCell ref="B1194:D1194"/>
    <mergeCell ref="B1195:B1197"/>
    <mergeCell ref="C1195:C1197"/>
    <mergeCell ref="B1198:B1200"/>
    <mergeCell ref="B1201:B1203"/>
    <mergeCell ref="B1204:B1206"/>
    <mergeCell ref="B1207:D1207"/>
    <mergeCell ref="C1208:C1210"/>
    <mergeCell ref="B1208:B1210"/>
    <mergeCell ref="B1211:B1213"/>
    <mergeCell ref="C1211:C1213"/>
    <mergeCell ref="B1214:B1216"/>
    <mergeCell ref="C1214:C1216"/>
    <mergeCell ref="B1217:B1219"/>
    <mergeCell ref="C1217:C1219"/>
    <mergeCell ref="B1220:D1220"/>
    <mergeCell ref="B1221:B1223"/>
    <mergeCell ref="C1221:C1223"/>
    <mergeCell ref="B1224:B1226"/>
    <mergeCell ref="C1224:C1226"/>
    <mergeCell ref="B1227:B1229"/>
    <mergeCell ref="C1227:C1229"/>
    <mergeCell ref="B1230:B1232"/>
    <mergeCell ref="C1230:C1232"/>
    <mergeCell ref="B1233:D1233"/>
    <mergeCell ref="C1234:C1236"/>
    <mergeCell ref="B1234:B1236"/>
    <mergeCell ref="B1237:B1239"/>
    <mergeCell ref="C1237:C1239"/>
    <mergeCell ref="B1240:B1242"/>
    <mergeCell ref="C1240:C1242"/>
    <mergeCell ref="B1243:B1245"/>
    <mergeCell ref="C1243:C1245"/>
    <mergeCell ref="B1246:D1246"/>
    <mergeCell ref="B1247:D1247"/>
    <mergeCell ref="C1198:C1200"/>
    <mergeCell ref="C1201:C1203"/>
    <mergeCell ref="C1204:C1206"/>
    <mergeCell ref="U1195:U1197"/>
    <mergeCell ref="Y1195:Y1197"/>
    <mergeCell ref="X1195:X1197"/>
    <mergeCell ref="AD1195:AD1197"/>
    <mergeCell ref="AE1195:AE1197"/>
    <mergeCell ref="Z1195:Z1197"/>
    <mergeCell ref="V1195:V1197"/>
    <mergeCell ref="S1195:S1197"/>
    <mergeCell ref="Q1195:Q1197"/>
    <mergeCell ref="AC1195:AC1197"/>
    <mergeCell ref="AB1195:AB1197"/>
    <mergeCell ref="W1195:W1197"/>
    <mergeCell ref="T1195:T1197"/>
    <mergeCell ref="R1195:R1197"/>
    <mergeCell ref="F1195:F1197"/>
    <mergeCell ref="AA1195:AA1197"/>
    <mergeCell ref="U1198:U1200"/>
    <mergeCell ref="Y1198:Y1200"/>
    <mergeCell ref="X1198:X1200"/>
    <mergeCell ref="AD1198:AD1200"/>
    <mergeCell ref="AE1198:AE1200"/>
    <mergeCell ref="Z1198:Z1200"/>
    <mergeCell ref="V1198:V1200"/>
    <mergeCell ref="S1198:S1200"/>
    <mergeCell ref="Q1198:Q1200"/>
    <mergeCell ref="AC1198:AC1200"/>
    <mergeCell ref="AB1198:AB1200"/>
    <mergeCell ref="W1198:W1200"/>
    <mergeCell ref="T1198:T1200"/>
    <mergeCell ref="R1198:R1200"/>
    <mergeCell ref="F1198:F1200"/>
    <mergeCell ref="AA1198:AA1200"/>
    <mergeCell ref="U1201:U1203"/>
    <mergeCell ref="Y1201:Y1203"/>
    <mergeCell ref="X1201:X1203"/>
    <mergeCell ref="AD1201:AD1203"/>
    <mergeCell ref="AE1201:AE1203"/>
    <mergeCell ref="Z1201:Z1203"/>
    <mergeCell ref="V1201:V1203"/>
    <mergeCell ref="S1201:S1203"/>
    <mergeCell ref="Q1201:Q1203"/>
    <mergeCell ref="AC1201:AC1203"/>
    <mergeCell ref="AB1201:AB1203"/>
    <mergeCell ref="W1201:W1203"/>
    <mergeCell ref="T1201:T1203"/>
    <mergeCell ref="R1201:R1203"/>
    <mergeCell ref="F1201:F1203"/>
    <mergeCell ref="AA1201:AA1203"/>
    <mergeCell ref="U1204:U1206"/>
    <mergeCell ref="Y1204:Y1206"/>
    <mergeCell ref="X1204:X1206"/>
    <mergeCell ref="AD1204:AD1206"/>
    <mergeCell ref="AE1204:AE1206"/>
    <mergeCell ref="AC1204:AC1206"/>
    <mergeCell ref="AB1204:AB1206"/>
    <mergeCell ref="Z1204:Z1206"/>
    <mergeCell ref="W1204:W1206"/>
    <mergeCell ref="V1204:V1206"/>
    <mergeCell ref="T1204:T1206"/>
    <mergeCell ref="S1204:S1206"/>
    <mergeCell ref="R1204:R1206"/>
    <mergeCell ref="Q1204:Q1206"/>
    <mergeCell ref="F1204:F1206"/>
    <mergeCell ref="AA1204:AA1206"/>
    <mergeCell ref="U1208:U1210"/>
    <mergeCell ref="Y1208:Y1210"/>
    <mergeCell ref="X1208:X1210"/>
    <mergeCell ref="AD1208:AD1210"/>
    <mergeCell ref="AE1208:AE1210"/>
    <mergeCell ref="Z1208:Z1210"/>
    <mergeCell ref="V1208:V1210"/>
    <mergeCell ref="S1208:S1210"/>
    <mergeCell ref="Q1208:Q1210"/>
    <mergeCell ref="AC1208:AC1210"/>
    <mergeCell ref="AB1208:AB1210"/>
    <mergeCell ref="W1208:W1210"/>
    <mergeCell ref="T1208:T1210"/>
    <mergeCell ref="R1208:R1210"/>
    <mergeCell ref="F1208:F1210"/>
    <mergeCell ref="AA1208:AA1210"/>
    <mergeCell ref="U1211:U1213"/>
    <mergeCell ref="Y1211:Y1213"/>
    <mergeCell ref="X1211:X1213"/>
    <mergeCell ref="AD1211:AD1213"/>
    <mergeCell ref="AE1211:AE1213"/>
    <mergeCell ref="Z1211:Z1213"/>
    <mergeCell ref="V1211:V1213"/>
    <mergeCell ref="S1211:S1213"/>
    <mergeCell ref="Q1211:Q1213"/>
    <mergeCell ref="AC1211:AC1213"/>
    <mergeCell ref="AB1211:AB1213"/>
    <mergeCell ref="W1211:W1213"/>
    <mergeCell ref="T1211:T1213"/>
    <mergeCell ref="R1211:R1213"/>
    <mergeCell ref="F1211:F1213"/>
    <mergeCell ref="AA1211:AA1213"/>
    <mergeCell ref="U1214:U1216"/>
    <mergeCell ref="Y1214:Y1216"/>
    <mergeCell ref="X1214:X1216"/>
    <mergeCell ref="AD1214:AD1216"/>
    <mergeCell ref="AE1214:AE1216"/>
    <mergeCell ref="Z1214:Z1216"/>
    <mergeCell ref="V1214:V1216"/>
    <mergeCell ref="S1214:S1216"/>
    <mergeCell ref="Q1214:Q1216"/>
    <mergeCell ref="AC1214:AC1216"/>
    <mergeCell ref="AB1214:AB1216"/>
    <mergeCell ref="W1214:W1216"/>
    <mergeCell ref="T1214:T1216"/>
    <mergeCell ref="R1214:R1216"/>
    <mergeCell ref="F1214:F1216"/>
    <mergeCell ref="AA1214:AA1216"/>
    <mergeCell ref="U1217:U1219"/>
    <mergeCell ref="Y1217:Y1219"/>
    <mergeCell ref="X1217:X1219"/>
    <mergeCell ref="AD1217:AD1219"/>
    <mergeCell ref="AE1217:AE1219"/>
    <mergeCell ref="AC1217:AC1219"/>
    <mergeCell ref="AB1217:AB1219"/>
    <mergeCell ref="Z1217:Z1219"/>
    <mergeCell ref="W1217:W1219"/>
    <mergeCell ref="V1217:V1219"/>
    <mergeCell ref="T1217:T1219"/>
    <mergeCell ref="S1217:S1219"/>
    <mergeCell ref="R1217:R1219"/>
    <mergeCell ref="Q1217:Q1219"/>
    <mergeCell ref="F1217:F1219"/>
    <mergeCell ref="AA1217:AA1219"/>
    <mergeCell ref="U1221:U1223"/>
    <mergeCell ref="Y1221:Y1223"/>
    <mergeCell ref="X1221:X1223"/>
    <mergeCell ref="AD1221:AD1223"/>
    <mergeCell ref="AE1221:AE1223"/>
    <mergeCell ref="Z1221:Z1223"/>
    <mergeCell ref="V1221:V1223"/>
    <mergeCell ref="S1221:S1223"/>
    <mergeCell ref="Q1221:Q1223"/>
    <mergeCell ref="AC1221:AC1223"/>
    <mergeCell ref="AB1221:AB1223"/>
    <mergeCell ref="W1221:W1223"/>
    <mergeCell ref="T1221:T1223"/>
    <mergeCell ref="R1221:R1223"/>
    <mergeCell ref="F1221:F1223"/>
    <mergeCell ref="AA1221:AA1223"/>
    <mergeCell ref="U1224:U1226"/>
    <mergeCell ref="Y1224:Y1226"/>
    <mergeCell ref="X1224:X1226"/>
    <mergeCell ref="AD1224:AD1226"/>
    <mergeCell ref="AE1224:AE1226"/>
    <mergeCell ref="Z1224:Z1226"/>
    <mergeCell ref="V1224:V1226"/>
    <mergeCell ref="S1224:S1226"/>
    <mergeCell ref="Q1224:Q1226"/>
    <mergeCell ref="AC1224:AC1226"/>
    <mergeCell ref="AB1224:AB1226"/>
    <mergeCell ref="W1224:W1226"/>
    <mergeCell ref="T1224:T1226"/>
    <mergeCell ref="R1224:R1226"/>
    <mergeCell ref="F1224:F1226"/>
    <mergeCell ref="AA1224:AA1226"/>
    <mergeCell ref="U1227:U1229"/>
    <mergeCell ref="Y1227:Y1229"/>
    <mergeCell ref="X1227:X1229"/>
    <mergeCell ref="AD1227:AD1229"/>
    <mergeCell ref="AE1227:AE1229"/>
    <mergeCell ref="Z1227:Z1229"/>
    <mergeCell ref="V1227:V1229"/>
    <mergeCell ref="S1227:S1229"/>
    <mergeCell ref="Q1227:Q1229"/>
    <mergeCell ref="AC1227:AC1229"/>
    <mergeCell ref="AB1227:AB1229"/>
    <mergeCell ref="W1227:W1229"/>
    <mergeCell ref="T1227:T1229"/>
    <mergeCell ref="R1227:R1229"/>
    <mergeCell ref="F1227:F1229"/>
    <mergeCell ref="AA1227:AA1229"/>
    <mergeCell ref="U1230:U1232"/>
    <mergeCell ref="Y1230:Y1232"/>
    <mergeCell ref="X1230:X1232"/>
    <mergeCell ref="AD1230:AD1232"/>
    <mergeCell ref="AE1230:AE1232"/>
    <mergeCell ref="AC1230:AC1232"/>
    <mergeCell ref="AB1230:AB1232"/>
    <mergeCell ref="Z1230:Z1232"/>
    <mergeCell ref="W1230:W1232"/>
    <mergeCell ref="V1230:V1232"/>
    <mergeCell ref="T1230:T1232"/>
    <mergeCell ref="S1230:S1232"/>
    <mergeCell ref="R1230:R1232"/>
    <mergeCell ref="Q1230:Q1232"/>
    <mergeCell ref="F1230:F1232"/>
    <mergeCell ref="AA1230:AA1232"/>
    <mergeCell ref="U1234:U1236"/>
    <mergeCell ref="Y1234:Y1236"/>
    <mergeCell ref="X1234:X1236"/>
    <mergeCell ref="AD1234:AD1236"/>
    <mergeCell ref="AE1234:AE1236"/>
    <mergeCell ref="Z1234:Z1236"/>
    <mergeCell ref="V1234:V1236"/>
    <mergeCell ref="S1234:S1236"/>
    <mergeCell ref="Q1234:Q1236"/>
    <mergeCell ref="AC1234:AC1236"/>
    <mergeCell ref="AB1234:AB1236"/>
    <mergeCell ref="W1234:W1236"/>
    <mergeCell ref="T1234:T1236"/>
    <mergeCell ref="R1234:R1236"/>
    <mergeCell ref="F1234:F1236"/>
    <mergeCell ref="AA1234:AA1236"/>
    <mergeCell ref="U1237:U1239"/>
    <mergeCell ref="Y1237:Y1239"/>
    <mergeCell ref="X1237:X1239"/>
    <mergeCell ref="AD1237:AD1239"/>
    <mergeCell ref="AE1237:AE1239"/>
    <mergeCell ref="Z1237:Z1239"/>
    <mergeCell ref="V1237:V1239"/>
    <mergeCell ref="S1237:S1239"/>
    <mergeCell ref="Q1237:Q1239"/>
    <mergeCell ref="AC1237:AC1239"/>
    <mergeCell ref="AB1237:AB1239"/>
    <mergeCell ref="W1237:W1239"/>
    <mergeCell ref="T1237:T1239"/>
    <mergeCell ref="R1237:R1239"/>
    <mergeCell ref="F1237:F1239"/>
    <mergeCell ref="AA1237:AA1239"/>
    <mergeCell ref="U1240:U1242"/>
    <mergeCell ref="Y1240:Y1242"/>
    <mergeCell ref="X1240:X1242"/>
    <mergeCell ref="AD1240:AD1242"/>
    <mergeCell ref="AE1240:AE1242"/>
    <mergeCell ref="Z1240:Z1242"/>
    <mergeCell ref="V1240:V1242"/>
    <mergeCell ref="S1240:S1242"/>
    <mergeCell ref="Q1240:Q1242"/>
    <mergeCell ref="AC1240:AC1242"/>
    <mergeCell ref="AB1240:AB1242"/>
    <mergeCell ref="W1240:W1242"/>
    <mergeCell ref="T1240:T1242"/>
    <mergeCell ref="R1240:R1242"/>
    <mergeCell ref="F1240:F1242"/>
    <mergeCell ref="AA1240:AA1242"/>
    <mergeCell ref="U1243:U1245"/>
    <mergeCell ref="Y1243:Y1245"/>
    <mergeCell ref="X1243:X1245"/>
    <mergeCell ref="AD1243:AD1245"/>
    <mergeCell ref="AE1243:AE1245"/>
    <mergeCell ref="AC1243:AC1245"/>
    <mergeCell ref="AB1243:AB1245"/>
    <mergeCell ref="Z1243:Z1245"/>
    <mergeCell ref="W1243:W1245"/>
    <mergeCell ref="V1243:V1245"/>
    <mergeCell ref="T1243:T1245"/>
    <mergeCell ref="S1243:S1245"/>
    <mergeCell ref="R1243:R1245"/>
    <mergeCell ref="Q1243:Q1245"/>
    <mergeCell ref="F1243:F1245"/>
    <mergeCell ref="AA1243:AA1245"/>
    <mergeCell ref="B1249:B1251"/>
    <mergeCell ref="C1249:C1251"/>
    <mergeCell ref="U1249:U1251"/>
    <mergeCell ref="Y1249:Y1251"/>
    <mergeCell ref="X1249:X1251"/>
    <mergeCell ref="AD1249:AD1251"/>
    <mergeCell ref="AE1249:AE1251"/>
    <mergeCell ref="Z1249:Z1251"/>
    <mergeCell ref="V1249:V1251"/>
    <mergeCell ref="S1249:S1251"/>
    <mergeCell ref="Q1249:Q1251"/>
    <mergeCell ref="AC1249:AC1251"/>
    <mergeCell ref="AB1249:AB1251"/>
    <mergeCell ref="W1249:W1251"/>
    <mergeCell ref="T1249:T1251"/>
    <mergeCell ref="R1249:R1251"/>
    <mergeCell ref="F1249:F1251"/>
    <mergeCell ref="AA1249:AA1251"/>
    <mergeCell ref="C1252:C1254"/>
    <mergeCell ref="B1252:B1254"/>
    <mergeCell ref="U1252:U1254"/>
    <mergeCell ref="Y1252:Y1254"/>
    <mergeCell ref="X1252:X1254"/>
    <mergeCell ref="AD1252:AD1254"/>
    <mergeCell ref="AE1252:AE1254"/>
    <mergeCell ref="Z1252:Z1254"/>
    <mergeCell ref="V1252:V1254"/>
    <mergeCell ref="S1252:S1254"/>
    <mergeCell ref="Q1252:Q1254"/>
    <mergeCell ref="AC1252:AC1254"/>
    <mergeCell ref="AB1252:AB1254"/>
    <mergeCell ref="W1252:W1254"/>
    <mergeCell ref="T1252:T1254"/>
    <mergeCell ref="R1252:R1254"/>
    <mergeCell ref="F1252:F1254"/>
    <mergeCell ref="AA1252:AA1254"/>
    <mergeCell ref="C1255:C1257"/>
    <mergeCell ref="B1255:B1257"/>
    <mergeCell ref="U1255:U1257"/>
    <mergeCell ref="Y1255:Y1257"/>
    <mergeCell ref="X1255:X1257"/>
    <mergeCell ref="AD1255:AD1257"/>
    <mergeCell ref="AE1255:AE1257"/>
    <mergeCell ref="Z1255:Z1257"/>
    <mergeCell ref="V1255:V1257"/>
    <mergeCell ref="S1255:S1257"/>
    <mergeCell ref="Q1255:Q1257"/>
    <mergeCell ref="AC1255:AC1257"/>
    <mergeCell ref="AB1255:AB1257"/>
    <mergeCell ref="W1255:W1257"/>
    <mergeCell ref="T1255:T1257"/>
    <mergeCell ref="R1255:R1257"/>
    <mergeCell ref="F1255:F1257"/>
    <mergeCell ref="AA1255:AA1257"/>
    <mergeCell ref="C1258:C1260"/>
    <mergeCell ref="B1258:B1260"/>
    <mergeCell ref="U1258:U1260"/>
    <mergeCell ref="Y1258:Y1260"/>
    <mergeCell ref="X1258:X1260"/>
    <mergeCell ref="AD1258:AD1260"/>
    <mergeCell ref="AE1258:AE1260"/>
    <mergeCell ref="AC1258:AC1260"/>
    <mergeCell ref="AB1258:AB1260"/>
    <mergeCell ref="Z1258:Z1260"/>
    <mergeCell ref="W1258:W1260"/>
    <mergeCell ref="V1258:V1260"/>
    <mergeCell ref="T1258:T1260"/>
    <mergeCell ref="S1258:S1260"/>
    <mergeCell ref="R1258:R1260"/>
    <mergeCell ref="Q1258:Q1260"/>
    <mergeCell ref="F1258:F1260"/>
    <mergeCell ref="AA1258:AA1260"/>
    <mergeCell ref="B1261:D1261"/>
    <mergeCell ref="B1262:B1264"/>
    <mergeCell ref="C1262:C1264"/>
    <mergeCell ref="U1262:U1264"/>
    <mergeCell ref="Y1262:Y1264"/>
    <mergeCell ref="X1262:X1264"/>
    <mergeCell ref="AD1262:AD1264"/>
    <mergeCell ref="AE1262:AE1264"/>
    <mergeCell ref="Z1262:Z1264"/>
    <mergeCell ref="V1262:V1264"/>
    <mergeCell ref="S1262:S1264"/>
    <mergeCell ref="Q1262:Q1264"/>
    <mergeCell ref="AC1262:AC1264"/>
    <mergeCell ref="AB1262:AB1264"/>
    <mergeCell ref="W1262:W1264"/>
    <mergeCell ref="T1262:T1264"/>
    <mergeCell ref="R1262:R1264"/>
    <mergeCell ref="F1262:F1264"/>
    <mergeCell ref="AA1262:AA1264"/>
    <mergeCell ref="B1265:B1267"/>
    <mergeCell ref="C1265:C1267"/>
    <mergeCell ref="F1265:F1267"/>
    <mergeCell ref="R1265:R1267"/>
    <mergeCell ref="T1265:T1267"/>
    <mergeCell ref="AB1265:AB1267"/>
    <mergeCell ref="AC1265:AC1267"/>
    <mergeCell ref="B1268:B1270"/>
    <mergeCell ref="C1268:C1270"/>
    <mergeCell ref="F1268:F1270"/>
    <mergeCell ref="R1268:R1270"/>
    <mergeCell ref="T1268:T1270"/>
    <mergeCell ref="W1268:W1270"/>
    <mergeCell ref="AB1268:AB1270"/>
    <mergeCell ref="AC1268:AC1270"/>
    <mergeCell ref="B1271:B1273"/>
    <mergeCell ref="C1271:C1273"/>
    <mergeCell ref="F1271:F1273"/>
    <mergeCell ref="R1271:R1273"/>
    <mergeCell ref="T1271:T1273"/>
    <mergeCell ref="W1271:W1273"/>
    <mergeCell ref="AB1271:AB1273"/>
    <mergeCell ref="AC1271:AC1273"/>
    <mergeCell ref="Q1265:Q1267"/>
    <mergeCell ref="Q1268:Q1270"/>
    <mergeCell ref="Q1271:Q1273"/>
    <mergeCell ref="S1265:S1267"/>
    <mergeCell ref="S1268:S1270"/>
    <mergeCell ref="S1271:S1273"/>
    <mergeCell ref="U1265:U1267"/>
    <mergeCell ref="U1268:U1270"/>
    <mergeCell ref="U1271:U1273"/>
    <mergeCell ref="V1265:V1267"/>
    <mergeCell ref="V1268:V1270"/>
    <mergeCell ref="V1271:V1273"/>
    <mergeCell ref="W1265:W1267"/>
    <mergeCell ref="X1265:X1267"/>
    <mergeCell ref="X1268:X1270"/>
    <mergeCell ref="X1271:X1273"/>
    <mergeCell ref="Y1265:Y1267"/>
    <mergeCell ref="Y1268:Y1270"/>
    <mergeCell ref="Y1271:Y1273"/>
    <mergeCell ref="Z1265:Z1267"/>
    <mergeCell ref="Z1268:Z1270"/>
    <mergeCell ref="Z1271:Z1273"/>
    <mergeCell ref="AA1265:AA1267"/>
    <mergeCell ref="AA1268:AA1270"/>
    <mergeCell ref="AA1271:AA1273"/>
    <mergeCell ref="AD1265:AD1267"/>
    <mergeCell ref="AD1268:AD1270"/>
    <mergeCell ref="AD1271:AD1273"/>
    <mergeCell ref="AE1265:AE1267"/>
    <mergeCell ref="AE1268:AE1270"/>
    <mergeCell ref="AE1271:AE1273"/>
    <mergeCell ref="B1275:B1277"/>
    <mergeCell ref="C1275:C1277"/>
    <mergeCell ref="F1275:F1277"/>
    <mergeCell ref="R1275:R1277"/>
    <mergeCell ref="T1275:T1277"/>
    <mergeCell ref="AB1275:AB1277"/>
    <mergeCell ref="AC1275:AC1277"/>
    <mergeCell ref="Q1275:Q1277"/>
    <mergeCell ref="S1275:S1277"/>
    <mergeCell ref="W1275:W1277"/>
    <mergeCell ref="U1275:U1277"/>
    <mergeCell ref="V1275:V1277"/>
    <mergeCell ref="X1275:X1277"/>
    <mergeCell ref="Y1275:Y1277"/>
    <mergeCell ref="Z1275:Z1277"/>
    <mergeCell ref="AA1275:AA1277"/>
    <mergeCell ref="AD1275:AD1277"/>
    <mergeCell ref="AE1275:AE1277"/>
    <mergeCell ref="B1278:B1280"/>
    <mergeCell ref="C1278:C1280"/>
    <mergeCell ref="F1278:F1280"/>
    <mergeCell ref="R1278:R1280"/>
    <mergeCell ref="T1278:T1280"/>
    <mergeCell ref="W1278:W1280"/>
    <mergeCell ref="AB1278:AB1280"/>
    <mergeCell ref="AC1278:AC1280"/>
    <mergeCell ref="AE1278:AE1280"/>
    <mergeCell ref="AD1278:AD1280"/>
    <mergeCell ref="AA1278:AA1280"/>
    <mergeCell ref="Z1278:Z1280"/>
    <mergeCell ref="Y1278:Y1280"/>
    <mergeCell ref="X1278:X1280"/>
    <mergeCell ref="V1278:V1280"/>
    <mergeCell ref="U1278:U1280"/>
    <mergeCell ref="S1278:S1280"/>
    <mergeCell ref="Q1278:Q1280"/>
    <mergeCell ref="B1281:B1283"/>
    <mergeCell ref="C1281:C1283"/>
    <mergeCell ref="F1281:F1283"/>
    <mergeCell ref="Q1281:Q1283"/>
    <mergeCell ref="R1281:R1283"/>
    <mergeCell ref="T1281:T1283"/>
    <mergeCell ref="W1281:W1283"/>
    <mergeCell ref="AB1281:AB1283"/>
    <mergeCell ref="AC1281:AC1283"/>
    <mergeCell ref="AE1281:AE1283"/>
    <mergeCell ref="AD1281:AD1283"/>
    <mergeCell ref="AA1281:AA1283"/>
    <mergeCell ref="Z1281:Z1283"/>
    <mergeCell ref="Y1281:Y1283"/>
    <mergeCell ref="X1281:X1283"/>
    <mergeCell ref="V1281:V1283"/>
    <mergeCell ref="U1281:U1283"/>
    <mergeCell ref="S1281:S1283"/>
    <mergeCell ref="B1291:B1293"/>
    <mergeCell ref="C1291:C1293"/>
    <mergeCell ref="F1291:F1293"/>
    <mergeCell ref="R1291:R1293"/>
    <mergeCell ref="T1291:T1293"/>
    <mergeCell ref="W1291:W1293"/>
    <mergeCell ref="AB1291:AB1293"/>
    <mergeCell ref="AC1291:AC1293"/>
    <mergeCell ref="AE1291:AE1293"/>
    <mergeCell ref="AD1291:AD1293"/>
    <mergeCell ref="AA1291:AA1293"/>
    <mergeCell ref="Z1291:Z1293"/>
    <mergeCell ref="Y1291:Y1293"/>
    <mergeCell ref="X1291:X1293"/>
    <mergeCell ref="V1291:V1293"/>
    <mergeCell ref="V1288:V1290"/>
    <mergeCell ref="U1291:U1293"/>
    <mergeCell ref="S1291:S1293"/>
    <mergeCell ref="Q1291:Q1293"/>
    <mergeCell ref="B1294:B1296"/>
    <mergeCell ref="C1294:C1296"/>
    <mergeCell ref="F1294:F1296"/>
    <mergeCell ref="R1294:R1296"/>
    <mergeCell ref="S1294:S1296"/>
    <mergeCell ref="T1294:T1296"/>
    <mergeCell ref="U1294:U1296"/>
    <mergeCell ref="V1294:V1296"/>
    <mergeCell ref="W1294:W1296"/>
    <mergeCell ref="X1294:X1296"/>
    <mergeCell ref="Y1294:Y1296"/>
    <mergeCell ref="Z1294:Z1296"/>
    <mergeCell ref="AA1294:AA1296"/>
    <mergeCell ref="AB1294:AB1296"/>
    <mergeCell ref="AC1294:AC1296"/>
    <mergeCell ref="AD1294:AD1296"/>
    <mergeCell ref="AE1294:AE1296"/>
    <mergeCell ref="B1297:B1299"/>
    <mergeCell ref="C1297:C1299"/>
    <mergeCell ref="F1297:F1299"/>
    <mergeCell ref="Q1297:Q1299"/>
    <mergeCell ref="R1297:R1299"/>
    <mergeCell ref="S1297:S1299"/>
    <mergeCell ref="T1297:T1299"/>
    <mergeCell ref="U1297:U1299"/>
    <mergeCell ref="V1297:V1299"/>
    <mergeCell ref="W1297:W1299"/>
    <mergeCell ref="X1297:X1299"/>
    <mergeCell ref="Y1297:Y1299"/>
    <mergeCell ref="Z1297:Z1299"/>
    <mergeCell ref="AA1297:AA1299"/>
    <mergeCell ref="AB1297:AB1299"/>
    <mergeCell ref="AC1297:AC1299"/>
    <mergeCell ref="AD1297:AD1299"/>
    <mergeCell ref="AE1297:AE1299"/>
    <mergeCell ref="B1313:D1313"/>
    <mergeCell ref="B1314:D1314"/>
    <mergeCell ref="A1249:A1314"/>
    <mergeCell ref="B1301:B1303"/>
    <mergeCell ref="B1304:B1306"/>
    <mergeCell ref="B1307:B1309"/>
    <mergeCell ref="B1310:B1312"/>
    <mergeCell ref="C1301:C1303"/>
    <mergeCell ref="C1304:C1306"/>
    <mergeCell ref="C1307:C1309"/>
    <mergeCell ref="C1310:C1312"/>
    <mergeCell ref="F1301:F1303"/>
    <mergeCell ref="F1304:F1306"/>
    <mergeCell ref="F1307:F1309"/>
    <mergeCell ref="F1310:F1312"/>
    <mergeCell ref="Q1301:Q1303"/>
    <mergeCell ref="Q1304:Q1306"/>
    <mergeCell ref="Q1307:Q1309"/>
    <mergeCell ref="Q1310:Q1312"/>
    <mergeCell ref="R1301:R1303"/>
    <mergeCell ref="R1304:R1306"/>
    <mergeCell ref="R1307:R1309"/>
    <mergeCell ref="R1310:R1312"/>
    <mergeCell ref="T1301:T1303"/>
    <mergeCell ref="T1304:T1306"/>
    <mergeCell ref="T1307:T1309"/>
    <mergeCell ref="T1310:T1312"/>
    <mergeCell ref="W1301:W1303"/>
    <mergeCell ref="W1304:W1306"/>
    <mergeCell ref="W1307:W1309"/>
    <mergeCell ref="W1310:W1312"/>
    <mergeCell ref="AB1301:AB1303"/>
    <mergeCell ref="AC1301:AC1303"/>
    <mergeCell ref="AB1304:AB1306"/>
    <mergeCell ref="AC1304:AC1306"/>
    <mergeCell ref="AB1307:AB1309"/>
    <mergeCell ref="AC1307:AC1309"/>
    <mergeCell ref="AB1310:AB1312"/>
    <mergeCell ref="AC1310:AC1312"/>
    <mergeCell ref="AE1301:AE1303"/>
    <mergeCell ref="AE1304:AE1306"/>
    <mergeCell ref="AE1307:AE1309"/>
    <mergeCell ref="AE1310:AE1312"/>
    <mergeCell ref="AD1301:AD1303"/>
    <mergeCell ref="AD1304:AD1306"/>
    <mergeCell ref="AD1307:AD1309"/>
    <mergeCell ref="AD1310:AD1312"/>
    <mergeCell ref="AA1301:AA1303"/>
    <mergeCell ref="AA1304:AA1306"/>
    <mergeCell ref="AA1307:AA1309"/>
    <mergeCell ref="AA1310:AA1312"/>
    <mergeCell ref="Z1301:Z1303"/>
    <mergeCell ref="Z1304:Z1306"/>
    <mergeCell ref="Z1307:Z1309"/>
    <mergeCell ref="Z1310:Z1312"/>
    <mergeCell ref="Y1301:Y1303"/>
    <mergeCell ref="Y1304:Y1306"/>
    <mergeCell ref="Y1307:Y1309"/>
    <mergeCell ref="Y1310:Y1312"/>
    <mergeCell ref="X1301:X1303"/>
    <mergeCell ref="X1304:X1306"/>
    <mergeCell ref="X1307:X1309"/>
    <mergeCell ref="X1310:X1312"/>
    <mergeCell ref="V1301:V1303"/>
    <mergeCell ref="V1304:V1306"/>
    <mergeCell ref="V1307:V1309"/>
    <mergeCell ref="V1310:V1312"/>
    <mergeCell ref="U1301:U1303"/>
    <mergeCell ref="U1304:U1306"/>
    <mergeCell ref="U1307:U1309"/>
    <mergeCell ref="U1310:U1312"/>
    <mergeCell ref="S1301:S1303"/>
    <mergeCell ref="S1304:S1306"/>
    <mergeCell ref="S1307:S1309"/>
    <mergeCell ref="S1310:S1312"/>
    <mergeCell ref="Q1294:Q1296"/>
    <mergeCell ref="F1316:F1317"/>
    <mergeCell ref="B1352:D1352"/>
    <mergeCell ref="B1316:B1317"/>
    <mergeCell ref="C1316:C1317"/>
    <mergeCell ref="B1318:B1319"/>
    <mergeCell ref="C1318:C1319"/>
    <mergeCell ref="B1320:B1321"/>
    <mergeCell ref="C1320:C1321"/>
    <mergeCell ref="B1322:B1323"/>
    <mergeCell ref="C1322:C1323"/>
    <mergeCell ref="B1325:B1326"/>
    <mergeCell ref="C1325:C1326"/>
    <mergeCell ref="B1327:B1328"/>
    <mergeCell ref="C1327:C1328"/>
    <mergeCell ref="B1329:B1330"/>
    <mergeCell ref="C1329:C1330"/>
    <mergeCell ref="B1331:B1332"/>
    <mergeCell ref="C1331:C1332"/>
    <mergeCell ref="B1334:B1335"/>
    <mergeCell ref="C1334:C1335"/>
    <mergeCell ref="B1336:B1337"/>
    <mergeCell ref="C1336:C1337"/>
    <mergeCell ref="B1338:B1339"/>
    <mergeCell ref="C1338:C1339"/>
    <mergeCell ref="B1340:B1341"/>
    <mergeCell ref="C1340:C1341"/>
    <mergeCell ref="B1343:B1344"/>
    <mergeCell ref="C1343:C1344"/>
    <mergeCell ref="B1345:B1346"/>
    <mergeCell ref="C1345:C1346"/>
    <mergeCell ref="B1347:B1348"/>
    <mergeCell ref="C1347:C1348"/>
    <mergeCell ref="B1349:B1350"/>
    <mergeCell ref="C1349:C1350"/>
    <mergeCell ref="F1318:F1319"/>
    <mergeCell ref="F1320:F1321"/>
    <mergeCell ref="F1322:F1323"/>
    <mergeCell ref="F1325:F1326"/>
    <mergeCell ref="F1327:F1328"/>
    <mergeCell ref="F1329:F1330"/>
    <mergeCell ref="F1331:F1332"/>
    <mergeCell ref="F1334:F1335"/>
    <mergeCell ref="F1336:F1337"/>
    <mergeCell ref="F1338:F1339"/>
    <mergeCell ref="F1340:F1341"/>
    <mergeCell ref="F1343:F1344"/>
    <mergeCell ref="F1345:F1346"/>
    <mergeCell ref="F1347:F1348"/>
    <mergeCell ref="F1349:F1350"/>
    <mergeCell ref="AC1343:AC1344"/>
    <mergeCell ref="AB1343:AB1344"/>
    <mergeCell ref="T1343:T1344"/>
    <mergeCell ref="R1343:R1344"/>
    <mergeCell ref="Q1343:Q1344"/>
    <mergeCell ref="S1343:S1344"/>
    <mergeCell ref="U1343:U1344"/>
    <mergeCell ref="V1343:V1344"/>
    <mergeCell ref="W1343:W1344"/>
    <mergeCell ref="X1343:X1344"/>
    <mergeCell ref="Y1343:Y1344"/>
    <mergeCell ref="Z1343:Z1344"/>
    <mergeCell ref="AA1343:AA1344"/>
    <mergeCell ref="AD1343:AD1344"/>
    <mergeCell ref="AE1343:AE1344"/>
    <mergeCell ref="AC1345:AC1346"/>
    <mergeCell ref="AB1345:AB1346"/>
    <mergeCell ref="T1345:T1346"/>
    <mergeCell ref="R1345:R1346"/>
    <mergeCell ref="Q1345:Q1346"/>
    <mergeCell ref="S1345:S1346"/>
    <mergeCell ref="U1345:U1346"/>
    <mergeCell ref="V1345:V1346"/>
    <mergeCell ref="W1345:W1346"/>
    <mergeCell ref="X1345:X1346"/>
    <mergeCell ref="Y1345:Y1346"/>
    <mergeCell ref="Z1345:Z1346"/>
    <mergeCell ref="AA1345:AA1346"/>
    <mergeCell ref="AD1345:AD1346"/>
    <mergeCell ref="AE1345:AE1346"/>
    <mergeCell ref="AC1347:AC1348"/>
    <mergeCell ref="AB1347:AB1348"/>
    <mergeCell ref="T1347:T1348"/>
    <mergeCell ref="R1347:R1348"/>
    <mergeCell ref="Q1347:Q1348"/>
    <mergeCell ref="S1347:S1348"/>
    <mergeCell ref="U1347:U1348"/>
    <mergeCell ref="V1347:V1348"/>
    <mergeCell ref="W1347:W1348"/>
    <mergeCell ref="X1347:X1348"/>
    <mergeCell ref="Y1347:Y1348"/>
    <mergeCell ref="Z1347:Z1348"/>
    <mergeCell ref="AA1347:AA1348"/>
    <mergeCell ref="AD1347:AD1348"/>
    <mergeCell ref="AE1347:AE1348"/>
    <mergeCell ref="AC1349:AC1350"/>
    <mergeCell ref="AB1349:AB1350"/>
    <mergeCell ref="T1349:T1350"/>
    <mergeCell ref="R1349:R1350"/>
    <mergeCell ref="Q1349:Q1350"/>
    <mergeCell ref="S1349:S1350"/>
    <mergeCell ref="U1349:U1350"/>
    <mergeCell ref="V1349:V1350"/>
    <mergeCell ref="W1349:W1350"/>
    <mergeCell ref="X1349:X1350"/>
    <mergeCell ref="Y1349:Y1350"/>
    <mergeCell ref="Z1349:Z1350"/>
    <mergeCell ref="AA1349:AA1350"/>
    <mergeCell ref="AD1349:AD1350"/>
    <mergeCell ref="AE1349:AE1350"/>
    <mergeCell ref="AC1334:AC1335"/>
    <mergeCell ref="AB1334:AB1335"/>
    <mergeCell ref="T1334:T1335"/>
    <mergeCell ref="R1334:R1335"/>
    <mergeCell ref="Q1334:Q1335"/>
    <mergeCell ref="S1334:S1335"/>
    <mergeCell ref="U1334:U1335"/>
    <mergeCell ref="V1334:V1335"/>
    <mergeCell ref="W1334:W1335"/>
    <mergeCell ref="X1334:X1335"/>
    <mergeCell ref="Y1334:Y1335"/>
    <mergeCell ref="Z1334:Z1335"/>
    <mergeCell ref="AA1334:AA1335"/>
    <mergeCell ref="AD1334:AD1335"/>
    <mergeCell ref="AE1334:AE1335"/>
    <mergeCell ref="AC1336:AC1337"/>
    <mergeCell ref="AB1336:AB1337"/>
    <mergeCell ref="T1336:T1337"/>
    <mergeCell ref="R1336:R1337"/>
    <mergeCell ref="Q1336:Q1337"/>
    <mergeCell ref="S1336:S1337"/>
    <mergeCell ref="U1336:U1337"/>
    <mergeCell ref="V1336:V1337"/>
    <mergeCell ref="W1336:W1337"/>
    <mergeCell ref="X1336:X1337"/>
    <mergeCell ref="Y1336:Y1337"/>
    <mergeCell ref="Z1336:Z1337"/>
    <mergeCell ref="AA1336:AA1337"/>
    <mergeCell ref="AD1336:AD1337"/>
    <mergeCell ref="AE1336:AE1337"/>
    <mergeCell ref="AC1338:AC1339"/>
    <mergeCell ref="AB1338:AB1339"/>
    <mergeCell ref="T1338:T1339"/>
    <mergeCell ref="R1338:R1339"/>
    <mergeCell ref="Q1338:Q1339"/>
    <mergeCell ref="S1338:S1339"/>
    <mergeCell ref="U1338:U1339"/>
    <mergeCell ref="V1338:V1339"/>
    <mergeCell ref="W1338:W1339"/>
    <mergeCell ref="X1338:X1339"/>
    <mergeCell ref="Y1338:Y1339"/>
    <mergeCell ref="Z1338:Z1339"/>
    <mergeCell ref="AA1338:AA1339"/>
    <mergeCell ref="AD1338:AD1339"/>
    <mergeCell ref="AE1338:AE1339"/>
    <mergeCell ref="AC1340:AC1341"/>
    <mergeCell ref="AB1340:AB1341"/>
    <mergeCell ref="T1340:T1341"/>
    <mergeCell ref="R1340:R1341"/>
    <mergeCell ref="Q1340:Q1341"/>
    <mergeCell ref="S1340:S1341"/>
    <mergeCell ref="U1340:U1341"/>
    <mergeCell ref="V1340:V1341"/>
    <mergeCell ref="W1340:W1341"/>
    <mergeCell ref="X1340:X1341"/>
    <mergeCell ref="Y1340:Y1341"/>
    <mergeCell ref="Z1340:Z1341"/>
    <mergeCell ref="AA1340:AA1341"/>
    <mergeCell ref="AD1340:AD1341"/>
    <mergeCell ref="AE1340:AE1341"/>
    <mergeCell ref="Q1325:Q1326"/>
    <mergeCell ref="R1325:R1326"/>
    <mergeCell ref="S1325:S1326"/>
    <mergeCell ref="T1325:T1326"/>
    <mergeCell ref="U1325:U1326"/>
    <mergeCell ref="V1325:V1326"/>
    <mergeCell ref="W1325:W1326"/>
    <mergeCell ref="X1325:X1326"/>
    <mergeCell ref="Y1325:Y1326"/>
    <mergeCell ref="Z1325:Z1326"/>
    <mergeCell ref="AA1325:AA1326"/>
    <mergeCell ref="AB1325:AB1326"/>
    <mergeCell ref="AC1325:AC1326"/>
    <mergeCell ref="AD1325:AD1326"/>
    <mergeCell ref="AE1325:AE1326"/>
    <mergeCell ref="Q1327:Q1328"/>
    <mergeCell ref="R1327:R1328"/>
    <mergeCell ref="S1327:S1328"/>
    <mergeCell ref="T1327:T1328"/>
    <mergeCell ref="U1327:U1328"/>
    <mergeCell ref="V1327:V1328"/>
    <mergeCell ref="W1327:W1328"/>
    <mergeCell ref="X1327:X1328"/>
    <mergeCell ref="Y1327:Y1328"/>
    <mergeCell ref="Z1327:Z1328"/>
    <mergeCell ref="AA1327:AA1328"/>
    <mergeCell ref="AB1327:AB1328"/>
    <mergeCell ref="AC1327:AC1328"/>
    <mergeCell ref="AD1327:AD1328"/>
    <mergeCell ref="AE1327:AE1328"/>
    <mergeCell ref="Q1329:Q1330"/>
    <mergeCell ref="R1329:R1330"/>
    <mergeCell ref="S1329:S1330"/>
    <mergeCell ref="T1329:T1330"/>
    <mergeCell ref="U1329:U1330"/>
    <mergeCell ref="V1329:V1330"/>
    <mergeCell ref="W1329:W1330"/>
    <mergeCell ref="X1329:X1330"/>
    <mergeCell ref="Y1329:Y1330"/>
    <mergeCell ref="Z1329:Z1330"/>
    <mergeCell ref="AA1329:AA1330"/>
    <mergeCell ref="AB1329:AB1330"/>
    <mergeCell ref="AC1329:AC1330"/>
    <mergeCell ref="AD1329:AD1330"/>
    <mergeCell ref="AE1329:AE1330"/>
    <mergeCell ref="Q1331:Q1332"/>
    <mergeCell ref="R1331:R1332"/>
    <mergeCell ref="S1331:S1332"/>
    <mergeCell ref="T1331:T1332"/>
    <mergeCell ref="U1331:U1332"/>
    <mergeCell ref="V1331:V1332"/>
    <mergeCell ref="W1331:W1332"/>
    <mergeCell ref="Y1331:Y1332"/>
    <mergeCell ref="Z1331:Z1332"/>
    <mergeCell ref="AA1331:AA1332"/>
    <mergeCell ref="AB1331:AB1332"/>
    <mergeCell ref="AC1331:AC1332"/>
    <mergeCell ref="AD1331:AD1332"/>
    <mergeCell ref="AE1331:AE1332"/>
    <mergeCell ref="Q1316:Q1317"/>
    <mergeCell ref="R1316:R1317"/>
    <mergeCell ref="S1316:S1317"/>
    <mergeCell ref="T1316:T1317"/>
    <mergeCell ref="U1316:U1317"/>
    <mergeCell ref="V1316:V1317"/>
    <mergeCell ref="W1316:W1317"/>
    <mergeCell ref="X1316:X1317"/>
    <mergeCell ref="Y1316:Y1317"/>
    <mergeCell ref="Z1316:Z1317"/>
    <mergeCell ref="AA1316:AA1317"/>
    <mergeCell ref="AB1316:AB1317"/>
    <mergeCell ref="AC1316:AC1317"/>
    <mergeCell ref="AD1316:AD1317"/>
    <mergeCell ref="AE1316:AE1317"/>
    <mergeCell ref="Q1318:Q1319"/>
    <mergeCell ref="R1318:R1319"/>
    <mergeCell ref="S1318:S1319"/>
    <mergeCell ref="T1318:T1319"/>
    <mergeCell ref="U1318:U1319"/>
    <mergeCell ref="V1318:V1319"/>
    <mergeCell ref="W1318:W1319"/>
    <mergeCell ref="X1318:X1319"/>
    <mergeCell ref="Y1318:Y1319"/>
    <mergeCell ref="Z1318:Z1319"/>
    <mergeCell ref="AA1318:AA1319"/>
    <mergeCell ref="AB1318:AB1319"/>
    <mergeCell ref="AC1318:AC1319"/>
    <mergeCell ref="AD1318:AD1319"/>
    <mergeCell ref="AE1318:AE1319"/>
    <mergeCell ref="Q1320:Q1321"/>
    <mergeCell ref="R1320:R1321"/>
    <mergeCell ref="S1320:S1321"/>
    <mergeCell ref="T1320:T1321"/>
    <mergeCell ref="U1320:U1321"/>
    <mergeCell ref="V1320:V1321"/>
    <mergeCell ref="W1320:W1321"/>
    <mergeCell ref="X1320:X1321"/>
    <mergeCell ref="Y1320:Y1321"/>
    <mergeCell ref="Z1320:Z1321"/>
    <mergeCell ref="AA1320:AA1321"/>
    <mergeCell ref="AB1320:AB1321"/>
    <mergeCell ref="AC1320:AC1321"/>
    <mergeCell ref="AD1320:AD1321"/>
    <mergeCell ref="AE1320:AE1321"/>
    <mergeCell ref="Q1322:Q1323"/>
    <mergeCell ref="R1322:R1323"/>
    <mergeCell ref="S1322:S1323"/>
    <mergeCell ref="T1322:T1323"/>
    <mergeCell ref="U1322:U1323"/>
    <mergeCell ref="V1322:V1323"/>
    <mergeCell ref="W1322:W1323"/>
    <mergeCell ref="X1322:X1323"/>
    <mergeCell ref="Y1322:Y1323"/>
    <mergeCell ref="Z1322:Z1323"/>
    <mergeCell ref="AA1322:AA1323"/>
    <mergeCell ref="AB1322:AB1323"/>
    <mergeCell ref="AC1322:AC1323"/>
    <mergeCell ref="AD1322:AD1323"/>
    <mergeCell ref="AE1322:AE1323"/>
    <mergeCell ref="A1316:A1352"/>
    <mergeCell ref="X1331:X1332"/>
    <mergeCell ref="AE1381:AE1382"/>
    <mergeCell ref="AD1381:AD1382"/>
    <mergeCell ref="AC1381:AC1382"/>
    <mergeCell ref="AB1381:AB1382"/>
    <mergeCell ref="AA1381:AA1382"/>
    <mergeCell ref="Z1381:Z1382"/>
    <mergeCell ref="Y1381:Y1382"/>
    <mergeCell ref="X1381:X1382"/>
    <mergeCell ref="W1381:W1382"/>
    <mergeCell ref="V1381:V1382"/>
    <mergeCell ref="U1381:U1382"/>
    <mergeCell ref="T1381:T1382"/>
    <mergeCell ref="S1381:S1382"/>
    <mergeCell ref="R1381:R1382"/>
    <mergeCell ref="Q1381:Q1382"/>
    <mergeCell ref="F1381:F1382"/>
    <mergeCell ref="AE1383:AE1384"/>
    <mergeCell ref="AD1383:AD1384"/>
    <mergeCell ref="AC1383:AC1384"/>
    <mergeCell ref="AB1383:AB1384"/>
    <mergeCell ref="AA1383:AA1384"/>
    <mergeCell ref="Z1383:Z1384"/>
    <mergeCell ref="Y1383:Y1384"/>
    <mergeCell ref="X1383:X1384"/>
    <mergeCell ref="W1383:W1384"/>
    <mergeCell ref="V1383:V1384"/>
    <mergeCell ref="U1383:U1384"/>
    <mergeCell ref="T1383:T1384"/>
    <mergeCell ref="S1383:S1384"/>
    <mergeCell ref="R1383:R1384"/>
    <mergeCell ref="Q1383:Q1384"/>
    <mergeCell ref="F1383:F1384"/>
    <mergeCell ref="AE1385:AE1386"/>
    <mergeCell ref="AD1385:AD1386"/>
    <mergeCell ref="AC1385:AC1386"/>
    <mergeCell ref="AB1385:AB1386"/>
    <mergeCell ref="AA1385:AA1386"/>
    <mergeCell ref="Z1385:Z1386"/>
    <mergeCell ref="Y1385:Y1386"/>
    <mergeCell ref="X1385:X1386"/>
    <mergeCell ref="W1385:W1386"/>
    <mergeCell ref="V1385:V1386"/>
    <mergeCell ref="U1385:U1386"/>
    <mergeCell ref="T1385:T1386"/>
    <mergeCell ref="S1385:S1386"/>
    <mergeCell ref="R1385:R1386"/>
    <mergeCell ref="Q1385:Q1386"/>
    <mergeCell ref="F1385:F1386"/>
    <mergeCell ref="AE1387:AE1388"/>
    <mergeCell ref="AD1387:AD1388"/>
    <mergeCell ref="AC1387:AC1388"/>
    <mergeCell ref="AB1387:AB1388"/>
    <mergeCell ref="AA1387:AA1388"/>
    <mergeCell ref="Z1387:Z1388"/>
    <mergeCell ref="Y1387:Y1388"/>
    <mergeCell ref="X1387:X1388"/>
    <mergeCell ref="W1387:W1388"/>
    <mergeCell ref="V1387:V1388"/>
    <mergeCell ref="U1387:U1388"/>
    <mergeCell ref="T1387:T1388"/>
    <mergeCell ref="S1387:S1388"/>
    <mergeCell ref="R1387:R1388"/>
    <mergeCell ref="Q1387:Q1388"/>
    <mergeCell ref="F1387:F1388"/>
    <mergeCell ref="F1372:F1373"/>
    <mergeCell ref="Q1372:Q1373"/>
    <mergeCell ref="R1372:R1373"/>
    <mergeCell ref="S1372:S1373"/>
    <mergeCell ref="T1372:T1373"/>
    <mergeCell ref="U1372:U1373"/>
    <mergeCell ref="V1372:V1373"/>
    <mergeCell ref="W1372:W1373"/>
    <mergeCell ref="X1372:X1373"/>
    <mergeCell ref="Y1372:Y1373"/>
    <mergeCell ref="Z1372:Z1373"/>
    <mergeCell ref="AA1372:AA1373"/>
    <mergeCell ref="AB1372:AB1373"/>
    <mergeCell ref="AC1372:AC1373"/>
    <mergeCell ref="AD1372:AD1373"/>
    <mergeCell ref="AE1372:AE1373"/>
    <mergeCell ref="F1374:F1375"/>
    <mergeCell ref="Q1374:Q1375"/>
    <mergeCell ref="R1374:R1375"/>
    <mergeCell ref="S1374:S1375"/>
    <mergeCell ref="T1374:T1375"/>
    <mergeCell ref="U1374:U1375"/>
    <mergeCell ref="V1374:V1375"/>
    <mergeCell ref="W1374:W1375"/>
    <mergeCell ref="X1374:X1375"/>
    <mergeCell ref="Y1374:Y1375"/>
    <mergeCell ref="Z1374:Z1375"/>
    <mergeCell ref="AA1374:AA1375"/>
    <mergeCell ref="AB1374:AB1375"/>
    <mergeCell ref="AC1374:AC1375"/>
    <mergeCell ref="AD1374:AD1375"/>
    <mergeCell ref="AE1374:AE1375"/>
    <mergeCell ref="F1376:F1377"/>
    <mergeCell ref="Q1376:Q1377"/>
    <mergeCell ref="R1376:R1377"/>
    <mergeCell ref="S1376:S1377"/>
    <mergeCell ref="T1376:T1377"/>
    <mergeCell ref="U1376:U1377"/>
    <mergeCell ref="V1376:V1377"/>
    <mergeCell ref="W1376:W1377"/>
    <mergeCell ref="X1376:X1377"/>
    <mergeCell ref="Y1376:Y1377"/>
    <mergeCell ref="Z1376:Z1377"/>
    <mergeCell ref="AA1376:AA1377"/>
    <mergeCell ref="AB1376:AB1377"/>
    <mergeCell ref="AC1376:AC1377"/>
    <mergeCell ref="AD1376:AD1377"/>
    <mergeCell ref="AE1376:AE1377"/>
    <mergeCell ref="F1378:F1379"/>
    <mergeCell ref="Q1378:Q1379"/>
    <mergeCell ref="R1378:R1379"/>
    <mergeCell ref="S1378:S1379"/>
    <mergeCell ref="T1378:T1379"/>
    <mergeCell ref="U1378:U1379"/>
    <mergeCell ref="V1378:V1379"/>
    <mergeCell ref="W1378:W1379"/>
    <mergeCell ref="X1378:X1379"/>
    <mergeCell ref="Y1378:Y1379"/>
    <mergeCell ref="Z1378:Z1379"/>
    <mergeCell ref="AA1378:AA1379"/>
    <mergeCell ref="AB1378:AB1379"/>
    <mergeCell ref="AC1378:AC1379"/>
    <mergeCell ref="AD1378:AD1379"/>
    <mergeCell ref="AE1378:AE1379"/>
    <mergeCell ref="F1363:F1364"/>
    <mergeCell ref="Q1363:Q1364"/>
    <mergeCell ref="R1363:R1364"/>
    <mergeCell ref="S1363:S1364"/>
    <mergeCell ref="T1363:T1364"/>
    <mergeCell ref="U1363:U1364"/>
    <mergeCell ref="V1363:V1364"/>
    <mergeCell ref="W1363:W1364"/>
    <mergeCell ref="X1363:X1364"/>
    <mergeCell ref="Y1363:Y1364"/>
    <mergeCell ref="Z1363:Z1364"/>
    <mergeCell ref="AA1363:AA1364"/>
    <mergeCell ref="AB1363:AB1364"/>
    <mergeCell ref="AC1363:AC1364"/>
    <mergeCell ref="AD1363:AD1364"/>
    <mergeCell ref="AE1363:AE1364"/>
    <mergeCell ref="F1365:F1366"/>
    <mergeCell ref="Q1365:Q1366"/>
    <mergeCell ref="R1365:R1366"/>
    <mergeCell ref="S1365:S1366"/>
    <mergeCell ref="T1365:T1366"/>
    <mergeCell ref="U1365:U1366"/>
    <mergeCell ref="V1365:V1366"/>
    <mergeCell ref="W1365:W1366"/>
    <mergeCell ref="X1365:X1366"/>
    <mergeCell ref="Y1365:Y1366"/>
    <mergeCell ref="Z1365:Z1366"/>
    <mergeCell ref="AA1365:AA1366"/>
    <mergeCell ref="AB1365:AB1366"/>
    <mergeCell ref="AC1365:AC1366"/>
    <mergeCell ref="AD1365:AD1366"/>
    <mergeCell ref="AE1365:AE1366"/>
    <mergeCell ref="F1367:F1368"/>
    <mergeCell ref="Q1367:Q1368"/>
    <mergeCell ref="R1367:R1368"/>
    <mergeCell ref="S1367:S1368"/>
    <mergeCell ref="T1367:T1368"/>
    <mergeCell ref="U1367:U1368"/>
    <mergeCell ref="V1367:V1368"/>
    <mergeCell ref="W1367:W1368"/>
    <mergeCell ref="X1367:X1368"/>
    <mergeCell ref="Y1367:Y1368"/>
    <mergeCell ref="Z1367:Z1368"/>
    <mergeCell ref="AA1367:AA1368"/>
    <mergeCell ref="AB1367:AB1368"/>
    <mergeCell ref="AC1367:AC1368"/>
    <mergeCell ref="AD1367:AD1368"/>
    <mergeCell ref="AE1367:AE1368"/>
    <mergeCell ref="F1369:F1370"/>
    <mergeCell ref="Q1369:Q1370"/>
    <mergeCell ref="R1369:R1370"/>
    <mergeCell ref="S1369:S1370"/>
    <mergeCell ref="T1369:T1370"/>
    <mergeCell ref="U1369:U1370"/>
    <mergeCell ref="V1369:V1370"/>
    <mergeCell ref="W1369:W1370"/>
    <mergeCell ref="X1369:X1370"/>
    <mergeCell ref="Y1369:Y1370"/>
    <mergeCell ref="Z1369:Z1370"/>
    <mergeCell ref="AA1369:AA1370"/>
    <mergeCell ref="AB1369:AB1370"/>
    <mergeCell ref="AC1369:AC1370"/>
    <mergeCell ref="AD1369:AD1370"/>
    <mergeCell ref="AE1369:AE1370"/>
    <mergeCell ref="B1356:B1357"/>
    <mergeCell ref="B1358:B1359"/>
    <mergeCell ref="B1360:B1361"/>
    <mergeCell ref="F1354:F1355"/>
    <mergeCell ref="Q1354:Q1355"/>
    <mergeCell ref="R1354:R1355"/>
    <mergeCell ref="S1354:S1355"/>
    <mergeCell ref="T1354:T1355"/>
    <mergeCell ref="U1354:U1355"/>
    <mergeCell ref="V1354:V1355"/>
    <mergeCell ref="W1354:W1355"/>
    <mergeCell ref="X1354:X1355"/>
    <mergeCell ref="Y1354:Y1355"/>
    <mergeCell ref="Z1354:Z1355"/>
    <mergeCell ref="AA1354:AA1355"/>
    <mergeCell ref="AB1354:AB1355"/>
    <mergeCell ref="AC1354:AC1355"/>
    <mergeCell ref="AD1354:AD1355"/>
    <mergeCell ref="AE1354:AE1355"/>
    <mergeCell ref="F1356:F1357"/>
    <mergeCell ref="Q1356:Q1357"/>
    <mergeCell ref="R1356:R1357"/>
    <mergeCell ref="S1356:S1357"/>
    <mergeCell ref="T1356:T1357"/>
    <mergeCell ref="U1356:U1357"/>
    <mergeCell ref="V1356:V1357"/>
    <mergeCell ref="W1356:W1357"/>
    <mergeCell ref="X1356:X1357"/>
    <mergeCell ref="Y1356:Y1357"/>
    <mergeCell ref="Z1356:Z1357"/>
    <mergeCell ref="AA1356:AA1357"/>
    <mergeCell ref="AB1356:AB1357"/>
    <mergeCell ref="AC1356:AC1357"/>
    <mergeCell ref="AD1356:AD1357"/>
    <mergeCell ref="AE1356:AE1357"/>
    <mergeCell ref="F1358:F1359"/>
    <mergeCell ref="Q1358:Q1359"/>
    <mergeCell ref="R1358:R1359"/>
    <mergeCell ref="S1358:S1359"/>
    <mergeCell ref="T1358:T1359"/>
    <mergeCell ref="U1358:U1359"/>
    <mergeCell ref="V1358:V1359"/>
    <mergeCell ref="W1358:W1359"/>
    <mergeCell ref="X1358:X1359"/>
    <mergeCell ref="Y1358:Y1359"/>
    <mergeCell ref="Z1358:Z1359"/>
    <mergeCell ref="AA1358:AA1359"/>
    <mergeCell ref="AB1358:AB1359"/>
    <mergeCell ref="AC1358:AC1359"/>
    <mergeCell ref="AD1358:AD1359"/>
    <mergeCell ref="AE1358:AE1359"/>
    <mergeCell ref="F1360:F1361"/>
    <mergeCell ref="Q1360:Q1361"/>
    <mergeCell ref="R1360:R1361"/>
    <mergeCell ref="S1360:S1361"/>
    <mergeCell ref="T1360:T1361"/>
    <mergeCell ref="U1360:U1361"/>
    <mergeCell ref="V1360:V1361"/>
    <mergeCell ref="W1360:W1361"/>
    <mergeCell ref="X1360:X1361"/>
    <mergeCell ref="Y1360:Y1361"/>
    <mergeCell ref="Z1360:Z1361"/>
    <mergeCell ref="AA1360:AA1361"/>
    <mergeCell ref="AB1360:AB1361"/>
    <mergeCell ref="AC1360:AC1361"/>
    <mergeCell ref="AD1360:AD1361"/>
    <mergeCell ref="AE1360:AE1361"/>
    <mergeCell ref="B1354:B1355"/>
    <mergeCell ref="C1448:C1449"/>
    <mergeCell ref="F1448:F1449"/>
    <mergeCell ref="Q1448:Q1449"/>
    <mergeCell ref="R1448:R1449"/>
    <mergeCell ref="S1448:S1449"/>
    <mergeCell ref="T1448:T1449"/>
    <mergeCell ref="U1448:U1449"/>
    <mergeCell ref="V1448:V1449"/>
    <mergeCell ref="W1448:W1449"/>
    <mergeCell ref="X1448:X1449"/>
    <mergeCell ref="Y1448:Y1449"/>
    <mergeCell ref="Z1448:Z1449"/>
    <mergeCell ref="AA1448:AA1449"/>
    <mergeCell ref="AB1448:AB1449"/>
    <mergeCell ref="AC1448:AC1449"/>
    <mergeCell ref="AD1448:AD1449"/>
    <mergeCell ref="AE1448:AE1449"/>
    <mergeCell ref="C1450:C1451"/>
    <mergeCell ref="F1450:F1451"/>
    <mergeCell ref="Q1450:Q1451"/>
    <mergeCell ref="R1450:R1451"/>
    <mergeCell ref="S1450:S1451"/>
    <mergeCell ref="T1450:T1451"/>
    <mergeCell ref="U1450:U1451"/>
    <mergeCell ref="V1450:V1451"/>
    <mergeCell ref="W1450:W1451"/>
    <mergeCell ref="X1450:X1451"/>
    <mergeCell ref="Y1450:Y1451"/>
    <mergeCell ref="Z1450:Z1451"/>
    <mergeCell ref="AA1450:AA1451"/>
    <mergeCell ref="AB1450:AB1451"/>
    <mergeCell ref="AC1450:AC1451"/>
    <mergeCell ref="AD1450:AD1451"/>
    <mergeCell ref="AE1450:AE1451"/>
    <mergeCell ref="C1452:C1453"/>
    <mergeCell ref="F1452:F1453"/>
    <mergeCell ref="Q1452:Q1453"/>
    <mergeCell ref="R1452:R1453"/>
    <mergeCell ref="S1452:S1453"/>
    <mergeCell ref="T1452:T1453"/>
    <mergeCell ref="U1452:U1453"/>
    <mergeCell ref="V1452:V1453"/>
    <mergeCell ref="W1452:W1453"/>
    <mergeCell ref="X1452:X1453"/>
    <mergeCell ref="Y1452:Y1453"/>
    <mergeCell ref="Z1452:Z1453"/>
    <mergeCell ref="AA1452:AA1453"/>
    <mergeCell ref="AB1452:AB1453"/>
    <mergeCell ref="AC1452:AC1453"/>
    <mergeCell ref="AD1452:AD1453"/>
    <mergeCell ref="AE1452:AE1453"/>
    <mergeCell ref="C1454:C1455"/>
    <mergeCell ref="F1454:F1455"/>
    <mergeCell ref="Q1454:Q1455"/>
    <mergeCell ref="R1454:R1455"/>
    <mergeCell ref="S1454:S1455"/>
    <mergeCell ref="T1454:T1455"/>
    <mergeCell ref="U1454:U1455"/>
    <mergeCell ref="V1454:V1455"/>
    <mergeCell ref="W1454:W1455"/>
    <mergeCell ref="X1454:X1455"/>
    <mergeCell ref="Y1454:Y1455"/>
    <mergeCell ref="Z1454:Z1455"/>
    <mergeCell ref="AA1454:AA1455"/>
    <mergeCell ref="AB1454:AB1455"/>
    <mergeCell ref="AC1454:AC1455"/>
    <mergeCell ref="AD1454:AD1455"/>
    <mergeCell ref="AE1454:AE1455"/>
    <mergeCell ref="C1456:C1457"/>
    <mergeCell ref="F1456:F1457"/>
    <mergeCell ref="Q1456:Q1457"/>
    <mergeCell ref="R1456:R1457"/>
    <mergeCell ref="S1456:S1457"/>
    <mergeCell ref="T1456:T1457"/>
    <mergeCell ref="U1456:U1457"/>
    <mergeCell ref="V1456:V1457"/>
    <mergeCell ref="W1456:W1457"/>
    <mergeCell ref="X1456:X1457"/>
    <mergeCell ref="Y1456:Y1457"/>
    <mergeCell ref="Z1456:Z1457"/>
    <mergeCell ref="AA1456:AA1457"/>
    <mergeCell ref="AB1456:AB1457"/>
    <mergeCell ref="AC1456:AC1457"/>
    <mergeCell ref="AD1456:AD1457"/>
    <mergeCell ref="AE1456:AE1457"/>
    <mergeCell ref="B1448:B1449"/>
    <mergeCell ref="B1450:B1451"/>
    <mergeCell ref="B1452:B1453"/>
    <mergeCell ref="B1454:B1455"/>
    <mergeCell ref="B1456:B1457"/>
    <mergeCell ref="B1459:B1460"/>
    <mergeCell ref="B1461:B1462"/>
    <mergeCell ref="B1463:B1464"/>
    <mergeCell ref="B1465:B1466"/>
    <mergeCell ref="B1467:B1468"/>
    <mergeCell ref="B1470:B1471"/>
    <mergeCell ref="B1472:B1473"/>
    <mergeCell ref="B1474:B1475"/>
    <mergeCell ref="B1476:B1477"/>
    <mergeCell ref="B1478:B1479"/>
    <mergeCell ref="B1481:B1482"/>
    <mergeCell ref="B1483:B1484"/>
    <mergeCell ref="B1485:B1486"/>
    <mergeCell ref="B1487:B1488"/>
    <mergeCell ref="B1489:B1490"/>
    <mergeCell ref="C1461:C1462"/>
    <mergeCell ref="C1463:C1464"/>
    <mergeCell ref="C1465:C1466"/>
    <mergeCell ref="C1467:C1468"/>
    <mergeCell ref="C1470:C1471"/>
    <mergeCell ref="C1472:C1473"/>
    <mergeCell ref="C1474:C1475"/>
    <mergeCell ref="C1476:C1477"/>
    <mergeCell ref="C1478:C1479"/>
    <mergeCell ref="C1483:C1484"/>
    <mergeCell ref="C1485:C1486"/>
    <mergeCell ref="C1487:C1488"/>
    <mergeCell ref="C1489:C1490"/>
    <mergeCell ref="A1448:A149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2" min="32" style="0" width="13.014084507042254"/>
    <col collapsed="false" customWidth="true" hidden="false" max="8" min="8" style="0" width="13.014084507042254"/>
    <col collapsed="false" customWidth="true" hidden="false" max="16" min="16" style="0" width="13.014084507042254"/>
    <col collapsed="false" customWidth="true" hidden="false" max="24" min="24" style="0" width="13.014084507042254"/>
    <col collapsed="false" customWidth="true" hidden="false" max="29" min="29" style="0" width="13.014084507042254"/>
    <col collapsed="false" customWidth="true" hidden="false" max="5" min="5" style="0" width="13.014084507042254"/>
    <col collapsed="false" customWidth="true" hidden="false" max="13" min="13" style="0" width="13.014084507042254"/>
    <col collapsed="false" customWidth="true" hidden="false" max="21" min="21" style="0" width="13.014084507042254"/>
    <col collapsed="false" customWidth="true" hidden="false" max="30" min="30" style="0" width="13.014084507042254"/>
    <col collapsed="false" customWidth="true" hidden="false" max="6" min="6" style="0" width="13.014084507042254"/>
    <col collapsed="false" customWidth="true" hidden="false" max="14" min="14" style="0" width="13.014084507042254"/>
    <col collapsed="false" customWidth="true" hidden="false" max="22" min="22" style="0" width="13.014084507042254"/>
    <col collapsed="false" customWidth="true" hidden="false" max="27" min="27" style="0" width="13.014084507042254"/>
    <col collapsed="false" customWidth="true" hidden="false" max="3" min="3" style="0" width="13.014084507042254"/>
    <col collapsed="false" customWidth="true" hidden="false" max="11" min="11" style="0" width="13.014084507042254"/>
    <col collapsed="false" customWidth="true" hidden="false" max="19" min="19" style="0" width="13.014084507042254"/>
    <col collapsed="false" customWidth="true" hidden="false" max="28" min="28" style="0" width="13.014084507042254"/>
    <col collapsed="false" customWidth="true" hidden="false" max="4" min="4" style="0" width="13.014084507042254"/>
    <col collapsed="false" customWidth="true" hidden="false" max="12" min="12" style="0" width="13.014084507042254"/>
    <col collapsed="false" customWidth="true" hidden="false" max="20" min="20" style="0" width="13.014084507042254"/>
    <col collapsed="false" customWidth="true" hidden="false" max="25" min="25" style="0" width="13.014084507042254"/>
    <col collapsed="false" customWidth="true" hidden="false" max="1" min="1" style="0" width="13.014084507042254"/>
    <col collapsed="false" customWidth="true" hidden="false" max="9" min="9" style="0" width="13.014084507042254"/>
    <col collapsed="false" customWidth="true" hidden="false" max="17" min="17" style="0" width="13.014084507042254"/>
    <col collapsed="false" customWidth="true" hidden="false" max="26" min="26" style="0" width="13.014084507042254"/>
    <col collapsed="false" customWidth="true" hidden="false" max="2" min="2" style="0" width="13.014084507042254"/>
    <col collapsed="false" customWidth="true" hidden="false" max="10" min="10" style="0" width="13.014084507042254"/>
    <col collapsed="false" customWidth="true" hidden="false" max="18" min="18" style="0" width="13.014084507042254"/>
    <col collapsed="false" customWidth="true" hidden="false" max="31" min="31" style="0" width="13.014084507042254"/>
    <col collapsed="false" customWidth="true" hidden="false" max="7" min="7" style="0" width="13.014084507042254"/>
    <col collapsed="false" customWidth="true" hidden="false" max="15" min="15" style="0" width="13.014084507042254"/>
    <col collapsed="false" customWidth="true" hidden="false" max="23" min="23" style="0" width="13.014084507042254"/>
  </cols>
  <sheetData>
    <row customHeight="true" ht="22.61904761904762" r="1">
      <c r="A1" s="328" t="s">
        <v>335</v>
      </c>
      <c r="B1" s="329" t="s">
        <v>336</v>
      </c>
      <c r="C1" s="329" t="s">
        <v>337</v>
      </c>
      <c r="D1" s="329" t="s">
        <v>338</v>
      </c>
      <c r="E1" s="330" t="s">
        <v>339</v>
      </c>
      <c r="F1" s="331" t="s">
        <v>340</v>
      </c>
      <c r="G1" s="331" t="s">
        <v>341</v>
      </c>
      <c r="H1" s="331" t="s">
        <v>342</v>
      </c>
      <c r="I1" s="332" t="s">
        <v>343</v>
      </c>
      <c r="J1" s="333" t="s">
        <v>344</v>
      </c>
      <c r="K1" s="331" t="s">
        <v>345</v>
      </c>
      <c r="L1" s="333" t="s">
        <v>346</v>
      </c>
      <c r="M1" s="334" t="s">
        <v>347</v>
      </c>
      <c r="N1" s="335" t="s">
        <v>348</v>
      </c>
      <c r="O1" s="331" t="s">
        <v>349</v>
      </c>
      <c r="P1" s="335" t="s">
        <v>350</v>
      </c>
      <c r="Q1" s="332" t="s">
        <v>351</v>
      </c>
      <c r="R1" s="336" t="s">
        <v>352</v>
      </c>
      <c r="S1" s="337" t="s">
        <v>353</v>
      </c>
      <c r="T1" s="336" t="s">
        <v>354</v>
      </c>
      <c r="U1" s="338" t="s">
        <v>355</v>
      </c>
      <c r="V1" s="339" t="s">
        <v>356</v>
      </c>
      <c r="W1" s="338" t="s">
        <v>357</v>
      </c>
      <c r="X1" s="339" t="s">
        <v>358</v>
      </c>
      <c r="Y1" s="337" t="s">
        <v>359</v>
      </c>
      <c r="Z1" s="339" t="s">
        <v>360</v>
      </c>
      <c r="AA1" s="339" t="s">
        <v>361</v>
      </c>
      <c r="AB1" s="339" t="s">
        <v>362</v>
      </c>
      <c r="AC1" s="336" t="s">
        <v>363</v>
      </c>
      <c r="AD1" s="337" t="s">
        <v>364</v>
      </c>
      <c r="AE1" s="339" t="s">
        <v>365</v>
      </c>
      <c r="AF1" s="339" t="s">
        <v>366</v>
      </c>
    </row>
    <row customHeight="true" ht="22.61904761904762" r="2">
      <c r="A2" s="340" t="s">
        <v>367</v>
      </c>
      <c r="B2" s="341" t="s">
        <v>368</v>
      </c>
      <c r="C2" s="342" t="s">
        <v>369</v>
      </c>
      <c r="D2" s="343" t="s">
        <v>370</v>
      </c>
      <c r="E2" s="344">
        <v>1674.38</v>
      </c>
      <c r="F2" s="345">
        <f>E2+E3</f>
      </c>
      <c r="G2" s="344">
        <v>11509</v>
      </c>
      <c r="H2" s="344">
        <v>504</v>
      </c>
      <c r="I2" s="346">
        <f t="shared" ref="I2:I47" si="134">H2/G2</f>
      </c>
      <c r="J2" s="347">
        <f t="shared" ref="J2:J47" si="246">(E2/G2)*1000</f>
      </c>
      <c r="K2" s="344">
        <v>23</v>
      </c>
      <c r="L2" s="347">
        <v>0</v>
      </c>
      <c r="M2" s="344">
        <v>0</v>
      </c>
      <c r="N2" s="348">
        <f t="shared" ref="N2:N47" si="357">E2/M2</f>
      </c>
      <c r="O2" s="344">
        <v>1</v>
      </c>
      <c r="P2" s="348">
        <f t="shared" ref="P2:P47" si="1036">E2/O2</f>
      </c>
      <c r="Q2" s="349">
        <f>(M2+M3)/(O2+O3)</f>
      </c>
      <c r="R2" s="344">
        <v>17</v>
      </c>
      <c r="S2" s="349">
        <f>(O2+O3)/(K2+K3)</f>
      </c>
      <c r="T2" s="344">
        <v>5</v>
      </c>
      <c r="U2" s="350">
        <f>F2/T2</f>
      </c>
      <c r="V2" s="351">
        <f>(F2+4*500)/T2</f>
      </c>
      <c r="W2" s="352">
        <v>5289.6</v>
      </c>
      <c r="X2" s="351">
        <f>W2/T2</f>
      </c>
      <c r="Y2" s="349">
        <f>T2/R2</f>
      </c>
      <c r="Z2" s="351">
        <f>W2/F2</f>
      </c>
      <c r="AA2" s="351">
        <f>W2/(F2+500)</f>
      </c>
      <c r="AB2" s="344">
        <v>4</v>
      </c>
      <c r="AC2" s="344">
        <v>3201.6000000000004</v>
      </c>
      <c r="AD2" s="349">
        <f>AB2/T2</f>
      </c>
      <c r="AE2" s="351">
        <f>(W10-AC2)/(F2+500)</f>
      </c>
      <c r="AF2" s="353" t="s">
        <v>371</v>
      </c>
    </row>
    <row customHeight="true" ht="22.61904761904762" r="3">
      <c r="A3" s="340"/>
      <c r="B3" s="341"/>
      <c r="C3" s="342"/>
      <c r="D3" s="343" t="s">
        <v>372</v>
      </c>
      <c r="E3" s="344">
        <v>4360.92</v>
      </c>
      <c r="F3" s="345"/>
      <c r="G3" s="344">
        <v>59536</v>
      </c>
      <c r="H3" s="344">
        <v>3516</v>
      </c>
      <c r="I3" s="346">
        <f t="shared" si="134"/>
      </c>
      <c r="J3" s="347">
        <f t="shared" si="246"/>
      </c>
      <c r="K3" s="344">
        <v>103</v>
      </c>
      <c r="L3" s="347">
        <v>1</v>
      </c>
      <c r="M3" s="344">
        <v>5</v>
      </c>
      <c r="N3" s="348">
        <f t="shared" si="357"/>
      </c>
      <c r="O3" s="344">
        <v>11</v>
      </c>
      <c r="P3" s="348">
        <f t="shared" si="1036"/>
      </c>
      <c r="Q3" s="349"/>
      <c r="R3" s="344"/>
      <c r="S3" s="349"/>
      <c r="T3" s="344"/>
      <c r="U3" s="350"/>
      <c r="V3" s="351"/>
      <c r="W3" s="352"/>
      <c r="X3" s="351"/>
      <c r="Y3" s="349"/>
      <c r="Z3" s="351"/>
      <c r="AA3" s="351"/>
      <c r="AB3" s="344"/>
      <c r="AC3" s="344"/>
      <c r="AD3" s="349"/>
      <c r="AE3" s="351"/>
      <c r="AF3" s="353" t="s">
        <v>373</v>
      </c>
    </row>
    <row customHeight="true" ht="22.61904761904762" r="4">
      <c r="A4" s="340"/>
      <c r="B4" s="341" t="s">
        <v>374</v>
      </c>
      <c r="C4" s="342" t="s">
        <v>369</v>
      </c>
      <c r="D4" s="343" t="s">
        <v>370</v>
      </c>
      <c r="E4" s="344">
        <v>2870.04</v>
      </c>
      <c r="F4" s="345">
        <f>E4+E5</f>
      </c>
      <c r="G4" s="344">
        <v>17815</v>
      </c>
      <c r="H4" s="344">
        <v>583</v>
      </c>
      <c r="I4" s="346">
        <f t="shared" si="134"/>
      </c>
      <c r="J4" s="347">
        <f t="shared" si="246"/>
      </c>
      <c r="K4" s="344">
        <v>33</v>
      </c>
      <c r="L4" s="347">
        <f t="shared" ref="L4:L47" si="553">E4/K4</f>
      </c>
      <c r="M4" s="344">
        <v>2</v>
      </c>
      <c r="N4" s="348">
        <f t="shared" si="357"/>
      </c>
      <c r="O4" s="344">
        <v>6</v>
      </c>
      <c r="P4" s="348">
        <f t="shared" si="1036"/>
      </c>
      <c r="Q4" s="349">
        <f>(M4+M5)/(O4+O5)</f>
      </c>
      <c r="R4" s="344">
        <v>0</v>
      </c>
      <c r="S4" s="349">
        <f>(O4+O5)/(K4+K5)</f>
      </c>
      <c r="T4" s="344">
        <v>6</v>
      </c>
      <c r="U4" s="350">
        <f>F4/T4</f>
      </c>
      <c r="V4" s="351">
        <f>(F4+4*500)/T4</f>
      </c>
      <c r="W4" s="352">
        <v>5878.799999999999</v>
      </c>
      <c r="X4" s="351">
        <f>W4/T4</f>
      </c>
      <c r="Y4" s="349">
        <f>T4/R4</f>
      </c>
      <c r="Z4" s="351">
        <f>W4/F4</f>
      </c>
      <c r="AA4" s="351">
        <f>W4/(F4+500)</f>
      </c>
      <c r="AB4" s="344">
        <v>1</v>
      </c>
      <c r="AC4" s="344">
        <v>669.6</v>
      </c>
      <c r="AD4" s="349">
        <f>AB4/T4</f>
      </c>
      <c r="AE4" s="351">
        <f>(W4-AC4)/(F4+500)</f>
      </c>
      <c r="AF4" s="353" t="s">
        <v>371</v>
      </c>
    </row>
    <row customHeight="true" ht="22.61904761904762" r="5">
      <c r="A5" s="340"/>
      <c r="B5" s="341"/>
      <c r="C5" s="342"/>
      <c r="D5" s="343" t="s">
        <v>372</v>
      </c>
      <c r="E5" s="344">
        <v>3484.2</v>
      </c>
      <c r="F5" s="345"/>
      <c r="G5" s="344">
        <v>45710</v>
      </c>
      <c r="H5" s="344">
        <v>2723</v>
      </c>
      <c r="I5" s="346">
        <f t="shared" si="134"/>
      </c>
      <c r="J5" s="347">
        <f t="shared" si="246"/>
      </c>
      <c r="K5" s="344">
        <v>106</v>
      </c>
      <c r="L5" s="347">
        <f t="shared" si="553"/>
      </c>
      <c r="M5" s="344">
        <v>3</v>
      </c>
      <c r="N5" s="348">
        <f t="shared" si="357"/>
      </c>
      <c r="O5" s="344">
        <v>8</v>
      </c>
      <c r="P5" s="348">
        <f t="shared" si="1036"/>
      </c>
      <c r="Q5" s="349"/>
      <c r="R5" s="344"/>
      <c r="S5" s="349"/>
      <c r="T5" s="344"/>
      <c r="U5" s="350"/>
      <c r="V5" s="351"/>
      <c r="W5" s="352"/>
      <c r="X5" s="351"/>
      <c r="Y5" s="349"/>
      <c r="Z5" s="351"/>
      <c r="AA5" s="351"/>
      <c r="AB5" s="344"/>
      <c r="AC5" s="344"/>
      <c r="AD5" s="349"/>
      <c r="AE5" s="351"/>
      <c r="AF5" s="353" t="s">
        <v>373</v>
      </c>
    </row>
    <row customHeight="true" ht="22.61904761904762" r="6">
      <c r="A6" s="340"/>
      <c r="B6" s="341" t="s">
        <v>375</v>
      </c>
      <c r="C6" s="342" t="s">
        <v>369</v>
      </c>
      <c r="D6" s="343" t="s">
        <v>370</v>
      </c>
      <c r="E6" s="344">
        <v>1722.06</v>
      </c>
      <c r="F6" s="345">
        <f>E6+E7</f>
      </c>
      <c r="G6" s="344">
        <v>13221</v>
      </c>
      <c r="H6" s="344">
        <v>388</v>
      </c>
      <c r="I6" s="346">
        <f t="shared" si="134"/>
      </c>
      <c r="J6" s="347">
        <f t="shared" si="246"/>
      </c>
      <c r="K6" s="344">
        <v>28</v>
      </c>
      <c r="L6" s="347">
        <f t="shared" si="553"/>
      </c>
      <c r="M6" s="344">
        <v>1</v>
      </c>
      <c r="N6" s="348">
        <f t="shared" si="357"/>
      </c>
      <c r="O6" s="344">
        <v>2</v>
      </c>
      <c r="P6" s="348">
        <f t="shared" si="1036"/>
      </c>
      <c r="Q6" s="349">
        <f>(M6+M7)/(O6+O7)</f>
      </c>
      <c r="R6" s="344">
        <v>29</v>
      </c>
      <c r="S6" s="349">
        <f>(O6+O7)/(K6+K7)</f>
      </c>
      <c r="T6" s="344">
        <v>7</v>
      </c>
      <c r="U6" s="350">
        <f>F6/T6</f>
      </c>
      <c r="V6" s="351">
        <f>(F6+4*500)/T6</f>
      </c>
      <c r="W6" s="352">
        <v>4917.6</v>
      </c>
      <c r="X6" s="351">
        <f>W6/T6</f>
      </c>
      <c r="Y6" s="349">
        <f>T6/R6</f>
      </c>
      <c r="Z6" s="351">
        <f>W6/F6</f>
      </c>
      <c r="AA6" s="351">
        <f>W6/(F6+500)</f>
      </c>
      <c r="AB6" s="344">
        <v>1</v>
      </c>
      <c r="AC6" s="344">
        <f>33*12</f>
      </c>
      <c r="AD6" s="349">
        <f>AB6/T6</f>
      </c>
      <c r="AE6" s="351">
        <f>(W6-AC6)/(F6+500)</f>
      </c>
      <c r="AF6" s="353" t="s">
        <v>371</v>
      </c>
    </row>
    <row customHeight="true" ht="22.61904761904762" r="7">
      <c r="A7" s="340"/>
      <c r="B7" s="341"/>
      <c r="C7" s="342"/>
      <c r="D7" s="343" t="s">
        <v>372</v>
      </c>
      <c r="E7" s="344">
        <v>3827.45</v>
      </c>
      <c r="F7" s="345"/>
      <c r="G7" s="344">
        <v>49386</v>
      </c>
      <c r="H7" s="344">
        <v>1735</v>
      </c>
      <c r="I7" s="346">
        <f t="shared" si="134"/>
      </c>
      <c r="J7" s="347">
        <f t="shared" si="246"/>
      </c>
      <c r="K7" s="344">
        <v>105</v>
      </c>
      <c r="L7" s="347">
        <f t="shared" si="553"/>
      </c>
      <c r="M7" s="344">
        <v>6</v>
      </c>
      <c r="N7" s="348">
        <f t="shared" si="357"/>
      </c>
      <c r="O7" s="344">
        <v>11</v>
      </c>
      <c r="P7" s="348">
        <f t="shared" si="1036"/>
      </c>
      <c r="Q7" s="349"/>
      <c r="R7" s="344"/>
      <c r="S7" s="349"/>
      <c r="T7" s="344"/>
      <c r="U7" s="350"/>
      <c r="V7" s="351"/>
      <c r="W7" s="352"/>
      <c r="X7" s="351"/>
      <c r="Y7" s="349"/>
      <c r="Z7" s="351"/>
      <c r="AA7" s="351"/>
      <c r="AB7" s="344"/>
      <c r="AC7" s="344"/>
      <c r="AD7" s="349"/>
      <c r="AE7" s="351"/>
      <c r="AF7" s="353" t="s">
        <v>373</v>
      </c>
    </row>
    <row customHeight="true" ht="22.61904761904762" r="8">
      <c r="A8" s="340"/>
      <c r="B8" s="341" t="s">
        <v>376</v>
      </c>
      <c r="C8" s="342" t="s">
        <v>369</v>
      </c>
      <c r="D8" s="343" t="s">
        <v>370</v>
      </c>
      <c r="E8" s="344">
        <v>2506.3</v>
      </c>
      <c r="F8" s="345">
        <f>E8+E9</f>
      </c>
      <c r="G8" s="344">
        <v>11318</v>
      </c>
      <c r="H8" s="344">
        <v>276</v>
      </c>
      <c r="I8" s="346">
        <f t="shared" si="134"/>
      </c>
      <c r="J8" s="347">
        <f t="shared" si="246"/>
      </c>
      <c r="K8" s="344">
        <v>29</v>
      </c>
      <c r="L8" s="347">
        <f t="shared" si="553"/>
      </c>
      <c r="M8" s="344">
        <v>3</v>
      </c>
      <c r="N8" s="348">
        <f t="shared" si="357"/>
      </c>
      <c r="O8" s="344">
        <v>7</v>
      </c>
      <c r="P8" s="348">
        <f t="shared" si="1036"/>
      </c>
      <c r="Q8" s="349">
        <f>(M8+M9)/(O8+O9)</f>
      </c>
      <c r="R8" s="344">
        <v>23</v>
      </c>
      <c r="S8" s="349">
        <f>(O8+O9)/(K8+K9)</f>
      </c>
      <c r="T8" s="344">
        <v>10</v>
      </c>
      <c r="U8" s="350">
        <f>F8/T8</f>
      </c>
      <c r="V8" s="351">
        <f>(F8+4*500)/T8</f>
      </c>
      <c r="W8" s="352">
        <v>10971.599999999999</v>
      </c>
      <c r="X8" s="351">
        <f>W8/T8</f>
      </c>
      <c r="Y8" s="349">
        <f>T8/R8</f>
      </c>
      <c r="Z8" s="351">
        <f>W8/F8</f>
      </c>
      <c r="AA8" s="351">
        <f>W8/(F8+500)</f>
      </c>
      <c r="AB8" s="344">
        <v>2</v>
      </c>
      <c r="AC8" s="344">
        <v>1740</v>
      </c>
      <c r="AD8" s="349">
        <f>AB8/T8</f>
      </c>
      <c r="AE8" s="351">
        <f>(W8-AC8)/(F8+500)</f>
      </c>
      <c r="AF8" s="353" t="s">
        <v>371</v>
      </c>
    </row>
    <row customHeight="true" ht="22.61904761904762" r="9">
      <c r="A9" s="340"/>
      <c r="B9" s="341"/>
      <c r="C9" s="342"/>
      <c r="D9" s="343" t="s">
        <v>372</v>
      </c>
      <c r="E9" s="344">
        <v>3115.3</v>
      </c>
      <c r="F9" s="345"/>
      <c r="G9" s="344">
        <v>36773</v>
      </c>
      <c r="H9" s="344">
        <v>1068</v>
      </c>
      <c r="I9" s="346">
        <f t="shared" si="134"/>
      </c>
      <c r="J9" s="347">
        <f t="shared" si="246"/>
      </c>
      <c r="K9" s="344">
        <v>59</v>
      </c>
      <c r="L9" s="347">
        <f t="shared" si="553"/>
      </c>
      <c r="M9" s="344">
        <v>6</v>
      </c>
      <c r="N9" s="348">
        <f t="shared" si="357"/>
      </c>
      <c r="O9" s="344">
        <v>8</v>
      </c>
      <c r="P9" s="348">
        <f t="shared" si="1036"/>
      </c>
      <c r="Q9" s="349"/>
      <c r="R9" s="344"/>
      <c r="S9" s="349"/>
      <c r="T9" s="344"/>
      <c r="U9" s="350"/>
      <c r="V9" s="351"/>
      <c r="W9" s="352"/>
      <c r="X9" s="351"/>
      <c r="Y9" s="349"/>
      <c r="Z9" s="351"/>
      <c r="AA9" s="351"/>
      <c r="AB9" s="344"/>
      <c r="AC9" s="344"/>
      <c r="AD9" s="349"/>
      <c r="AE9" s="351"/>
      <c r="AF9" s="353" t="s">
        <v>373</v>
      </c>
    </row>
    <row customHeight="true" ht="22.61904761904762" r="10">
      <c r="A10" s="340"/>
      <c r="B10" s="341" t="s">
        <v>377</v>
      </c>
      <c r="C10" s="342" t="s">
        <v>369</v>
      </c>
      <c r="D10" s="343" t="s">
        <v>370</v>
      </c>
      <c r="E10" s="344">
        <v>1156.13</v>
      </c>
      <c r="F10" s="354">
        <f>E10+E11</f>
      </c>
      <c r="G10" s="344">
        <v>7098</v>
      </c>
      <c r="H10" s="344">
        <v>178</v>
      </c>
      <c r="I10" s="346">
        <f t="shared" si="134"/>
      </c>
      <c r="J10" s="347">
        <f t="shared" si="246"/>
      </c>
      <c r="K10" s="344">
        <v>13</v>
      </c>
      <c r="L10" s="347">
        <f t="shared" si="553"/>
      </c>
      <c r="M10" s="344">
        <v>0</v>
      </c>
      <c r="N10" s="348">
        <f t="shared" si="357"/>
      </c>
      <c r="O10" s="344">
        <v>1</v>
      </c>
      <c r="P10" s="348">
        <f t="shared" si="1036"/>
      </c>
      <c r="Q10" s="349">
        <f>(M10+M11)/(O10+O11)</f>
      </c>
      <c r="R10" s="344">
        <v>12</v>
      </c>
      <c r="S10" s="349">
        <f>(O10+O11)/(K10+K11)</f>
      </c>
      <c r="T10" s="344">
        <v>3</v>
      </c>
      <c r="U10" s="350">
        <f>F10/T10</f>
      </c>
      <c r="V10" s="351">
        <f>(F10+4*500)/T10</f>
      </c>
      <c r="W10" s="352">
        <v>4053.600000000002</v>
      </c>
      <c r="X10" s="351">
        <f>W10/T10</f>
      </c>
      <c r="Y10" s="349">
        <f>T10/R10</f>
      </c>
      <c r="Z10" s="351">
        <f>W10/F10</f>
      </c>
      <c r="AA10" s="351">
        <f>W10/(F10+500)</f>
      </c>
      <c r="AB10" s="344">
        <v>0</v>
      </c>
      <c r="AC10" s="344">
        <v>0</v>
      </c>
      <c r="AD10" s="349">
        <f>AB10/T10</f>
      </c>
      <c r="AE10" s="351">
        <f>(W10-AC10)/(F10+500)</f>
      </c>
      <c r="AF10" s="353" t="s">
        <v>371</v>
      </c>
    </row>
    <row customHeight="true" ht="22.61904761904762" r="11">
      <c r="A11" s="340"/>
      <c r="B11" s="341"/>
      <c r="C11" s="342"/>
      <c r="D11" s="343" t="s">
        <v>372</v>
      </c>
      <c r="E11" s="344">
        <v>3249.11</v>
      </c>
      <c r="F11" s="354"/>
      <c r="G11" s="344">
        <v>35731</v>
      </c>
      <c r="H11" s="355">
        <v>1149</v>
      </c>
      <c r="I11" s="346">
        <f t="shared" si="134"/>
      </c>
      <c r="J11" s="347">
        <f t="shared" si="246"/>
      </c>
      <c r="K11" s="344">
        <v>46</v>
      </c>
      <c r="L11" s="347">
        <f t="shared" si="553"/>
      </c>
      <c r="M11" s="344">
        <v>2</v>
      </c>
      <c r="N11" s="348">
        <f t="shared" si="357"/>
      </c>
      <c r="O11" s="344">
        <v>7</v>
      </c>
      <c r="P11" s="348">
        <f t="shared" si="1036"/>
      </c>
      <c r="Q11" s="349"/>
      <c r="R11" s="344"/>
      <c r="S11" s="349"/>
      <c r="T11" s="344"/>
      <c r="U11" s="350"/>
      <c r="V11" s="351"/>
      <c r="W11" s="352"/>
      <c r="X11" s="351"/>
      <c r="Y11" s="349"/>
      <c r="Z11" s="351"/>
      <c r="AA11" s="351"/>
      <c r="AB11" s="344"/>
      <c r="AC11" s="344"/>
      <c r="AD11" s="349"/>
      <c r="AE11" s="351"/>
      <c r="AF11" s="353" t="s">
        <v>373</v>
      </c>
    </row>
    <row customHeight="true" ht="22.61904761904762" r="12">
      <c r="A12" s="340"/>
      <c r="B12" s="356" t="s">
        <v>378</v>
      </c>
      <c r="C12" s="356"/>
      <c r="D12" s="356"/>
      <c r="E12" s="357">
        <f>SUM(E2:E11)</f>
      </c>
      <c r="F12" s="357">
        <f>SUM(F2:F11)</f>
      </c>
      <c r="G12" s="357">
        <f>SUM(G2:G11)</f>
      </c>
      <c r="H12" s="357">
        <f>SUM(H2:H11)</f>
      </c>
      <c r="I12" s="358">
        <f t="shared" si="134"/>
      </c>
      <c r="J12" s="359">
        <f t="shared" si="246"/>
      </c>
      <c r="K12" s="357">
        <f>SUM(K2:K11)</f>
      </c>
      <c r="L12" s="359">
        <f t="shared" si="553"/>
      </c>
      <c r="M12" s="357">
        <f>SUM(M2:M11)</f>
      </c>
      <c r="N12" s="360">
        <f t="shared" si="357"/>
      </c>
      <c r="O12" s="357">
        <f>SUM(O2:O11)</f>
      </c>
      <c r="P12" s="360">
        <f t="shared" si="1036"/>
      </c>
      <c r="Q12" s="361">
        <f>M12/O12</f>
      </c>
      <c r="R12" s="357">
        <f>SUM(R2:R11)</f>
      </c>
      <c r="S12" s="361">
        <f>(O12+O12)/(K12+K12)</f>
      </c>
      <c r="T12" s="357">
        <f>SUM(T2:T11)</f>
      </c>
      <c r="U12" s="362">
        <f t="shared" ref="U12:U13" si="0">F12/T12</f>
      </c>
      <c r="V12" s="363">
        <f t="shared" ref="V12:V13" si="584">(F12+4*500)/T12</f>
      </c>
      <c r="W12" s="359">
        <f>SUM(W2:W11)</f>
      </c>
      <c r="X12" s="364">
        <f t="shared" ref="X12:X13" si="634">W12/T12</f>
      </c>
      <c r="Y12" s="361">
        <f t="shared" ref="Y12:Y13" si="768">T12/R12</f>
      </c>
      <c r="Z12" s="363">
        <f t="shared" ref="Z12:Z13" si="902">W12/F12</f>
      </c>
      <c r="AA12" s="363">
        <f>W12/(F12+COUNT(W4:W11)*500)</f>
      </c>
      <c r="AB12" s="357">
        <f>SUM(AB2:AB11)</f>
      </c>
      <c r="AC12" s="357">
        <f>SUM(AC2:AC11)</f>
      </c>
      <c r="AD12" s="361">
        <f t="shared" ref="AD12:AD13" si="419">AB12/T12</f>
      </c>
      <c r="AE12" s="365">
        <f>(W12-AC12)/(F12+COUNT(W4:W11)*500)</f>
      </c>
      <c r="AF12" s="351"/>
    </row>
    <row customHeight="true" ht="22.61904761904762" r="13">
      <c r="A13" s="340"/>
      <c r="B13" s="341" t="s">
        <v>379</v>
      </c>
      <c r="C13" s="342" t="s">
        <v>380</v>
      </c>
      <c r="D13" s="343" t="s">
        <v>370</v>
      </c>
      <c r="E13" s="344">
        <v>1204.56</v>
      </c>
      <c r="F13" s="345">
        <f>E13+E14</f>
      </c>
      <c r="G13" s="344">
        <v>8151</v>
      </c>
      <c r="H13" s="344">
        <v>138</v>
      </c>
      <c r="I13" s="346">
        <f t="shared" si="134"/>
      </c>
      <c r="J13" s="347">
        <f t="shared" si="246"/>
      </c>
      <c r="K13" s="344">
        <v>13</v>
      </c>
      <c r="L13" s="347">
        <f t="shared" si="553"/>
      </c>
      <c r="M13" s="344">
        <v>2</v>
      </c>
      <c r="N13" s="348">
        <f t="shared" si="357"/>
      </c>
      <c r="O13" s="344">
        <v>4</v>
      </c>
      <c r="P13" s="348">
        <f t="shared" si="1036"/>
      </c>
      <c r="Q13" s="349">
        <f>(M13+M14)/(O13+O14)</f>
      </c>
      <c r="R13" s="344">
        <v>22</v>
      </c>
      <c r="S13" s="349">
        <f>(O13+O14)/(K13+K14)</f>
      </c>
      <c r="T13" s="344">
        <v>8</v>
      </c>
      <c r="U13" s="350">
        <f t="shared" si="0"/>
      </c>
      <c r="V13" s="351">
        <f t="shared" si="584"/>
      </c>
      <c r="W13" s="352">
        <v>9489.600000000002</v>
      </c>
      <c r="X13" s="351">
        <f t="shared" si="634"/>
      </c>
      <c r="Y13" s="349">
        <f t="shared" si="768"/>
      </c>
      <c r="Z13" s="351">
        <f t="shared" si="902"/>
      </c>
      <c r="AA13" s="351">
        <f>W13/(F13+500)</f>
      </c>
      <c r="AB13" s="344">
        <v>5</v>
      </c>
      <c r="AC13" s="344">
        <v>5808</v>
      </c>
      <c r="AD13" s="349">
        <f t="shared" si="419"/>
      </c>
      <c r="AE13" s="351">
        <f>(W13-AC13)/(F13+500)</f>
      </c>
      <c r="AF13" s="353" t="s">
        <v>371</v>
      </c>
    </row>
    <row customHeight="true" ht="22.61904761904762" r="14">
      <c r="A14" s="340"/>
      <c r="B14" s="341"/>
      <c r="C14" s="342"/>
      <c r="D14" s="343" t="s">
        <v>372</v>
      </c>
      <c r="E14" s="344">
        <v>4125.7</v>
      </c>
      <c r="F14" s="345"/>
      <c r="G14" s="344">
        <v>46897</v>
      </c>
      <c r="H14" s="344">
        <v>1439</v>
      </c>
      <c r="I14" s="346">
        <f t="shared" si="134"/>
      </c>
      <c r="J14" s="347">
        <f t="shared" si="246"/>
      </c>
      <c r="K14" s="344">
        <v>77</v>
      </c>
      <c r="L14" s="347">
        <f t="shared" si="553"/>
      </c>
      <c r="M14" s="344">
        <v>5</v>
      </c>
      <c r="N14" s="348">
        <f t="shared" si="357"/>
      </c>
      <c r="O14" s="344">
        <v>9</v>
      </c>
      <c r="P14" s="348">
        <f t="shared" si="1036"/>
      </c>
      <c r="Q14" s="349"/>
      <c r="R14" s="344"/>
      <c r="S14" s="349"/>
      <c r="T14" s="344"/>
      <c r="U14" s="350"/>
      <c r="V14" s="351"/>
      <c r="W14" s="352"/>
      <c r="X14" s="351"/>
      <c r="Y14" s="349"/>
      <c r="Z14" s="351"/>
      <c r="AA14" s="351"/>
      <c r="AB14" s="344"/>
      <c r="AC14" s="344"/>
      <c r="AD14" s="349"/>
      <c r="AE14" s="351"/>
      <c r="AF14" s="353" t="s">
        <v>373</v>
      </c>
    </row>
    <row customHeight="true" ht="22.61904761904762" r="15">
      <c r="A15" s="340"/>
      <c r="B15" s="341" t="s">
        <v>381</v>
      </c>
      <c r="C15" s="342" t="s">
        <v>380</v>
      </c>
      <c r="D15" s="343" t="s">
        <v>370</v>
      </c>
      <c r="E15" s="344">
        <v>1720.35</v>
      </c>
      <c r="F15" s="345">
        <f>E15+E16</f>
      </c>
      <c r="G15" s="344">
        <v>11769</v>
      </c>
      <c r="H15" s="344">
        <v>206</v>
      </c>
      <c r="I15" s="346">
        <f t="shared" si="134"/>
      </c>
      <c r="J15" s="347">
        <f t="shared" si="246"/>
      </c>
      <c r="K15" s="344">
        <v>16</v>
      </c>
      <c r="L15" s="347">
        <f t="shared" si="553"/>
      </c>
      <c r="M15" s="344">
        <v>2</v>
      </c>
      <c r="N15" s="348">
        <f t="shared" si="357"/>
      </c>
      <c r="O15" s="344">
        <v>5</v>
      </c>
      <c r="P15" s="348">
        <f t="shared" si="1036"/>
      </c>
      <c r="Q15" s="349">
        <f>(M15+M16)/(O15+O16)</f>
      </c>
      <c r="R15" s="344">
        <v>19</v>
      </c>
      <c r="S15" s="349">
        <f>(O15+O16)/(K15+K16)</f>
      </c>
      <c r="T15" s="344">
        <v>9</v>
      </c>
      <c r="U15" s="350">
        <f>F15/T15</f>
      </c>
      <c r="V15" s="351">
        <f>(F15+4*500)/T15</f>
      </c>
      <c r="W15" s="352">
        <v>8455.199999999997</v>
      </c>
      <c r="X15" s="351">
        <f>W15/T15</f>
      </c>
      <c r="Y15" s="349">
        <f>T15/R15</f>
      </c>
      <c r="Z15" s="351">
        <f>W15/F15</f>
      </c>
      <c r="AA15" s="351">
        <f>W15/(F15+500)</f>
      </c>
      <c r="AB15" s="344">
        <v>0</v>
      </c>
      <c r="AC15" s="344">
        <v>0</v>
      </c>
      <c r="AD15" s="349">
        <f>AB15/T15</f>
      </c>
      <c r="AE15" s="351">
        <f>(W15-AC15)/(F15+500)</f>
      </c>
      <c r="AF15" s="353" t="s">
        <v>371</v>
      </c>
    </row>
    <row customHeight="true" ht="22.61904761904762" r="16">
      <c r="A16" s="340"/>
      <c r="B16" s="341"/>
      <c r="C16" s="342"/>
      <c r="D16" s="343" t="s">
        <v>372</v>
      </c>
      <c r="E16" s="344">
        <v>5978.61</v>
      </c>
      <c r="F16" s="345"/>
      <c r="G16" s="344">
        <v>75374</v>
      </c>
      <c r="H16" s="355">
        <v>1948</v>
      </c>
      <c r="I16" s="346">
        <f t="shared" si="134"/>
      </c>
      <c r="J16" s="347">
        <f t="shared" si="246"/>
      </c>
      <c r="K16" s="344">
        <v>94</v>
      </c>
      <c r="L16" s="347">
        <f t="shared" si="553"/>
      </c>
      <c r="M16" s="344">
        <v>5</v>
      </c>
      <c r="N16" s="348">
        <f t="shared" si="357"/>
      </c>
      <c r="O16" s="344">
        <v>13</v>
      </c>
      <c r="P16" s="348">
        <f t="shared" si="1036"/>
      </c>
      <c r="Q16" s="349"/>
      <c r="R16" s="344"/>
      <c r="S16" s="349"/>
      <c r="T16" s="344"/>
      <c r="U16" s="350"/>
      <c r="V16" s="351"/>
      <c r="W16" s="352"/>
      <c r="X16" s="351"/>
      <c r="Y16" s="349"/>
      <c r="Z16" s="351"/>
      <c r="AA16" s="351"/>
      <c r="AB16" s="344"/>
      <c r="AC16" s="344"/>
      <c r="AD16" s="349"/>
      <c r="AE16" s="351"/>
      <c r="AF16" s="353" t="s">
        <v>373</v>
      </c>
    </row>
    <row customHeight="true" ht="22.61904761904762" r="17">
      <c r="A17" s="340"/>
      <c r="B17" s="341" t="s">
        <v>382</v>
      </c>
      <c r="C17" s="342" t="s">
        <v>380</v>
      </c>
      <c r="D17" s="343" t="s">
        <v>370</v>
      </c>
      <c r="E17" s="344">
        <v>3221.5</v>
      </c>
      <c r="F17" s="345">
        <f>E17+E18</f>
      </c>
      <c r="G17" s="344">
        <v>23668</v>
      </c>
      <c r="H17" s="344">
        <v>284</v>
      </c>
      <c r="I17" s="346">
        <f t="shared" si="134"/>
      </c>
      <c r="J17" s="347">
        <f t="shared" si="246"/>
      </c>
      <c r="K17" s="344">
        <v>31</v>
      </c>
      <c r="L17" s="347">
        <f t="shared" si="553"/>
      </c>
      <c r="M17" s="344">
        <v>3</v>
      </c>
      <c r="N17" s="348">
        <f t="shared" si="357"/>
      </c>
      <c r="O17" s="344">
        <v>7</v>
      </c>
      <c r="P17" s="348">
        <f t="shared" si="1036"/>
      </c>
      <c r="Q17" s="349">
        <f>(M17+M18)/(O17+O18)</f>
      </c>
      <c r="R17" s="344">
        <v>27</v>
      </c>
      <c r="S17" s="349">
        <f>(O17+O18)/(K17+K18)</f>
      </c>
      <c r="T17" s="344">
        <v>8</v>
      </c>
      <c r="U17" s="350">
        <f>F17/T17</f>
      </c>
      <c r="V17" s="351">
        <f>(F17+4*500)/T17</f>
      </c>
      <c r="W17" s="352">
        <v>11742.400000000001</v>
      </c>
      <c r="X17" s="351">
        <f>W17/T17</f>
      </c>
      <c r="Y17" s="349">
        <f>T17/R17</f>
      </c>
      <c r="Z17" s="351">
        <f>W17/F17</f>
      </c>
      <c r="AA17" s="351">
        <f>W17/(F17+500)</f>
      </c>
      <c r="AB17" s="344">
        <v>2</v>
      </c>
      <c r="AC17" s="344">
        <v>3780</v>
      </c>
      <c r="AD17" s="349">
        <f>AB17/T17</f>
      </c>
      <c r="AE17" s="351">
        <f>(W17-AC17)/(F17+500)</f>
      </c>
      <c r="AF17" s="353" t="s">
        <v>371</v>
      </c>
    </row>
    <row customHeight="true" ht="22.61904761904762" r="18">
      <c r="A18" s="340"/>
      <c r="B18" s="341"/>
      <c r="C18" s="342"/>
      <c r="D18" s="343" t="s">
        <v>372</v>
      </c>
      <c r="E18" s="344">
        <v>3609.68</v>
      </c>
      <c r="F18" s="345"/>
      <c r="G18" s="344">
        <v>41632</v>
      </c>
      <c r="H18" s="355">
        <v>1223</v>
      </c>
      <c r="I18" s="346">
        <f t="shared" si="134"/>
      </c>
      <c r="J18" s="347">
        <f t="shared" si="246"/>
      </c>
      <c r="K18" s="344">
        <v>79</v>
      </c>
      <c r="L18" s="347">
        <f t="shared" si="553"/>
      </c>
      <c r="M18" s="344">
        <v>6</v>
      </c>
      <c r="N18" s="348">
        <f t="shared" si="357"/>
      </c>
      <c r="O18" s="344">
        <v>8</v>
      </c>
      <c r="P18" s="348">
        <f t="shared" si="1036"/>
      </c>
      <c r="Q18" s="349"/>
      <c r="R18" s="344"/>
      <c r="S18" s="349"/>
      <c r="T18" s="344"/>
      <c r="U18" s="350"/>
      <c r="V18" s="351"/>
      <c r="W18" s="352"/>
      <c r="X18" s="351"/>
      <c r="Y18" s="349"/>
      <c r="Z18" s="351"/>
      <c r="AA18" s="351"/>
      <c r="AB18" s="344"/>
      <c r="AC18" s="344"/>
      <c r="AD18" s="349"/>
      <c r="AE18" s="351"/>
      <c r="AF18" s="353" t="s">
        <v>373</v>
      </c>
    </row>
    <row customHeight="true" ht="22.61904761904762" r="19">
      <c r="A19" s="340"/>
      <c r="B19" s="356" t="s">
        <v>378</v>
      </c>
      <c r="C19" s="356"/>
      <c r="D19" s="356"/>
      <c r="E19" s="357">
        <f>SUM(E13:E18)</f>
      </c>
      <c r="F19" s="357">
        <f>SUM(F13:F18)</f>
      </c>
      <c r="G19" s="366">
        <f>SUM(G13:G18)</f>
      </c>
      <c r="H19" s="366">
        <f>SUM(H13:H18)</f>
      </c>
      <c r="I19" s="358">
        <f t="shared" si="134"/>
      </c>
      <c r="J19" s="359">
        <f t="shared" si="246"/>
      </c>
      <c r="K19" s="366">
        <f>SUM(K13:K18)</f>
      </c>
      <c r="L19" s="359">
        <f t="shared" si="553"/>
      </c>
      <c r="M19" s="366">
        <f>SUM(M13:M18)</f>
      </c>
      <c r="N19" s="360">
        <f t="shared" si="357"/>
      </c>
      <c r="O19" s="366">
        <f>SUM(O13:O18)</f>
      </c>
      <c r="P19" s="360">
        <f t="shared" si="1036"/>
      </c>
      <c r="Q19" s="361">
        <f>M19/O19</f>
      </c>
      <c r="R19" s="366">
        <f>SUM(R13:R18)</f>
      </c>
      <c r="S19" s="361">
        <f>(O19+O19)/(K19+K19)</f>
      </c>
      <c r="T19" s="366">
        <f>SUM(T13:T18)</f>
      </c>
      <c r="U19" s="362">
        <f t="shared" ref="U19:U20" si="1">F19/T19</f>
      </c>
      <c r="V19" s="363">
        <f t="shared" ref="V19:V20" si="585">(F19+4*500)/T19</f>
      </c>
      <c r="W19" s="367">
        <f>SUM(W13:W18)</f>
      </c>
      <c r="X19" s="364">
        <f t="shared" ref="X19:X20" si="635">W19/T19</f>
      </c>
      <c r="Y19" s="361">
        <f t="shared" ref="Y19:Y20" si="769">T19/R19</f>
      </c>
      <c r="Z19" s="363">
        <f t="shared" ref="Z19:Z20" si="903">W19/F19</f>
      </c>
      <c r="AA19" s="363">
        <f>W19/(F19+COUNT(W13:W18)*500)</f>
      </c>
      <c r="AB19" s="366">
        <f>SUM(AB13:AB18)</f>
      </c>
      <c r="AC19" s="366">
        <f>SUM(AC13:AC18)</f>
      </c>
      <c r="AD19" s="361">
        <f t="shared" ref="AD19:AD20" si="420">AB19/T19</f>
      </c>
      <c r="AE19" s="365">
        <f>(W19-AC19)/(F19+COUNT(W13:W18)*500)</f>
      </c>
      <c r="AF19" s="351"/>
    </row>
    <row customHeight="true" ht="22.61904761904762" r="20">
      <c r="A20" s="340"/>
      <c r="B20" s="341" t="s">
        <v>383</v>
      </c>
      <c r="C20" s="342" t="s">
        <v>384</v>
      </c>
      <c r="D20" s="343" t="s">
        <v>370</v>
      </c>
      <c r="E20" s="344">
        <v>2688.81</v>
      </c>
      <c r="F20" s="345">
        <f>E20+E21</f>
      </c>
      <c r="G20" s="344">
        <v>17843</v>
      </c>
      <c r="H20" s="344">
        <v>228</v>
      </c>
      <c r="I20" s="346">
        <f t="shared" si="134"/>
      </c>
      <c r="J20" s="347">
        <f t="shared" si="246"/>
      </c>
      <c r="K20" s="344">
        <v>28</v>
      </c>
      <c r="L20" s="368">
        <f t="shared" si="553"/>
      </c>
      <c r="M20" s="344">
        <v>1</v>
      </c>
      <c r="N20" s="348">
        <f t="shared" si="357"/>
      </c>
      <c r="O20" s="344">
        <v>7</v>
      </c>
      <c r="P20" s="348">
        <f t="shared" si="1036"/>
      </c>
      <c r="Q20" s="349">
        <f>(M20+M21)/(O20+O21)</f>
      </c>
      <c r="R20" s="344">
        <v>23</v>
      </c>
      <c r="S20" s="349">
        <f>(O20+O21)/(K20+K21)</f>
      </c>
      <c r="T20" s="344">
        <v>3</v>
      </c>
      <c r="U20" s="350">
        <f t="shared" si="1"/>
      </c>
      <c r="V20" s="351">
        <f t="shared" si="585"/>
      </c>
      <c r="W20" s="352">
        <v>3324</v>
      </c>
      <c r="X20" s="351">
        <f t="shared" si="635"/>
      </c>
      <c r="Y20" s="349">
        <f t="shared" si="769"/>
      </c>
      <c r="Z20" s="351">
        <f t="shared" si="903"/>
      </c>
      <c r="AA20" s="351">
        <f>W20/(F20+500)</f>
      </c>
      <c r="AB20" s="344">
        <v>0</v>
      </c>
      <c r="AC20" s="344">
        <v>0</v>
      </c>
      <c r="AD20" s="349">
        <f t="shared" si="420"/>
      </c>
      <c r="AE20" s="351">
        <f>(W20-AC20)/(F20+500)</f>
      </c>
      <c r="AF20" s="353" t="s">
        <v>371</v>
      </c>
    </row>
    <row customHeight="true" ht="22.61904761904762" r="21">
      <c r="A21" s="340"/>
      <c r="B21" s="341"/>
      <c r="C21" s="342"/>
      <c r="D21" s="343" t="s">
        <v>372</v>
      </c>
      <c r="E21" s="344">
        <v>2539.25</v>
      </c>
      <c r="F21" s="345"/>
      <c r="G21" s="344">
        <v>33754</v>
      </c>
      <c r="H21" s="344">
        <v>858</v>
      </c>
      <c r="I21" s="346">
        <f t="shared" si="134"/>
      </c>
      <c r="J21" s="347">
        <f t="shared" si="246"/>
      </c>
      <c r="K21" s="344">
        <v>53</v>
      </c>
      <c r="L21" s="347">
        <f t="shared" si="553"/>
      </c>
      <c r="M21" s="344">
        <v>1</v>
      </c>
      <c r="N21" s="348">
        <f t="shared" si="357"/>
      </c>
      <c r="O21" s="344">
        <v>6</v>
      </c>
      <c r="P21" s="348">
        <f t="shared" si="1036"/>
      </c>
      <c r="Q21" s="349"/>
      <c r="R21" s="344"/>
      <c r="S21" s="349"/>
      <c r="T21" s="344"/>
      <c r="U21" s="350"/>
      <c r="V21" s="351"/>
      <c r="W21" s="352"/>
      <c r="X21" s="351"/>
      <c r="Y21" s="349"/>
      <c r="Z21" s="351"/>
      <c r="AA21" s="351"/>
      <c r="AB21" s="344"/>
      <c r="AC21" s="344"/>
      <c r="AD21" s="349"/>
      <c r="AE21" s="351"/>
      <c r="AF21" s="353" t="s">
        <v>373</v>
      </c>
    </row>
    <row customHeight="true" ht="22.61904761904762" r="22">
      <c r="A22" s="340"/>
      <c r="B22" s="341" t="s">
        <v>385</v>
      </c>
      <c r="C22" s="342" t="s">
        <v>384</v>
      </c>
      <c r="D22" s="343" t="s">
        <v>370</v>
      </c>
      <c r="E22" s="344">
        <v>2223.92</v>
      </c>
      <c r="F22" s="345">
        <f>E22+E23</f>
      </c>
      <c r="G22" s="344">
        <v>14863</v>
      </c>
      <c r="H22" s="344">
        <v>190</v>
      </c>
      <c r="I22" s="346">
        <f t="shared" si="134"/>
      </c>
      <c r="J22" s="347">
        <f t="shared" si="246"/>
      </c>
      <c r="K22" s="344">
        <v>25</v>
      </c>
      <c r="L22" s="347">
        <f t="shared" si="553"/>
      </c>
      <c r="M22" s="344">
        <v>0</v>
      </c>
      <c r="N22" s="348">
        <f t="shared" si="357"/>
      </c>
      <c r="O22" s="344">
        <v>4</v>
      </c>
      <c r="P22" s="348">
        <f t="shared" si="1036"/>
      </c>
      <c r="Q22" s="349">
        <f>(M22+M23)/(O22+O23)</f>
      </c>
      <c r="R22" s="344">
        <v>17</v>
      </c>
      <c r="S22" s="349">
        <f>(O22+O23)/(K22+K23)</f>
      </c>
      <c r="T22" s="344">
        <v>6</v>
      </c>
      <c r="U22" s="350">
        <f>F22/T22</f>
      </c>
      <c r="V22" s="351">
        <f>(F22+4*500)/T22</f>
      </c>
      <c r="W22" s="352">
        <v>5143.200000000004</v>
      </c>
      <c r="X22" s="351">
        <f>W22/T22</f>
      </c>
      <c r="Y22" s="349">
        <f>T22/R22</f>
      </c>
      <c r="Z22" s="351">
        <f>W22/F22</f>
      </c>
      <c r="AA22" s="351">
        <f>W22/(F22+500)</f>
      </c>
      <c r="AB22" s="344">
        <v>0</v>
      </c>
      <c r="AC22" s="344">
        <v>0</v>
      </c>
      <c r="AD22" s="349">
        <f>AB22/T22</f>
      </c>
      <c r="AE22" s="351">
        <f>(W22-AC22)/(F22+500)</f>
      </c>
      <c r="AF22" s="353" t="s">
        <v>371</v>
      </c>
    </row>
    <row customHeight="true" ht="22.61904761904762" r="23">
      <c r="A23" s="340"/>
      <c r="B23" s="341"/>
      <c r="C23" s="342"/>
      <c r="D23" s="343" t="s">
        <v>372</v>
      </c>
      <c r="E23" s="344">
        <v>3708.44</v>
      </c>
      <c r="F23" s="345"/>
      <c r="G23" s="344">
        <v>41359</v>
      </c>
      <c r="H23" s="355">
        <v>1020</v>
      </c>
      <c r="I23" s="346">
        <f t="shared" si="134"/>
      </c>
      <c r="J23" s="347">
        <f t="shared" si="246"/>
      </c>
      <c r="K23" s="344">
        <v>69</v>
      </c>
      <c r="L23" s="347">
        <f t="shared" si="553"/>
      </c>
      <c r="M23" s="344">
        <v>3</v>
      </c>
      <c r="N23" s="348">
        <f t="shared" si="357"/>
      </c>
      <c r="O23" s="344">
        <v>6</v>
      </c>
      <c r="P23" s="348">
        <f t="shared" si="1036"/>
      </c>
      <c r="Q23" s="349"/>
      <c r="R23" s="344"/>
      <c r="S23" s="349"/>
      <c r="T23" s="344"/>
      <c r="U23" s="350"/>
      <c r="V23" s="351"/>
      <c r="W23" s="352"/>
      <c r="X23" s="351"/>
      <c r="Y23" s="349"/>
      <c r="Z23" s="351"/>
      <c r="AA23" s="351"/>
      <c r="AB23" s="344"/>
      <c r="AC23" s="344"/>
      <c r="AD23" s="349"/>
      <c r="AE23" s="351"/>
      <c r="AF23" s="353" t="s">
        <v>373</v>
      </c>
    </row>
    <row customHeight="true" ht="22.61904761904762" r="24">
      <c r="A24" s="340"/>
      <c r="B24" s="341" t="s">
        <v>386</v>
      </c>
      <c r="C24" s="342" t="s">
        <v>384</v>
      </c>
      <c r="D24" s="343" t="s">
        <v>370</v>
      </c>
      <c r="E24" s="344">
        <v>1277.64</v>
      </c>
      <c r="F24" s="345">
        <f>E24+E25</f>
      </c>
      <c r="G24" s="344">
        <v>8293</v>
      </c>
      <c r="H24" s="344">
        <v>126</v>
      </c>
      <c r="I24" s="346">
        <f t="shared" si="134"/>
      </c>
      <c r="J24" s="347">
        <f t="shared" si="246"/>
      </c>
      <c r="K24" s="344">
        <v>15</v>
      </c>
      <c r="L24" s="347">
        <f t="shared" si="553"/>
      </c>
      <c r="M24" s="344">
        <v>0</v>
      </c>
      <c r="N24" s="348">
        <f t="shared" si="357"/>
      </c>
      <c r="O24" s="344">
        <v>0</v>
      </c>
      <c r="P24" s="348">
        <f t="shared" si="1036"/>
      </c>
      <c r="Q24" s="349">
        <f>(M24+M25)/(O24+O25)</f>
      </c>
      <c r="R24" s="344">
        <v>13</v>
      </c>
      <c r="S24" s="349">
        <f>(O24+O25)/(K24+K25)</f>
      </c>
      <c r="T24" s="344">
        <v>2</v>
      </c>
      <c r="U24" s="350">
        <f>F24/T24</f>
      </c>
      <c r="V24" s="351">
        <f>(F24+4*500)/T24</f>
      </c>
      <c r="W24" s="352">
        <v>2026.7999999999884</v>
      </c>
      <c r="X24" s="351">
        <f>W24/T24</f>
      </c>
      <c r="Y24" s="349">
        <f>T24/R24</f>
      </c>
      <c r="Z24" s="351">
        <f>W24/F24</f>
      </c>
      <c r="AA24" s="351">
        <f>W24/(F24+500)</f>
      </c>
      <c r="AB24" s="344">
        <v>0</v>
      </c>
      <c r="AC24" s="344">
        <v>0</v>
      </c>
      <c r="AD24" s="349">
        <f>AB24/T24</f>
      </c>
      <c r="AE24" s="351">
        <f>(W24-AC24)/(F24+500)</f>
      </c>
      <c r="AF24" s="353" t="s">
        <v>387</v>
      </c>
    </row>
    <row customHeight="true" ht="22.61904761904762" r="25">
      <c r="A25" s="340"/>
      <c r="B25" s="341"/>
      <c r="C25" s="342"/>
      <c r="D25" s="343" t="s">
        <v>372</v>
      </c>
      <c r="E25" s="344">
        <v>2729.25</v>
      </c>
      <c r="F25" s="345"/>
      <c r="G25" s="344">
        <v>26493</v>
      </c>
      <c r="H25" s="355">
        <v>661</v>
      </c>
      <c r="I25" s="346">
        <f t="shared" si="134"/>
      </c>
      <c r="J25" s="347">
        <f t="shared" si="246"/>
      </c>
      <c r="K25" s="344">
        <v>60</v>
      </c>
      <c r="L25" s="347">
        <f t="shared" si="553"/>
      </c>
      <c r="M25" s="344">
        <v>2</v>
      </c>
      <c r="N25" s="348">
        <f t="shared" si="357"/>
      </c>
      <c r="O25" s="344">
        <v>8</v>
      </c>
      <c r="P25" s="348">
        <f t="shared" si="1036"/>
      </c>
      <c r="Q25" s="349"/>
      <c r="R25" s="344"/>
      <c r="S25" s="349"/>
      <c r="T25" s="344"/>
      <c r="U25" s="350"/>
      <c r="V25" s="351"/>
      <c r="W25" s="352"/>
      <c r="X25" s="351"/>
      <c r="Y25" s="349"/>
      <c r="Z25" s="351"/>
      <c r="AA25" s="351"/>
      <c r="AB25" s="344"/>
      <c r="AC25" s="344"/>
      <c r="AD25" s="349"/>
      <c r="AE25" s="351"/>
      <c r="AF25" s="353" t="s">
        <v>388</v>
      </c>
    </row>
    <row customHeight="true" ht="22.61904761904762" r="26">
      <c r="A26" s="340"/>
      <c r="B26" s="341" t="s">
        <v>389</v>
      </c>
      <c r="C26" s="342" t="s">
        <v>384</v>
      </c>
      <c r="D26" s="343" t="s">
        <v>370</v>
      </c>
      <c r="E26" s="344">
        <v>631.16</v>
      </c>
      <c r="F26" s="345">
        <f>E26+E27</f>
      </c>
      <c r="G26" s="344">
        <v>3981</v>
      </c>
      <c r="H26" s="344">
        <v>50</v>
      </c>
      <c r="I26" s="346">
        <f t="shared" si="134"/>
      </c>
      <c r="J26" s="347">
        <f t="shared" si="246"/>
      </c>
      <c r="K26" s="344">
        <v>7</v>
      </c>
      <c r="L26" s="347">
        <f t="shared" si="553"/>
      </c>
      <c r="M26" s="344">
        <v>0</v>
      </c>
      <c r="N26" s="348">
        <f t="shared" si="357"/>
      </c>
      <c r="O26" s="344">
        <v>0</v>
      </c>
      <c r="P26" s="348">
        <f t="shared" si="1036"/>
      </c>
      <c r="Q26" s="349">
        <f>(M26+M27)/(O26+O27)</f>
      </c>
      <c r="R26" s="344">
        <v>6</v>
      </c>
      <c r="S26" s="349">
        <f>(O26+O27)/(K26+K27)</f>
      </c>
      <c r="T26" s="344">
        <v>1</v>
      </c>
      <c r="U26" s="350">
        <f>F26/T26</f>
      </c>
      <c r="V26" s="351">
        <f>(F26+4*500)/T26</f>
      </c>
      <c r="W26" s="352">
        <v>1344</v>
      </c>
      <c r="X26" s="351">
        <f>W26/T26</f>
      </c>
      <c r="Y26" s="349">
        <f>T26/R26</f>
      </c>
      <c r="Z26" s="351">
        <f>W26/F26</f>
      </c>
      <c r="AA26" s="351">
        <f>W26/(F26+500)</f>
      </c>
      <c r="AB26" s="344">
        <v>0</v>
      </c>
      <c r="AC26" s="344">
        <v>0</v>
      </c>
      <c r="AD26" s="349">
        <f>AB26/T26</f>
      </c>
      <c r="AE26" s="351">
        <f>(W26-AC26)/(F26+500)</f>
      </c>
      <c r="AF26" s="353" t="s">
        <v>387</v>
      </c>
    </row>
    <row customHeight="true" ht="22.61904761904762" r="27">
      <c r="A27" s="340"/>
      <c r="B27" s="341"/>
      <c r="C27" s="342"/>
      <c r="D27" s="343" t="s">
        <v>372</v>
      </c>
      <c r="E27" s="344">
        <v>2655.77</v>
      </c>
      <c r="F27" s="345"/>
      <c r="G27" s="344">
        <v>29036</v>
      </c>
      <c r="H27" s="355">
        <v>687</v>
      </c>
      <c r="I27" s="346">
        <f t="shared" si="134"/>
      </c>
      <c r="J27" s="347">
        <f t="shared" si="246"/>
      </c>
      <c r="K27" s="344">
        <v>39</v>
      </c>
      <c r="L27" s="347">
        <f t="shared" si="553"/>
      </c>
      <c r="M27" s="344">
        <v>1</v>
      </c>
      <c r="N27" s="348">
        <f t="shared" si="357"/>
      </c>
      <c r="O27" s="344">
        <v>4</v>
      </c>
      <c r="P27" s="348">
        <f t="shared" si="1036"/>
      </c>
      <c r="Q27" s="349"/>
      <c r="R27" s="344"/>
      <c r="S27" s="349"/>
      <c r="T27" s="344"/>
      <c r="U27" s="350"/>
      <c r="V27" s="351"/>
      <c r="W27" s="352"/>
      <c r="X27" s="351"/>
      <c r="Y27" s="349"/>
      <c r="Z27" s="351"/>
      <c r="AA27" s="351"/>
      <c r="AB27" s="344"/>
      <c r="AC27" s="344"/>
      <c r="AD27" s="349"/>
      <c r="AE27" s="351"/>
      <c r="AF27" s="353" t="s">
        <v>388</v>
      </c>
    </row>
    <row customHeight="true" ht="22.61904761904762" r="28">
      <c r="A28" s="340"/>
      <c r="B28" s="356" t="s">
        <v>378</v>
      </c>
      <c r="C28" s="356"/>
      <c r="D28" s="356"/>
      <c r="E28" s="357">
        <f>SUM(E20:E27)</f>
      </c>
      <c r="F28" s="357">
        <f>SUM(F20:F27)</f>
      </c>
      <c r="G28" s="357">
        <f>SUM(G20:G27)</f>
      </c>
      <c r="H28" s="357">
        <f>SUM(H20:H27)</f>
      </c>
      <c r="I28" s="358">
        <f t="shared" si="134"/>
      </c>
      <c r="J28" s="359">
        <f t="shared" si="246"/>
      </c>
      <c r="K28" s="357">
        <f>SUM(K20:K27)</f>
      </c>
      <c r="L28" s="359">
        <f t="shared" si="553"/>
      </c>
      <c r="M28" s="357">
        <f>SUM(M20:M27)</f>
      </c>
      <c r="N28" s="360">
        <f t="shared" si="357"/>
      </c>
      <c r="O28" s="357">
        <f>SUM(O20:O27)</f>
      </c>
      <c r="P28" s="360">
        <f t="shared" si="1036"/>
      </c>
      <c r="Q28" s="361">
        <f>M28/O28</f>
      </c>
      <c r="R28" s="357">
        <f>SUM(R20:R27)</f>
      </c>
      <c r="S28" s="361">
        <f>(O28+O28)/(K28+K28)</f>
      </c>
      <c r="T28" s="357">
        <f>SUM(T20:T27)</f>
      </c>
      <c r="U28" s="362">
        <f t="shared" ref="U28:U29" si="2">F28/T28</f>
      </c>
      <c r="V28" s="363">
        <f t="shared" ref="V28:V29" si="586">(F28+4*500)/T28</f>
      </c>
      <c r="W28" s="359">
        <f>SUM(W20:W27)</f>
      </c>
      <c r="X28" s="364">
        <f t="shared" ref="X28:X29" si="636">W28/T28</f>
      </c>
      <c r="Y28" s="361">
        <f t="shared" ref="Y28:Y29" si="770">T28/R28</f>
      </c>
      <c r="Z28" s="363">
        <f t="shared" ref="Z28:Z29" si="904">W28/F28</f>
      </c>
      <c r="AA28" s="363">
        <f>W28/(F28+COUNT(W20:W27)*500)</f>
      </c>
      <c r="AB28" s="357">
        <f>SUM(AB20:AB27)</f>
      </c>
      <c r="AC28" s="357">
        <f>SUM(AC20:AC27)</f>
      </c>
      <c r="AD28" s="361">
        <f t="shared" ref="AD28:AD29" si="421">AB28/T28</f>
      </c>
      <c r="AE28" s="365">
        <f>(W28-AC28)/(F28+COUNT(W20:W27)*500)</f>
      </c>
      <c r="AF28" s="351"/>
    </row>
    <row customHeight="true" ht="22.61904761904762" r="29">
      <c r="A29" s="340"/>
      <c r="B29" s="369" t="s">
        <v>390</v>
      </c>
      <c r="C29" s="342" t="s">
        <v>391</v>
      </c>
      <c r="D29" s="343" t="s">
        <v>370</v>
      </c>
      <c r="E29" s="344">
        <v>1052.44</v>
      </c>
      <c r="F29" s="345">
        <f>E29+E30</f>
      </c>
      <c r="G29" s="344">
        <v>6041</v>
      </c>
      <c r="H29" s="344">
        <v>125</v>
      </c>
      <c r="I29" s="346">
        <f t="shared" si="134"/>
      </c>
      <c r="J29" s="347">
        <f t="shared" si="246"/>
      </c>
      <c r="K29" s="344">
        <v>10</v>
      </c>
      <c r="L29" s="347">
        <f t="shared" si="553"/>
      </c>
      <c r="M29" s="344">
        <v>4</v>
      </c>
      <c r="N29" s="348">
        <f t="shared" si="357"/>
      </c>
      <c r="O29" s="344">
        <v>4</v>
      </c>
      <c r="P29" s="348">
        <f t="shared" si="1036"/>
      </c>
      <c r="Q29" s="349">
        <f>(M29+M30)/(O29+O30)</f>
      </c>
      <c r="R29" s="344">
        <v>20</v>
      </c>
      <c r="S29" s="349">
        <f>(O29+O30)/(K29+K30)</f>
      </c>
      <c r="T29" s="344">
        <v>8</v>
      </c>
      <c r="U29" s="350">
        <f t="shared" si="2"/>
      </c>
      <c r="V29" s="351">
        <f t="shared" si="586"/>
      </c>
      <c r="W29" s="352">
        <v>10560</v>
      </c>
      <c r="X29" s="351">
        <f t="shared" si="636"/>
      </c>
      <c r="Y29" s="349">
        <f t="shared" si="770"/>
      </c>
      <c r="Z29" s="351">
        <f t="shared" si="904"/>
      </c>
      <c r="AA29" s="351">
        <f>W29/(F29+500)</f>
      </c>
      <c r="AB29" s="344">
        <v>0</v>
      </c>
      <c r="AC29" s="344">
        <v>0</v>
      </c>
      <c r="AD29" s="349">
        <f t="shared" si="421"/>
      </c>
      <c r="AE29" s="351">
        <f>(W29-AC29)/(F29+500)</f>
      </c>
      <c r="AF29" s="353" t="s">
        <v>387</v>
      </c>
    </row>
    <row customHeight="true" ht="22.61904761904762" r="30">
      <c r="A30" s="340"/>
      <c r="B30" s="369"/>
      <c r="C30" s="342"/>
      <c r="D30" s="343" t="s">
        <v>372</v>
      </c>
      <c r="E30" s="344">
        <v>3447.94</v>
      </c>
      <c r="F30" s="345"/>
      <c r="G30" s="344">
        <v>27933</v>
      </c>
      <c r="H30" s="344">
        <v>721</v>
      </c>
      <c r="I30" s="346">
        <f t="shared" si="134"/>
      </c>
      <c r="J30" s="347">
        <f t="shared" si="246"/>
      </c>
      <c r="K30" s="344">
        <v>71</v>
      </c>
      <c r="L30" s="347">
        <f t="shared" si="553"/>
      </c>
      <c r="M30" s="344">
        <v>3</v>
      </c>
      <c r="N30" s="348">
        <f t="shared" si="357"/>
      </c>
      <c r="O30" s="344">
        <v>8</v>
      </c>
      <c r="P30" s="348">
        <f t="shared" si="1036"/>
      </c>
      <c r="Q30" s="349"/>
      <c r="R30" s="344"/>
      <c r="S30" s="349"/>
      <c r="T30" s="344"/>
      <c r="U30" s="350"/>
      <c r="V30" s="351"/>
      <c r="W30" s="352"/>
      <c r="X30" s="351"/>
      <c r="Y30" s="349"/>
      <c r="Z30" s="351"/>
      <c r="AA30" s="351"/>
      <c r="AB30" s="344"/>
      <c r="AC30" s="344"/>
      <c r="AD30" s="349"/>
      <c r="AE30" s="351"/>
      <c r="AF30" s="353" t="s">
        <v>388</v>
      </c>
    </row>
    <row customHeight="true" ht="22.61904761904762" r="31">
      <c r="A31" s="340"/>
      <c r="B31" s="369" t="s">
        <v>392</v>
      </c>
      <c r="C31" s="342" t="s">
        <v>391</v>
      </c>
      <c r="D31" s="343" t="s">
        <v>370</v>
      </c>
      <c r="E31" s="344">
        <v>2194.52</v>
      </c>
      <c r="F31" s="345">
        <f>E31+E32</f>
      </c>
      <c r="G31" s="344">
        <v>15286</v>
      </c>
      <c r="H31" s="344">
        <v>274</v>
      </c>
      <c r="I31" s="346">
        <f t="shared" si="134"/>
      </c>
      <c r="J31" s="347">
        <f t="shared" si="246"/>
      </c>
      <c r="K31" s="344">
        <v>15</v>
      </c>
      <c r="L31" s="347">
        <f t="shared" si="553"/>
      </c>
      <c r="M31" s="344">
        <v>1</v>
      </c>
      <c r="N31" s="348">
        <f t="shared" si="357"/>
      </c>
      <c r="O31" s="344">
        <v>4</v>
      </c>
      <c r="P31" s="348">
        <f t="shared" si="1036"/>
      </c>
      <c r="Q31" s="349">
        <f>(M31+M32)/(O31+O32)</f>
      </c>
      <c r="R31" s="344">
        <v>26</v>
      </c>
      <c r="S31" s="349">
        <f>(O31+O32)/(K31+K32)</f>
      </c>
      <c r="T31" s="344">
        <v>2</v>
      </c>
      <c r="U31" s="350">
        <f>F31/T31</f>
      </c>
      <c r="V31" s="351">
        <f>(F31+4*500)/T31</f>
      </c>
      <c r="W31" s="352">
        <v>3036</v>
      </c>
      <c r="X31" s="351">
        <f>W31/T31</f>
      </c>
      <c r="Y31" s="349">
        <f>T31/R31</f>
      </c>
      <c r="Z31" s="351">
        <f>W31/F31</f>
      </c>
      <c r="AA31" s="351">
        <f>W31/(F31+500)</f>
      </c>
      <c r="AB31" s="344">
        <v>0</v>
      </c>
      <c r="AC31" s="344">
        <v>0</v>
      </c>
      <c r="AD31" s="349">
        <f>AB31/T31</f>
      </c>
      <c r="AE31" s="351">
        <f>(W31-AC31)/(F31+500)</f>
      </c>
      <c r="AF31" s="353" t="s">
        <v>387</v>
      </c>
    </row>
    <row customHeight="true" ht="22.61904761904762" r="32">
      <c r="A32" s="340"/>
      <c r="B32" s="369"/>
      <c r="C32" s="342"/>
      <c r="D32" s="343" t="s">
        <v>372</v>
      </c>
      <c r="E32" s="344">
        <v>1754.2</v>
      </c>
      <c r="F32" s="345"/>
      <c r="G32" s="344">
        <v>14818</v>
      </c>
      <c r="H32" s="344">
        <v>341</v>
      </c>
      <c r="I32" s="346">
        <f t="shared" si="134"/>
      </c>
      <c r="J32" s="347">
        <f t="shared" si="246"/>
      </c>
      <c r="K32" s="344">
        <v>38</v>
      </c>
      <c r="L32" s="347">
        <f t="shared" si="553"/>
      </c>
      <c r="M32" s="344">
        <v>0</v>
      </c>
      <c r="N32" s="348">
        <f t="shared" si="357"/>
      </c>
      <c r="O32" s="344">
        <v>4</v>
      </c>
      <c r="P32" s="348">
        <f t="shared" si="1036"/>
      </c>
      <c r="Q32" s="349"/>
      <c r="R32" s="344"/>
      <c r="S32" s="349"/>
      <c r="T32" s="344"/>
      <c r="U32" s="350"/>
      <c r="V32" s="351"/>
      <c r="W32" s="352"/>
      <c r="X32" s="351"/>
      <c r="Y32" s="349"/>
      <c r="Z32" s="351"/>
      <c r="AA32" s="351"/>
      <c r="AB32" s="344"/>
      <c r="AC32" s="344"/>
      <c r="AD32" s="349"/>
      <c r="AE32" s="351"/>
      <c r="AF32" s="353" t="s">
        <v>388</v>
      </c>
    </row>
    <row customHeight="true" ht="22.61904761904762" r="33">
      <c r="A33" s="340"/>
      <c r="B33" s="369" t="s">
        <v>393</v>
      </c>
      <c r="C33" s="342" t="s">
        <v>391</v>
      </c>
      <c r="D33" s="343" t="s">
        <v>370</v>
      </c>
      <c r="E33" s="344">
        <v>1549.14</v>
      </c>
      <c r="F33" s="345">
        <f>E33+E34</f>
      </c>
      <c r="G33" s="344">
        <v>12020</v>
      </c>
      <c r="H33" s="344">
        <v>238</v>
      </c>
      <c r="I33" s="346">
        <f t="shared" si="134"/>
      </c>
      <c r="J33" s="347">
        <f t="shared" si="246"/>
      </c>
      <c r="K33" s="344">
        <v>8</v>
      </c>
      <c r="L33" s="347">
        <f t="shared" si="553"/>
      </c>
      <c r="M33" s="344">
        <v>0</v>
      </c>
      <c r="N33" s="348">
        <f t="shared" si="357"/>
      </c>
      <c r="O33" s="344">
        <v>0</v>
      </c>
      <c r="P33" s="348">
        <f t="shared" si="1036"/>
      </c>
      <c r="Q33" s="349">
        <f>(M33+M34)/(O33+O34)</f>
      </c>
      <c r="R33" s="344">
        <v>14</v>
      </c>
      <c r="S33" s="349">
        <f>(O33+O34)/(K33+K34)</f>
      </c>
      <c r="T33" s="344">
        <v>9</v>
      </c>
      <c r="U33" s="350">
        <f>F33/T33</f>
      </c>
      <c r="V33" s="351">
        <f>(F33+4*500)/T33</f>
      </c>
      <c r="W33" s="352">
        <v>11568</v>
      </c>
      <c r="X33" s="351">
        <f>W33/T33</f>
      </c>
      <c r="Y33" s="349">
        <f>T33/R33</f>
      </c>
      <c r="Z33" s="351">
        <f>W33/F33</f>
      </c>
      <c r="AA33" s="351">
        <f>W33/(F33+500)</f>
      </c>
      <c r="AB33" s="344">
        <v>0</v>
      </c>
      <c r="AC33" s="344">
        <v>0</v>
      </c>
      <c r="AD33" s="349">
        <f>AB33/T33</f>
      </c>
      <c r="AE33" s="351">
        <f>(W33-AC33)/(F33+500)</f>
      </c>
      <c r="AF33" s="353" t="s">
        <v>387</v>
      </c>
    </row>
    <row customHeight="true" ht="22.61904761904762" r="34">
      <c r="A34" s="340"/>
      <c r="B34" s="369"/>
      <c r="C34" s="342"/>
      <c r="D34" s="343" t="s">
        <v>372</v>
      </c>
      <c r="E34" s="344">
        <v>3357.55</v>
      </c>
      <c r="F34" s="345"/>
      <c r="G34" s="344">
        <v>31738</v>
      </c>
      <c r="H34" s="344">
        <v>742</v>
      </c>
      <c r="I34" s="346">
        <f t="shared" si="134"/>
      </c>
      <c r="J34" s="347">
        <f t="shared" si="246"/>
      </c>
      <c r="K34" s="344">
        <v>51</v>
      </c>
      <c r="L34" s="347">
        <f t="shared" si="553"/>
      </c>
      <c r="M34" s="344">
        <v>8</v>
      </c>
      <c r="N34" s="348">
        <f t="shared" si="357"/>
      </c>
      <c r="O34" s="344">
        <v>11</v>
      </c>
      <c r="P34" s="348">
        <f t="shared" si="1036"/>
      </c>
      <c r="Q34" s="349"/>
      <c r="R34" s="344"/>
      <c r="S34" s="349"/>
      <c r="T34" s="344"/>
      <c r="U34" s="350"/>
      <c r="V34" s="351"/>
      <c r="W34" s="352"/>
      <c r="X34" s="351"/>
      <c r="Y34" s="349"/>
      <c r="Z34" s="351"/>
      <c r="AA34" s="351"/>
      <c r="AB34" s="344"/>
      <c r="AC34" s="344"/>
      <c r="AD34" s="349"/>
      <c r="AE34" s="351"/>
      <c r="AF34" s="353" t="s">
        <v>388</v>
      </c>
    </row>
    <row customHeight="true" ht="22.61904761904762" r="35">
      <c r="A35" s="340"/>
      <c r="B35" s="341" t="s">
        <v>394</v>
      </c>
      <c r="C35" s="342" t="s">
        <v>391</v>
      </c>
      <c r="D35" s="343" t="s">
        <v>370</v>
      </c>
      <c r="E35" s="344">
        <v>1614.35</v>
      </c>
      <c r="F35" s="345">
        <f>E35+E36</f>
      </c>
      <c r="G35" s="344">
        <v>11216</v>
      </c>
      <c r="H35" s="344">
        <v>270</v>
      </c>
      <c r="I35" s="346">
        <f t="shared" si="134"/>
      </c>
      <c r="J35" s="347">
        <f t="shared" si="246"/>
      </c>
      <c r="K35" s="344">
        <v>13</v>
      </c>
      <c r="L35" s="347">
        <f t="shared" si="553"/>
      </c>
      <c r="M35" s="344">
        <v>1</v>
      </c>
      <c r="N35" s="348">
        <f t="shared" si="357"/>
      </c>
      <c r="O35" s="344">
        <v>3</v>
      </c>
      <c r="P35" s="348">
        <f t="shared" si="1036"/>
      </c>
      <c r="Q35" s="349">
        <f>(M35+M36)/(O35+O36)</f>
      </c>
      <c r="R35" s="344">
        <v>27</v>
      </c>
      <c r="S35" s="349">
        <f>(O35+O36)/(K35+K36)</f>
      </c>
      <c r="T35" s="344">
        <v>11</v>
      </c>
      <c r="U35" s="350">
        <f>F35/T35</f>
      </c>
      <c r="V35" s="351">
        <f>(F35+4*500)/T35</f>
      </c>
      <c r="W35" s="352">
        <v>10921.200000000012</v>
      </c>
      <c r="X35" s="351">
        <f>W35/T35</f>
      </c>
      <c r="Y35" s="349">
        <f>T35/R35</f>
      </c>
      <c r="Z35" s="351">
        <f>W35/F35</f>
      </c>
      <c r="AA35" s="351">
        <f>W35/(F35+500)</f>
      </c>
      <c r="AB35" s="344">
        <v>5</v>
      </c>
      <c r="AC35" s="344">
        <v>5736</v>
      </c>
      <c r="AD35" s="349">
        <f>AB35/T35</f>
      </c>
      <c r="AE35" s="351">
        <f>(W35-AC35)/(F35+500)</f>
      </c>
      <c r="AF35" s="353" t="s">
        <v>387</v>
      </c>
    </row>
    <row customHeight="true" ht="22.61904761904762" r="36">
      <c r="A36" s="340"/>
      <c r="B36" s="341"/>
      <c r="C36" s="342"/>
      <c r="D36" s="343" t="s">
        <v>372</v>
      </c>
      <c r="E36" s="344">
        <v>4352.88</v>
      </c>
      <c r="F36" s="345"/>
      <c r="G36" s="344">
        <v>34986</v>
      </c>
      <c r="H36" s="344">
        <v>900</v>
      </c>
      <c r="I36" s="346">
        <f t="shared" si="134"/>
      </c>
      <c r="J36" s="347">
        <f t="shared" si="246"/>
      </c>
      <c r="K36" s="344">
        <v>94</v>
      </c>
      <c r="L36" s="347">
        <f t="shared" si="553"/>
      </c>
      <c r="M36" s="344">
        <v>5</v>
      </c>
      <c r="N36" s="348">
        <f t="shared" si="357"/>
      </c>
      <c r="O36" s="344">
        <v>12</v>
      </c>
      <c r="P36" s="348">
        <f t="shared" si="1036"/>
      </c>
      <c r="Q36" s="349"/>
      <c r="R36" s="344"/>
      <c r="S36" s="349"/>
      <c r="T36" s="344"/>
      <c r="U36" s="350"/>
      <c r="V36" s="351"/>
      <c r="W36" s="352"/>
      <c r="X36" s="351"/>
      <c r="Y36" s="349"/>
      <c r="Z36" s="351"/>
      <c r="AA36" s="351"/>
      <c r="AB36" s="344"/>
      <c r="AC36" s="344"/>
      <c r="AD36" s="349"/>
      <c r="AE36" s="351"/>
      <c r="AF36" s="353" t="s">
        <v>388</v>
      </c>
    </row>
    <row customHeight="true" ht="22.61904761904762" r="37">
      <c r="A37" s="340"/>
      <c r="B37" s="370" t="s">
        <v>378</v>
      </c>
      <c r="C37" s="370"/>
      <c r="D37" s="370"/>
      <c r="E37" s="366">
        <f>SUM(E29:E36)</f>
      </c>
      <c r="F37" s="366">
        <f>SUM(F29:F36)</f>
      </c>
      <c r="G37" s="366">
        <f>SUM(G29:G36)</f>
      </c>
      <c r="H37" s="366">
        <f>SUM(H29:H36)</f>
      </c>
      <c r="I37" s="371">
        <f t="shared" si="134"/>
      </c>
      <c r="J37" s="367">
        <f t="shared" si="246"/>
      </c>
      <c r="K37" s="366">
        <f>SUM(K29:K36)</f>
      </c>
      <c r="L37" s="367">
        <f t="shared" si="553"/>
      </c>
      <c r="M37" s="366">
        <f>SUM(M29:M36)</f>
      </c>
      <c r="N37" s="372">
        <f t="shared" si="357"/>
      </c>
      <c r="O37" s="366">
        <f>SUM(O29:O36)</f>
      </c>
      <c r="P37" s="372">
        <f t="shared" si="1036"/>
      </c>
      <c r="Q37" s="373">
        <f>M37/O37</f>
      </c>
      <c r="R37" s="366">
        <f>SUM(R29:R36)</f>
      </c>
      <c r="S37" s="373">
        <f>(O37+O37)/(K37+K37)</f>
      </c>
      <c r="T37" s="366">
        <f>SUM(T29:T36)</f>
      </c>
      <c r="U37" s="374">
        <f t="shared" ref="U37:U38" si="3">F37/T37</f>
      </c>
      <c r="V37" s="375">
        <f t="shared" ref="V37:V38" si="587">(F37+4*500)/T37</f>
      </c>
      <c r="W37" s="367">
        <f>SUM(W29:W36)</f>
      </c>
      <c r="X37" s="376">
        <f t="shared" ref="X37:X38" si="637">W37/T37</f>
      </c>
      <c r="Y37" s="373">
        <f t="shared" ref="Y37:Y38" si="771">T37/R37</f>
      </c>
      <c r="Z37" s="375">
        <f t="shared" ref="Z37:Z38" si="905">W37/F37</f>
      </c>
      <c r="AA37" s="375">
        <f>W37/(F37+COUNT(W29:W36)*500)</f>
      </c>
      <c r="AB37" s="366">
        <f>SUM(AB29:AB36)</f>
      </c>
      <c r="AC37" s="366">
        <f>SUM(AC29:AC36)</f>
      </c>
      <c r="AD37" s="373">
        <f t="shared" ref="AD37:AD38" si="422">AB37/T37</f>
      </c>
      <c r="AE37" s="377">
        <f>(W37-AC37)/(F37+COUNT(W29:W36)*500)</f>
      </c>
      <c r="AF37" s="378"/>
    </row>
    <row customHeight="true" ht="22.61904761904762" r="38">
      <c r="A38" s="340"/>
      <c r="B38" s="341" t="s">
        <v>395</v>
      </c>
      <c r="C38" s="342" t="s">
        <v>396</v>
      </c>
      <c r="D38" s="343" t="s">
        <v>370</v>
      </c>
      <c r="E38" s="344">
        <v>1368.79</v>
      </c>
      <c r="F38" s="345">
        <f>E38+E39</f>
      </c>
      <c r="G38" s="344">
        <v>10075</v>
      </c>
      <c r="H38" s="344">
        <v>263</v>
      </c>
      <c r="I38" s="346">
        <f t="shared" si="134"/>
      </c>
      <c r="J38" s="347">
        <f t="shared" si="246"/>
      </c>
      <c r="K38" s="344">
        <v>12</v>
      </c>
      <c r="L38" s="347">
        <f t="shared" si="553"/>
      </c>
      <c r="M38" s="344">
        <v>0</v>
      </c>
      <c r="N38" s="348">
        <f t="shared" si="357"/>
      </c>
      <c r="O38" s="344">
        <v>1</v>
      </c>
      <c r="P38" s="348">
        <f t="shared" si="1036"/>
      </c>
      <c r="Q38" s="349">
        <f>(M38+M39)/(O38+O39)</f>
      </c>
      <c r="R38" s="344">
        <v>16</v>
      </c>
      <c r="S38" s="349">
        <f>(O38+O39)/(K38+K39)</f>
      </c>
      <c r="T38" s="344">
        <v>5</v>
      </c>
      <c r="U38" s="350">
        <f t="shared" si="3"/>
      </c>
      <c r="V38" s="351">
        <f t="shared" si="587"/>
      </c>
      <c r="W38" s="352">
        <v>7272</v>
      </c>
      <c r="X38" s="351">
        <f t="shared" si="637"/>
      </c>
      <c r="Y38" s="349">
        <f t="shared" si="771"/>
      </c>
      <c r="Z38" s="351">
        <f t="shared" si="905"/>
      </c>
      <c r="AA38" s="351">
        <f>W38/(F38+500)</f>
      </c>
      <c r="AB38" s="344">
        <v>4</v>
      </c>
      <c r="AC38" s="344">
        <v>5088</v>
      </c>
      <c r="AD38" s="349">
        <f t="shared" si="422"/>
      </c>
      <c r="AE38" s="351">
        <f>(W38-AC38)/(F38+500)</f>
      </c>
      <c r="AF38" s="353" t="s">
        <v>387</v>
      </c>
    </row>
    <row customHeight="true" ht="22.61904761904762" r="39">
      <c r="A39" s="340"/>
      <c r="B39" s="341"/>
      <c r="C39" s="342"/>
      <c r="D39" s="343" t="s">
        <v>372</v>
      </c>
      <c r="E39" s="344">
        <v>4988.68</v>
      </c>
      <c r="F39" s="345"/>
      <c r="G39" s="344">
        <v>46606</v>
      </c>
      <c r="H39" s="344">
        <v>992</v>
      </c>
      <c r="I39" s="346">
        <f t="shared" si="134"/>
      </c>
      <c r="J39" s="347">
        <f t="shared" si="246"/>
      </c>
      <c r="K39" s="344">
        <v>69</v>
      </c>
      <c r="L39" s="347">
        <f t="shared" si="553"/>
      </c>
      <c r="M39" s="344">
        <v>3</v>
      </c>
      <c r="N39" s="348">
        <f t="shared" si="357"/>
      </c>
      <c r="O39" s="344">
        <v>9</v>
      </c>
      <c r="P39" s="348">
        <f t="shared" si="1036"/>
      </c>
      <c r="Q39" s="349"/>
      <c r="R39" s="344"/>
      <c r="S39" s="349"/>
      <c r="T39" s="344"/>
      <c r="U39" s="350"/>
      <c r="V39" s="351"/>
      <c r="W39" s="352"/>
      <c r="X39" s="351"/>
      <c r="Y39" s="349"/>
      <c r="Z39" s="351"/>
      <c r="AA39" s="351"/>
      <c r="AB39" s="344"/>
      <c r="AC39" s="344"/>
      <c r="AD39" s="349"/>
      <c r="AE39" s="351"/>
      <c r="AF39" s="353" t="s">
        <v>388</v>
      </c>
    </row>
    <row customHeight="true" ht="22.61904761904762" r="40">
      <c r="A40" s="340"/>
      <c r="B40" s="341" t="s">
        <v>397</v>
      </c>
      <c r="C40" s="342" t="s">
        <v>396</v>
      </c>
      <c r="D40" s="379" t="s">
        <v>370</v>
      </c>
      <c r="E40" s="380">
        <v>482.79</v>
      </c>
      <c r="F40" s="381">
        <f>E40+E41</f>
      </c>
      <c r="G40" s="380">
        <v>3357</v>
      </c>
      <c r="H40" s="382">
        <v>124</v>
      </c>
      <c r="I40" s="383">
        <f t="shared" si="134"/>
      </c>
      <c r="J40" s="368">
        <f t="shared" si="246"/>
      </c>
      <c r="K40" s="382">
        <v>3</v>
      </c>
      <c r="L40" s="347">
        <f t="shared" si="553"/>
      </c>
      <c r="M40" s="382">
        <v>0</v>
      </c>
      <c r="N40" s="384">
        <f t="shared" si="357"/>
      </c>
      <c r="O40" s="382">
        <v>1</v>
      </c>
      <c r="P40" s="384">
        <f t="shared" si="1036"/>
      </c>
      <c r="Q40" s="385">
        <f>(M40+M41)/(O40+O41)</f>
      </c>
      <c r="R40" s="382">
        <v>18</v>
      </c>
      <c r="S40" s="385">
        <f>(O40+O41)/(K40+K41)</f>
      </c>
      <c r="T40" s="382">
        <v>3</v>
      </c>
      <c r="U40" s="386">
        <f>F40/T40</f>
      </c>
      <c r="V40" s="378">
        <f>(F40+4*500)/T40</f>
      </c>
      <c r="W40" s="368">
        <v>3690</v>
      </c>
      <c r="X40" s="378">
        <f>W40/T40</f>
      </c>
      <c r="Y40" s="385">
        <f>T40/R40</f>
      </c>
      <c r="Z40" s="378">
        <f>W40/F40</f>
      </c>
      <c r="AA40" s="378">
        <f>W40/(F40+500)</f>
      </c>
      <c r="AB40" s="382">
        <v>0</v>
      </c>
      <c r="AC40" s="382">
        <v>0</v>
      </c>
      <c r="AD40" s="385">
        <f>AB40/T40</f>
      </c>
      <c r="AE40" s="378">
        <f>(W40-AC40)/(F40+500)</f>
      </c>
      <c r="AF40" s="353" t="s">
        <v>387</v>
      </c>
    </row>
    <row customHeight="true" ht="22.61904761904762" r="41">
      <c r="A41" s="340"/>
      <c r="B41" s="341"/>
      <c r="C41" s="342"/>
      <c r="D41" s="379" t="s">
        <v>372</v>
      </c>
      <c r="E41" s="380">
        <v>3128.47</v>
      </c>
      <c r="F41" s="381"/>
      <c r="G41" s="380">
        <v>28876</v>
      </c>
      <c r="H41" s="382">
        <v>696</v>
      </c>
      <c r="I41" s="383">
        <f t="shared" si="134"/>
      </c>
      <c r="J41" s="368">
        <f t="shared" si="246"/>
      </c>
      <c r="K41" s="382">
        <v>51</v>
      </c>
      <c r="L41" s="347">
        <f t="shared" si="553"/>
      </c>
      <c r="M41" s="382">
        <v>4</v>
      </c>
      <c r="N41" s="384">
        <f t="shared" si="357"/>
      </c>
      <c r="O41" s="382">
        <v>11</v>
      </c>
      <c r="P41" s="384">
        <f t="shared" si="1036"/>
      </c>
      <c r="Q41" s="385"/>
      <c r="R41" s="382"/>
      <c r="S41" s="385"/>
      <c r="T41" s="382"/>
      <c r="U41" s="386"/>
      <c r="V41" s="378"/>
      <c r="W41" s="368"/>
      <c r="X41" s="378"/>
      <c r="Y41" s="385"/>
      <c r="Z41" s="378"/>
      <c r="AA41" s="378"/>
      <c r="AB41" s="382"/>
      <c r="AC41" s="382"/>
      <c r="AD41" s="385"/>
      <c r="AE41" s="378"/>
      <c r="AF41" s="378" t="s">
        <v>388</v>
      </c>
    </row>
    <row customHeight="true" ht="22.61904761904762" r="42">
      <c r="A42" s="340"/>
      <c r="B42" s="341" t="s">
        <v>398</v>
      </c>
      <c r="C42" s="342" t="s">
        <v>396</v>
      </c>
      <c r="D42" s="379" t="s">
        <v>370</v>
      </c>
      <c r="E42" s="380">
        <v>1023.51</v>
      </c>
      <c r="F42" s="381">
        <f>E42+E43</f>
      </c>
      <c r="G42" s="380">
        <v>7459</v>
      </c>
      <c r="H42" s="382">
        <v>354</v>
      </c>
      <c r="I42" s="383">
        <f t="shared" si="134"/>
      </c>
      <c r="J42" s="368">
        <f t="shared" si="246"/>
      </c>
      <c r="K42" s="382">
        <v>7</v>
      </c>
      <c r="L42" s="347">
        <f t="shared" si="553"/>
      </c>
      <c r="M42" s="382">
        <v>0</v>
      </c>
      <c r="N42" s="384">
        <f t="shared" si="357"/>
      </c>
      <c r="O42" s="382">
        <v>1</v>
      </c>
      <c r="P42" s="384">
        <f t="shared" si="1036"/>
      </c>
      <c r="Q42" s="385">
        <f>(M42+M43)/(O42+O43)</f>
      </c>
      <c r="R42" s="382">
        <v>22</v>
      </c>
      <c r="S42" s="385">
        <f>(O42+O43)/(K42+K43)</f>
      </c>
      <c r="T42" s="382">
        <v>3</v>
      </c>
      <c r="U42" s="386">
        <f>F42/T42</f>
      </c>
      <c r="V42" s="378">
        <f>(F42+4*500)/T42</f>
      </c>
      <c r="W42" s="368">
        <v>2424</v>
      </c>
      <c r="X42" s="378">
        <f>W42/T42</f>
      </c>
      <c r="Y42" s="385">
        <f>T42/R42</f>
      </c>
      <c r="Z42" s="378">
        <f>W42/F42</f>
      </c>
      <c r="AA42" s="378">
        <f>W42/(F42+500)</f>
      </c>
      <c r="AB42" s="382">
        <v>0</v>
      </c>
      <c r="AC42" s="382">
        <v>0</v>
      </c>
      <c r="AD42" s="385">
        <f>AB42/T42</f>
      </c>
      <c r="AE42" s="378">
        <f>(W42-AC42)/(F42+500)</f>
      </c>
      <c r="AF42" s="353" t="s">
        <v>387</v>
      </c>
    </row>
    <row customHeight="true" ht="22.61904761904762" r="43">
      <c r="A43" s="340"/>
      <c r="B43" s="341"/>
      <c r="C43" s="342"/>
      <c r="D43" s="379" t="s">
        <v>372</v>
      </c>
      <c r="E43" s="380">
        <v>3420.77</v>
      </c>
      <c r="F43" s="381"/>
      <c r="G43" s="380">
        <v>39191</v>
      </c>
      <c r="H43" s="382">
        <v>1758</v>
      </c>
      <c r="I43" s="383">
        <f t="shared" si="134"/>
      </c>
      <c r="J43" s="368">
        <f t="shared" si="246"/>
      </c>
      <c r="K43" s="382">
        <v>75</v>
      </c>
      <c r="L43" s="347">
        <f t="shared" si="553"/>
      </c>
      <c r="M43" s="382">
        <v>3</v>
      </c>
      <c r="N43" s="384">
        <f t="shared" si="357"/>
      </c>
      <c r="O43" s="382">
        <v>13</v>
      </c>
      <c r="P43" s="384">
        <f t="shared" si="1036"/>
      </c>
      <c r="Q43" s="385"/>
      <c r="R43" s="382"/>
      <c r="S43" s="385"/>
      <c r="T43" s="382"/>
      <c r="U43" s="386"/>
      <c r="V43" s="378"/>
      <c r="W43" s="368"/>
      <c r="X43" s="378"/>
      <c r="Y43" s="385"/>
      <c r="Z43" s="378"/>
      <c r="AA43" s="378"/>
      <c r="AB43" s="382"/>
      <c r="AC43" s="382"/>
      <c r="AD43" s="385"/>
      <c r="AE43" s="378"/>
      <c r="AF43" s="378" t="s">
        <v>388</v>
      </c>
    </row>
    <row customHeight="true" ht="22.61904761904762" r="44">
      <c r="A44" s="340"/>
      <c r="B44" s="341" t="s">
        <v>399</v>
      </c>
      <c r="C44" s="342" t="s">
        <v>396</v>
      </c>
      <c r="D44" s="379" t="s">
        <v>370</v>
      </c>
      <c r="E44" s="380">
        <v>452.89</v>
      </c>
      <c r="F44" s="381">
        <f>E44+E45</f>
      </c>
      <c r="G44" s="382">
        <v>2979</v>
      </c>
      <c r="H44" s="382">
        <v>223</v>
      </c>
      <c r="I44" s="383">
        <f t="shared" si="134"/>
      </c>
      <c r="J44" s="368">
        <f t="shared" si="246"/>
      </c>
      <c r="K44" s="382">
        <v>9</v>
      </c>
      <c r="L44" s="347">
        <f t="shared" si="553"/>
      </c>
      <c r="M44" s="382">
        <v>2</v>
      </c>
      <c r="N44" s="384">
        <f t="shared" si="357"/>
      </c>
      <c r="O44" s="382">
        <v>3</v>
      </c>
      <c r="P44" s="384">
        <f t="shared" si="1036"/>
      </c>
      <c r="Q44" s="385">
        <f>(M44+M45)/(O44+O45)</f>
      </c>
      <c r="R44" s="382">
        <v>7</v>
      </c>
      <c r="S44" s="385">
        <f>(O44+O45)/(K44+K45)</f>
      </c>
      <c r="T44" s="382">
        <v>2</v>
      </c>
      <c r="U44" s="386">
        <f>F44/T44</f>
      </c>
      <c r="V44" s="378">
        <f>(F44+4*500)/T44</f>
      </c>
      <c r="W44" s="387">
        <v>3036</v>
      </c>
      <c r="X44" s="378">
        <f>W44/T44</f>
      </c>
      <c r="Y44" s="385">
        <f>T44/R44</f>
      </c>
      <c r="Z44" s="378">
        <f>W44/F44</f>
      </c>
      <c r="AA44" s="378">
        <f>W44/(F44+500)</f>
      </c>
      <c r="AB44" s="382">
        <v>0</v>
      </c>
      <c r="AC44" s="382">
        <v>0</v>
      </c>
      <c r="AD44" s="385">
        <f>AB44/T44</f>
      </c>
      <c r="AE44" s="378">
        <f>(W44-AC44)/(F44+500)</f>
      </c>
      <c r="AF44" s="353" t="s">
        <v>387</v>
      </c>
    </row>
    <row customHeight="true" ht="22.61904761904762" r="45">
      <c r="A45" s="340"/>
      <c r="B45" s="341"/>
      <c r="C45" s="342"/>
      <c r="D45" s="379" t="s">
        <v>372</v>
      </c>
      <c r="E45" s="380">
        <v>1661.6</v>
      </c>
      <c r="F45" s="381"/>
      <c r="G45" s="380">
        <v>22388</v>
      </c>
      <c r="H45" s="382">
        <v>1099</v>
      </c>
      <c r="I45" s="383">
        <f t="shared" si="134"/>
      </c>
      <c r="J45" s="368">
        <f t="shared" si="246"/>
      </c>
      <c r="K45" s="382">
        <v>54</v>
      </c>
      <c r="L45" s="347">
        <f t="shared" si="553"/>
      </c>
      <c r="M45" s="382">
        <v>0</v>
      </c>
      <c r="N45" s="384">
        <f t="shared" si="357"/>
      </c>
      <c r="O45" s="382">
        <v>1</v>
      </c>
      <c r="P45" s="384">
        <f t="shared" si="1036"/>
      </c>
      <c r="Q45" s="385"/>
      <c r="R45" s="382"/>
      <c r="S45" s="385"/>
      <c r="T45" s="382"/>
      <c r="U45" s="386"/>
      <c r="V45" s="378"/>
      <c r="W45" s="387"/>
      <c r="X45" s="378"/>
      <c r="Y45" s="385"/>
      <c r="Z45" s="378"/>
      <c r="AA45" s="378"/>
      <c r="AB45" s="382"/>
      <c r="AC45" s="382"/>
      <c r="AD45" s="385"/>
      <c r="AE45" s="378"/>
      <c r="AF45" s="378" t="s">
        <v>388</v>
      </c>
    </row>
    <row customHeight="true" ht="22.61904761904762" r="46">
      <c r="A46" s="340"/>
      <c r="B46" s="356" t="s">
        <v>378</v>
      </c>
      <c r="C46" s="356"/>
      <c r="D46" s="356"/>
      <c r="E46" s="357">
        <f>SUM(E38:E45)</f>
      </c>
      <c r="F46" s="357">
        <f>SUM(F38:F45)</f>
      </c>
      <c r="G46" s="357">
        <f>SUM(G38:G45)</f>
      </c>
      <c r="H46" s="357">
        <f>SUM(H38:H45)</f>
      </c>
      <c r="I46" s="358">
        <f t="shared" si="134"/>
      </c>
      <c r="J46" s="359">
        <f t="shared" si="246"/>
      </c>
      <c r="K46" s="357">
        <f>SUM(K38:K45)</f>
      </c>
      <c r="L46" s="359">
        <f t="shared" si="553"/>
      </c>
      <c r="M46" s="357">
        <f>SUM(M38:M45)</f>
      </c>
      <c r="N46" s="360">
        <f t="shared" si="357"/>
      </c>
      <c r="O46" s="357">
        <f>SUM(O38:O45)</f>
      </c>
      <c r="P46" s="360">
        <f t="shared" si="1036"/>
      </c>
      <c r="Q46" s="361">
        <f t="shared" ref="Q46:Q47" si="388">M46/O46</f>
      </c>
      <c r="R46" s="357">
        <f>SUM(R38:R45)</f>
      </c>
      <c r="S46" s="361">
        <f t="shared" ref="S46:S47" si="1067">(O46+O46)/(K46+K46)</f>
      </c>
      <c r="T46" s="357">
        <f>SUM(T38:T45)</f>
      </c>
      <c r="U46" s="362">
        <f t="shared" ref="U46:U47" si="4">F46/T46</f>
      </c>
      <c r="V46" s="363">
        <f t="shared" ref="V46:V47" si="588">(F46+4*500)/T46</f>
      </c>
      <c r="W46" s="359">
        <f>SUM(W38:W45)</f>
      </c>
      <c r="X46" s="364">
        <f t="shared" ref="X46:X47" si="638">W46/T46</f>
      </c>
      <c r="Y46" s="361">
        <f t="shared" ref="Y46:Y47" si="772">T46/R46</f>
      </c>
      <c r="Z46" s="363">
        <f t="shared" ref="Z46:Z47" si="906">W46/F46</f>
      </c>
      <c r="AA46" s="363">
        <f>W46/(F46+COUNT(W38:W45)*500)</f>
      </c>
      <c r="AB46" s="357">
        <f>SUM(AB38:AB45)</f>
      </c>
      <c r="AC46" s="357">
        <f>SUM(AC38:AC45)</f>
      </c>
      <c r="AD46" s="361">
        <f t="shared" ref="AD46:AD47" si="423">AB46/T46</f>
      </c>
      <c r="AE46" s="365">
        <f>(W46-AC46)/(F46+COUNT(W38:W45)*500)</f>
      </c>
      <c r="AF46" s="353"/>
    </row>
    <row customHeight="true" ht="22.61904761904762" r="47">
      <c r="A47" s="340"/>
      <c r="B47" s="388" t="s">
        <v>400</v>
      </c>
      <c r="C47" s="388"/>
      <c r="D47" s="388"/>
      <c r="E47" s="389">
        <f>E12+E19+E28+E46+E37</f>
      </c>
      <c r="F47" s="389">
        <f>F12+F19+F28+F46+F37</f>
      </c>
      <c r="G47" s="389">
        <f>G12+G19+G28+G46+G37</f>
      </c>
      <c r="H47" s="389">
        <f>H12+H19+H28+H46+H37</f>
      </c>
      <c r="I47" s="390">
        <f t="shared" si="134"/>
      </c>
      <c r="J47" s="391">
        <f t="shared" si="246"/>
      </c>
      <c r="K47" s="389">
        <f>K12+K19+K28+K46+K37</f>
      </c>
      <c r="L47" s="391">
        <f t="shared" si="553"/>
      </c>
      <c r="M47" s="389">
        <f>M12+M19+M28+M46+M37</f>
      </c>
      <c r="N47" s="392">
        <f t="shared" si="357"/>
      </c>
      <c r="O47" s="389">
        <f>O12+O19+O28+O46+O37</f>
      </c>
      <c r="P47" s="392">
        <f t="shared" si="1036"/>
      </c>
      <c r="Q47" s="393">
        <f t="shared" si="388"/>
      </c>
      <c r="R47" s="389">
        <f>R12+R19+R28+R46+R37</f>
      </c>
      <c r="S47" s="393">
        <f t="shared" si="1067"/>
      </c>
      <c r="T47" s="389">
        <f>T12+T19+T28+T46+T37</f>
      </c>
      <c r="U47" s="394">
        <f t="shared" si="4"/>
      </c>
      <c r="V47" s="395">
        <f t="shared" si="588"/>
      </c>
      <c r="W47" s="394">
        <f>W12+W19+W28+W46+W37</f>
      </c>
      <c r="X47" s="395">
        <f t="shared" si="638"/>
      </c>
      <c r="Y47" s="393">
        <f t="shared" si="772"/>
      </c>
      <c r="Z47" s="395">
        <f t="shared" si="906"/>
      </c>
      <c r="AA47" s="395">
        <f>W47/(F47+COUNT(W4:W11,W13:W18,W20:W27,W29:W36,W38:W45)*500)</f>
      </c>
      <c r="AB47" s="389">
        <f>AB12+AB19+AB28+AB46+AB37</f>
      </c>
      <c r="AC47" s="395">
        <f>AC12+AC19+AC28+AC46+AC37</f>
      </c>
      <c r="AD47" s="393">
        <f t="shared" si="423"/>
      </c>
      <c r="AE47" s="395">
        <f>(W47-AC47)/(F47+COUNT(W4:W11,W13:W18,W20:W27,W29:W36,W38:W45)*500)</f>
      </c>
      <c r="AF47" s="351"/>
    </row>
    <row customHeight="true" ht="22.61904761904762" r="48">
      <c r="A48" s="396" t="s">
        <v>335</v>
      </c>
      <c r="B48" s="397" t="s">
        <v>336</v>
      </c>
      <c r="C48" s="397" t="s">
        <v>337</v>
      </c>
      <c r="D48" s="397" t="s">
        <v>338</v>
      </c>
      <c r="E48" s="398" t="s">
        <v>339</v>
      </c>
      <c r="F48" s="397" t="s">
        <v>340</v>
      </c>
      <c r="G48" s="397" t="s">
        <v>341</v>
      </c>
      <c r="H48" s="397" t="s">
        <v>342</v>
      </c>
      <c r="I48" s="399" t="s">
        <v>343</v>
      </c>
      <c r="J48" s="400" t="s">
        <v>344</v>
      </c>
      <c r="K48" s="397" t="s">
        <v>345</v>
      </c>
      <c r="L48" s="400" t="s">
        <v>346</v>
      </c>
      <c r="M48" s="397" t="s">
        <v>347</v>
      </c>
      <c r="N48" s="401" t="s">
        <v>348</v>
      </c>
      <c r="O48" s="397" t="s">
        <v>349</v>
      </c>
      <c r="P48" s="401" t="s">
        <v>350</v>
      </c>
      <c r="Q48" s="399" t="s">
        <v>351</v>
      </c>
      <c r="R48" s="402" t="s">
        <v>352</v>
      </c>
      <c r="S48" s="403" t="s">
        <v>353</v>
      </c>
      <c r="T48" s="402" t="s">
        <v>354</v>
      </c>
      <c r="U48" s="404" t="s">
        <v>355</v>
      </c>
      <c r="V48" s="405" t="s">
        <v>356</v>
      </c>
      <c r="W48" s="404" t="s">
        <v>357</v>
      </c>
      <c r="X48" s="405" t="s">
        <v>358</v>
      </c>
      <c r="Y48" s="403" t="s">
        <v>359</v>
      </c>
      <c r="Z48" s="405" t="s">
        <v>360</v>
      </c>
      <c r="AA48" s="405" t="s">
        <v>361</v>
      </c>
      <c r="AB48" s="405" t="s">
        <v>362</v>
      </c>
      <c r="AC48" s="402" t="s">
        <v>363</v>
      </c>
      <c r="AD48" s="403" t="s">
        <v>364</v>
      </c>
      <c r="AE48" s="405" t="s">
        <v>365</v>
      </c>
      <c r="AF48" s="405" t="s">
        <v>366</v>
      </c>
    </row>
    <row customHeight="true" ht="22.61904761904762" r="49">
      <c r="A49" s="406" t="s">
        <v>401</v>
      </c>
      <c r="B49" s="407" t="s">
        <v>368</v>
      </c>
      <c r="C49" s="408" t="s">
        <v>369</v>
      </c>
      <c r="D49" s="379" t="s">
        <v>370</v>
      </c>
      <c r="E49" s="380">
        <v>2191.59</v>
      </c>
      <c r="F49" s="381">
        <f>E49+E50</f>
      </c>
      <c r="G49" s="380">
        <v>14581</v>
      </c>
      <c r="H49" s="380">
        <v>888</v>
      </c>
      <c r="I49" s="383">
        <f t="shared" ref="I49:I94" si="135">H49/G49</f>
      </c>
      <c r="J49" s="368">
        <f t="shared" ref="J49:J94" si="247">(E49/G49)*1000</f>
      </c>
      <c r="K49" s="380">
        <v>26</v>
      </c>
      <c r="L49" s="368">
        <v>0</v>
      </c>
      <c r="M49" s="380">
        <v>3</v>
      </c>
      <c r="N49" s="384">
        <f t="shared" ref="N49:N94" si="358">E49/M49</f>
      </c>
      <c r="O49" s="380">
        <v>8</v>
      </c>
      <c r="P49" s="384">
        <f t="shared" ref="P49:P94" si="1037">E49/O49</f>
      </c>
      <c r="Q49" s="385">
        <f>(M49+M50)/(O49+O50)</f>
      </c>
      <c r="R49" s="380">
        <v>18</v>
      </c>
      <c r="S49" s="385">
        <f>(O49+O50)/(K49+K50)</f>
      </c>
      <c r="T49" s="380">
        <v>6</v>
      </c>
      <c r="U49" s="386">
        <f>F49/T49</f>
      </c>
      <c r="V49" s="378">
        <f>(F49+4*500)/T49</f>
      </c>
      <c r="W49" s="368">
        <v>5388</v>
      </c>
      <c r="X49" s="378">
        <f>W49/T49</f>
      </c>
      <c r="Y49" s="385">
        <f>T49/R49</f>
      </c>
      <c r="Z49" s="378">
        <f>W49/F49</f>
      </c>
      <c r="AA49" s="378">
        <f>W49/(F49+500)</f>
      </c>
      <c r="AB49" s="380">
        <v>1</v>
      </c>
      <c r="AC49" s="380">
        <v>1692</v>
      </c>
      <c r="AD49" s="385">
        <f>AB49/T49</f>
      </c>
      <c r="AE49" s="378">
        <f>(W57-AC49)/(F49+500)</f>
      </c>
      <c r="AF49" s="378" t="s">
        <v>371</v>
      </c>
    </row>
    <row customHeight="true" ht="22.61904761904762" r="50">
      <c r="A50" s="406"/>
      <c r="B50" s="407"/>
      <c r="C50" s="408"/>
      <c r="D50" s="379" t="s">
        <v>372</v>
      </c>
      <c r="E50" s="380">
        <v>2899.43</v>
      </c>
      <c r="F50" s="381"/>
      <c r="G50" s="380">
        <v>35718</v>
      </c>
      <c r="H50" s="380">
        <v>1237</v>
      </c>
      <c r="I50" s="383">
        <f t="shared" si="135"/>
      </c>
      <c r="J50" s="368">
        <f t="shared" si="247"/>
      </c>
      <c r="K50" s="380">
        <v>70</v>
      </c>
      <c r="L50" s="368">
        <v>1</v>
      </c>
      <c r="M50" s="380">
        <v>3</v>
      </c>
      <c r="N50" s="384">
        <f t="shared" si="358"/>
      </c>
      <c r="O50" s="380">
        <v>5</v>
      </c>
      <c r="P50" s="384">
        <f t="shared" si="1037"/>
      </c>
      <c r="Q50" s="385"/>
      <c r="R50" s="380"/>
      <c r="S50" s="385"/>
      <c r="T50" s="380"/>
      <c r="U50" s="386"/>
      <c r="V50" s="378"/>
      <c r="W50" s="368"/>
      <c r="X50" s="378"/>
      <c r="Y50" s="385"/>
      <c r="Z50" s="378"/>
      <c r="AA50" s="378"/>
      <c r="AB50" s="380"/>
      <c r="AC50" s="380"/>
      <c r="AD50" s="385"/>
      <c r="AE50" s="378"/>
      <c r="AF50" s="378" t="s">
        <v>373</v>
      </c>
    </row>
    <row customHeight="true" ht="22.61904761904762" r="51">
      <c r="A51" s="406"/>
      <c r="B51" s="407" t="s">
        <v>374</v>
      </c>
      <c r="C51" s="408" t="s">
        <v>369</v>
      </c>
      <c r="D51" s="379" t="s">
        <v>370</v>
      </c>
      <c r="E51" s="380">
        <v>2409.83</v>
      </c>
      <c r="F51" s="381">
        <f>E51+E52</f>
      </c>
      <c r="G51" s="380">
        <v>22218</v>
      </c>
      <c r="H51" s="380">
        <v>907</v>
      </c>
      <c r="I51" s="383">
        <f t="shared" si="135"/>
      </c>
      <c r="J51" s="368">
        <f t="shared" si="247"/>
      </c>
      <c r="K51" s="380">
        <v>39</v>
      </c>
      <c r="L51" s="368">
        <f t="shared" ref="L51:L94" si="554">E51/K51</f>
      </c>
      <c r="M51" s="380">
        <v>3</v>
      </c>
      <c r="N51" s="384">
        <f t="shared" si="358"/>
      </c>
      <c r="O51" s="380">
        <v>7</v>
      </c>
      <c r="P51" s="384">
        <f t="shared" si="1037"/>
      </c>
      <c r="Q51" s="385">
        <f>(M51+M52)/(O51+O52)</f>
      </c>
      <c r="R51" s="380">
        <v>30</v>
      </c>
      <c r="S51" s="385">
        <f>(O51+O52)/(K51+K52)</f>
      </c>
      <c r="T51" s="380">
        <v>6</v>
      </c>
      <c r="U51" s="386">
        <f>F51/T51</f>
      </c>
      <c r="V51" s="378">
        <f>(F51+4*500)/T51</f>
      </c>
      <c r="W51" s="368">
        <v>6048</v>
      </c>
      <c r="X51" s="378">
        <f>W51/T51</f>
      </c>
      <c r="Y51" s="385">
        <f>T51/R51</f>
      </c>
      <c r="Z51" s="378">
        <f>W51/F51</f>
      </c>
      <c r="AA51" s="378">
        <f>W51/(F51+500)</f>
      </c>
      <c r="AB51" s="380">
        <v>0</v>
      </c>
      <c r="AC51" s="380">
        <v>0</v>
      </c>
      <c r="AD51" s="385">
        <f>AB51/T51</f>
      </c>
      <c r="AE51" s="378">
        <f>(W51-AC51)/(F51+500)</f>
      </c>
      <c r="AF51" s="378" t="s">
        <v>371</v>
      </c>
    </row>
    <row customHeight="true" ht="22.61904761904762" r="52">
      <c r="A52" s="406"/>
      <c r="B52" s="407"/>
      <c r="C52" s="408"/>
      <c r="D52" s="379" t="s">
        <v>372</v>
      </c>
      <c r="E52" s="380">
        <v>3522.6</v>
      </c>
      <c r="F52" s="381"/>
      <c r="G52" s="380">
        <v>49510</v>
      </c>
      <c r="H52" s="380">
        <v>1622</v>
      </c>
      <c r="I52" s="383">
        <f t="shared" si="135"/>
      </c>
      <c r="J52" s="368">
        <f t="shared" si="247"/>
      </c>
      <c r="K52" s="380">
        <v>106</v>
      </c>
      <c r="L52" s="368">
        <f t="shared" si="554"/>
      </c>
      <c r="M52" s="380">
        <v>2</v>
      </c>
      <c r="N52" s="384">
        <f t="shared" si="358"/>
      </c>
      <c r="O52" s="380">
        <v>10</v>
      </c>
      <c r="P52" s="384">
        <f t="shared" si="1037"/>
      </c>
      <c r="Q52" s="385"/>
      <c r="R52" s="380"/>
      <c r="S52" s="385"/>
      <c r="T52" s="380"/>
      <c r="U52" s="386"/>
      <c r="V52" s="378"/>
      <c r="W52" s="368"/>
      <c r="X52" s="378"/>
      <c r="Y52" s="385"/>
      <c r="Z52" s="378"/>
      <c r="AA52" s="378"/>
      <c r="AB52" s="380"/>
      <c r="AC52" s="380"/>
      <c r="AD52" s="385"/>
      <c r="AE52" s="378"/>
      <c r="AF52" s="378" t="s">
        <v>373</v>
      </c>
    </row>
    <row customHeight="true" ht="22.61904761904762" r="53">
      <c r="A53" s="406"/>
      <c r="B53" s="407" t="s">
        <v>375</v>
      </c>
      <c r="C53" s="408" t="s">
        <v>369</v>
      </c>
      <c r="D53" s="379" t="s">
        <v>370</v>
      </c>
      <c r="E53" s="380">
        <v>3285.34</v>
      </c>
      <c r="F53" s="381">
        <f>E53+E54</f>
      </c>
      <c r="G53" s="380">
        <v>28555</v>
      </c>
      <c r="H53" s="380">
        <v>665</v>
      </c>
      <c r="I53" s="383">
        <f t="shared" si="135"/>
      </c>
      <c r="J53" s="368">
        <f t="shared" si="247"/>
      </c>
      <c r="K53" s="380">
        <v>44</v>
      </c>
      <c r="L53" s="368">
        <f t="shared" si="554"/>
      </c>
      <c r="M53" s="380">
        <v>1</v>
      </c>
      <c r="N53" s="384">
        <f t="shared" si="358"/>
      </c>
      <c r="O53" s="380">
        <v>2</v>
      </c>
      <c r="P53" s="384">
        <f t="shared" si="1037"/>
      </c>
      <c r="Q53" s="385">
        <f>(M53+M54)/(O53+O54)</f>
      </c>
      <c r="R53" s="380">
        <v>12</v>
      </c>
      <c r="S53" s="385">
        <f>(O53+O54)/(K53+K54)</f>
      </c>
      <c r="T53" s="380">
        <v>5</v>
      </c>
      <c r="U53" s="386">
        <f>F53/T53</f>
      </c>
      <c r="V53" s="378">
        <f>(F53+4*500)/T53</f>
      </c>
      <c r="W53" s="368">
        <v>7759.200000000001</v>
      </c>
      <c r="X53" s="378">
        <f>W53/T53</f>
      </c>
      <c r="Y53" s="385">
        <f>T53/R53</f>
      </c>
      <c r="Z53" s="378">
        <f>W53/F53</f>
      </c>
      <c r="AA53" s="378">
        <f>W53/(F53+500)</f>
      </c>
      <c r="AB53" s="380">
        <v>0</v>
      </c>
      <c r="AC53" s="380">
        <v>0</v>
      </c>
      <c r="AD53" s="385">
        <f>AB53/T53</f>
      </c>
      <c r="AE53" s="378">
        <f>(W53-AC53)/(F53+500)</f>
      </c>
      <c r="AF53" s="378" t="s">
        <v>371</v>
      </c>
    </row>
    <row customHeight="true" ht="22.61904761904762" r="54">
      <c r="A54" s="406"/>
      <c r="B54" s="407"/>
      <c r="C54" s="408"/>
      <c r="D54" s="379" t="s">
        <v>372</v>
      </c>
      <c r="E54" s="380">
        <v>2292.24</v>
      </c>
      <c r="F54" s="381"/>
      <c r="G54" s="380">
        <v>28479</v>
      </c>
      <c r="H54" s="380">
        <v>1088</v>
      </c>
      <c r="I54" s="383">
        <f t="shared" si="135"/>
      </c>
      <c r="J54" s="368">
        <f t="shared" si="247"/>
      </c>
      <c r="K54" s="380">
        <v>43</v>
      </c>
      <c r="L54" s="368">
        <f t="shared" si="554"/>
      </c>
      <c r="M54" s="380">
        <v>2</v>
      </c>
      <c r="N54" s="384">
        <f t="shared" si="358"/>
      </c>
      <c r="O54" s="380">
        <v>4</v>
      </c>
      <c r="P54" s="384">
        <f t="shared" si="1037"/>
      </c>
      <c r="Q54" s="385"/>
      <c r="R54" s="380"/>
      <c r="S54" s="385"/>
      <c r="T54" s="380"/>
      <c r="U54" s="386"/>
      <c r="V54" s="378"/>
      <c r="W54" s="368"/>
      <c r="X54" s="378"/>
      <c r="Y54" s="385"/>
      <c r="Z54" s="378"/>
      <c r="AA54" s="378"/>
      <c r="AB54" s="380"/>
      <c r="AC54" s="380"/>
      <c r="AD54" s="385"/>
      <c r="AE54" s="378"/>
      <c r="AF54" s="378" t="s">
        <v>373</v>
      </c>
    </row>
    <row customHeight="true" ht="22.61904761904762" r="55">
      <c r="A55" s="406"/>
      <c r="B55" s="407" t="s">
        <v>376</v>
      </c>
      <c r="C55" s="408" t="s">
        <v>369</v>
      </c>
      <c r="D55" s="379" t="s">
        <v>370</v>
      </c>
      <c r="E55" s="380">
        <v>1168.71</v>
      </c>
      <c r="F55" s="381">
        <f>E55+E56</f>
      </c>
      <c r="G55" s="380">
        <v>8635</v>
      </c>
      <c r="H55" s="380">
        <v>190</v>
      </c>
      <c r="I55" s="383">
        <f t="shared" si="135"/>
      </c>
      <c r="J55" s="368">
        <f t="shared" si="247"/>
      </c>
      <c r="K55" s="380">
        <v>13</v>
      </c>
      <c r="L55" s="368">
        <f t="shared" si="554"/>
      </c>
      <c r="M55" s="380">
        <v>3</v>
      </c>
      <c r="N55" s="384">
        <f t="shared" si="358"/>
      </c>
      <c r="O55" s="380">
        <v>4</v>
      </c>
      <c r="P55" s="384">
        <f t="shared" si="1037"/>
      </c>
      <c r="Q55" s="385">
        <f>(M55+M56)/(O55+O56)</f>
      </c>
      <c r="R55" s="380">
        <v>17</v>
      </c>
      <c r="S55" s="385">
        <f>(O55+O56)/(K55+K56)</f>
      </c>
      <c r="T55" s="380">
        <v>7</v>
      </c>
      <c r="U55" s="386">
        <f>F55/T55</f>
      </c>
      <c r="V55" s="378">
        <f>(F55+4*500)/T55</f>
      </c>
      <c r="W55" s="368">
        <v>8088</v>
      </c>
      <c r="X55" s="378">
        <f>W55/T55</f>
      </c>
      <c r="Y55" s="385">
        <f>T55/R55</f>
      </c>
      <c r="Z55" s="378">
        <f>W55/F55</f>
      </c>
      <c r="AA55" s="378">
        <f>W55/(F55+500)</f>
      </c>
      <c r="AB55" s="380">
        <v>0</v>
      </c>
      <c r="AC55" s="380">
        <v>0</v>
      </c>
      <c r="AD55" s="385">
        <f>AB55/T55</f>
      </c>
      <c r="AE55" s="378">
        <f>(W55-AC55)/(F55+500)</f>
      </c>
      <c r="AF55" s="378" t="s">
        <v>371</v>
      </c>
    </row>
    <row customHeight="true" ht="22.61904761904762" r="56">
      <c r="A56" s="406"/>
      <c r="B56" s="407"/>
      <c r="C56" s="408"/>
      <c r="D56" s="379" t="s">
        <v>372</v>
      </c>
      <c r="E56" s="380">
        <v>2530.78</v>
      </c>
      <c r="F56" s="381"/>
      <c r="G56" s="380">
        <v>29605</v>
      </c>
      <c r="H56" s="380">
        <v>906</v>
      </c>
      <c r="I56" s="383">
        <f t="shared" si="135"/>
      </c>
      <c r="J56" s="368">
        <f t="shared" si="247"/>
      </c>
      <c r="K56" s="380">
        <v>53</v>
      </c>
      <c r="L56" s="368">
        <f t="shared" si="554"/>
      </c>
      <c r="M56" s="380">
        <v>2</v>
      </c>
      <c r="N56" s="384">
        <f t="shared" si="358"/>
      </c>
      <c r="O56" s="380">
        <v>6</v>
      </c>
      <c r="P56" s="384">
        <f t="shared" si="1037"/>
      </c>
      <c r="Q56" s="385"/>
      <c r="R56" s="380"/>
      <c r="S56" s="385"/>
      <c r="T56" s="380"/>
      <c r="U56" s="386"/>
      <c r="V56" s="378"/>
      <c r="W56" s="368"/>
      <c r="X56" s="378"/>
      <c r="Y56" s="385"/>
      <c r="Z56" s="378"/>
      <c r="AA56" s="378"/>
      <c r="AB56" s="380"/>
      <c r="AC56" s="380"/>
      <c r="AD56" s="385"/>
      <c r="AE56" s="378"/>
      <c r="AF56" s="378" t="s">
        <v>373</v>
      </c>
    </row>
    <row customHeight="true" ht="22.61904761904762" r="57">
      <c r="A57" s="406"/>
      <c r="B57" s="407" t="s">
        <v>377</v>
      </c>
      <c r="C57" s="408" t="s">
        <v>369</v>
      </c>
      <c r="D57" s="379" t="s">
        <v>370</v>
      </c>
      <c r="E57" s="380">
        <v>4601.39</v>
      </c>
      <c r="F57" s="409">
        <f>E57+E58</f>
      </c>
      <c r="G57" s="380">
        <v>34520</v>
      </c>
      <c r="H57" s="380">
        <v>799</v>
      </c>
      <c r="I57" s="383">
        <f t="shared" si="135"/>
      </c>
      <c r="J57" s="368">
        <f t="shared" si="247"/>
      </c>
      <c r="K57" s="380">
        <v>29</v>
      </c>
      <c r="L57" s="368">
        <f t="shared" si="554"/>
      </c>
      <c r="M57" s="380">
        <v>3</v>
      </c>
      <c r="N57" s="384">
        <f t="shared" si="358"/>
      </c>
      <c r="O57" s="380">
        <v>10</v>
      </c>
      <c r="P57" s="384">
        <f t="shared" si="1037"/>
      </c>
      <c r="Q57" s="385">
        <f>(M57+M58)/(O57+O58)</f>
      </c>
      <c r="R57" s="380">
        <v>22</v>
      </c>
      <c r="S57" s="385">
        <f>(O57+O58)/(K57+K58)</f>
      </c>
      <c r="T57" s="380">
        <v>7</v>
      </c>
      <c r="U57" s="386">
        <f>F57/T57</f>
      </c>
      <c r="V57" s="378">
        <f>(F57+4*500)/T57</f>
      </c>
      <c r="W57" s="368">
        <v>10391.999999999996</v>
      </c>
      <c r="X57" s="378">
        <f>W57/T57</f>
      </c>
      <c r="Y57" s="385">
        <f>T57/R57</f>
      </c>
      <c r="Z57" s="378">
        <f>W57/F57</f>
      </c>
      <c r="AA57" s="378">
        <f>W57/(F57+500)</f>
      </c>
      <c r="AB57" s="380">
        <v>1</v>
      </c>
      <c r="AC57" s="380">
        <v>2088</v>
      </c>
      <c r="AD57" s="385">
        <f>AB57/T57</f>
      </c>
      <c r="AE57" s="378">
        <f>(W57-AC57)/(F57+500)</f>
      </c>
      <c r="AF57" s="378" t="s">
        <v>371</v>
      </c>
    </row>
    <row customHeight="true" ht="22.61904761904762" r="58">
      <c r="A58" s="406"/>
      <c r="B58" s="407"/>
      <c r="C58" s="408"/>
      <c r="D58" s="379" t="s">
        <v>372</v>
      </c>
      <c r="E58" s="380">
        <v>2288.23</v>
      </c>
      <c r="F58" s="409"/>
      <c r="G58" s="380">
        <v>25958</v>
      </c>
      <c r="H58" s="410">
        <v>926</v>
      </c>
      <c r="I58" s="383">
        <f t="shared" si="135"/>
      </c>
      <c r="J58" s="368">
        <f t="shared" si="247"/>
      </c>
      <c r="K58" s="380">
        <v>62</v>
      </c>
      <c r="L58" s="368">
        <f t="shared" si="554"/>
      </c>
      <c r="M58" s="380">
        <v>3</v>
      </c>
      <c r="N58" s="384">
        <f t="shared" si="358"/>
      </c>
      <c r="O58" s="380">
        <v>8</v>
      </c>
      <c r="P58" s="384">
        <f t="shared" si="1037"/>
      </c>
      <c r="Q58" s="385"/>
      <c r="R58" s="380"/>
      <c r="S58" s="385"/>
      <c r="T58" s="380"/>
      <c r="U58" s="386"/>
      <c r="V58" s="378"/>
      <c r="W58" s="368"/>
      <c r="X58" s="378"/>
      <c r="Y58" s="385"/>
      <c r="Z58" s="378"/>
      <c r="AA58" s="378"/>
      <c r="AB58" s="380"/>
      <c r="AC58" s="380"/>
      <c r="AD58" s="385"/>
      <c r="AE58" s="378"/>
      <c r="AF58" s="378" t="s">
        <v>373</v>
      </c>
    </row>
    <row customHeight="true" ht="22.61904761904762" r="59">
      <c r="A59" s="406"/>
      <c r="B59" s="370" t="s">
        <v>378</v>
      </c>
      <c r="C59" s="370"/>
      <c r="D59" s="370"/>
      <c r="E59" s="366">
        <f>SUM(E49:E58)</f>
      </c>
      <c r="F59" s="366">
        <f>SUM(F49:F58)</f>
      </c>
      <c r="G59" s="366">
        <f>SUM(G49:G58)</f>
      </c>
      <c r="H59" s="366">
        <f>SUM(H49:H58)</f>
      </c>
      <c r="I59" s="371">
        <f t="shared" si="135"/>
      </c>
      <c r="J59" s="367">
        <f t="shared" si="247"/>
      </c>
      <c r="K59" s="366">
        <f>SUM(K49:K58)</f>
      </c>
      <c r="L59" s="367">
        <f t="shared" si="554"/>
      </c>
      <c r="M59" s="366">
        <f>SUM(M49:M58)</f>
      </c>
      <c r="N59" s="372">
        <f t="shared" si="358"/>
      </c>
      <c r="O59" s="366">
        <f>SUM(O49:O58)</f>
      </c>
      <c r="P59" s="372">
        <f t="shared" si="1037"/>
      </c>
      <c r="Q59" s="373">
        <f>M59/O59</f>
      </c>
      <c r="R59" s="366">
        <f>SUM(R49:R58)</f>
      </c>
      <c r="S59" s="373">
        <f>(O59+O59)/(K59+K59)</f>
      </c>
      <c r="T59" s="366">
        <f>SUM(T49:T58)</f>
      </c>
      <c r="U59" s="374">
        <f t="shared" ref="U59:U60" si="5">F59/T59</f>
      </c>
      <c r="V59" s="375">
        <f t="shared" ref="V59:V60" si="589">(F59+4*500)/T59</f>
      </c>
      <c r="W59" s="367">
        <f>SUM(W49:W58)</f>
      </c>
      <c r="X59" s="376">
        <f t="shared" ref="X59:X60" si="639">W59/T59</f>
      </c>
      <c r="Y59" s="373">
        <f t="shared" ref="Y59:Y60" si="773">T59/R59</f>
      </c>
      <c r="Z59" s="375">
        <f t="shared" ref="Z59:Z60" si="907">W59/F59</f>
      </c>
      <c r="AA59" s="375">
        <f>W59/(F59+COUNT(W51:W58)*500)</f>
      </c>
      <c r="AB59" s="366">
        <f>SUM(AB49:AB58)</f>
      </c>
      <c r="AC59" s="366">
        <f>SUM(AC49:AC58)</f>
      </c>
      <c r="AD59" s="373">
        <f t="shared" ref="AD59:AD60" si="424">AB59/T59</f>
      </c>
      <c r="AE59" s="377">
        <f>(W59-AC59)/(F59+COUNT(W51:W58)*500)</f>
      </c>
      <c r="AF59" s="378"/>
    </row>
    <row customHeight="true" ht="22.61904761904762" r="60">
      <c r="A60" s="406"/>
      <c r="B60" s="407" t="s">
        <v>379</v>
      </c>
      <c r="C60" s="408" t="s">
        <v>380</v>
      </c>
      <c r="D60" s="379" t="s">
        <v>370</v>
      </c>
      <c r="E60" s="380">
        <v>3029.52</v>
      </c>
      <c r="F60" s="381">
        <f>E60+E61</f>
      </c>
      <c r="G60" s="380">
        <v>29880</v>
      </c>
      <c r="H60" s="380">
        <v>514</v>
      </c>
      <c r="I60" s="383">
        <f t="shared" si="135"/>
      </c>
      <c r="J60" s="368">
        <f t="shared" si="247"/>
      </c>
      <c r="K60" s="380">
        <v>19</v>
      </c>
      <c r="L60" s="368">
        <f t="shared" si="554"/>
      </c>
      <c r="M60" s="380">
        <v>2</v>
      </c>
      <c r="N60" s="384">
        <f t="shared" si="358"/>
      </c>
      <c r="O60" s="380">
        <v>2</v>
      </c>
      <c r="P60" s="384">
        <f t="shared" si="1037"/>
      </c>
      <c r="Q60" s="385">
        <f>(M60+M61)/(O60+O61)</f>
      </c>
      <c r="R60" s="380">
        <v>11</v>
      </c>
      <c r="S60" s="385">
        <f>(O60+O61)/(K60+K61)</f>
      </c>
      <c r="T60" s="380">
        <v>1</v>
      </c>
      <c r="U60" s="386">
        <f t="shared" si="5"/>
      </c>
      <c r="V60" s="378">
        <f t="shared" si="589"/>
      </c>
      <c r="W60" s="368">
        <v>1344</v>
      </c>
      <c r="X60" s="378">
        <f t="shared" si="639"/>
      </c>
      <c r="Y60" s="385">
        <f t="shared" si="773"/>
      </c>
      <c r="Z60" s="378">
        <f t="shared" si="907"/>
      </c>
      <c r="AA60" s="378">
        <f>W60/(F60+500)</f>
      </c>
      <c r="AB60" s="380">
        <v>0</v>
      </c>
      <c r="AC60" s="380">
        <v>0</v>
      </c>
      <c r="AD60" s="385">
        <f t="shared" si="424"/>
      </c>
      <c r="AE60" s="378">
        <f>(W60-AC60)/(F60+500)</f>
      </c>
      <c r="AF60" s="378" t="s">
        <v>371</v>
      </c>
    </row>
    <row customHeight="true" ht="22.61904761904762" r="61">
      <c r="A61" s="406"/>
      <c r="B61" s="407"/>
      <c r="C61" s="408"/>
      <c r="D61" s="379" t="s">
        <v>372</v>
      </c>
      <c r="E61" s="380">
        <v>2400.81</v>
      </c>
      <c r="F61" s="381"/>
      <c r="G61" s="380">
        <v>24569</v>
      </c>
      <c r="H61" s="380">
        <v>968</v>
      </c>
      <c r="I61" s="383">
        <f t="shared" si="135"/>
      </c>
      <c r="J61" s="368">
        <f t="shared" si="247"/>
      </c>
      <c r="K61" s="380">
        <v>56</v>
      </c>
      <c r="L61" s="368">
        <f t="shared" si="554"/>
      </c>
      <c r="M61" s="380">
        <v>0</v>
      </c>
      <c r="N61" s="384">
        <f t="shared" si="358"/>
      </c>
      <c r="O61" s="380">
        <v>5</v>
      </c>
      <c r="P61" s="384">
        <f t="shared" si="1037"/>
      </c>
      <c r="Q61" s="385"/>
      <c r="R61" s="380"/>
      <c r="S61" s="385"/>
      <c r="T61" s="380"/>
      <c r="U61" s="386"/>
      <c r="V61" s="378"/>
      <c r="W61" s="368"/>
      <c r="X61" s="378"/>
      <c r="Y61" s="385"/>
      <c r="Z61" s="378"/>
      <c r="AA61" s="378"/>
      <c r="AB61" s="380"/>
      <c r="AC61" s="380"/>
      <c r="AD61" s="385"/>
      <c r="AE61" s="378"/>
      <c r="AF61" s="378" t="s">
        <v>373</v>
      </c>
    </row>
    <row customHeight="true" ht="22.61904761904762" r="62">
      <c r="A62" s="406"/>
      <c r="B62" s="407" t="s">
        <v>381</v>
      </c>
      <c r="C62" s="408" t="s">
        <v>380</v>
      </c>
      <c r="D62" s="379" t="s">
        <v>370</v>
      </c>
      <c r="E62" s="380">
        <v>2513.21</v>
      </c>
      <c r="F62" s="381">
        <f>E62+E63</f>
      </c>
      <c r="G62" s="380">
        <v>25126</v>
      </c>
      <c r="H62" s="380">
        <v>364</v>
      </c>
      <c r="I62" s="383">
        <f t="shared" si="135"/>
      </c>
      <c r="J62" s="368">
        <f t="shared" si="247"/>
      </c>
      <c r="K62" s="380">
        <v>9</v>
      </c>
      <c r="L62" s="368">
        <f t="shared" si="554"/>
      </c>
      <c r="M62" s="380">
        <v>0</v>
      </c>
      <c r="N62" s="384">
        <f t="shared" si="358"/>
      </c>
      <c r="O62" s="380">
        <v>1</v>
      </c>
      <c r="P62" s="384">
        <f t="shared" si="1037"/>
      </c>
      <c r="Q62" s="385">
        <f>(M62+M63)/(O62+O63)</f>
      </c>
      <c r="R62" s="380">
        <v>14</v>
      </c>
      <c r="S62" s="385">
        <f>(O62+O63)/(K62+K63)</f>
      </c>
      <c r="T62" s="380">
        <v>4</v>
      </c>
      <c r="U62" s="386">
        <f>F62/T62</f>
      </c>
      <c r="V62" s="378">
        <f>(F62+4*500)/T62</f>
      </c>
      <c r="W62" s="368">
        <v>6264</v>
      </c>
      <c r="X62" s="378">
        <f>W62/T62</f>
      </c>
      <c r="Y62" s="385">
        <f>T62/R62</f>
      </c>
      <c r="Z62" s="378">
        <f>W62/F62</f>
      </c>
      <c r="AA62" s="378">
        <f>W62/(F62+500)</f>
      </c>
      <c r="AB62" s="380">
        <v>0</v>
      </c>
      <c r="AC62" s="380">
        <v>0</v>
      </c>
      <c r="AD62" s="385">
        <f>AB62/T62</f>
      </c>
      <c r="AE62" s="378">
        <f>(W62-AC62)/(F62+500)</f>
      </c>
      <c r="AF62" s="378" t="s">
        <v>371</v>
      </c>
    </row>
    <row customHeight="true" ht="22.61904761904762" r="63">
      <c r="A63" s="406"/>
      <c r="B63" s="407"/>
      <c r="C63" s="408"/>
      <c r="D63" s="379" t="s">
        <v>372</v>
      </c>
      <c r="E63" s="380">
        <v>3463.45</v>
      </c>
      <c r="F63" s="381"/>
      <c r="G63" s="380">
        <v>38851</v>
      </c>
      <c r="H63" s="410">
        <v>1324</v>
      </c>
      <c r="I63" s="383">
        <f t="shared" si="135"/>
      </c>
      <c r="J63" s="368">
        <f t="shared" si="247"/>
      </c>
      <c r="K63" s="380">
        <v>82</v>
      </c>
      <c r="L63" s="368">
        <f t="shared" si="554"/>
      </c>
      <c r="M63" s="380">
        <v>4</v>
      </c>
      <c r="N63" s="384">
        <f t="shared" si="358"/>
      </c>
      <c r="O63" s="380">
        <v>10</v>
      </c>
      <c r="P63" s="384">
        <f t="shared" si="1037"/>
      </c>
      <c r="Q63" s="385"/>
      <c r="R63" s="380"/>
      <c r="S63" s="385"/>
      <c r="T63" s="380"/>
      <c r="U63" s="386"/>
      <c r="V63" s="378"/>
      <c r="W63" s="368"/>
      <c r="X63" s="378"/>
      <c r="Y63" s="385"/>
      <c r="Z63" s="378"/>
      <c r="AA63" s="378"/>
      <c r="AB63" s="380"/>
      <c r="AC63" s="380"/>
      <c r="AD63" s="385"/>
      <c r="AE63" s="378"/>
      <c r="AF63" s="378" t="s">
        <v>373</v>
      </c>
    </row>
    <row customHeight="true" ht="22.61904761904762" r="64">
      <c r="A64" s="406"/>
      <c r="B64" s="370" t="s">
        <v>378</v>
      </c>
      <c r="C64" s="370"/>
      <c r="D64" s="370"/>
      <c r="E64" s="366">
        <f>SUM(E60:E63)</f>
      </c>
      <c r="F64" s="366">
        <f>SUM(F60:F63)</f>
      </c>
      <c r="G64" s="366">
        <f>SUM(G60:G63)</f>
      </c>
      <c r="H64" s="366">
        <f>SUM(H60:H63)</f>
      </c>
      <c r="I64" s="371">
        <f t="shared" si="135"/>
      </c>
      <c r="J64" s="367">
        <f t="shared" si="247"/>
      </c>
      <c r="K64" s="366">
        <f>SUM(K60:K63)</f>
      </c>
      <c r="L64" s="367">
        <f t="shared" si="554"/>
      </c>
      <c r="M64" s="366">
        <f>SUM(M60:M63)</f>
      </c>
      <c r="N64" s="372">
        <f t="shared" si="358"/>
      </c>
      <c r="O64" s="366">
        <f>SUM(O60:O63)</f>
      </c>
      <c r="P64" s="372">
        <f t="shared" si="1037"/>
      </c>
      <c r="Q64" s="373">
        <f>M64/O64</f>
      </c>
      <c r="R64" s="366">
        <f>SUM(R60:R63)</f>
      </c>
      <c r="S64" s="373">
        <f>(O64+O64)/(K64+K64)</f>
      </c>
      <c r="T64" s="366">
        <f>SUM(T60:T63)</f>
      </c>
      <c r="U64" s="374">
        <f t="shared" ref="U64:U65" si="6">F64/T64</f>
      </c>
      <c r="V64" s="375">
        <f t="shared" ref="V64:V65" si="590">(F64+4*500)/T64</f>
      </c>
      <c r="W64" s="367">
        <f>SUM(W60:W63)</f>
      </c>
      <c r="X64" s="376">
        <f t="shared" ref="X64:X65" si="640">W64/T64</f>
      </c>
      <c r="Y64" s="373">
        <f t="shared" ref="Y64:Y65" si="774">T64/R64</f>
      </c>
      <c r="Z64" s="375">
        <f t="shared" ref="Z64:Z65" si="908">W64/F64</f>
      </c>
      <c r="AA64" s="375">
        <f>W64/(F64+COUNT(W60:W63)*500)</f>
      </c>
      <c r="AB64" s="366">
        <f>SUM(AB60:AB63)</f>
      </c>
      <c r="AC64" s="366">
        <f>SUM(AC60:AC63)</f>
      </c>
      <c r="AD64" s="373">
        <f t="shared" ref="AD64:AD65" si="425">AB64/T64</f>
      </c>
      <c r="AE64" s="377">
        <f>(W64-AC64)/(F64+COUNT(W60:W63)*500)</f>
      </c>
      <c r="AF64" s="378"/>
    </row>
    <row customHeight="true" ht="22.61904761904762" r="65">
      <c r="A65" s="406"/>
      <c r="B65" s="407" t="s">
        <v>382</v>
      </c>
      <c r="C65" s="408" t="s">
        <v>396</v>
      </c>
      <c r="D65" s="379" t="s">
        <v>370</v>
      </c>
      <c r="E65" s="380">
        <v>1008.56</v>
      </c>
      <c r="F65" s="381">
        <f>E65+E66</f>
      </c>
      <c r="G65" s="380">
        <v>8444</v>
      </c>
      <c r="H65" s="380">
        <v>138</v>
      </c>
      <c r="I65" s="383">
        <f t="shared" si="135"/>
      </c>
      <c r="J65" s="368">
        <f t="shared" si="247"/>
      </c>
      <c r="K65" s="380">
        <v>7</v>
      </c>
      <c r="L65" s="368">
        <f t="shared" si="554"/>
      </c>
      <c r="M65" s="380">
        <v>3</v>
      </c>
      <c r="N65" s="384">
        <f t="shared" si="358"/>
      </c>
      <c r="O65" s="380">
        <v>5</v>
      </c>
      <c r="P65" s="384">
        <f t="shared" si="1037"/>
      </c>
      <c r="Q65" s="385">
        <f>(M65+M66)/(O65+O66)</f>
      </c>
      <c r="R65" s="380">
        <v>20</v>
      </c>
      <c r="S65" s="385">
        <f>(O65+O66)/(K65+K66)</f>
      </c>
      <c r="T65" s="380">
        <v>9</v>
      </c>
      <c r="U65" s="386">
        <f t="shared" si="6"/>
      </c>
      <c r="V65" s="378">
        <f t="shared" si="590"/>
      </c>
      <c r="W65" s="368">
        <v>10963.200000000004</v>
      </c>
      <c r="X65" s="378">
        <f t="shared" si="640"/>
      </c>
      <c r="Y65" s="385">
        <f t="shared" si="774"/>
      </c>
      <c r="Z65" s="378">
        <f t="shared" si="908"/>
      </c>
      <c r="AA65" s="378">
        <f>W65/(F65+500)</f>
      </c>
      <c r="AB65" s="380">
        <v>1</v>
      </c>
      <c r="AC65" s="380">
        <v>576</v>
      </c>
      <c r="AD65" s="385">
        <f t="shared" si="425"/>
      </c>
      <c r="AE65" s="378">
        <f>(W65-AC65)/(F65+500)</f>
      </c>
      <c r="AF65" s="378" t="s">
        <v>371</v>
      </c>
    </row>
    <row customHeight="true" ht="22.61904761904762" r="66">
      <c r="A66" s="406"/>
      <c r="B66" s="407"/>
      <c r="C66" s="408"/>
      <c r="D66" s="379" t="s">
        <v>372</v>
      </c>
      <c r="E66" s="380">
        <v>4416.84</v>
      </c>
      <c r="F66" s="381"/>
      <c r="G66" s="380">
        <v>43758</v>
      </c>
      <c r="H66" s="380">
        <v>1883</v>
      </c>
      <c r="I66" s="383">
        <f t="shared" si="135"/>
      </c>
      <c r="J66" s="368">
        <f t="shared" si="247"/>
      </c>
      <c r="K66" s="380">
        <v>96</v>
      </c>
      <c r="L66" s="368">
        <f t="shared" si="554"/>
      </c>
      <c r="M66" s="380">
        <v>5</v>
      </c>
      <c r="N66" s="384">
        <f t="shared" si="358"/>
      </c>
      <c r="O66" s="380">
        <v>8</v>
      </c>
      <c r="P66" s="384">
        <f t="shared" si="1037"/>
      </c>
      <c r="Q66" s="385"/>
      <c r="R66" s="380"/>
      <c r="S66" s="385"/>
      <c r="T66" s="380"/>
      <c r="U66" s="386"/>
      <c r="V66" s="378"/>
      <c r="W66" s="368"/>
      <c r="X66" s="378"/>
      <c r="Y66" s="385"/>
      <c r="Z66" s="378"/>
      <c r="AA66" s="378"/>
      <c r="AB66" s="380"/>
      <c r="AC66" s="380"/>
      <c r="AD66" s="385"/>
      <c r="AE66" s="378"/>
      <c r="AF66" s="378" t="s">
        <v>373</v>
      </c>
    </row>
    <row customHeight="true" ht="22.61904761904762" r="67">
      <c r="A67" s="406"/>
      <c r="B67" s="407" t="s">
        <v>383</v>
      </c>
      <c r="C67" s="408" t="s">
        <v>396</v>
      </c>
      <c r="D67" s="379" t="s">
        <v>370</v>
      </c>
      <c r="E67" s="380">
        <v>1422.72</v>
      </c>
      <c r="F67" s="381">
        <f>E67+E68</f>
      </c>
      <c r="G67" s="380">
        <v>10247</v>
      </c>
      <c r="H67" s="380">
        <v>167</v>
      </c>
      <c r="I67" s="383">
        <f t="shared" si="135"/>
      </c>
      <c r="J67" s="368">
        <f t="shared" si="247"/>
      </c>
      <c r="K67" s="380">
        <v>11</v>
      </c>
      <c r="L67" s="368">
        <f t="shared" si="554"/>
      </c>
      <c r="M67" s="380">
        <v>0</v>
      </c>
      <c r="N67" s="384">
        <f t="shared" si="358"/>
      </c>
      <c r="O67" s="380">
        <v>1</v>
      </c>
      <c r="P67" s="384">
        <f t="shared" si="1037"/>
      </c>
      <c r="Q67" s="385">
        <f>(M67+M68)/(O67+O68)</f>
      </c>
      <c r="R67" s="380">
        <v>16</v>
      </c>
      <c r="S67" s="385">
        <f>(O67+O68)/(K67+K68)</f>
      </c>
      <c r="T67" s="380">
        <v>2</v>
      </c>
      <c r="U67" s="386">
        <f>F67/T67</f>
      </c>
      <c r="V67" s="378">
        <f>(F67+4*500)/T67</f>
      </c>
      <c r="W67" s="368">
        <v>1900.7999999999956</v>
      </c>
      <c r="X67" s="378">
        <f>W67/T67</f>
      </c>
      <c r="Y67" s="385">
        <f>T67/R67</f>
      </c>
      <c r="Z67" s="378">
        <f>W67/F67</f>
      </c>
      <c r="AA67" s="378">
        <f>W67/(F67+500)</f>
      </c>
      <c r="AB67" s="380">
        <v>0</v>
      </c>
      <c r="AC67" s="380">
        <v>0</v>
      </c>
      <c r="AD67" s="385">
        <f>AB67/T67</f>
      </c>
      <c r="AE67" s="378">
        <f>(W67-AC67)/(F67+500)</f>
      </c>
      <c r="AF67" s="378" t="s">
        <v>371</v>
      </c>
    </row>
    <row customHeight="true" ht="22.61904761904762" r="68">
      <c r="A68" s="406"/>
      <c r="B68" s="407"/>
      <c r="C68" s="408"/>
      <c r="D68" s="379" t="s">
        <v>372</v>
      </c>
      <c r="E68" s="380">
        <v>3364.77</v>
      </c>
      <c r="F68" s="381"/>
      <c r="G68" s="380">
        <v>30979</v>
      </c>
      <c r="H68" s="380">
        <v>1308</v>
      </c>
      <c r="I68" s="383">
        <f t="shared" si="135"/>
      </c>
      <c r="J68" s="368">
        <f t="shared" si="247"/>
      </c>
      <c r="K68" s="380">
        <v>69</v>
      </c>
      <c r="L68" s="368">
        <f t="shared" si="554"/>
      </c>
      <c r="M68" s="380">
        <v>2</v>
      </c>
      <c r="N68" s="384">
        <f t="shared" si="358"/>
      </c>
      <c r="O68" s="380">
        <v>6</v>
      </c>
      <c r="P68" s="384">
        <f t="shared" si="1037"/>
      </c>
      <c r="Q68" s="385"/>
      <c r="R68" s="380"/>
      <c r="S68" s="385"/>
      <c r="T68" s="380"/>
      <c r="U68" s="386"/>
      <c r="V68" s="378"/>
      <c r="W68" s="368"/>
      <c r="X68" s="378"/>
      <c r="Y68" s="385"/>
      <c r="Z68" s="378"/>
      <c r="AA68" s="378"/>
      <c r="AB68" s="380"/>
      <c r="AC68" s="380"/>
      <c r="AD68" s="385"/>
      <c r="AE68" s="378"/>
      <c r="AF68" s="378" t="s">
        <v>373</v>
      </c>
    </row>
    <row customHeight="true" ht="22.61904761904762" r="69">
      <c r="A69" s="406"/>
      <c r="B69" s="407" t="s">
        <v>385</v>
      </c>
      <c r="C69" s="408" t="s">
        <v>396</v>
      </c>
      <c r="D69" s="379" t="s">
        <v>370</v>
      </c>
      <c r="E69" s="380">
        <v>1806.1</v>
      </c>
      <c r="F69" s="381">
        <f>E69+E70</f>
      </c>
      <c r="G69" s="380">
        <v>12377</v>
      </c>
      <c r="H69" s="380">
        <v>219</v>
      </c>
      <c r="I69" s="383">
        <f t="shared" si="135"/>
      </c>
      <c r="J69" s="368">
        <f t="shared" si="247"/>
      </c>
      <c r="K69" s="380">
        <v>18</v>
      </c>
      <c r="L69" s="368">
        <f t="shared" si="554"/>
      </c>
      <c r="M69" s="380">
        <v>1</v>
      </c>
      <c r="N69" s="384">
        <f t="shared" si="358"/>
      </c>
      <c r="O69" s="380">
        <v>7</v>
      </c>
      <c r="P69" s="384">
        <f t="shared" si="1037"/>
      </c>
      <c r="Q69" s="385">
        <f>(M69+M70)/(O69+O70)</f>
      </c>
      <c r="R69" s="380">
        <v>17</v>
      </c>
      <c r="S69" s="385">
        <f>(O69+O70)/(K69+K70)</f>
      </c>
      <c r="T69" s="380">
        <v>4</v>
      </c>
      <c r="U69" s="386">
        <f>F69/T69</f>
      </c>
      <c r="V69" s="378">
        <f>(F69+4*500)/T69</f>
      </c>
      <c r="W69" s="368">
        <v>4642.800000000003</v>
      </c>
      <c r="X69" s="378">
        <f>W69/T69</f>
      </c>
      <c r="Y69" s="385">
        <f>T69/R69</f>
      </c>
      <c r="Z69" s="378">
        <f>W69/F69</f>
      </c>
      <c r="AA69" s="378">
        <f>W69/(F69+500)</f>
      </c>
      <c r="AB69" s="380">
        <v>1</v>
      </c>
      <c r="AC69" s="380">
        <v>372</v>
      </c>
      <c r="AD69" s="385">
        <f>AB69/T69</f>
      </c>
      <c r="AE69" s="378">
        <f>(W69-AC69)/(F69+500)</f>
      </c>
      <c r="AF69" s="378" t="s">
        <v>371</v>
      </c>
    </row>
    <row customHeight="true" ht="22.61904761904762" r="70">
      <c r="A70" s="406"/>
      <c r="B70" s="407"/>
      <c r="C70" s="408"/>
      <c r="D70" s="379" t="s">
        <v>372</v>
      </c>
      <c r="E70" s="380">
        <v>2151.16</v>
      </c>
      <c r="F70" s="381"/>
      <c r="G70" s="380">
        <v>21840</v>
      </c>
      <c r="H70" s="410">
        <v>785</v>
      </c>
      <c r="I70" s="383">
        <f t="shared" si="135"/>
      </c>
      <c r="J70" s="368">
        <f t="shared" si="247"/>
      </c>
      <c r="K70" s="380">
        <v>46</v>
      </c>
      <c r="L70" s="368">
        <f t="shared" si="554"/>
      </c>
      <c r="M70" s="380">
        <v>1</v>
      </c>
      <c r="N70" s="384">
        <f t="shared" si="358"/>
      </c>
      <c r="O70" s="380">
        <v>2</v>
      </c>
      <c r="P70" s="384">
        <f t="shared" si="1037"/>
      </c>
      <c r="Q70" s="385"/>
      <c r="R70" s="380"/>
      <c r="S70" s="385"/>
      <c r="T70" s="380"/>
      <c r="U70" s="386"/>
      <c r="V70" s="378"/>
      <c r="W70" s="368"/>
      <c r="X70" s="378"/>
      <c r="Y70" s="385"/>
      <c r="Z70" s="378"/>
      <c r="AA70" s="378"/>
      <c r="AB70" s="380"/>
      <c r="AC70" s="380"/>
      <c r="AD70" s="385"/>
      <c r="AE70" s="378"/>
      <c r="AF70" s="378" t="s">
        <v>373</v>
      </c>
    </row>
    <row customHeight="true" ht="22.61904761904762" r="71">
      <c r="A71" s="406"/>
      <c r="B71" s="407" t="s">
        <v>386</v>
      </c>
      <c r="C71" s="408" t="s">
        <v>396</v>
      </c>
      <c r="D71" s="379" t="s">
        <v>370</v>
      </c>
      <c r="E71" s="380">
        <v>2221.43</v>
      </c>
      <c r="F71" s="381">
        <f>E71+E72</f>
      </c>
      <c r="G71" s="380">
        <v>18333</v>
      </c>
      <c r="H71" s="380">
        <v>329</v>
      </c>
      <c r="I71" s="383">
        <f t="shared" si="135"/>
      </c>
      <c r="J71" s="368">
        <f t="shared" si="247"/>
      </c>
      <c r="K71" s="380">
        <v>15</v>
      </c>
      <c r="L71" s="368">
        <f t="shared" si="554"/>
      </c>
      <c r="M71" s="380">
        <v>2</v>
      </c>
      <c r="N71" s="384">
        <f t="shared" si="358"/>
      </c>
      <c r="O71" s="380">
        <v>3</v>
      </c>
      <c r="P71" s="384">
        <f t="shared" si="1037"/>
      </c>
      <c r="Q71" s="385">
        <f>(M71+M72)/(O71+O72)</f>
      </c>
      <c r="R71" s="380">
        <v>8</v>
      </c>
      <c r="S71" s="385">
        <f>(O71+O72)/(K71+K72)</f>
      </c>
      <c r="T71" s="380">
        <v>3</v>
      </c>
      <c r="U71" s="386">
        <f>F71/T71</f>
      </c>
      <c r="V71" s="378">
        <f>(F71+4*500)/T71</f>
      </c>
      <c r="W71" s="368">
        <v>2460</v>
      </c>
      <c r="X71" s="378">
        <f>W71/T71</f>
      </c>
      <c r="Y71" s="385">
        <f>T71/R71</f>
      </c>
      <c r="Z71" s="378">
        <f>W71/F71</f>
      </c>
      <c r="AA71" s="378">
        <f>W71/(F71+500)</f>
      </c>
      <c r="AB71" s="380">
        <v>0</v>
      </c>
      <c r="AC71" s="380">
        <v>0</v>
      </c>
      <c r="AD71" s="385">
        <f>AB71/T71</f>
      </c>
      <c r="AE71" s="378">
        <f>(W71-AC71)/(F71+500)</f>
      </c>
      <c r="AF71" s="378" t="s">
        <v>387</v>
      </c>
    </row>
    <row customHeight="true" ht="22.61904761904762" r="72">
      <c r="A72" s="406"/>
      <c r="B72" s="407"/>
      <c r="C72" s="408"/>
      <c r="D72" s="379" t="s">
        <v>372</v>
      </c>
      <c r="E72" s="380">
        <v>2182.55</v>
      </c>
      <c r="F72" s="381"/>
      <c r="G72" s="380">
        <v>20590</v>
      </c>
      <c r="H72" s="410">
        <v>659</v>
      </c>
      <c r="I72" s="383">
        <f t="shared" si="135"/>
      </c>
      <c r="J72" s="368">
        <f t="shared" si="247"/>
      </c>
      <c r="K72" s="380">
        <v>40</v>
      </c>
      <c r="L72" s="368">
        <f t="shared" si="554"/>
      </c>
      <c r="M72" s="380">
        <v>1</v>
      </c>
      <c r="N72" s="384">
        <f t="shared" si="358"/>
      </c>
      <c r="O72" s="380">
        <v>3</v>
      </c>
      <c r="P72" s="384">
        <f t="shared" si="1037"/>
      </c>
      <c r="Q72" s="385"/>
      <c r="R72" s="380"/>
      <c r="S72" s="385"/>
      <c r="T72" s="380"/>
      <c r="U72" s="386"/>
      <c r="V72" s="378"/>
      <c r="W72" s="368"/>
      <c r="X72" s="378"/>
      <c r="Y72" s="385"/>
      <c r="Z72" s="378"/>
      <c r="AA72" s="378"/>
      <c r="AB72" s="380"/>
      <c r="AC72" s="380"/>
      <c r="AD72" s="385"/>
      <c r="AE72" s="378"/>
      <c r="AF72" s="378" t="s">
        <v>388</v>
      </c>
    </row>
    <row customHeight="true" ht="22.61904761904762" r="73">
      <c r="A73" s="406"/>
      <c r="B73" s="370" t="s">
        <v>378</v>
      </c>
      <c r="C73" s="370"/>
      <c r="D73" s="370"/>
      <c r="E73" s="366">
        <f>SUM(E65:E72)</f>
      </c>
      <c r="F73" s="366">
        <f>SUM(F65:F72)</f>
      </c>
      <c r="G73" s="366">
        <f>SUM(G65:G72)</f>
      </c>
      <c r="H73" s="366">
        <f>SUM(H65:H72)</f>
      </c>
      <c r="I73" s="371">
        <f t="shared" si="135"/>
      </c>
      <c r="J73" s="367">
        <f t="shared" si="247"/>
      </c>
      <c r="K73" s="366">
        <f>SUM(K65:K72)</f>
      </c>
      <c r="L73" s="367">
        <f t="shared" si="554"/>
      </c>
      <c r="M73" s="366">
        <f>SUM(M65:M72)</f>
      </c>
      <c r="N73" s="372">
        <f t="shared" si="358"/>
      </c>
      <c r="O73" s="366">
        <f>SUM(O65:O72)</f>
      </c>
      <c r="P73" s="372">
        <f t="shared" si="1037"/>
      </c>
      <c r="Q73" s="373">
        <f>M73/O73</f>
      </c>
      <c r="R73" s="366">
        <f>SUM(R65:R72)</f>
      </c>
      <c r="S73" s="373">
        <f>(O73+O73)/(K73+K73)</f>
      </c>
      <c r="T73" s="366">
        <f>SUM(T65:T72)</f>
      </c>
      <c r="U73" s="374">
        <f t="shared" ref="U73:U74" si="7">F73/T73</f>
      </c>
      <c r="V73" s="375">
        <f t="shared" ref="V73:V74" si="591">(F73+4*500)/T73</f>
      </c>
      <c r="W73" s="367">
        <f>SUM(W65:W72)</f>
      </c>
      <c r="X73" s="376">
        <f t="shared" ref="X73:X74" si="641">W73/T73</f>
      </c>
      <c r="Y73" s="373">
        <f t="shared" ref="Y73:Y74" si="775">T73/R73</f>
      </c>
      <c r="Z73" s="375">
        <f t="shared" ref="Z73:Z74" si="909">W73/F73</f>
      </c>
      <c r="AA73" s="375">
        <f>W73/(F73+COUNT(W65:W72)*500)</f>
      </c>
      <c r="AB73" s="366">
        <f>SUM(AB65:AB72)</f>
      </c>
      <c r="AC73" s="366">
        <f>SUM(AC65:AC72)</f>
      </c>
      <c r="AD73" s="373">
        <f t="shared" ref="AD73:AD74" si="426">AB73/T73</f>
      </c>
      <c r="AE73" s="377">
        <f>(W73-AC73)/(F73+COUNT(W65:W72)*500)</f>
      </c>
      <c r="AF73" s="378"/>
    </row>
    <row customHeight="true" ht="22.61904761904762" r="74">
      <c r="A74" s="406"/>
      <c r="B74" s="407" t="s">
        <v>389</v>
      </c>
      <c r="C74" s="408" t="s">
        <v>391</v>
      </c>
      <c r="D74" s="379" t="s">
        <v>370</v>
      </c>
      <c r="E74" s="380">
        <v>1855.26</v>
      </c>
      <c r="F74" s="381">
        <f>E74+E75</f>
      </c>
      <c r="G74" s="380">
        <v>15815</v>
      </c>
      <c r="H74" s="380">
        <v>292</v>
      </c>
      <c r="I74" s="383">
        <f t="shared" si="135"/>
      </c>
      <c r="J74" s="368">
        <f t="shared" si="247"/>
      </c>
      <c r="K74" s="380">
        <v>16</v>
      </c>
      <c r="L74" s="368">
        <f t="shared" si="554"/>
      </c>
      <c r="M74" s="380">
        <v>0</v>
      </c>
      <c r="N74" s="384">
        <f t="shared" si="358"/>
      </c>
      <c r="O74" s="380">
        <v>1</v>
      </c>
      <c r="P74" s="384">
        <f t="shared" si="1037"/>
      </c>
      <c r="Q74" s="385">
        <f>(M74+M75)/(O74+O75)</f>
      </c>
      <c r="R74" s="380">
        <v>25</v>
      </c>
      <c r="S74" s="385">
        <f>(O74+O75)/(K74+K75)</f>
      </c>
      <c r="T74" s="380">
        <v>7</v>
      </c>
      <c r="U74" s="386">
        <f t="shared" si="7"/>
      </c>
      <c r="V74" s="378">
        <f t="shared" si="591"/>
      </c>
      <c r="W74" s="368">
        <v>9279.600000000006</v>
      </c>
      <c r="X74" s="378">
        <f t="shared" si="641"/>
      </c>
      <c r="Y74" s="385">
        <f t="shared" si="775"/>
      </c>
      <c r="Z74" s="378">
        <f t="shared" si="909"/>
      </c>
      <c r="AA74" s="378">
        <f>W74/(F74+500)</f>
      </c>
      <c r="AB74" s="382">
        <v>2</v>
      </c>
      <c r="AC74" s="380">
        <v>2532</v>
      </c>
      <c r="AD74" s="385">
        <f t="shared" si="426"/>
      </c>
      <c r="AE74" s="378">
        <f>(W74-AC74)/(F74+500)</f>
      </c>
      <c r="AF74" s="378" t="s">
        <v>387</v>
      </c>
    </row>
    <row customHeight="true" ht="22.61904761904762" r="75">
      <c r="A75" s="406"/>
      <c r="B75" s="407"/>
      <c r="C75" s="408"/>
      <c r="D75" s="379" t="s">
        <v>372</v>
      </c>
      <c r="E75" s="380">
        <v>2847</v>
      </c>
      <c r="F75" s="381"/>
      <c r="G75" s="380">
        <v>23444</v>
      </c>
      <c r="H75" s="380">
        <v>835</v>
      </c>
      <c r="I75" s="383">
        <f t="shared" si="135"/>
      </c>
      <c r="J75" s="368">
        <f t="shared" si="247"/>
      </c>
      <c r="K75" s="380">
        <v>52</v>
      </c>
      <c r="L75" s="368">
        <f t="shared" si="554"/>
      </c>
      <c r="M75" s="380">
        <v>7</v>
      </c>
      <c r="N75" s="384">
        <f t="shared" si="358"/>
      </c>
      <c r="O75" s="380">
        <v>13</v>
      </c>
      <c r="P75" s="384">
        <f t="shared" si="1037"/>
      </c>
      <c r="Q75" s="385"/>
      <c r="R75" s="380"/>
      <c r="S75" s="385"/>
      <c r="T75" s="380"/>
      <c r="U75" s="386"/>
      <c r="V75" s="378"/>
      <c r="W75" s="368"/>
      <c r="X75" s="378"/>
      <c r="Y75" s="385"/>
      <c r="Z75" s="378"/>
      <c r="AA75" s="378"/>
      <c r="AB75" s="380"/>
      <c r="AC75" s="380"/>
      <c r="AD75" s="385"/>
      <c r="AE75" s="378"/>
      <c r="AF75" s="378" t="s">
        <v>388</v>
      </c>
    </row>
    <row customHeight="true" ht="22.61904761904762" r="76">
      <c r="A76" s="406"/>
      <c r="B76" s="407" t="s">
        <v>390</v>
      </c>
      <c r="C76" s="408" t="s">
        <v>391</v>
      </c>
      <c r="D76" s="379" t="s">
        <v>370</v>
      </c>
      <c r="E76" s="380">
        <v>658.85</v>
      </c>
      <c r="F76" s="381">
        <f>E76+E77</f>
      </c>
      <c r="G76" s="380">
        <v>4578</v>
      </c>
      <c r="H76" s="380">
        <v>79</v>
      </c>
      <c r="I76" s="383">
        <f t="shared" si="135"/>
      </c>
      <c r="J76" s="368">
        <f t="shared" si="247"/>
      </c>
      <c r="K76" s="380">
        <v>7</v>
      </c>
      <c r="L76" s="368">
        <f t="shared" si="554"/>
      </c>
      <c r="M76" s="380">
        <v>2</v>
      </c>
      <c r="N76" s="384">
        <f t="shared" si="358"/>
      </c>
      <c r="O76" s="380">
        <v>3</v>
      </c>
      <c r="P76" s="384">
        <f t="shared" si="1037"/>
      </c>
      <c r="Q76" s="385">
        <f>(M76+M77)/(O76+O77)</f>
      </c>
      <c r="R76" s="380">
        <v>11</v>
      </c>
      <c r="S76" s="385">
        <f>(O76+O77)/(K76+K77)</f>
      </c>
      <c r="T76" s="380">
        <v>4</v>
      </c>
      <c r="U76" s="386">
        <f>F76/T76</f>
      </c>
      <c r="V76" s="378">
        <f>(F76+4*500)/T76</f>
      </c>
      <c r="W76" s="368">
        <v>6285.599999999991</v>
      </c>
      <c r="X76" s="378">
        <f>W76/T76</f>
      </c>
      <c r="Y76" s="385">
        <f>T76/R76</f>
      </c>
      <c r="Z76" s="378">
        <f>W76/F76</f>
      </c>
      <c r="AA76" s="378">
        <f>W76/(F76+500)</f>
      </c>
      <c r="AB76" s="380">
        <v>0</v>
      </c>
      <c r="AC76" s="380">
        <v>0</v>
      </c>
      <c r="AD76" s="385">
        <f>AB76/T76</f>
      </c>
      <c r="AE76" s="378">
        <f>(W76-AC76)/(F76+500)</f>
      </c>
      <c r="AF76" s="378" t="s">
        <v>387</v>
      </c>
    </row>
    <row customHeight="true" ht="22.61904761904762" r="77">
      <c r="A77" s="406"/>
      <c r="B77" s="407"/>
      <c r="C77" s="408"/>
      <c r="D77" s="379" t="s">
        <v>372</v>
      </c>
      <c r="E77" s="380">
        <v>2494.99</v>
      </c>
      <c r="F77" s="381"/>
      <c r="G77" s="380">
        <v>21679</v>
      </c>
      <c r="H77" s="380">
        <v>1023</v>
      </c>
      <c r="I77" s="383">
        <f t="shared" si="135"/>
      </c>
      <c r="J77" s="368">
        <f t="shared" si="247"/>
      </c>
      <c r="K77" s="380">
        <v>60</v>
      </c>
      <c r="L77" s="368">
        <f t="shared" si="554"/>
      </c>
      <c r="M77" s="380">
        <v>2</v>
      </c>
      <c r="N77" s="384">
        <f t="shared" si="358"/>
      </c>
      <c r="O77" s="380">
        <v>5</v>
      </c>
      <c r="P77" s="384">
        <f t="shared" si="1037"/>
      </c>
      <c r="Q77" s="385"/>
      <c r="R77" s="380"/>
      <c r="S77" s="385"/>
      <c r="T77" s="380"/>
      <c r="U77" s="386"/>
      <c r="V77" s="378"/>
      <c r="W77" s="368"/>
      <c r="X77" s="378"/>
      <c r="Y77" s="385"/>
      <c r="Z77" s="378"/>
      <c r="AA77" s="378"/>
      <c r="AB77" s="380"/>
      <c r="AC77" s="380"/>
      <c r="AD77" s="385"/>
      <c r="AE77" s="378"/>
      <c r="AF77" s="378" t="s">
        <v>388</v>
      </c>
    </row>
    <row customHeight="true" ht="22.61904761904762" r="78">
      <c r="A78" s="406"/>
      <c r="B78" s="407" t="s">
        <v>392</v>
      </c>
      <c r="C78" s="408" t="s">
        <v>391</v>
      </c>
      <c r="D78" s="379" t="s">
        <v>370</v>
      </c>
      <c r="E78" s="380">
        <v>2459</v>
      </c>
      <c r="F78" s="381">
        <f>E78+E79</f>
      </c>
      <c r="G78" s="380">
        <v>17056</v>
      </c>
      <c r="H78" s="380">
        <v>299</v>
      </c>
      <c r="I78" s="383">
        <f t="shared" si="135"/>
      </c>
      <c r="J78" s="368">
        <f t="shared" si="247"/>
      </c>
      <c r="K78" s="380">
        <v>20</v>
      </c>
      <c r="L78" s="368">
        <f t="shared" si="554"/>
      </c>
      <c r="M78" s="380">
        <v>4</v>
      </c>
      <c r="N78" s="384">
        <f t="shared" si="358"/>
      </c>
      <c r="O78" s="380">
        <v>5</v>
      </c>
      <c r="P78" s="384">
        <f t="shared" si="1037"/>
      </c>
      <c r="Q78" s="385">
        <f>(M78+M79)/(O78+O79)</f>
      </c>
      <c r="R78" s="380">
        <v>24</v>
      </c>
      <c r="S78" s="385">
        <f>(O78+O79)/(K78+K79)</f>
      </c>
      <c r="T78" s="380">
        <v>13</v>
      </c>
      <c r="U78" s="386">
        <f>F78/T78</f>
      </c>
      <c r="V78" s="378">
        <f>(F78+4*500)/T78</f>
      </c>
      <c r="W78" s="368">
        <v>10181</v>
      </c>
      <c r="X78" s="378">
        <f>W78/T78</f>
      </c>
      <c r="Y78" s="385">
        <f>T78/R78</f>
      </c>
      <c r="Z78" s="378">
        <f>W78/F78</f>
      </c>
      <c r="AA78" s="378">
        <f>W78/(F78+500)</f>
      </c>
      <c r="AB78" s="380">
        <v>0</v>
      </c>
      <c r="AC78" s="380">
        <v>0</v>
      </c>
      <c r="AD78" s="385">
        <f>AB78/T78</f>
      </c>
      <c r="AE78" s="378">
        <f>(W78-AC78)/(F78+500)</f>
      </c>
      <c r="AF78" s="378" t="s">
        <v>387</v>
      </c>
    </row>
    <row customHeight="true" ht="22.61904761904762" r="79">
      <c r="A79" s="406"/>
      <c r="B79" s="407"/>
      <c r="C79" s="408"/>
      <c r="D79" s="379" t="s">
        <v>372</v>
      </c>
      <c r="E79" s="380">
        <v>2837.2</v>
      </c>
      <c r="F79" s="381"/>
      <c r="G79" s="380">
        <v>25847</v>
      </c>
      <c r="H79" s="380">
        <v>1069</v>
      </c>
      <c r="I79" s="383">
        <f t="shared" si="135"/>
      </c>
      <c r="J79" s="368">
        <f t="shared" si="247"/>
      </c>
      <c r="K79" s="380">
        <v>53</v>
      </c>
      <c r="L79" s="368">
        <f t="shared" si="554"/>
      </c>
      <c r="M79" s="380">
        <v>1</v>
      </c>
      <c r="N79" s="384">
        <f t="shared" si="358"/>
      </c>
      <c r="O79" s="380">
        <v>6</v>
      </c>
      <c r="P79" s="384">
        <f t="shared" si="1037"/>
      </c>
      <c r="Q79" s="385"/>
      <c r="R79" s="380"/>
      <c r="S79" s="385"/>
      <c r="T79" s="380"/>
      <c r="U79" s="386"/>
      <c r="V79" s="378"/>
      <c r="W79" s="368"/>
      <c r="X79" s="378"/>
      <c r="Y79" s="385"/>
      <c r="Z79" s="378"/>
      <c r="AA79" s="378"/>
      <c r="AB79" s="380"/>
      <c r="AC79" s="380"/>
      <c r="AD79" s="385"/>
      <c r="AE79" s="378"/>
      <c r="AF79" s="378" t="s">
        <v>388</v>
      </c>
    </row>
    <row customHeight="true" ht="22.61904761904762" r="80">
      <c r="A80" s="406"/>
      <c r="B80" s="407" t="s">
        <v>393</v>
      </c>
      <c r="C80" s="408" t="s">
        <v>391</v>
      </c>
      <c r="D80" s="379" t="s">
        <v>370</v>
      </c>
      <c r="E80" s="380">
        <v>2972.43</v>
      </c>
      <c r="F80" s="381">
        <f>E80+E81</f>
      </c>
      <c r="G80" s="380">
        <v>24677</v>
      </c>
      <c r="H80" s="380">
        <v>366</v>
      </c>
      <c r="I80" s="383">
        <f t="shared" si="135"/>
      </c>
      <c r="J80" s="368">
        <f t="shared" si="247"/>
      </c>
      <c r="K80" s="380">
        <v>22</v>
      </c>
      <c r="L80" s="368">
        <f t="shared" si="554"/>
      </c>
      <c r="M80" s="380">
        <v>3</v>
      </c>
      <c r="N80" s="384">
        <f t="shared" si="358"/>
      </c>
      <c r="O80" s="380">
        <v>5</v>
      </c>
      <c r="P80" s="384">
        <f t="shared" si="1037"/>
      </c>
      <c r="Q80" s="385">
        <f>(M80+M81)/(O80+O81)</f>
      </c>
      <c r="R80" s="380">
        <v>15</v>
      </c>
      <c r="S80" s="385">
        <f>(O80+O81)/(K80+K81)</f>
      </c>
      <c r="T80" s="380">
        <v>7</v>
      </c>
      <c r="U80" s="386">
        <f>F80/T80</f>
      </c>
      <c r="V80" s="378">
        <f>(F80+4*500)/T80</f>
      </c>
      <c r="W80" s="368">
        <v>7195.800000000003</v>
      </c>
      <c r="X80" s="378">
        <f>W80/T80</f>
      </c>
      <c r="Y80" s="385">
        <f>T80/R80</f>
      </c>
      <c r="Z80" s="378">
        <f>W80/F80</f>
      </c>
      <c r="AA80" s="378">
        <f>W80/(F80+500)</f>
      </c>
      <c r="AB80" s="380">
        <v>0</v>
      </c>
      <c r="AC80" s="380">
        <v>0</v>
      </c>
      <c r="AD80" s="385">
        <f>AB80/T80</f>
      </c>
      <c r="AE80" s="378">
        <f>(W80-AC80)/(F80+500)</f>
      </c>
      <c r="AF80" s="378" t="s">
        <v>387</v>
      </c>
    </row>
    <row customHeight="true" ht="22.61904761904762" r="81">
      <c r="A81" s="406"/>
      <c r="B81" s="407"/>
      <c r="C81" s="408"/>
      <c r="D81" s="379" t="s">
        <v>372</v>
      </c>
      <c r="E81" s="380">
        <v>2477.25</v>
      </c>
      <c r="F81" s="381"/>
      <c r="G81" s="380">
        <v>21641</v>
      </c>
      <c r="H81" s="380">
        <v>938</v>
      </c>
      <c r="I81" s="383">
        <f t="shared" si="135"/>
      </c>
      <c r="J81" s="368">
        <f t="shared" si="247"/>
      </c>
      <c r="K81" s="380">
        <v>43</v>
      </c>
      <c r="L81" s="368">
        <f t="shared" si="554"/>
      </c>
      <c r="M81" s="380">
        <v>3</v>
      </c>
      <c r="N81" s="384">
        <f t="shared" si="358"/>
      </c>
      <c r="O81" s="380">
        <v>6</v>
      </c>
      <c r="P81" s="384">
        <f t="shared" si="1037"/>
      </c>
      <c r="Q81" s="385"/>
      <c r="R81" s="380"/>
      <c r="S81" s="385"/>
      <c r="T81" s="380"/>
      <c r="U81" s="386"/>
      <c r="V81" s="378"/>
      <c r="W81" s="368"/>
      <c r="X81" s="378"/>
      <c r="Y81" s="385"/>
      <c r="Z81" s="378"/>
      <c r="AA81" s="378"/>
      <c r="AB81" s="380"/>
      <c r="AC81" s="380"/>
      <c r="AD81" s="385"/>
      <c r="AE81" s="378"/>
      <c r="AF81" s="378" t="s">
        <v>388</v>
      </c>
    </row>
    <row customHeight="true" ht="22.61904761904762" r="82">
      <c r="A82" s="406"/>
      <c r="B82" s="370" t="s">
        <v>378</v>
      </c>
      <c r="C82" s="370"/>
      <c r="D82" s="370"/>
      <c r="E82" s="366">
        <f>SUM(E74:E81)</f>
      </c>
      <c r="F82" s="366">
        <f>SUM(F74:F81)</f>
      </c>
      <c r="G82" s="366">
        <f>SUM(G74:G81)</f>
      </c>
      <c r="H82" s="366">
        <f>SUM(H74:H81)</f>
      </c>
      <c r="I82" s="371">
        <f t="shared" si="135"/>
      </c>
      <c r="J82" s="367">
        <f t="shared" si="247"/>
      </c>
      <c r="K82" s="366">
        <f>SUM(K74:K81)</f>
      </c>
      <c r="L82" s="367">
        <f t="shared" si="554"/>
      </c>
      <c r="M82" s="366">
        <f>SUM(M74:M81)</f>
      </c>
      <c r="N82" s="372">
        <f t="shared" si="358"/>
      </c>
      <c r="O82" s="366">
        <f>SUM(O74:O81)</f>
      </c>
      <c r="P82" s="372">
        <f t="shared" si="1037"/>
      </c>
      <c r="Q82" s="373">
        <f>M82/O82</f>
      </c>
      <c r="R82" s="366">
        <f>SUM(R74:R81)</f>
      </c>
      <c r="S82" s="373">
        <f>(O82+O82)/(K82+K82)</f>
      </c>
      <c r="T82" s="366">
        <f>SUM(T74:T81)</f>
      </c>
      <c r="U82" s="374">
        <f t="shared" ref="U82:U83" si="8">F82/T82</f>
      </c>
      <c r="V82" s="375">
        <f t="shared" ref="V82:V83" si="592">(F82+4*500)/T82</f>
      </c>
      <c r="W82" s="367">
        <f>SUM(W74:W81)</f>
      </c>
      <c r="X82" s="376">
        <f t="shared" ref="X82:X83" si="642">W82/T82</f>
      </c>
      <c r="Y82" s="373">
        <f t="shared" ref="Y82:Y83" si="776">T82/R82</f>
      </c>
      <c r="Z82" s="375">
        <f t="shared" ref="Z82:Z83" si="910">W82/F82</f>
      </c>
      <c r="AA82" s="375">
        <f>W82/(F82+COUNT(W74:W81)*500)</f>
      </c>
      <c r="AB82" s="366">
        <f>SUM(AB74:AB81)</f>
      </c>
      <c r="AC82" s="366">
        <f>SUM(AC74:AC81)</f>
      </c>
      <c r="AD82" s="373">
        <f t="shared" ref="AD82:AD83" si="427">AB82/T82</f>
      </c>
      <c r="AE82" s="377">
        <f>(W82-AC82)/(F82+COUNT(W74:W81)*500)</f>
      </c>
      <c r="AF82" s="378"/>
    </row>
    <row customHeight="true" ht="22.61904761904762" r="83">
      <c r="A83" s="406"/>
      <c r="B83" s="407" t="s">
        <v>394</v>
      </c>
      <c r="C83" s="408" t="s">
        <v>384</v>
      </c>
      <c r="D83" s="379" t="s">
        <v>370</v>
      </c>
      <c r="E83" s="380">
        <v>3685.44</v>
      </c>
      <c r="F83" s="381">
        <f>E83+E84</f>
      </c>
      <c r="G83" s="380">
        <v>34739</v>
      </c>
      <c r="H83" s="380">
        <v>477</v>
      </c>
      <c r="I83" s="383">
        <f t="shared" si="135"/>
      </c>
      <c r="J83" s="368">
        <f t="shared" si="247"/>
      </c>
      <c r="K83" s="380">
        <v>18</v>
      </c>
      <c r="L83" s="368">
        <f t="shared" si="554"/>
      </c>
      <c r="M83" s="380">
        <v>4</v>
      </c>
      <c r="N83" s="384">
        <f t="shared" si="358"/>
      </c>
      <c r="O83" s="380">
        <v>7</v>
      </c>
      <c r="P83" s="384">
        <f t="shared" si="1037"/>
      </c>
      <c r="Q83" s="385">
        <f>(M83+M84)/(O83+O84)</f>
      </c>
      <c r="R83" s="380">
        <v>19</v>
      </c>
      <c r="S83" s="385">
        <f>(O83+O84)/(K83+K84)</f>
      </c>
      <c r="T83" s="380">
        <v>7</v>
      </c>
      <c r="U83" s="386">
        <f t="shared" si="8"/>
      </c>
      <c r="V83" s="378">
        <f t="shared" si="592"/>
      </c>
      <c r="W83" s="368">
        <v>9504</v>
      </c>
      <c r="X83" s="378">
        <f t="shared" si="642"/>
      </c>
      <c r="Y83" s="385">
        <f t="shared" si="776"/>
      </c>
      <c r="Z83" s="378">
        <f t="shared" si="910"/>
      </c>
      <c r="AA83" s="378">
        <f>W83/(F83+500)</f>
      </c>
      <c r="AB83" s="382">
        <v>3</v>
      </c>
      <c r="AC83" s="380">
        <v>1519.2</v>
      </c>
      <c r="AD83" s="385">
        <f t="shared" si="427"/>
      </c>
      <c r="AE83" s="378">
        <f>(W83-AC83)/(F83+500)</f>
      </c>
      <c r="AF83" s="378" t="s">
        <v>387</v>
      </c>
    </row>
    <row customHeight="true" ht="22.61904761904762" r="84">
      <c r="A84" s="406"/>
      <c r="B84" s="407"/>
      <c r="C84" s="408"/>
      <c r="D84" s="379" t="s">
        <v>372</v>
      </c>
      <c r="E84" s="380">
        <v>2282.63</v>
      </c>
      <c r="F84" s="381"/>
      <c r="G84" s="380">
        <v>24340</v>
      </c>
      <c r="H84" s="380">
        <v>939</v>
      </c>
      <c r="I84" s="383">
        <f t="shared" si="135"/>
      </c>
      <c r="J84" s="368">
        <f t="shared" si="247"/>
      </c>
      <c r="K84" s="380">
        <v>39</v>
      </c>
      <c r="L84" s="368">
        <f t="shared" si="554"/>
      </c>
      <c r="M84" s="380">
        <v>2</v>
      </c>
      <c r="N84" s="384">
        <f t="shared" si="358"/>
      </c>
      <c r="O84" s="380">
        <v>5</v>
      </c>
      <c r="P84" s="384">
        <f t="shared" si="1037"/>
      </c>
      <c r="Q84" s="385"/>
      <c r="R84" s="380"/>
      <c r="S84" s="385"/>
      <c r="T84" s="380"/>
      <c r="U84" s="386"/>
      <c r="V84" s="378"/>
      <c r="W84" s="368"/>
      <c r="X84" s="378"/>
      <c r="Y84" s="385"/>
      <c r="Z84" s="378"/>
      <c r="AA84" s="378"/>
      <c r="AB84" s="380"/>
      <c r="AC84" s="380"/>
      <c r="AD84" s="385"/>
      <c r="AE84" s="378"/>
      <c r="AF84" s="378" t="s">
        <v>388</v>
      </c>
    </row>
    <row customHeight="true" ht="22.61904761904762" r="85">
      <c r="A85" s="406"/>
      <c r="B85" s="407" t="s">
        <v>395</v>
      </c>
      <c r="C85" s="408" t="s">
        <v>384</v>
      </c>
      <c r="D85" s="379" t="s">
        <v>370</v>
      </c>
      <c r="E85" s="380">
        <v>2792.36</v>
      </c>
      <c r="F85" s="381">
        <f>E85+E86</f>
      </c>
      <c r="G85" s="380">
        <v>26875</v>
      </c>
      <c r="H85" s="382">
        <v>378</v>
      </c>
      <c r="I85" s="383">
        <f t="shared" si="135"/>
      </c>
      <c r="J85" s="368">
        <f t="shared" si="247"/>
      </c>
      <c r="K85" s="382">
        <v>17</v>
      </c>
      <c r="L85" s="368">
        <f t="shared" si="554"/>
      </c>
      <c r="M85" s="382">
        <v>1</v>
      </c>
      <c r="N85" s="384">
        <f t="shared" si="358"/>
      </c>
      <c r="O85" s="382">
        <v>3</v>
      </c>
      <c r="P85" s="384">
        <f t="shared" si="1037"/>
      </c>
      <c r="Q85" s="385">
        <f>(M85+M86)/(O85+O86)</f>
      </c>
      <c r="R85" s="382">
        <v>28</v>
      </c>
      <c r="S85" s="385">
        <f>(O85+O86)/(K85+K86)</f>
      </c>
      <c r="T85" s="382">
        <v>3</v>
      </c>
      <c r="U85" s="386">
        <f>F85/T85</f>
      </c>
      <c r="V85" s="378">
        <f>(F85+4*500)/T85</f>
      </c>
      <c r="W85" s="368">
        <v>2892</v>
      </c>
      <c r="X85" s="378">
        <f>W85/T85</f>
      </c>
      <c r="Y85" s="385">
        <f>T85/R85</f>
      </c>
      <c r="Z85" s="378">
        <f>W85/F85</f>
      </c>
      <c r="AA85" s="378">
        <f>W85/(F85+500)</f>
      </c>
      <c r="AB85" s="382">
        <v>0</v>
      </c>
      <c r="AC85" s="382">
        <v>0</v>
      </c>
      <c r="AD85" s="385">
        <f>AB85/T85</f>
      </c>
      <c r="AE85" s="378">
        <f>(W85-AC85)/(F85+500)</f>
      </c>
      <c r="AF85" s="378" t="s">
        <v>387</v>
      </c>
    </row>
    <row customHeight="true" ht="22.61904761904762" r="86">
      <c r="A86" s="406"/>
      <c r="B86" s="407"/>
      <c r="C86" s="408"/>
      <c r="D86" s="379" t="s">
        <v>372</v>
      </c>
      <c r="E86" s="380">
        <v>1745.04</v>
      </c>
      <c r="F86" s="381"/>
      <c r="G86" s="380">
        <v>17091</v>
      </c>
      <c r="H86" s="382">
        <v>723</v>
      </c>
      <c r="I86" s="383">
        <f t="shared" si="135"/>
      </c>
      <c r="J86" s="368">
        <f t="shared" si="247"/>
      </c>
      <c r="K86" s="382">
        <v>41</v>
      </c>
      <c r="L86" s="368">
        <f t="shared" si="554"/>
      </c>
      <c r="M86" s="382">
        <v>1</v>
      </c>
      <c r="N86" s="384">
        <f t="shared" si="358"/>
      </c>
      <c r="O86" s="382">
        <v>1</v>
      </c>
      <c r="P86" s="384">
        <f t="shared" si="1037"/>
      </c>
      <c r="Q86" s="385"/>
      <c r="R86" s="380"/>
      <c r="S86" s="385"/>
      <c r="T86" s="380"/>
      <c r="U86" s="386"/>
      <c r="V86" s="378"/>
      <c r="W86" s="368"/>
      <c r="X86" s="378"/>
      <c r="Y86" s="385"/>
      <c r="Z86" s="378"/>
      <c r="AA86" s="378"/>
      <c r="AB86" s="380"/>
      <c r="AC86" s="380"/>
      <c r="AD86" s="385"/>
      <c r="AE86" s="378"/>
      <c r="AF86" s="378" t="s">
        <v>388</v>
      </c>
    </row>
    <row customHeight="true" ht="22.61904761904762" r="87">
      <c r="A87" s="406"/>
      <c r="B87" s="407" t="s">
        <v>397</v>
      </c>
      <c r="C87" s="408" t="s">
        <v>384</v>
      </c>
      <c r="D87" s="379" t="s">
        <v>370</v>
      </c>
      <c r="E87" s="380">
        <v>2213.12</v>
      </c>
      <c r="F87" s="381">
        <f>E87+E88</f>
      </c>
      <c r="G87" s="380">
        <v>20448</v>
      </c>
      <c r="H87" s="382">
        <v>292</v>
      </c>
      <c r="I87" s="383">
        <f t="shared" si="135"/>
      </c>
      <c r="J87" s="368">
        <f t="shared" si="247"/>
      </c>
      <c r="K87" s="382">
        <v>7</v>
      </c>
      <c r="L87" s="368">
        <f t="shared" si="554"/>
      </c>
      <c r="M87" s="382">
        <v>1</v>
      </c>
      <c r="N87" s="384">
        <f t="shared" si="358"/>
      </c>
      <c r="O87" s="382">
        <v>3</v>
      </c>
      <c r="P87" s="384">
        <f t="shared" si="1037"/>
      </c>
      <c r="Q87" s="385">
        <f>(M87+M88)/(O87+O88)</f>
      </c>
      <c r="R87" s="382">
        <v>18</v>
      </c>
      <c r="S87" s="385">
        <f>(O87+O88)/(K87+K88)</f>
      </c>
      <c r="T87" s="382">
        <v>3</v>
      </c>
      <c r="U87" s="386">
        <f>F87/T87</f>
      </c>
      <c r="V87" s="378">
        <f>(F87+4*500)/T87</f>
      </c>
      <c r="W87" s="368">
        <v>3988.800000000003</v>
      </c>
      <c r="X87" s="378">
        <f>W87/T87</f>
      </c>
      <c r="Y87" s="385">
        <f>T87/R87</f>
      </c>
      <c r="Z87" s="378">
        <f>W87/F87</f>
      </c>
      <c r="AA87" s="378">
        <f>W87/(F87+500)</f>
      </c>
      <c r="AB87" s="382">
        <v>0</v>
      </c>
      <c r="AC87" s="382">
        <v>0</v>
      </c>
      <c r="AD87" s="385">
        <f>AB87/T87</f>
      </c>
      <c r="AE87" s="378">
        <f>(W87-AC87)/(F87+500)</f>
      </c>
      <c r="AF87" s="378" t="s">
        <v>387</v>
      </c>
    </row>
    <row customHeight="true" ht="22.61904761904762" r="88">
      <c r="A88" s="406"/>
      <c r="B88" s="407"/>
      <c r="C88" s="408"/>
      <c r="D88" s="379" t="s">
        <v>372</v>
      </c>
      <c r="E88" s="380">
        <v>2159.42</v>
      </c>
      <c r="F88" s="381"/>
      <c r="G88" s="380">
        <v>28764</v>
      </c>
      <c r="H88" s="382">
        <v>1129</v>
      </c>
      <c r="I88" s="383">
        <f t="shared" si="135"/>
      </c>
      <c r="J88" s="368">
        <f t="shared" si="247"/>
      </c>
      <c r="K88" s="382">
        <v>56</v>
      </c>
      <c r="L88" s="368">
        <f t="shared" si="554"/>
      </c>
      <c r="M88" s="382">
        <v>1</v>
      </c>
      <c r="N88" s="384">
        <f t="shared" si="358"/>
      </c>
      <c r="O88" s="382">
        <v>6</v>
      </c>
      <c r="P88" s="384">
        <f t="shared" si="1037"/>
      </c>
      <c r="Q88" s="385"/>
      <c r="R88" s="380"/>
      <c r="S88" s="385"/>
      <c r="T88" s="380"/>
      <c r="U88" s="386"/>
      <c r="V88" s="378"/>
      <c r="W88" s="368"/>
      <c r="X88" s="378"/>
      <c r="Y88" s="385"/>
      <c r="Z88" s="378"/>
      <c r="AA88" s="378"/>
      <c r="AB88" s="380"/>
      <c r="AC88" s="380"/>
      <c r="AD88" s="385"/>
      <c r="AE88" s="378"/>
      <c r="AF88" s="378" t="s">
        <v>388</v>
      </c>
    </row>
    <row customHeight="true" ht="22.61904761904762" r="89">
      <c r="A89" s="406"/>
      <c r="B89" s="407" t="s">
        <v>398</v>
      </c>
      <c r="C89" s="408" t="s">
        <v>384</v>
      </c>
      <c r="D89" s="379" t="s">
        <v>370</v>
      </c>
      <c r="E89" s="380">
        <v>1613.96</v>
      </c>
      <c r="F89" s="381">
        <f>E89+E90</f>
      </c>
      <c r="G89" s="380">
        <v>14274</v>
      </c>
      <c r="H89" s="382">
        <v>422</v>
      </c>
      <c r="I89" s="383">
        <f t="shared" si="135"/>
      </c>
      <c r="J89" s="368">
        <f t="shared" si="247"/>
      </c>
      <c r="K89" s="382">
        <v>10</v>
      </c>
      <c r="L89" s="368">
        <f t="shared" si="554"/>
      </c>
      <c r="M89" s="382">
        <v>0</v>
      </c>
      <c r="N89" s="384">
        <f t="shared" si="358"/>
      </c>
      <c r="O89" s="382">
        <v>1</v>
      </c>
      <c r="P89" s="384">
        <f t="shared" si="1037"/>
      </c>
      <c r="Q89" s="385">
        <f>(M89+M90)/(O89+O90)</f>
      </c>
      <c r="R89" s="382">
        <v>4</v>
      </c>
      <c r="S89" s="385">
        <f>(O89+O90)/(K89+K90)</f>
      </c>
      <c r="T89" s="382">
        <v>1</v>
      </c>
      <c r="U89" s="386">
        <f>F89/T89</f>
      </c>
      <c r="V89" s="378">
        <f>(F89+4*500)/T89</f>
      </c>
      <c r="W89" s="368">
        <v>360</v>
      </c>
      <c r="X89" s="378">
        <f>W89/T89</f>
      </c>
      <c r="Y89" s="385">
        <f>T89/R89</f>
      </c>
      <c r="Z89" s="378">
        <f>W89/F89</f>
      </c>
      <c r="AA89" s="378">
        <f>W89/(F89+500)</f>
      </c>
      <c r="AB89" s="382">
        <v>0</v>
      </c>
      <c r="AC89" s="382">
        <v>0</v>
      </c>
      <c r="AD89" s="385">
        <f>AB89/T89</f>
      </c>
      <c r="AE89" s="378">
        <f>(W89-AC89)/(F89+500)</f>
      </c>
      <c r="AF89" s="378" t="s">
        <v>387</v>
      </c>
    </row>
    <row customHeight="true" ht="22.61904761904762" r="90">
      <c r="A90" s="406"/>
      <c r="B90" s="407"/>
      <c r="C90" s="408"/>
      <c r="D90" s="379" t="s">
        <v>372</v>
      </c>
      <c r="E90" s="380">
        <v>2578.1</v>
      </c>
      <c r="F90" s="381"/>
      <c r="G90" s="380">
        <v>37957</v>
      </c>
      <c r="H90" s="382">
        <v>1285</v>
      </c>
      <c r="I90" s="383">
        <f t="shared" si="135"/>
      </c>
      <c r="J90" s="368">
        <f t="shared" si="247"/>
      </c>
      <c r="K90" s="382">
        <v>63</v>
      </c>
      <c r="L90" s="368">
        <f t="shared" si="554"/>
      </c>
      <c r="M90" s="382">
        <v>1</v>
      </c>
      <c r="N90" s="384">
        <f t="shared" si="358"/>
      </c>
      <c r="O90" s="382">
        <v>1</v>
      </c>
      <c r="P90" s="384">
        <f t="shared" si="1037"/>
      </c>
      <c r="Q90" s="385"/>
      <c r="R90" s="380"/>
      <c r="S90" s="385"/>
      <c r="T90" s="380"/>
      <c r="U90" s="386"/>
      <c r="V90" s="378"/>
      <c r="W90" s="368"/>
      <c r="X90" s="378"/>
      <c r="Y90" s="385"/>
      <c r="Z90" s="378"/>
      <c r="AA90" s="378"/>
      <c r="AB90" s="380"/>
      <c r="AC90" s="380"/>
      <c r="AD90" s="385"/>
      <c r="AE90" s="378"/>
      <c r="AF90" s="378" t="s">
        <v>388</v>
      </c>
    </row>
    <row customHeight="true" ht="22.61904761904762" r="91">
      <c r="A91" s="406"/>
      <c r="B91" s="407" t="s">
        <v>399</v>
      </c>
      <c r="C91" s="408" t="s">
        <v>384</v>
      </c>
      <c r="D91" s="379" t="s">
        <v>370</v>
      </c>
      <c r="E91" s="382">
        <v>520.2</v>
      </c>
      <c r="F91" s="381">
        <f>E91+E92</f>
      </c>
      <c r="G91" s="380">
        <v>4372</v>
      </c>
      <c r="H91" s="382">
        <v>149</v>
      </c>
      <c r="I91" s="383">
        <f t="shared" si="135"/>
      </c>
      <c r="J91" s="368">
        <f t="shared" si="247"/>
      </c>
      <c r="K91" s="382">
        <v>6</v>
      </c>
      <c r="L91" s="368">
        <f t="shared" si="554"/>
      </c>
      <c r="M91" s="382">
        <v>0</v>
      </c>
      <c r="N91" s="384">
        <f t="shared" si="358"/>
      </c>
      <c r="O91" s="382">
        <v>1</v>
      </c>
      <c r="P91" s="384">
        <f t="shared" si="1037"/>
      </c>
      <c r="Q91" s="385">
        <f>(M91+M92)/(O91+O92)</f>
      </c>
      <c r="R91" s="382">
        <v>12</v>
      </c>
      <c r="S91" s="385">
        <f>(O91+O92)/(K91+K92)</f>
      </c>
      <c r="T91" s="382">
        <v>5</v>
      </c>
      <c r="U91" s="386">
        <f>F91/T91</f>
      </c>
      <c r="V91" s="378">
        <f>(F91+4*500)/T91</f>
      </c>
      <c r="W91" s="368">
        <v>4458</v>
      </c>
      <c r="X91" s="378">
        <f>W91/T91</f>
      </c>
      <c r="Y91" s="385">
        <f>T91/R91</f>
      </c>
      <c r="Z91" s="378">
        <f>W91/F91</f>
      </c>
      <c r="AA91" s="378">
        <f>W91/(F91+500)</f>
      </c>
      <c r="AB91" s="382">
        <v>0</v>
      </c>
      <c r="AC91" s="382">
        <v>0</v>
      </c>
      <c r="AD91" s="385">
        <f>AB91/T91</f>
      </c>
      <c r="AE91" s="378">
        <f>(W91-AC91)/(F91+500)</f>
      </c>
      <c r="AF91" s="378" t="s">
        <v>387</v>
      </c>
    </row>
    <row customHeight="true" ht="22.61904761904762" r="92">
      <c r="A92" s="406"/>
      <c r="B92" s="407"/>
      <c r="C92" s="408"/>
      <c r="D92" s="379" t="s">
        <v>372</v>
      </c>
      <c r="E92" s="380">
        <v>1113.01</v>
      </c>
      <c r="F92" s="381"/>
      <c r="G92" s="380">
        <v>16360</v>
      </c>
      <c r="H92" s="382">
        <v>715</v>
      </c>
      <c r="I92" s="383">
        <f t="shared" si="135"/>
      </c>
      <c r="J92" s="368">
        <f t="shared" si="247"/>
      </c>
      <c r="K92" s="382">
        <v>44</v>
      </c>
      <c r="L92" s="368">
        <f t="shared" si="554"/>
      </c>
      <c r="M92" s="382">
        <v>3</v>
      </c>
      <c r="N92" s="384">
        <f t="shared" si="358"/>
      </c>
      <c r="O92" s="382">
        <v>5</v>
      </c>
      <c r="P92" s="384">
        <f t="shared" si="1037"/>
      </c>
      <c r="Q92" s="385"/>
      <c r="R92" s="380"/>
      <c r="S92" s="385"/>
      <c r="T92" s="380"/>
      <c r="U92" s="386"/>
      <c r="V92" s="378"/>
      <c r="W92" s="368"/>
      <c r="X92" s="378"/>
      <c r="Y92" s="385"/>
      <c r="Z92" s="378"/>
      <c r="AA92" s="378"/>
      <c r="AB92" s="380"/>
      <c r="AC92" s="380"/>
      <c r="AD92" s="385"/>
      <c r="AE92" s="378"/>
      <c r="AF92" s="378" t="s">
        <v>388</v>
      </c>
    </row>
    <row customHeight="true" ht="22.61904761904762" r="93">
      <c r="A93" s="406"/>
      <c r="B93" s="370" t="s">
        <v>378</v>
      </c>
      <c r="C93" s="370"/>
      <c r="D93" s="370"/>
      <c r="E93" s="366">
        <f>SUM(E83:E92)</f>
      </c>
      <c r="F93" s="366">
        <f>SUM(F83:F92)</f>
      </c>
      <c r="G93" s="366">
        <f>SUM(G83:G92)</f>
      </c>
      <c r="H93" s="366">
        <f>SUM(H83:H92)</f>
      </c>
      <c r="I93" s="371">
        <f t="shared" si="135"/>
      </c>
      <c r="J93" s="367">
        <f t="shared" si="247"/>
      </c>
      <c r="K93" s="366">
        <f>SUM(K83:K92)</f>
      </c>
      <c r="L93" s="367">
        <f t="shared" si="554"/>
      </c>
      <c r="M93" s="366">
        <f>SUM(M83:M92)</f>
      </c>
      <c r="N93" s="372">
        <f t="shared" si="358"/>
      </c>
      <c r="O93" s="366">
        <f>SUM(O83:O92)</f>
      </c>
      <c r="P93" s="372">
        <f t="shared" si="1037"/>
      </c>
      <c r="Q93" s="373">
        <f t="shared" ref="Q93:Q94" si="389">M93/O93</f>
      </c>
      <c r="R93" s="366">
        <f>SUM(R83:R92)</f>
      </c>
      <c r="S93" s="373">
        <f t="shared" ref="S93:S94" si="1068">(O93+O93)/(K93+K93)</f>
      </c>
      <c r="T93" s="366">
        <f>SUM(T83:T92)</f>
      </c>
      <c r="U93" s="374">
        <f t="shared" ref="U93:U94" si="9">F93/T93</f>
      </c>
      <c r="V93" s="375">
        <f t="shared" ref="V93:V94" si="593">(F93+4*500)/T93</f>
      </c>
      <c r="W93" s="367">
        <f>SUM(W83:W92)</f>
      </c>
      <c r="X93" s="376">
        <f t="shared" ref="X93:X94" si="643">W93/T93</f>
      </c>
      <c r="Y93" s="373">
        <f t="shared" ref="Y93:Y94" si="777">T93/R93</f>
      </c>
      <c r="Z93" s="375">
        <f t="shared" ref="Z93:Z94" si="911">W93/F93</f>
      </c>
      <c r="AA93" s="375">
        <f>W93/(F93+COUNT(W83:W92)*500)</f>
      </c>
      <c r="AB93" s="366">
        <f>SUM(AB83:AB92)</f>
      </c>
      <c r="AC93" s="366">
        <f>SUM(AC83:AC92)</f>
      </c>
      <c r="AD93" s="373">
        <f t="shared" ref="AD93:AD94" si="428">AB93/T93</f>
      </c>
      <c r="AE93" s="377">
        <f>(W93-AC93)/(F93+COUNT(W83:W92)*500)</f>
      </c>
      <c r="AF93" s="378"/>
    </row>
    <row customHeight="true" ht="22.61904761904762" r="94">
      <c r="A94" s="406"/>
      <c r="B94" s="411" t="s">
        <v>400</v>
      </c>
      <c r="C94" s="411"/>
      <c r="D94" s="411"/>
      <c r="E94" s="412">
        <f>E59+E64+E73+E93+E82</f>
      </c>
      <c r="F94" s="412">
        <f>F59+F64+F73+F93+F82</f>
      </c>
      <c r="G94" s="412">
        <f>G59+G64+G73+G93+G82</f>
      </c>
      <c r="H94" s="412">
        <f>H59+H64+H73+H93+H82</f>
      </c>
      <c r="I94" s="413">
        <f t="shared" si="135"/>
      </c>
      <c r="J94" s="414">
        <f t="shared" si="247"/>
      </c>
      <c r="K94" s="412">
        <f>K59+K64+K73+K93+K82</f>
      </c>
      <c r="L94" s="414">
        <f t="shared" si="554"/>
      </c>
      <c r="M94" s="412">
        <f>M59+M64+M73+M93+M82</f>
      </c>
      <c r="N94" s="415">
        <f t="shared" si="358"/>
      </c>
      <c r="O94" s="412">
        <f>O59+O64+O73+O93+O82</f>
      </c>
      <c r="P94" s="415">
        <f t="shared" si="1037"/>
      </c>
      <c r="Q94" s="416">
        <f t="shared" si="389"/>
      </c>
      <c r="R94" s="412">
        <f>R59+R64+R73+R93+R82</f>
      </c>
      <c r="S94" s="416">
        <f t="shared" si="1068"/>
      </c>
      <c r="T94" s="412">
        <f>T59+T64+T73+T93+T82</f>
      </c>
      <c r="U94" s="417">
        <f t="shared" si="9"/>
      </c>
      <c r="V94" s="418">
        <f t="shared" si="593"/>
      </c>
      <c r="W94" s="417">
        <f>W59+W64+W73+W93+W82</f>
      </c>
      <c r="X94" s="418">
        <f t="shared" si="643"/>
      </c>
      <c r="Y94" s="416">
        <f t="shared" si="777"/>
      </c>
      <c r="Z94" s="418">
        <f t="shared" si="911"/>
      </c>
      <c r="AA94" s="418">
        <f>W94/(F94+COUNT(W51:W58,W60:W63,W65:W72,W74:W81,W83:W92)*500)</f>
      </c>
      <c r="AB94" s="412">
        <f>AB59+AB64+AB73+AB93+AB82</f>
      </c>
      <c r="AC94" s="418">
        <f>AC59+AC64+AC73+AC93+AC82</f>
      </c>
      <c r="AD94" s="416">
        <f t="shared" si="428"/>
      </c>
      <c r="AE94" s="418">
        <f>(W94-AC94)/(F94+COUNT(W51:W58,W60:W63,W65:W72,W74:W81,W83:W92)*500)</f>
      </c>
      <c r="AF94" s="378"/>
    </row>
    <row customHeight="true" ht="22.61904761904762" r="95">
      <c r="A95" s="396" t="s">
        <v>335</v>
      </c>
      <c r="B95" s="397" t="s">
        <v>336</v>
      </c>
      <c r="C95" s="397" t="s">
        <v>337</v>
      </c>
      <c r="D95" s="397" t="s">
        <v>338</v>
      </c>
      <c r="E95" s="398" t="s">
        <v>339</v>
      </c>
      <c r="F95" s="397" t="s">
        <v>340</v>
      </c>
      <c r="G95" s="397" t="s">
        <v>341</v>
      </c>
      <c r="H95" s="397" t="s">
        <v>342</v>
      </c>
      <c r="I95" s="399" t="s">
        <v>343</v>
      </c>
      <c r="J95" s="400" t="s">
        <v>344</v>
      </c>
      <c r="K95" s="397" t="s">
        <v>345</v>
      </c>
      <c r="L95" s="400" t="s">
        <v>346</v>
      </c>
      <c r="M95" s="397" t="s">
        <v>347</v>
      </c>
      <c r="N95" s="401" t="s">
        <v>348</v>
      </c>
      <c r="O95" s="397" t="s">
        <v>349</v>
      </c>
      <c r="P95" s="401" t="s">
        <v>350</v>
      </c>
      <c r="Q95" s="399" t="s">
        <v>351</v>
      </c>
      <c r="R95" s="402" t="s">
        <v>352</v>
      </c>
      <c r="S95" s="403" t="s">
        <v>353</v>
      </c>
      <c r="T95" s="402" t="s">
        <v>354</v>
      </c>
      <c r="U95" s="404" t="s">
        <v>355</v>
      </c>
      <c r="V95" s="405" t="s">
        <v>356</v>
      </c>
      <c r="W95" s="404" t="s">
        <v>357</v>
      </c>
      <c r="X95" s="405" t="s">
        <v>358</v>
      </c>
      <c r="Y95" s="403" t="s">
        <v>359</v>
      </c>
      <c r="Z95" s="405" t="s">
        <v>360</v>
      </c>
      <c r="AA95" s="405" t="s">
        <v>361</v>
      </c>
      <c r="AB95" s="405" t="s">
        <v>362</v>
      </c>
      <c r="AC95" s="402" t="s">
        <v>363</v>
      </c>
      <c r="AD95" s="403" t="s">
        <v>364</v>
      </c>
      <c r="AE95" s="405" t="s">
        <v>365</v>
      </c>
      <c r="AF95" s="405" t="s">
        <v>366</v>
      </c>
    </row>
    <row customHeight="true" ht="22.61904761904762" r="96">
      <c r="A96" s="419" t="s">
        <v>402</v>
      </c>
      <c r="B96" s="407" t="s">
        <v>368</v>
      </c>
      <c r="C96" s="420" t="s">
        <v>391</v>
      </c>
      <c r="D96" s="379" t="s">
        <v>370</v>
      </c>
      <c r="E96" s="382">
        <v>959.81</v>
      </c>
      <c r="F96" s="381">
        <f>E96+E97</f>
      </c>
      <c r="G96" s="382">
        <v>5939</v>
      </c>
      <c r="H96" s="382">
        <v>362</v>
      </c>
      <c r="I96" s="383">
        <f t="shared" ref="I96:I141" si="136">H96/G96</f>
      </c>
      <c r="J96" s="368">
        <f t="shared" ref="J96:J141" si="248">(E96/G96)*1000</f>
      </c>
      <c r="K96" s="382">
        <v>8</v>
      </c>
      <c r="L96" s="368">
        <v>0</v>
      </c>
      <c r="M96" s="382">
        <v>0</v>
      </c>
      <c r="N96" s="384">
        <f t="shared" ref="N96:N141" si="359">E96/M96</f>
      </c>
      <c r="O96" s="382">
        <v>0</v>
      </c>
      <c r="P96" s="384">
        <f t="shared" ref="P96:P141" si="1038">E96/O96</f>
      </c>
      <c r="Q96" s="385">
        <f>(M96+M97)/(O96+O97)</f>
      </c>
      <c r="R96" s="382">
        <v>15</v>
      </c>
      <c r="S96" s="385">
        <f>(O96+O97)/(K96+K97)</f>
      </c>
      <c r="T96" s="382">
        <v>5</v>
      </c>
      <c r="U96" s="386">
        <f>F96/T96</f>
      </c>
      <c r="V96" s="378">
        <f>(F96+4*500)/T96</f>
      </c>
      <c r="W96" s="368">
        <v>5391.6</v>
      </c>
      <c r="X96" s="378">
        <f>W96/T96</f>
      </c>
      <c r="Y96" s="385">
        <f>T96/R96</f>
      </c>
      <c r="Z96" s="378">
        <f>W96/F96</f>
      </c>
      <c r="AA96" s="378">
        <f>W96/(F96+500)</f>
      </c>
      <c r="AB96" s="382">
        <v>0</v>
      </c>
      <c r="AC96" s="382">
        <v>0</v>
      </c>
      <c r="AD96" s="385">
        <f>AB96/T96</f>
      </c>
      <c r="AE96" s="378">
        <f>(W102-AC96)/(F96+500)</f>
      </c>
      <c r="AF96" s="378" t="s">
        <v>371</v>
      </c>
    </row>
    <row customHeight="true" ht="22.61904761904762" r="97">
      <c r="A97" s="406"/>
      <c r="B97" s="407"/>
      <c r="C97" s="408"/>
      <c r="D97" s="379" t="s">
        <v>372</v>
      </c>
      <c r="E97" s="382">
        <v>3497.47</v>
      </c>
      <c r="F97" s="381"/>
      <c r="G97" s="382">
        <v>32718</v>
      </c>
      <c r="H97" s="382">
        <v>2552</v>
      </c>
      <c r="I97" s="383">
        <f t="shared" si="136"/>
      </c>
      <c r="J97" s="368">
        <f t="shared" si="248"/>
      </c>
      <c r="K97" s="382">
        <v>69</v>
      </c>
      <c r="L97" s="368">
        <v>1</v>
      </c>
      <c r="M97" s="382">
        <v>5</v>
      </c>
      <c r="N97" s="384">
        <f t="shared" si="359"/>
      </c>
      <c r="O97" s="382">
        <v>9</v>
      </c>
      <c r="P97" s="384">
        <f t="shared" si="1038"/>
      </c>
      <c r="Q97" s="385"/>
      <c r="R97" s="380"/>
      <c r="S97" s="385"/>
      <c r="T97" s="380"/>
      <c r="U97" s="386"/>
      <c r="V97" s="378"/>
      <c r="W97" s="368"/>
      <c r="X97" s="378"/>
      <c r="Y97" s="385"/>
      <c r="Z97" s="378"/>
      <c r="AA97" s="378"/>
      <c r="AB97" s="380"/>
      <c r="AC97" s="380"/>
      <c r="AD97" s="385"/>
      <c r="AE97" s="378"/>
      <c r="AF97" s="421" t="s">
        <v>403</v>
      </c>
    </row>
    <row customHeight="true" ht="22.61904761904762" r="98">
      <c r="A98" s="406"/>
      <c r="B98" s="407" t="s">
        <v>374</v>
      </c>
      <c r="C98" s="420" t="s">
        <v>391</v>
      </c>
      <c r="D98" s="379" t="s">
        <v>370</v>
      </c>
      <c r="E98" s="380">
        <v>1048.73</v>
      </c>
      <c r="F98" s="381">
        <f>E98+E99</f>
      </c>
      <c r="G98" s="382">
        <v>8058</v>
      </c>
      <c r="H98" s="382">
        <v>408</v>
      </c>
      <c r="I98" s="383">
        <f t="shared" si="136"/>
      </c>
      <c r="J98" s="368">
        <f t="shared" si="248"/>
      </c>
      <c r="K98" s="382">
        <v>15</v>
      </c>
      <c r="L98" s="368">
        <f t="shared" ref="L98:L141" si="555">E98/K98</f>
      </c>
      <c r="M98" s="382">
        <v>3</v>
      </c>
      <c r="N98" s="384">
        <f t="shared" si="359"/>
      </c>
      <c r="O98" s="382">
        <v>6</v>
      </c>
      <c r="P98" s="384">
        <f t="shared" si="1038"/>
      </c>
      <c r="Q98" s="385">
        <f>(M98+M99)/(O98+O99)</f>
      </c>
      <c r="R98" s="382">
        <v>26</v>
      </c>
      <c r="S98" s="385">
        <f>(O98+O99)/(K98+K99)</f>
      </c>
      <c r="T98" s="382">
        <v>10</v>
      </c>
      <c r="U98" s="386">
        <f>F98/T98</f>
      </c>
      <c r="V98" s="378">
        <f>(F98+4*500)/T98</f>
      </c>
      <c r="W98" s="368">
        <v>13166.4</v>
      </c>
      <c r="X98" s="378">
        <f>W98/T98</f>
      </c>
      <c r="Y98" s="385">
        <f>T98/R98</f>
      </c>
      <c r="Z98" s="378">
        <f>W98/F98</f>
      </c>
      <c r="AA98" s="378">
        <f>W98/(F98+500)</f>
      </c>
      <c r="AB98" s="382">
        <v>2</v>
      </c>
      <c r="AC98" s="380">
        <v>3036</v>
      </c>
      <c r="AD98" s="385">
        <f>AB98/T98</f>
      </c>
      <c r="AE98" s="378">
        <f>(W98-AC98)/(F98+500)</f>
      </c>
      <c r="AF98" s="378" t="s">
        <v>371</v>
      </c>
    </row>
    <row customHeight="true" ht="22.61904761904762" r="99">
      <c r="A99" s="406"/>
      <c r="B99" s="407"/>
      <c r="C99" s="420"/>
      <c r="D99" s="379" t="s">
        <v>372</v>
      </c>
      <c r="E99" s="382">
        <v>2759.99</v>
      </c>
      <c r="F99" s="381"/>
      <c r="G99" s="382">
        <v>27739</v>
      </c>
      <c r="H99" s="382">
        <v>1362</v>
      </c>
      <c r="I99" s="383">
        <f t="shared" si="136"/>
      </c>
      <c r="J99" s="368">
        <f t="shared" si="248"/>
      </c>
      <c r="K99" s="382">
        <v>93</v>
      </c>
      <c r="L99" s="368">
        <f t="shared" si="555"/>
      </c>
      <c r="M99" s="382">
        <v>4</v>
      </c>
      <c r="N99" s="384">
        <f t="shared" si="359"/>
      </c>
      <c r="O99" s="382">
        <v>13</v>
      </c>
      <c r="P99" s="384">
        <f t="shared" si="1038"/>
      </c>
      <c r="Q99" s="385"/>
      <c r="R99" s="380"/>
      <c r="S99" s="385"/>
      <c r="T99" s="380"/>
      <c r="U99" s="386"/>
      <c r="V99" s="378"/>
      <c r="W99" s="368"/>
      <c r="X99" s="378"/>
      <c r="Y99" s="385"/>
      <c r="Z99" s="378"/>
      <c r="AA99" s="378"/>
      <c r="AB99" s="380"/>
      <c r="AC99" s="380"/>
      <c r="AD99" s="385"/>
      <c r="AE99" s="378"/>
      <c r="AF99" s="421" t="s">
        <v>403</v>
      </c>
    </row>
    <row customHeight="true" ht="22.61904761904762" r="100">
      <c r="A100" s="406"/>
      <c r="B100" s="407" t="s">
        <v>375</v>
      </c>
      <c r="C100" s="420" t="s">
        <v>391</v>
      </c>
      <c r="D100" s="379" t="s">
        <v>370</v>
      </c>
      <c r="E100" s="382">
        <v>1531.55</v>
      </c>
      <c r="F100" s="381">
        <f>E100+E101</f>
      </c>
      <c r="G100" s="382">
        <v>13682</v>
      </c>
      <c r="H100" s="382">
        <v>255</v>
      </c>
      <c r="I100" s="383">
        <f t="shared" si="136"/>
      </c>
      <c r="J100" s="368">
        <f t="shared" si="248"/>
      </c>
      <c r="K100" s="382">
        <v>13</v>
      </c>
      <c r="L100" s="368">
        <f t="shared" si="555"/>
      </c>
      <c r="M100" s="382">
        <v>0</v>
      </c>
      <c r="N100" s="384">
        <f t="shared" si="359"/>
      </c>
      <c r="O100" s="382">
        <v>3</v>
      </c>
      <c r="P100" s="384">
        <f t="shared" si="1038"/>
      </c>
      <c r="Q100" s="385">
        <f>(M100+M101)/(O100+O101)</f>
      </c>
      <c r="R100" s="382">
        <v>22</v>
      </c>
      <c r="S100" s="385">
        <f>(O100+O101)/(K100+K101)</f>
      </c>
      <c r="T100" s="382">
        <v>5</v>
      </c>
      <c r="U100" s="386">
        <f>F100/T100</f>
      </c>
      <c r="V100" s="378">
        <f>(F100+4*500)/T100</f>
      </c>
      <c r="W100" s="368">
        <v>8556</v>
      </c>
      <c r="X100" s="378">
        <f>W100/T100</f>
      </c>
      <c r="Y100" s="385">
        <f>T100/R100</f>
      </c>
      <c r="Z100" s="378">
        <f>W100/F100</f>
      </c>
      <c r="AA100" s="378">
        <f>W100/(F100+500)</f>
      </c>
      <c r="AB100" s="382">
        <v>1</v>
      </c>
      <c r="AC100" s="380">
        <v>444</v>
      </c>
      <c r="AD100" s="385">
        <f>AB100/T100</f>
      </c>
      <c r="AE100" s="378">
        <f>(W100-AC100)/(F100+500)</f>
      </c>
      <c r="AF100" s="378" t="s">
        <v>371</v>
      </c>
    </row>
    <row customHeight="true" ht="22.61904761904762" r="101">
      <c r="A101" s="406"/>
      <c r="B101" s="407"/>
      <c r="C101" s="420"/>
      <c r="D101" s="379" t="s">
        <v>372</v>
      </c>
      <c r="E101" s="380">
        <v>2884.84</v>
      </c>
      <c r="F101" s="381"/>
      <c r="G101" s="382">
        <v>21614</v>
      </c>
      <c r="H101" s="382">
        <v>999</v>
      </c>
      <c r="I101" s="383">
        <f t="shared" si="136"/>
      </c>
      <c r="J101" s="368">
        <f t="shared" si="248"/>
      </c>
      <c r="K101" s="382">
        <v>71</v>
      </c>
      <c r="L101" s="368">
        <f t="shared" si="555"/>
      </c>
      <c r="M101" s="382">
        <v>4</v>
      </c>
      <c r="N101" s="384">
        <f t="shared" si="359"/>
      </c>
      <c r="O101" s="382">
        <v>8</v>
      </c>
      <c r="P101" s="384">
        <f t="shared" si="1038"/>
      </c>
      <c r="Q101" s="385"/>
      <c r="R101" s="380"/>
      <c r="S101" s="385"/>
      <c r="T101" s="380"/>
      <c r="U101" s="386"/>
      <c r="V101" s="378"/>
      <c r="W101" s="368"/>
      <c r="X101" s="378"/>
      <c r="Y101" s="385"/>
      <c r="Z101" s="378"/>
      <c r="AA101" s="378"/>
      <c r="AB101" s="380"/>
      <c r="AC101" s="380"/>
      <c r="AD101" s="385"/>
      <c r="AE101" s="378"/>
      <c r="AF101" s="421" t="s">
        <v>403</v>
      </c>
    </row>
    <row customHeight="true" ht="22.61904761904762" r="102">
      <c r="A102" s="406"/>
      <c r="B102" s="422" t="s">
        <v>404</v>
      </c>
      <c r="C102" s="420" t="s">
        <v>391</v>
      </c>
      <c r="D102" s="379" t="s">
        <v>370</v>
      </c>
      <c r="E102" s="382">
        <v>679.04</v>
      </c>
      <c r="F102" s="409">
        <f>E102+E103</f>
      </c>
      <c r="G102" s="382">
        <v>4439</v>
      </c>
      <c r="H102" s="382">
        <v>58</v>
      </c>
      <c r="I102" s="383">
        <f t="shared" si="136"/>
      </c>
      <c r="J102" s="368">
        <f t="shared" si="248"/>
      </c>
      <c r="K102" s="382">
        <v>3</v>
      </c>
      <c r="L102" s="368">
        <f t="shared" si="555"/>
      </c>
      <c r="M102" s="382">
        <v>1</v>
      </c>
      <c r="N102" s="384">
        <f t="shared" si="359"/>
      </c>
      <c r="O102" s="382">
        <v>2</v>
      </c>
      <c r="P102" s="384">
        <f t="shared" si="1038"/>
      </c>
      <c r="Q102" s="385">
        <f>(M102+M103)/(O102+O103)</f>
      </c>
      <c r="R102" s="382">
        <v>12</v>
      </c>
      <c r="S102" s="385">
        <f>(O102+O103)/(K102+K103)</f>
      </c>
      <c r="T102" s="382">
        <v>7</v>
      </c>
      <c r="U102" s="386">
        <f>F102/T102</f>
      </c>
      <c r="V102" s="378">
        <f>(F102+4*500)/T102</f>
      </c>
      <c r="W102" s="368">
        <v>7356</v>
      </c>
      <c r="X102" s="378">
        <f>W102/T102</f>
      </c>
      <c r="Y102" s="385">
        <f>T102/R102</f>
      </c>
      <c r="Z102" s="378">
        <f>W102/F102</f>
      </c>
      <c r="AA102" s="378">
        <f>W102/(F102+500)</f>
      </c>
      <c r="AB102" s="382">
        <v>4</v>
      </c>
      <c r="AC102" s="382">
        <v>4380</v>
      </c>
      <c r="AD102" s="385">
        <f>AB102/T102</f>
      </c>
      <c r="AE102" s="378">
        <f>(W102-AC102)/(F102+500)</f>
      </c>
      <c r="AF102" s="378" t="s">
        <v>371</v>
      </c>
    </row>
    <row customHeight="true" ht="22.61904761904762" r="103">
      <c r="A103" s="406"/>
      <c r="B103" s="407"/>
      <c r="C103" s="420"/>
      <c r="D103" s="379" t="s">
        <v>372</v>
      </c>
      <c r="E103" s="380">
        <v>4869.39</v>
      </c>
      <c r="F103" s="409"/>
      <c r="G103" s="382">
        <v>31504</v>
      </c>
      <c r="H103" s="423">
        <v>1767</v>
      </c>
      <c r="I103" s="383">
        <f t="shared" si="136"/>
      </c>
      <c r="J103" s="368">
        <f t="shared" si="248"/>
      </c>
      <c r="K103" s="382">
        <v>76</v>
      </c>
      <c r="L103" s="368">
        <f t="shared" si="555"/>
      </c>
      <c r="M103" s="382">
        <v>5</v>
      </c>
      <c r="N103" s="384">
        <f t="shared" si="359"/>
      </c>
      <c r="O103" s="382">
        <v>6</v>
      </c>
      <c r="P103" s="384">
        <f t="shared" si="1038"/>
      </c>
      <c r="Q103" s="385"/>
      <c r="R103" s="380"/>
      <c r="S103" s="385"/>
      <c r="T103" s="380"/>
      <c r="U103" s="386"/>
      <c r="V103" s="378"/>
      <c r="W103" s="368"/>
      <c r="X103" s="378"/>
      <c r="Y103" s="385"/>
      <c r="Z103" s="378"/>
      <c r="AA103" s="378"/>
      <c r="AB103" s="380"/>
      <c r="AC103" s="380"/>
      <c r="AD103" s="385"/>
      <c r="AE103" s="378"/>
      <c r="AF103" s="421" t="s">
        <v>403</v>
      </c>
    </row>
    <row customHeight="true" ht="22.61904761904762" r="104">
      <c r="A104" s="406"/>
      <c r="B104" s="370" t="s">
        <v>378</v>
      </c>
      <c r="C104" s="370"/>
      <c r="D104" s="370"/>
      <c r="E104" s="366">
        <f>SUM(E96:E103)</f>
      </c>
      <c r="F104" s="366">
        <f>SUM(F96:F103)</f>
      </c>
      <c r="G104" s="366">
        <f>SUM(G96:G103)</f>
      </c>
      <c r="H104" s="366">
        <f>SUM(H96:H103)</f>
      </c>
      <c r="I104" s="371">
        <f t="shared" si="136"/>
      </c>
      <c r="J104" s="367">
        <f t="shared" si="248"/>
      </c>
      <c r="K104" s="366">
        <f>SUM(K96:K103)</f>
      </c>
      <c r="L104" s="367">
        <f t="shared" si="555"/>
      </c>
      <c r="M104" s="366">
        <f>SUM(M96:M103)</f>
      </c>
      <c r="N104" s="372">
        <f t="shared" si="359"/>
      </c>
      <c r="O104" s="366">
        <f>SUM(O96:O103)</f>
      </c>
      <c r="P104" s="372">
        <f t="shared" si="1038"/>
      </c>
      <c r="Q104" s="373">
        <f>M104/O104</f>
      </c>
      <c r="R104" s="366">
        <f>SUM(R96:R103)</f>
      </c>
      <c r="S104" s="373">
        <f>(O104+O104)/(K104+K104)</f>
      </c>
      <c r="T104" s="366">
        <f>SUM(T96:T103)</f>
      </c>
      <c r="U104" s="374">
        <f t="shared" ref="U104:U105" si="10">F104/T104</f>
      </c>
      <c r="V104" s="375">
        <f t="shared" ref="V104:V105" si="594">(F104+4*500)/T104</f>
      </c>
      <c r="W104" s="367">
        <f>SUM(W96:W103)</f>
      </c>
      <c r="X104" s="376">
        <f t="shared" ref="X104:X105" si="644">W104/T104</f>
      </c>
      <c r="Y104" s="373">
        <f t="shared" ref="Y104:Y105" si="778">T104/R104</f>
      </c>
      <c r="Z104" s="375">
        <f t="shared" ref="Z104:Z105" si="912">W104/F104</f>
      </c>
      <c r="AA104" s="375">
        <f>W104/(F104+COUNT(W98:W103)*500)</f>
      </c>
      <c r="AB104" s="366">
        <f>SUM(AB96:AB103)</f>
      </c>
      <c r="AC104" s="366">
        <f>SUM(AC96:AC103)</f>
      </c>
      <c r="AD104" s="373">
        <f t="shared" ref="AD104:AD105" si="429">AB104/T104</f>
      </c>
      <c r="AE104" s="377">
        <f>(W104-AC104)/(F104+COUNT(W98:W103)*500)</f>
      </c>
      <c r="AF104" s="378"/>
    </row>
    <row customHeight="true" ht="22.61904761904762" r="105">
      <c r="A105" s="406"/>
      <c r="B105" s="422" t="s">
        <v>377</v>
      </c>
      <c r="C105" s="420" t="s">
        <v>380</v>
      </c>
      <c r="D105" s="379" t="s">
        <v>370</v>
      </c>
      <c r="E105" s="382">
        <v>640.71</v>
      </c>
      <c r="F105" s="381">
        <f>E105+E106</f>
      </c>
      <c r="G105" s="382">
        <v>4628</v>
      </c>
      <c r="H105" s="382">
        <v>69</v>
      </c>
      <c r="I105" s="383">
        <f t="shared" si="136"/>
      </c>
      <c r="J105" s="368">
        <f t="shared" si="248"/>
      </c>
      <c r="K105" s="382">
        <v>6</v>
      </c>
      <c r="L105" s="368">
        <f t="shared" si="555"/>
      </c>
      <c r="M105" s="382">
        <v>1</v>
      </c>
      <c r="N105" s="384">
        <f t="shared" si="359"/>
      </c>
      <c r="O105" s="382">
        <v>1</v>
      </c>
      <c r="P105" s="384">
        <f t="shared" si="1038"/>
      </c>
      <c r="Q105" s="385">
        <f>(M105+M106)/(O105+O106)</f>
      </c>
      <c r="R105" s="382">
        <v>6</v>
      </c>
      <c r="S105" s="385">
        <f>(O105+O106)/(K105+K106)</f>
      </c>
      <c r="T105" s="382">
        <v>4</v>
      </c>
      <c r="U105" s="386">
        <f t="shared" si="10"/>
      </c>
      <c r="V105" s="378">
        <f t="shared" si="594"/>
      </c>
      <c r="W105" s="368">
        <v>1358.5999999999985</v>
      </c>
      <c r="X105" s="378">
        <f t="shared" si="644"/>
      </c>
      <c r="Y105" s="385">
        <f t="shared" si="778"/>
      </c>
      <c r="Z105" s="378">
        <f t="shared" si="912"/>
      </c>
      <c r="AA105" s="378">
        <f>W105/(F105+500)</f>
      </c>
      <c r="AB105" s="382">
        <v>0</v>
      </c>
      <c r="AC105" s="382">
        <v>0</v>
      </c>
      <c r="AD105" s="385">
        <f t="shared" si="429"/>
      </c>
      <c r="AE105" s="378">
        <f>(W105-AC105)/(F105+500)</f>
      </c>
      <c r="AF105" s="378" t="s">
        <v>371</v>
      </c>
    </row>
    <row customHeight="true" ht="22.61904761904762" r="106">
      <c r="A106" s="406"/>
      <c r="B106" s="407"/>
      <c r="C106" s="408"/>
      <c r="D106" s="379" t="s">
        <v>372</v>
      </c>
      <c r="E106" s="382">
        <v>2650.44</v>
      </c>
      <c r="F106" s="381"/>
      <c r="G106" s="382">
        <v>18147</v>
      </c>
      <c r="H106" s="382">
        <v>793</v>
      </c>
      <c r="I106" s="383">
        <f t="shared" si="136"/>
      </c>
      <c r="J106" s="368">
        <f t="shared" si="248"/>
      </c>
      <c r="K106" s="382">
        <v>47</v>
      </c>
      <c r="L106" s="368">
        <f t="shared" si="555"/>
      </c>
      <c r="M106" s="382">
        <v>1</v>
      </c>
      <c r="N106" s="384">
        <f t="shared" si="359"/>
      </c>
      <c r="O106" s="382">
        <v>2</v>
      </c>
      <c r="P106" s="384">
        <f t="shared" si="1038"/>
      </c>
      <c r="Q106" s="385"/>
      <c r="R106" s="380"/>
      <c r="S106" s="385"/>
      <c r="T106" s="380"/>
      <c r="U106" s="386"/>
      <c r="V106" s="378"/>
      <c r="W106" s="368"/>
      <c r="X106" s="378"/>
      <c r="Y106" s="385"/>
      <c r="Z106" s="378"/>
      <c r="AA106" s="378"/>
      <c r="AB106" s="380"/>
      <c r="AC106" s="380"/>
      <c r="AD106" s="385"/>
      <c r="AE106" s="378"/>
      <c r="AF106" s="421" t="s">
        <v>403</v>
      </c>
    </row>
    <row customHeight="true" ht="22.61904761904762" r="107">
      <c r="A107" s="406"/>
      <c r="B107" s="422" t="s">
        <v>379</v>
      </c>
      <c r="C107" s="420" t="s">
        <v>380</v>
      </c>
      <c r="D107" s="379" t="s">
        <v>370</v>
      </c>
      <c r="E107" s="382">
        <v>550.88</v>
      </c>
      <c r="F107" s="381">
        <f>E107+E108</f>
      </c>
      <c r="G107" s="382">
        <v>3888</v>
      </c>
      <c r="H107" s="382">
        <v>59</v>
      </c>
      <c r="I107" s="383">
        <f t="shared" si="136"/>
      </c>
      <c r="J107" s="368">
        <f t="shared" si="248"/>
      </c>
      <c r="K107" s="382">
        <v>1</v>
      </c>
      <c r="L107" s="368">
        <f t="shared" si="555"/>
      </c>
      <c r="M107" s="382">
        <v>0</v>
      </c>
      <c r="N107" s="384">
        <f t="shared" si="359"/>
      </c>
      <c r="O107" s="382">
        <v>0</v>
      </c>
      <c r="P107" s="384">
        <f t="shared" si="1038"/>
      </c>
      <c r="Q107" s="385">
        <f>(M107+M108)/(O107+O108)</f>
      </c>
      <c r="R107" s="382">
        <v>4</v>
      </c>
      <c r="S107" s="385">
        <f>(O107+O108)/(K107+K108)</f>
      </c>
      <c r="T107" s="382">
        <v>1</v>
      </c>
      <c r="U107" s="386">
        <f>F107/T107</f>
      </c>
      <c r="V107" s="378">
        <f>(F107+4*500)/T107</f>
      </c>
      <c r="W107" s="368">
        <v>1692</v>
      </c>
      <c r="X107" s="378">
        <f>W107/T107</f>
      </c>
      <c r="Y107" s="385">
        <f>T107/R107</f>
      </c>
      <c r="Z107" s="378">
        <f>W107/F107</f>
      </c>
      <c r="AA107" s="378">
        <f>W107/(F107+500)</f>
      </c>
      <c r="AB107" s="382">
        <v>0</v>
      </c>
      <c r="AC107" s="382">
        <v>0</v>
      </c>
      <c r="AD107" s="385">
        <f>AB107/T107</f>
      </c>
      <c r="AE107" s="378">
        <f>(W107-AC107)/(F107+500)</f>
      </c>
      <c r="AF107" s="378" t="s">
        <v>371</v>
      </c>
    </row>
    <row customHeight="true" ht="22.61904761904762" r="108">
      <c r="A108" s="406"/>
      <c r="B108" s="407"/>
      <c r="C108" s="420"/>
      <c r="D108" s="379" t="s">
        <v>372</v>
      </c>
      <c r="E108" s="382">
        <v>2838.59</v>
      </c>
      <c r="F108" s="381"/>
      <c r="G108" s="382">
        <v>17272</v>
      </c>
      <c r="H108" s="423">
        <v>697</v>
      </c>
      <c r="I108" s="383">
        <f t="shared" si="136"/>
      </c>
      <c r="J108" s="368">
        <f t="shared" si="248"/>
      </c>
      <c r="K108" s="382">
        <v>33</v>
      </c>
      <c r="L108" s="368">
        <f t="shared" si="555"/>
      </c>
      <c r="M108" s="382">
        <v>0</v>
      </c>
      <c r="N108" s="384">
        <f t="shared" si="359"/>
      </c>
      <c r="O108" s="382">
        <v>1</v>
      </c>
      <c r="P108" s="384">
        <f t="shared" si="1038"/>
      </c>
      <c r="Q108" s="385"/>
      <c r="R108" s="380"/>
      <c r="S108" s="385"/>
      <c r="T108" s="380"/>
      <c r="U108" s="386"/>
      <c r="V108" s="378"/>
      <c r="W108" s="368"/>
      <c r="X108" s="378"/>
      <c r="Y108" s="385"/>
      <c r="Z108" s="378"/>
      <c r="AA108" s="378"/>
      <c r="AB108" s="380"/>
      <c r="AC108" s="380"/>
      <c r="AD108" s="385"/>
      <c r="AE108" s="378"/>
      <c r="AF108" s="421" t="s">
        <v>403</v>
      </c>
    </row>
    <row customHeight="true" ht="22.61904761904762" r="109">
      <c r="A109" s="406"/>
      <c r="B109" s="407" t="s">
        <v>381</v>
      </c>
      <c r="C109" s="420" t="s">
        <v>380</v>
      </c>
      <c r="D109" s="379" t="s">
        <v>370</v>
      </c>
      <c r="E109" s="380">
        <v>974.74</v>
      </c>
      <c r="F109" s="381">
        <f>E109+E110</f>
      </c>
      <c r="G109" s="382">
        <v>6089</v>
      </c>
      <c r="H109" s="382">
        <v>101</v>
      </c>
      <c r="I109" s="383">
        <f t="shared" si="136"/>
      </c>
      <c r="J109" s="368">
        <f t="shared" si="248"/>
      </c>
      <c r="K109" s="382">
        <v>6</v>
      </c>
      <c r="L109" s="368">
        <f t="shared" si="555"/>
      </c>
      <c r="M109" s="382">
        <v>0</v>
      </c>
      <c r="N109" s="384">
        <f t="shared" si="359"/>
      </c>
      <c r="O109" s="382">
        <v>0</v>
      </c>
      <c r="P109" s="384">
        <f t="shared" si="1038"/>
      </c>
      <c r="Q109" s="385">
        <f>(M109+M110)/(O109+O110)</f>
      </c>
      <c r="R109" s="382">
        <v>12</v>
      </c>
      <c r="S109" s="385">
        <f>(O109+O110)/(K109+K110)</f>
      </c>
      <c r="T109" s="382">
        <v>4</v>
      </c>
      <c r="U109" s="386">
        <f>F109/T109</f>
      </c>
      <c r="V109" s="378">
        <f>(F109+4*500)/T109</f>
      </c>
      <c r="W109" s="368">
        <v>5496</v>
      </c>
      <c r="X109" s="378">
        <f>W109/T109</f>
      </c>
      <c r="Y109" s="385">
        <f>T109/R109</f>
      </c>
      <c r="Z109" s="378">
        <f>W109/F109</f>
      </c>
      <c r="AA109" s="378">
        <f>W109/(F109+500)</f>
      </c>
      <c r="AB109" s="382">
        <v>2</v>
      </c>
      <c r="AC109" s="382">
        <v>2297</v>
      </c>
      <c r="AD109" s="385">
        <f>AB109/T109</f>
      </c>
      <c r="AE109" s="378">
        <f>(W109-AC109)/(F109+500)</f>
      </c>
      <c r="AF109" s="378" t="s">
        <v>371</v>
      </c>
    </row>
    <row customHeight="true" ht="22.61904761904762" r="110">
      <c r="A110" s="406"/>
      <c r="B110" s="407"/>
      <c r="C110" s="420"/>
      <c r="D110" s="379" t="s">
        <v>372</v>
      </c>
      <c r="E110" s="382">
        <v>4787.11</v>
      </c>
      <c r="F110" s="381"/>
      <c r="G110" s="382">
        <v>43407</v>
      </c>
      <c r="H110" s="423">
        <v>1257</v>
      </c>
      <c r="I110" s="383">
        <f t="shared" si="136"/>
      </c>
      <c r="J110" s="368">
        <f t="shared" si="248"/>
      </c>
      <c r="K110" s="382">
        <v>79</v>
      </c>
      <c r="L110" s="368">
        <f t="shared" si="555"/>
      </c>
      <c r="M110" s="382">
        <v>5</v>
      </c>
      <c r="N110" s="384">
        <f t="shared" si="359"/>
      </c>
      <c r="O110" s="382">
        <v>10</v>
      </c>
      <c r="P110" s="384">
        <f t="shared" si="1038"/>
      </c>
      <c r="Q110" s="385"/>
      <c r="R110" s="380"/>
      <c r="S110" s="385"/>
      <c r="T110" s="380"/>
      <c r="U110" s="386"/>
      <c r="V110" s="378"/>
      <c r="W110" s="368"/>
      <c r="X110" s="378"/>
      <c r="Y110" s="385"/>
      <c r="Z110" s="378"/>
      <c r="AA110" s="378"/>
      <c r="AB110" s="380"/>
      <c r="AC110" s="380"/>
      <c r="AD110" s="385"/>
      <c r="AE110" s="378"/>
      <c r="AF110" s="421" t="s">
        <v>403</v>
      </c>
    </row>
    <row customHeight="true" ht="22.61904761904762" r="111">
      <c r="A111" s="406"/>
      <c r="B111" s="422" t="s">
        <v>382</v>
      </c>
      <c r="C111" s="420" t="s">
        <v>380</v>
      </c>
      <c r="D111" s="379" t="s">
        <v>370</v>
      </c>
      <c r="E111" s="380">
        <v>1228.28</v>
      </c>
      <c r="F111" s="381">
        <f>E111+E112</f>
      </c>
      <c r="G111" s="382">
        <v>7631</v>
      </c>
      <c r="H111" s="382">
        <v>112</v>
      </c>
      <c r="I111" s="383">
        <f t="shared" si="136"/>
      </c>
      <c r="J111" s="368">
        <f t="shared" si="248"/>
      </c>
      <c r="K111" s="382">
        <v>6</v>
      </c>
      <c r="L111" s="368">
        <f t="shared" si="555"/>
      </c>
      <c r="M111" s="382">
        <v>0</v>
      </c>
      <c r="N111" s="384">
        <f t="shared" si="359"/>
      </c>
      <c r="O111" s="382">
        <v>0</v>
      </c>
      <c r="P111" s="384">
        <f t="shared" si="1038"/>
      </c>
      <c r="Q111" s="385">
        <f>(M111+M112)/(O111+O112)</f>
      </c>
      <c r="R111" s="382">
        <v>10</v>
      </c>
      <c r="S111" s="385">
        <f>(O111+O112)/(K111+K112)</f>
      </c>
      <c r="T111" s="382">
        <v>2</v>
      </c>
      <c r="U111" s="386">
        <f>F111/T111</f>
      </c>
      <c r="V111" s="378">
        <f>(F111+4*500)/T111</f>
      </c>
      <c r="W111" s="368">
        <v>547.2000000000044</v>
      </c>
      <c r="X111" s="378">
        <f>W111/T111</f>
      </c>
      <c r="Y111" s="385">
        <f>T111/R111</f>
      </c>
      <c r="Z111" s="378">
        <f>W111/F111</f>
      </c>
      <c r="AA111" s="378">
        <f>W111/(F111+500)</f>
      </c>
      <c r="AB111" s="382">
        <v>0</v>
      </c>
      <c r="AC111" s="382">
        <v>0</v>
      </c>
      <c r="AD111" s="385">
        <f>AB111/T111</f>
      </c>
      <c r="AE111" s="378">
        <f>(W111-AC111)/(F111+500)</f>
      </c>
      <c r="AF111" s="378" t="s">
        <v>371</v>
      </c>
    </row>
    <row customHeight="true" ht="22.61904761904762" r="112">
      <c r="A112" s="406"/>
      <c r="B112" s="407"/>
      <c r="C112" s="420"/>
      <c r="D112" s="379" t="s">
        <v>372</v>
      </c>
      <c r="E112" s="380">
        <v>3546.5</v>
      </c>
      <c r="F112" s="381"/>
      <c r="G112" s="382">
        <v>27243</v>
      </c>
      <c r="H112" s="423">
        <v>997</v>
      </c>
      <c r="I112" s="383">
        <f t="shared" si="136"/>
      </c>
      <c r="J112" s="368">
        <f t="shared" si="248"/>
      </c>
      <c r="K112" s="382">
        <v>60</v>
      </c>
      <c r="L112" s="368">
        <f t="shared" si="555"/>
      </c>
      <c r="M112" s="382">
        <v>1</v>
      </c>
      <c r="N112" s="384">
        <f t="shared" si="359"/>
      </c>
      <c r="O112" s="382">
        <v>4</v>
      </c>
      <c r="P112" s="384">
        <f t="shared" si="1038"/>
      </c>
      <c r="Q112" s="385"/>
      <c r="R112" s="380"/>
      <c r="S112" s="385"/>
      <c r="T112" s="380"/>
      <c r="U112" s="386"/>
      <c r="V112" s="378"/>
      <c r="W112" s="368"/>
      <c r="X112" s="378"/>
      <c r="Y112" s="385"/>
      <c r="Z112" s="378"/>
      <c r="AA112" s="378"/>
      <c r="AB112" s="380"/>
      <c r="AC112" s="380"/>
      <c r="AD112" s="385"/>
      <c r="AE112" s="378"/>
      <c r="AF112" s="421" t="s">
        <v>403</v>
      </c>
    </row>
    <row customHeight="true" ht="22.61904761904762" r="113">
      <c r="A113" s="406"/>
      <c r="B113" s="370" t="s">
        <v>378</v>
      </c>
      <c r="C113" s="370"/>
      <c r="D113" s="370"/>
      <c r="E113" s="366">
        <f>SUM(E105:E112)</f>
      </c>
      <c r="F113" s="366">
        <f>SUM(F105:F112)</f>
      </c>
      <c r="G113" s="366">
        <f>SUM(G105:G112)</f>
      </c>
      <c r="H113" s="366">
        <f>SUM(H105:H112)</f>
      </c>
      <c r="I113" s="371">
        <f t="shared" si="136"/>
      </c>
      <c r="J113" s="367">
        <f t="shared" si="248"/>
      </c>
      <c r="K113" s="366">
        <f>SUM(K105:K112)</f>
      </c>
      <c r="L113" s="367">
        <f t="shared" si="555"/>
      </c>
      <c r="M113" s="366">
        <f>SUM(M105:M112)</f>
      </c>
      <c r="N113" s="372">
        <f t="shared" si="359"/>
      </c>
      <c r="O113" s="366">
        <f>SUM(O105:O112)</f>
      </c>
      <c r="P113" s="372">
        <f t="shared" si="1038"/>
      </c>
      <c r="Q113" s="373">
        <f>M113/O113</f>
      </c>
      <c r="R113" s="366">
        <f>SUM(R105:R112)</f>
      </c>
      <c r="S113" s="373">
        <f>(O113+O113)/(K113+K113)</f>
      </c>
      <c r="T113" s="366">
        <f>SUM(T105:T112)</f>
      </c>
      <c r="U113" s="374">
        <f t="shared" ref="U113:U114" si="11">F113/T113</f>
      </c>
      <c r="V113" s="375">
        <f t="shared" ref="V113:V114" si="595">(F113+4*500)/T113</f>
      </c>
      <c r="W113" s="367">
        <f>SUM(W105:W112)</f>
      </c>
      <c r="X113" s="376">
        <f t="shared" ref="X113:X114" si="645">W113/T113</f>
      </c>
      <c r="Y113" s="373">
        <f t="shared" ref="Y113:Y114" si="779">T113/R113</f>
      </c>
      <c r="Z113" s="375">
        <f t="shared" ref="Z113:Z114" si="913">W113/F113</f>
      </c>
      <c r="AA113" s="375">
        <f>W113/(F113+COUNT(W105:W112)*500)</f>
      </c>
      <c r="AB113" s="366">
        <f>SUM(AB105:AB112)</f>
      </c>
      <c r="AC113" s="366">
        <f>SUM(AC105:AC112)</f>
      </c>
      <c r="AD113" s="373">
        <f t="shared" ref="AD113:AD114" si="430">AB113/T113</f>
      </c>
      <c r="AE113" s="377">
        <f>(W113-AC113)/(F113+COUNT(W105:W112)*500)</f>
      </c>
      <c r="AF113" s="378"/>
    </row>
    <row customHeight="true" ht="22.61904761904762" r="114">
      <c r="A114" s="406"/>
      <c r="B114" s="422" t="s">
        <v>383</v>
      </c>
      <c r="C114" s="420" t="s">
        <v>405</v>
      </c>
      <c r="D114" s="379" t="s">
        <v>370</v>
      </c>
      <c r="E114" s="382">
        <v>916.09</v>
      </c>
      <c r="F114" s="381">
        <f>E114+E115</f>
      </c>
      <c r="G114" s="382">
        <v>5270</v>
      </c>
      <c r="H114" s="382">
        <v>124</v>
      </c>
      <c r="I114" s="383">
        <f t="shared" si="136"/>
      </c>
      <c r="J114" s="368">
        <f t="shared" si="248"/>
      </c>
      <c r="K114" s="382">
        <v>6</v>
      </c>
      <c r="L114" s="368">
        <f t="shared" si="555"/>
      </c>
      <c r="M114" s="382">
        <v>0</v>
      </c>
      <c r="N114" s="384">
        <f t="shared" si="359"/>
      </c>
      <c r="O114" s="382">
        <v>0</v>
      </c>
      <c r="P114" s="384">
        <f t="shared" si="1038"/>
      </c>
      <c r="Q114" s="385">
        <f>(M114+M115)/(O114+O115)</f>
      </c>
      <c r="R114" s="382">
        <v>9</v>
      </c>
      <c r="S114" s="385">
        <f>(O114+O115)/(K114+K115)</f>
      </c>
      <c r="T114" s="382">
        <v>3</v>
      </c>
      <c r="U114" s="386">
        <f t="shared" si="11"/>
      </c>
      <c r="V114" s="378">
        <f t="shared" si="595"/>
      </c>
      <c r="W114" s="368">
        <v>3754.7999999999956</v>
      </c>
      <c r="X114" s="378">
        <f t="shared" si="645"/>
      </c>
      <c r="Y114" s="385">
        <f t="shared" si="779"/>
      </c>
      <c r="Z114" s="378">
        <f t="shared" si="913"/>
      </c>
      <c r="AA114" s="378">
        <f>W114/(F114+500)</f>
      </c>
      <c r="AB114" s="382">
        <v>0</v>
      </c>
      <c r="AC114" s="382">
        <v>0</v>
      </c>
      <c r="AD114" s="385">
        <f t="shared" si="430"/>
      </c>
      <c r="AE114" s="378">
        <f>(W114-AC114)/(F114+500)</f>
      </c>
      <c r="AF114" s="378" t="s">
        <v>371</v>
      </c>
    </row>
    <row customHeight="true" ht="22.61904761904762" r="115">
      <c r="A115" s="406"/>
      <c r="B115" s="407"/>
      <c r="C115" s="408"/>
      <c r="D115" s="379" t="s">
        <v>372</v>
      </c>
      <c r="E115" s="380">
        <v>2951.88</v>
      </c>
      <c r="F115" s="381"/>
      <c r="G115" s="382">
        <v>25641</v>
      </c>
      <c r="H115" s="382">
        <v>1174</v>
      </c>
      <c r="I115" s="383">
        <f t="shared" si="136"/>
      </c>
      <c r="J115" s="368">
        <f t="shared" si="248"/>
      </c>
      <c r="K115" s="382">
        <v>64</v>
      </c>
      <c r="L115" s="368">
        <f t="shared" si="555"/>
      </c>
      <c r="M115" s="382">
        <v>3</v>
      </c>
      <c r="N115" s="384">
        <f t="shared" si="359"/>
      </c>
      <c r="O115" s="382">
        <v>8</v>
      </c>
      <c r="P115" s="384">
        <f t="shared" si="1038"/>
      </c>
      <c r="Q115" s="385"/>
      <c r="R115" s="380"/>
      <c r="S115" s="385"/>
      <c r="T115" s="380"/>
      <c r="U115" s="386"/>
      <c r="V115" s="378"/>
      <c r="W115" s="368"/>
      <c r="X115" s="378"/>
      <c r="Y115" s="385"/>
      <c r="Z115" s="378"/>
      <c r="AA115" s="378"/>
      <c r="AB115" s="380"/>
      <c r="AC115" s="380"/>
      <c r="AD115" s="385"/>
      <c r="AE115" s="378"/>
      <c r="AF115" s="421" t="s">
        <v>403</v>
      </c>
    </row>
    <row customHeight="true" ht="22.61904761904762" r="116">
      <c r="A116" s="406"/>
      <c r="B116" s="422" t="s">
        <v>385</v>
      </c>
      <c r="C116" s="420" t="s">
        <v>405</v>
      </c>
      <c r="D116" s="379" t="s">
        <v>370</v>
      </c>
      <c r="E116" s="380">
        <v>1088.49</v>
      </c>
      <c r="F116" s="381">
        <f>E116+E117</f>
      </c>
      <c r="G116" s="380">
        <v>5073</v>
      </c>
      <c r="H116" s="382">
        <v>104</v>
      </c>
      <c r="I116" s="383">
        <f t="shared" si="136"/>
      </c>
      <c r="J116" s="368">
        <f t="shared" si="248"/>
      </c>
      <c r="K116" s="382">
        <v>11</v>
      </c>
      <c r="L116" s="368">
        <f t="shared" si="555"/>
      </c>
      <c r="M116" s="382">
        <v>0</v>
      </c>
      <c r="N116" s="384">
        <f t="shared" si="359"/>
      </c>
      <c r="O116" s="382">
        <v>1</v>
      </c>
      <c r="P116" s="384">
        <f t="shared" si="1038"/>
      </c>
      <c r="Q116" s="385">
        <f>(M116+M117)/(O116+O117)</f>
      </c>
      <c r="R116" s="382">
        <v>18</v>
      </c>
      <c r="S116" s="385">
        <f>(O116+O117)/(K116+K117)</f>
      </c>
      <c r="T116" s="382">
        <v>8</v>
      </c>
      <c r="U116" s="386">
        <f>F116/T116</f>
      </c>
      <c r="V116" s="378">
        <f>(F116+4*500)/T116</f>
      </c>
      <c r="W116" s="368">
        <v>7217.4000000000015</v>
      </c>
      <c r="X116" s="378">
        <f>W116/T116</f>
      </c>
      <c r="Y116" s="385">
        <f>T116/R116</f>
      </c>
      <c r="Z116" s="378">
        <f>W116/F116</f>
      </c>
      <c r="AA116" s="378">
        <f>W116/(F116+500)</f>
      </c>
      <c r="AB116" s="382">
        <v>6</v>
      </c>
      <c r="AC116" s="382">
        <v>6542.8</v>
      </c>
      <c r="AD116" s="385">
        <f>AB116/T116</f>
      </c>
      <c r="AE116" s="378">
        <f>(W116-AC116)/(F116+500)</f>
      </c>
      <c r="AF116" s="378" t="s">
        <v>371</v>
      </c>
    </row>
    <row customHeight="true" ht="22.61904761904762" r="117">
      <c r="A117" s="406"/>
      <c r="B117" s="407"/>
      <c r="C117" s="420"/>
      <c r="D117" s="379" t="s">
        <v>372</v>
      </c>
      <c r="E117" s="380">
        <v>3663.61</v>
      </c>
      <c r="F117" s="381"/>
      <c r="G117" s="380">
        <v>21890</v>
      </c>
      <c r="H117" s="382">
        <v>900</v>
      </c>
      <c r="I117" s="383">
        <f t="shared" si="136"/>
      </c>
      <c r="J117" s="368">
        <f t="shared" si="248"/>
      </c>
      <c r="K117" s="382">
        <v>59</v>
      </c>
      <c r="L117" s="368">
        <f t="shared" si="555"/>
      </c>
      <c r="M117" s="382">
        <v>5</v>
      </c>
      <c r="N117" s="384">
        <f t="shared" si="359"/>
      </c>
      <c r="O117" s="382">
        <v>8</v>
      </c>
      <c r="P117" s="384">
        <f t="shared" si="1038"/>
      </c>
      <c r="Q117" s="385"/>
      <c r="R117" s="380"/>
      <c r="S117" s="385"/>
      <c r="T117" s="380"/>
      <c r="U117" s="386"/>
      <c r="V117" s="378"/>
      <c r="W117" s="368"/>
      <c r="X117" s="378"/>
      <c r="Y117" s="385"/>
      <c r="Z117" s="378"/>
      <c r="AA117" s="378"/>
      <c r="AB117" s="380"/>
      <c r="AC117" s="380"/>
      <c r="AD117" s="385"/>
      <c r="AE117" s="378"/>
      <c r="AF117" s="421" t="s">
        <v>403</v>
      </c>
    </row>
    <row customHeight="true" ht="22.61904761904762" r="118">
      <c r="A118" s="406"/>
      <c r="B118" s="422" t="s">
        <v>386</v>
      </c>
      <c r="C118" s="420" t="s">
        <v>405</v>
      </c>
      <c r="D118" s="379" t="s">
        <v>370</v>
      </c>
      <c r="E118" s="380">
        <v>545.16</v>
      </c>
      <c r="F118" s="381">
        <f>E118+E119</f>
      </c>
      <c r="G118" s="380">
        <v>3415</v>
      </c>
      <c r="H118" s="382">
        <v>74</v>
      </c>
      <c r="I118" s="383">
        <f t="shared" si="136"/>
      </c>
      <c r="J118" s="368">
        <f t="shared" si="248"/>
      </c>
      <c r="K118" s="382">
        <v>6</v>
      </c>
      <c r="L118" s="368">
        <f t="shared" si="555"/>
      </c>
      <c r="M118" s="382">
        <v>0</v>
      </c>
      <c r="N118" s="384">
        <f t="shared" si="359"/>
      </c>
      <c r="O118" s="382">
        <v>2</v>
      </c>
      <c r="P118" s="384">
        <f t="shared" si="1038"/>
      </c>
      <c r="Q118" s="385">
        <f>(M118+M119)/(O118+O119)</f>
      </c>
      <c r="R118" s="382">
        <v>19</v>
      </c>
      <c r="S118" s="385">
        <f>(O118+O119)/(K118+K119)</f>
      </c>
      <c r="T118" s="382">
        <v>5</v>
      </c>
      <c r="U118" s="386">
        <f>F118/T118</f>
      </c>
      <c r="V118" s="378">
        <f>(F118+4*500)/T118</f>
      </c>
      <c r="W118" s="368">
        <v>7014</v>
      </c>
      <c r="X118" s="378">
        <f>W118/T118</f>
      </c>
      <c r="Y118" s="385">
        <f>T118/R118</f>
      </c>
      <c r="Z118" s="378">
        <f>W118/F118</f>
      </c>
      <c r="AA118" s="378">
        <f>W118/(F118+500)</f>
      </c>
      <c r="AB118" s="382">
        <v>0</v>
      </c>
      <c r="AC118" s="382">
        <v>0</v>
      </c>
      <c r="AD118" s="385">
        <f>AB118/T118</f>
      </c>
      <c r="AE118" s="378">
        <f>(W118-AC118)/(F118+500)</f>
      </c>
      <c r="AF118" s="378" t="s">
        <v>387</v>
      </c>
    </row>
    <row customHeight="true" ht="22.61904761904762" r="119">
      <c r="A119" s="406"/>
      <c r="B119" s="407"/>
      <c r="C119" s="420"/>
      <c r="D119" s="379" t="s">
        <v>372</v>
      </c>
      <c r="E119" s="380">
        <v>2658.79</v>
      </c>
      <c r="F119" s="381"/>
      <c r="G119" s="380">
        <v>21569</v>
      </c>
      <c r="H119" s="423">
        <v>688</v>
      </c>
      <c r="I119" s="383">
        <f t="shared" si="136"/>
      </c>
      <c r="J119" s="368">
        <f t="shared" si="248"/>
      </c>
      <c r="K119" s="382">
        <v>63</v>
      </c>
      <c r="L119" s="368">
        <f t="shared" si="555"/>
      </c>
      <c r="M119" s="382">
        <v>4</v>
      </c>
      <c r="N119" s="384">
        <f t="shared" si="359"/>
      </c>
      <c r="O119" s="382">
        <v>5</v>
      </c>
      <c r="P119" s="384">
        <f t="shared" si="1038"/>
      </c>
      <c r="Q119" s="385"/>
      <c r="R119" s="380"/>
      <c r="S119" s="385"/>
      <c r="T119" s="380"/>
      <c r="U119" s="386"/>
      <c r="V119" s="378"/>
      <c r="W119" s="368"/>
      <c r="X119" s="378"/>
      <c r="Y119" s="385"/>
      <c r="Z119" s="378"/>
      <c r="AA119" s="378"/>
      <c r="AB119" s="380"/>
      <c r="AC119" s="380"/>
      <c r="AD119" s="385"/>
      <c r="AE119" s="378"/>
      <c r="AF119" s="378" t="s">
        <v>388</v>
      </c>
    </row>
    <row customHeight="true" ht="22.61904761904762" r="120">
      <c r="A120" s="406"/>
      <c r="B120" s="422" t="s">
        <v>389</v>
      </c>
      <c r="C120" s="420" t="s">
        <v>405</v>
      </c>
      <c r="D120" s="379" t="s">
        <v>370</v>
      </c>
      <c r="E120" s="380">
        <v>370.48</v>
      </c>
      <c r="F120" s="381">
        <f>E120+E121</f>
      </c>
      <c r="G120" s="380">
        <v>2280</v>
      </c>
      <c r="H120" s="382">
        <v>58</v>
      </c>
      <c r="I120" s="383">
        <f t="shared" si="136"/>
      </c>
      <c r="J120" s="368">
        <f t="shared" si="248"/>
      </c>
      <c r="K120" s="382">
        <v>5</v>
      </c>
      <c r="L120" s="368">
        <f t="shared" si="555"/>
      </c>
      <c r="M120" s="382">
        <v>0</v>
      </c>
      <c r="N120" s="384">
        <f t="shared" si="359"/>
      </c>
      <c r="O120" s="382">
        <v>2</v>
      </c>
      <c r="P120" s="384">
        <f t="shared" si="1038"/>
      </c>
      <c r="Q120" s="385">
        <f>(M120+M121)/(O120+O121)</f>
      </c>
      <c r="R120" s="382">
        <v>15</v>
      </c>
      <c r="S120" s="385">
        <f>(O120+O121)/(K120+K121)</f>
      </c>
      <c r="T120" s="382">
        <v>6</v>
      </c>
      <c r="U120" s="386">
        <f>F120/T120</f>
      </c>
      <c r="V120" s="378">
        <f>(F120+4*500)/T120</f>
      </c>
      <c r="W120" s="368">
        <v>7638</v>
      </c>
      <c r="X120" s="378">
        <f>W120/T120</f>
      </c>
      <c r="Y120" s="385">
        <f>T120/R120</f>
      </c>
      <c r="Z120" s="378">
        <f>W120/F120</f>
      </c>
      <c r="AA120" s="378">
        <f>W120/(F120+500)</f>
      </c>
      <c r="AB120" s="382">
        <v>3</v>
      </c>
      <c r="AC120" s="382">
        <v>4826.4</v>
      </c>
      <c r="AD120" s="385">
        <f>AB120/T120</f>
      </c>
      <c r="AE120" s="378">
        <f>(W120-AC120)/(F120+500)</f>
      </c>
      <c r="AF120" s="378" t="s">
        <v>387</v>
      </c>
    </row>
    <row customHeight="true" ht="22.61904761904762" r="121">
      <c r="A121" s="406"/>
      <c r="B121" s="407"/>
      <c r="C121" s="420"/>
      <c r="D121" s="379" t="s">
        <v>372</v>
      </c>
      <c r="E121" s="380">
        <v>2752.05</v>
      </c>
      <c r="F121" s="381"/>
      <c r="G121" s="380">
        <v>24876</v>
      </c>
      <c r="H121" s="423">
        <v>872</v>
      </c>
      <c r="I121" s="383">
        <f t="shared" si="136"/>
      </c>
      <c r="J121" s="368">
        <f t="shared" si="248"/>
      </c>
      <c r="K121" s="382">
        <v>47</v>
      </c>
      <c r="L121" s="368">
        <f t="shared" si="555"/>
      </c>
      <c r="M121" s="382">
        <v>5</v>
      </c>
      <c r="N121" s="384">
        <f t="shared" si="359"/>
      </c>
      <c r="O121" s="382">
        <v>6</v>
      </c>
      <c r="P121" s="384">
        <f t="shared" si="1038"/>
      </c>
      <c r="Q121" s="385"/>
      <c r="R121" s="380"/>
      <c r="S121" s="385"/>
      <c r="T121" s="380"/>
      <c r="U121" s="386"/>
      <c r="V121" s="378"/>
      <c r="W121" s="368"/>
      <c r="X121" s="378"/>
      <c r="Y121" s="385"/>
      <c r="Z121" s="378"/>
      <c r="AA121" s="378"/>
      <c r="AB121" s="380"/>
      <c r="AC121" s="380"/>
      <c r="AD121" s="385"/>
      <c r="AE121" s="378"/>
      <c r="AF121" s="378" t="s">
        <v>388</v>
      </c>
    </row>
    <row customHeight="true" ht="22.61904761904762" r="122">
      <c r="A122" s="406"/>
      <c r="B122" s="370" t="s">
        <v>378</v>
      </c>
      <c r="C122" s="370"/>
      <c r="D122" s="370"/>
      <c r="E122" s="366">
        <f>SUM(E114:E121)</f>
      </c>
      <c r="F122" s="366">
        <f>SUM(F114:F121)</f>
      </c>
      <c r="G122" s="366">
        <f>SUM(G114:G121)</f>
      </c>
      <c r="H122" s="366">
        <f>SUM(H114:H121)</f>
      </c>
      <c r="I122" s="371">
        <f t="shared" si="136"/>
      </c>
      <c r="J122" s="367">
        <f t="shared" si="248"/>
      </c>
      <c r="K122" s="366">
        <f>SUM(K114:K121)</f>
      </c>
      <c r="L122" s="367">
        <f t="shared" si="555"/>
      </c>
      <c r="M122" s="366">
        <f>SUM(M114:M121)</f>
      </c>
      <c r="N122" s="372">
        <f t="shared" si="359"/>
      </c>
      <c r="O122" s="366">
        <f>SUM(O114:O121)</f>
      </c>
      <c r="P122" s="372">
        <f t="shared" si="1038"/>
      </c>
      <c r="Q122" s="373">
        <f>M122/O122</f>
      </c>
      <c r="R122" s="366">
        <f>SUM(R114:R121)</f>
      </c>
      <c r="S122" s="373">
        <f>(O122+O122)/(K122+K122)</f>
      </c>
      <c r="T122" s="366">
        <f>SUM(T114:T121)</f>
      </c>
      <c r="U122" s="374">
        <f t="shared" ref="U122:U123" si="12">F122/T122</f>
      </c>
      <c r="V122" s="375">
        <f t="shared" ref="V122:V123" si="596">(F122+4*500)/T122</f>
      </c>
      <c r="W122" s="367">
        <f>SUM(W114:W121)</f>
      </c>
      <c r="X122" s="376">
        <f t="shared" ref="X122:X123" si="646">W122/T122</f>
      </c>
      <c r="Y122" s="373">
        <f t="shared" ref="Y122:Y123" si="780">T122/R122</f>
      </c>
      <c r="Z122" s="375">
        <f t="shared" ref="Z122:Z123" si="914">W122/F122</f>
      </c>
      <c r="AA122" s="375">
        <f>W122/(F122+COUNT(W114:W121)*500)</f>
      </c>
      <c r="AB122" s="366">
        <f>SUM(AB114:AB121)</f>
      </c>
      <c r="AC122" s="366">
        <f>SUM(AC114:AC121)</f>
      </c>
      <c r="AD122" s="373">
        <f t="shared" ref="AD122:AD123" si="431">AB122/T122</f>
      </c>
      <c r="AE122" s="377">
        <f>(W122-AC122)/(F122+COUNT(W114:W121)*500)</f>
      </c>
      <c r="AF122" s="378"/>
    </row>
    <row customHeight="true" ht="22.61904761904762" r="123">
      <c r="A123" s="406"/>
      <c r="B123" s="422" t="s">
        <v>390</v>
      </c>
      <c r="C123" s="420" t="s">
        <v>369</v>
      </c>
      <c r="D123" s="379" t="s">
        <v>370</v>
      </c>
      <c r="E123" s="380">
        <v>318.64</v>
      </c>
      <c r="F123" s="381">
        <f>E123+E124</f>
      </c>
      <c r="G123" s="382">
        <v>1955</v>
      </c>
      <c r="H123" s="382">
        <v>38</v>
      </c>
      <c r="I123" s="383">
        <f t="shared" si="136"/>
      </c>
      <c r="J123" s="368">
        <f t="shared" si="248"/>
      </c>
      <c r="K123" s="382">
        <v>1</v>
      </c>
      <c r="L123" s="368">
        <f t="shared" si="555"/>
      </c>
      <c r="M123" s="382">
        <v>0</v>
      </c>
      <c r="N123" s="384">
        <f t="shared" si="359"/>
      </c>
      <c r="O123" s="382">
        <v>0</v>
      </c>
      <c r="P123" s="384">
        <f t="shared" si="1038"/>
      </c>
      <c r="Q123" s="385">
        <f>(M123+M124)/(O123+O124)</f>
      </c>
      <c r="R123" s="382">
        <v>6</v>
      </c>
      <c r="S123" s="385">
        <f>(O123+O124)/(K123+K124)</f>
      </c>
      <c r="T123" s="382">
        <v>0</v>
      </c>
      <c r="U123" s="386">
        <f t="shared" si="12"/>
      </c>
      <c r="V123" s="378">
        <f t="shared" si="596"/>
      </c>
      <c r="W123" s="387">
        <v>0</v>
      </c>
      <c r="X123" s="378">
        <f t="shared" si="646"/>
      </c>
      <c r="Y123" s="385">
        <f t="shared" si="780"/>
      </c>
      <c r="Z123" s="378">
        <f t="shared" si="914"/>
      </c>
      <c r="AA123" s="378">
        <f>W123/(F123+500)</f>
      </c>
      <c r="AB123" s="382">
        <v>0</v>
      </c>
      <c r="AC123" s="382">
        <v>0</v>
      </c>
      <c r="AD123" s="385">
        <f t="shared" si="431"/>
      </c>
      <c r="AE123" s="378">
        <f>(W123-AC123)/(F123+500)</f>
      </c>
      <c r="AF123" s="378" t="s">
        <v>387</v>
      </c>
    </row>
    <row customHeight="true" ht="22.61904761904762" r="124">
      <c r="A124" s="406"/>
      <c r="B124" s="407"/>
      <c r="C124" s="420"/>
      <c r="D124" s="379" t="s">
        <v>372</v>
      </c>
      <c r="E124" s="382">
        <v>3174.07</v>
      </c>
      <c r="F124" s="381"/>
      <c r="G124" s="382">
        <v>28382</v>
      </c>
      <c r="H124" s="382">
        <v>958</v>
      </c>
      <c r="I124" s="383">
        <f t="shared" si="136"/>
      </c>
      <c r="J124" s="368">
        <f t="shared" si="248"/>
      </c>
      <c r="K124" s="382">
        <v>54</v>
      </c>
      <c r="L124" s="368">
        <f t="shared" si="555"/>
      </c>
      <c r="M124" s="382">
        <v>0</v>
      </c>
      <c r="N124" s="384">
        <f t="shared" si="359"/>
      </c>
      <c r="O124" s="382">
        <v>3</v>
      </c>
      <c r="P124" s="384">
        <f t="shared" si="1038"/>
      </c>
      <c r="Q124" s="385"/>
      <c r="R124" s="380"/>
      <c r="S124" s="385"/>
      <c r="T124" s="380"/>
      <c r="U124" s="386"/>
      <c r="V124" s="378"/>
      <c r="W124" s="368"/>
      <c r="X124" s="378"/>
      <c r="Y124" s="385"/>
      <c r="Z124" s="378"/>
      <c r="AA124" s="378"/>
      <c r="AB124" s="382"/>
      <c r="AC124" s="380"/>
      <c r="AD124" s="385"/>
      <c r="AE124" s="378"/>
      <c r="AF124" s="378" t="s">
        <v>388</v>
      </c>
    </row>
    <row customHeight="true" ht="22.61904761904762" r="125">
      <c r="A125" s="406"/>
      <c r="B125" s="422" t="s">
        <v>392</v>
      </c>
      <c r="C125" s="420" t="s">
        <v>369</v>
      </c>
      <c r="D125" s="379" t="s">
        <v>370</v>
      </c>
      <c r="E125" s="380">
        <v>262.79</v>
      </c>
      <c r="F125" s="381">
        <f>E125+E126</f>
      </c>
      <c r="G125" s="380">
        <v>1791</v>
      </c>
      <c r="H125" s="382">
        <v>45</v>
      </c>
      <c r="I125" s="383">
        <f t="shared" si="136"/>
      </c>
      <c r="J125" s="368">
        <f t="shared" si="248"/>
      </c>
      <c r="K125" s="382">
        <v>2</v>
      </c>
      <c r="L125" s="368">
        <f t="shared" si="555"/>
      </c>
      <c r="M125" s="382">
        <v>0</v>
      </c>
      <c r="N125" s="384">
        <f t="shared" si="359"/>
      </c>
      <c r="O125" s="382">
        <v>0</v>
      </c>
      <c r="P125" s="384">
        <f t="shared" si="1038"/>
      </c>
      <c r="Q125" s="385">
        <f>(M125+M126)/(O125+O126)</f>
      </c>
      <c r="R125" s="382">
        <v>6</v>
      </c>
      <c r="S125" s="385">
        <f>(O125+O126)/(K125+K126)</f>
      </c>
      <c r="T125" s="382">
        <v>0</v>
      </c>
      <c r="U125" s="386">
        <f>F125/T125</f>
      </c>
      <c r="V125" s="378">
        <f>(F125+4*500)/T125</f>
      </c>
      <c r="W125" s="387">
        <v>0</v>
      </c>
      <c r="X125" s="378">
        <f>W125/T125</f>
      </c>
      <c r="Y125" s="385">
        <f>T125/R125</f>
      </c>
      <c r="Z125" s="378">
        <f>W125/F125</f>
      </c>
      <c r="AA125" s="378">
        <f>W125/(F125+500)</f>
      </c>
      <c r="AB125" s="382">
        <v>0</v>
      </c>
      <c r="AC125" s="382">
        <v>0</v>
      </c>
      <c r="AD125" s="385">
        <f>AB125/T125</f>
      </c>
      <c r="AE125" s="378">
        <f>(W125-AC125)/(F125+500)</f>
      </c>
      <c r="AF125" s="378" t="s">
        <v>387</v>
      </c>
    </row>
    <row customHeight="true" ht="22.61904761904762" r="126">
      <c r="A126" s="406"/>
      <c r="B126" s="407"/>
      <c r="C126" s="420"/>
      <c r="D126" s="379" t="s">
        <v>372</v>
      </c>
      <c r="E126" s="380">
        <v>2858.82</v>
      </c>
      <c r="F126" s="381"/>
      <c r="G126" s="380">
        <v>23754</v>
      </c>
      <c r="H126" s="382">
        <v>871</v>
      </c>
      <c r="I126" s="383">
        <f t="shared" si="136"/>
      </c>
      <c r="J126" s="368">
        <f t="shared" si="248"/>
      </c>
      <c r="K126" s="382">
        <v>39</v>
      </c>
      <c r="L126" s="368">
        <f t="shared" si="555"/>
      </c>
      <c r="M126" s="382">
        <v>0</v>
      </c>
      <c r="N126" s="384">
        <f t="shared" si="359"/>
      </c>
      <c r="O126" s="382">
        <v>5</v>
      </c>
      <c r="P126" s="384">
        <f t="shared" si="1038"/>
      </c>
      <c r="Q126" s="385"/>
      <c r="R126" s="380"/>
      <c r="S126" s="385"/>
      <c r="T126" s="380"/>
      <c r="U126" s="386"/>
      <c r="V126" s="378"/>
      <c r="W126" s="368"/>
      <c r="X126" s="378"/>
      <c r="Y126" s="385"/>
      <c r="Z126" s="378"/>
      <c r="AA126" s="378"/>
      <c r="AB126" s="380"/>
      <c r="AC126" s="380"/>
      <c r="AD126" s="385"/>
      <c r="AE126" s="378"/>
      <c r="AF126" s="378" t="s">
        <v>388</v>
      </c>
    </row>
    <row customHeight="true" ht="22.61904761904762" r="127">
      <c r="A127" s="406"/>
      <c r="B127" s="422" t="s">
        <v>393</v>
      </c>
      <c r="C127" s="420" t="s">
        <v>369</v>
      </c>
      <c r="D127" s="379" t="s">
        <v>370</v>
      </c>
      <c r="E127" s="380">
        <v>144.58</v>
      </c>
      <c r="F127" s="381">
        <f>E127+E128</f>
      </c>
      <c r="G127" s="380">
        <v>1078</v>
      </c>
      <c r="H127" s="382">
        <v>24</v>
      </c>
      <c r="I127" s="383">
        <f t="shared" si="136"/>
      </c>
      <c r="J127" s="368">
        <f t="shared" si="248"/>
      </c>
      <c r="K127" s="382">
        <v>1</v>
      </c>
      <c r="L127" s="368">
        <f t="shared" si="555"/>
      </c>
      <c r="M127" s="382">
        <v>0</v>
      </c>
      <c r="N127" s="384">
        <f t="shared" si="359"/>
      </c>
      <c r="O127" s="382">
        <v>0</v>
      </c>
      <c r="P127" s="384">
        <f t="shared" si="1038"/>
      </c>
      <c r="Q127" s="385">
        <f>(M127+M128)/(O127+O128)</f>
      </c>
      <c r="R127" s="382">
        <v>10</v>
      </c>
      <c r="S127" s="385">
        <f>(O127+O128)/(K127+K128)</f>
      </c>
      <c r="T127" s="382">
        <v>1</v>
      </c>
      <c r="U127" s="386">
        <f>F127/T127</f>
      </c>
      <c r="V127" s="378">
        <f>(F127+4*500)/T127</f>
      </c>
      <c r="W127" s="368">
        <v>1.1999999999970896</v>
      </c>
      <c r="X127" s="378">
        <f>W127/T127</f>
      </c>
      <c r="Y127" s="385">
        <f>T127/R127</f>
      </c>
      <c r="Z127" s="378">
        <f>W127/F127</f>
      </c>
      <c r="AA127" s="378">
        <f>W127/(F127+500)</f>
      </c>
      <c r="AB127" s="382">
        <v>0</v>
      </c>
      <c r="AC127" s="382">
        <v>0</v>
      </c>
      <c r="AD127" s="385">
        <f>AB127/T127</f>
      </c>
      <c r="AE127" s="378">
        <f>(W127-AC127)/(F127+500)</f>
      </c>
      <c r="AF127" s="378" t="s">
        <v>387</v>
      </c>
    </row>
    <row customHeight="true" ht="22.61904761904762" r="128">
      <c r="A128" s="406"/>
      <c r="B128" s="407"/>
      <c r="C128" s="420"/>
      <c r="D128" s="379" t="s">
        <v>372</v>
      </c>
      <c r="E128" s="380">
        <v>2186.77</v>
      </c>
      <c r="F128" s="381"/>
      <c r="G128" s="380">
        <v>17609</v>
      </c>
      <c r="H128" s="382">
        <v>734</v>
      </c>
      <c r="I128" s="383">
        <f t="shared" si="136"/>
      </c>
      <c r="J128" s="368">
        <f t="shared" si="248"/>
      </c>
      <c r="K128" s="382">
        <v>42</v>
      </c>
      <c r="L128" s="368">
        <f t="shared" si="555"/>
      </c>
      <c r="M128" s="382">
        <v>0</v>
      </c>
      <c r="N128" s="384">
        <f t="shared" si="359"/>
      </c>
      <c r="O128" s="382">
        <v>7</v>
      </c>
      <c r="P128" s="384">
        <f t="shared" si="1038"/>
      </c>
      <c r="Q128" s="385"/>
      <c r="R128" s="380"/>
      <c r="S128" s="385"/>
      <c r="T128" s="380"/>
      <c r="U128" s="386"/>
      <c r="V128" s="378"/>
      <c r="W128" s="368"/>
      <c r="X128" s="378"/>
      <c r="Y128" s="385"/>
      <c r="Z128" s="378"/>
      <c r="AA128" s="378"/>
      <c r="AB128" s="380"/>
      <c r="AC128" s="380"/>
      <c r="AD128" s="385"/>
      <c r="AE128" s="378"/>
      <c r="AF128" s="378" t="s">
        <v>388</v>
      </c>
    </row>
    <row customHeight="true" ht="22.61904761904762" r="129">
      <c r="A129" s="406"/>
      <c r="B129" s="422" t="s">
        <v>394</v>
      </c>
      <c r="C129" s="420" t="s">
        <v>369</v>
      </c>
      <c r="D129" s="379" t="s">
        <v>370</v>
      </c>
      <c r="E129" s="380">
        <v>277.48</v>
      </c>
      <c r="F129" s="381">
        <f>E129+E130</f>
      </c>
      <c r="G129" s="380">
        <v>1432</v>
      </c>
      <c r="H129" s="382">
        <v>53</v>
      </c>
      <c r="I129" s="383">
        <f t="shared" si="136"/>
      </c>
      <c r="J129" s="368">
        <f t="shared" si="248"/>
      </c>
      <c r="K129" s="382">
        <v>4</v>
      </c>
      <c r="L129" s="368">
        <f t="shared" si="555"/>
      </c>
      <c r="M129" s="382">
        <v>0</v>
      </c>
      <c r="N129" s="384">
        <f t="shared" si="359"/>
      </c>
      <c r="O129" s="382">
        <v>0</v>
      </c>
      <c r="P129" s="384">
        <f t="shared" si="1038"/>
      </c>
      <c r="Q129" s="385">
        <f>(M129+M130)/(O129+O130)</f>
      </c>
      <c r="R129" s="382">
        <v>11</v>
      </c>
      <c r="S129" s="385">
        <f>(O129+O130)/(K129+K130)</f>
      </c>
      <c r="T129" s="382">
        <v>3</v>
      </c>
      <c r="U129" s="386">
        <f>F129/T129</f>
      </c>
      <c r="V129" s="378">
        <f>(F129+4*500)/T129</f>
      </c>
      <c r="W129" s="368">
        <v>5124</v>
      </c>
      <c r="X129" s="378">
        <f>W129/T129</f>
      </c>
      <c r="Y129" s="385">
        <f>T129/R129</f>
      </c>
      <c r="Z129" s="378">
        <f>W129/F129</f>
      </c>
      <c r="AA129" s="378">
        <f>W129/(F129+500)</f>
      </c>
      <c r="AB129" s="382">
        <v>1</v>
      </c>
      <c r="AC129" s="382">
        <v>2088</v>
      </c>
      <c r="AD129" s="385">
        <f>AB129/T129</f>
      </c>
      <c r="AE129" s="378">
        <f>(W129-AC129)/(F129+500)</f>
      </c>
      <c r="AF129" s="378" t="s">
        <v>387</v>
      </c>
    </row>
    <row customHeight="true" ht="22.61904761904762" r="130">
      <c r="A130" s="406"/>
      <c r="B130" s="407"/>
      <c r="C130" s="420"/>
      <c r="D130" s="379" t="s">
        <v>372</v>
      </c>
      <c r="E130" s="380">
        <v>2753.53</v>
      </c>
      <c r="F130" s="381"/>
      <c r="G130" s="380">
        <v>21058</v>
      </c>
      <c r="H130" s="382">
        <v>881</v>
      </c>
      <c r="I130" s="383">
        <f t="shared" si="136"/>
      </c>
      <c r="J130" s="368">
        <f t="shared" si="248"/>
      </c>
      <c r="K130" s="382">
        <v>38</v>
      </c>
      <c r="L130" s="368">
        <f t="shared" si="555"/>
      </c>
      <c r="M130" s="382">
        <v>2</v>
      </c>
      <c r="N130" s="384">
        <f t="shared" si="359"/>
      </c>
      <c r="O130" s="382">
        <v>6</v>
      </c>
      <c r="P130" s="384">
        <f t="shared" si="1038"/>
      </c>
      <c r="Q130" s="385"/>
      <c r="R130" s="380"/>
      <c r="S130" s="385"/>
      <c r="T130" s="380"/>
      <c r="U130" s="386"/>
      <c r="V130" s="378"/>
      <c r="W130" s="368"/>
      <c r="X130" s="378"/>
      <c r="Y130" s="385"/>
      <c r="Z130" s="378"/>
      <c r="AA130" s="378"/>
      <c r="AB130" s="380"/>
      <c r="AC130" s="380"/>
      <c r="AD130" s="385"/>
      <c r="AE130" s="378"/>
      <c r="AF130" s="378" t="s">
        <v>388</v>
      </c>
    </row>
    <row customHeight="true" ht="22.61904761904762" r="131">
      <c r="A131" s="406"/>
      <c r="B131" s="370" t="s">
        <v>378</v>
      </c>
      <c r="C131" s="370"/>
      <c r="D131" s="370"/>
      <c r="E131" s="366">
        <f>SUM(E123:E130)</f>
      </c>
      <c r="F131" s="366">
        <f>SUM(F123:F130)</f>
      </c>
      <c r="G131" s="366">
        <f>SUM(G123:G130)</f>
      </c>
      <c r="H131" s="366">
        <f>SUM(H123:H130)</f>
      </c>
      <c r="I131" s="371">
        <f t="shared" si="136"/>
      </c>
      <c r="J131" s="367">
        <f t="shared" si="248"/>
      </c>
      <c r="K131" s="366">
        <f>SUM(K123:K130)</f>
      </c>
      <c r="L131" s="367">
        <f t="shared" si="555"/>
      </c>
      <c r="M131" s="366">
        <f>SUM(M123:M130)</f>
      </c>
      <c r="N131" s="372">
        <f t="shared" si="359"/>
      </c>
      <c r="O131" s="366">
        <f>SUM(O123:O130)</f>
      </c>
      <c r="P131" s="372">
        <f t="shared" si="1038"/>
      </c>
      <c r="Q131" s="373">
        <f>M131/O131</f>
      </c>
      <c r="R131" s="366">
        <f>SUM(R123:R130)</f>
      </c>
      <c r="S131" s="373">
        <f>(O131+O131)/(K131+K131)</f>
      </c>
      <c r="T131" s="366">
        <f>SUM(T123:T130)</f>
      </c>
      <c r="U131" s="374">
        <f t="shared" ref="U131:U132" si="13">F131/T131</f>
      </c>
      <c r="V131" s="375">
        <f t="shared" ref="V131:V132" si="597">(F131+4*500)/T131</f>
      </c>
      <c r="W131" s="367">
        <f>SUM(W123:W130)</f>
      </c>
      <c r="X131" s="376">
        <f t="shared" ref="X131:X132" si="647">W131/T131</f>
      </c>
      <c r="Y131" s="373">
        <f t="shared" ref="Y131:Y132" si="781">T131/R131</f>
      </c>
      <c r="Z131" s="375">
        <f t="shared" ref="Z131:Z132" si="915">W131/F131</f>
      </c>
      <c r="AA131" s="375">
        <f>W131/(F131+COUNT(W123:W130)*500)</f>
      </c>
      <c r="AB131" s="366">
        <f>SUM(AB123:AB130)</f>
      </c>
      <c r="AC131" s="366">
        <f>SUM(AC123:AC130)</f>
      </c>
      <c r="AD131" s="373">
        <f t="shared" ref="AD131:AD132" si="432">AB131/T131</f>
      </c>
      <c r="AE131" s="377">
        <f>(W131-AC131)/(F131+COUNT(W123:W130)*500)</f>
      </c>
      <c r="AF131" s="378"/>
    </row>
    <row customHeight="true" ht="22.61904761904762" r="132">
      <c r="A132" s="406"/>
      <c r="B132" s="422" t="s">
        <v>395</v>
      </c>
      <c r="C132" s="408" t="s">
        <v>384</v>
      </c>
      <c r="D132" s="379" t="s">
        <v>370</v>
      </c>
      <c r="E132" s="380">
        <v>604.7</v>
      </c>
      <c r="F132" s="381">
        <f>E132+E133</f>
      </c>
      <c r="G132" s="380">
        <v>2783</v>
      </c>
      <c r="H132" s="382">
        <v>106</v>
      </c>
      <c r="I132" s="383">
        <f t="shared" si="136"/>
      </c>
      <c r="J132" s="368">
        <f t="shared" si="248"/>
      </c>
      <c r="K132" s="382">
        <v>9</v>
      </c>
      <c r="L132" s="368">
        <f t="shared" si="555"/>
      </c>
      <c r="M132" s="382">
        <v>1</v>
      </c>
      <c r="N132" s="384">
        <f t="shared" si="359"/>
      </c>
      <c r="O132" s="382">
        <v>2</v>
      </c>
      <c r="P132" s="384">
        <f t="shared" si="1038"/>
      </c>
      <c r="Q132" s="385">
        <f>(M132+M133)/(O132+O133)</f>
      </c>
      <c r="R132" s="382">
        <v>11</v>
      </c>
      <c r="S132" s="385">
        <f>(O132+O133)/(K132+K133)</f>
      </c>
      <c r="T132" s="382">
        <v>3</v>
      </c>
      <c r="U132" s="386">
        <f t="shared" si="13"/>
      </c>
      <c r="V132" s="378">
        <f t="shared" si="597"/>
      </c>
      <c r="W132" s="368">
        <v>5520</v>
      </c>
      <c r="X132" s="378">
        <f t="shared" si="647"/>
      </c>
      <c r="Y132" s="385">
        <f t="shared" si="781"/>
      </c>
      <c r="Z132" s="378">
        <f t="shared" si="915"/>
      </c>
      <c r="AA132" s="378">
        <f>W132/(F132+500)</f>
      </c>
      <c r="AB132" s="382">
        <v>1</v>
      </c>
      <c r="AC132" s="382">
        <v>396</v>
      </c>
      <c r="AD132" s="385">
        <f t="shared" si="432"/>
      </c>
      <c r="AE132" s="378">
        <f>(W132-AC132)/(F132+500)</f>
      </c>
      <c r="AF132" s="378" t="s">
        <v>387</v>
      </c>
    </row>
    <row customHeight="true" ht="22.61904761904762" r="133">
      <c r="A133" s="406"/>
      <c r="B133" s="407"/>
      <c r="C133" s="408"/>
      <c r="D133" s="379" t="s">
        <v>372</v>
      </c>
      <c r="E133" s="380">
        <v>3672.54</v>
      </c>
      <c r="F133" s="381"/>
      <c r="G133" s="380">
        <v>26526</v>
      </c>
      <c r="H133" s="382">
        <v>1026</v>
      </c>
      <c r="I133" s="383">
        <f t="shared" si="136"/>
      </c>
      <c r="J133" s="368">
        <f t="shared" si="248"/>
      </c>
      <c r="K133" s="382">
        <v>57</v>
      </c>
      <c r="L133" s="368">
        <f t="shared" si="555"/>
      </c>
      <c r="M133" s="382">
        <v>3</v>
      </c>
      <c r="N133" s="384">
        <f t="shared" si="359"/>
      </c>
      <c r="O133" s="382">
        <v>7</v>
      </c>
      <c r="P133" s="384">
        <f t="shared" si="1038"/>
      </c>
      <c r="Q133" s="385"/>
      <c r="R133" s="380"/>
      <c r="S133" s="385"/>
      <c r="T133" s="380"/>
      <c r="U133" s="386"/>
      <c r="V133" s="378"/>
      <c r="W133" s="368"/>
      <c r="X133" s="378"/>
      <c r="Y133" s="385"/>
      <c r="Z133" s="378"/>
      <c r="AA133" s="378"/>
      <c r="AB133" s="382"/>
      <c r="AC133" s="380"/>
      <c r="AD133" s="385"/>
      <c r="AE133" s="378"/>
      <c r="AF133" s="378" t="s">
        <v>388</v>
      </c>
    </row>
    <row customHeight="true" ht="22.61904761904762" r="134">
      <c r="A134" s="406"/>
      <c r="B134" s="407" t="s">
        <v>397</v>
      </c>
      <c r="C134" s="408" t="s">
        <v>384</v>
      </c>
      <c r="D134" s="379" t="s">
        <v>370</v>
      </c>
      <c r="E134" s="380">
        <v>430.51</v>
      </c>
      <c r="F134" s="381">
        <f>E134+E135</f>
      </c>
      <c r="G134" s="380">
        <v>2321</v>
      </c>
      <c r="H134" s="382">
        <v>76</v>
      </c>
      <c r="I134" s="383">
        <f t="shared" si="136"/>
      </c>
      <c r="J134" s="368">
        <f t="shared" si="248"/>
      </c>
      <c r="K134" s="382">
        <v>3</v>
      </c>
      <c r="L134" s="368">
        <f t="shared" si="555"/>
      </c>
      <c r="M134" s="382">
        <v>0</v>
      </c>
      <c r="N134" s="384">
        <f t="shared" si="359"/>
      </c>
      <c r="O134" s="382">
        <v>1</v>
      </c>
      <c r="P134" s="384">
        <f t="shared" si="1038"/>
      </c>
      <c r="Q134" s="385">
        <f>(M134+M135)/(O134+O135)</f>
      </c>
      <c r="R134" s="382">
        <v>16</v>
      </c>
      <c r="S134" s="385">
        <f>(O134+O135)/(K134+K135)</f>
      </c>
      <c r="T134" s="382">
        <v>4</v>
      </c>
      <c r="U134" s="386">
        <f>F134/T134</f>
      </c>
      <c r="V134" s="378">
        <f>(F134+4*500)/T134</f>
      </c>
      <c r="W134" s="368">
        <v>4005.600000000006</v>
      </c>
      <c r="X134" s="378">
        <f>W134/T134</f>
      </c>
      <c r="Y134" s="385">
        <f>T134/R134</f>
      </c>
      <c r="Z134" s="378">
        <f>W134/F134</f>
      </c>
      <c r="AA134" s="378">
        <f>W134/(F134+500)</f>
      </c>
      <c r="AB134" s="382">
        <v>0</v>
      </c>
      <c r="AC134" s="382">
        <v>0</v>
      </c>
      <c r="AD134" s="385">
        <f>AB134/T134</f>
      </c>
      <c r="AE134" s="378">
        <f>(W134-AC134)/(F134+500)</f>
      </c>
      <c r="AF134" s="378" t="s">
        <v>387</v>
      </c>
    </row>
    <row customHeight="true" ht="22.61904761904762" r="135">
      <c r="A135" s="406"/>
      <c r="B135" s="407"/>
      <c r="C135" s="408"/>
      <c r="D135" s="379" t="s">
        <v>372</v>
      </c>
      <c r="E135" s="380">
        <v>3101.49</v>
      </c>
      <c r="F135" s="381"/>
      <c r="G135" s="380">
        <v>24688</v>
      </c>
      <c r="H135" s="382">
        <v>1009</v>
      </c>
      <c r="I135" s="383">
        <f t="shared" si="136"/>
      </c>
      <c r="J135" s="368">
        <f t="shared" si="248"/>
      </c>
      <c r="K135" s="382">
        <v>64</v>
      </c>
      <c r="L135" s="368">
        <f t="shared" si="555"/>
      </c>
      <c r="M135" s="382">
        <v>3</v>
      </c>
      <c r="N135" s="384">
        <f t="shared" si="359"/>
      </c>
      <c r="O135" s="382">
        <v>8</v>
      </c>
      <c r="P135" s="384">
        <f t="shared" si="1038"/>
      </c>
      <c r="Q135" s="385"/>
      <c r="R135" s="382"/>
      <c r="S135" s="385"/>
      <c r="T135" s="382"/>
      <c r="U135" s="386"/>
      <c r="V135" s="378"/>
      <c r="W135" s="368"/>
      <c r="X135" s="378"/>
      <c r="Y135" s="385"/>
      <c r="Z135" s="378"/>
      <c r="AA135" s="378"/>
      <c r="AB135" s="382"/>
      <c r="AC135" s="382"/>
      <c r="AD135" s="385"/>
      <c r="AE135" s="378"/>
      <c r="AF135" s="378" t="s">
        <v>388</v>
      </c>
    </row>
    <row customHeight="true" ht="22.61904761904762" r="136">
      <c r="A136" s="406"/>
      <c r="B136" s="407" t="s">
        <v>398</v>
      </c>
      <c r="C136" s="408" t="s">
        <v>384</v>
      </c>
      <c r="D136" s="379" t="s">
        <v>370</v>
      </c>
      <c r="E136" s="380">
        <v>682.93</v>
      </c>
      <c r="F136" s="381">
        <f>E136+E137</f>
      </c>
      <c r="G136" s="380">
        <v>2969</v>
      </c>
      <c r="H136" s="382">
        <v>75</v>
      </c>
      <c r="I136" s="383">
        <f t="shared" si="136"/>
      </c>
      <c r="J136" s="368">
        <f t="shared" si="248"/>
      </c>
      <c r="K136" s="382">
        <v>2</v>
      </c>
      <c r="L136" s="368">
        <f t="shared" si="555"/>
      </c>
      <c r="M136" s="382">
        <v>1</v>
      </c>
      <c r="N136" s="384">
        <f t="shared" si="359"/>
      </c>
      <c r="O136" s="382">
        <v>2</v>
      </c>
      <c r="P136" s="384">
        <f t="shared" si="1038"/>
      </c>
      <c r="Q136" s="385">
        <f>(M136+M137)/(O136+O137)</f>
      </c>
      <c r="R136" s="382">
        <v>15</v>
      </c>
      <c r="S136" s="385">
        <f>(O136+O137)/(K136+K137)</f>
      </c>
      <c r="T136" s="382">
        <v>3</v>
      </c>
      <c r="U136" s="386">
        <f>F136/T136</f>
      </c>
      <c r="V136" s="378">
        <f>(F136+4*500)/T136</f>
      </c>
      <c r="W136" s="368">
        <v>3024</v>
      </c>
      <c r="X136" s="378">
        <f>W136/T136</f>
      </c>
      <c r="Y136" s="385">
        <f>T136/R136</f>
      </c>
      <c r="Z136" s="378">
        <f>W136/F136</f>
      </c>
      <c r="AA136" s="378">
        <f>W136/(F136+500)</f>
      </c>
      <c r="AB136" s="382">
        <v>0</v>
      </c>
      <c r="AC136" s="382">
        <v>0</v>
      </c>
      <c r="AD136" s="385">
        <f>AB136/T136</f>
      </c>
      <c r="AE136" s="378">
        <f>(W136-AC136)/(F136+500)</f>
      </c>
      <c r="AF136" s="378" t="s">
        <v>387</v>
      </c>
    </row>
    <row customHeight="true" ht="22.61904761904762" r="137">
      <c r="A137" s="406"/>
      <c r="B137" s="407"/>
      <c r="C137" s="408"/>
      <c r="D137" s="379" t="s">
        <v>372</v>
      </c>
      <c r="E137" s="382">
        <v>3586.53</v>
      </c>
      <c r="F137" s="381"/>
      <c r="G137" s="380">
        <v>35814</v>
      </c>
      <c r="H137" s="382">
        <v>1800</v>
      </c>
      <c r="I137" s="383">
        <f t="shared" si="136"/>
      </c>
      <c r="J137" s="368">
        <f t="shared" si="248"/>
      </c>
      <c r="K137" s="382">
        <v>83</v>
      </c>
      <c r="L137" s="368">
        <f t="shared" si="555"/>
      </c>
      <c r="M137" s="382">
        <v>2</v>
      </c>
      <c r="N137" s="384">
        <f t="shared" si="359"/>
      </c>
      <c r="O137" s="382">
        <v>6</v>
      </c>
      <c r="P137" s="384">
        <f t="shared" si="1038"/>
      </c>
      <c r="Q137" s="385"/>
      <c r="R137" s="382"/>
      <c r="S137" s="385"/>
      <c r="T137" s="382"/>
      <c r="U137" s="386"/>
      <c r="V137" s="378"/>
      <c r="W137" s="368"/>
      <c r="X137" s="378"/>
      <c r="Y137" s="385"/>
      <c r="Z137" s="378"/>
      <c r="AA137" s="378"/>
      <c r="AB137" s="382"/>
      <c r="AC137" s="382"/>
      <c r="AD137" s="385"/>
      <c r="AE137" s="378"/>
      <c r="AF137" s="378" t="s">
        <v>388</v>
      </c>
    </row>
    <row customHeight="true" ht="22.61904761904762" r="138">
      <c r="A138" s="406"/>
      <c r="B138" s="407" t="s">
        <v>399</v>
      </c>
      <c r="C138" s="408" t="s">
        <v>384</v>
      </c>
      <c r="D138" s="379" t="s">
        <v>370</v>
      </c>
      <c r="E138" s="382">
        <v>501.51</v>
      </c>
      <c r="F138" s="381">
        <f>E138+E139</f>
      </c>
      <c r="G138" s="380">
        <v>1878</v>
      </c>
      <c r="H138" s="382">
        <v>47</v>
      </c>
      <c r="I138" s="383">
        <f t="shared" si="136"/>
      </c>
      <c r="J138" s="368">
        <f t="shared" si="248"/>
      </c>
      <c r="K138" s="382">
        <v>2</v>
      </c>
      <c r="L138" s="368">
        <f t="shared" si="555"/>
      </c>
      <c r="M138" s="382">
        <v>1</v>
      </c>
      <c r="N138" s="384">
        <f t="shared" si="359"/>
      </c>
      <c r="O138" s="382">
        <v>1</v>
      </c>
      <c r="P138" s="384">
        <f t="shared" si="1038"/>
      </c>
      <c r="Q138" s="385">
        <f>(M138+M139)/(O138+O139)</f>
      </c>
      <c r="R138" s="382">
        <v>7</v>
      </c>
      <c r="S138" s="385">
        <f>(O138+O139)/(K138+K139)</f>
      </c>
      <c r="T138" s="382">
        <v>3</v>
      </c>
      <c r="U138" s="386">
        <f>F138/T138</f>
      </c>
      <c r="V138" s="378">
        <f>(F138+4*500)/T138</f>
      </c>
      <c r="W138" s="368">
        <v>3540</v>
      </c>
      <c r="X138" s="378">
        <f>W138/T138</f>
      </c>
      <c r="Y138" s="385">
        <f>T138/R138</f>
      </c>
      <c r="Z138" s="378">
        <f>W138/F138</f>
      </c>
      <c r="AA138" s="378">
        <f>W138/(F138+500)</f>
      </c>
      <c r="AB138" s="382">
        <v>0</v>
      </c>
      <c r="AC138" s="382">
        <v>0</v>
      </c>
      <c r="AD138" s="385">
        <f>AB138/T138</f>
      </c>
      <c r="AE138" s="378">
        <f>(W138-AC138)/(F138+500)</f>
      </c>
      <c r="AF138" s="378" t="s">
        <v>387</v>
      </c>
    </row>
    <row customHeight="true" ht="22.61904761904762" r="139">
      <c r="A139" s="406"/>
      <c r="B139" s="407"/>
      <c r="C139" s="408"/>
      <c r="D139" s="379" t="s">
        <v>372</v>
      </c>
      <c r="E139" s="380">
        <v>1119.92</v>
      </c>
      <c r="F139" s="381"/>
      <c r="G139" s="380">
        <v>14993</v>
      </c>
      <c r="H139" s="382">
        <v>859</v>
      </c>
      <c r="I139" s="383">
        <f t="shared" si="136"/>
      </c>
      <c r="J139" s="368">
        <f t="shared" si="248"/>
      </c>
      <c r="K139" s="382">
        <v>29</v>
      </c>
      <c r="L139" s="368">
        <f t="shared" si="555"/>
      </c>
      <c r="M139" s="382">
        <v>2</v>
      </c>
      <c r="N139" s="384">
        <f t="shared" si="359"/>
      </c>
      <c r="O139" s="382">
        <v>3</v>
      </c>
      <c r="P139" s="384">
        <f t="shared" si="1038"/>
      </c>
      <c r="Q139" s="385"/>
      <c r="R139" s="382"/>
      <c r="S139" s="385"/>
      <c r="T139" s="382"/>
      <c r="U139" s="386"/>
      <c r="V139" s="378"/>
      <c r="W139" s="368"/>
      <c r="X139" s="378"/>
      <c r="Y139" s="385"/>
      <c r="Z139" s="378"/>
      <c r="AA139" s="378"/>
      <c r="AB139" s="382"/>
      <c r="AC139" s="382"/>
      <c r="AD139" s="385"/>
      <c r="AE139" s="378"/>
      <c r="AF139" s="378" t="s">
        <v>388</v>
      </c>
    </row>
    <row customHeight="true" ht="22.61904761904762" r="140">
      <c r="A140" s="406"/>
      <c r="B140" s="370" t="s">
        <v>378</v>
      </c>
      <c r="C140" s="370"/>
      <c r="D140" s="370"/>
      <c r="E140" s="366">
        <f>SUM(E132:E139)</f>
      </c>
      <c r="F140" s="366">
        <f>SUM(F132:F139)</f>
      </c>
      <c r="G140" s="366">
        <f>SUM(G132:G139)</f>
      </c>
      <c r="H140" s="366">
        <f>SUM(H132:H139)</f>
      </c>
      <c r="I140" s="371">
        <f t="shared" si="136"/>
      </c>
      <c r="J140" s="367">
        <f t="shared" si="248"/>
      </c>
      <c r="K140" s="366">
        <f>SUM(K132:K139)</f>
      </c>
      <c r="L140" s="367">
        <f t="shared" si="555"/>
      </c>
      <c r="M140" s="366">
        <f>SUM(M132:M139)</f>
      </c>
      <c r="N140" s="372">
        <f t="shared" si="359"/>
      </c>
      <c r="O140" s="366">
        <f>SUM(O132:O139)</f>
      </c>
      <c r="P140" s="372">
        <f t="shared" si="1038"/>
      </c>
      <c r="Q140" s="373">
        <f t="shared" ref="Q140:Q141" si="390">M140/O140</f>
      </c>
      <c r="R140" s="366">
        <f>SUM(R132:R139)</f>
      </c>
      <c r="S140" s="373">
        <f t="shared" ref="S140:S141" si="1069">(O140+O140)/(K140+K140)</f>
      </c>
      <c r="T140" s="366">
        <f>SUM(T132:T139)</f>
      </c>
      <c r="U140" s="374">
        <f t="shared" ref="U140:U141" si="14">F140/T140</f>
      </c>
      <c r="V140" s="375">
        <f t="shared" ref="V140:V141" si="598">(F140+4*500)/T140</f>
      </c>
      <c r="W140" s="367">
        <f>SUM(W132:W139)</f>
      </c>
      <c r="X140" s="376">
        <f t="shared" ref="X140:X141" si="648">W140/T140</f>
      </c>
      <c r="Y140" s="373">
        <f t="shared" ref="Y140:Y141" si="782">T140/R140</f>
      </c>
      <c r="Z140" s="375">
        <f t="shared" ref="Z140:Z141" si="916">W140/F140</f>
      </c>
      <c r="AA140" s="375">
        <f>W140/(F140+COUNT(W132:W139)*500)</f>
      </c>
      <c r="AB140" s="366">
        <f>SUM(AB132:AB139)</f>
      </c>
      <c r="AC140" s="366">
        <f>SUM(AC132:AC139)</f>
      </c>
      <c r="AD140" s="373">
        <f t="shared" ref="AD140:AD141" si="433">AB140/T140</f>
      </c>
      <c r="AE140" s="377">
        <f>(W140-AC140)/(F140+COUNT(W132:W139)*500)</f>
      </c>
      <c r="AF140" s="378"/>
    </row>
    <row customHeight="true" ht="22.61904761904762" r="141">
      <c r="A141" s="406"/>
      <c r="B141" s="411" t="s">
        <v>400</v>
      </c>
      <c r="C141" s="411"/>
      <c r="D141" s="411"/>
      <c r="E141" s="412">
        <f>E104+E113+E122+E140+E131</f>
      </c>
      <c r="F141" s="412">
        <f>F104+F113+F122+F140+F131</f>
      </c>
      <c r="G141" s="412">
        <f>G104+G113+G122+G140+G131</f>
      </c>
      <c r="H141" s="412">
        <f>H104+H113+H122+H140+H131</f>
      </c>
      <c r="I141" s="413">
        <f t="shared" si="136"/>
      </c>
      <c r="J141" s="414">
        <f t="shared" si="248"/>
      </c>
      <c r="K141" s="412">
        <f>K104+K113+K122+K140+K131</f>
      </c>
      <c r="L141" s="414">
        <f t="shared" si="555"/>
      </c>
      <c r="M141" s="412">
        <f>M104+M113+M122+M140+M131</f>
      </c>
      <c r="N141" s="415">
        <f t="shared" si="359"/>
      </c>
      <c r="O141" s="412">
        <f>O104+O113+O122+O140+O131</f>
      </c>
      <c r="P141" s="415">
        <f t="shared" si="1038"/>
      </c>
      <c r="Q141" s="416">
        <f t="shared" si="390"/>
      </c>
      <c r="R141" s="412">
        <f>R104+R113+R122+R140+R131</f>
      </c>
      <c r="S141" s="416">
        <f t="shared" si="1069"/>
      </c>
      <c r="T141" s="412">
        <f>T104+T113+T122+T140+T131</f>
      </c>
      <c r="U141" s="417">
        <f t="shared" si="14"/>
      </c>
      <c r="V141" s="418">
        <f t="shared" si="598"/>
      </c>
      <c r="W141" s="417">
        <f>W104+W113+W122+W140+W131</f>
      </c>
      <c r="X141" s="418">
        <f t="shared" si="648"/>
      </c>
      <c r="Y141" s="416">
        <f t="shared" si="782"/>
      </c>
      <c r="Z141" s="418">
        <f t="shared" si="916"/>
      </c>
      <c r="AA141" s="418">
        <f>W141/(F141+COUNT(W98:W103,W105:W112,W114:W121,W123:W130,W132:W139)*500)</f>
      </c>
      <c r="AB141" s="412">
        <f>AB104+AB113+AB122+AB140+AB131</f>
      </c>
      <c r="AC141" s="418">
        <f>AC104+AC113+AC122+AC140+AC131</f>
      </c>
      <c r="AD141" s="416">
        <f t="shared" si="433"/>
      </c>
      <c r="AE141" s="418">
        <f>(W141-AC141)/(F141+COUNT(W98:W103,W105:W112,W114:W121,W123:W130,W132:W139)*500)</f>
      </c>
      <c r="AF141" s="378"/>
    </row>
    <row customHeight="true" ht="22.61904761904762" r="142">
      <c r="A142" s="396" t="s">
        <v>335</v>
      </c>
      <c r="B142" s="397" t="s">
        <v>336</v>
      </c>
      <c r="C142" s="397" t="s">
        <v>337</v>
      </c>
      <c r="D142" s="397" t="s">
        <v>338</v>
      </c>
      <c r="E142" s="398" t="s">
        <v>339</v>
      </c>
      <c r="F142" s="397" t="s">
        <v>340</v>
      </c>
      <c r="G142" s="397" t="s">
        <v>341</v>
      </c>
      <c r="H142" s="397" t="s">
        <v>342</v>
      </c>
      <c r="I142" s="399" t="s">
        <v>343</v>
      </c>
      <c r="J142" s="400" t="s">
        <v>344</v>
      </c>
      <c r="K142" s="397" t="s">
        <v>345</v>
      </c>
      <c r="L142" s="400" t="s">
        <v>346</v>
      </c>
      <c r="M142" s="397" t="s">
        <v>347</v>
      </c>
      <c r="N142" s="401" t="s">
        <v>348</v>
      </c>
      <c r="O142" s="397" t="s">
        <v>349</v>
      </c>
      <c r="P142" s="401" t="s">
        <v>350</v>
      </c>
      <c r="Q142" s="399" t="s">
        <v>351</v>
      </c>
      <c r="R142" s="402" t="s">
        <v>352</v>
      </c>
      <c r="S142" s="403" t="s">
        <v>353</v>
      </c>
      <c r="T142" s="402" t="s">
        <v>354</v>
      </c>
      <c r="U142" s="404" t="s">
        <v>355</v>
      </c>
      <c r="V142" s="405" t="s">
        <v>356</v>
      </c>
      <c r="W142" s="404" t="s">
        <v>357</v>
      </c>
      <c r="X142" s="405" t="s">
        <v>358</v>
      </c>
      <c r="Y142" s="403" t="s">
        <v>359</v>
      </c>
      <c r="Z142" s="405" t="s">
        <v>360</v>
      </c>
      <c r="AA142" s="405" t="s">
        <v>361</v>
      </c>
      <c r="AB142" s="405" t="s">
        <v>362</v>
      </c>
      <c r="AC142" s="402" t="s">
        <v>363</v>
      </c>
      <c r="AD142" s="403" t="s">
        <v>364</v>
      </c>
      <c r="AE142" s="405" t="s">
        <v>365</v>
      </c>
      <c r="AF142" s="405" t="s">
        <v>366</v>
      </c>
    </row>
    <row customHeight="true" ht="22.61904761904762" r="143">
      <c r="A143" s="419" t="s">
        <v>406</v>
      </c>
      <c r="B143" s="407" t="s">
        <v>368</v>
      </c>
      <c r="C143" s="420" t="s">
        <v>405</v>
      </c>
      <c r="D143" s="379" t="s">
        <v>370</v>
      </c>
      <c r="E143" s="382">
        <v>921.59</v>
      </c>
      <c r="F143" s="381">
        <f>E143+E144</f>
      </c>
      <c r="G143" s="382">
        <v>3672</v>
      </c>
      <c r="H143" s="382">
        <v>118</v>
      </c>
      <c r="I143" s="383">
        <f t="shared" ref="I143:I188" si="137">H143/G143</f>
      </c>
      <c r="J143" s="368">
        <f t="shared" ref="J143:J188" si="249">(E143/G143)*1000</f>
      </c>
      <c r="K143" s="382">
        <v>9</v>
      </c>
      <c r="L143" s="368">
        <v>0</v>
      </c>
      <c r="M143" s="382">
        <v>0</v>
      </c>
      <c r="N143" s="384">
        <f t="shared" ref="N143:N188" si="360">E143/M143</f>
      </c>
      <c r="O143" s="382">
        <v>0</v>
      </c>
      <c r="P143" s="384">
        <f t="shared" ref="P143:P188" si="1039">E143/O143</f>
      </c>
      <c r="Q143" s="385">
        <f>(M143+M144)/(O143+O144)</f>
      </c>
      <c r="R143" s="382">
        <v>8</v>
      </c>
      <c r="S143" s="385">
        <f>(O143+O144)/(K143+K144)</f>
      </c>
      <c r="T143" s="382">
        <v>0</v>
      </c>
      <c r="U143" s="386">
        <f>F143/T143</f>
      </c>
      <c r="V143" s="378">
        <f>(F143+4*500)/T143</f>
      </c>
      <c r="W143" s="387">
        <v>0</v>
      </c>
      <c r="X143" s="378">
        <f>W143/T143</f>
      </c>
      <c r="Y143" s="385">
        <f>T143/R143</f>
      </c>
      <c r="Z143" s="378">
        <f>W143/F143</f>
      </c>
      <c r="AA143" s="378">
        <f>W143/(F143+500)</f>
      </c>
      <c r="AB143" s="382">
        <v>0</v>
      </c>
      <c r="AC143" s="382">
        <v>0</v>
      </c>
      <c r="AD143" s="385">
        <f>AB143/T143</f>
      </c>
      <c r="AE143" s="378">
        <f>(W149-AC143)/(F143+500)</f>
      </c>
      <c r="AF143" s="378" t="s">
        <v>371</v>
      </c>
    </row>
    <row customHeight="true" ht="22.61904761904762" r="144">
      <c r="A144" s="419"/>
      <c r="B144" s="407"/>
      <c r="C144" s="420"/>
      <c r="D144" s="379" t="s">
        <v>372</v>
      </c>
      <c r="E144" s="382">
        <v>2320.85</v>
      </c>
      <c r="F144" s="381"/>
      <c r="G144" s="382">
        <v>18263</v>
      </c>
      <c r="H144" s="382">
        <v>1271</v>
      </c>
      <c r="I144" s="383">
        <f t="shared" si="137"/>
      </c>
      <c r="J144" s="368">
        <f t="shared" si="249"/>
      </c>
      <c r="K144" s="382">
        <v>56</v>
      </c>
      <c r="L144" s="368">
        <v>1</v>
      </c>
      <c r="M144" s="382">
        <v>0</v>
      </c>
      <c r="N144" s="384">
        <f t="shared" si="360"/>
      </c>
      <c r="O144" s="382">
        <v>6</v>
      </c>
      <c r="P144" s="384">
        <f t="shared" si="1039"/>
      </c>
      <c r="Q144" s="385"/>
      <c r="R144" s="382"/>
      <c r="S144" s="385"/>
      <c r="T144" s="382"/>
      <c r="U144" s="386"/>
      <c r="V144" s="378"/>
      <c r="W144" s="368"/>
      <c r="X144" s="378"/>
      <c r="Y144" s="385"/>
      <c r="Z144" s="378"/>
      <c r="AA144" s="378"/>
      <c r="AB144" s="382"/>
      <c r="AC144" s="382"/>
      <c r="AD144" s="385"/>
      <c r="AE144" s="378"/>
      <c r="AF144" s="421" t="s">
        <v>403</v>
      </c>
    </row>
    <row customHeight="true" ht="22.61904761904762" r="145">
      <c r="A145" s="419"/>
      <c r="B145" s="407" t="s">
        <v>374</v>
      </c>
      <c r="C145" s="420" t="s">
        <v>405</v>
      </c>
      <c r="D145" s="379" t="s">
        <v>370</v>
      </c>
      <c r="E145" s="382">
        <v>859.65</v>
      </c>
      <c r="F145" s="381">
        <f>E145+E146</f>
      </c>
      <c r="G145" s="382">
        <v>4891</v>
      </c>
      <c r="H145" s="382">
        <v>141</v>
      </c>
      <c r="I145" s="383">
        <f t="shared" si="137"/>
      </c>
      <c r="J145" s="368">
        <f t="shared" si="249"/>
      </c>
      <c r="K145" s="382">
        <v>7</v>
      </c>
      <c r="L145" s="368">
        <f t="shared" ref="L145:L188" si="556">E145/K145</f>
      </c>
      <c r="M145" s="382">
        <v>0</v>
      </c>
      <c r="N145" s="384">
        <f t="shared" si="360"/>
      </c>
      <c r="O145" s="382">
        <v>0</v>
      </c>
      <c r="P145" s="384">
        <f t="shared" si="1039"/>
      </c>
      <c r="Q145" s="385">
        <f>(M145+M146)/(O145+O146)</f>
      </c>
      <c r="R145" s="382">
        <v>10</v>
      </c>
      <c r="S145" s="385">
        <f>(O145+O146)/(K145+K146)</f>
      </c>
      <c r="T145" s="382">
        <v>2</v>
      </c>
      <c r="U145" s="386">
        <f>F145/T145</f>
      </c>
      <c r="V145" s="378">
        <f>(F145+4*500)/T145</f>
      </c>
      <c r="W145" s="368">
        <v>3036</v>
      </c>
      <c r="X145" s="378">
        <f>W145/T145</f>
      </c>
      <c r="Y145" s="385">
        <f>T145/R145</f>
      </c>
      <c r="Z145" s="378">
        <f>W145/F145</f>
      </c>
      <c r="AA145" s="378">
        <f>W145/(F145+500)</f>
      </c>
      <c r="AB145" s="382">
        <v>1</v>
      </c>
      <c r="AC145" s="382">
        <v>1344</v>
      </c>
      <c r="AD145" s="385">
        <f>AB145/T145</f>
      </c>
      <c r="AE145" s="378">
        <f>(W145-AC145)/(F145+500)</f>
      </c>
      <c r="AF145" s="378" t="s">
        <v>371</v>
      </c>
    </row>
    <row customHeight="true" ht="22.61904761904762" r="146">
      <c r="A146" s="419"/>
      <c r="B146" s="407"/>
      <c r="C146" s="420"/>
      <c r="D146" s="379" t="s">
        <v>372</v>
      </c>
      <c r="E146" s="382">
        <v>3485</v>
      </c>
      <c r="F146" s="381"/>
      <c r="G146" s="382">
        <v>24317</v>
      </c>
      <c r="H146" s="382">
        <v>1320</v>
      </c>
      <c r="I146" s="383">
        <f t="shared" si="137"/>
      </c>
      <c r="J146" s="368">
        <f t="shared" si="249"/>
      </c>
      <c r="K146" s="382">
        <v>108</v>
      </c>
      <c r="L146" s="368">
        <f t="shared" si="556"/>
      </c>
      <c r="M146" s="382">
        <v>2</v>
      </c>
      <c r="N146" s="384">
        <f t="shared" si="360"/>
      </c>
      <c r="O146" s="382">
        <v>10</v>
      </c>
      <c r="P146" s="384">
        <f t="shared" si="1039"/>
      </c>
      <c r="Q146" s="385"/>
      <c r="R146" s="382"/>
      <c r="S146" s="385"/>
      <c r="T146" s="382"/>
      <c r="U146" s="386"/>
      <c r="V146" s="378"/>
      <c r="W146" s="368"/>
      <c r="X146" s="378"/>
      <c r="Y146" s="385"/>
      <c r="Z146" s="378"/>
      <c r="AA146" s="378"/>
      <c r="AB146" s="382"/>
      <c r="AC146" s="380"/>
      <c r="AD146" s="385"/>
      <c r="AE146" s="378"/>
      <c r="AF146" s="421" t="s">
        <v>403</v>
      </c>
    </row>
    <row customHeight="true" ht="22.61904761904762" r="147">
      <c r="A147" s="419"/>
      <c r="B147" s="407" t="s">
        <v>375</v>
      </c>
      <c r="C147" s="420" t="s">
        <v>405</v>
      </c>
      <c r="D147" s="379" t="s">
        <v>370</v>
      </c>
      <c r="E147" s="382">
        <v>487.71</v>
      </c>
      <c r="F147" s="381">
        <f>E147+E148</f>
      </c>
      <c r="G147" s="382">
        <v>2847</v>
      </c>
      <c r="H147" s="382">
        <v>74</v>
      </c>
      <c r="I147" s="383">
        <f t="shared" si="137"/>
      </c>
      <c r="J147" s="368">
        <f t="shared" si="249"/>
      </c>
      <c r="K147" s="382">
        <v>9</v>
      </c>
      <c r="L147" s="368">
        <f t="shared" si="556"/>
      </c>
      <c r="M147" s="382">
        <v>0</v>
      </c>
      <c r="N147" s="384">
        <f t="shared" si="360"/>
      </c>
      <c r="O147" s="382">
        <v>2</v>
      </c>
      <c r="P147" s="384">
        <f t="shared" si="1039"/>
      </c>
      <c r="Q147" s="385">
        <f>(M147+M148)/(O147+O148)</f>
      </c>
      <c r="R147" s="382">
        <v>16</v>
      </c>
      <c r="S147" s="385">
        <f>(O147+O148)/(K147+K148)</f>
      </c>
      <c r="T147" s="382">
        <v>3</v>
      </c>
      <c r="U147" s="386">
        <f>F147/T147</f>
      </c>
      <c r="V147" s="378">
        <f>(F147+4*500)/T147</f>
      </c>
      <c r="W147" s="368">
        <v>1671.6000000000004</v>
      </c>
      <c r="X147" s="378">
        <f>W147/T147</f>
      </c>
      <c r="Y147" s="385">
        <f>T147/R147</f>
      </c>
      <c r="Z147" s="378">
        <f>W147/F147</f>
      </c>
      <c r="AA147" s="378">
        <f>W147/(F147+500)</f>
      </c>
      <c r="AB147" s="382">
        <v>2</v>
      </c>
      <c r="AC147" s="382">
        <v>2088</v>
      </c>
      <c r="AD147" s="385">
        <f>AB147/T147</f>
      </c>
      <c r="AE147" s="378">
        <f>(W147-AC147)/(F147+500)</f>
      </c>
      <c r="AF147" s="378" t="s">
        <v>371</v>
      </c>
    </row>
    <row customHeight="true" ht="22.61904761904762" r="148">
      <c r="A148" s="419"/>
      <c r="B148" s="407"/>
      <c r="C148" s="420"/>
      <c r="D148" s="379" t="s">
        <v>372</v>
      </c>
      <c r="E148" s="380">
        <v>3463.33</v>
      </c>
      <c r="F148" s="381"/>
      <c r="G148" s="382">
        <v>21706</v>
      </c>
      <c r="H148" s="382">
        <v>876</v>
      </c>
      <c r="I148" s="383">
        <f t="shared" si="137"/>
      </c>
      <c r="J148" s="368">
        <f t="shared" si="249"/>
      </c>
      <c r="K148" s="382">
        <v>71</v>
      </c>
      <c r="L148" s="368">
        <f t="shared" si="556"/>
      </c>
      <c r="M148" s="382">
        <v>3</v>
      </c>
      <c r="N148" s="384">
        <f t="shared" si="360"/>
      </c>
      <c r="O148" s="382">
        <v>5</v>
      </c>
      <c r="P148" s="384">
        <f t="shared" si="1039"/>
      </c>
      <c r="Q148" s="385"/>
      <c r="R148" s="382"/>
      <c r="S148" s="385"/>
      <c r="T148" s="382"/>
      <c r="U148" s="386"/>
      <c r="V148" s="378"/>
      <c r="W148" s="368"/>
      <c r="X148" s="378"/>
      <c r="Y148" s="385"/>
      <c r="Z148" s="378"/>
      <c r="AA148" s="378"/>
      <c r="AB148" s="382"/>
      <c r="AC148" s="382"/>
      <c r="AD148" s="385"/>
      <c r="AE148" s="378"/>
      <c r="AF148" s="421" t="s">
        <v>403</v>
      </c>
    </row>
    <row customHeight="true" ht="22.61904761904762" r="149">
      <c r="A149" s="419"/>
      <c r="B149" s="422" t="s">
        <v>404</v>
      </c>
      <c r="C149" s="420" t="s">
        <v>405</v>
      </c>
      <c r="D149" s="379" t="s">
        <v>370</v>
      </c>
      <c r="E149" s="382">
        <v>355.57</v>
      </c>
      <c r="F149" s="409">
        <f>E149+E150</f>
      </c>
      <c r="G149" s="382">
        <v>2737</v>
      </c>
      <c r="H149" s="382">
        <v>68</v>
      </c>
      <c r="I149" s="383">
        <f t="shared" si="137"/>
      </c>
      <c r="J149" s="368">
        <f t="shared" si="249"/>
      </c>
      <c r="K149" s="382">
        <v>3</v>
      </c>
      <c r="L149" s="368">
        <f t="shared" si="556"/>
      </c>
      <c r="M149" s="382">
        <v>0</v>
      </c>
      <c r="N149" s="384">
        <f t="shared" si="360"/>
      </c>
      <c r="O149" s="382">
        <v>1</v>
      </c>
      <c r="P149" s="384">
        <f t="shared" si="1039"/>
      </c>
      <c r="Q149" s="385">
        <f>(M149+M150)/(O149+O150)</f>
      </c>
      <c r="R149" s="382">
        <v>24</v>
      </c>
      <c r="S149" s="385">
        <f>(O149+O150)/(K149+K150)</f>
      </c>
      <c r="T149" s="382">
        <v>3</v>
      </c>
      <c r="U149" s="386">
        <f>F149/T149</f>
      </c>
      <c r="V149" s="378">
        <f>(F149+4*500)/T149</f>
      </c>
      <c r="W149" s="368">
        <v>3202.7999999999993</v>
      </c>
      <c r="X149" s="378">
        <f>W149/T149</f>
      </c>
      <c r="Y149" s="385">
        <f>T149/R149</f>
      </c>
      <c r="Z149" s="378">
        <f>W149/F149</f>
      </c>
      <c r="AA149" s="378">
        <f>W149/(F149+500)</f>
      </c>
      <c r="AB149" s="382">
        <v>2</v>
      </c>
      <c r="AC149" s="382">
        <v>1695.6</v>
      </c>
      <c r="AD149" s="385">
        <f>AB149/T149</f>
      </c>
      <c r="AE149" s="378">
        <f>(W149-AC149)/(F149+500)</f>
      </c>
      <c r="AF149" s="378" t="s">
        <v>371</v>
      </c>
    </row>
    <row customHeight="true" ht="22.61904761904762" r="150">
      <c r="A150" s="419"/>
      <c r="B150" s="422"/>
      <c r="C150" s="420"/>
      <c r="D150" s="379" t="s">
        <v>372</v>
      </c>
      <c r="E150" s="380">
        <v>2471.99</v>
      </c>
      <c r="F150" s="409"/>
      <c r="G150" s="382">
        <v>18272</v>
      </c>
      <c r="H150" s="423">
        <v>617</v>
      </c>
      <c r="I150" s="383">
        <f t="shared" si="137"/>
      </c>
      <c r="J150" s="368">
        <f t="shared" si="249"/>
      </c>
      <c r="K150" s="382">
        <v>47</v>
      </c>
      <c r="L150" s="368">
        <f t="shared" si="556"/>
      </c>
      <c r="M150" s="382">
        <v>0</v>
      </c>
      <c r="N150" s="384">
        <f t="shared" si="360"/>
      </c>
      <c r="O150" s="382">
        <v>6</v>
      </c>
      <c r="P150" s="384">
        <f t="shared" si="1039"/>
      </c>
      <c r="Q150" s="385"/>
      <c r="R150" s="382"/>
      <c r="S150" s="385"/>
      <c r="T150" s="382"/>
      <c r="U150" s="386"/>
      <c r="V150" s="378"/>
      <c r="W150" s="368"/>
      <c r="X150" s="378"/>
      <c r="Y150" s="385"/>
      <c r="Z150" s="378"/>
      <c r="AA150" s="378"/>
      <c r="AB150" s="382"/>
      <c r="AC150" s="382"/>
      <c r="AD150" s="385"/>
      <c r="AE150" s="378"/>
      <c r="AF150" s="421" t="s">
        <v>403</v>
      </c>
    </row>
    <row customHeight="true" ht="22.61904761904762" r="151">
      <c r="A151" s="419"/>
      <c r="B151" s="370" t="s">
        <v>378</v>
      </c>
      <c r="C151" s="370"/>
      <c r="D151" s="370"/>
      <c r="E151" s="366">
        <f>SUM(E143:E150)</f>
      </c>
      <c r="F151" s="366">
        <f>SUM(F143:F150)</f>
      </c>
      <c r="G151" s="366">
        <f>SUM(G143:G150)</f>
      </c>
      <c r="H151" s="366">
        <f>SUM(H143:H150)</f>
      </c>
      <c r="I151" s="371">
        <f t="shared" si="137"/>
      </c>
      <c r="J151" s="367">
        <f t="shared" si="249"/>
      </c>
      <c r="K151" s="366">
        <f>SUM(K143:K150)</f>
      </c>
      <c r="L151" s="367">
        <f t="shared" si="556"/>
      </c>
      <c r="M151" s="366">
        <f>SUM(M143:M150)</f>
      </c>
      <c r="N151" s="372">
        <f t="shared" si="360"/>
      </c>
      <c r="O151" s="366">
        <f>SUM(O143:O150)</f>
      </c>
      <c r="P151" s="372">
        <f t="shared" si="1039"/>
      </c>
      <c r="Q151" s="373">
        <f>M151/O151</f>
      </c>
      <c r="R151" s="366">
        <f>SUM(R143:R150)</f>
      </c>
      <c r="S151" s="373">
        <f>(O151+O151)/(K151+K151)</f>
      </c>
      <c r="T151" s="366">
        <f>SUM(T143:T150)</f>
      </c>
      <c r="U151" s="374">
        <f t="shared" ref="U151:U152" si="15">F151/T151</f>
      </c>
      <c r="V151" s="375">
        <f t="shared" ref="V151:V152" si="599">(F151+4*500)/T151</f>
      </c>
      <c r="W151" s="367">
        <f>SUM(W143:W150)</f>
      </c>
      <c r="X151" s="376">
        <f t="shared" ref="X151:X152" si="649">W151/T151</f>
      </c>
      <c r="Y151" s="373">
        <f t="shared" ref="Y151:Y152" si="783">T151/R151</f>
      </c>
      <c r="Z151" s="375">
        <f t="shared" ref="Z151:Z152" si="917">W151/F151</f>
      </c>
      <c r="AA151" s="375">
        <f>W151/(F151+COUNT(W145:W150)*500)</f>
      </c>
      <c r="AB151" s="366">
        <f>SUM(AB143:AB150)</f>
      </c>
      <c r="AC151" s="366">
        <f>SUM(AC143:AC150)</f>
      </c>
      <c r="AD151" s="373">
        <f t="shared" ref="AD151:AD152" si="434">AB151/T151</f>
      </c>
      <c r="AE151" s="377">
        <f>(W151-AC151)/(F151+COUNT(W145:W150)*500)</f>
      </c>
      <c r="AF151" s="378"/>
    </row>
    <row customHeight="true" ht="22.61904761904762" r="152">
      <c r="A152" s="419"/>
      <c r="B152" s="422" t="s">
        <v>377</v>
      </c>
      <c r="C152" s="420" t="s">
        <v>380</v>
      </c>
      <c r="D152" s="379" t="s">
        <v>370</v>
      </c>
      <c r="E152" s="382">
        <v>446.39</v>
      </c>
      <c r="F152" s="381">
        <f>E152+E153</f>
      </c>
      <c r="G152" s="382">
        <v>2782</v>
      </c>
      <c r="H152" s="382">
        <v>60</v>
      </c>
      <c r="I152" s="383">
        <f t="shared" si="137"/>
      </c>
      <c r="J152" s="368">
        <f t="shared" si="249"/>
      </c>
      <c r="K152" s="382">
        <v>4</v>
      </c>
      <c r="L152" s="368">
        <f t="shared" si="556"/>
      </c>
      <c r="M152" s="382">
        <v>0</v>
      </c>
      <c r="N152" s="384">
        <f t="shared" si="360"/>
      </c>
      <c r="O152" s="382">
        <v>0</v>
      </c>
      <c r="P152" s="384">
        <f t="shared" si="1039"/>
      </c>
      <c r="Q152" s="385">
        <f>(M152+M153)/(O152+O153)</f>
      </c>
      <c r="R152" s="382">
        <v>13</v>
      </c>
      <c r="S152" s="385">
        <f>(O152+O153)/(K152+K153)</f>
      </c>
      <c r="T152" s="382">
        <v>6</v>
      </c>
      <c r="U152" s="386">
        <f t="shared" si="15"/>
      </c>
      <c r="V152" s="378">
        <f t="shared" si="599"/>
      </c>
      <c r="W152" s="368">
        <v>4531.200000000001</v>
      </c>
      <c r="X152" s="378">
        <f t="shared" si="649"/>
      </c>
      <c r="Y152" s="385">
        <f t="shared" si="783"/>
      </c>
      <c r="Z152" s="378">
        <f t="shared" si="917"/>
      </c>
      <c r="AA152" s="378">
        <f>W152/(F152+500)</f>
      </c>
      <c r="AB152" s="382">
        <v>0</v>
      </c>
      <c r="AC152" s="382">
        <v>0</v>
      </c>
      <c r="AD152" s="385">
        <f t="shared" si="434"/>
      </c>
      <c r="AE152" s="378">
        <f>(W152-AC152)/(F152+500)</f>
      </c>
      <c r="AF152" s="378" t="s">
        <v>371</v>
      </c>
    </row>
    <row customHeight="true" ht="22.61904761904762" r="153">
      <c r="A153" s="419"/>
      <c r="B153" s="422"/>
      <c r="C153" s="420"/>
      <c r="D153" s="379" t="s">
        <v>372</v>
      </c>
      <c r="E153" s="382">
        <v>2345.91</v>
      </c>
      <c r="F153" s="381"/>
      <c r="G153" s="382">
        <v>14861</v>
      </c>
      <c r="H153" s="382">
        <v>530</v>
      </c>
      <c r="I153" s="383">
        <f t="shared" si="137"/>
      </c>
      <c r="J153" s="368">
        <f t="shared" si="249"/>
      </c>
      <c r="K153" s="382">
        <v>55</v>
      </c>
      <c r="L153" s="368">
        <f t="shared" si="556"/>
      </c>
      <c r="M153" s="382">
        <v>4</v>
      </c>
      <c r="N153" s="384">
        <f t="shared" si="360"/>
      </c>
      <c r="O153" s="382">
        <v>10</v>
      </c>
      <c r="P153" s="384">
        <f t="shared" si="1039"/>
      </c>
      <c r="Q153" s="385"/>
      <c r="R153" s="382"/>
      <c r="S153" s="385"/>
      <c r="T153" s="382"/>
      <c r="U153" s="386"/>
      <c r="V153" s="378"/>
      <c r="W153" s="368"/>
      <c r="X153" s="378"/>
      <c r="Y153" s="385"/>
      <c r="Z153" s="378"/>
      <c r="AA153" s="378"/>
      <c r="AB153" s="382"/>
      <c r="AC153" s="382"/>
      <c r="AD153" s="385"/>
      <c r="AE153" s="378"/>
      <c r="AF153" s="421" t="s">
        <v>403</v>
      </c>
    </row>
    <row customHeight="true" ht="22.61904761904762" r="154">
      <c r="A154" s="419"/>
      <c r="B154" s="422" t="s">
        <v>379</v>
      </c>
      <c r="C154" s="420" t="s">
        <v>380</v>
      </c>
      <c r="D154" s="379" t="s">
        <v>370</v>
      </c>
      <c r="E154" s="382">
        <v>395.01</v>
      </c>
      <c r="F154" s="381">
        <f>E154+E155</f>
      </c>
      <c r="G154" s="382">
        <v>2477</v>
      </c>
      <c r="H154" s="382">
        <v>60</v>
      </c>
      <c r="I154" s="383">
        <f t="shared" si="137"/>
      </c>
      <c r="J154" s="368">
        <f t="shared" si="249"/>
      </c>
      <c r="K154" s="382">
        <v>3</v>
      </c>
      <c r="L154" s="368">
        <f t="shared" si="556"/>
      </c>
      <c r="M154" s="382">
        <v>0</v>
      </c>
      <c r="N154" s="384">
        <f t="shared" si="360"/>
      </c>
      <c r="O154" s="382">
        <v>0</v>
      </c>
      <c r="P154" s="384">
        <f t="shared" si="1039"/>
      </c>
      <c r="Q154" s="385">
        <f>(M154+M155)/(O154+O155)</f>
      </c>
      <c r="R154" s="382">
        <v>7</v>
      </c>
      <c r="S154" s="385">
        <f>(O154+O155)/(K154+K155)</f>
      </c>
      <c r="T154" s="382">
        <v>2</v>
      </c>
      <c r="U154" s="386">
        <f>F154/T154</f>
      </c>
      <c r="V154" s="378">
        <f>(F154+4*500)/T154</f>
      </c>
      <c r="W154" s="368">
        <v>3384</v>
      </c>
      <c r="X154" s="378">
        <f>W154/T154</f>
      </c>
      <c r="Y154" s="385">
        <f>T154/R154</f>
      </c>
      <c r="Z154" s="378">
        <f>W154/F154</f>
      </c>
      <c r="AA154" s="378">
        <f>W154/(F154+500)</f>
      </c>
      <c r="AB154" s="382">
        <v>0</v>
      </c>
      <c r="AC154" s="382">
        <v>0</v>
      </c>
      <c r="AD154" s="385">
        <f>AB154/T154</f>
      </c>
      <c r="AE154" s="378">
        <f>(W154-AC154)/(F154+500)</f>
      </c>
      <c r="AF154" s="378" t="s">
        <v>371</v>
      </c>
    </row>
    <row customHeight="true" ht="22.61904761904762" r="155">
      <c r="A155" s="419"/>
      <c r="B155" s="422"/>
      <c r="C155" s="420"/>
      <c r="D155" s="379" t="s">
        <v>372</v>
      </c>
      <c r="E155" s="382">
        <v>2091.03</v>
      </c>
      <c r="F155" s="381"/>
      <c r="G155" s="382">
        <v>16485</v>
      </c>
      <c r="H155" s="423">
        <v>572</v>
      </c>
      <c r="I155" s="383">
        <f t="shared" si="137"/>
      </c>
      <c r="J155" s="368">
        <f t="shared" si="249"/>
      </c>
      <c r="K155" s="382">
        <v>38</v>
      </c>
      <c r="L155" s="368">
        <f t="shared" si="556"/>
      </c>
      <c r="M155" s="382">
        <v>4</v>
      </c>
      <c r="N155" s="384">
        <f t="shared" si="360"/>
      </c>
      <c r="O155" s="382">
        <v>7</v>
      </c>
      <c r="P155" s="384">
        <f t="shared" si="1039"/>
      </c>
      <c r="Q155" s="385"/>
      <c r="R155" s="382"/>
      <c r="S155" s="385"/>
      <c r="T155" s="382"/>
      <c r="U155" s="386"/>
      <c r="V155" s="378"/>
      <c r="W155" s="368"/>
      <c r="X155" s="378"/>
      <c r="Y155" s="385"/>
      <c r="Z155" s="378"/>
      <c r="AA155" s="378"/>
      <c r="AB155" s="382"/>
      <c r="AC155" s="382"/>
      <c r="AD155" s="385"/>
      <c r="AE155" s="378"/>
      <c r="AF155" s="421" t="s">
        <v>403</v>
      </c>
    </row>
    <row customHeight="true" ht="22.61904761904762" r="156">
      <c r="A156" s="419"/>
      <c r="B156" s="407" t="s">
        <v>381</v>
      </c>
      <c r="C156" s="420" t="s">
        <v>380</v>
      </c>
      <c r="D156" s="379" t="s">
        <v>370</v>
      </c>
      <c r="E156" s="382">
        <v>832.51</v>
      </c>
      <c r="F156" s="381">
        <f>E156+E157</f>
      </c>
      <c r="G156" s="382">
        <v>4525</v>
      </c>
      <c r="H156" s="382">
        <v>116</v>
      </c>
      <c r="I156" s="383">
        <f t="shared" si="137"/>
      </c>
      <c r="J156" s="368">
        <f t="shared" si="249"/>
      </c>
      <c r="K156" s="382">
        <v>3</v>
      </c>
      <c r="L156" s="368">
        <f t="shared" si="556"/>
      </c>
      <c r="M156" s="382">
        <v>1</v>
      </c>
      <c r="N156" s="384">
        <f t="shared" si="360"/>
      </c>
      <c r="O156" s="382">
        <v>1</v>
      </c>
      <c r="P156" s="384">
        <f t="shared" si="1039"/>
      </c>
      <c r="Q156" s="385">
        <f>(M156+M157)/(O156+O157)</f>
      </c>
      <c r="R156" s="382">
        <v>15</v>
      </c>
      <c r="S156" s="385">
        <f>(O156+O157)/(K156+K157)</f>
      </c>
      <c r="T156" s="382">
        <v>7</v>
      </c>
      <c r="U156" s="386">
        <f>F156/T156</f>
      </c>
      <c r="V156" s="378">
        <f>(F156+4*500)/T156</f>
      </c>
      <c r="W156" s="368">
        <v>7173.6</v>
      </c>
      <c r="X156" s="378">
        <f>W156/T156</f>
      </c>
      <c r="Y156" s="385">
        <f>T156/R156</f>
      </c>
      <c r="Z156" s="378">
        <f>W156/F156</f>
      </c>
      <c r="AA156" s="378">
        <f>W156/(F156+500)</f>
      </c>
      <c r="AB156" s="382">
        <v>3</v>
      </c>
      <c r="AC156" s="382">
        <v>3885.6</v>
      </c>
      <c r="AD156" s="385">
        <f>AB156/T156</f>
      </c>
      <c r="AE156" s="378">
        <f>(W156-AC156)/(F156+500)</f>
      </c>
      <c r="AF156" s="378" t="s">
        <v>371</v>
      </c>
    </row>
    <row customHeight="true" ht="22.61904761904762" r="157">
      <c r="A157" s="419"/>
      <c r="B157" s="407"/>
      <c r="C157" s="420"/>
      <c r="D157" s="379" t="s">
        <v>372</v>
      </c>
      <c r="E157" s="382">
        <v>3122.54</v>
      </c>
      <c r="F157" s="381"/>
      <c r="G157" s="382">
        <v>25202</v>
      </c>
      <c r="H157" s="423">
        <v>954</v>
      </c>
      <c r="I157" s="383">
        <f t="shared" si="137"/>
      </c>
      <c r="J157" s="368">
        <f t="shared" si="249"/>
      </c>
      <c r="K157" s="382">
        <v>66</v>
      </c>
      <c r="L157" s="368">
        <f t="shared" si="556"/>
      </c>
      <c r="M157" s="382">
        <v>5</v>
      </c>
      <c r="N157" s="384">
        <f t="shared" si="360"/>
      </c>
      <c r="O157" s="382">
        <v>8</v>
      </c>
      <c r="P157" s="384">
        <f t="shared" si="1039"/>
      </c>
      <c r="Q157" s="385"/>
      <c r="R157" s="382"/>
      <c r="S157" s="385"/>
      <c r="T157" s="382"/>
      <c r="U157" s="386"/>
      <c r="V157" s="378"/>
      <c r="W157" s="368"/>
      <c r="X157" s="378"/>
      <c r="Y157" s="385"/>
      <c r="Z157" s="378"/>
      <c r="AA157" s="378"/>
      <c r="AB157" s="382"/>
      <c r="AC157" s="382"/>
      <c r="AD157" s="385"/>
      <c r="AE157" s="378"/>
      <c r="AF157" s="421" t="s">
        <v>403</v>
      </c>
    </row>
    <row customHeight="true" ht="22.61904761904762" r="158">
      <c r="A158" s="419"/>
      <c r="B158" s="422" t="s">
        <v>382</v>
      </c>
      <c r="C158" s="420" t="s">
        <v>380</v>
      </c>
      <c r="D158" s="379" t="s">
        <v>370</v>
      </c>
      <c r="E158" s="382">
        <v>1860.17</v>
      </c>
      <c r="F158" s="381">
        <f>E158+E159</f>
      </c>
      <c r="G158" s="382">
        <v>9786</v>
      </c>
      <c r="H158" s="382">
        <v>181</v>
      </c>
      <c r="I158" s="383">
        <f t="shared" si="137"/>
      </c>
      <c r="J158" s="368">
        <f t="shared" si="249"/>
      </c>
      <c r="K158" s="382">
        <v>26</v>
      </c>
      <c r="L158" s="368">
        <f t="shared" si="556"/>
      </c>
      <c r="M158" s="382">
        <v>2</v>
      </c>
      <c r="N158" s="384">
        <f t="shared" si="360"/>
      </c>
      <c r="O158" s="382">
        <v>5</v>
      </c>
      <c r="P158" s="384">
        <f t="shared" si="1039"/>
      </c>
      <c r="Q158" s="385">
        <f>(M158+M159)/(O158+O159)</f>
      </c>
      <c r="R158" s="382">
        <v>14</v>
      </c>
      <c r="S158" s="385">
        <f>(O158+O159)/(K158+K159)</f>
      </c>
      <c r="T158" s="382">
        <v>3</v>
      </c>
      <c r="U158" s="386">
        <f>F158/T158</f>
      </c>
      <c r="V158" s="378">
        <f>(F158+4*500)/T158</f>
      </c>
      <c r="W158" s="368">
        <v>5072.399999999998</v>
      </c>
      <c r="X158" s="378">
        <f>W158/T158</f>
      </c>
      <c r="Y158" s="385">
        <f>T158/R158</f>
      </c>
      <c r="Z158" s="378">
        <f>W158/F158</f>
      </c>
      <c r="AA158" s="378">
        <f>W158/(F158+500)</f>
      </c>
      <c r="AB158" s="382">
        <v>0</v>
      </c>
      <c r="AC158" s="382">
        <v>0</v>
      </c>
      <c r="AD158" s="385">
        <f>AB158/T158</f>
      </c>
      <c r="AE158" s="378">
        <f>(W158-AC158)/(F158+500)</f>
      </c>
      <c r="AF158" s="378" t="s">
        <v>371</v>
      </c>
    </row>
    <row customHeight="true" ht="22.61904761904762" r="159">
      <c r="A159" s="419"/>
      <c r="B159" s="422"/>
      <c r="C159" s="420"/>
      <c r="D159" s="379" t="s">
        <v>372</v>
      </c>
      <c r="E159" s="380">
        <v>2091.34</v>
      </c>
      <c r="F159" s="381"/>
      <c r="G159" s="382">
        <v>15899</v>
      </c>
      <c r="H159" s="423">
        <v>650</v>
      </c>
      <c r="I159" s="383">
        <f t="shared" si="137"/>
      </c>
      <c r="J159" s="368">
        <f t="shared" si="249"/>
      </c>
      <c r="K159" s="382">
        <v>35</v>
      </c>
      <c r="L159" s="368">
        <f t="shared" si="556"/>
      </c>
      <c r="M159" s="382">
        <v>0</v>
      </c>
      <c r="N159" s="384">
        <f t="shared" si="360"/>
      </c>
      <c r="O159" s="382">
        <v>3</v>
      </c>
      <c r="P159" s="384">
        <f t="shared" si="1039"/>
      </c>
      <c r="Q159" s="385"/>
      <c r="R159" s="382"/>
      <c r="S159" s="385"/>
      <c r="T159" s="382"/>
      <c r="U159" s="386"/>
      <c r="V159" s="378"/>
      <c r="W159" s="368"/>
      <c r="X159" s="378"/>
      <c r="Y159" s="385"/>
      <c r="Z159" s="378"/>
      <c r="AA159" s="378"/>
      <c r="AB159" s="382"/>
      <c r="AC159" s="382"/>
      <c r="AD159" s="385"/>
      <c r="AE159" s="378"/>
      <c r="AF159" s="421" t="s">
        <v>403</v>
      </c>
    </row>
    <row customHeight="true" ht="22.61904761904762" r="160">
      <c r="A160" s="419"/>
      <c r="B160" s="370" t="s">
        <v>378</v>
      </c>
      <c r="C160" s="370"/>
      <c r="D160" s="370"/>
      <c r="E160" s="366">
        <f>SUM(E152:E159)</f>
      </c>
      <c r="F160" s="366">
        <f>SUM(F152:F159)</f>
      </c>
      <c r="G160" s="366">
        <f>SUM(G152:G159)</f>
      </c>
      <c r="H160" s="366">
        <f>SUM(H152:H159)</f>
      </c>
      <c r="I160" s="371">
        <f t="shared" si="137"/>
      </c>
      <c r="J160" s="367">
        <f t="shared" si="249"/>
      </c>
      <c r="K160" s="366">
        <f>SUM(K152:K159)</f>
      </c>
      <c r="L160" s="367">
        <f t="shared" si="556"/>
      </c>
      <c r="M160" s="366">
        <f>SUM(M152:M159)</f>
      </c>
      <c r="N160" s="372">
        <f t="shared" si="360"/>
      </c>
      <c r="O160" s="366">
        <f>SUM(O152:O159)</f>
      </c>
      <c r="P160" s="372">
        <f t="shared" si="1039"/>
      </c>
      <c r="Q160" s="373">
        <f>M160/O160</f>
      </c>
      <c r="R160" s="366">
        <f>SUM(R152:R159)</f>
      </c>
      <c r="S160" s="373">
        <f>(O160+O160)/(K160+K160)</f>
      </c>
      <c r="T160" s="366">
        <f>SUM(T152:T159)</f>
      </c>
      <c r="U160" s="374">
        <f t="shared" ref="U160:U161" si="16">F160/T160</f>
      </c>
      <c r="V160" s="375">
        <f t="shared" ref="V160:V161" si="600">(F160+4*500)/T160</f>
      </c>
      <c r="W160" s="367">
        <f>SUM(W152:W159)</f>
      </c>
      <c r="X160" s="376">
        <f t="shared" ref="X160:X161" si="650">W160/T160</f>
      </c>
      <c r="Y160" s="373">
        <f t="shared" ref="Y160:Y161" si="784">T160/R160</f>
      </c>
      <c r="Z160" s="375">
        <f t="shared" ref="Z160:Z161" si="918">W160/F160</f>
      </c>
      <c r="AA160" s="375">
        <f>W160/(F160+COUNT(W152:W159)*500)</f>
      </c>
      <c r="AB160" s="366">
        <f>SUM(AB152:AB159)</f>
      </c>
      <c r="AC160" s="366">
        <f>SUM(AC152:AC159)</f>
      </c>
      <c r="AD160" s="373">
        <f t="shared" ref="AD160:AD161" si="435">AB160/T160</f>
      </c>
      <c r="AE160" s="377">
        <f>(W160-AC160)/(F160+COUNT(W152:W159)*500)</f>
      </c>
      <c r="AF160" s="378"/>
    </row>
    <row customHeight="true" ht="22.61904761904762" r="161">
      <c r="A161" s="419"/>
      <c r="B161" s="422" t="s">
        <v>383</v>
      </c>
      <c r="C161" s="420" t="s">
        <v>391</v>
      </c>
      <c r="D161" s="379" t="s">
        <v>370</v>
      </c>
      <c r="E161" s="382">
        <v>2264.4</v>
      </c>
      <c r="F161" s="381">
        <f>E161+E162</f>
      </c>
      <c r="G161" s="382">
        <v>13775</v>
      </c>
      <c r="H161" s="382">
        <v>248</v>
      </c>
      <c r="I161" s="383">
        <f t="shared" si="137"/>
      </c>
      <c r="J161" s="368">
        <f t="shared" si="249"/>
      </c>
      <c r="K161" s="382">
        <v>23</v>
      </c>
      <c r="L161" s="368">
        <f t="shared" si="556"/>
      </c>
      <c r="M161" s="382">
        <v>2</v>
      </c>
      <c r="N161" s="384">
        <f t="shared" si="360"/>
      </c>
      <c r="O161" s="382">
        <v>4</v>
      </c>
      <c r="P161" s="384">
        <f t="shared" si="1039"/>
      </c>
      <c r="Q161" s="385">
        <f>(M161+M162)/(O161+O162)</f>
      </c>
      <c r="R161" s="382">
        <v>20</v>
      </c>
      <c r="S161" s="385">
        <f>(O161+O162)/(K161+K162)</f>
      </c>
      <c r="T161" s="382">
        <v>7</v>
      </c>
      <c r="U161" s="386">
        <f t="shared" si="16"/>
      </c>
      <c r="V161" s="378">
        <f t="shared" si="600"/>
      </c>
      <c r="W161" s="368">
        <v>11406</v>
      </c>
      <c r="X161" s="378">
        <f t="shared" si="650"/>
      </c>
      <c r="Y161" s="385">
        <f t="shared" si="784"/>
      </c>
      <c r="Z161" s="378">
        <f t="shared" si="918"/>
      </c>
      <c r="AA161" s="378">
        <f>W161/(F161+500)</f>
      </c>
      <c r="AB161" s="382">
        <v>3</v>
      </c>
      <c r="AC161" s="382">
        <v>2580</v>
      </c>
      <c r="AD161" s="385">
        <f t="shared" si="435"/>
      </c>
      <c r="AE161" s="378">
        <f>(W161-AC161)/(F161+500)</f>
      </c>
      <c r="AF161" s="378" t="s">
        <v>371</v>
      </c>
    </row>
    <row customHeight="true" ht="22.61904761904762" r="162">
      <c r="A162" s="419"/>
      <c r="B162" s="422"/>
      <c r="C162" s="420"/>
      <c r="D162" s="379" t="s">
        <v>372</v>
      </c>
      <c r="E162" s="382">
        <v>1966.45</v>
      </c>
      <c r="F162" s="381"/>
      <c r="G162" s="382">
        <v>14055</v>
      </c>
      <c r="H162" s="382">
        <v>564</v>
      </c>
      <c r="I162" s="383">
        <f t="shared" si="137"/>
      </c>
      <c r="J162" s="368">
        <f t="shared" si="249"/>
      </c>
      <c r="K162" s="382">
        <v>52</v>
      </c>
      <c r="L162" s="368">
        <f t="shared" si="556"/>
      </c>
      <c r="M162" s="382">
        <v>4</v>
      </c>
      <c r="N162" s="384">
        <f t="shared" si="360"/>
      </c>
      <c r="O162" s="382">
        <v>7</v>
      </c>
      <c r="P162" s="384">
        <f t="shared" si="1039"/>
      </c>
      <c r="Q162" s="385"/>
      <c r="R162" s="382"/>
      <c r="S162" s="385"/>
      <c r="T162" s="382"/>
      <c r="U162" s="386"/>
      <c r="V162" s="378"/>
      <c r="W162" s="368"/>
      <c r="X162" s="378"/>
      <c r="Y162" s="385"/>
      <c r="Z162" s="378"/>
      <c r="AA162" s="378"/>
      <c r="AB162" s="382"/>
      <c r="AC162" s="382"/>
      <c r="AD162" s="385"/>
      <c r="AE162" s="378"/>
      <c r="AF162" s="421" t="s">
        <v>403</v>
      </c>
    </row>
    <row customHeight="true" ht="22.61904761904762" r="163">
      <c r="A163" s="419"/>
      <c r="B163" s="422" t="s">
        <v>385</v>
      </c>
      <c r="C163" s="420" t="s">
        <v>391</v>
      </c>
      <c r="D163" s="379" t="s">
        <v>370</v>
      </c>
      <c r="E163" s="380">
        <v>2638.55</v>
      </c>
      <c r="F163" s="381">
        <f>E163+E164</f>
      </c>
      <c r="G163" s="380">
        <v>17941</v>
      </c>
      <c r="H163" s="382">
        <v>287</v>
      </c>
      <c r="I163" s="383">
        <f t="shared" si="137"/>
      </c>
      <c r="J163" s="368">
        <f t="shared" si="249"/>
      </c>
      <c r="K163" s="382">
        <v>36</v>
      </c>
      <c r="L163" s="368">
        <f t="shared" si="556"/>
      </c>
      <c r="M163" s="382">
        <v>3</v>
      </c>
      <c r="N163" s="384">
        <f t="shared" si="360"/>
      </c>
      <c r="O163" s="382">
        <v>8</v>
      </c>
      <c r="P163" s="384">
        <f t="shared" si="1039"/>
      </c>
      <c r="Q163" s="385">
        <f>(M163+M164)/(O163+O164)</f>
      </c>
      <c r="R163" s="382">
        <v>25</v>
      </c>
      <c r="S163" s="385">
        <f>(O163+O164)/(K163+K164)</f>
      </c>
      <c r="T163" s="382">
        <v>7</v>
      </c>
      <c r="U163" s="386">
        <f>F163/T163</f>
      </c>
      <c r="V163" s="378">
        <f>(F163+4*500)/T163</f>
      </c>
      <c r="W163" s="368">
        <v>7800</v>
      </c>
      <c r="X163" s="378">
        <f>W163/T163</f>
      </c>
      <c r="Y163" s="385">
        <f>T163/R163</f>
      </c>
      <c r="Z163" s="378">
        <f>W163/F163</f>
      </c>
      <c r="AA163" s="378">
        <f>W163/(F163+500)</f>
      </c>
      <c r="AB163" s="382">
        <v>0</v>
      </c>
      <c r="AC163" s="382">
        <v>0</v>
      </c>
      <c r="AD163" s="385">
        <f>AB163/T163</f>
      </c>
      <c r="AE163" s="378">
        <f>(W163-AC163)/(F163+500)</f>
      </c>
      <c r="AF163" s="378" t="s">
        <v>371</v>
      </c>
    </row>
    <row customHeight="true" ht="22.61904761904762" r="164">
      <c r="A164" s="419"/>
      <c r="B164" s="422"/>
      <c r="C164" s="420"/>
      <c r="D164" s="379" t="s">
        <v>372</v>
      </c>
      <c r="E164" s="380">
        <v>2394.77</v>
      </c>
      <c r="F164" s="381"/>
      <c r="G164" s="380">
        <v>16331</v>
      </c>
      <c r="H164" s="382">
        <v>591</v>
      </c>
      <c r="I164" s="383">
        <f t="shared" si="137"/>
      </c>
      <c r="J164" s="368">
        <f t="shared" si="249"/>
      </c>
      <c r="K164" s="382">
        <v>49</v>
      </c>
      <c r="L164" s="368">
        <f t="shared" si="556"/>
      </c>
      <c r="M164" s="382">
        <v>2</v>
      </c>
      <c r="N164" s="384">
        <f t="shared" si="360"/>
      </c>
      <c r="O164" s="382">
        <v>5</v>
      </c>
      <c r="P164" s="384">
        <f t="shared" si="1039"/>
      </c>
      <c r="Q164" s="385"/>
      <c r="R164" s="382"/>
      <c r="S164" s="385"/>
      <c r="T164" s="382"/>
      <c r="U164" s="386"/>
      <c r="V164" s="378"/>
      <c r="W164" s="368"/>
      <c r="X164" s="378"/>
      <c r="Y164" s="385"/>
      <c r="Z164" s="378"/>
      <c r="AA164" s="378"/>
      <c r="AB164" s="382"/>
      <c r="AC164" s="382"/>
      <c r="AD164" s="385"/>
      <c r="AE164" s="378"/>
      <c r="AF164" s="421" t="s">
        <v>403</v>
      </c>
    </row>
    <row customHeight="true" ht="22.61904761904762" r="165">
      <c r="A165" s="419"/>
      <c r="B165" s="422" t="s">
        <v>386</v>
      </c>
      <c r="C165" s="420" t="s">
        <v>391</v>
      </c>
      <c r="D165" s="379" t="s">
        <v>370</v>
      </c>
      <c r="E165" s="380">
        <v>1873.99</v>
      </c>
      <c r="F165" s="381">
        <f>E165+E166</f>
      </c>
      <c r="G165" s="380">
        <v>14249</v>
      </c>
      <c r="H165" s="382">
        <v>211</v>
      </c>
      <c r="I165" s="383">
        <f t="shared" si="137"/>
      </c>
      <c r="J165" s="368">
        <f t="shared" si="249"/>
      </c>
      <c r="K165" s="382">
        <v>21</v>
      </c>
      <c r="L165" s="368">
        <f t="shared" si="556"/>
      </c>
      <c r="M165" s="382">
        <v>0</v>
      </c>
      <c r="N165" s="384">
        <f t="shared" si="360"/>
      </c>
      <c r="O165" s="382">
        <v>0</v>
      </c>
      <c r="P165" s="384">
        <f t="shared" si="1039"/>
      </c>
      <c r="Q165" s="385">
        <f>(M165+M166)/(O165+O166)</f>
      </c>
      <c r="R165" s="382">
        <v>10</v>
      </c>
      <c r="S165" s="385">
        <f>(O165+O166)/(K165+K166)</f>
      </c>
      <c r="T165" s="382">
        <v>4</v>
      </c>
      <c r="U165" s="386">
        <f>F165/T165</f>
      </c>
      <c r="V165" s="378">
        <f>(F165+4*500)/T165</f>
      </c>
      <c r="W165" s="368">
        <v>3771.5999999999985</v>
      </c>
      <c r="X165" s="378">
        <f>W165/T165</f>
      </c>
      <c r="Y165" s="385">
        <f>T165/R165</f>
      </c>
      <c r="Z165" s="378">
        <f>W165/F165</f>
      </c>
      <c r="AA165" s="378">
        <f>W165/(F165+500)</f>
      </c>
      <c r="AB165" s="382">
        <v>0</v>
      </c>
      <c r="AC165" s="382">
        <v>0</v>
      </c>
      <c r="AD165" s="385">
        <f>AB165/T165</f>
      </c>
      <c r="AE165" s="378">
        <f>(W165-AC165)/(F165+500)</f>
      </c>
      <c r="AF165" s="378" t="s">
        <v>387</v>
      </c>
    </row>
    <row customHeight="true" ht="22.61904761904762" r="166">
      <c r="A166" s="419"/>
      <c r="B166" s="422"/>
      <c r="C166" s="420"/>
      <c r="D166" s="379" t="s">
        <v>372</v>
      </c>
      <c r="E166" s="380">
        <v>2098.34</v>
      </c>
      <c r="F166" s="381"/>
      <c r="G166" s="380">
        <v>16530</v>
      </c>
      <c r="H166" s="423">
        <v>556</v>
      </c>
      <c r="I166" s="383">
        <f t="shared" si="137"/>
      </c>
      <c r="J166" s="368">
        <f t="shared" si="249"/>
      </c>
      <c r="K166" s="382">
        <v>45</v>
      </c>
      <c r="L166" s="368">
        <f t="shared" si="556"/>
      </c>
      <c r="M166" s="382">
        <v>4</v>
      </c>
      <c r="N166" s="384">
        <f t="shared" si="360"/>
      </c>
      <c r="O166" s="382">
        <v>7</v>
      </c>
      <c r="P166" s="384">
        <f t="shared" si="1039"/>
      </c>
      <c r="Q166" s="385"/>
      <c r="R166" s="382"/>
      <c r="S166" s="385"/>
      <c r="T166" s="382"/>
      <c r="U166" s="386"/>
      <c r="V166" s="378"/>
      <c r="W166" s="368"/>
      <c r="X166" s="378"/>
      <c r="Y166" s="385"/>
      <c r="Z166" s="378"/>
      <c r="AA166" s="378"/>
      <c r="AB166" s="382"/>
      <c r="AC166" s="382"/>
      <c r="AD166" s="385"/>
      <c r="AE166" s="378"/>
      <c r="AF166" s="378" t="s">
        <v>388</v>
      </c>
    </row>
    <row customHeight="true" ht="22.61904761904762" r="167">
      <c r="A167" s="419"/>
      <c r="B167" s="422" t="s">
        <v>389</v>
      </c>
      <c r="C167" s="420" t="s">
        <v>391</v>
      </c>
      <c r="D167" s="379" t="s">
        <v>370</v>
      </c>
      <c r="E167" s="382">
        <v>1220.38</v>
      </c>
      <c r="F167" s="381">
        <f>E167+E168</f>
      </c>
      <c r="G167" s="380">
        <v>9478</v>
      </c>
      <c r="H167" s="382">
        <v>152</v>
      </c>
      <c r="I167" s="383">
        <f t="shared" si="137"/>
      </c>
      <c r="J167" s="368">
        <f t="shared" si="249"/>
      </c>
      <c r="K167" s="382">
        <v>12</v>
      </c>
      <c r="L167" s="368">
        <f t="shared" si="556"/>
      </c>
      <c r="M167" s="382">
        <v>1</v>
      </c>
      <c r="N167" s="384">
        <f t="shared" si="360"/>
      </c>
      <c r="O167" s="382">
        <v>1</v>
      </c>
      <c r="P167" s="384">
        <f t="shared" si="1039"/>
      </c>
      <c r="Q167" s="385">
        <f>(M167+M168)/(O167+O168)</f>
      </c>
      <c r="R167" s="382">
        <v>4</v>
      </c>
      <c r="S167" s="385">
        <f>(O167+O168)/(K167+K168)</f>
      </c>
      <c r="T167" s="382">
        <v>2</v>
      </c>
      <c r="U167" s="386">
        <f>F167/T167</f>
      </c>
      <c r="V167" s="378">
        <f>(F167+4*500)/T167</f>
      </c>
      <c r="W167" s="368">
        <v>3780</v>
      </c>
      <c r="X167" s="378">
        <f>W167/T167</f>
      </c>
      <c r="Y167" s="385">
        <f>T167/R167</f>
      </c>
      <c r="Z167" s="378">
        <f>W167/F167</f>
      </c>
      <c r="AA167" s="378">
        <f>W167/(F167+500)</f>
      </c>
      <c r="AB167" s="382">
        <v>0</v>
      </c>
      <c r="AC167" s="382">
        <v>0</v>
      </c>
      <c r="AD167" s="385">
        <f>AB167/T167</f>
      </c>
      <c r="AE167" s="378">
        <f>(W167-AC167)/(F167+500)</f>
      </c>
      <c r="AF167" s="378" t="s">
        <v>387</v>
      </c>
    </row>
    <row customHeight="true" ht="22.61904761904762" r="168">
      <c r="A168" s="419"/>
      <c r="B168" s="422"/>
      <c r="C168" s="420"/>
      <c r="D168" s="379" t="s">
        <v>372</v>
      </c>
      <c r="E168" s="380">
        <v>2198.83</v>
      </c>
      <c r="F168" s="381"/>
      <c r="G168" s="380">
        <v>17418</v>
      </c>
      <c r="H168" s="423">
        <v>495</v>
      </c>
      <c r="I168" s="383">
        <f t="shared" si="137"/>
      </c>
      <c r="J168" s="368">
        <f t="shared" si="249"/>
      </c>
      <c r="K168" s="382">
        <v>46</v>
      </c>
      <c r="L168" s="368">
        <f t="shared" si="556"/>
      </c>
      <c r="M168" s="382">
        <v>0</v>
      </c>
      <c r="N168" s="384">
        <f t="shared" si="360"/>
      </c>
      <c r="O168" s="382">
        <v>0</v>
      </c>
      <c r="P168" s="384">
        <f t="shared" si="1039"/>
      </c>
      <c r="Q168" s="385"/>
      <c r="R168" s="382"/>
      <c r="S168" s="385"/>
      <c r="T168" s="382"/>
      <c r="U168" s="386"/>
      <c r="V168" s="378"/>
      <c r="W168" s="368"/>
      <c r="X168" s="378"/>
      <c r="Y168" s="385"/>
      <c r="Z168" s="378"/>
      <c r="AA168" s="378"/>
      <c r="AB168" s="382"/>
      <c r="AC168" s="382"/>
      <c r="AD168" s="385"/>
      <c r="AE168" s="378"/>
      <c r="AF168" s="378" t="s">
        <v>388</v>
      </c>
    </row>
    <row customHeight="true" ht="22.61904761904762" r="169">
      <c r="A169" s="419"/>
      <c r="B169" s="370" t="s">
        <v>378</v>
      </c>
      <c r="C169" s="370"/>
      <c r="D169" s="370"/>
      <c r="E169" s="366">
        <f>SUM(E161:E168)</f>
      </c>
      <c r="F169" s="366">
        <f>SUM(F161:F168)</f>
      </c>
      <c r="G169" s="366">
        <f>SUM(G161:G168)</f>
      </c>
      <c r="H169" s="366">
        <f>SUM(H161:H168)</f>
      </c>
      <c r="I169" s="371">
        <f t="shared" si="137"/>
      </c>
      <c r="J169" s="367">
        <f t="shared" si="249"/>
      </c>
      <c r="K169" s="366">
        <f>SUM(K161:K168)</f>
      </c>
      <c r="L169" s="367">
        <f t="shared" si="556"/>
      </c>
      <c r="M169" s="366">
        <f>SUM(M161:M168)</f>
      </c>
      <c r="N169" s="372">
        <f t="shared" si="360"/>
      </c>
      <c r="O169" s="366">
        <f>SUM(O161:O168)</f>
      </c>
      <c r="P169" s="372">
        <f t="shared" si="1039"/>
      </c>
      <c r="Q169" s="373">
        <f>M169/O169</f>
      </c>
      <c r="R169" s="366">
        <f>SUM(R161:R168)</f>
      </c>
      <c r="S169" s="373">
        <f>(O169+O169)/(K169+K169)</f>
      </c>
      <c r="T169" s="366">
        <f>SUM(T161:T168)</f>
      </c>
      <c r="U169" s="374">
        <f t="shared" ref="U169:U170" si="17">F169/T169</f>
      </c>
      <c r="V169" s="375">
        <f t="shared" ref="V169:V170" si="601">(F169+4*500)/T169</f>
      </c>
      <c r="W169" s="367">
        <f>SUM(W161:W168)</f>
      </c>
      <c r="X169" s="376">
        <f t="shared" ref="X169:X170" si="651">W169/T169</f>
      </c>
      <c r="Y169" s="373">
        <f t="shared" ref="Y169:Y170" si="785">T169/R169</f>
      </c>
      <c r="Z169" s="375">
        <f t="shared" ref="Z169:Z170" si="919">W169/F169</f>
      </c>
      <c r="AA169" s="375">
        <f>W169/(F169+COUNT(W161:W168)*500)</f>
      </c>
      <c r="AB169" s="366">
        <f>SUM(AB161:AB168)</f>
      </c>
      <c r="AC169" s="366">
        <f>SUM(AC161:AC168)</f>
      </c>
      <c r="AD169" s="373">
        <f t="shared" ref="AD169:AD170" si="436">AB169/T169</f>
      </c>
      <c r="AE169" s="377">
        <f>(W169-AC169)/(F169+COUNT(W161:W168)*500)</f>
      </c>
      <c r="AF169" s="378"/>
    </row>
    <row customHeight="true" ht="22.61904761904762" r="170">
      <c r="A170" s="419"/>
      <c r="B170" s="422" t="s">
        <v>390</v>
      </c>
      <c r="C170" s="420" t="s">
        <v>384</v>
      </c>
      <c r="D170" s="379" t="s">
        <v>370</v>
      </c>
      <c r="E170" s="380">
        <v>960.61</v>
      </c>
      <c r="F170" s="381">
        <f>E170+E171</f>
      </c>
      <c r="G170" s="382">
        <v>6664</v>
      </c>
      <c r="H170" s="382">
        <v>113</v>
      </c>
      <c r="I170" s="383">
        <f t="shared" si="137"/>
      </c>
      <c r="J170" s="368">
        <f t="shared" si="249"/>
      </c>
      <c r="K170" s="382">
        <v>11</v>
      </c>
      <c r="L170" s="368">
        <f t="shared" si="556"/>
      </c>
      <c r="M170" s="382">
        <v>1</v>
      </c>
      <c r="N170" s="384">
        <f t="shared" si="360"/>
      </c>
      <c r="O170" s="382">
        <v>4</v>
      </c>
      <c r="P170" s="384">
        <f t="shared" si="1039"/>
      </c>
      <c r="Q170" s="385">
        <f>(M170+M171)/(O170+O171)</f>
      </c>
      <c r="R170" s="382">
        <v>22</v>
      </c>
      <c r="S170" s="385">
        <f>(O170+O171)/(K170+K171)</f>
      </c>
      <c r="T170" s="382">
        <v>5</v>
      </c>
      <c r="U170" s="386">
        <f t="shared" si="17"/>
      </c>
      <c r="V170" s="378">
        <f t="shared" si="601"/>
      </c>
      <c r="W170" s="387">
        <v>7106.4000000000015</v>
      </c>
      <c r="X170" s="378">
        <f t="shared" si="651"/>
      </c>
      <c r="Y170" s="385">
        <f t="shared" si="785"/>
      </c>
      <c r="Z170" s="378">
        <f t="shared" si="919"/>
      </c>
      <c r="AA170" s="378">
        <f>W170/(F170+500)</f>
      </c>
      <c r="AB170" s="382">
        <v>1</v>
      </c>
      <c r="AC170" s="382">
        <v>2088</v>
      </c>
      <c r="AD170" s="385">
        <f t="shared" si="436"/>
      </c>
      <c r="AE170" s="378">
        <f>(W170-AC170)/(F170+500)</f>
      </c>
      <c r="AF170" s="378" t="s">
        <v>387</v>
      </c>
    </row>
    <row customHeight="true" ht="22.61904761904762" r="171">
      <c r="A171" s="419"/>
      <c r="B171" s="422"/>
      <c r="C171" s="420"/>
      <c r="D171" s="379" t="s">
        <v>372</v>
      </c>
      <c r="E171" s="382">
        <v>2288.27</v>
      </c>
      <c r="F171" s="381"/>
      <c r="G171" s="382">
        <v>17853</v>
      </c>
      <c r="H171" s="382">
        <v>584</v>
      </c>
      <c r="I171" s="383">
        <f t="shared" si="137"/>
      </c>
      <c r="J171" s="368">
        <f t="shared" si="249"/>
      </c>
      <c r="K171" s="382">
        <v>55</v>
      </c>
      <c r="L171" s="368">
        <f t="shared" si="556"/>
      </c>
      <c r="M171" s="382">
        <v>5</v>
      </c>
      <c r="N171" s="384">
        <f t="shared" si="360"/>
      </c>
      <c r="O171" s="382">
        <v>5</v>
      </c>
      <c r="P171" s="384">
        <f t="shared" si="1039"/>
      </c>
      <c r="Q171" s="385"/>
      <c r="R171" s="382"/>
      <c r="S171" s="385"/>
      <c r="T171" s="382"/>
      <c r="U171" s="386"/>
      <c r="V171" s="378"/>
      <c r="W171" s="387"/>
      <c r="X171" s="378"/>
      <c r="Y171" s="385"/>
      <c r="Z171" s="378"/>
      <c r="AA171" s="378"/>
      <c r="AB171" s="382"/>
      <c r="AC171" s="382"/>
      <c r="AD171" s="385"/>
      <c r="AE171" s="378"/>
      <c r="AF171" s="378" t="s">
        <v>388</v>
      </c>
    </row>
    <row customHeight="true" ht="22.61904761904762" r="172">
      <c r="A172" s="419"/>
      <c r="B172" s="422" t="s">
        <v>392</v>
      </c>
      <c r="C172" s="420" t="s">
        <v>384</v>
      </c>
      <c r="D172" s="379" t="s">
        <v>370</v>
      </c>
      <c r="E172" s="380">
        <v>910.21</v>
      </c>
      <c r="F172" s="381">
        <f>E172+E173</f>
      </c>
      <c r="G172" s="380">
        <v>5201</v>
      </c>
      <c r="H172" s="382">
        <v>108</v>
      </c>
      <c r="I172" s="383">
        <f t="shared" si="137"/>
      </c>
      <c r="J172" s="368">
        <f t="shared" si="249"/>
      </c>
      <c r="K172" s="382">
        <v>8</v>
      </c>
      <c r="L172" s="368">
        <f t="shared" si="556"/>
      </c>
      <c r="M172" s="382">
        <v>0</v>
      </c>
      <c r="N172" s="384">
        <f t="shared" si="360"/>
      </c>
      <c r="O172" s="382">
        <v>0</v>
      </c>
      <c r="P172" s="384">
        <f t="shared" si="1039"/>
      </c>
      <c r="Q172" s="385">
        <f>(M172+M173)/(O172+O173)</f>
      </c>
      <c r="R172" s="382">
        <v>1</v>
      </c>
      <c r="S172" s="385">
        <f>(O172+O173)/(K172+K173)</f>
      </c>
      <c r="T172" s="382">
        <v>0</v>
      </c>
      <c r="U172" s="386">
        <f>F172/T172</f>
      </c>
      <c r="V172" s="378">
        <f>(F172+4*500)/T172</f>
      </c>
      <c r="W172" s="387">
        <v>0</v>
      </c>
      <c r="X172" s="378">
        <f>W172/T172</f>
      </c>
      <c r="Y172" s="385">
        <f>T172/R172</f>
      </c>
      <c r="Z172" s="378">
        <f>W172/F172</f>
      </c>
      <c r="AA172" s="378">
        <f>W172/(F172+500)</f>
      </c>
      <c r="AB172" s="382">
        <v>0</v>
      </c>
      <c r="AC172" s="382">
        <v>0</v>
      </c>
      <c r="AD172" s="385">
        <f>AB172/T172</f>
      </c>
      <c r="AE172" s="378">
        <f>(W172-AC172)/(F172+500)</f>
      </c>
      <c r="AF172" s="378" t="s">
        <v>387</v>
      </c>
    </row>
    <row customHeight="true" ht="22.61904761904762" r="173">
      <c r="A173" s="419"/>
      <c r="B173" s="422"/>
      <c r="C173" s="420"/>
      <c r="D173" s="379" t="s">
        <v>372</v>
      </c>
      <c r="E173" s="380">
        <v>1899.25</v>
      </c>
      <c r="F173" s="381"/>
      <c r="G173" s="380">
        <v>13915</v>
      </c>
      <c r="H173" s="382">
        <v>494</v>
      </c>
      <c r="I173" s="383">
        <f t="shared" si="137"/>
      </c>
      <c r="J173" s="368">
        <f t="shared" si="249"/>
      </c>
      <c r="K173" s="382">
        <v>37</v>
      </c>
      <c r="L173" s="368">
        <f t="shared" si="556"/>
      </c>
      <c r="M173" s="382">
        <v>0</v>
      </c>
      <c r="N173" s="384">
        <f t="shared" si="360"/>
      </c>
      <c r="O173" s="382">
        <v>1</v>
      </c>
      <c r="P173" s="384">
        <f t="shared" si="1039"/>
      </c>
      <c r="Q173" s="385"/>
      <c r="R173" s="382"/>
      <c r="S173" s="385"/>
      <c r="T173" s="382"/>
      <c r="U173" s="386"/>
      <c r="V173" s="378"/>
      <c r="W173" s="387"/>
      <c r="X173" s="378"/>
      <c r="Y173" s="385"/>
      <c r="Z173" s="378"/>
      <c r="AA173" s="378"/>
      <c r="AB173" s="382"/>
      <c r="AC173" s="382"/>
      <c r="AD173" s="385"/>
      <c r="AE173" s="378"/>
      <c r="AF173" s="378" t="s">
        <v>388</v>
      </c>
    </row>
    <row customHeight="true" ht="22.61904761904762" r="174">
      <c r="A174" s="419"/>
      <c r="B174" s="422" t="s">
        <v>393</v>
      </c>
      <c r="C174" s="420" t="s">
        <v>384</v>
      </c>
      <c r="D174" s="379" t="s">
        <v>370</v>
      </c>
      <c r="E174" s="380">
        <v>310.92</v>
      </c>
      <c r="F174" s="381">
        <f>E174+E175</f>
      </c>
      <c r="G174" s="380">
        <v>844</v>
      </c>
      <c r="H174" s="382">
        <v>24</v>
      </c>
      <c r="I174" s="383">
        <f t="shared" si="137"/>
      </c>
      <c r="J174" s="368">
        <f t="shared" si="249"/>
      </c>
      <c r="K174" s="382">
        <v>2</v>
      </c>
      <c r="L174" s="368">
        <f t="shared" si="556"/>
      </c>
      <c r="M174" s="382">
        <v>0</v>
      </c>
      <c r="N174" s="384">
        <f t="shared" si="360"/>
      </c>
      <c r="O174" s="382">
        <v>0</v>
      </c>
      <c r="P174" s="384">
        <f t="shared" si="1039"/>
      </c>
      <c r="Q174" s="385">
        <f>(M174+M175)/(O174+O175)</f>
      </c>
      <c r="R174" s="382">
        <v>5</v>
      </c>
      <c r="S174" s="385">
        <f>(O174+O175)/(K174+K175)</f>
      </c>
      <c r="T174" s="382">
        <v>0</v>
      </c>
      <c r="U174" s="386">
        <f>F174/T174</f>
      </c>
      <c r="V174" s="378">
        <f>(F174+4*500)/T174</f>
      </c>
      <c r="W174" s="387">
        <v>0</v>
      </c>
      <c r="X174" s="378">
        <f>W174/T174</f>
      </c>
      <c r="Y174" s="385">
        <f>T174/R174</f>
      </c>
      <c r="Z174" s="378">
        <f>W174/F174</f>
      </c>
      <c r="AA174" s="378">
        <f>W174/(F174+500)</f>
      </c>
      <c r="AB174" s="382">
        <v>0</v>
      </c>
      <c r="AC174" s="382">
        <v>0</v>
      </c>
      <c r="AD174" s="385">
        <f>AB174/T174</f>
      </c>
      <c r="AE174" s="378">
        <f>(W174-AC174)/(F174+500)</f>
      </c>
      <c r="AF174" s="378" t="s">
        <v>387</v>
      </c>
    </row>
    <row customHeight="true" ht="22.61904761904762" r="175">
      <c r="A175" s="419"/>
      <c r="B175" s="422"/>
      <c r="C175" s="420"/>
      <c r="D175" s="379" t="s">
        <v>372</v>
      </c>
      <c r="E175" s="380">
        <v>2233.24</v>
      </c>
      <c r="F175" s="381"/>
      <c r="G175" s="380">
        <v>14883</v>
      </c>
      <c r="H175" s="382">
        <v>653</v>
      </c>
      <c r="I175" s="383">
        <f t="shared" si="137"/>
      </c>
      <c r="J175" s="368">
        <f t="shared" si="249"/>
      </c>
      <c r="K175" s="382">
        <v>32</v>
      </c>
      <c r="L175" s="368">
        <f t="shared" si="556"/>
      </c>
      <c r="M175" s="382">
        <v>0</v>
      </c>
      <c r="N175" s="384">
        <f t="shared" si="360"/>
      </c>
      <c r="O175" s="382">
        <v>4</v>
      </c>
      <c r="P175" s="384">
        <f t="shared" si="1039"/>
      </c>
      <c r="Q175" s="385"/>
      <c r="R175" s="382"/>
      <c r="S175" s="385"/>
      <c r="T175" s="382"/>
      <c r="U175" s="386"/>
      <c r="V175" s="378"/>
      <c r="W175" s="368"/>
      <c r="X175" s="378"/>
      <c r="Y175" s="385"/>
      <c r="Z175" s="378"/>
      <c r="AA175" s="378"/>
      <c r="AB175" s="382"/>
      <c r="AC175" s="382"/>
      <c r="AD175" s="385"/>
      <c r="AE175" s="378"/>
      <c r="AF175" s="378" t="s">
        <v>388</v>
      </c>
    </row>
    <row customHeight="true" ht="22.61904761904762" r="176">
      <c r="A176" s="419"/>
      <c r="B176" s="422" t="s">
        <v>394</v>
      </c>
      <c r="C176" s="420" t="s">
        <v>384</v>
      </c>
      <c r="D176" s="379" t="s">
        <v>370</v>
      </c>
      <c r="E176" s="380">
        <v>409.68</v>
      </c>
      <c r="F176" s="381">
        <f>E176+E177</f>
      </c>
      <c r="G176" s="380">
        <v>1229</v>
      </c>
      <c r="H176" s="382">
        <v>636</v>
      </c>
      <c r="I176" s="383">
        <f t="shared" si="137"/>
      </c>
      <c r="J176" s="368">
        <f t="shared" si="249"/>
      </c>
      <c r="K176" s="382">
        <v>3</v>
      </c>
      <c r="L176" s="368">
        <f t="shared" si="556"/>
      </c>
      <c r="M176" s="382">
        <v>0</v>
      </c>
      <c r="N176" s="384">
        <f t="shared" si="360"/>
      </c>
      <c r="O176" s="382">
        <v>1</v>
      </c>
      <c r="P176" s="384">
        <f t="shared" si="1039"/>
      </c>
      <c r="Q176" s="385">
        <f>(M176+M177)/(O176+O177)</f>
      </c>
      <c r="R176" s="382">
        <v>10</v>
      </c>
      <c r="S176" s="385">
        <f>(O176+O177)/(K176+K177)</f>
      </c>
      <c r="T176" s="382">
        <v>2</v>
      </c>
      <c r="U176" s="386">
        <f>F176/T176</f>
      </c>
      <c r="V176" s="378">
        <f>(F176+4*500)/T176</f>
      </c>
      <c r="W176" s="368">
        <v>3432</v>
      </c>
      <c r="X176" s="378">
        <f>W176/T176</f>
      </c>
      <c r="Y176" s="385">
        <f>T176/R176</f>
      </c>
      <c r="Z176" s="378">
        <f>W176/F176</f>
      </c>
      <c r="AA176" s="378">
        <f>W176/(F176+500)</f>
      </c>
      <c r="AB176" s="382">
        <v>0</v>
      </c>
      <c r="AC176" s="382">
        <v>0</v>
      </c>
      <c r="AD176" s="385">
        <f>AB176/T176</f>
      </c>
      <c r="AE176" s="378">
        <f>(W176-AC176)/(F176+500)</f>
      </c>
      <c r="AF176" s="378" t="s">
        <v>387</v>
      </c>
    </row>
    <row customHeight="true" ht="22.61904761904762" r="177">
      <c r="A177" s="419"/>
      <c r="B177" s="422"/>
      <c r="C177" s="420"/>
      <c r="D177" s="379" t="s">
        <v>372</v>
      </c>
      <c r="E177" s="380">
        <v>2534.41</v>
      </c>
      <c r="F177" s="381"/>
      <c r="G177" s="380">
        <v>19598</v>
      </c>
      <c r="H177" s="382">
        <v>670</v>
      </c>
      <c r="I177" s="383">
        <f t="shared" si="137"/>
      </c>
      <c r="J177" s="368">
        <f t="shared" si="249"/>
      </c>
      <c r="K177" s="382">
        <v>35</v>
      </c>
      <c r="L177" s="368">
        <f t="shared" si="556"/>
      </c>
      <c r="M177" s="382">
        <v>2</v>
      </c>
      <c r="N177" s="384">
        <f t="shared" si="360"/>
      </c>
      <c r="O177" s="382">
        <v>5</v>
      </c>
      <c r="P177" s="384">
        <f t="shared" si="1039"/>
      </c>
      <c r="Q177" s="385"/>
      <c r="R177" s="382"/>
      <c r="S177" s="385"/>
      <c r="T177" s="382"/>
      <c r="U177" s="386"/>
      <c r="V177" s="378"/>
      <c r="W177" s="368"/>
      <c r="X177" s="378"/>
      <c r="Y177" s="385"/>
      <c r="Z177" s="378"/>
      <c r="AA177" s="378"/>
      <c r="AB177" s="382"/>
      <c r="AC177" s="382"/>
      <c r="AD177" s="385"/>
      <c r="AE177" s="378"/>
      <c r="AF177" s="378" t="s">
        <v>388</v>
      </c>
    </row>
    <row customHeight="true" ht="22.61904761904762" r="178">
      <c r="A178" s="419"/>
      <c r="B178" s="370" t="s">
        <v>378</v>
      </c>
      <c r="C178" s="370"/>
      <c r="D178" s="370"/>
      <c r="E178" s="366">
        <f>SUM(E170:E177)</f>
      </c>
      <c r="F178" s="366">
        <f>SUM(F170:F177)</f>
      </c>
      <c r="G178" s="366">
        <f>SUM(G170:G177)</f>
      </c>
      <c r="H178" s="366">
        <f>SUM(H170:H177)</f>
      </c>
      <c r="I178" s="371">
        <f t="shared" si="137"/>
      </c>
      <c r="J178" s="367">
        <f t="shared" si="249"/>
      </c>
      <c r="K178" s="366">
        <f>SUM(K170:K177)</f>
      </c>
      <c r="L178" s="367">
        <f t="shared" si="556"/>
      </c>
      <c r="M178" s="366">
        <f>SUM(M170:M177)</f>
      </c>
      <c r="N178" s="372">
        <f t="shared" si="360"/>
      </c>
      <c r="O178" s="366">
        <f>SUM(O170:O177)</f>
      </c>
      <c r="P178" s="372">
        <f t="shared" si="1039"/>
      </c>
      <c r="Q178" s="373">
        <f>M178/O178</f>
      </c>
      <c r="R178" s="366">
        <f>SUM(R170:R177)</f>
      </c>
      <c r="S178" s="373">
        <f>(O178+O178)/(K178+K178)</f>
      </c>
      <c r="T178" s="366">
        <f>SUM(T170:T177)</f>
      </c>
      <c r="U178" s="374">
        <f t="shared" ref="U178:U179" si="18">F178/T178</f>
      </c>
      <c r="V178" s="375">
        <f t="shared" ref="V178:V179" si="602">(F178+4*500)/T178</f>
      </c>
      <c r="W178" s="367">
        <f>SUM(W170:W177)</f>
      </c>
      <c r="X178" s="376">
        <f t="shared" ref="X178:X179" si="652">W178/T178</f>
      </c>
      <c r="Y178" s="373">
        <f t="shared" ref="Y178:Y179" si="786">T178/R178</f>
      </c>
      <c r="Z178" s="375">
        <f t="shared" ref="Z178:Z179" si="920">W178/F178</f>
      </c>
      <c r="AA178" s="375">
        <f>W178/(F178+COUNT(W170:W177)*500)</f>
      </c>
      <c r="AB178" s="366">
        <f>SUM(AB170:AB177)</f>
      </c>
      <c r="AC178" s="366">
        <f>SUM(AC170:AC177)</f>
      </c>
      <c r="AD178" s="373">
        <f t="shared" ref="AD178:AD179" si="437">AB178/T178</f>
      </c>
      <c r="AE178" s="377">
        <f>(W178-AC178)/(F178+COUNT(W170:W177)*500)</f>
      </c>
      <c r="AF178" s="378"/>
    </row>
    <row customHeight="true" ht="22.61904761904762" r="179">
      <c r="A179" s="419"/>
      <c r="B179" s="422" t="s">
        <v>395</v>
      </c>
      <c r="C179" s="420" t="s">
        <v>396</v>
      </c>
      <c r="D179" s="379" t="s">
        <v>370</v>
      </c>
      <c r="E179" s="380">
        <v>530.95</v>
      </c>
      <c r="F179" s="381">
        <f>E179+E180</f>
      </c>
      <c r="G179" s="380">
        <v>2133</v>
      </c>
      <c r="H179" s="382">
        <v>76</v>
      </c>
      <c r="I179" s="383">
        <f t="shared" si="137"/>
      </c>
      <c r="J179" s="368">
        <f t="shared" si="249"/>
      </c>
      <c r="K179" s="382">
        <v>3</v>
      </c>
      <c r="L179" s="368">
        <f t="shared" si="556"/>
      </c>
      <c r="M179" s="382">
        <v>0</v>
      </c>
      <c r="N179" s="384">
        <f t="shared" si="360"/>
      </c>
      <c r="O179" s="382">
        <v>0</v>
      </c>
      <c r="P179" s="384">
        <f t="shared" si="1039"/>
      </c>
      <c r="Q179" s="385">
        <f>(M179+M180)/(O179+O180)</f>
      </c>
      <c r="R179" s="382">
        <v>13</v>
      </c>
      <c r="S179" s="385">
        <f>(O179+O180)/(K179+K180)</f>
      </c>
      <c r="T179" s="382">
        <v>4</v>
      </c>
      <c r="U179" s="386">
        <f t="shared" si="18"/>
      </c>
      <c r="V179" s="378">
        <f t="shared" si="602"/>
      </c>
      <c r="W179" s="368">
        <v>5928.000000000007</v>
      </c>
      <c r="X179" s="378">
        <f t="shared" si="652"/>
      </c>
      <c r="Y179" s="385">
        <f t="shared" si="786"/>
      </c>
      <c r="Z179" s="378">
        <f t="shared" si="920"/>
      </c>
      <c r="AA179" s="378">
        <f>W179/(F179+500)</f>
      </c>
      <c r="AB179" s="382">
        <v>1</v>
      </c>
      <c r="AC179" s="382">
        <v>456</v>
      </c>
      <c r="AD179" s="385">
        <f t="shared" si="437"/>
      </c>
      <c r="AE179" s="378">
        <f>(W179-AC179)/(F179+500)</f>
      </c>
      <c r="AF179" s="378" t="s">
        <v>387</v>
      </c>
    </row>
    <row customHeight="true" ht="22.61904761904762" r="180">
      <c r="A180" s="419"/>
      <c r="B180" s="422"/>
      <c r="C180" s="408"/>
      <c r="D180" s="379" t="s">
        <v>372</v>
      </c>
      <c r="E180" s="380">
        <v>3571.36</v>
      </c>
      <c r="F180" s="381"/>
      <c r="G180" s="380">
        <v>25785</v>
      </c>
      <c r="H180" s="382">
        <v>1105</v>
      </c>
      <c r="I180" s="383">
        <f t="shared" si="137"/>
      </c>
      <c r="J180" s="368">
        <f t="shared" si="249"/>
      </c>
      <c r="K180" s="382">
        <v>69</v>
      </c>
      <c r="L180" s="368">
        <f t="shared" si="556"/>
      </c>
      <c r="M180" s="382">
        <v>4</v>
      </c>
      <c r="N180" s="384">
        <f t="shared" si="360"/>
      </c>
      <c r="O180" s="382">
        <v>11</v>
      </c>
      <c r="P180" s="384">
        <f t="shared" si="1039"/>
      </c>
      <c r="Q180" s="385"/>
      <c r="R180" s="382"/>
      <c r="S180" s="385"/>
      <c r="T180" s="382"/>
      <c r="U180" s="386"/>
      <c r="V180" s="378"/>
      <c r="W180" s="368"/>
      <c r="X180" s="378"/>
      <c r="Y180" s="385"/>
      <c r="Z180" s="378"/>
      <c r="AA180" s="378"/>
      <c r="AB180" s="382"/>
      <c r="AC180" s="382"/>
      <c r="AD180" s="385"/>
      <c r="AE180" s="378"/>
      <c r="AF180" s="378" t="s">
        <v>388</v>
      </c>
    </row>
    <row customHeight="true" ht="22.61904761904762" r="181">
      <c r="A181" s="419"/>
      <c r="B181" s="407" t="s">
        <v>397</v>
      </c>
      <c r="C181" s="420" t="s">
        <v>396</v>
      </c>
      <c r="D181" s="379" t="s">
        <v>370</v>
      </c>
      <c r="E181" s="380">
        <v>387.82</v>
      </c>
      <c r="F181" s="381">
        <f>E181+E182</f>
      </c>
      <c r="G181" s="380">
        <v>1879</v>
      </c>
      <c r="H181" s="382">
        <v>76</v>
      </c>
      <c r="I181" s="383">
        <f t="shared" si="137"/>
      </c>
      <c r="J181" s="368">
        <f t="shared" si="249"/>
      </c>
      <c r="K181" s="382">
        <v>6</v>
      </c>
      <c r="L181" s="368">
        <f t="shared" si="556"/>
      </c>
      <c r="M181" s="382">
        <v>0</v>
      </c>
      <c r="N181" s="384">
        <f t="shared" si="360"/>
      </c>
      <c r="O181" s="382">
        <v>1</v>
      </c>
      <c r="P181" s="384">
        <f t="shared" si="1039"/>
      </c>
      <c r="Q181" s="385">
        <f>(M181+M182)/(O181+O182)</f>
      </c>
      <c r="R181" s="382">
        <v>25</v>
      </c>
      <c r="S181" s="385">
        <f>(O181+O182)/(K181+K182)</f>
      </c>
      <c r="T181" s="382">
        <v>4</v>
      </c>
      <c r="U181" s="386">
        <f>F181/T181</f>
      </c>
      <c r="V181" s="378">
        <f>(F181+4*500)/T181</f>
      </c>
      <c r="W181" s="368">
        <v>5442</v>
      </c>
      <c r="X181" s="378">
        <f>W181/T181</f>
      </c>
      <c r="Y181" s="385">
        <f>T181/R181</f>
      </c>
      <c r="Z181" s="378">
        <f>W181/F181</f>
      </c>
      <c r="AA181" s="378">
        <f>W181/(F181+500)</f>
      </c>
      <c r="AB181" s="382">
        <v>0</v>
      </c>
      <c r="AC181" s="382">
        <v>0</v>
      </c>
      <c r="AD181" s="385">
        <f>AB181/T181</f>
      </c>
      <c r="AE181" s="378">
        <f>(W181-AC181)/(F181+500)</f>
      </c>
      <c r="AF181" s="378" t="s">
        <v>387</v>
      </c>
    </row>
    <row customHeight="true" ht="22.61904761904762" r="182">
      <c r="A182" s="419"/>
      <c r="B182" s="407"/>
      <c r="C182" s="420"/>
      <c r="D182" s="379" t="s">
        <v>372</v>
      </c>
      <c r="E182" s="380">
        <v>4289.25</v>
      </c>
      <c r="F182" s="381"/>
      <c r="G182" s="380">
        <v>35037</v>
      </c>
      <c r="H182" s="382">
        <v>1950</v>
      </c>
      <c r="I182" s="383">
        <f t="shared" si="137"/>
      </c>
      <c r="J182" s="368">
        <f t="shared" si="249"/>
      </c>
      <c r="K182" s="382">
        <v>106</v>
      </c>
      <c r="L182" s="368">
        <f t="shared" si="556"/>
      </c>
      <c r="M182" s="382">
        <v>2</v>
      </c>
      <c r="N182" s="384">
        <f t="shared" si="360"/>
      </c>
      <c r="O182" s="382">
        <v>13</v>
      </c>
      <c r="P182" s="384">
        <f t="shared" si="1039"/>
      </c>
      <c r="Q182" s="385"/>
      <c r="R182" s="382"/>
      <c r="S182" s="385"/>
      <c r="T182" s="382"/>
      <c r="U182" s="386"/>
      <c r="V182" s="378"/>
      <c r="W182" s="368"/>
      <c r="X182" s="378"/>
      <c r="Y182" s="385"/>
      <c r="Z182" s="378"/>
      <c r="AA182" s="378"/>
      <c r="AB182" s="382"/>
      <c r="AC182" s="382"/>
      <c r="AD182" s="385"/>
      <c r="AE182" s="378"/>
      <c r="AF182" s="378" t="s">
        <v>388</v>
      </c>
    </row>
    <row customHeight="true" ht="22.61904761904762" r="183">
      <c r="A183" s="419"/>
      <c r="B183" s="407" t="s">
        <v>398</v>
      </c>
      <c r="C183" s="420" t="s">
        <v>396</v>
      </c>
      <c r="D183" s="379" t="s">
        <v>370</v>
      </c>
      <c r="E183" s="380">
        <v>674.82</v>
      </c>
      <c r="F183" s="381">
        <f>E183+E184</f>
      </c>
      <c r="G183" s="380">
        <v>2500</v>
      </c>
      <c r="H183" s="382">
        <v>78</v>
      </c>
      <c r="I183" s="383">
        <f t="shared" si="137"/>
      </c>
      <c r="J183" s="368">
        <f t="shared" si="249"/>
      </c>
      <c r="K183" s="382">
        <v>7</v>
      </c>
      <c r="L183" s="368">
        <f t="shared" si="556"/>
      </c>
      <c r="M183" s="382">
        <v>0</v>
      </c>
      <c r="N183" s="384">
        <f t="shared" si="360"/>
      </c>
      <c r="O183" s="382">
        <v>1</v>
      </c>
      <c r="P183" s="384">
        <f t="shared" si="1039"/>
      </c>
      <c r="Q183" s="385">
        <f>(M183+M184)/(O183+O184)</f>
      </c>
      <c r="R183" s="382">
        <v>24</v>
      </c>
      <c r="S183" s="385">
        <f>(O183+O184)/(K183+K184)</f>
      </c>
      <c r="T183" s="382">
        <v>6</v>
      </c>
      <c r="U183" s="386">
        <f>F183/T183</f>
      </c>
      <c r="V183" s="378">
        <f>(F183+4*500)/T183</f>
      </c>
      <c r="W183" s="368">
        <v>7872</v>
      </c>
      <c r="X183" s="378">
        <f>W183/T183</f>
      </c>
      <c r="Y183" s="385">
        <f>T183/R183</f>
      </c>
      <c r="Z183" s="378">
        <f>W183/F183</f>
      </c>
      <c r="AA183" s="378">
        <f>W183/(F183+500)</f>
      </c>
      <c r="AB183" s="382">
        <v>0</v>
      </c>
      <c r="AC183" s="382">
        <v>0</v>
      </c>
      <c r="AD183" s="385">
        <f>AB183/T183</f>
      </c>
      <c r="AE183" s="378">
        <f>(W183-AC183)/(F183+500)</f>
      </c>
      <c r="AF183" s="378" t="s">
        <v>387</v>
      </c>
    </row>
    <row customHeight="true" ht="22.61904761904762" r="184">
      <c r="A184" s="419"/>
      <c r="B184" s="407"/>
      <c r="C184" s="420"/>
      <c r="D184" s="379" t="s">
        <v>372</v>
      </c>
      <c r="E184" s="382">
        <v>3234.61</v>
      </c>
      <c r="F184" s="381"/>
      <c r="G184" s="380">
        <v>31982</v>
      </c>
      <c r="H184" s="382">
        <v>1576</v>
      </c>
      <c r="I184" s="383">
        <f t="shared" si="137"/>
      </c>
      <c r="J184" s="368">
        <f t="shared" si="249"/>
      </c>
      <c r="K184" s="382">
        <v>69</v>
      </c>
      <c r="L184" s="368">
        <f t="shared" si="556"/>
      </c>
      <c r="M184" s="382">
        <v>7</v>
      </c>
      <c r="N184" s="384">
        <f t="shared" si="360"/>
      </c>
      <c r="O184" s="382">
        <v>11</v>
      </c>
      <c r="P184" s="384">
        <f t="shared" si="1039"/>
      </c>
      <c r="Q184" s="385"/>
      <c r="R184" s="382"/>
      <c r="S184" s="385"/>
      <c r="T184" s="382"/>
      <c r="U184" s="386"/>
      <c r="V184" s="378"/>
      <c r="W184" s="368"/>
      <c r="X184" s="378"/>
      <c r="Y184" s="385"/>
      <c r="Z184" s="378"/>
      <c r="AA184" s="378"/>
      <c r="AB184" s="382"/>
      <c r="AC184" s="382"/>
      <c r="AD184" s="385"/>
      <c r="AE184" s="378"/>
      <c r="AF184" s="378" t="s">
        <v>388</v>
      </c>
    </row>
    <row customHeight="true" ht="22.61904761904762" r="185">
      <c r="A185" s="419"/>
      <c r="B185" s="407" t="s">
        <v>399</v>
      </c>
      <c r="C185" s="420" t="s">
        <v>396</v>
      </c>
      <c r="D185" s="379" t="s">
        <v>370</v>
      </c>
      <c r="E185" s="382">
        <v>209.04</v>
      </c>
      <c r="F185" s="381">
        <f>E185+E186</f>
      </c>
      <c r="G185" s="380">
        <v>1277</v>
      </c>
      <c r="H185" s="382">
        <v>37</v>
      </c>
      <c r="I185" s="383">
        <f t="shared" si="137"/>
      </c>
      <c r="J185" s="368">
        <f t="shared" si="249"/>
      </c>
      <c r="K185" s="382">
        <v>4</v>
      </c>
      <c r="L185" s="368">
        <f t="shared" si="556"/>
      </c>
      <c r="M185" s="382">
        <v>0</v>
      </c>
      <c r="N185" s="384">
        <f t="shared" si="360"/>
      </c>
      <c r="O185" s="382">
        <v>0</v>
      </c>
      <c r="P185" s="384">
        <f t="shared" si="1039"/>
      </c>
      <c r="Q185" s="385">
        <f>(M185+M186)/(O185+O186)</f>
      </c>
      <c r="R185" s="382">
        <v>6</v>
      </c>
      <c r="S185" s="385">
        <f>(O185+O186)/(K185+K186)</f>
      </c>
      <c r="T185" s="382">
        <v>2</v>
      </c>
      <c r="U185" s="386">
        <f>F185/T185</f>
      </c>
      <c r="V185" s="378">
        <f>(F185+4*500)/T185</f>
      </c>
      <c r="W185" s="368">
        <v>3384</v>
      </c>
      <c r="X185" s="378">
        <f>W185/T185</f>
      </c>
      <c r="Y185" s="385">
        <f>T185/R185</f>
      </c>
      <c r="Z185" s="378">
        <f>W185/F185</f>
      </c>
      <c r="AA185" s="378">
        <f>W185/(F185+500)</f>
      </c>
      <c r="AB185" s="382">
        <v>0</v>
      </c>
      <c r="AC185" s="382">
        <v>0</v>
      </c>
      <c r="AD185" s="385">
        <f>AB185/T185</f>
      </c>
      <c r="AE185" s="378">
        <f>(W185-AC185)/(F185+500)</f>
      </c>
      <c r="AF185" s="378" t="s">
        <v>387</v>
      </c>
    </row>
    <row customHeight="true" ht="22.61904761904762" r="186">
      <c r="A186" s="419"/>
      <c r="B186" s="407"/>
      <c r="C186" s="420"/>
      <c r="D186" s="379" t="s">
        <v>372</v>
      </c>
      <c r="E186" s="382">
        <v>1329.95</v>
      </c>
      <c r="F186" s="381"/>
      <c r="G186" s="380">
        <v>15754</v>
      </c>
      <c r="H186" s="382">
        <v>860</v>
      </c>
      <c r="I186" s="383">
        <f t="shared" si="137"/>
      </c>
      <c r="J186" s="368">
        <f t="shared" si="249"/>
      </c>
      <c r="K186" s="382">
        <v>43</v>
      </c>
      <c r="L186" s="368">
        <f t="shared" si="556"/>
      </c>
      <c r="M186" s="382">
        <v>1</v>
      </c>
      <c r="N186" s="384">
        <f t="shared" si="360"/>
      </c>
      <c r="O186" s="382">
        <v>2</v>
      </c>
      <c r="P186" s="384">
        <f t="shared" si="1039"/>
      </c>
      <c r="Q186" s="385"/>
      <c r="R186" s="382"/>
      <c r="S186" s="385"/>
      <c r="T186" s="382"/>
      <c r="U186" s="386"/>
      <c r="V186" s="378"/>
      <c r="W186" s="368"/>
      <c r="X186" s="378"/>
      <c r="Y186" s="385"/>
      <c r="Z186" s="378"/>
      <c r="AA186" s="378"/>
      <c r="AB186" s="382"/>
      <c r="AC186" s="382"/>
      <c r="AD186" s="385"/>
      <c r="AE186" s="378"/>
      <c r="AF186" s="378" t="s">
        <v>388</v>
      </c>
    </row>
    <row customHeight="true" ht="22.61904761904762" r="187">
      <c r="A187" s="419"/>
      <c r="B187" s="370" t="s">
        <v>378</v>
      </c>
      <c r="C187" s="370"/>
      <c r="D187" s="370"/>
      <c r="E187" s="366">
        <f>SUM(E179:E186)</f>
      </c>
      <c r="F187" s="366">
        <f>SUM(F179:F186)</f>
      </c>
      <c r="G187" s="366">
        <f>SUM(G179:G186)</f>
      </c>
      <c r="H187" s="366">
        <f>SUM(H179:H186)</f>
      </c>
      <c r="I187" s="371">
        <f t="shared" si="137"/>
      </c>
      <c r="J187" s="367">
        <f t="shared" si="249"/>
      </c>
      <c r="K187" s="366">
        <f>SUM(K179:K186)</f>
      </c>
      <c r="L187" s="367">
        <f t="shared" si="556"/>
      </c>
      <c r="M187" s="366">
        <f>SUM(M179:M186)</f>
      </c>
      <c r="N187" s="372">
        <f t="shared" si="360"/>
      </c>
      <c r="O187" s="366">
        <f>SUM(O179:O186)</f>
      </c>
      <c r="P187" s="372">
        <f t="shared" si="1039"/>
      </c>
      <c r="Q187" s="373">
        <f t="shared" ref="Q187:Q188" si="391">M187/O187</f>
      </c>
      <c r="R187" s="366">
        <f>SUM(R179:R186)</f>
      </c>
      <c r="S187" s="373">
        <f t="shared" ref="S187:S188" si="1070">(O187+O187)/(K187+K187)</f>
      </c>
      <c r="T187" s="366">
        <f>SUM(T179:T186)</f>
      </c>
      <c r="U187" s="374">
        <f t="shared" ref="U187:U188" si="19">F187/T187</f>
      </c>
      <c r="V187" s="375">
        <f t="shared" ref="V187:V188" si="603">(F187+4*500)/T187</f>
      </c>
      <c r="W187" s="367">
        <f>SUM(W179:W186)</f>
      </c>
      <c r="X187" s="376">
        <f t="shared" ref="X187:X188" si="653">W187/T187</f>
      </c>
      <c r="Y187" s="373">
        <f t="shared" ref="Y187:Y188" si="787">T187/R187</f>
      </c>
      <c r="Z187" s="375">
        <f t="shared" ref="Z187:Z188" si="921">W187/F187</f>
      </c>
      <c r="AA187" s="375">
        <f>W187/(F187+COUNT(W179:W186)*500)</f>
      </c>
      <c r="AB187" s="366">
        <f>SUM(AB179:AB186)</f>
      </c>
      <c r="AC187" s="366">
        <f>SUM(AC179:AC186)</f>
      </c>
      <c r="AD187" s="373">
        <f t="shared" ref="AD187:AD188" si="438">AB187/T187</f>
      </c>
      <c r="AE187" s="377">
        <f>(W187-AC187)/(F187+COUNT(W179:W186)*500)</f>
      </c>
      <c r="AF187" s="378"/>
    </row>
    <row customHeight="true" ht="22.61904761904762" r="188">
      <c r="A188" s="419"/>
      <c r="B188" s="411" t="s">
        <v>400</v>
      </c>
      <c r="C188" s="411"/>
      <c r="D188" s="411"/>
      <c r="E188" s="412">
        <f>E151+E160+E169+E187+E178</f>
      </c>
      <c r="F188" s="412">
        <f>F151+F160+F169+F187+F178</f>
      </c>
      <c r="G188" s="412">
        <f>G151+G160+G169+G187+G178</f>
      </c>
      <c r="H188" s="412">
        <f>H151+H160+H169+H187+H178</f>
      </c>
      <c r="I188" s="413">
        <f t="shared" si="137"/>
      </c>
      <c r="J188" s="414">
        <f t="shared" si="249"/>
      </c>
      <c r="K188" s="412">
        <f>K151+K160+K169+K187+K178</f>
      </c>
      <c r="L188" s="414">
        <f t="shared" si="556"/>
      </c>
      <c r="M188" s="412">
        <f>M151+M160+M169+M187+M178</f>
      </c>
      <c r="N188" s="415">
        <f t="shared" si="360"/>
      </c>
      <c r="O188" s="412">
        <f>O151+O160+O169+O187+O178</f>
      </c>
      <c r="P188" s="415">
        <f t="shared" si="1039"/>
      </c>
      <c r="Q188" s="416">
        <f t="shared" si="391"/>
      </c>
      <c r="R188" s="412">
        <f>R151+R160+R169+R187+R178</f>
      </c>
      <c r="S188" s="416">
        <f t="shared" si="1070"/>
      </c>
      <c r="T188" s="412">
        <f>T151+T160+T169+T187+T178</f>
      </c>
      <c r="U188" s="417">
        <f t="shared" si="19"/>
      </c>
      <c r="V188" s="418">
        <f t="shared" si="603"/>
      </c>
      <c r="W188" s="417">
        <f>W151+W160+W169+W187+W178</f>
      </c>
      <c r="X188" s="418">
        <f t="shared" si="653"/>
      </c>
      <c r="Y188" s="416">
        <f t="shared" si="787"/>
      </c>
      <c r="Z188" s="418">
        <f t="shared" si="921"/>
      </c>
      <c r="AA188" s="418">
        <f>W188/(F188+COUNT(W145:W150,W152:W159,W161:W168,W170:W177,W179:W186)*500)</f>
      </c>
      <c r="AB188" s="412">
        <f>AB151+AB160+AB169+AB187+AB178</f>
      </c>
      <c r="AC188" s="418">
        <f>AC151+AC160+AC169+AC187+AC178</f>
      </c>
      <c r="AD188" s="416">
        <f t="shared" si="438"/>
      </c>
      <c r="AE188" s="418">
        <f>(W188-AC188)/(F188+COUNT(W145:W150,W152:W159,W161:W168,W170:W177,W179:W186)*500)</f>
      </c>
      <c r="AF188" s="378"/>
    </row>
    <row customHeight="true" ht="22.61904761904762" r="189">
      <c r="A189" s="396" t="s">
        <v>335</v>
      </c>
      <c r="B189" s="397" t="s">
        <v>336</v>
      </c>
      <c r="C189" s="397" t="s">
        <v>337</v>
      </c>
      <c r="D189" s="397" t="s">
        <v>338</v>
      </c>
      <c r="E189" s="398" t="s">
        <v>339</v>
      </c>
      <c r="F189" s="397" t="s">
        <v>340</v>
      </c>
      <c r="G189" s="397" t="s">
        <v>341</v>
      </c>
      <c r="H189" s="397" t="s">
        <v>342</v>
      </c>
      <c r="I189" s="399" t="s">
        <v>343</v>
      </c>
      <c r="J189" s="400" t="s">
        <v>344</v>
      </c>
      <c r="K189" s="397" t="s">
        <v>345</v>
      </c>
      <c r="L189" s="400" t="s">
        <v>346</v>
      </c>
      <c r="M189" s="397" t="s">
        <v>347</v>
      </c>
      <c r="N189" s="401" t="s">
        <v>348</v>
      </c>
      <c r="O189" s="397" t="s">
        <v>349</v>
      </c>
      <c r="P189" s="401" t="s">
        <v>350</v>
      </c>
      <c r="Q189" s="399" t="s">
        <v>351</v>
      </c>
      <c r="R189" s="402" t="s">
        <v>352</v>
      </c>
      <c r="S189" s="403" t="s">
        <v>353</v>
      </c>
      <c r="T189" s="402" t="s">
        <v>354</v>
      </c>
      <c r="U189" s="404" t="s">
        <v>355</v>
      </c>
      <c r="V189" s="405" t="s">
        <v>356</v>
      </c>
      <c r="W189" s="404" t="s">
        <v>357</v>
      </c>
      <c r="X189" s="405" t="s">
        <v>358</v>
      </c>
      <c r="Y189" s="403" t="s">
        <v>359</v>
      </c>
      <c r="Z189" s="405" t="s">
        <v>360</v>
      </c>
      <c r="AA189" s="405" t="s">
        <v>361</v>
      </c>
      <c r="AB189" s="405" t="s">
        <v>362</v>
      </c>
      <c r="AC189" s="402" t="s">
        <v>363</v>
      </c>
      <c r="AD189" s="403" t="s">
        <v>364</v>
      </c>
      <c r="AE189" s="405" t="s">
        <v>365</v>
      </c>
      <c r="AF189" s="405" t="s">
        <v>366</v>
      </c>
    </row>
    <row customHeight="true" ht="22.61904761904762" r="190">
      <c r="A190" s="419" t="s">
        <v>407</v>
      </c>
      <c r="B190" s="407" t="s">
        <v>368</v>
      </c>
      <c r="C190" s="420" t="s">
        <v>391</v>
      </c>
      <c r="D190" s="379" t="s">
        <v>370</v>
      </c>
      <c r="E190" s="382">
        <v>164.71</v>
      </c>
      <c r="F190" s="381">
        <f>E190+E191</f>
      </c>
      <c r="G190" s="382">
        <v>722</v>
      </c>
      <c r="H190" s="382">
        <v>53</v>
      </c>
      <c r="I190" s="383">
        <f t="shared" ref="I190:I235" si="138">H190/G190</f>
      </c>
      <c r="J190" s="368">
        <f t="shared" ref="J190:J235" si="250">(E190/G190)*1000</f>
      </c>
      <c r="K190" s="382">
        <v>4</v>
      </c>
      <c r="L190" s="368">
        <v>0</v>
      </c>
      <c r="M190" s="382">
        <v>0</v>
      </c>
      <c r="N190" s="384">
        <f t="shared" ref="N190:N235" si="361">E190/M190</f>
      </c>
      <c r="O190" s="382">
        <v>0</v>
      </c>
      <c r="P190" s="384">
        <f t="shared" ref="P190:P235" si="1040">E190/O190</f>
      </c>
      <c r="Q190" s="385">
        <f>(M190+M191)/(O190+O191)</f>
      </c>
      <c r="R190" s="382">
        <v>5</v>
      </c>
      <c r="S190" s="385">
        <f>(O190+O191)/(K190+K191)</f>
      </c>
      <c r="T190" s="382">
        <v>3</v>
      </c>
      <c r="U190" s="386">
        <f>F190/T190</f>
      </c>
      <c r="V190" s="378">
        <f>(F190+4*500)/T190</f>
      </c>
      <c r="W190" s="387">
        <v>1843.2</v>
      </c>
      <c r="X190" s="378">
        <f>W190/T190</f>
      </c>
      <c r="Y190" s="385">
        <f>T190/R190</f>
      </c>
      <c r="Z190" s="378">
        <f>W190/F190</f>
      </c>
      <c r="AA190" s="378">
        <f>W190/(F190+500)</f>
      </c>
      <c r="AB190" s="382">
        <v>0</v>
      </c>
      <c r="AC190" s="382">
        <v>0</v>
      </c>
      <c r="AD190" s="385">
        <f>AB190/T190</f>
      </c>
      <c r="AE190" s="378">
        <f>(W196-AC190)/(F190+500)</f>
      </c>
      <c r="AF190" s="378" t="s">
        <v>371</v>
      </c>
    </row>
    <row customHeight="true" ht="22.61904761904762" r="191">
      <c r="A191" s="419"/>
      <c r="B191" s="407"/>
      <c r="C191" s="420"/>
      <c r="D191" s="379" t="s">
        <v>372</v>
      </c>
      <c r="E191" s="382">
        <v>2014.27</v>
      </c>
      <c r="F191" s="381"/>
      <c r="G191" s="382">
        <v>16156</v>
      </c>
      <c r="H191" s="382">
        <v>903</v>
      </c>
      <c r="I191" s="383">
        <f t="shared" si="138"/>
      </c>
      <c r="J191" s="368">
        <f t="shared" si="250"/>
      </c>
      <c r="K191" s="382">
        <v>49</v>
      </c>
      <c r="L191" s="368">
        <v>1</v>
      </c>
      <c r="M191" s="382">
        <v>3</v>
      </c>
      <c r="N191" s="384">
        <f t="shared" si="361"/>
      </c>
      <c r="O191" s="382">
        <v>4</v>
      </c>
      <c r="P191" s="384">
        <f t="shared" si="1040"/>
      </c>
      <c r="Q191" s="385"/>
      <c r="R191" s="382"/>
      <c r="S191" s="385"/>
      <c r="T191" s="382"/>
      <c r="U191" s="386"/>
      <c r="V191" s="378"/>
      <c r="W191" s="387"/>
      <c r="X191" s="378"/>
      <c r="Y191" s="385"/>
      <c r="Z191" s="378"/>
      <c r="AA191" s="378"/>
      <c r="AB191" s="382"/>
      <c r="AC191" s="382"/>
      <c r="AD191" s="385"/>
      <c r="AE191" s="378"/>
      <c r="AF191" s="421" t="s">
        <v>403</v>
      </c>
    </row>
    <row customHeight="true" ht="22.61904761904762" r="192">
      <c r="A192" s="419"/>
      <c r="B192" s="407" t="s">
        <v>374</v>
      </c>
      <c r="C192" s="420" t="s">
        <v>391</v>
      </c>
      <c r="D192" s="379" t="s">
        <v>370</v>
      </c>
      <c r="E192" s="382">
        <v>366.33</v>
      </c>
      <c r="F192" s="381">
        <f>E192+E193</f>
      </c>
      <c r="G192" s="382">
        <v>2111</v>
      </c>
      <c r="H192" s="382">
        <v>69</v>
      </c>
      <c r="I192" s="383">
        <f t="shared" si="138"/>
      </c>
      <c r="J192" s="368">
        <f t="shared" si="250"/>
      </c>
      <c r="K192" s="382">
        <v>7</v>
      </c>
      <c r="L192" s="368">
        <f t="shared" ref="L192:L235" si="557">E192/K192</f>
      </c>
      <c r="M192" s="382">
        <v>1</v>
      </c>
      <c r="N192" s="384">
        <f t="shared" si="361"/>
      </c>
      <c r="O192" s="382">
        <v>1</v>
      </c>
      <c r="P192" s="384">
        <f t="shared" si="1040"/>
      </c>
      <c r="Q192" s="385">
        <f>(M192+M193)/(O192+O193)</f>
      </c>
      <c r="R192" s="382">
        <v>6</v>
      </c>
      <c r="S192" s="385">
        <f>(O192+O193)/(K192+K193)</f>
      </c>
      <c r="T192" s="382">
        <v>4</v>
      </c>
      <c r="U192" s="386">
        <f>F192/T192</f>
      </c>
      <c r="V192" s="378">
        <f>(F192+4*500)/T192</f>
      </c>
      <c r="W192" s="368">
        <v>4236</v>
      </c>
      <c r="X192" s="378">
        <f>W192/T192</f>
      </c>
      <c r="Y192" s="385">
        <f>T192/R192</f>
      </c>
      <c r="Z192" s="378">
        <f>W192/F192</f>
      </c>
      <c r="AA192" s="378">
        <f>W192/(F192+500)</f>
      </c>
      <c r="AB192" s="382">
        <v>0</v>
      </c>
      <c r="AC192" s="382">
        <v>0</v>
      </c>
      <c r="AD192" s="385">
        <f>AB192/T192</f>
      </c>
      <c r="AE192" s="378">
        <f>(W192-AC192)/(F192+500)</f>
      </c>
      <c r="AF192" s="378" t="s">
        <v>371</v>
      </c>
    </row>
    <row customHeight="true" ht="22.61904761904762" r="193">
      <c r="A193" s="419"/>
      <c r="B193" s="407"/>
      <c r="C193" s="420"/>
      <c r="D193" s="379" t="s">
        <v>372</v>
      </c>
      <c r="E193" s="382">
        <v>2805.71</v>
      </c>
      <c r="F193" s="381"/>
      <c r="G193" s="382">
        <v>21615</v>
      </c>
      <c r="H193" s="382">
        <v>1124</v>
      </c>
      <c r="I193" s="383">
        <f t="shared" si="138"/>
      </c>
      <c r="J193" s="368">
        <f t="shared" si="250"/>
      </c>
      <c r="K193" s="382">
        <v>59</v>
      </c>
      <c r="L193" s="368">
        <f t="shared" si="557"/>
      </c>
      <c r="M193" s="382">
        <v>2</v>
      </c>
      <c r="N193" s="384">
        <f t="shared" si="361"/>
      </c>
      <c r="O193" s="382">
        <v>4</v>
      </c>
      <c r="P193" s="384">
        <f t="shared" si="1040"/>
      </c>
      <c r="Q193" s="385"/>
      <c r="R193" s="382"/>
      <c r="S193" s="385"/>
      <c r="T193" s="382"/>
      <c r="U193" s="386"/>
      <c r="V193" s="378"/>
      <c r="W193" s="368"/>
      <c r="X193" s="378"/>
      <c r="Y193" s="385"/>
      <c r="Z193" s="378"/>
      <c r="AA193" s="378"/>
      <c r="AB193" s="382"/>
      <c r="AC193" s="382"/>
      <c r="AD193" s="385"/>
      <c r="AE193" s="378"/>
      <c r="AF193" s="421" t="s">
        <v>403</v>
      </c>
    </row>
    <row customHeight="true" ht="22.61904761904762" r="194">
      <c r="A194" s="419"/>
      <c r="B194" s="407" t="s">
        <v>375</v>
      </c>
      <c r="C194" s="420" t="s">
        <v>391</v>
      </c>
      <c r="D194" s="379" t="s">
        <v>370</v>
      </c>
      <c r="E194" s="382">
        <v>854.25</v>
      </c>
      <c r="F194" s="381">
        <f>E194+E195</f>
      </c>
      <c r="G194" s="382">
        <v>4320</v>
      </c>
      <c r="H194" s="382">
        <v>109</v>
      </c>
      <c r="I194" s="383">
        <f t="shared" si="138"/>
      </c>
      <c r="J194" s="368">
        <f t="shared" si="250"/>
      </c>
      <c r="K194" s="382">
        <v>9</v>
      </c>
      <c r="L194" s="368">
        <f t="shared" si="557"/>
      </c>
      <c r="M194" s="382">
        <v>2</v>
      </c>
      <c r="N194" s="384">
        <f t="shared" si="361"/>
      </c>
      <c r="O194" s="382">
        <v>3</v>
      </c>
      <c r="P194" s="384">
        <f t="shared" si="1040"/>
      </c>
      <c r="Q194" s="385">
        <f>(M194+M195)/(O194+O195)</f>
      </c>
      <c r="R194" s="382">
        <v>14</v>
      </c>
      <c r="S194" s="385">
        <f>(O194+O195)/(K194+K195)</f>
      </c>
      <c r="T194" s="382">
        <v>6</v>
      </c>
      <c r="U194" s="386">
        <f>F194/T194</f>
      </c>
      <c r="V194" s="378">
        <f>(F194+4*500)/T194</f>
      </c>
      <c r="W194" s="368">
        <v>9554.400000000001</v>
      </c>
      <c r="X194" s="378">
        <f>W194/T194</f>
      </c>
      <c r="Y194" s="385">
        <f>T194/R194</f>
      </c>
      <c r="Z194" s="378">
        <f>W194/F194</f>
      </c>
      <c r="AA194" s="378">
        <f>W194/(F194+500)</f>
      </c>
      <c r="AB194" s="382">
        <v>0</v>
      </c>
      <c r="AC194" s="382">
        <v>0</v>
      </c>
      <c r="AD194" s="385">
        <f>AB194/T194</f>
      </c>
      <c r="AE194" s="378">
        <f>(W194-AC194)/(F194+500)</f>
      </c>
      <c r="AF194" s="378" t="s">
        <v>371</v>
      </c>
    </row>
    <row customHeight="true" ht="22.61904761904762" r="195">
      <c r="A195" s="419"/>
      <c r="B195" s="407"/>
      <c r="C195" s="420"/>
      <c r="D195" s="379" t="s">
        <v>372</v>
      </c>
      <c r="E195" s="380">
        <v>4245.09</v>
      </c>
      <c r="F195" s="381"/>
      <c r="G195" s="382">
        <v>30539</v>
      </c>
      <c r="H195" s="382">
        <v>1409</v>
      </c>
      <c r="I195" s="383">
        <f t="shared" si="138"/>
      </c>
      <c r="J195" s="368">
        <f t="shared" si="250"/>
      </c>
      <c r="K195" s="382">
        <v>78</v>
      </c>
      <c r="L195" s="368">
        <f t="shared" si="557"/>
      </c>
      <c r="M195" s="382">
        <v>3</v>
      </c>
      <c r="N195" s="384">
        <f t="shared" si="361"/>
      </c>
      <c r="O195" s="382">
        <v>8</v>
      </c>
      <c r="P195" s="384">
        <f t="shared" si="1040"/>
      </c>
      <c r="Q195" s="385"/>
      <c r="R195" s="382"/>
      <c r="S195" s="385"/>
      <c r="T195" s="382"/>
      <c r="U195" s="386"/>
      <c r="V195" s="378"/>
      <c r="W195" s="368"/>
      <c r="X195" s="378"/>
      <c r="Y195" s="385"/>
      <c r="Z195" s="378"/>
      <c r="AA195" s="378"/>
      <c r="AB195" s="382"/>
      <c r="AC195" s="382"/>
      <c r="AD195" s="385"/>
      <c r="AE195" s="378"/>
      <c r="AF195" s="421" t="s">
        <v>403</v>
      </c>
    </row>
    <row customHeight="true" ht="22.61904761904762" r="196">
      <c r="A196" s="419"/>
      <c r="B196" s="422" t="s">
        <v>404</v>
      </c>
      <c r="C196" s="420" t="s">
        <v>391</v>
      </c>
      <c r="D196" s="379" t="s">
        <v>370</v>
      </c>
      <c r="E196" s="382">
        <v>1219.29</v>
      </c>
      <c r="F196" s="409">
        <f>E196+E197</f>
      </c>
      <c r="G196" s="382">
        <v>6657</v>
      </c>
      <c r="H196" s="382">
        <v>187</v>
      </c>
      <c r="I196" s="383">
        <f t="shared" si="138"/>
      </c>
      <c r="J196" s="368">
        <f t="shared" si="250"/>
      </c>
      <c r="K196" s="382">
        <v>10</v>
      </c>
      <c r="L196" s="368">
        <f t="shared" si="557"/>
      </c>
      <c r="M196" s="382">
        <v>1</v>
      </c>
      <c r="N196" s="384">
        <f t="shared" si="361"/>
      </c>
      <c r="O196" s="382">
        <v>2</v>
      </c>
      <c r="P196" s="384">
        <f t="shared" si="1040"/>
      </c>
      <c r="Q196" s="385">
        <f>(M196+M197)/(O196+O197)</f>
      </c>
      <c r="R196" s="382">
        <v>19</v>
      </c>
      <c r="S196" s="385">
        <f>(O196+O197)/(K196+K197)</f>
      </c>
      <c r="T196" s="382">
        <v>10</v>
      </c>
      <c r="U196" s="386">
        <f>F196/T196</f>
      </c>
      <c r="V196" s="378">
        <f>(F196+4*500)/T196</f>
      </c>
      <c r="W196" s="368">
        <v>13877.399999999998</v>
      </c>
      <c r="X196" s="378">
        <f>W196/T196</f>
      </c>
      <c r="Y196" s="385">
        <f>T196/R196</f>
      </c>
      <c r="Z196" s="378">
        <f>W196/F196</f>
      </c>
      <c r="AA196" s="378">
        <f>W196/(F196+500)</f>
      </c>
      <c r="AB196" s="382">
        <v>6</v>
      </c>
      <c r="AC196" s="382">
        <v>6378</v>
      </c>
      <c r="AD196" s="385">
        <f>AB196/T196</f>
      </c>
      <c r="AE196" s="378">
        <f>(W196-AC196)/(F196+500)</f>
      </c>
      <c r="AF196" s="378" t="s">
        <v>371</v>
      </c>
    </row>
    <row customHeight="true" ht="22.61904761904762" r="197">
      <c r="A197" s="419"/>
      <c r="B197" s="422"/>
      <c r="C197" s="420"/>
      <c r="D197" s="379" t="s">
        <v>372</v>
      </c>
      <c r="E197" s="382">
        <v>4840.2</v>
      </c>
      <c r="F197" s="409"/>
      <c r="G197" s="382">
        <v>30072</v>
      </c>
      <c r="H197" s="423">
        <v>1320</v>
      </c>
      <c r="I197" s="383">
        <f t="shared" si="138"/>
      </c>
      <c r="J197" s="368">
        <f t="shared" si="250"/>
      </c>
      <c r="K197" s="382">
        <v>105</v>
      </c>
      <c r="L197" s="368">
        <f t="shared" si="557"/>
      </c>
      <c r="M197" s="382">
        <v>7</v>
      </c>
      <c r="N197" s="384">
        <f t="shared" si="361"/>
      </c>
      <c r="O197" s="382">
        <v>12</v>
      </c>
      <c r="P197" s="384">
        <f t="shared" si="1040"/>
      </c>
      <c r="Q197" s="385"/>
      <c r="R197" s="382"/>
      <c r="S197" s="385"/>
      <c r="T197" s="382"/>
      <c r="U197" s="386"/>
      <c r="V197" s="378"/>
      <c r="W197" s="368"/>
      <c r="X197" s="378"/>
      <c r="Y197" s="385"/>
      <c r="Z197" s="378"/>
      <c r="AA197" s="378"/>
      <c r="AB197" s="382"/>
      <c r="AC197" s="382"/>
      <c r="AD197" s="385"/>
      <c r="AE197" s="378"/>
      <c r="AF197" s="421" t="s">
        <v>403</v>
      </c>
    </row>
    <row customHeight="true" ht="22.61904761904762" r="198">
      <c r="A198" s="419"/>
      <c r="B198" s="370" t="s">
        <v>378</v>
      </c>
      <c r="C198" s="370"/>
      <c r="D198" s="370"/>
      <c r="E198" s="366">
        <f>SUM(E190:E197)</f>
      </c>
      <c r="F198" s="366">
        <f>SUM(F190:F197)</f>
      </c>
      <c r="G198" s="366">
        <f>SUM(G190:G197)</f>
      </c>
      <c r="H198" s="366">
        <f>SUM(H190:H197)</f>
      </c>
      <c r="I198" s="371">
        <f t="shared" si="138"/>
      </c>
      <c r="J198" s="367">
        <f t="shared" si="250"/>
      </c>
      <c r="K198" s="366">
        <f>SUM(K190:K197)</f>
      </c>
      <c r="L198" s="367">
        <f t="shared" si="557"/>
      </c>
      <c r="M198" s="366">
        <f>SUM(M190:M197)</f>
      </c>
      <c r="N198" s="372">
        <f t="shared" si="361"/>
      </c>
      <c r="O198" s="366">
        <f>SUM(O190:O197)</f>
      </c>
      <c r="P198" s="372">
        <f t="shared" si="1040"/>
      </c>
      <c r="Q198" s="373">
        <f>M198/O198</f>
      </c>
      <c r="R198" s="366">
        <f>SUM(R190:R197)</f>
      </c>
      <c r="S198" s="373">
        <f>(O198+O198)/(K198+K198)</f>
      </c>
      <c r="T198" s="366">
        <f>SUM(T190:T197)</f>
      </c>
      <c r="U198" s="374">
        <f t="shared" ref="U198:U199" si="20">F198/T198</f>
      </c>
      <c r="V198" s="375">
        <f t="shared" ref="V198:V199" si="604">(F198+4*500)/T198</f>
      </c>
      <c r="W198" s="367">
        <f>SUM(W190:W197)</f>
      </c>
      <c r="X198" s="376">
        <f t="shared" ref="X198:X199" si="654">W198/T198</f>
      </c>
      <c r="Y198" s="373">
        <f t="shared" ref="Y198:Y199" si="788">T198/R198</f>
      </c>
      <c r="Z198" s="375">
        <f t="shared" ref="Z198:Z199" si="922">W198/F198</f>
      </c>
      <c r="AA198" s="375">
        <f>W198/(F198+COUNT(W192:W197)*500)</f>
      </c>
      <c r="AB198" s="366">
        <f>SUM(AB190:AB197)</f>
      </c>
      <c r="AC198" s="366">
        <f>SUM(AC190:AC197)</f>
      </c>
      <c r="AD198" s="373">
        <f t="shared" ref="AD198:AD199" si="439">AB198/T198</f>
      </c>
      <c r="AE198" s="377">
        <f>(W198-AC198)/(F198+COUNT(W192:W197)*500)</f>
      </c>
      <c r="AF198" s="378"/>
    </row>
    <row customHeight="true" ht="22.61904761904762" r="199">
      <c r="A199" s="419"/>
      <c r="B199" s="422" t="s">
        <v>377</v>
      </c>
      <c r="C199" s="420" t="s">
        <v>380</v>
      </c>
      <c r="D199" s="379" t="s">
        <v>370</v>
      </c>
      <c r="E199" s="382">
        <v>1635.26</v>
      </c>
      <c r="F199" s="381">
        <f>E199+E200</f>
      </c>
      <c r="G199" s="382">
        <v>7704</v>
      </c>
      <c r="H199" s="382">
        <v>212</v>
      </c>
      <c r="I199" s="383">
        <f t="shared" si="138"/>
      </c>
      <c r="J199" s="368">
        <f t="shared" si="250"/>
      </c>
      <c r="K199" s="382">
        <v>15</v>
      </c>
      <c r="L199" s="368">
        <f t="shared" si="557"/>
      </c>
      <c r="M199" s="382">
        <v>3</v>
      </c>
      <c r="N199" s="384">
        <f t="shared" si="361"/>
      </c>
      <c r="O199" s="382">
        <v>4</v>
      </c>
      <c r="P199" s="384">
        <f t="shared" si="1040"/>
      </c>
      <c r="Q199" s="385">
        <f>(M199+M200)/(O199+O200)</f>
      </c>
      <c r="R199" s="382">
        <v>17</v>
      </c>
      <c r="S199" s="385">
        <f>(O199+O200)/(K199+K200)</f>
      </c>
      <c r="T199" s="382">
        <v>7</v>
      </c>
      <c r="U199" s="386">
        <f t="shared" si="20"/>
      </c>
      <c r="V199" s="378">
        <f t="shared" si="604"/>
      </c>
      <c r="W199" s="368">
        <v>6554.4000000000015</v>
      </c>
      <c r="X199" s="378">
        <f t="shared" si="654"/>
      </c>
      <c r="Y199" s="385">
        <f t="shared" si="788"/>
      </c>
      <c r="Z199" s="378">
        <f t="shared" si="922"/>
      </c>
      <c r="AA199" s="378">
        <f>W199/(F199+500)</f>
      </c>
      <c r="AB199" s="382">
        <v>5</v>
      </c>
      <c r="AC199" s="382">
        <v>5574</v>
      </c>
      <c r="AD199" s="385">
        <f t="shared" si="439"/>
      </c>
      <c r="AE199" s="378">
        <f>(W199-AC199)/(F199+500)</f>
      </c>
      <c r="AF199" s="378" t="s">
        <v>371</v>
      </c>
    </row>
    <row customHeight="true" ht="22.61904761904762" r="200">
      <c r="A200" s="419"/>
      <c r="B200" s="422"/>
      <c r="C200" s="420"/>
      <c r="D200" s="379" t="s">
        <v>372</v>
      </c>
      <c r="E200" s="382">
        <v>4508.35</v>
      </c>
      <c r="F200" s="381"/>
      <c r="G200" s="382">
        <v>27278</v>
      </c>
      <c r="H200" s="382">
        <v>1087</v>
      </c>
      <c r="I200" s="383">
        <f t="shared" si="138"/>
      </c>
      <c r="J200" s="368">
        <f t="shared" si="250"/>
      </c>
      <c r="K200" s="382">
        <v>77</v>
      </c>
      <c r="L200" s="368">
        <f t="shared" si="557"/>
      </c>
      <c r="M200" s="382">
        <v>4</v>
      </c>
      <c r="N200" s="384">
        <f t="shared" si="361"/>
      </c>
      <c r="O200" s="382">
        <v>9</v>
      </c>
      <c r="P200" s="384">
        <f t="shared" si="1040"/>
      </c>
      <c r="Q200" s="385"/>
      <c r="R200" s="382"/>
      <c r="S200" s="385"/>
      <c r="T200" s="382"/>
      <c r="U200" s="386"/>
      <c r="V200" s="378"/>
      <c r="W200" s="368"/>
      <c r="X200" s="378"/>
      <c r="Y200" s="385"/>
      <c r="Z200" s="378"/>
      <c r="AA200" s="378"/>
      <c r="AB200" s="382"/>
      <c r="AC200" s="382"/>
      <c r="AD200" s="385"/>
      <c r="AE200" s="378"/>
      <c r="AF200" s="421" t="s">
        <v>403</v>
      </c>
    </row>
    <row customHeight="true" ht="22.61904761904762" r="201">
      <c r="A201" s="419"/>
      <c r="B201" s="422" t="s">
        <v>379</v>
      </c>
      <c r="C201" s="420" t="s">
        <v>380</v>
      </c>
      <c r="D201" s="379" t="s">
        <v>370</v>
      </c>
      <c r="E201" s="382">
        <v>1649.01</v>
      </c>
      <c r="F201" s="381">
        <f>E201+E202</f>
      </c>
      <c r="G201" s="382">
        <v>8545</v>
      </c>
      <c r="H201" s="382">
        <v>248</v>
      </c>
      <c r="I201" s="383">
        <f t="shared" si="138"/>
      </c>
      <c r="J201" s="368">
        <f t="shared" si="250"/>
      </c>
      <c r="K201" s="382">
        <v>21</v>
      </c>
      <c r="L201" s="368">
        <f t="shared" si="557"/>
      </c>
      <c r="M201" s="382">
        <v>1</v>
      </c>
      <c r="N201" s="384">
        <f t="shared" si="361"/>
      </c>
      <c r="O201" s="382">
        <v>5</v>
      </c>
      <c r="P201" s="384">
        <f t="shared" si="1040"/>
      </c>
      <c r="Q201" s="385">
        <f>(M201+M202)/(O201+O202)</f>
      </c>
      <c r="R201" s="382">
        <v>21</v>
      </c>
      <c r="S201" s="385">
        <f>(O201+O202)/(K201+K202)</f>
      </c>
      <c r="T201" s="382">
        <v>10</v>
      </c>
      <c r="U201" s="386">
        <f>F201/T201</f>
      </c>
      <c r="V201" s="378">
        <f>(F201+4*500)/T201</f>
      </c>
      <c r="W201" s="368">
        <v>14592</v>
      </c>
      <c r="X201" s="378">
        <f>W201/T201</f>
      </c>
      <c r="Y201" s="385">
        <f>T201/R201</f>
      </c>
      <c r="Z201" s="378">
        <f>W201/F201</f>
      </c>
      <c r="AA201" s="378">
        <f>W201/(F201+500)</f>
      </c>
      <c r="AB201" s="382">
        <v>2</v>
      </c>
      <c r="AC201" s="382">
        <v>900</v>
      </c>
      <c r="AD201" s="385">
        <f>AB201/T201</f>
      </c>
      <c r="AE201" s="378">
        <f>(W201-AC201)/(F201+500)</f>
      </c>
      <c r="AF201" s="378" t="s">
        <v>371</v>
      </c>
    </row>
    <row customHeight="true" ht="22.61904761904762" r="202">
      <c r="A202" s="419"/>
      <c r="B202" s="422"/>
      <c r="C202" s="420"/>
      <c r="D202" s="379" t="s">
        <v>372</v>
      </c>
      <c r="E202" s="382">
        <v>4412.49</v>
      </c>
      <c r="F202" s="381"/>
      <c r="G202" s="382">
        <v>27215</v>
      </c>
      <c r="H202" s="423">
        <v>1110</v>
      </c>
      <c r="I202" s="383">
        <f t="shared" si="138"/>
      </c>
      <c r="J202" s="368">
        <f t="shared" si="250"/>
      </c>
      <c r="K202" s="382">
        <v>94</v>
      </c>
      <c r="L202" s="368">
        <f t="shared" si="557"/>
      </c>
      <c r="M202" s="382">
        <v>8</v>
      </c>
      <c r="N202" s="384">
        <f t="shared" si="361"/>
      </c>
      <c r="O202" s="382">
        <v>12</v>
      </c>
      <c r="P202" s="384">
        <f t="shared" si="1040"/>
      </c>
      <c r="Q202" s="385"/>
      <c r="R202" s="382"/>
      <c r="S202" s="385"/>
      <c r="T202" s="382"/>
      <c r="U202" s="386"/>
      <c r="V202" s="378"/>
      <c r="W202" s="368"/>
      <c r="X202" s="378"/>
      <c r="Y202" s="385"/>
      <c r="Z202" s="378"/>
      <c r="AA202" s="378"/>
      <c r="AB202" s="382"/>
      <c r="AC202" s="382"/>
      <c r="AD202" s="385"/>
      <c r="AE202" s="378"/>
      <c r="AF202" s="421" t="s">
        <v>403</v>
      </c>
    </row>
    <row customHeight="true" ht="22.61904761904762" r="203">
      <c r="A203" s="419"/>
      <c r="B203" s="407" t="s">
        <v>381</v>
      </c>
      <c r="C203" s="420" t="s">
        <v>380</v>
      </c>
      <c r="D203" s="379" t="s">
        <v>370</v>
      </c>
      <c r="E203" s="382">
        <v>2003.77</v>
      </c>
      <c r="F203" s="381">
        <f>E203+E204</f>
      </c>
      <c r="G203" s="382">
        <v>12629</v>
      </c>
      <c r="H203" s="382">
        <v>293</v>
      </c>
      <c r="I203" s="383">
        <f t="shared" si="138"/>
      </c>
      <c r="J203" s="368">
        <f t="shared" si="250"/>
      </c>
      <c r="K203" s="382">
        <v>21</v>
      </c>
      <c r="L203" s="368">
        <f t="shared" si="557"/>
      </c>
      <c r="M203" s="382">
        <v>1</v>
      </c>
      <c r="N203" s="384">
        <f t="shared" si="361"/>
      </c>
      <c r="O203" s="382">
        <v>5</v>
      </c>
      <c r="P203" s="384">
        <f t="shared" si="1040"/>
      </c>
      <c r="Q203" s="385">
        <f>(M203+M204)/(O203+O204)</f>
      </c>
      <c r="R203" s="382">
        <v>9</v>
      </c>
      <c r="S203" s="385">
        <f>(O203+O204)/(K203+K204)</f>
      </c>
      <c r="T203" s="382">
        <v>3</v>
      </c>
      <c r="U203" s="386">
        <f>F203/T203</f>
      </c>
      <c r="V203" s="378">
        <f>(F203+4*500)/T203</f>
      </c>
      <c r="W203" s="368">
        <v>2640</v>
      </c>
      <c r="X203" s="378">
        <f>W203/T203</f>
      </c>
      <c r="Y203" s="385">
        <f>T203/R203</f>
      </c>
      <c r="Z203" s="378">
        <f>W203/F203</f>
      </c>
      <c r="AA203" s="378">
        <f>W203/(F203+500)</f>
      </c>
      <c r="AB203" s="382">
        <v>0</v>
      </c>
      <c r="AC203" s="382">
        <v>0</v>
      </c>
      <c r="AD203" s="385">
        <f>AB203/T203</f>
      </c>
      <c r="AE203" s="378">
        <f>(W203-AC203)/(F203+500)</f>
      </c>
      <c r="AF203" s="378" t="s">
        <v>371</v>
      </c>
    </row>
    <row customHeight="true" ht="22.61904761904762" r="204">
      <c r="A204" s="419"/>
      <c r="B204" s="407"/>
      <c r="C204" s="420"/>
      <c r="D204" s="379" t="s">
        <v>372</v>
      </c>
      <c r="E204" s="382">
        <v>2486.07</v>
      </c>
      <c r="F204" s="381"/>
      <c r="G204" s="382">
        <v>16671</v>
      </c>
      <c r="H204" s="423">
        <v>609</v>
      </c>
      <c r="I204" s="383">
        <f t="shared" si="138"/>
      </c>
      <c r="J204" s="368">
        <f t="shared" si="250"/>
      </c>
      <c r="K204" s="382">
        <v>54</v>
      </c>
      <c r="L204" s="368">
        <f t="shared" si="557"/>
      </c>
      <c r="M204" s="382">
        <v>2</v>
      </c>
      <c r="N204" s="384">
        <f t="shared" si="361"/>
      </c>
      <c r="O204" s="382">
        <v>4</v>
      </c>
      <c r="P204" s="384">
        <f t="shared" si="1040"/>
      </c>
      <c r="Q204" s="385"/>
      <c r="R204" s="382"/>
      <c r="S204" s="385"/>
      <c r="T204" s="382"/>
      <c r="U204" s="386"/>
      <c r="V204" s="378"/>
      <c r="W204" s="368"/>
      <c r="X204" s="378"/>
      <c r="Y204" s="385"/>
      <c r="Z204" s="378"/>
      <c r="AA204" s="378"/>
      <c r="AB204" s="382"/>
      <c r="AC204" s="382"/>
      <c r="AD204" s="385"/>
      <c r="AE204" s="378"/>
      <c r="AF204" s="421" t="s">
        <v>403</v>
      </c>
    </row>
    <row customHeight="true" ht="22.61904761904762" r="205">
      <c r="A205" s="419"/>
      <c r="B205" s="422" t="s">
        <v>382</v>
      </c>
      <c r="C205" s="420" t="s">
        <v>380</v>
      </c>
      <c r="D205" s="379" t="s">
        <v>370</v>
      </c>
      <c r="E205" s="382">
        <v>980.22</v>
      </c>
      <c r="F205" s="381">
        <f>E205+E206</f>
      </c>
      <c r="G205" s="382">
        <v>5915</v>
      </c>
      <c r="H205" s="382">
        <v>114</v>
      </c>
      <c r="I205" s="383">
        <f t="shared" si="138"/>
      </c>
      <c r="J205" s="368">
        <f t="shared" si="250"/>
      </c>
      <c r="K205" s="382">
        <v>11</v>
      </c>
      <c r="L205" s="368">
        <f t="shared" si="557"/>
      </c>
      <c r="M205" s="382">
        <v>1</v>
      </c>
      <c r="N205" s="384">
        <f t="shared" si="361"/>
      </c>
      <c r="O205" s="382">
        <v>3</v>
      </c>
      <c r="P205" s="384">
        <f t="shared" si="1040"/>
      </c>
      <c r="Q205" s="385">
        <f>(M205+M206)/(O205+O206)</f>
      </c>
      <c r="R205" s="382">
        <v>10</v>
      </c>
      <c r="S205" s="385">
        <f>(O205+O206)/(K205+K206)</f>
      </c>
      <c r="T205" s="382">
        <v>5</v>
      </c>
      <c r="U205" s="386">
        <f>F205/T205</f>
      </c>
      <c r="V205" s="378">
        <f>(F205+4*500)/T205</f>
      </c>
      <c r="W205" s="368">
        <v>4610.4000000000015</v>
      </c>
      <c r="X205" s="378">
        <f>W205/T205</f>
      </c>
      <c r="Y205" s="385">
        <f>T205/R205</f>
      </c>
      <c r="Z205" s="378">
        <f>W205/F205</f>
      </c>
      <c r="AA205" s="378">
        <f>W205/(F205+500)</f>
      </c>
      <c r="AB205" s="382">
        <v>0</v>
      </c>
      <c r="AC205" s="382">
        <v>0</v>
      </c>
      <c r="AD205" s="385">
        <f>AB205/T205</f>
      </c>
      <c r="AE205" s="378">
        <f>(W205-AC205)/(F205+500)</f>
      </c>
      <c r="AF205" s="378" t="s">
        <v>371</v>
      </c>
    </row>
    <row customHeight="true" ht="22.61904761904762" r="206">
      <c r="A206" s="419"/>
      <c r="B206" s="422"/>
      <c r="C206" s="420"/>
      <c r="D206" s="379" t="s">
        <v>372</v>
      </c>
      <c r="E206" s="382">
        <v>3234.28</v>
      </c>
      <c r="F206" s="381"/>
      <c r="G206" s="382">
        <v>21541</v>
      </c>
      <c r="H206" s="423">
        <v>940</v>
      </c>
      <c r="I206" s="383">
        <f t="shared" si="138"/>
      </c>
      <c r="J206" s="368">
        <f t="shared" si="250"/>
      </c>
      <c r="K206" s="382">
        <v>69</v>
      </c>
      <c r="L206" s="368">
        <f t="shared" si="557"/>
      </c>
      <c r="M206" s="382">
        <v>4</v>
      </c>
      <c r="N206" s="384">
        <f t="shared" si="361"/>
      </c>
      <c r="O206" s="382">
        <v>7</v>
      </c>
      <c r="P206" s="384">
        <f t="shared" si="1040"/>
      </c>
      <c r="Q206" s="385"/>
      <c r="R206" s="382"/>
      <c r="S206" s="385"/>
      <c r="T206" s="382"/>
      <c r="U206" s="386"/>
      <c r="V206" s="378"/>
      <c r="W206" s="368"/>
      <c r="X206" s="378"/>
      <c r="Y206" s="385"/>
      <c r="Z206" s="378"/>
      <c r="AA206" s="378"/>
      <c r="AB206" s="382"/>
      <c r="AC206" s="382"/>
      <c r="AD206" s="385"/>
      <c r="AE206" s="378"/>
      <c r="AF206" s="421" t="s">
        <v>403</v>
      </c>
    </row>
    <row customHeight="true" ht="22.61904761904762" r="207">
      <c r="A207" s="419"/>
      <c r="B207" s="370" t="s">
        <v>378</v>
      </c>
      <c r="C207" s="370"/>
      <c r="D207" s="370"/>
      <c r="E207" s="366">
        <f>SUM(E199:E206)</f>
      </c>
      <c r="F207" s="366">
        <f>SUM(F199:F206)</f>
      </c>
      <c r="G207" s="366">
        <f>SUM(G199:G206)</f>
      </c>
      <c r="H207" s="366">
        <f>SUM(H199:H206)</f>
      </c>
      <c r="I207" s="371">
        <f t="shared" si="138"/>
      </c>
      <c r="J207" s="367">
        <f t="shared" si="250"/>
      </c>
      <c r="K207" s="366">
        <f>SUM(K199:K206)</f>
      </c>
      <c r="L207" s="367">
        <f t="shared" si="557"/>
      </c>
      <c r="M207" s="366">
        <f>SUM(M199:M206)</f>
      </c>
      <c r="N207" s="372">
        <f t="shared" si="361"/>
      </c>
      <c r="O207" s="366">
        <f>SUM(O199:O206)</f>
      </c>
      <c r="P207" s="372">
        <f t="shared" si="1040"/>
      </c>
      <c r="Q207" s="373">
        <f>M207/O207</f>
      </c>
      <c r="R207" s="366">
        <f>SUM(R199:R206)</f>
      </c>
      <c r="S207" s="373">
        <f>(O207+O207)/(K207+K207)</f>
      </c>
      <c r="T207" s="366">
        <f>SUM(T199:T206)</f>
      </c>
      <c r="U207" s="374">
        <f t="shared" ref="U207:U208" si="21">F207/T207</f>
      </c>
      <c r="V207" s="375">
        <f t="shared" ref="V207:V208" si="605">(F207+4*500)/T207</f>
      </c>
      <c r="W207" s="367">
        <f>SUM(W199:W206)</f>
      </c>
      <c r="X207" s="376">
        <f t="shared" ref="X207:X208" si="655">W207/T207</f>
      </c>
      <c r="Y207" s="373">
        <f t="shared" ref="Y207:Y208" si="789">T207/R207</f>
      </c>
      <c r="Z207" s="375">
        <f t="shared" ref="Z207:Z208" si="923">W207/F207</f>
      </c>
      <c r="AA207" s="375">
        <f>W207/(F207+COUNT(W199:W206)*500)</f>
      </c>
      <c r="AB207" s="366">
        <f>SUM(AB199:AB206)</f>
      </c>
      <c r="AC207" s="366">
        <f>SUM(AC199:AC206)</f>
      </c>
      <c r="AD207" s="373">
        <f t="shared" ref="AD207:AD208" si="440">AB207/T207</f>
      </c>
      <c r="AE207" s="377">
        <f>(W207-AC207)/(F207+COUNT(W199:W206)*500)</f>
      </c>
      <c r="AF207" s="378"/>
    </row>
    <row customHeight="true" ht="22.61904761904762" r="208">
      <c r="A208" s="419"/>
      <c r="B208" s="422" t="s">
        <v>383</v>
      </c>
      <c r="C208" s="420" t="s">
        <v>384</v>
      </c>
      <c r="D208" s="379" t="s">
        <v>370</v>
      </c>
      <c r="E208" s="382">
        <v>1437.1</v>
      </c>
      <c r="F208" s="381">
        <f>E208+E209</f>
      </c>
      <c r="G208" s="382">
        <v>7462</v>
      </c>
      <c r="H208" s="382">
        <v>142</v>
      </c>
      <c r="I208" s="383">
        <f t="shared" si="138"/>
      </c>
      <c r="J208" s="368">
        <f t="shared" si="250"/>
      </c>
      <c r="K208" s="382">
        <v>16</v>
      </c>
      <c r="L208" s="368">
        <f t="shared" si="557"/>
      </c>
      <c r="M208" s="382">
        <v>4</v>
      </c>
      <c r="N208" s="384">
        <f t="shared" si="361"/>
      </c>
      <c r="O208" s="382">
        <v>5</v>
      </c>
      <c r="P208" s="384">
        <f t="shared" si="1040"/>
      </c>
      <c r="Q208" s="385">
        <f>(M208+M209)/(O208+O209)</f>
      </c>
      <c r="R208" s="382">
        <v>18</v>
      </c>
      <c r="S208" s="385">
        <f>(O208+O209)/(K208+K209)</f>
      </c>
      <c r="T208" s="382">
        <v>5</v>
      </c>
      <c r="U208" s="386">
        <f t="shared" si="21"/>
      </c>
      <c r="V208" s="378">
        <f t="shared" si="605"/>
      </c>
      <c r="W208" s="368">
        <v>4418.399999999994</v>
      </c>
      <c r="X208" s="378">
        <f t="shared" si="655"/>
      </c>
      <c r="Y208" s="385">
        <f t="shared" si="789"/>
      </c>
      <c r="Z208" s="378">
        <f t="shared" si="923"/>
      </c>
      <c r="AA208" s="378">
        <f>W208/(F208+500)</f>
      </c>
      <c r="AB208" s="382">
        <v>1</v>
      </c>
      <c r="AC208" s="382">
        <v>270</v>
      </c>
      <c r="AD208" s="385">
        <f t="shared" si="440"/>
      </c>
      <c r="AE208" s="378">
        <f>(W208-AC208)/(F208+500)</f>
      </c>
      <c r="AF208" s="378" t="s">
        <v>371</v>
      </c>
    </row>
    <row customHeight="true" ht="22.61904761904762" r="209">
      <c r="A209" s="419"/>
      <c r="B209" s="422"/>
      <c r="C209" s="420"/>
      <c r="D209" s="379" t="s">
        <v>372</v>
      </c>
      <c r="E209" s="382">
        <v>2206.99</v>
      </c>
      <c r="F209" s="381"/>
      <c r="G209" s="382">
        <v>14388</v>
      </c>
      <c r="H209" s="382">
        <v>596</v>
      </c>
      <c r="I209" s="383">
        <f t="shared" si="138"/>
      </c>
      <c r="J209" s="368">
        <f t="shared" si="250"/>
      </c>
      <c r="K209" s="382">
        <v>54</v>
      </c>
      <c r="L209" s="368">
        <f t="shared" si="557"/>
      </c>
      <c r="M209" s="382">
        <v>1</v>
      </c>
      <c r="N209" s="384">
        <f t="shared" si="361"/>
      </c>
      <c r="O209" s="382">
        <v>8</v>
      </c>
      <c r="P209" s="384">
        <f t="shared" si="1040"/>
      </c>
      <c r="Q209" s="385"/>
      <c r="R209" s="382"/>
      <c r="S209" s="385"/>
      <c r="T209" s="382"/>
      <c r="U209" s="386"/>
      <c r="V209" s="378"/>
      <c r="W209" s="368"/>
      <c r="X209" s="378"/>
      <c r="Y209" s="385"/>
      <c r="Z209" s="378"/>
      <c r="AA209" s="378"/>
      <c r="AB209" s="382"/>
      <c r="AC209" s="382"/>
      <c r="AD209" s="385"/>
      <c r="AE209" s="378"/>
      <c r="AF209" s="421" t="s">
        <v>403</v>
      </c>
    </row>
    <row customHeight="true" ht="22.61904761904762" r="210">
      <c r="A210" s="419"/>
      <c r="B210" s="422" t="s">
        <v>385</v>
      </c>
      <c r="C210" s="420" t="s">
        <v>384</v>
      </c>
      <c r="D210" s="379" t="s">
        <v>370</v>
      </c>
      <c r="E210" s="380">
        <v>2575.28</v>
      </c>
      <c r="F210" s="381">
        <f>E210+E211</f>
      </c>
      <c r="G210" s="380">
        <v>12850</v>
      </c>
      <c r="H210" s="382">
        <v>250</v>
      </c>
      <c r="I210" s="383">
        <f t="shared" si="138"/>
      </c>
      <c r="J210" s="368">
        <f t="shared" si="250"/>
      </c>
      <c r="K210" s="382">
        <v>23</v>
      </c>
      <c r="L210" s="368">
        <f t="shared" si="557"/>
      </c>
      <c r="M210" s="382">
        <v>2</v>
      </c>
      <c r="N210" s="384">
        <f t="shared" si="361"/>
      </c>
      <c r="O210" s="382">
        <v>4</v>
      </c>
      <c r="P210" s="384">
        <f t="shared" si="1040"/>
      </c>
      <c r="Q210" s="385">
        <f>(M210+M211)/(O210+O211)</f>
      </c>
      <c r="R210" s="382">
        <v>19</v>
      </c>
      <c r="S210" s="385">
        <f>(O210+O211)/(K210+K211)</f>
      </c>
      <c r="T210" s="382">
        <v>6</v>
      </c>
      <c r="U210" s="386">
        <f>F210/T210</f>
      </c>
      <c r="V210" s="378">
        <f>(F210+4*500)/T210</f>
      </c>
      <c r="W210" s="368">
        <v>4512</v>
      </c>
      <c r="X210" s="378">
        <f>W210/T210</f>
      </c>
      <c r="Y210" s="385">
        <f>T210/R210</f>
      </c>
      <c r="Z210" s="378">
        <f>W210/F210</f>
      </c>
      <c r="AA210" s="378">
        <f>W210/(F210+500)</f>
      </c>
      <c r="AB210" s="382">
        <v>0</v>
      </c>
      <c r="AC210" s="382">
        <v>0</v>
      </c>
      <c r="AD210" s="385">
        <f>AB210/T210</f>
      </c>
      <c r="AE210" s="378">
        <f>(W210-AC210)/(F210+500)</f>
      </c>
      <c r="AF210" s="378" t="s">
        <v>371</v>
      </c>
    </row>
    <row customHeight="true" ht="22.61904761904762" r="211">
      <c r="A211" s="419"/>
      <c r="B211" s="422"/>
      <c r="C211" s="420"/>
      <c r="D211" s="379" t="s">
        <v>372</v>
      </c>
      <c r="E211" s="380">
        <v>3436.58</v>
      </c>
      <c r="F211" s="381"/>
      <c r="G211" s="380">
        <v>21046</v>
      </c>
      <c r="H211" s="382">
        <v>857</v>
      </c>
      <c r="I211" s="383">
        <f t="shared" si="138"/>
      </c>
      <c r="J211" s="368">
        <f t="shared" si="250"/>
      </c>
      <c r="K211" s="382">
        <v>63</v>
      </c>
      <c r="L211" s="368">
        <f t="shared" si="557"/>
      </c>
      <c r="M211" s="382">
        <v>3</v>
      </c>
      <c r="N211" s="384">
        <f t="shared" si="361"/>
      </c>
      <c r="O211" s="382">
        <v>5</v>
      </c>
      <c r="P211" s="384">
        <f t="shared" si="1040"/>
      </c>
      <c r="Q211" s="385"/>
      <c r="R211" s="382"/>
      <c r="S211" s="385"/>
      <c r="T211" s="382"/>
      <c r="U211" s="386"/>
      <c r="V211" s="378"/>
      <c r="W211" s="368"/>
      <c r="X211" s="378"/>
      <c r="Y211" s="385"/>
      <c r="Z211" s="378"/>
      <c r="AA211" s="378"/>
      <c r="AB211" s="382"/>
      <c r="AC211" s="382"/>
      <c r="AD211" s="385"/>
      <c r="AE211" s="378"/>
      <c r="AF211" s="421" t="s">
        <v>403</v>
      </c>
    </row>
    <row customHeight="true" ht="22.61904761904762" r="212">
      <c r="A212" s="419"/>
      <c r="B212" s="422" t="s">
        <v>386</v>
      </c>
      <c r="C212" s="420" t="s">
        <v>384</v>
      </c>
      <c r="D212" s="379" t="s">
        <v>370</v>
      </c>
      <c r="E212" s="380">
        <v>2366.92</v>
      </c>
      <c r="F212" s="381">
        <f>E212+E213</f>
      </c>
      <c r="G212" s="380">
        <v>13832</v>
      </c>
      <c r="H212" s="382">
        <v>232</v>
      </c>
      <c r="I212" s="383">
        <f t="shared" si="138"/>
      </c>
      <c r="J212" s="368">
        <f t="shared" si="250"/>
      </c>
      <c r="K212" s="382">
        <v>23</v>
      </c>
      <c r="L212" s="368">
        <f t="shared" si="557"/>
      </c>
      <c r="M212" s="382">
        <v>1</v>
      </c>
      <c r="N212" s="384">
        <f t="shared" si="361"/>
      </c>
      <c r="O212" s="382">
        <v>2</v>
      </c>
      <c r="P212" s="384">
        <f t="shared" si="1040"/>
      </c>
      <c r="Q212" s="385">
        <f>(M212+M213)/(O212+O213)</f>
      </c>
      <c r="R212" s="382">
        <v>14</v>
      </c>
      <c r="S212" s="385">
        <f>(O212+O213)/(K212+K213)</f>
      </c>
      <c r="T212" s="382">
        <v>5</v>
      </c>
      <c r="U212" s="386">
        <f>F212/T212</f>
      </c>
      <c r="V212" s="378">
        <f>(F212+4*500)/T212</f>
      </c>
      <c r="W212" s="368">
        <v>2942.4000000000087</v>
      </c>
      <c r="X212" s="378">
        <f>W212/T212</f>
      </c>
      <c r="Y212" s="385">
        <f>T212/R212</f>
      </c>
      <c r="Z212" s="378">
        <f>W212/F212</f>
      </c>
      <c r="AA212" s="378">
        <f>W212/(F212+500)</f>
      </c>
      <c r="AB212" s="382">
        <v>0</v>
      </c>
      <c r="AC212" s="382">
        <v>0</v>
      </c>
      <c r="AD212" s="385">
        <f>AB212/T212</f>
      </c>
      <c r="AE212" s="378">
        <f>(W212-AC212)/(F212+500)</f>
      </c>
      <c r="AF212" s="378" t="s">
        <v>387</v>
      </c>
    </row>
    <row customHeight="true" ht="22.61904761904762" r="213">
      <c r="A213" s="419"/>
      <c r="B213" s="422"/>
      <c r="C213" s="420"/>
      <c r="D213" s="379" t="s">
        <v>372</v>
      </c>
      <c r="E213" s="380">
        <v>3105.18</v>
      </c>
      <c r="F213" s="381"/>
      <c r="G213" s="380">
        <v>18554</v>
      </c>
      <c r="H213" s="423">
        <v>790</v>
      </c>
      <c r="I213" s="383">
        <f t="shared" si="138"/>
      </c>
      <c r="J213" s="368">
        <f t="shared" si="250"/>
      </c>
      <c r="K213" s="382">
        <v>44</v>
      </c>
      <c r="L213" s="368">
        <f t="shared" si="557"/>
      </c>
      <c r="M213" s="382">
        <v>4</v>
      </c>
      <c r="N213" s="384">
        <f t="shared" si="361"/>
      </c>
      <c r="O213" s="382">
        <v>10</v>
      </c>
      <c r="P213" s="384">
        <f t="shared" si="1040"/>
      </c>
      <c r="Q213" s="385"/>
      <c r="R213" s="382"/>
      <c r="S213" s="385"/>
      <c r="T213" s="382"/>
      <c r="U213" s="386"/>
      <c r="V213" s="378"/>
      <c r="W213" s="368"/>
      <c r="X213" s="378"/>
      <c r="Y213" s="385"/>
      <c r="Z213" s="378"/>
      <c r="AA213" s="378"/>
      <c r="AB213" s="382"/>
      <c r="AC213" s="382"/>
      <c r="AD213" s="385"/>
      <c r="AE213" s="378"/>
      <c r="AF213" s="378" t="s">
        <v>388</v>
      </c>
    </row>
    <row customHeight="true" ht="22.61904761904762" r="214">
      <c r="A214" s="419"/>
      <c r="B214" s="422" t="s">
        <v>389</v>
      </c>
      <c r="C214" s="420" t="s">
        <v>384</v>
      </c>
      <c r="D214" s="379" t="s">
        <v>370</v>
      </c>
      <c r="E214" s="382">
        <v>1156.7</v>
      </c>
      <c r="F214" s="381">
        <f>E214+E215</f>
      </c>
      <c r="G214" s="380">
        <v>7260</v>
      </c>
      <c r="H214" s="382">
        <v>128</v>
      </c>
      <c r="I214" s="383">
        <f t="shared" si="138"/>
      </c>
      <c r="J214" s="368">
        <f t="shared" si="250"/>
      </c>
      <c r="K214" s="382">
        <v>6</v>
      </c>
      <c r="L214" s="368">
        <f t="shared" si="557"/>
      </c>
      <c r="M214" s="382">
        <v>0</v>
      </c>
      <c r="N214" s="384">
        <f t="shared" si="361"/>
      </c>
      <c r="O214" s="382">
        <v>0</v>
      </c>
      <c r="P214" s="384">
        <f t="shared" si="1040"/>
      </c>
      <c r="Q214" s="385">
        <f>(M214+M215)/(O214+O215)</f>
      </c>
      <c r="R214" s="382">
        <v>12</v>
      </c>
      <c r="S214" s="385">
        <f>(O214+O215)/(K214+K215)</f>
      </c>
      <c r="T214" s="382">
        <v>3</v>
      </c>
      <c r="U214" s="386">
        <f>F214/T214</f>
      </c>
      <c r="V214" s="378">
        <f>(F214+4*500)/T214</f>
      </c>
      <c r="W214" s="368">
        <v>3876</v>
      </c>
      <c r="X214" s="378">
        <f>W214/T214</f>
      </c>
      <c r="Y214" s="385">
        <f>T214/R214</f>
      </c>
      <c r="Z214" s="378">
        <f>W214/F214</f>
      </c>
      <c r="AA214" s="378">
        <f>W214/(F214+500)</f>
      </c>
      <c r="AB214" s="382">
        <v>0</v>
      </c>
      <c r="AC214" s="382">
        <v>0</v>
      </c>
      <c r="AD214" s="385">
        <f>AB214/T214</f>
      </c>
      <c r="AE214" s="378">
        <f>(W214-AC214)/(F214+500)</f>
      </c>
      <c r="AF214" s="378" t="s">
        <v>387</v>
      </c>
    </row>
    <row customHeight="true" ht="22.61904761904762" r="215">
      <c r="A215" s="419"/>
      <c r="B215" s="422"/>
      <c r="C215" s="420"/>
      <c r="D215" s="379" t="s">
        <v>372</v>
      </c>
      <c r="E215" s="380">
        <v>2206.05</v>
      </c>
      <c r="F215" s="381"/>
      <c r="G215" s="380">
        <v>13337</v>
      </c>
      <c r="H215" s="423">
        <v>648</v>
      </c>
      <c r="I215" s="383">
        <f t="shared" si="138"/>
      </c>
      <c r="J215" s="368">
        <f t="shared" si="250"/>
      </c>
      <c r="K215" s="382">
        <v>36</v>
      </c>
      <c r="L215" s="368">
        <f t="shared" si="557"/>
      </c>
      <c r="M215" s="382">
        <v>2</v>
      </c>
      <c r="N215" s="384">
        <f t="shared" si="361"/>
      </c>
      <c r="O215" s="382">
        <v>5</v>
      </c>
      <c r="P215" s="384">
        <f t="shared" si="1040"/>
      </c>
      <c r="Q215" s="385"/>
      <c r="R215" s="382"/>
      <c r="S215" s="385"/>
      <c r="T215" s="382"/>
      <c r="U215" s="386"/>
      <c r="V215" s="378"/>
      <c r="W215" s="368"/>
      <c r="X215" s="378"/>
      <c r="Y215" s="385"/>
      <c r="Z215" s="378"/>
      <c r="AA215" s="378"/>
      <c r="AB215" s="382"/>
      <c r="AC215" s="382"/>
      <c r="AD215" s="385"/>
      <c r="AE215" s="378"/>
      <c r="AF215" s="378" t="s">
        <v>388</v>
      </c>
    </row>
    <row customHeight="true" ht="22.61904761904762" r="216">
      <c r="A216" s="419"/>
      <c r="B216" s="370" t="s">
        <v>378</v>
      </c>
      <c r="C216" s="370"/>
      <c r="D216" s="370"/>
      <c r="E216" s="366">
        <f>SUM(E208:E215)</f>
      </c>
      <c r="F216" s="366">
        <f>SUM(F208:F215)</f>
      </c>
      <c r="G216" s="366">
        <f>SUM(G208:G215)</f>
      </c>
      <c r="H216" s="366">
        <f>SUM(H208:H215)</f>
      </c>
      <c r="I216" s="371">
        <f t="shared" si="138"/>
      </c>
      <c r="J216" s="367">
        <f t="shared" si="250"/>
      </c>
      <c r="K216" s="366">
        <f>SUM(K208:K215)</f>
      </c>
      <c r="L216" s="367">
        <f t="shared" si="557"/>
      </c>
      <c r="M216" s="366">
        <f>SUM(M208:M215)</f>
      </c>
      <c r="N216" s="372">
        <f t="shared" si="361"/>
      </c>
      <c r="O216" s="366">
        <f>SUM(O208:O215)</f>
      </c>
      <c r="P216" s="372">
        <f t="shared" si="1040"/>
      </c>
      <c r="Q216" s="373">
        <f>M216/O216</f>
      </c>
      <c r="R216" s="366">
        <f>SUM(R208:R215)</f>
      </c>
      <c r="S216" s="373">
        <f>(O216+O216)/(K216+K216)</f>
      </c>
      <c r="T216" s="366">
        <f>SUM(T208:T215)</f>
      </c>
      <c r="U216" s="374">
        <f t="shared" ref="U216:U217" si="22">F216/T216</f>
      </c>
      <c r="V216" s="375">
        <f t="shared" ref="V216:V217" si="606">(F216+4*500)/T216</f>
      </c>
      <c r="W216" s="367">
        <f>SUM(W208:W215)</f>
      </c>
      <c r="X216" s="376">
        <f t="shared" ref="X216:X217" si="656">W216/T216</f>
      </c>
      <c r="Y216" s="373">
        <f t="shared" ref="Y216:Y217" si="790">T216/R216</f>
      </c>
      <c r="Z216" s="375">
        <f t="shared" ref="Z216:Z217" si="924">W216/F216</f>
      </c>
      <c r="AA216" s="375">
        <f>W216/(F216+COUNT(W208:W215)*500)</f>
      </c>
      <c r="AB216" s="366">
        <f>SUM(AB208:AB215)</f>
      </c>
      <c r="AC216" s="366">
        <f>SUM(AC208:AC215)</f>
      </c>
      <c r="AD216" s="373">
        <f t="shared" ref="AD216:AD217" si="441">AB216/T216</f>
      </c>
      <c r="AE216" s="377">
        <f>(W216-AC216)/(F216+COUNT(W208:W215)*500)</f>
      </c>
      <c r="AF216" s="378"/>
    </row>
    <row customHeight="true" ht="22.61904761904762" r="217">
      <c r="A217" s="419"/>
      <c r="B217" s="422" t="s">
        <v>390</v>
      </c>
      <c r="C217" s="420" t="s">
        <v>396</v>
      </c>
      <c r="D217" s="379" t="s">
        <v>370</v>
      </c>
      <c r="E217" s="380">
        <v>995.61</v>
      </c>
      <c r="F217" s="381">
        <f>E217+E218</f>
      </c>
      <c r="G217" s="382">
        <v>6382</v>
      </c>
      <c r="H217" s="382">
        <v>130</v>
      </c>
      <c r="I217" s="383">
        <f t="shared" si="138"/>
      </c>
      <c r="J217" s="368">
        <f t="shared" si="250"/>
      </c>
      <c r="K217" s="382">
        <v>4</v>
      </c>
      <c r="L217" s="368">
        <f t="shared" si="557"/>
      </c>
      <c r="M217" s="382">
        <v>0</v>
      </c>
      <c r="N217" s="384">
        <f t="shared" si="361"/>
      </c>
      <c r="O217" s="382">
        <v>0</v>
      </c>
      <c r="P217" s="384">
        <f t="shared" si="1040"/>
      </c>
      <c r="Q217" s="385">
        <f>(M217+M218)/(O217+O218)</f>
      </c>
      <c r="R217" s="382">
        <v>2</v>
      </c>
      <c r="S217" s="385">
        <f>(O217+O218)/(K217+K218)</f>
      </c>
      <c r="T217" s="382">
        <v>0</v>
      </c>
      <c r="U217" s="386">
        <f t="shared" si="22"/>
      </c>
      <c r="V217" s="378">
        <f t="shared" si="606"/>
      </c>
      <c r="W217" s="387">
        <v>0</v>
      </c>
      <c r="X217" s="378">
        <f t="shared" si="656"/>
      </c>
      <c r="Y217" s="385">
        <f t="shared" si="790"/>
      </c>
      <c r="Z217" s="378">
        <f t="shared" si="924"/>
      </c>
      <c r="AA217" s="378">
        <f>W217/(F217+500)</f>
      </c>
      <c r="AB217" s="382">
        <v>0</v>
      </c>
      <c r="AC217" s="382">
        <v>0</v>
      </c>
      <c r="AD217" s="385">
        <f t="shared" si="441"/>
      </c>
      <c r="AE217" s="378">
        <f>(W217-AC217)/(F217+500)</f>
      </c>
      <c r="AF217" s="378" t="s">
        <v>387</v>
      </c>
    </row>
    <row customHeight="true" ht="22.61904761904762" r="218">
      <c r="A218" s="419"/>
      <c r="B218" s="422"/>
      <c r="C218" s="420"/>
      <c r="D218" s="379" t="s">
        <v>372</v>
      </c>
      <c r="E218" s="382">
        <v>2175.47</v>
      </c>
      <c r="F218" s="381"/>
      <c r="G218" s="382">
        <v>14731</v>
      </c>
      <c r="H218" s="382">
        <v>683</v>
      </c>
      <c r="I218" s="383">
        <f t="shared" si="138"/>
      </c>
      <c r="J218" s="368">
        <f t="shared" si="250"/>
      </c>
      <c r="K218" s="382">
        <v>21</v>
      </c>
      <c r="L218" s="368">
        <f t="shared" si="557"/>
      </c>
      <c r="M218" s="382">
        <v>0</v>
      </c>
      <c r="N218" s="384">
        <f t="shared" si="361"/>
      </c>
      <c r="O218" s="382">
        <v>2</v>
      </c>
      <c r="P218" s="384">
        <f t="shared" si="1040"/>
      </c>
      <c r="Q218" s="385"/>
      <c r="R218" s="382"/>
      <c r="S218" s="385"/>
      <c r="T218" s="382"/>
      <c r="U218" s="386"/>
      <c r="V218" s="378"/>
      <c r="W218" s="387"/>
      <c r="X218" s="378"/>
      <c r="Y218" s="385"/>
      <c r="Z218" s="378"/>
      <c r="AA218" s="378"/>
      <c r="AB218" s="382"/>
      <c r="AC218" s="382"/>
      <c r="AD218" s="385"/>
      <c r="AE218" s="378"/>
      <c r="AF218" s="378" t="s">
        <v>388</v>
      </c>
    </row>
    <row customHeight="true" ht="22.61904761904762" r="219">
      <c r="A219" s="419"/>
      <c r="B219" s="422" t="s">
        <v>392</v>
      </c>
      <c r="C219" s="420" t="s">
        <v>396</v>
      </c>
      <c r="D219" s="379" t="s">
        <v>370</v>
      </c>
      <c r="E219" s="380">
        <v>679.06</v>
      </c>
      <c r="F219" s="381">
        <f>E219+E220</f>
      </c>
      <c r="G219" s="380">
        <v>4104</v>
      </c>
      <c r="H219" s="382">
        <v>110</v>
      </c>
      <c r="I219" s="383">
        <f t="shared" si="138"/>
      </c>
      <c r="J219" s="368">
        <f t="shared" si="250"/>
      </c>
      <c r="K219" s="382">
        <v>5</v>
      </c>
      <c r="L219" s="368">
        <f t="shared" si="557"/>
      </c>
      <c r="M219" s="382">
        <v>0</v>
      </c>
      <c r="N219" s="384">
        <f t="shared" si="361"/>
      </c>
      <c r="O219" s="382">
        <v>1</v>
      </c>
      <c r="P219" s="384">
        <f t="shared" si="1040"/>
      </c>
      <c r="Q219" s="385">
        <f>(M219+M220)/(O219+O220)</f>
      </c>
      <c r="R219" s="382">
        <v>3</v>
      </c>
      <c r="S219" s="385">
        <f>(O219+O220)/(K219+K220)</f>
      </c>
      <c r="T219" s="382">
        <v>0</v>
      </c>
      <c r="U219" s="386">
        <f>F219/T219</f>
      </c>
      <c r="V219" s="378">
        <f>(F219+4*500)/T219</f>
      </c>
      <c r="W219" s="387">
        <v>0</v>
      </c>
      <c r="X219" s="378">
        <f>W219/T219</f>
      </c>
      <c r="Y219" s="385">
        <f>T219/R219</f>
      </c>
      <c r="Z219" s="378">
        <f>W219/F219</f>
      </c>
      <c r="AA219" s="378">
        <f>W219/(F219+500)</f>
      </c>
      <c r="AB219" s="382">
        <v>0</v>
      </c>
      <c r="AC219" s="382">
        <v>0</v>
      </c>
      <c r="AD219" s="385">
        <f>AB219/T219</f>
      </c>
      <c r="AE219" s="378">
        <f>(W219-AC219)/(F219+500)</f>
      </c>
      <c r="AF219" s="378" t="s">
        <v>387</v>
      </c>
    </row>
    <row customHeight="true" ht="22.61904761904762" r="220">
      <c r="A220" s="419"/>
      <c r="B220" s="422"/>
      <c r="C220" s="420"/>
      <c r="D220" s="379" t="s">
        <v>372</v>
      </c>
      <c r="E220" s="380">
        <v>2145.87</v>
      </c>
      <c r="F220" s="381"/>
      <c r="G220" s="380">
        <v>13457</v>
      </c>
      <c r="H220" s="382">
        <v>612</v>
      </c>
      <c r="I220" s="383">
        <f t="shared" si="138"/>
      </c>
      <c r="J220" s="368">
        <f t="shared" si="250"/>
      </c>
      <c r="K220" s="382">
        <v>16</v>
      </c>
      <c r="L220" s="368">
        <f t="shared" si="557"/>
      </c>
      <c r="M220" s="382">
        <v>0</v>
      </c>
      <c r="N220" s="384">
        <f t="shared" si="361"/>
      </c>
      <c r="O220" s="382">
        <v>1</v>
      </c>
      <c r="P220" s="384">
        <f t="shared" si="1040"/>
      </c>
      <c r="Q220" s="385"/>
      <c r="R220" s="382"/>
      <c r="S220" s="385"/>
      <c r="T220" s="382"/>
      <c r="U220" s="386"/>
      <c r="V220" s="378"/>
      <c r="W220" s="387"/>
      <c r="X220" s="378"/>
      <c r="Y220" s="385"/>
      <c r="Z220" s="378"/>
      <c r="AA220" s="378"/>
      <c r="AB220" s="382"/>
      <c r="AC220" s="382"/>
      <c r="AD220" s="385"/>
      <c r="AE220" s="378"/>
      <c r="AF220" s="378" t="s">
        <v>388</v>
      </c>
    </row>
    <row customHeight="true" ht="22.61904761904762" r="221">
      <c r="A221" s="419"/>
      <c r="B221" s="422" t="s">
        <v>393</v>
      </c>
      <c r="C221" s="420" t="s">
        <v>396</v>
      </c>
      <c r="D221" s="379" t="s">
        <v>370</v>
      </c>
      <c r="E221" s="380">
        <v>348.28</v>
      </c>
      <c r="F221" s="381">
        <f>E221+E222</f>
      </c>
      <c r="G221" s="380">
        <v>2006</v>
      </c>
      <c r="H221" s="382">
        <v>73</v>
      </c>
      <c r="I221" s="383">
        <f t="shared" si="138"/>
      </c>
      <c r="J221" s="368">
        <f t="shared" si="250"/>
      </c>
      <c r="K221" s="382">
        <v>1</v>
      </c>
      <c r="L221" s="368">
        <f t="shared" si="557"/>
      </c>
      <c r="M221" s="382">
        <v>0</v>
      </c>
      <c r="N221" s="384">
        <f t="shared" si="361"/>
      </c>
      <c r="O221" s="382">
        <v>0</v>
      </c>
      <c r="P221" s="384">
        <f t="shared" si="1040"/>
      </c>
      <c r="Q221" s="385">
        <f>(M221+M222)/(O221+O222)</f>
      </c>
      <c r="R221" s="382">
        <v>10</v>
      </c>
      <c r="S221" s="385">
        <f>(O221+O222)/(K221+K222)</f>
      </c>
      <c r="T221" s="382">
        <v>3</v>
      </c>
      <c r="U221" s="386">
        <f>F221/T221</f>
      </c>
      <c r="V221" s="378">
        <f>(F221+4*500)/T221</f>
      </c>
      <c r="W221" s="387">
        <v>1651.199999999997</v>
      </c>
      <c r="X221" s="378">
        <f>W221/T221</f>
      </c>
      <c r="Y221" s="385">
        <f>T221/R221</f>
      </c>
      <c r="Z221" s="378">
        <f>W221/F221</f>
      </c>
      <c r="AA221" s="378">
        <f>W221/(F221+500)</f>
      </c>
      <c r="AB221" s="382">
        <v>0</v>
      </c>
      <c r="AC221" s="382">
        <v>0</v>
      </c>
      <c r="AD221" s="385">
        <f>AB221/T221</f>
      </c>
      <c r="AE221" s="378">
        <f>(W221-AC221)/(F221+500)</f>
      </c>
      <c r="AF221" s="378" t="s">
        <v>387</v>
      </c>
    </row>
    <row customHeight="true" ht="22.61904761904762" r="222">
      <c r="A222" s="419"/>
      <c r="B222" s="422"/>
      <c r="C222" s="420"/>
      <c r="D222" s="379" t="s">
        <v>372</v>
      </c>
      <c r="E222" s="380">
        <v>1424.78</v>
      </c>
      <c r="F222" s="381"/>
      <c r="G222" s="380">
        <v>12068</v>
      </c>
      <c r="H222" s="382">
        <v>470</v>
      </c>
      <c r="I222" s="383">
        <f t="shared" si="138"/>
      </c>
      <c r="J222" s="368">
        <f t="shared" si="250"/>
      </c>
      <c r="K222" s="382">
        <v>29</v>
      </c>
      <c r="L222" s="368">
        <f t="shared" si="557"/>
      </c>
      <c r="M222" s="382">
        <v>3</v>
      </c>
      <c r="N222" s="384">
        <f t="shared" si="361"/>
      </c>
      <c r="O222" s="382">
        <v>6</v>
      </c>
      <c r="P222" s="384">
        <f t="shared" si="1040"/>
      </c>
      <c r="Q222" s="385"/>
      <c r="R222" s="382"/>
      <c r="S222" s="385"/>
      <c r="T222" s="382"/>
      <c r="U222" s="386"/>
      <c r="V222" s="378"/>
      <c r="W222" s="387"/>
      <c r="X222" s="378"/>
      <c r="Y222" s="385"/>
      <c r="Z222" s="378"/>
      <c r="AA222" s="378"/>
      <c r="AB222" s="382"/>
      <c r="AC222" s="382"/>
      <c r="AD222" s="385"/>
      <c r="AE222" s="378"/>
      <c r="AF222" s="378" t="s">
        <v>388</v>
      </c>
    </row>
    <row customHeight="true" ht="22.61904761904762" r="223">
      <c r="A223" s="419"/>
      <c r="B223" s="422" t="s">
        <v>394</v>
      </c>
      <c r="C223" s="420" t="s">
        <v>396</v>
      </c>
      <c r="D223" s="379" t="s">
        <v>370</v>
      </c>
      <c r="E223" s="380">
        <v>707.36</v>
      </c>
      <c r="F223" s="381">
        <f>E223+E224</f>
      </c>
      <c r="G223" s="380">
        <v>2951</v>
      </c>
      <c r="H223" s="382">
        <v>115</v>
      </c>
      <c r="I223" s="383">
        <f t="shared" si="138"/>
      </c>
      <c r="J223" s="368">
        <f t="shared" si="250"/>
      </c>
      <c r="K223" s="382">
        <v>6</v>
      </c>
      <c r="L223" s="368">
        <f t="shared" si="557"/>
      </c>
      <c r="M223" s="382">
        <v>0</v>
      </c>
      <c r="N223" s="384">
        <f t="shared" si="361"/>
      </c>
      <c r="O223" s="382">
        <v>0</v>
      </c>
      <c r="P223" s="384">
        <f t="shared" si="1040"/>
      </c>
      <c r="Q223" s="385">
        <f>(M223+M224)/(O223+O224)</f>
      </c>
      <c r="R223" s="382">
        <v>7</v>
      </c>
      <c r="S223" s="385">
        <f>(O223+O224)/(K223+K224)</f>
      </c>
      <c r="T223" s="382">
        <v>3</v>
      </c>
      <c r="U223" s="386">
        <f>F223/T223</f>
      </c>
      <c r="V223" s="378">
        <f>(F223+4*500)/T223</f>
      </c>
      <c r="W223" s="368">
        <v>3615.5999999999913</v>
      </c>
      <c r="X223" s="378">
        <f>W223/T223</f>
      </c>
      <c r="Y223" s="385">
        <f>T223/R223</f>
      </c>
      <c r="Z223" s="378">
        <f>W223/F223</f>
      </c>
      <c r="AA223" s="378">
        <f>W223/(F223+500)</f>
      </c>
      <c r="AB223" s="382">
        <v>1</v>
      </c>
      <c r="AC223" s="382">
        <v>1692</v>
      </c>
      <c r="AD223" s="385">
        <f>AB223/T223</f>
      </c>
      <c r="AE223" s="378">
        <f>(W223-AC223)/(F223+500)</f>
      </c>
      <c r="AF223" s="378" t="s">
        <v>387</v>
      </c>
    </row>
    <row customHeight="true" ht="22.61904761904762" r="224">
      <c r="A224" s="419"/>
      <c r="B224" s="422"/>
      <c r="C224" s="420"/>
      <c r="D224" s="379" t="s">
        <v>372</v>
      </c>
      <c r="E224" s="380">
        <v>2909.32</v>
      </c>
      <c r="F224" s="381"/>
      <c r="G224" s="380">
        <v>20468</v>
      </c>
      <c r="H224" s="382">
        <v>764</v>
      </c>
      <c r="I224" s="383">
        <f t="shared" si="138"/>
      </c>
      <c r="J224" s="368">
        <f t="shared" si="250"/>
      </c>
      <c r="K224" s="382">
        <v>38</v>
      </c>
      <c r="L224" s="368">
        <f t="shared" si="557"/>
      </c>
      <c r="M224" s="382">
        <v>2</v>
      </c>
      <c r="N224" s="384">
        <f t="shared" si="361"/>
      </c>
      <c r="O224" s="382">
        <v>5</v>
      </c>
      <c r="P224" s="384">
        <f t="shared" si="1040"/>
      </c>
      <c r="Q224" s="385"/>
      <c r="R224" s="382"/>
      <c r="S224" s="385"/>
      <c r="T224" s="382"/>
      <c r="U224" s="386"/>
      <c r="V224" s="378"/>
      <c r="W224" s="368"/>
      <c r="X224" s="378"/>
      <c r="Y224" s="385"/>
      <c r="Z224" s="378"/>
      <c r="AA224" s="378"/>
      <c r="AB224" s="382"/>
      <c r="AC224" s="382"/>
      <c r="AD224" s="385"/>
      <c r="AE224" s="378"/>
      <c r="AF224" s="378" t="s">
        <v>388</v>
      </c>
    </row>
    <row customHeight="true" ht="22.61904761904762" r="225">
      <c r="A225" s="419"/>
      <c r="B225" s="370" t="s">
        <v>378</v>
      </c>
      <c r="C225" s="370"/>
      <c r="D225" s="370"/>
      <c r="E225" s="366">
        <f>SUM(E217:E224)</f>
      </c>
      <c r="F225" s="366">
        <f>SUM(F217:F224)</f>
      </c>
      <c r="G225" s="366">
        <f>SUM(G217:G224)</f>
      </c>
      <c r="H225" s="366">
        <f>SUM(H217:H224)</f>
      </c>
      <c r="I225" s="371">
        <f t="shared" si="138"/>
      </c>
      <c r="J225" s="367">
        <f t="shared" si="250"/>
      </c>
      <c r="K225" s="366">
        <f>SUM(K217:K224)</f>
      </c>
      <c r="L225" s="367">
        <f t="shared" si="557"/>
      </c>
      <c r="M225" s="366">
        <f>SUM(M217:M224)</f>
      </c>
      <c r="N225" s="372">
        <f t="shared" si="361"/>
      </c>
      <c r="O225" s="366">
        <f>SUM(O217:O224)</f>
      </c>
      <c r="P225" s="372">
        <f t="shared" si="1040"/>
      </c>
      <c r="Q225" s="373">
        <f>M225/O225</f>
      </c>
      <c r="R225" s="366">
        <f>SUM(R217:R224)</f>
      </c>
      <c r="S225" s="373">
        <f>(O225+O225)/(K225+K225)</f>
      </c>
      <c r="T225" s="366">
        <f>SUM(T217:T224)</f>
      </c>
      <c r="U225" s="374">
        <f t="shared" ref="U225:U226" si="23">F225/T225</f>
      </c>
      <c r="V225" s="375">
        <f t="shared" ref="V225:V226" si="607">(F225+4*500)/T225</f>
      </c>
      <c r="W225" s="367">
        <f>SUM(W217:W224)</f>
      </c>
      <c r="X225" s="376">
        <f t="shared" ref="X225:X226" si="657">W225/T225</f>
      </c>
      <c r="Y225" s="373">
        <f t="shared" ref="Y225:Y226" si="791">T225/R225</f>
      </c>
      <c r="Z225" s="375">
        <f t="shared" ref="Z225:Z226" si="925">W225/F225</f>
      </c>
      <c r="AA225" s="375">
        <f>W225/(F225+COUNT(W217:W224)*500)</f>
      </c>
      <c r="AB225" s="366">
        <f>SUM(AB217:AB224)</f>
      </c>
      <c r="AC225" s="366">
        <f>SUM(AC217:AC224)</f>
      </c>
      <c r="AD225" s="373">
        <f t="shared" ref="AD225:AD226" si="442">AB225/T225</f>
      </c>
      <c r="AE225" s="377">
        <f>(W225-AC225)/(F225+COUNT(W217:W224)*500)</f>
      </c>
      <c r="AF225" s="378"/>
    </row>
    <row customHeight="true" ht="22.61904761904762" r="226">
      <c r="A226" s="419"/>
      <c r="B226" s="422" t="s">
        <v>395</v>
      </c>
      <c r="C226" s="420" t="s">
        <v>369</v>
      </c>
      <c r="D226" s="379" t="s">
        <v>370</v>
      </c>
      <c r="E226" s="380">
        <v>919.06</v>
      </c>
      <c r="F226" s="381">
        <f>E226+E227</f>
      </c>
      <c r="G226" s="380">
        <v>3738</v>
      </c>
      <c r="H226" s="382">
        <v>140</v>
      </c>
      <c r="I226" s="383">
        <f t="shared" si="138"/>
      </c>
      <c r="J226" s="368">
        <f t="shared" si="250"/>
      </c>
      <c r="K226" s="382">
        <v>17</v>
      </c>
      <c r="L226" s="368">
        <f t="shared" si="557"/>
      </c>
      <c r="M226" s="382">
        <v>2</v>
      </c>
      <c r="N226" s="384">
        <f t="shared" si="361"/>
      </c>
      <c r="O226" s="382">
        <v>4</v>
      </c>
      <c r="P226" s="384">
        <f t="shared" si="1040"/>
      </c>
      <c r="Q226" s="385">
        <f>(M226+M227)/(O226+O227)</f>
      </c>
      <c r="R226" s="382">
        <v>18</v>
      </c>
      <c r="S226" s="385">
        <f>(O226+O227)/(K226+K227)</f>
      </c>
      <c r="T226" s="382">
        <v>3</v>
      </c>
      <c r="U226" s="386">
        <f t="shared" si="23"/>
      </c>
      <c r="V226" s="378">
        <f t="shared" si="607"/>
      </c>
      <c r="W226" s="368">
        <v>4644</v>
      </c>
      <c r="X226" s="378">
        <f t="shared" si="657"/>
      </c>
      <c r="Y226" s="385">
        <f t="shared" si="791"/>
      </c>
      <c r="Z226" s="378">
        <f t="shared" si="925"/>
      </c>
      <c r="AA226" s="378">
        <f>W226/(F226+500)</f>
      </c>
      <c r="AB226" s="382">
        <v>1</v>
      </c>
      <c r="AC226" s="382">
        <v>669.6</v>
      </c>
      <c r="AD226" s="385">
        <f t="shared" si="442"/>
      </c>
      <c r="AE226" s="378">
        <f>(W226-AC226)/(F226+500)</f>
      </c>
      <c r="AF226" s="378" t="s">
        <v>387</v>
      </c>
    </row>
    <row customHeight="true" ht="22.61904761904762" r="227">
      <c r="A227" s="419"/>
      <c r="B227" s="422"/>
      <c r="C227" s="420"/>
      <c r="D227" s="379" t="s">
        <v>372</v>
      </c>
      <c r="E227" s="380">
        <v>3727.76</v>
      </c>
      <c r="F227" s="381"/>
      <c r="G227" s="380">
        <v>25468</v>
      </c>
      <c r="H227" s="382">
        <v>967</v>
      </c>
      <c r="I227" s="383">
        <f t="shared" si="138"/>
      </c>
      <c r="J227" s="368">
        <f t="shared" si="250"/>
      </c>
      <c r="K227" s="382">
        <v>76</v>
      </c>
      <c r="L227" s="368">
        <f t="shared" si="557"/>
      </c>
      <c r="M227" s="382">
        <v>1</v>
      </c>
      <c r="N227" s="384">
        <f t="shared" si="361"/>
      </c>
      <c r="O227" s="382">
        <v>7</v>
      </c>
      <c r="P227" s="384">
        <f t="shared" si="1040"/>
      </c>
      <c r="Q227" s="385"/>
      <c r="R227" s="382"/>
      <c r="S227" s="385"/>
      <c r="T227" s="382"/>
      <c r="U227" s="386"/>
      <c r="V227" s="378"/>
      <c r="W227" s="368"/>
      <c r="X227" s="378"/>
      <c r="Y227" s="385"/>
      <c r="Z227" s="378"/>
      <c r="AA227" s="378"/>
      <c r="AB227" s="382"/>
      <c r="AC227" s="382"/>
      <c r="AD227" s="385"/>
      <c r="AE227" s="378"/>
      <c r="AF227" s="378" t="s">
        <v>388</v>
      </c>
    </row>
    <row customHeight="true" ht="22.61904761904762" r="228">
      <c r="A228" s="419"/>
      <c r="B228" s="407" t="s">
        <v>397</v>
      </c>
      <c r="C228" s="420" t="s">
        <v>369</v>
      </c>
      <c r="D228" s="379" t="s">
        <v>370</v>
      </c>
      <c r="E228" s="380">
        <v>1411.15</v>
      </c>
      <c r="F228" s="381">
        <f>E228+E229</f>
      </c>
      <c r="G228" s="380">
        <v>6891</v>
      </c>
      <c r="H228" s="382">
        <v>180</v>
      </c>
      <c r="I228" s="383">
        <f t="shared" si="138"/>
      </c>
      <c r="J228" s="368">
        <f t="shared" si="250"/>
      </c>
      <c r="K228" s="382">
        <v>9</v>
      </c>
      <c r="L228" s="368">
        <f t="shared" si="557"/>
      </c>
      <c r="M228" s="382">
        <v>0</v>
      </c>
      <c r="N228" s="384">
        <f t="shared" si="361"/>
      </c>
      <c r="O228" s="382">
        <v>1</v>
      </c>
      <c r="P228" s="384">
        <f t="shared" si="1040"/>
      </c>
      <c r="Q228" s="385">
        <f>(M228+M229)/(O228+O229)</f>
      </c>
      <c r="R228" s="382">
        <v>7</v>
      </c>
      <c r="S228" s="385">
        <f>(O228+O229)/(K228+K229)</f>
      </c>
      <c r="T228" s="382">
        <v>1</v>
      </c>
      <c r="U228" s="386">
        <f>F228/T228</f>
      </c>
      <c r="V228" s="378">
        <f>(F228+4*500)/T228</f>
      </c>
      <c r="W228" s="368">
        <v>158.40000000000873</v>
      </c>
      <c r="X228" s="378">
        <f>W228/T228</f>
      </c>
      <c r="Y228" s="385">
        <f>T228/R228</f>
      </c>
      <c r="Z228" s="378">
        <f>W228/F228</f>
      </c>
      <c r="AA228" s="378">
        <f>W228/(F228+500)</f>
      </c>
      <c r="AB228" s="382">
        <v>0</v>
      </c>
      <c r="AC228" s="382">
        <v>0</v>
      </c>
      <c r="AD228" s="385">
        <f>AB228/T228</f>
      </c>
      <c r="AE228" s="378">
        <f>(W228-AC228)/(F228+500)</f>
      </c>
      <c r="AF228" s="378" t="s">
        <v>387</v>
      </c>
    </row>
    <row customHeight="true" ht="22.61904761904762" r="229">
      <c r="A229" s="419"/>
      <c r="B229" s="407"/>
      <c r="C229" s="420"/>
      <c r="D229" s="379" t="s">
        <v>372</v>
      </c>
      <c r="E229" s="380">
        <v>3083.84</v>
      </c>
      <c r="F229" s="381"/>
      <c r="G229" s="380">
        <v>23751</v>
      </c>
      <c r="H229" s="382">
        <v>939</v>
      </c>
      <c r="I229" s="383">
        <f t="shared" si="138"/>
      </c>
      <c r="J229" s="368">
        <f t="shared" si="250"/>
      </c>
      <c r="K229" s="382">
        <v>47</v>
      </c>
      <c r="L229" s="368">
        <f t="shared" si="557"/>
      </c>
      <c r="M229" s="382">
        <v>1</v>
      </c>
      <c r="N229" s="384">
        <f t="shared" si="361"/>
      </c>
      <c r="O229" s="382">
        <v>5</v>
      </c>
      <c r="P229" s="384">
        <f t="shared" si="1040"/>
      </c>
      <c r="Q229" s="385"/>
      <c r="R229" s="382"/>
      <c r="S229" s="385"/>
      <c r="T229" s="382"/>
      <c r="U229" s="386"/>
      <c r="V229" s="378"/>
      <c r="W229" s="368"/>
      <c r="X229" s="378"/>
      <c r="Y229" s="385"/>
      <c r="Z229" s="378"/>
      <c r="AA229" s="378"/>
      <c r="AB229" s="382"/>
      <c r="AC229" s="382"/>
      <c r="AD229" s="385"/>
      <c r="AE229" s="378"/>
      <c r="AF229" s="378" t="s">
        <v>388</v>
      </c>
    </row>
    <row customHeight="true" ht="22.61904761904762" r="230">
      <c r="A230" s="419"/>
      <c r="B230" s="407" t="s">
        <v>398</v>
      </c>
      <c r="C230" s="420" t="s">
        <v>369</v>
      </c>
      <c r="D230" s="379" t="s">
        <v>370</v>
      </c>
      <c r="E230" s="380">
        <v>1108.82</v>
      </c>
      <c r="F230" s="381">
        <f>E230+E231</f>
      </c>
      <c r="G230" s="380">
        <v>4674</v>
      </c>
      <c r="H230" s="382">
        <v>158</v>
      </c>
      <c r="I230" s="383">
        <f t="shared" si="138"/>
      </c>
      <c r="J230" s="368">
        <f t="shared" si="250"/>
      </c>
      <c r="K230" s="382">
        <v>10</v>
      </c>
      <c r="L230" s="368">
        <f t="shared" si="557"/>
      </c>
      <c r="M230" s="382">
        <v>2</v>
      </c>
      <c r="N230" s="384">
        <f t="shared" si="361"/>
      </c>
      <c r="O230" s="382">
        <v>3</v>
      </c>
      <c r="P230" s="384">
        <f t="shared" si="1040"/>
      </c>
      <c r="Q230" s="385">
        <f>(M230+M231)/(O230+O231)</f>
      </c>
      <c r="R230" s="382">
        <v>15</v>
      </c>
      <c r="S230" s="385">
        <f>(O230+O231)/(K230+K231)</f>
      </c>
      <c r="T230" s="382">
        <v>5</v>
      </c>
      <c r="U230" s="386">
        <f>F230/T230</f>
      </c>
      <c r="V230" s="378">
        <f>(F230+4*500)/T230</f>
      </c>
      <c r="W230" s="368">
        <v>7389.599999999991</v>
      </c>
      <c r="X230" s="378">
        <f>W230/T230</f>
      </c>
      <c r="Y230" s="385">
        <f>T230/R230</f>
      </c>
      <c r="Z230" s="378">
        <f>W230/F230</f>
      </c>
      <c r="AA230" s="378">
        <f>W230/(F230+500)</f>
      </c>
      <c r="AB230" s="382">
        <v>0</v>
      </c>
      <c r="AC230" s="382">
        <v>0</v>
      </c>
      <c r="AD230" s="385">
        <f>AB230/T230</f>
      </c>
      <c r="AE230" s="378">
        <f>(W230-AC230)/(F230+500)</f>
      </c>
      <c r="AF230" s="378" t="s">
        <v>387</v>
      </c>
    </row>
    <row customHeight="true" ht="22.61904761904762" r="231">
      <c r="A231" s="419"/>
      <c r="B231" s="407"/>
      <c r="C231" s="420"/>
      <c r="D231" s="379" t="s">
        <v>372</v>
      </c>
      <c r="E231" s="382">
        <v>2979.67</v>
      </c>
      <c r="F231" s="381"/>
      <c r="G231" s="380">
        <v>27788</v>
      </c>
      <c r="H231" s="382">
        <v>1286</v>
      </c>
      <c r="I231" s="383">
        <f t="shared" si="138"/>
      </c>
      <c r="J231" s="368">
        <f t="shared" si="250"/>
      </c>
      <c r="K231" s="382">
        <v>66</v>
      </c>
      <c r="L231" s="368">
        <f t="shared" si="557"/>
      </c>
      <c r="M231" s="382">
        <v>3</v>
      </c>
      <c r="N231" s="384">
        <f t="shared" si="361"/>
      </c>
      <c r="O231" s="382">
        <v>7</v>
      </c>
      <c r="P231" s="384">
        <f t="shared" si="1040"/>
      </c>
      <c r="Q231" s="385"/>
      <c r="R231" s="382"/>
      <c r="S231" s="385"/>
      <c r="T231" s="382"/>
      <c r="U231" s="386"/>
      <c r="V231" s="378"/>
      <c r="W231" s="368"/>
      <c r="X231" s="378"/>
      <c r="Y231" s="385"/>
      <c r="Z231" s="378"/>
      <c r="AA231" s="378"/>
      <c r="AB231" s="382"/>
      <c r="AC231" s="382"/>
      <c r="AD231" s="385"/>
      <c r="AE231" s="378"/>
      <c r="AF231" s="378" t="s">
        <v>388</v>
      </c>
    </row>
    <row customHeight="true" ht="22.61904761904762" r="232">
      <c r="A232" s="419"/>
      <c r="B232" s="407" t="s">
        <v>399</v>
      </c>
      <c r="C232" s="420" t="s">
        <v>369</v>
      </c>
      <c r="D232" s="379" t="s">
        <v>370</v>
      </c>
      <c r="E232" s="382">
        <v>1426.33</v>
      </c>
      <c r="F232" s="381">
        <f>E232+E233</f>
      </c>
      <c r="G232" s="380">
        <v>4402</v>
      </c>
      <c r="H232" s="382">
        <v>225</v>
      </c>
      <c r="I232" s="383">
        <f t="shared" si="138"/>
      </c>
      <c r="J232" s="368">
        <f t="shared" si="250"/>
      </c>
      <c r="K232" s="382">
        <v>11</v>
      </c>
      <c r="L232" s="368">
        <f t="shared" si="557"/>
      </c>
      <c r="M232" s="382">
        <v>0</v>
      </c>
      <c r="N232" s="384">
        <f t="shared" si="361"/>
      </c>
      <c r="O232" s="382">
        <v>1</v>
      </c>
      <c r="P232" s="384">
        <f t="shared" si="1040"/>
      </c>
      <c r="Q232" s="385">
        <f>(M232+M233)/(O232+O233)</f>
      </c>
      <c r="R232" s="382">
        <v>9</v>
      </c>
      <c r="S232" s="385">
        <f>(O232+O233)/(K232+K233)</f>
      </c>
      <c r="T232" s="382">
        <v>2</v>
      </c>
      <c r="U232" s="386">
        <f>F232/T232</f>
      </c>
      <c r="V232" s="378">
        <f>(F232+4*500)/T232</f>
      </c>
      <c r="W232" s="368">
        <v>3036</v>
      </c>
      <c r="X232" s="378">
        <f>W232/T232</f>
      </c>
      <c r="Y232" s="385">
        <f>T232/R232</f>
      </c>
      <c r="Z232" s="378">
        <f>W232/F232</f>
      </c>
      <c r="AA232" s="378">
        <f>W232/(F232+500)</f>
      </c>
      <c r="AB232" s="382">
        <v>0</v>
      </c>
      <c r="AC232" s="382">
        <v>0</v>
      </c>
      <c r="AD232" s="385">
        <f>AB232/T232</f>
      </c>
      <c r="AE232" s="378">
        <f>(W232-AC232)/(F232+500)</f>
      </c>
      <c r="AF232" s="378" t="s">
        <v>387</v>
      </c>
    </row>
    <row customHeight="true" ht="22.61904761904762" r="233">
      <c r="A233" s="419"/>
      <c r="B233" s="407"/>
      <c r="C233" s="420"/>
      <c r="D233" s="379" t="s">
        <v>372</v>
      </c>
      <c r="E233" s="380">
        <v>1491.87</v>
      </c>
      <c r="F233" s="381"/>
      <c r="G233" s="380">
        <v>18354</v>
      </c>
      <c r="H233" s="382">
        <v>1008</v>
      </c>
      <c r="I233" s="383">
        <f t="shared" si="138"/>
      </c>
      <c r="J233" s="368">
        <f t="shared" si="250"/>
      </c>
      <c r="K233" s="382">
        <v>41</v>
      </c>
      <c r="L233" s="368">
        <f t="shared" si="557"/>
      </c>
      <c r="M233" s="382">
        <v>1</v>
      </c>
      <c r="N233" s="384">
        <f t="shared" si="361"/>
      </c>
      <c r="O233" s="382">
        <v>4</v>
      </c>
      <c r="P233" s="384">
        <f t="shared" si="1040"/>
      </c>
      <c r="Q233" s="385"/>
      <c r="R233" s="382"/>
      <c r="S233" s="385"/>
      <c r="T233" s="382"/>
      <c r="U233" s="386"/>
      <c r="V233" s="378"/>
      <c r="W233" s="368"/>
      <c r="X233" s="378"/>
      <c r="Y233" s="385"/>
      <c r="Z233" s="378"/>
      <c r="AA233" s="378"/>
      <c r="AB233" s="382"/>
      <c r="AC233" s="382"/>
      <c r="AD233" s="385"/>
      <c r="AE233" s="378"/>
      <c r="AF233" s="378" t="s">
        <v>388</v>
      </c>
    </row>
    <row customHeight="true" ht="22.61904761904762" r="234">
      <c r="A234" s="419"/>
      <c r="B234" s="370" t="s">
        <v>378</v>
      </c>
      <c r="C234" s="370"/>
      <c r="D234" s="370"/>
      <c r="E234" s="366">
        <f>SUM(E226:E233)</f>
      </c>
      <c r="F234" s="366">
        <f>SUM(F226:F233)</f>
      </c>
      <c r="G234" s="366">
        <f>SUM(G226:G233)</f>
      </c>
      <c r="H234" s="366">
        <f>SUM(H226:H233)</f>
      </c>
      <c r="I234" s="371">
        <f t="shared" si="138"/>
      </c>
      <c r="J234" s="367">
        <f t="shared" si="250"/>
      </c>
      <c r="K234" s="366">
        <f>SUM(K226:K233)</f>
      </c>
      <c r="L234" s="367">
        <f t="shared" si="557"/>
      </c>
      <c r="M234" s="366">
        <f>SUM(M226:M233)</f>
      </c>
      <c r="N234" s="372">
        <f t="shared" si="361"/>
      </c>
      <c r="O234" s="366">
        <f>SUM(O226:O233)</f>
      </c>
      <c r="P234" s="372">
        <f t="shared" si="1040"/>
      </c>
      <c r="Q234" s="373">
        <f t="shared" ref="Q234:Q235" si="392">M234/O234</f>
      </c>
      <c r="R234" s="366">
        <f>SUM(R226:R233)</f>
      </c>
      <c r="S234" s="373">
        <f t="shared" ref="S234:S235" si="1071">(O234+O234)/(K234+K234)</f>
      </c>
      <c r="T234" s="366">
        <f>SUM(T226:T233)</f>
      </c>
      <c r="U234" s="374">
        <f t="shared" ref="U234:U235" si="24">F234/T234</f>
      </c>
      <c r="V234" s="375">
        <f t="shared" ref="V234:V235" si="608">(F234+4*500)/T234</f>
      </c>
      <c r="W234" s="367">
        <f>SUM(W226:W233)</f>
      </c>
      <c r="X234" s="376">
        <f t="shared" ref="X234:X235" si="658">W234/T234</f>
      </c>
      <c r="Y234" s="373">
        <f t="shared" ref="Y234:Y235" si="792">T234/R234</f>
      </c>
      <c r="Z234" s="375">
        <f t="shared" ref="Z234:Z235" si="926">W234/F234</f>
      </c>
      <c r="AA234" s="375">
        <f>W234/(F234+COUNT(W226:W233)*500)</f>
      </c>
      <c r="AB234" s="366">
        <f>SUM(AB226:AB233)</f>
      </c>
      <c r="AC234" s="366">
        <f>SUM(AC226:AC233)</f>
      </c>
      <c r="AD234" s="373">
        <f t="shared" ref="AD234:AD235" si="443">AB234/T234</f>
      </c>
      <c r="AE234" s="377">
        <f>(W234-AC234)/(F234+COUNT(W226:W233)*500)</f>
      </c>
      <c r="AF234" s="378"/>
    </row>
    <row customHeight="true" ht="22.61904761904762" r="235">
      <c r="A235" s="419"/>
      <c r="B235" s="411" t="s">
        <v>400</v>
      </c>
      <c r="C235" s="411"/>
      <c r="D235" s="411"/>
      <c r="E235" s="412">
        <f>E198+E207+E216+E234+E225</f>
      </c>
      <c r="F235" s="412">
        <f>F198+F207+F216+F234+F225</f>
      </c>
      <c r="G235" s="412">
        <f>G198+G207+G216+G234+G225</f>
      </c>
      <c r="H235" s="412">
        <f>H198+H207+H216+H234+H225</f>
      </c>
      <c r="I235" s="413">
        <f t="shared" si="138"/>
      </c>
      <c r="J235" s="414">
        <f t="shared" si="250"/>
      </c>
      <c r="K235" s="412">
        <f>K198+K207+K216+K234+K225</f>
      </c>
      <c r="L235" s="414">
        <f t="shared" si="557"/>
      </c>
      <c r="M235" s="412">
        <f>M198+M207+M216+M234+M225</f>
      </c>
      <c r="N235" s="415">
        <f t="shared" si="361"/>
      </c>
      <c r="O235" s="412">
        <f>O198+O207+O216+O234+O225</f>
      </c>
      <c r="P235" s="415">
        <f t="shared" si="1040"/>
      </c>
      <c r="Q235" s="416">
        <f t="shared" si="392"/>
      </c>
      <c r="R235" s="412">
        <f>R198+R207+R216+R234+R225</f>
      </c>
      <c r="S235" s="416">
        <f t="shared" si="1071"/>
      </c>
      <c r="T235" s="412">
        <f>T198+T207+T216+T234+T225</f>
      </c>
      <c r="U235" s="417">
        <f t="shared" si="24"/>
      </c>
      <c r="V235" s="418">
        <f t="shared" si="608"/>
      </c>
      <c r="W235" s="417">
        <f>W198+W207+W216+W234+W225</f>
      </c>
      <c r="X235" s="418">
        <f t="shared" si="658"/>
      </c>
      <c r="Y235" s="416">
        <f t="shared" si="792"/>
      </c>
      <c r="Z235" s="418">
        <f t="shared" si="926"/>
      </c>
      <c r="AA235" s="418">
        <f>W235/(F235+COUNT(W192:W197,W199:W206,W208:W215,W217:W224,W226:W233)*500)</f>
      </c>
      <c r="AB235" s="412">
        <f>AB198+AB207+AB216+AB234+AB225</f>
      </c>
      <c r="AC235" s="418">
        <f>AC198+AC207+AC216+AC234+AC225</f>
      </c>
      <c r="AD235" s="416">
        <f t="shared" si="443"/>
      </c>
      <c r="AE235" s="418">
        <f>(W235-AC235)/(F235+COUNT(W192:W197,W199:W206,W208:W215,W217:W224,W226:W233)*500)</f>
      </c>
      <c r="AF235" s="378"/>
    </row>
    <row customHeight="true" ht="22.61904761904762" r="236">
      <c r="A236" s="424" t="s">
        <v>335</v>
      </c>
      <c r="B236" s="424" t="s">
        <v>336</v>
      </c>
      <c r="C236" s="424" t="s">
        <v>337</v>
      </c>
      <c r="D236" s="424" t="s">
        <v>338</v>
      </c>
      <c r="E236" s="424" t="s">
        <v>339</v>
      </c>
      <c r="F236" s="424" t="s">
        <v>340</v>
      </c>
      <c r="G236" s="424" t="s">
        <v>341</v>
      </c>
      <c r="H236" s="424" t="s">
        <v>342</v>
      </c>
      <c r="I236" s="425" t="s">
        <v>343</v>
      </c>
      <c r="J236" s="426" t="s">
        <v>344</v>
      </c>
      <c r="K236" s="424" t="s">
        <v>345</v>
      </c>
      <c r="L236" s="426" t="s">
        <v>346</v>
      </c>
      <c r="M236" s="424" t="s">
        <v>347</v>
      </c>
      <c r="N236" s="427" t="s">
        <v>348</v>
      </c>
      <c r="O236" s="424" t="s">
        <v>349</v>
      </c>
      <c r="P236" s="427" t="s">
        <v>350</v>
      </c>
      <c r="Q236" s="425" t="s">
        <v>351</v>
      </c>
      <c r="R236" s="428" t="s">
        <v>352</v>
      </c>
      <c r="S236" s="429" t="s">
        <v>353</v>
      </c>
      <c r="T236" s="428" t="s">
        <v>354</v>
      </c>
      <c r="U236" s="430" t="s">
        <v>355</v>
      </c>
      <c r="V236" s="431" t="s">
        <v>356</v>
      </c>
      <c r="W236" s="430" t="s">
        <v>357</v>
      </c>
      <c r="X236" s="431" t="s">
        <v>358</v>
      </c>
      <c r="Y236" s="429" t="s">
        <v>359</v>
      </c>
      <c r="Z236" s="431" t="s">
        <v>360</v>
      </c>
      <c r="AA236" s="431" t="s">
        <v>361</v>
      </c>
      <c r="AB236" s="431" t="s">
        <v>362</v>
      </c>
      <c r="AC236" s="428" t="s">
        <v>363</v>
      </c>
      <c r="AD236" s="429" t="s">
        <v>364</v>
      </c>
      <c r="AE236" s="431" t="s">
        <v>365</v>
      </c>
      <c r="AF236" s="431" t="s">
        <v>366</v>
      </c>
    </row>
    <row customHeight="true" ht="22.61904761904762" r="237">
      <c r="A237" s="419" t="s">
        <v>408</v>
      </c>
      <c r="B237" s="407" t="s">
        <v>368</v>
      </c>
      <c r="C237" s="420" t="s">
        <v>391</v>
      </c>
      <c r="D237" s="379" t="s">
        <v>370</v>
      </c>
      <c r="E237" s="380">
        <v>565.47</v>
      </c>
      <c r="F237" s="381">
        <f>E237+E238</f>
      </c>
      <c r="G237" s="382">
        <v>2486</v>
      </c>
      <c r="H237" s="382">
        <v>94</v>
      </c>
      <c r="I237" s="383">
        <f t="shared" ref="I237:I275" si="139">H237/G237</f>
      </c>
      <c r="J237" s="368">
        <f t="shared" ref="J237:J238" si="251">(E237/G237)*1000</f>
      </c>
      <c r="K237" s="382">
        <v>8</v>
      </c>
      <c r="L237" s="368">
        <f t="shared" ref="L237:L275" si="558">E237/K237</f>
      </c>
      <c r="M237" s="382">
        <v>1</v>
      </c>
      <c r="N237" s="384">
        <f t="shared" ref="N237:N275" si="362">E237/M237</f>
      </c>
      <c r="O237" s="382">
        <v>1</v>
      </c>
      <c r="P237" s="384">
        <f t="shared" ref="P237:P275" si="1041">E237/O237</f>
      </c>
      <c r="Q237" s="385">
        <f>(M237+M238)/(O237+O238)</f>
      </c>
      <c r="R237" s="432">
        <v>10</v>
      </c>
      <c r="S237" s="385">
        <f>(O237+O238)/(K237+K238)</f>
      </c>
      <c r="T237" s="432">
        <v>4</v>
      </c>
      <c r="U237" s="386">
        <f>F237/T237</f>
      </c>
      <c r="V237" s="378">
        <f>(F237+500)/T237</f>
      </c>
      <c r="W237" s="386">
        <v>5124</v>
      </c>
      <c r="X237" s="378">
        <f>W237/T237</f>
      </c>
      <c r="Y237" s="385">
        <f>T237/R237</f>
      </c>
      <c r="Z237" s="378">
        <f>W237/F237</f>
      </c>
      <c r="AA237" s="378">
        <f>W237/(F237+500)</f>
      </c>
      <c r="AB237" s="432">
        <v>0</v>
      </c>
      <c r="AC237" s="432">
        <v>0</v>
      </c>
      <c r="AD237" s="385">
        <f>AB237/T237</f>
      </c>
      <c r="AE237" s="378">
        <f>(W237-AC237)/(F237+500)</f>
      </c>
      <c r="AF237" s="378" t="s">
        <v>371</v>
      </c>
    </row>
    <row customHeight="true" ht="22.61904761904762" r="238">
      <c r="A238" s="419"/>
      <c r="B238" s="407"/>
      <c r="C238" s="420"/>
      <c r="D238" s="379" t="s">
        <v>372</v>
      </c>
      <c r="E238" s="382">
        <v>2469.69</v>
      </c>
      <c r="F238" s="381"/>
      <c r="G238" s="382">
        <v>21209</v>
      </c>
      <c r="H238" s="382">
        <v>2493</v>
      </c>
      <c r="I238" s="383">
        <f t="shared" si="139"/>
      </c>
      <c r="J238" s="368">
        <f t="shared" si="251"/>
      </c>
      <c r="K238" s="382">
        <v>60</v>
      </c>
      <c r="L238" s="368">
        <f t="shared" si="558"/>
      </c>
      <c r="M238" s="382">
        <v>2</v>
      </c>
      <c r="N238" s="384">
        <f t="shared" si="362"/>
      </c>
      <c r="O238" s="382">
        <v>5</v>
      </c>
      <c r="P238" s="384">
        <f t="shared" si="1041"/>
      </c>
      <c r="Q238" s="385"/>
      <c r="R238" s="433"/>
      <c r="S238" s="385"/>
      <c r="T238" s="433"/>
      <c r="U238" s="386"/>
      <c r="V238" s="378"/>
      <c r="W238" s="386"/>
      <c r="X238" s="378"/>
      <c r="Y238" s="385"/>
      <c r="Z238" s="378"/>
      <c r="AA238" s="378"/>
      <c r="AB238" s="433"/>
      <c r="AC238" s="433"/>
      <c r="AD238" s="385"/>
      <c r="AE238" s="378"/>
      <c r="AF238" s="421" t="s">
        <v>403</v>
      </c>
    </row>
    <row customHeight="true" ht="22.61904761904762" r="239">
      <c r="A239" s="419"/>
      <c r="B239" s="407" t="s">
        <v>374</v>
      </c>
      <c r="C239" s="420" t="s">
        <v>391</v>
      </c>
      <c r="D239" s="379" t="s">
        <v>370</v>
      </c>
      <c r="E239" s="382">
        <v>993.09</v>
      </c>
      <c r="F239" s="381">
        <f>E239+E240</f>
      </c>
      <c r="G239" s="382">
        <v>4812</v>
      </c>
      <c r="H239" s="382">
        <v>121</v>
      </c>
      <c r="I239" s="383">
        <f t="shared" si="139"/>
      </c>
      <c r="J239" s="383">
        <f t="shared" ref="J239:J242" si="165">I239/H239</f>
      </c>
      <c r="K239" s="382">
        <v>9</v>
      </c>
      <c r="L239" s="368">
        <f t="shared" si="558"/>
      </c>
      <c r="M239" s="382">
        <v>3</v>
      </c>
      <c r="N239" s="384">
        <f t="shared" si="362"/>
      </c>
      <c r="O239" s="382">
        <v>3</v>
      </c>
      <c r="P239" s="384">
        <f t="shared" si="1041"/>
      </c>
      <c r="Q239" s="385">
        <f>(M239+M240)/(O239+O240)</f>
      </c>
      <c r="R239" s="432">
        <v>9</v>
      </c>
      <c r="S239" s="385">
        <f>(O239+O240)/(K239+K240)</f>
      </c>
      <c r="T239" s="432">
        <v>5</v>
      </c>
      <c r="U239" s="386">
        <f>F239/T239</f>
      </c>
      <c r="V239" s="378">
        <f>(F239+500)/T239</f>
      </c>
      <c r="W239" s="386">
        <v>8052</v>
      </c>
      <c r="X239" s="378">
        <f>W239/T239</f>
      </c>
      <c r="Y239" s="385">
        <f>T239/R239</f>
      </c>
      <c r="Z239" s="378">
        <f>W239/F239</f>
      </c>
      <c r="AA239" s="378">
        <f>W239/(F239+500)</f>
      </c>
      <c r="AB239" s="432">
        <v>3</v>
      </c>
      <c r="AC239" s="434">
        <v>3084</v>
      </c>
      <c r="AD239" s="385">
        <f>AB239/T239</f>
      </c>
      <c r="AE239" s="378">
        <f>(W239-AC239)/(F239+500)</f>
      </c>
      <c r="AF239" s="378" t="s">
        <v>371</v>
      </c>
    </row>
    <row customHeight="true" ht="22.61904761904762" r="240">
      <c r="A240" s="419"/>
      <c r="B240" s="407"/>
      <c r="C240" s="420"/>
      <c r="D240" s="379" t="s">
        <v>372</v>
      </c>
      <c r="E240" s="382">
        <v>3019.84</v>
      </c>
      <c r="F240" s="381"/>
      <c r="G240" s="382">
        <v>29625</v>
      </c>
      <c r="H240" s="382">
        <v>3139</v>
      </c>
      <c r="I240" s="383">
        <f t="shared" si="139"/>
      </c>
      <c r="J240" s="383">
        <f t="shared" si="165"/>
      </c>
      <c r="K240" s="382">
        <v>83</v>
      </c>
      <c r="L240" s="368">
        <f t="shared" si="558"/>
      </c>
      <c r="M240" s="382">
        <v>2</v>
      </c>
      <c r="N240" s="384">
        <f t="shared" si="362"/>
      </c>
      <c r="O240" s="382">
        <v>4</v>
      </c>
      <c r="P240" s="384">
        <f t="shared" si="1041"/>
      </c>
      <c r="Q240" s="385"/>
      <c r="R240" s="433"/>
      <c r="S240" s="385"/>
      <c r="T240" s="433"/>
      <c r="U240" s="386"/>
      <c r="V240" s="378"/>
      <c r="W240" s="386"/>
      <c r="X240" s="378"/>
      <c r="Y240" s="385"/>
      <c r="Z240" s="378"/>
      <c r="AA240" s="378"/>
      <c r="AB240" s="433"/>
      <c r="AC240" s="435"/>
      <c r="AD240" s="385"/>
      <c r="AE240" s="378"/>
      <c r="AF240" s="421" t="s">
        <v>403</v>
      </c>
    </row>
    <row customHeight="true" ht="22.61904761904762" r="241">
      <c r="A241" s="419"/>
      <c r="B241" s="407" t="s">
        <v>375</v>
      </c>
      <c r="C241" s="420" t="s">
        <v>391</v>
      </c>
      <c r="D241" s="379" t="s">
        <v>370</v>
      </c>
      <c r="E241" s="382">
        <v>1128.38</v>
      </c>
      <c r="F241" s="381">
        <f>E241+E242</f>
      </c>
      <c r="G241" s="382">
        <v>6109</v>
      </c>
      <c r="H241" s="382">
        <v>146</v>
      </c>
      <c r="I241" s="383">
        <f t="shared" si="139"/>
      </c>
      <c r="J241" s="383">
        <f t="shared" si="165"/>
      </c>
      <c r="K241" s="382">
        <v>14</v>
      </c>
      <c r="L241" s="368">
        <f t="shared" si="558"/>
      </c>
      <c r="M241" s="382">
        <v>1</v>
      </c>
      <c r="N241" s="384">
        <f t="shared" si="362"/>
      </c>
      <c r="O241" s="382">
        <v>3</v>
      </c>
      <c r="P241" s="384">
        <f t="shared" si="1041"/>
      </c>
      <c r="Q241" s="385">
        <f>(M241+M242)/(O241+O242)</f>
      </c>
      <c r="R241" s="432">
        <v>8</v>
      </c>
      <c r="S241" s="385">
        <f>(O241+O242)/(K241+K242)</f>
      </c>
      <c r="T241" s="432">
        <v>2</v>
      </c>
      <c r="U241" s="386">
        <f>F241/T241</f>
      </c>
      <c r="V241" s="378">
        <f>(F241+500)/T241</f>
      </c>
      <c r="W241" s="386">
        <v>3036</v>
      </c>
      <c r="X241" s="378">
        <f>W241/T241</f>
      </c>
      <c r="Y241" s="385">
        <f>T241/R241</f>
      </c>
      <c r="Z241" s="378">
        <f>W241/F241</f>
      </c>
      <c r="AA241" s="378">
        <f>W241/(F241+500)</f>
      </c>
      <c r="AB241" s="432">
        <v>0</v>
      </c>
      <c r="AC241" s="432">
        <v>0</v>
      </c>
      <c r="AD241" s="385">
        <f>AB241/T241</f>
      </c>
      <c r="AE241" s="378">
        <f>(W241-AC241)/(F241+500)</f>
      </c>
      <c r="AF241" s="378" t="s">
        <v>371</v>
      </c>
    </row>
    <row customHeight="true" ht="22.61904761904762" r="242">
      <c r="A242" s="419"/>
      <c r="B242" s="407"/>
      <c r="C242" s="420"/>
      <c r="D242" s="379" t="s">
        <v>372</v>
      </c>
      <c r="E242" s="380">
        <v>2236.57</v>
      </c>
      <c r="F242" s="381"/>
      <c r="G242" s="382">
        <v>17883</v>
      </c>
      <c r="H242" s="382">
        <v>1255</v>
      </c>
      <c r="I242" s="383">
        <f t="shared" si="139"/>
      </c>
      <c r="J242" s="383">
        <f t="shared" si="165"/>
      </c>
      <c r="K242" s="382">
        <v>46</v>
      </c>
      <c r="L242" s="368">
        <f t="shared" si="558"/>
      </c>
      <c r="M242" s="382">
        <v>0</v>
      </c>
      <c r="N242" s="384">
        <f t="shared" si="362"/>
      </c>
      <c r="O242" s="382">
        <v>3</v>
      </c>
      <c r="P242" s="384">
        <f t="shared" si="1041"/>
      </c>
      <c r="Q242" s="385"/>
      <c r="R242" s="433"/>
      <c r="S242" s="385"/>
      <c r="T242" s="433"/>
      <c r="U242" s="386"/>
      <c r="V242" s="378"/>
      <c r="W242" s="386"/>
      <c r="X242" s="378"/>
      <c r="Y242" s="385"/>
      <c r="Z242" s="378"/>
      <c r="AA242" s="378"/>
      <c r="AB242" s="433"/>
      <c r="AC242" s="433"/>
      <c r="AD242" s="385"/>
      <c r="AE242" s="378"/>
      <c r="AF242" s="421" t="s">
        <v>403</v>
      </c>
    </row>
    <row customHeight="true" ht="22.61904761904762" r="243">
      <c r="A243" s="419"/>
      <c r="B243" s="422" t="s">
        <v>376</v>
      </c>
      <c r="C243" s="420" t="s">
        <v>391</v>
      </c>
      <c r="D243" s="379" t="s">
        <v>370</v>
      </c>
      <c r="E243" s="380">
        <v>1311.19</v>
      </c>
      <c r="F243" s="381">
        <f>E243+E244</f>
      </c>
      <c r="G243" s="382">
        <v>6944</v>
      </c>
      <c r="H243" s="382">
        <v>118</v>
      </c>
      <c r="I243" s="383">
        <f t="shared" si="139"/>
      </c>
      <c r="J243" s="368">
        <f t="shared" ref="J243:J249" si="252">(E243/G243)*1000</f>
      </c>
      <c r="K243" s="382">
        <v>16</v>
      </c>
      <c r="L243" s="368">
        <f t="shared" si="558"/>
      </c>
      <c r="M243" s="382">
        <v>2</v>
      </c>
      <c r="N243" s="384">
        <f t="shared" si="362"/>
      </c>
      <c r="O243" s="382">
        <v>3</v>
      </c>
      <c r="P243" s="384">
        <f t="shared" si="1041"/>
      </c>
      <c r="Q243" s="385">
        <f>(M243+M244)/(O243+O244)</f>
      </c>
      <c r="R243" s="432">
        <v>11</v>
      </c>
      <c r="S243" s="385">
        <f>(O243+O244)/(K243+K244)</f>
      </c>
      <c r="T243" s="432">
        <v>3</v>
      </c>
      <c r="U243" s="386">
        <f>F243/T243</f>
      </c>
      <c r="V243" s="378">
        <f>(F243+500)/T243</f>
      </c>
      <c r="W243" s="386">
        <v>4224</v>
      </c>
      <c r="X243" s="378">
        <f>W243/T243</f>
      </c>
      <c r="Y243" s="385">
        <f>T243/R243</f>
      </c>
      <c r="Z243" s="378">
        <f>W243/F243</f>
      </c>
      <c r="AA243" s="378">
        <f>W243/(F243+500)</f>
      </c>
      <c r="AB243" s="432">
        <v>0</v>
      </c>
      <c r="AC243" s="432">
        <v>0</v>
      </c>
      <c r="AD243" s="385">
        <f>AB243/T243</f>
      </c>
      <c r="AE243" s="378">
        <f>(W243-AC243)/(F243+500)</f>
      </c>
      <c r="AF243" s="378" t="s">
        <v>371</v>
      </c>
    </row>
    <row customHeight="true" ht="22.61904761904762" r="244">
      <c r="A244" s="419"/>
      <c r="B244" s="422"/>
      <c r="C244" s="420"/>
      <c r="D244" s="379" t="s">
        <v>372</v>
      </c>
      <c r="E244" s="382">
        <v>1939.26</v>
      </c>
      <c r="F244" s="381"/>
      <c r="G244" s="382">
        <v>11971</v>
      </c>
      <c r="H244" s="382">
        <v>588</v>
      </c>
      <c r="I244" s="383">
        <f t="shared" si="139"/>
      </c>
      <c r="J244" s="368">
        <f t="shared" si="252"/>
      </c>
      <c r="K244" s="382">
        <v>47</v>
      </c>
      <c r="L244" s="368">
        <f t="shared" si="558"/>
      </c>
      <c r="M244" s="382">
        <v>1</v>
      </c>
      <c r="N244" s="384">
        <f t="shared" si="362"/>
      </c>
      <c r="O244" s="382">
        <v>4</v>
      </c>
      <c r="P244" s="384">
        <f t="shared" si="1041"/>
      </c>
      <c r="Q244" s="385"/>
      <c r="R244" s="433"/>
      <c r="S244" s="385"/>
      <c r="T244" s="433"/>
      <c r="U244" s="386"/>
      <c r="V244" s="378"/>
      <c r="W244" s="386"/>
      <c r="X244" s="378"/>
      <c r="Y244" s="385"/>
      <c r="Z244" s="378"/>
      <c r="AA244" s="378"/>
      <c r="AB244" s="433"/>
      <c r="AC244" s="433"/>
      <c r="AD244" s="385"/>
      <c r="AE244" s="378"/>
      <c r="AF244" s="421" t="s">
        <v>403</v>
      </c>
    </row>
    <row customHeight="true" ht="22.61904761904762" r="245">
      <c r="A245" s="419"/>
      <c r="B245" s="407" t="s">
        <v>377</v>
      </c>
      <c r="C245" s="420" t="s">
        <v>391</v>
      </c>
      <c r="D245" s="379" t="s">
        <v>370</v>
      </c>
      <c r="E245" s="382">
        <v>2126.73</v>
      </c>
      <c r="F245" s="381">
        <f>E245+E246</f>
      </c>
      <c r="G245" s="382">
        <v>11831</v>
      </c>
      <c r="H245" s="382">
        <v>156</v>
      </c>
      <c r="I245" s="383">
        <f t="shared" si="139"/>
      </c>
      <c r="J245" s="368">
        <f t="shared" si="252"/>
      </c>
      <c r="K245" s="382">
        <v>13</v>
      </c>
      <c r="L245" s="368">
        <f t="shared" si="558"/>
      </c>
      <c r="M245" s="382">
        <v>0</v>
      </c>
      <c r="N245" s="384">
        <f t="shared" si="362"/>
      </c>
      <c r="O245" s="382">
        <v>2</v>
      </c>
      <c r="P245" s="384">
        <f t="shared" si="1041"/>
      </c>
      <c r="Q245" s="385">
        <f>(M245+M246)/(O245+O246)</f>
      </c>
      <c r="R245" s="432">
        <v>11</v>
      </c>
      <c r="S245" s="385">
        <f>(O245+O246)/(K245+K246)</f>
      </c>
      <c r="T245" s="432">
        <v>7</v>
      </c>
      <c r="U245" s="386">
        <f>F245/T245</f>
      </c>
      <c r="V245" s="378">
        <f>(F245+500)/T245</f>
      </c>
      <c r="W245" s="386">
        <v>9375.599999999999</v>
      </c>
      <c r="X245" s="378">
        <f>W245/T245</f>
      </c>
      <c r="Y245" s="385">
        <f>T245/R245</f>
      </c>
      <c r="Z245" s="378">
        <f>W245/F245</f>
      </c>
      <c r="AA245" s="378">
        <f>W245/(F245+500)</f>
      </c>
      <c r="AB245" s="432">
        <v>4</v>
      </c>
      <c r="AC245" s="432">
        <v>3891.6</v>
      </c>
      <c r="AD245" s="385">
        <f>AB245/T245</f>
      </c>
      <c r="AE245" s="378">
        <f>(W245-AC245)/(F245+500)</f>
      </c>
      <c r="AF245" s="378" t="s">
        <v>371</v>
      </c>
    </row>
    <row customHeight="true" ht="22.61904761904762" r="246">
      <c r="A246" s="419"/>
      <c r="B246" s="407"/>
      <c r="C246" s="420"/>
      <c r="D246" s="379" t="s">
        <v>372</v>
      </c>
      <c r="E246" s="380">
        <v>2474.57</v>
      </c>
      <c r="F246" s="381"/>
      <c r="G246" s="382">
        <v>14656</v>
      </c>
      <c r="H246" s="382">
        <v>737</v>
      </c>
      <c r="I246" s="383">
        <f t="shared" si="139"/>
      </c>
      <c r="J246" s="368">
        <f t="shared" si="252"/>
      </c>
      <c r="K246" s="382">
        <v>49</v>
      </c>
      <c r="L246" s="368">
        <f t="shared" si="558"/>
      </c>
      <c r="M246" s="382">
        <v>4</v>
      </c>
      <c r="N246" s="384">
        <f t="shared" si="362"/>
      </c>
      <c r="O246" s="382">
        <v>6</v>
      </c>
      <c r="P246" s="384">
        <f t="shared" si="1041"/>
      </c>
      <c r="Q246" s="385"/>
      <c r="R246" s="433"/>
      <c r="S246" s="385"/>
      <c r="T246" s="433"/>
      <c r="U246" s="386"/>
      <c r="V246" s="378"/>
      <c r="W246" s="386"/>
      <c r="X246" s="378"/>
      <c r="Y246" s="385"/>
      <c r="Z246" s="378"/>
      <c r="AA246" s="378"/>
      <c r="AB246" s="433"/>
      <c r="AC246" s="433"/>
      <c r="AD246" s="385"/>
      <c r="AE246" s="378"/>
      <c r="AF246" s="421" t="s">
        <v>403</v>
      </c>
    </row>
    <row customHeight="true" ht="22.61904761904762" r="247">
      <c r="A247" s="419"/>
      <c r="B247" s="370" t="s">
        <v>378</v>
      </c>
      <c r="C247" s="370"/>
      <c r="D247" s="370"/>
      <c r="E247" s="366">
        <f>SUM(E237:E246)</f>
      </c>
      <c r="F247" s="366">
        <f>SUM(F237:F246)</f>
      </c>
      <c r="G247" s="366">
        <f>SUM(G237:G246)</f>
      </c>
      <c r="H247" s="366">
        <f>SUM(H237:H246)</f>
      </c>
      <c r="I247" s="371">
        <f t="shared" si="139"/>
      </c>
      <c r="J247" s="367">
        <f t="shared" si="252"/>
      </c>
      <c r="K247" s="366">
        <f>SUM(K237:K246)</f>
      </c>
      <c r="L247" s="367">
        <f t="shared" si="558"/>
      </c>
      <c r="M247" s="366">
        <f>SUM(M237:M246)</f>
      </c>
      <c r="N247" s="372">
        <f t="shared" si="362"/>
      </c>
      <c r="O247" s="366">
        <f>SUM(O237:O246)</f>
      </c>
      <c r="P247" s="372">
        <f t="shared" si="1041"/>
      </c>
      <c r="Q247" s="373">
        <f>M247/O247</f>
      </c>
      <c r="R247" s="366">
        <f>SUM(R237:R246)</f>
      </c>
      <c r="S247" s="373">
        <f>(O247+O247)/(K247+K247)</f>
      </c>
      <c r="T247" s="366">
        <f>SUM(T237:T246)</f>
      </c>
      <c r="U247" s="374">
        <f t="shared" ref="U247:U248" si="25">F247/T247</f>
      </c>
      <c r="V247" s="375">
        <f>(F247+5*500)/T247</f>
      </c>
      <c r="W247" s="367">
        <f>SUM(W237:W246)</f>
      </c>
      <c r="X247" s="376">
        <f t="shared" ref="X247:X248" si="659">W247/T247</f>
      </c>
      <c r="Y247" s="373">
        <f t="shared" ref="Y247:Y248" si="793">T247/R247</f>
      </c>
      <c r="Z247" s="375">
        <f t="shared" ref="Z247:Z248" si="927">W247/F247</f>
      </c>
      <c r="AA247" s="375">
        <f>W247/(F247+COUNT(W237:W246)*500)</f>
      </c>
      <c r="AB247" s="366">
        <f>AB237+AB239+AB241+AB243+AB245</f>
      </c>
      <c r="AC247" s="366">
        <f>AC237+AC239+AC241+AC243+AC245</f>
      </c>
      <c r="AD247" s="373">
        <f t="shared" ref="AD247:AD248" si="444">AB247/T247</f>
      </c>
      <c r="AE247" s="377">
        <f>(W247-AC247)/(F247+COUNT(W237:W246)*500)</f>
      </c>
      <c r="AF247" s="378"/>
    </row>
    <row customHeight="true" ht="22.61904761904762" r="248">
      <c r="A248" s="419"/>
      <c r="B248" s="407" t="s">
        <v>379</v>
      </c>
      <c r="C248" s="420" t="s">
        <v>396</v>
      </c>
      <c r="D248" s="379" t="s">
        <v>370</v>
      </c>
      <c r="E248" s="380">
        <v>1821.43</v>
      </c>
      <c r="F248" s="381">
        <f>E248+E249</f>
      </c>
      <c r="G248" s="382">
        <v>11524</v>
      </c>
      <c r="H248" s="382">
        <v>147</v>
      </c>
      <c r="I248" s="383">
        <f t="shared" si="139"/>
      </c>
      <c r="J248" s="368">
        <f t="shared" si="252"/>
      </c>
      <c r="K248" s="382">
        <v>15</v>
      </c>
      <c r="L248" s="368">
        <f t="shared" si="558"/>
      </c>
      <c r="M248" s="382">
        <v>1</v>
      </c>
      <c r="N248" s="384">
        <f t="shared" si="362"/>
      </c>
      <c r="O248" s="382">
        <v>4</v>
      </c>
      <c r="P248" s="384">
        <f t="shared" si="1041"/>
      </c>
      <c r="Q248" s="385">
        <f>(M248+M249)/(O248+O249)</f>
      </c>
      <c r="R248" s="432">
        <v>23</v>
      </c>
      <c r="S248" s="385">
        <f>(O248+O249)/(K248+K249)</f>
      </c>
      <c r="T248" s="432">
        <v>4</v>
      </c>
      <c r="U248" s="386">
        <f t="shared" si="25"/>
      </c>
      <c r="V248" s="378">
        <f>(F248+500)/T248</f>
      </c>
      <c r="W248" s="386">
        <v>2938.800000000003</v>
      </c>
      <c r="X248" s="378">
        <f t="shared" si="659"/>
      </c>
      <c r="Y248" s="385">
        <f t="shared" si="793"/>
      </c>
      <c r="Z248" s="378">
        <f t="shared" si="927"/>
      </c>
      <c r="AA248" s="378">
        <f>W248/(F248+500)</f>
      </c>
      <c r="AB248" s="432">
        <v>0</v>
      </c>
      <c r="AC248" s="432">
        <v>0</v>
      </c>
      <c r="AD248" s="385">
        <f t="shared" si="444"/>
      </c>
      <c r="AE248" s="378">
        <f>(W248-AC248)/(F248+500)</f>
      </c>
      <c r="AF248" s="378" t="s">
        <v>371</v>
      </c>
    </row>
    <row customHeight="true" ht="22.61904761904762" r="249">
      <c r="A249" s="419"/>
      <c r="B249" s="407"/>
      <c r="C249" s="420"/>
      <c r="D249" s="379" t="s">
        <v>372</v>
      </c>
      <c r="E249" s="380">
        <v>3650.69</v>
      </c>
      <c r="F249" s="381"/>
      <c r="G249" s="382">
        <v>24840</v>
      </c>
      <c r="H249" s="382">
        <v>1092</v>
      </c>
      <c r="I249" s="383">
        <f t="shared" si="139"/>
      </c>
      <c r="J249" s="368">
        <f t="shared" si="252"/>
      </c>
      <c r="K249" s="382">
        <v>61</v>
      </c>
      <c r="L249" s="368">
        <f t="shared" si="558"/>
      </c>
      <c r="M249" s="382">
        <v>4</v>
      </c>
      <c r="N249" s="384">
        <f t="shared" si="362"/>
      </c>
      <c r="O249" s="382">
        <v>10</v>
      </c>
      <c r="P249" s="384">
        <f t="shared" si="1041"/>
      </c>
      <c r="Q249" s="385"/>
      <c r="R249" s="433"/>
      <c r="S249" s="385"/>
      <c r="T249" s="433"/>
      <c r="U249" s="386"/>
      <c r="V249" s="378"/>
      <c r="W249" s="386"/>
      <c r="X249" s="378"/>
      <c r="Y249" s="385"/>
      <c r="Z249" s="378"/>
      <c r="AA249" s="378"/>
      <c r="AB249" s="433"/>
      <c r="AC249" s="433"/>
      <c r="AD249" s="385"/>
      <c r="AE249" s="378"/>
      <c r="AF249" s="421" t="s">
        <v>403</v>
      </c>
    </row>
    <row customHeight="true" ht="22.61904761904762" r="250">
      <c r="A250" s="419"/>
      <c r="B250" s="407" t="s">
        <v>381</v>
      </c>
      <c r="C250" s="420" t="s">
        <v>396</v>
      </c>
      <c r="D250" s="379" t="s">
        <v>370</v>
      </c>
      <c r="E250" s="380">
        <v>2058.28</v>
      </c>
      <c r="F250" s="381">
        <f>E250+E251</f>
      </c>
      <c r="G250" s="382">
        <v>14725</v>
      </c>
      <c r="H250" s="382">
        <v>231</v>
      </c>
      <c r="I250" s="383">
        <f t="shared" si="139"/>
      </c>
      <c r="J250" s="383">
        <f t="shared" ref="J250:J253" si="166">I250/H250</f>
      </c>
      <c r="K250" s="382">
        <v>19</v>
      </c>
      <c r="L250" s="368">
        <f t="shared" si="558"/>
      </c>
      <c r="M250" s="382">
        <v>1</v>
      </c>
      <c r="N250" s="384">
        <f t="shared" si="362"/>
      </c>
      <c r="O250" s="382">
        <v>3</v>
      </c>
      <c r="P250" s="384">
        <f t="shared" si="1041"/>
      </c>
      <c r="Q250" s="385">
        <f>(M250+M251)/(O250+O251)</f>
      </c>
      <c r="R250" s="432">
        <v>17</v>
      </c>
      <c r="S250" s="385">
        <f>(O250+O251)/(K250+K251)</f>
      </c>
      <c r="T250" s="432">
        <v>6</v>
      </c>
      <c r="U250" s="386">
        <f>F250/T250</f>
      </c>
      <c r="V250" s="378">
        <f>(F250+500)/T250</f>
      </c>
      <c r="W250" s="386">
        <v>7058.4000000000015</v>
      </c>
      <c r="X250" s="378">
        <f>W250/T250</f>
      </c>
      <c r="Y250" s="385">
        <f>T250/R250</f>
      </c>
      <c r="Z250" s="378">
        <f>W250/F250</f>
      </c>
      <c r="AA250" s="378">
        <f>W250/(F250+500)</f>
      </c>
      <c r="AB250" s="432">
        <v>4</v>
      </c>
      <c r="AC250" s="434">
        <v>4178.4</v>
      </c>
      <c r="AD250" s="385">
        <f>AB250/T250</f>
      </c>
      <c r="AE250" s="378">
        <f>(W250-AC250)/(F250+500)</f>
      </c>
      <c r="AF250" s="378" t="s">
        <v>371</v>
      </c>
    </row>
    <row customHeight="true" ht="22.61904761904762" r="251">
      <c r="A251" s="419"/>
      <c r="B251" s="407"/>
      <c r="C251" s="420"/>
      <c r="D251" s="379" t="s">
        <v>372</v>
      </c>
      <c r="E251" s="382">
        <v>1979.13</v>
      </c>
      <c r="F251" s="381"/>
      <c r="G251" s="382">
        <v>16793</v>
      </c>
      <c r="H251" s="382">
        <v>602</v>
      </c>
      <c r="I251" s="383">
        <f t="shared" si="139"/>
      </c>
      <c r="J251" s="383">
        <f t="shared" si="166"/>
      </c>
      <c r="K251" s="382">
        <v>50</v>
      </c>
      <c r="L251" s="368">
        <f t="shared" si="558"/>
      </c>
      <c r="M251" s="382">
        <v>2</v>
      </c>
      <c r="N251" s="384">
        <f t="shared" si="362"/>
      </c>
      <c r="O251" s="382">
        <v>6</v>
      </c>
      <c r="P251" s="384">
        <f t="shared" si="1041"/>
      </c>
      <c r="Q251" s="385"/>
      <c r="R251" s="433"/>
      <c r="S251" s="385"/>
      <c r="T251" s="433"/>
      <c r="U251" s="386"/>
      <c r="V251" s="378"/>
      <c r="W251" s="386"/>
      <c r="X251" s="378"/>
      <c r="Y251" s="385"/>
      <c r="Z251" s="378"/>
      <c r="AA251" s="378"/>
      <c r="AB251" s="433"/>
      <c r="AC251" s="435"/>
      <c r="AD251" s="385"/>
      <c r="AE251" s="378"/>
      <c r="AF251" s="421" t="s">
        <v>403</v>
      </c>
    </row>
    <row customHeight="true" ht="22.61904761904762" r="252">
      <c r="A252" s="419"/>
      <c r="B252" s="407" t="s">
        <v>382</v>
      </c>
      <c r="C252" s="420" t="s">
        <v>396</v>
      </c>
      <c r="D252" s="379" t="s">
        <v>370</v>
      </c>
      <c r="E252" s="382">
        <v>251.34</v>
      </c>
      <c r="F252" s="381">
        <f>E252+E253</f>
      </c>
      <c r="G252" s="382">
        <v>2111</v>
      </c>
      <c r="H252" s="382">
        <v>36</v>
      </c>
      <c r="I252" s="383">
        <f t="shared" si="139"/>
      </c>
      <c r="J252" s="383">
        <f t="shared" si="166"/>
      </c>
      <c r="K252" s="382">
        <v>0</v>
      </c>
      <c r="L252" s="368">
        <f t="shared" si="558"/>
      </c>
      <c r="M252" s="382">
        <v>0</v>
      </c>
      <c r="N252" s="384">
        <f t="shared" si="362"/>
      </c>
      <c r="O252" s="382">
        <v>2</v>
      </c>
      <c r="P252" s="384">
        <f t="shared" si="1041"/>
      </c>
      <c r="Q252" s="385">
        <f>(M252+M253)/(O252+O253)</f>
      </c>
      <c r="R252" s="432">
        <v>11</v>
      </c>
      <c r="S252" s="385">
        <f>(O252+O253)/(K252+K253)</f>
      </c>
      <c r="T252" s="432">
        <v>2</v>
      </c>
      <c r="U252" s="386">
        <f>F252/T252</f>
      </c>
      <c r="V252" s="378">
        <f>(F252+500)/T252</f>
      </c>
      <c r="W252" s="386">
        <v>2395.199999999997</v>
      </c>
      <c r="X252" s="378">
        <f>W252/T252</f>
      </c>
      <c r="Y252" s="385">
        <f>T252/R252</f>
      </c>
      <c r="Z252" s="378">
        <f>W252/F252</f>
      </c>
      <c r="AA252" s="378">
        <f>W252/(F252+500)</f>
      </c>
      <c r="AB252" s="432">
        <v>0</v>
      </c>
      <c r="AC252" s="432">
        <v>0</v>
      </c>
      <c r="AD252" s="385">
        <f>AB252/T252</f>
      </c>
      <c r="AE252" s="378">
        <f>(W252-AC252)/(F252+500)</f>
      </c>
      <c r="AF252" s="378" t="s">
        <v>371</v>
      </c>
    </row>
    <row customHeight="true" ht="22.61904761904762" r="253">
      <c r="A253" s="419"/>
      <c r="B253" s="407"/>
      <c r="C253" s="420"/>
      <c r="D253" s="379" t="s">
        <v>372</v>
      </c>
      <c r="E253" s="380">
        <v>2582.16</v>
      </c>
      <c r="F253" s="381"/>
      <c r="G253" s="382">
        <v>21342</v>
      </c>
      <c r="H253" s="382">
        <v>786</v>
      </c>
      <c r="I253" s="383">
        <f t="shared" si="139"/>
      </c>
      <c r="J253" s="383">
        <f t="shared" si="166"/>
      </c>
      <c r="K253" s="382">
        <v>46</v>
      </c>
      <c r="L253" s="368">
        <f t="shared" si="558"/>
      </c>
      <c r="M253" s="382">
        <v>2</v>
      </c>
      <c r="N253" s="384">
        <f t="shared" si="362"/>
      </c>
      <c r="O253" s="382">
        <v>6</v>
      </c>
      <c r="P253" s="384">
        <f t="shared" si="1041"/>
      </c>
      <c r="Q253" s="385"/>
      <c r="R253" s="433"/>
      <c r="S253" s="385"/>
      <c r="T253" s="433"/>
      <c r="U253" s="386"/>
      <c r="V253" s="378"/>
      <c r="W253" s="386"/>
      <c r="X253" s="378"/>
      <c r="Y253" s="385"/>
      <c r="Z253" s="378"/>
      <c r="AA253" s="378"/>
      <c r="AB253" s="433"/>
      <c r="AC253" s="433"/>
      <c r="AD253" s="385"/>
      <c r="AE253" s="378"/>
      <c r="AF253" s="421" t="s">
        <v>403</v>
      </c>
    </row>
    <row customHeight="true" ht="22.61904761904762" r="254">
      <c r="A254" s="419"/>
      <c r="B254" s="407" t="s">
        <v>383</v>
      </c>
      <c r="C254" s="420" t="s">
        <v>396</v>
      </c>
      <c r="D254" s="379" t="s">
        <v>370</v>
      </c>
      <c r="E254" s="382">
        <v>475.59</v>
      </c>
      <c r="F254" s="381">
        <f>E254+E255</f>
      </c>
      <c r="G254" s="382">
        <v>2453</v>
      </c>
      <c r="H254" s="382">
        <v>59</v>
      </c>
      <c r="I254" s="383">
        <f t="shared" si="139"/>
      </c>
      <c r="J254" s="368">
        <f t="shared" ref="J254:J260" si="253">(E254/G254)*1000</f>
      </c>
      <c r="K254" s="382">
        <v>2</v>
      </c>
      <c r="L254" s="368">
        <f t="shared" si="558"/>
      </c>
      <c r="M254" s="382">
        <v>1</v>
      </c>
      <c r="N254" s="384">
        <f t="shared" si="362"/>
      </c>
      <c r="O254" s="382">
        <v>1</v>
      </c>
      <c r="P254" s="384">
        <f t="shared" si="1041"/>
      </c>
      <c r="Q254" s="385">
        <f>(M254+M255)/(O254+O255)</f>
      </c>
      <c r="R254" s="432">
        <v>12</v>
      </c>
      <c r="S254" s="385">
        <f>(O254+O255)/(K254+K255)</f>
      </c>
      <c r="T254" s="432">
        <v>5</v>
      </c>
      <c r="U254" s="386">
        <f>F254/T254</f>
      </c>
      <c r="V254" s="378">
        <f>(F254+500)/T254</f>
      </c>
      <c r="W254" s="386">
        <v>6258</v>
      </c>
      <c r="X254" s="378">
        <f>W254/T254</f>
      </c>
      <c r="Y254" s="385">
        <f>T254/R254</f>
      </c>
      <c r="Z254" s="378">
        <f>W254/F254</f>
      </c>
      <c r="AA254" s="378">
        <f>W254/(F254+500)</f>
      </c>
      <c r="AB254" s="432">
        <v>3</v>
      </c>
      <c r="AC254" s="432">
        <v>5490</v>
      </c>
      <c r="AD254" s="385">
        <f>AB254/T254</f>
      </c>
      <c r="AE254" s="378">
        <f>(W254-AC254)/(F254+500)</f>
      </c>
      <c r="AF254" s="378" t="s">
        <v>371</v>
      </c>
    </row>
    <row customHeight="true" ht="22.61904761904762" r="255">
      <c r="A255" s="419"/>
      <c r="B255" s="407"/>
      <c r="C255" s="420"/>
      <c r="D255" s="379" t="s">
        <v>372</v>
      </c>
      <c r="E255" s="382">
        <v>3428.52</v>
      </c>
      <c r="F255" s="381"/>
      <c r="G255" s="382">
        <v>22430</v>
      </c>
      <c r="H255" s="382">
        <v>795</v>
      </c>
      <c r="I255" s="383">
        <f t="shared" si="139"/>
      </c>
      <c r="J255" s="368">
        <f t="shared" si="253"/>
      </c>
      <c r="K255" s="382">
        <v>59</v>
      </c>
      <c r="L255" s="368">
        <f t="shared" si="558"/>
      </c>
      <c r="M255" s="382">
        <v>3</v>
      </c>
      <c r="N255" s="384">
        <f t="shared" si="362"/>
      </c>
      <c r="O255" s="382">
        <v>5</v>
      </c>
      <c r="P255" s="384">
        <f t="shared" si="1041"/>
      </c>
      <c r="Q255" s="385"/>
      <c r="R255" s="433"/>
      <c r="S255" s="385"/>
      <c r="T255" s="433"/>
      <c r="U255" s="386"/>
      <c r="V255" s="378"/>
      <c r="W255" s="386"/>
      <c r="X255" s="378"/>
      <c r="Y255" s="385"/>
      <c r="Z255" s="378"/>
      <c r="AA255" s="378"/>
      <c r="AB255" s="433"/>
      <c r="AC255" s="433"/>
      <c r="AD255" s="385"/>
      <c r="AE255" s="378"/>
      <c r="AF255" s="421" t="s">
        <v>403</v>
      </c>
    </row>
    <row customHeight="true" ht="22.61904761904762" r="256">
      <c r="A256" s="419"/>
      <c r="B256" s="407" t="s">
        <v>385</v>
      </c>
      <c r="C256" s="420" t="s">
        <v>396</v>
      </c>
      <c r="D256" s="379" t="s">
        <v>370</v>
      </c>
      <c r="E256" s="380">
        <v>343.71</v>
      </c>
      <c r="F256" s="381">
        <f>E256+E257</f>
      </c>
      <c r="G256" s="380">
        <v>2047</v>
      </c>
      <c r="H256" s="382">
        <v>69</v>
      </c>
      <c r="I256" s="383">
        <f t="shared" si="139"/>
      </c>
      <c r="J256" s="368">
        <f t="shared" si="253"/>
      </c>
      <c r="K256" s="382">
        <v>3</v>
      </c>
      <c r="L256" s="368">
        <f t="shared" si="558"/>
      </c>
      <c r="M256" s="382">
        <v>0</v>
      </c>
      <c r="N256" s="384">
        <f t="shared" si="362"/>
      </c>
      <c r="O256" s="382">
        <v>0</v>
      </c>
      <c r="P256" s="384">
        <f t="shared" si="1041"/>
      </c>
      <c r="Q256" s="385">
        <f>(M256+M257)/(O256+O257)</f>
      </c>
      <c r="R256" s="432">
        <v>10</v>
      </c>
      <c r="S256" s="385">
        <f>(O256+O257)/(K256+K257)</f>
      </c>
      <c r="T256" s="432">
        <v>2</v>
      </c>
      <c r="U256" s="386">
        <f>F256/T256</f>
      </c>
      <c r="V256" s="378">
        <f>(F256+500)/T256</f>
      </c>
      <c r="W256" s="386">
        <v>993.5999999999985</v>
      </c>
      <c r="X256" s="378">
        <f>W256/T256</f>
      </c>
      <c r="Y256" s="385">
        <f>T256/R256</f>
      </c>
      <c r="Z256" s="378">
        <f>W256/F256</f>
      </c>
      <c r="AA256" s="378">
        <f>W256/(F256+500)</f>
      </c>
      <c r="AB256" s="432">
        <v>0</v>
      </c>
      <c r="AC256" s="432">
        <v>0</v>
      </c>
      <c r="AD256" s="385">
        <f>AB256/T256</f>
      </c>
      <c r="AE256" s="378">
        <f>(W256-AC256)/(F256+500)</f>
      </c>
      <c r="AF256" s="378" t="s">
        <v>371</v>
      </c>
    </row>
    <row customHeight="true" ht="22.61904761904762" r="257">
      <c r="A257" s="419"/>
      <c r="B257" s="407"/>
      <c r="C257" s="420"/>
      <c r="D257" s="379" t="s">
        <v>372</v>
      </c>
      <c r="E257" s="380">
        <v>2622.36</v>
      </c>
      <c r="F257" s="381"/>
      <c r="G257" s="380">
        <v>16578</v>
      </c>
      <c r="H257" s="382">
        <v>561</v>
      </c>
      <c r="I257" s="383">
        <f t="shared" si="139"/>
      </c>
      <c r="J257" s="368">
        <f t="shared" si="253"/>
      </c>
      <c r="K257" s="382">
        <v>51</v>
      </c>
      <c r="L257" s="368">
        <f t="shared" si="558"/>
      </c>
      <c r="M257" s="382">
        <v>2</v>
      </c>
      <c r="N257" s="384">
        <f t="shared" si="362"/>
      </c>
      <c r="O257" s="382">
        <v>5</v>
      </c>
      <c r="P257" s="384">
        <f t="shared" si="1041"/>
      </c>
      <c r="Q257" s="385"/>
      <c r="R257" s="433"/>
      <c r="S257" s="385"/>
      <c r="T257" s="433"/>
      <c r="U257" s="386"/>
      <c r="V257" s="378"/>
      <c r="W257" s="386"/>
      <c r="X257" s="378"/>
      <c r="Y257" s="385"/>
      <c r="Z257" s="378"/>
      <c r="AA257" s="378"/>
      <c r="AB257" s="433"/>
      <c r="AC257" s="433"/>
      <c r="AD257" s="385"/>
      <c r="AE257" s="378"/>
      <c r="AF257" s="421" t="s">
        <v>403</v>
      </c>
    </row>
    <row customHeight="true" ht="22.61904761904762" r="258">
      <c r="A258" s="419"/>
      <c r="B258" s="370" t="s">
        <v>378</v>
      </c>
      <c r="C258" s="370"/>
      <c r="D258" s="370"/>
      <c r="E258" s="366">
        <f>SUM(E248:E257)</f>
      </c>
      <c r="F258" s="366">
        <f>SUM(F248:F257)</f>
      </c>
      <c r="G258" s="366">
        <f>SUM(G248:G257)</f>
      </c>
      <c r="H258" s="366">
        <f>SUM(H248:H257)</f>
      </c>
      <c r="I258" s="371">
        <f t="shared" si="139"/>
      </c>
      <c r="J258" s="367">
        <f t="shared" si="253"/>
      </c>
      <c r="K258" s="366">
        <f>SUM(K248:K257)</f>
      </c>
      <c r="L258" s="367">
        <f t="shared" si="558"/>
      </c>
      <c r="M258" s="366">
        <f>SUM(M248:M257)</f>
      </c>
      <c r="N258" s="372">
        <f t="shared" si="362"/>
      </c>
      <c r="O258" s="366">
        <f>SUM(O248:O257)</f>
      </c>
      <c r="P258" s="372">
        <f t="shared" si="1041"/>
      </c>
      <c r="Q258" s="373">
        <f>M258/O258</f>
      </c>
      <c r="R258" s="366">
        <f>SUM(R248:R257)</f>
      </c>
      <c r="S258" s="373">
        <f>(O258+O258)/(K258+K258)</f>
      </c>
      <c r="T258" s="366">
        <f>SUM(T248:T257)</f>
      </c>
      <c r="U258" s="374">
        <f t="shared" ref="U258:U259" si="26">F258/T258</f>
      </c>
      <c r="V258" s="375">
        <f>(F258+5*500)/T258</f>
      </c>
      <c r="W258" s="367">
        <f>SUM(W248:W257)</f>
      </c>
      <c r="X258" s="376">
        <f t="shared" ref="X258:X259" si="660">W258/T258</f>
      </c>
      <c r="Y258" s="373">
        <f t="shared" ref="Y258:Y259" si="794">T258/R258</f>
      </c>
      <c r="Z258" s="375">
        <f t="shared" ref="Z258:Z259" si="928">W258/F258</f>
      </c>
      <c r="AA258" s="375">
        <f>W258/(F258+COUNT(W248:W257)*500)</f>
      </c>
      <c r="AB258" s="366">
        <f>AB248+AB250+AB252+AB254+AB256</f>
      </c>
      <c r="AC258" s="366">
        <f>AC248+AC250+AC252+AC254+AC256</f>
      </c>
      <c r="AD258" s="373">
        <f t="shared" ref="AD258:AD259" si="445">AB258/T258</f>
      </c>
      <c r="AE258" s="377">
        <f>(W258-AC258)/(F258+COUNT(W248:W257))</f>
      </c>
      <c r="AF258" s="378"/>
    </row>
    <row customHeight="true" ht="22.61904761904762" r="259">
      <c r="A259" s="419"/>
      <c r="B259" s="407" t="s">
        <v>386</v>
      </c>
      <c r="C259" s="420" t="s">
        <v>369</v>
      </c>
      <c r="D259" s="379" t="s">
        <v>370</v>
      </c>
      <c r="E259" s="380">
        <v>637.04</v>
      </c>
      <c r="F259" s="381">
        <f>E259+E260</f>
      </c>
      <c r="G259" s="380">
        <v>2902</v>
      </c>
      <c r="H259" s="382">
        <v>86</v>
      </c>
      <c r="I259" s="383">
        <f t="shared" si="139"/>
      </c>
      <c r="J259" s="368">
        <f t="shared" si="253"/>
      </c>
      <c r="K259" s="382">
        <v>5</v>
      </c>
      <c r="L259" s="368">
        <f t="shared" si="558"/>
      </c>
      <c r="M259" s="382">
        <v>0</v>
      </c>
      <c r="N259" s="384">
        <f t="shared" si="362"/>
      </c>
      <c r="O259" s="382">
        <v>2</v>
      </c>
      <c r="P259" s="384">
        <f t="shared" si="1041"/>
      </c>
      <c r="Q259" s="385">
        <f>(M259+M260)/(O259+O260)</f>
      </c>
      <c r="R259" s="432">
        <v>14</v>
      </c>
      <c r="S259" s="385">
        <f>(O259+O260)/(K259+K260)</f>
      </c>
      <c r="T259" s="432">
        <v>3</v>
      </c>
      <c r="U259" s="386">
        <f t="shared" si="26"/>
      </c>
      <c r="V259" s="378">
        <f>(F259+500)/T259</f>
      </c>
      <c r="W259" s="386">
        <v>1747.2000000000044</v>
      </c>
      <c r="X259" s="378">
        <f t="shared" si="660"/>
      </c>
      <c r="Y259" s="385">
        <f t="shared" si="794"/>
      </c>
      <c r="Z259" s="378">
        <f t="shared" si="928"/>
      </c>
      <c r="AA259" s="378">
        <f>W259/(F259+500)</f>
      </c>
      <c r="AB259" s="432">
        <v>0</v>
      </c>
      <c r="AC259" s="432">
        <v>0</v>
      </c>
      <c r="AD259" s="385">
        <f t="shared" si="445"/>
      </c>
      <c r="AE259" s="378">
        <f>(W259-AC259)/(F259+500)</f>
      </c>
      <c r="AF259" s="378" t="s">
        <v>387</v>
      </c>
    </row>
    <row customHeight="true" ht="22.61904761904762" r="260">
      <c r="A260" s="419"/>
      <c r="B260" s="407"/>
      <c r="C260" s="420"/>
      <c r="D260" s="379" t="s">
        <v>372</v>
      </c>
      <c r="E260" s="380">
        <v>2155.69</v>
      </c>
      <c r="F260" s="381"/>
      <c r="G260" s="380">
        <v>20333</v>
      </c>
      <c r="H260" s="382">
        <v>635</v>
      </c>
      <c r="I260" s="383">
        <f t="shared" si="139"/>
      </c>
      <c r="J260" s="368">
        <f t="shared" si="253"/>
      </c>
      <c r="K260" s="382">
        <v>35</v>
      </c>
      <c r="L260" s="368">
        <f t="shared" si="558"/>
      </c>
      <c r="M260" s="382">
        <v>3</v>
      </c>
      <c r="N260" s="384">
        <f t="shared" si="362"/>
      </c>
      <c r="O260" s="382">
        <v>6</v>
      </c>
      <c r="P260" s="384">
        <f t="shared" si="1041"/>
      </c>
      <c r="Q260" s="385"/>
      <c r="R260" s="433"/>
      <c r="S260" s="385"/>
      <c r="T260" s="433"/>
      <c r="U260" s="386"/>
      <c r="V260" s="378"/>
      <c r="W260" s="386"/>
      <c r="X260" s="378"/>
      <c r="Y260" s="385"/>
      <c r="Z260" s="378"/>
      <c r="AA260" s="378"/>
      <c r="AB260" s="433"/>
      <c r="AC260" s="433"/>
      <c r="AD260" s="385"/>
      <c r="AE260" s="378"/>
      <c r="AF260" s="378" t="s">
        <v>388</v>
      </c>
    </row>
    <row customHeight="true" ht="22.61904761904762" r="261">
      <c r="A261" s="419"/>
      <c r="B261" s="407" t="s">
        <v>389</v>
      </c>
      <c r="C261" s="420" t="s">
        <v>369</v>
      </c>
      <c r="D261" s="379" t="s">
        <v>370</v>
      </c>
      <c r="E261" s="380">
        <v>612.36</v>
      </c>
      <c r="F261" s="381">
        <f>E261+E262</f>
      </c>
      <c r="G261" s="380">
        <v>3791</v>
      </c>
      <c r="H261" s="382">
        <v>114</v>
      </c>
      <c r="I261" s="383">
        <f t="shared" si="139"/>
      </c>
      <c r="J261" s="383">
        <f t="shared" ref="J261:J264" si="167">I261/H261</f>
      </c>
      <c r="K261" s="382">
        <v>12</v>
      </c>
      <c r="L261" s="368">
        <f t="shared" si="558"/>
      </c>
      <c r="M261" s="382">
        <v>0</v>
      </c>
      <c r="N261" s="384">
        <f t="shared" si="362"/>
      </c>
      <c r="O261" s="382">
        <v>0</v>
      </c>
      <c r="P261" s="384">
        <f t="shared" si="1041"/>
      </c>
      <c r="Q261" s="385">
        <f>(M261+M262)/(O261+O262)</f>
      </c>
      <c r="R261" s="432">
        <v>13</v>
      </c>
      <c r="S261" s="385">
        <f>(O261+O262)/(K261+K262)</f>
      </c>
      <c r="T261" s="432">
        <v>4</v>
      </c>
      <c r="U261" s="386">
        <f>F261/T261</f>
      </c>
      <c r="V261" s="378">
        <f>(F261+500)/T261</f>
      </c>
      <c r="W261" s="386">
        <v>4030.7999999999956</v>
      </c>
      <c r="X261" s="378">
        <f>W261/T261</f>
      </c>
      <c r="Y261" s="385">
        <f>T261/R261</f>
      </c>
      <c r="Z261" s="378">
        <f>W261/F261</f>
      </c>
      <c r="AA261" s="378">
        <f>W261/(F261+500)</f>
      </c>
      <c r="AB261" s="432">
        <v>2</v>
      </c>
      <c r="AC261" s="434">
        <v>1740</v>
      </c>
      <c r="AD261" s="385">
        <f>AB261/T261</f>
      </c>
      <c r="AE261" s="378">
        <f>(W261-AC261)/(F261+500)</f>
      </c>
      <c r="AF261" s="378" t="s">
        <v>387</v>
      </c>
    </row>
    <row customHeight="true" ht="22.61904761904762" r="262">
      <c r="A262" s="419"/>
      <c r="B262" s="407"/>
      <c r="C262" s="420"/>
      <c r="D262" s="379" t="s">
        <v>372</v>
      </c>
      <c r="E262" s="380">
        <v>2718.92</v>
      </c>
      <c r="F262" s="381"/>
      <c r="G262" s="380">
        <v>18686</v>
      </c>
      <c r="H262" s="382">
        <v>690</v>
      </c>
      <c r="I262" s="383">
        <f t="shared" si="139"/>
      </c>
      <c r="J262" s="383">
        <f t="shared" si="167"/>
      </c>
      <c r="K262" s="382">
        <v>40</v>
      </c>
      <c r="L262" s="368">
        <f t="shared" si="558"/>
      </c>
      <c r="M262" s="382">
        <v>3</v>
      </c>
      <c r="N262" s="384">
        <f t="shared" si="362"/>
      </c>
      <c r="O262" s="382">
        <v>8</v>
      </c>
      <c r="P262" s="384">
        <f t="shared" si="1041"/>
      </c>
      <c r="Q262" s="385"/>
      <c r="R262" s="433"/>
      <c r="S262" s="385"/>
      <c r="T262" s="433"/>
      <c r="U262" s="386"/>
      <c r="V262" s="378"/>
      <c r="W262" s="386"/>
      <c r="X262" s="378"/>
      <c r="Y262" s="385"/>
      <c r="Z262" s="378"/>
      <c r="AA262" s="378"/>
      <c r="AB262" s="433"/>
      <c r="AC262" s="435"/>
      <c r="AD262" s="385"/>
      <c r="AE262" s="378"/>
      <c r="AF262" s="378" t="s">
        <v>388</v>
      </c>
    </row>
    <row customHeight="true" ht="22.61904761904762" r="263">
      <c r="A263" s="419"/>
      <c r="B263" s="407" t="s">
        <v>390</v>
      </c>
      <c r="C263" s="420" t="s">
        <v>369</v>
      </c>
      <c r="D263" s="379" t="s">
        <v>370</v>
      </c>
      <c r="E263" s="380">
        <v>697.55</v>
      </c>
      <c r="F263" s="381">
        <f>E263+E264</f>
      </c>
      <c r="G263" s="380">
        <v>4121</v>
      </c>
      <c r="H263" s="382">
        <v>104</v>
      </c>
      <c r="I263" s="383">
        <f t="shared" si="139"/>
      </c>
      <c r="J263" s="383">
        <f t="shared" si="167"/>
      </c>
      <c r="K263" s="382">
        <v>4</v>
      </c>
      <c r="L263" s="368">
        <f t="shared" si="558"/>
      </c>
      <c r="M263" s="382">
        <v>0</v>
      </c>
      <c r="N263" s="384">
        <f t="shared" si="362"/>
      </c>
      <c r="O263" s="382">
        <v>0</v>
      </c>
      <c r="P263" s="384">
        <f t="shared" si="1041"/>
      </c>
      <c r="Q263" s="385">
        <f>(M263+M264)/(O263+O264)</f>
      </c>
      <c r="R263" s="432">
        <v>8</v>
      </c>
      <c r="S263" s="385">
        <f>(O263+O264)/(K263+K264)</f>
      </c>
      <c r="T263" s="432">
        <v>2</v>
      </c>
      <c r="U263" s="386">
        <f>F263/T263</f>
      </c>
      <c r="V263" s="378">
        <f>(F263+500)/T263</f>
      </c>
      <c r="W263" s="386">
        <v>2120.4000000000015</v>
      </c>
      <c r="X263" s="378">
        <f>W263/T263</f>
      </c>
      <c r="Y263" s="385">
        <f>T263/R263</f>
      </c>
      <c r="Z263" s="378">
        <f>W263/F263</f>
      </c>
      <c r="AA263" s="378">
        <f>W263/(F263+500)</f>
      </c>
      <c r="AB263" s="432">
        <v>0</v>
      </c>
      <c r="AC263" s="432">
        <v>0</v>
      </c>
      <c r="AD263" s="385">
        <f>AB263/T263</f>
      </c>
      <c r="AE263" s="378">
        <f>(W263-AC263)/(F263+500)</f>
      </c>
      <c r="AF263" s="378" t="s">
        <v>387</v>
      </c>
    </row>
    <row customHeight="true" ht="22.61904761904762" r="264">
      <c r="A264" s="419"/>
      <c r="B264" s="407"/>
      <c r="C264" s="420"/>
      <c r="D264" s="379" t="s">
        <v>372</v>
      </c>
      <c r="E264" s="380">
        <v>2383.47</v>
      </c>
      <c r="F264" s="381"/>
      <c r="G264" s="380">
        <v>16824</v>
      </c>
      <c r="H264" s="382">
        <v>584</v>
      </c>
      <c r="I264" s="383">
        <f t="shared" si="139"/>
      </c>
      <c r="J264" s="383">
        <f t="shared" si="167"/>
      </c>
      <c r="K264" s="382">
        <v>31</v>
      </c>
      <c r="L264" s="368">
        <f t="shared" si="558"/>
      </c>
      <c r="M264" s="382">
        <v>1</v>
      </c>
      <c r="N264" s="384">
        <f t="shared" si="362"/>
      </c>
      <c r="O264" s="382">
        <v>3</v>
      </c>
      <c r="P264" s="384">
        <f t="shared" si="1041"/>
      </c>
      <c r="Q264" s="385"/>
      <c r="R264" s="433"/>
      <c r="S264" s="385"/>
      <c r="T264" s="433"/>
      <c r="U264" s="386"/>
      <c r="V264" s="378"/>
      <c r="W264" s="386"/>
      <c r="X264" s="378"/>
      <c r="Y264" s="385"/>
      <c r="Z264" s="378"/>
      <c r="AA264" s="378"/>
      <c r="AB264" s="433"/>
      <c r="AC264" s="433"/>
      <c r="AD264" s="385"/>
      <c r="AE264" s="378"/>
      <c r="AF264" s="378" t="s">
        <v>388</v>
      </c>
    </row>
    <row customHeight="true" ht="22.61904761904762" r="265">
      <c r="A265" s="419"/>
      <c r="B265" s="407" t="s">
        <v>392</v>
      </c>
      <c r="C265" s="420" t="s">
        <v>369</v>
      </c>
      <c r="D265" s="379" t="s">
        <v>370</v>
      </c>
      <c r="E265" s="380">
        <v>518.62</v>
      </c>
      <c r="F265" s="381">
        <f>E265+E266</f>
      </c>
      <c r="G265" s="380">
        <v>2881</v>
      </c>
      <c r="H265" s="382">
        <v>70</v>
      </c>
      <c r="I265" s="383">
        <f t="shared" si="139"/>
      </c>
      <c r="J265" s="368">
        <f t="shared" ref="J265:J271" si="254">(E265/G265)*1000</f>
      </c>
      <c r="K265" s="382">
        <v>6</v>
      </c>
      <c r="L265" s="368">
        <f t="shared" si="558"/>
      </c>
      <c r="M265" s="382">
        <v>0</v>
      </c>
      <c r="N265" s="384">
        <f t="shared" si="362"/>
      </c>
      <c r="O265" s="382">
        <v>1</v>
      </c>
      <c r="P265" s="384">
        <f t="shared" si="1041"/>
      </c>
      <c r="Q265" s="385">
        <f>(M265+M266)/(O265+O266)</f>
      </c>
      <c r="R265" s="432">
        <v>13</v>
      </c>
      <c r="S265" s="385">
        <f>(O265+O266)/(K265+K266)</f>
      </c>
      <c r="T265" s="432">
        <v>0</v>
      </c>
      <c r="U265" s="386">
        <f>F265/T265</f>
      </c>
      <c r="V265" s="378">
        <f>(F265+500)/T265</f>
      </c>
      <c r="W265" s="436">
        <v>0</v>
      </c>
      <c r="X265" s="378">
        <f>W265/T265</f>
      </c>
      <c r="Y265" s="385">
        <f>T265/R265</f>
      </c>
      <c r="Z265" s="378">
        <f>W265/F265</f>
      </c>
      <c r="AA265" s="378">
        <f>W265/(F265+500)</f>
      </c>
      <c r="AB265" s="432">
        <v>0</v>
      </c>
      <c r="AC265" s="432">
        <v>0</v>
      </c>
      <c r="AD265" s="385">
        <f>AB265/T265</f>
      </c>
      <c r="AE265" s="378">
        <f>(W265-AC265)/(F265+500)</f>
      </c>
      <c r="AF265" s="378" t="s">
        <v>387</v>
      </c>
    </row>
    <row customHeight="true" ht="22.61904761904762" r="266">
      <c r="A266" s="419"/>
      <c r="B266" s="407"/>
      <c r="C266" s="420"/>
      <c r="D266" s="379" t="s">
        <v>372</v>
      </c>
      <c r="E266" s="380">
        <v>1863.17</v>
      </c>
      <c r="F266" s="381"/>
      <c r="G266" s="380">
        <v>12957</v>
      </c>
      <c r="H266" s="382">
        <v>513</v>
      </c>
      <c r="I266" s="383">
        <f t="shared" si="139"/>
      </c>
      <c r="J266" s="368">
        <f t="shared" si="254"/>
      </c>
      <c r="K266" s="382">
        <v>35</v>
      </c>
      <c r="L266" s="368">
        <f t="shared" si="558"/>
      </c>
      <c r="M266" s="382">
        <v>0</v>
      </c>
      <c r="N266" s="384">
        <f t="shared" si="362"/>
      </c>
      <c r="O266" s="382">
        <v>7</v>
      </c>
      <c r="P266" s="384">
        <f t="shared" si="1041"/>
      </c>
      <c r="Q266" s="385"/>
      <c r="R266" s="433"/>
      <c r="S266" s="385"/>
      <c r="T266" s="433"/>
      <c r="U266" s="386"/>
      <c r="V266" s="378"/>
      <c r="W266" s="386"/>
      <c r="X266" s="378"/>
      <c r="Y266" s="385"/>
      <c r="Z266" s="378"/>
      <c r="AA266" s="378"/>
      <c r="AB266" s="433"/>
      <c r="AC266" s="433"/>
      <c r="AD266" s="385"/>
      <c r="AE266" s="378"/>
      <c r="AF266" s="378" t="s">
        <v>388</v>
      </c>
    </row>
    <row customHeight="true" ht="22.61904761904762" r="267">
      <c r="A267" s="419"/>
      <c r="B267" s="407" t="s">
        <v>393</v>
      </c>
      <c r="C267" s="420" t="s">
        <v>369</v>
      </c>
      <c r="D267" s="379" t="s">
        <v>370</v>
      </c>
      <c r="E267" s="380">
        <v>352.13</v>
      </c>
      <c r="F267" s="381">
        <f>E267+E268</f>
      </c>
      <c r="G267" s="380">
        <v>2275</v>
      </c>
      <c r="H267" s="382">
        <v>64</v>
      </c>
      <c r="I267" s="383">
        <f t="shared" si="139"/>
      </c>
      <c r="J267" s="368">
        <f t="shared" si="254"/>
      </c>
      <c r="K267" s="382">
        <v>6</v>
      </c>
      <c r="L267" s="368">
        <f t="shared" si="558"/>
      </c>
      <c r="M267" s="382">
        <v>0</v>
      </c>
      <c r="N267" s="384">
        <f t="shared" si="362"/>
      </c>
      <c r="O267" s="382">
        <v>0</v>
      </c>
      <c r="P267" s="384">
        <f t="shared" si="1041"/>
      </c>
      <c r="Q267" s="385">
        <f>(M267+M268)/(O267+O268)</f>
      </c>
      <c r="R267" s="432">
        <v>7</v>
      </c>
      <c r="S267" s="385">
        <f>(O267+O268)/(K267+K268)</f>
      </c>
      <c r="T267" s="432">
        <v>3</v>
      </c>
      <c r="U267" s="386">
        <f>F267/T267</f>
      </c>
      <c r="V267" s="378">
        <f>(F267+500)/T267</f>
      </c>
      <c r="W267" s="386">
        <v>2856</v>
      </c>
      <c r="X267" s="378">
        <f>W267/T267</f>
      </c>
      <c r="Y267" s="385">
        <f>T267/R267</f>
      </c>
      <c r="Z267" s="378">
        <f>W267/F267</f>
      </c>
      <c r="AA267" s="378">
        <f>W267/(F267+500)</f>
      </c>
      <c r="AB267" s="432">
        <v>0</v>
      </c>
      <c r="AC267" s="432">
        <v>0</v>
      </c>
      <c r="AD267" s="385">
        <f>AB267/T267</f>
      </c>
      <c r="AE267" s="378">
        <f>(W267-AC267)/(F267+500)</f>
      </c>
      <c r="AF267" s="378" t="s">
        <v>387</v>
      </c>
    </row>
    <row customHeight="true" ht="22.61904761904762" r="268">
      <c r="A268" s="419"/>
      <c r="B268" s="407"/>
      <c r="C268" s="420"/>
      <c r="D268" s="379" t="s">
        <v>372</v>
      </c>
      <c r="E268" s="380">
        <v>1300.87</v>
      </c>
      <c r="F268" s="381"/>
      <c r="G268" s="380">
        <v>9319</v>
      </c>
      <c r="H268" s="382">
        <v>291</v>
      </c>
      <c r="I268" s="383">
        <f t="shared" si="139"/>
      </c>
      <c r="J268" s="368">
        <f t="shared" si="254"/>
      </c>
      <c r="K268" s="382">
        <v>19</v>
      </c>
      <c r="L268" s="368">
        <f t="shared" si="558"/>
      </c>
      <c r="M268" s="382">
        <v>0</v>
      </c>
      <c r="N268" s="384">
        <f t="shared" si="362"/>
      </c>
      <c r="O268" s="382">
        <v>0</v>
      </c>
      <c r="P268" s="384">
        <f t="shared" si="1041"/>
      </c>
      <c r="Q268" s="385"/>
      <c r="R268" s="433"/>
      <c r="S268" s="385"/>
      <c r="T268" s="433"/>
      <c r="U268" s="386"/>
      <c r="V268" s="378"/>
      <c r="W268" s="386"/>
      <c r="X268" s="378"/>
      <c r="Y268" s="385"/>
      <c r="Z268" s="378"/>
      <c r="AA268" s="378"/>
      <c r="AB268" s="433"/>
      <c r="AC268" s="433"/>
      <c r="AD268" s="385"/>
      <c r="AE268" s="378"/>
      <c r="AF268" s="378" t="s">
        <v>388</v>
      </c>
    </row>
    <row customHeight="true" ht="22.61904761904762" r="269">
      <c r="A269" s="419"/>
      <c r="B269" s="370" t="s">
        <v>378</v>
      </c>
      <c r="C269" s="370"/>
      <c r="D269" s="370"/>
      <c r="E269" s="366">
        <f>SUM(E259:E268)</f>
      </c>
      <c r="F269" s="366">
        <f>SUM(F259:F268)</f>
      </c>
      <c r="G269" s="366">
        <f>SUM(G259:G268)</f>
      </c>
      <c r="H269" s="366">
        <f>SUM(H259:H268)</f>
      </c>
      <c r="I269" s="371">
        <f t="shared" si="139"/>
      </c>
      <c r="J269" s="367">
        <f t="shared" si="254"/>
      </c>
      <c r="K269" s="366">
        <f>SUM(K259:K268)</f>
      </c>
      <c r="L269" s="367">
        <f t="shared" si="558"/>
      </c>
      <c r="M269" s="366">
        <f>SUM(M259:M268)</f>
      </c>
      <c r="N269" s="372">
        <f t="shared" si="362"/>
      </c>
      <c r="O269" s="366">
        <f>SUM(O259:O268)</f>
      </c>
      <c r="P269" s="372">
        <f t="shared" si="1041"/>
      </c>
      <c r="Q269" s="373">
        <f>M269/O269</f>
      </c>
      <c r="R269" s="366">
        <f>SUM(R259:R268)</f>
      </c>
      <c r="S269" s="373">
        <f>(O269+O269)/(K269+K269)</f>
      </c>
      <c r="T269" s="366">
        <f>SUM(T259:T268)</f>
      </c>
      <c r="U269" s="374">
        <f t="shared" ref="U269:U270" si="27">F269/T269</f>
      </c>
      <c r="V269" s="375">
        <f>(F269+5*500)/T269</f>
      </c>
      <c r="W269" s="367">
        <f>SUM(W259:W268)</f>
      </c>
      <c r="X269" s="376">
        <f t="shared" ref="X269:X270" si="661">W269/T269</f>
      </c>
      <c r="Y269" s="373">
        <f t="shared" ref="Y269:Y270" si="795">T269/R269</f>
      </c>
      <c r="Z269" s="375">
        <f t="shared" ref="Z269:Z270" si="929">W269/F269</f>
      </c>
      <c r="AA269" s="375">
        <f>W269/(F269+COUNT(W259:W268)*500)</f>
      </c>
      <c r="AB269" s="366">
        <f>SUM(AB259:AB268)</f>
      </c>
      <c r="AC269" s="366">
        <f>SUM(AC259:AC268)</f>
      </c>
      <c r="AD269" s="373">
        <f t="shared" ref="AD269:AD270" si="446">AB269/T269</f>
      </c>
      <c r="AE269" s="377">
        <f>(W269-AC269)/(F269+COUNT(W259:W268)*500)</f>
      </c>
      <c r="AF269" s="378"/>
    </row>
    <row customHeight="true" ht="22.61904761904762" r="270">
      <c r="A270" s="419"/>
      <c r="B270" s="407" t="s">
        <v>394</v>
      </c>
      <c r="C270" s="420" t="s">
        <v>405</v>
      </c>
      <c r="D270" s="379" t="s">
        <v>370</v>
      </c>
      <c r="E270" s="380">
        <v>284.65</v>
      </c>
      <c r="F270" s="381">
        <f>E270+E271</f>
      </c>
      <c r="G270" s="380">
        <v>1897</v>
      </c>
      <c r="H270" s="382">
        <v>81</v>
      </c>
      <c r="I270" s="383">
        <f t="shared" si="139"/>
      </c>
      <c r="J270" s="368">
        <f t="shared" si="254"/>
      </c>
      <c r="K270" s="382">
        <v>6</v>
      </c>
      <c r="L270" s="368">
        <f t="shared" si="558"/>
      </c>
      <c r="M270" s="382">
        <v>0</v>
      </c>
      <c r="N270" s="384">
        <f t="shared" si="362"/>
      </c>
      <c r="O270" s="382">
        <v>0</v>
      </c>
      <c r="P270" s="384">
        <f t="shared" si="1041"/>
      </c>
      <c r="Q270" s="385">
        <f>(M270+M271)/(O270+O271)</f>
      </c>
      <c r="R270" s="432">
        <v>7</v>
      </c>
      <c r="S270" s="385">
        <f>(O270+O271)/(K270+K271)</f>
      </c>
      <c r="T270" s="432">
        <v>1</v>
      </c>
      <c r="U270" s="386">
        <f t="shared" si="27"/>
      </c>
      <c r="V270" s="378">
        <f>(F270+500)/T270</f>
      </c>
      <c r="W270" s="386">
        <v>396</v>
      </c>
      <c r="X270" s="378">
        <f t="shared" si="661"/>
      </c>
      <c r="Y270" s="385">
        <f t="shared" si="795"/>
      </c>
      <c r="Z270" s="378">
        <f t="shared" si="929"/>
      </c>
      <c r="AA270" s="378">
        <f>W270/(F270+500)</f>
      </c>
      <c r="AB270" s="432">
        <v>0</v>
      </c>
      <c r="AC270" s="432">
        <v>0</v>
      </c>
      <c r="AD270" s="385">
        <f t="shared" si="446"/>
      </c>
      <c r="AE270" s="378">
        <f>(W270-AC270)/(F270+500)</f>
      </c>
      <c r="AF270" s="378" t="s">
        <v>387</v>
      </c>
    </row>
    <row customHeight="true" ht="22.61904761904762" r="271">
      <c r="A271" s="419"/>
      <c r="B271" s="407"/>
      <c r="C271" s="420"/>
      <c r="D271" s="379" t="s">
        <v>372</v>
      </c>
      <c r="E271" s="380">
        <v>1298.04</v>
      </c>
      <c r="F271" s="381"/>
      <c r="G271" s="380">
        <v>9140</v>
      </c>
      <c r="H271" s="382">
        <v>300</v>
      </c>
      <c r="I271" s="383">
        <f t="shared" si="139"/>
      </c>
      <c r="J271" s="368">
        <f t="shared" si="254"/>
      </c>
      <c r="K271" s="382">
        <v>22</v>
      </c>
      <c r="L271" s="368">
        <f t="shared" si="558"/>
      </c>
      <c r="M271" s="382">
        <v>1</v>
      </c>
      <c r="N271" s="384">
        <f t="shared" si="362"/>
      </c>
      <c r="O271" s="382">
        <v>2</v>
      </c>
      <c r="P271" s="384">
        <f t="shared" si="1041"/>
      </c>
      <c r="Q271" s="385"/>
      <c r="R271" s="433"/>
      <c r="S271" s="385"/>
      <c r="T271" s="433"/>
      <c r="U271" s="386"/>
      <c r="V271" s="378"/>
      <c r="W271" s="386"/>
      <c r="X271" s="378"/>
      <c r="Y271" s="385"/>
      <c r="Z271" s="378"/>
      <c r="AA271" s="378"/>
      <c r="AB271" s="433"/>
      <c r="AC271" s="433"/>
      <c r="AD271" s="385"/>
      <c r="AE271" s="378"/>
      <c r="AF271" s="378" t="s">
        <v>388</v>
      </c>
    </row>
    <row customHeight="true" ht="22.61904761904762" r="272">
      <c r="A272" s="419"/>
      <c r="B272" s="407" t="s">
        <v>395</v>
      </c>
      <c r="C272" s="420" t="s">
        <v>405</v>
      </c>
      <c r="D272" s="379" t="s">
        <v>370</v>
      </c>
      <c r="E272" s="382">
        <v>169.36</v>
      </c>
      <c r="F272" s="381">
        <f>E272+E273</f>
      </c>
      <c r="G272" s="380">
        <v>1271</v>
      </c>
      <c r="H272" s="382">
        <v>51</v>
      </c>
      <c r="I272" s="383">
        <f t="shared" si="139"/>
      </c>
      <c r="J272" s="383">
        <f t="shared" ref="J272:J273" si="168">I272/H272</f>
      </c>
      <c r="K272" s="382">
        <v>4</v>
      </c>
      <c r="L272" s="368">
        <f t="shared" si="558"/>
      </c>
      <c r="M272" s="382">
        <v>2</v>
      </c>
      <c r="N272" s="384">
        <f t="shared" si="362"/>
      </c>
      <c r="O272" s="382">
        <v>2</v>
      </c>
      <c r="P272" s="384">
        <f t="shared" si="1041"/>
      </c>
      <c r="Q272" s="385">
        <f>(M272+M273)/(O272+O273)</f>
      </c>
      <c r="R272" s="432">
        <v>11</v>
      </c>
      <c r="S272" s="385">
        <f>(O272+O273)/(K272+K273)</f>
      </c>
      <c r="T272" s="432">
        <v>5</v>
      </c>
      <c r="U272" s="386">
        <f>F272/T272</f>
      </c>
      <c r="V272" s="378">
        <f>(F272+500)/T272</f>
      </c>
      <c r="W272" s="386">
        <v>10152</v>
      </c>
      <c r="X272" s="378">
        <f>W272/T272</f>
      </c>
      <c r="Y272" s="385">
        <f>T272/R272</f>
      </c>
      <c r="Z272" s="378">
        <f>W272/F272</f>
      </c>
      <c r="AA272" s="378">
        <f>W272/(F272+500)</f>
      </c>
      <c r="AB272" s="432">
        <v>3</v>
      </c>
      <c r="AC272" s="434">
        <v>4176</v>
      </c>
      <c r="AD272" s="385">
        <f>AB272/T272</f>
      </c>
      <c r="AE272" s="378">
        <f>(W272-AC272)/(F272+500)</f>
      </c>
      <c r="AF272" s="378" t="s">
        <v>387</v>
      </c>
    </row>
    <row customHeight="true" ht="22.61904761904762" r="273">
      <c r="A273" s="419"/>
      <c r="B273" s="407"/>
      <c r="C273" s="420"/>
      <c r="D273" s="379" t="s">
        <v>372</v>
      </c>
      <c r="E273" s="380">
        <v>1939.74</v>
      </c>
      <c r="F273" s="381"/>
      <c r="G273" s="380">
        <v>14287</v>
      </c>
      <c r="H273" s="382">
        <v>449</v>
      </c>
      <c r="I273" s="383">
        <f t="shared" si="139"/>
      </c>
      <c r="J273" s="383">
        <f t="shared" si="168"/>
      </c>
      <c r="K273" s="382">
        <v>37</v>
      </c>
      <c r="L273" s="368">
        <f t="shared" si="558"/>
      </c>
      <c r="M273" s="382">
        <v>2</v>
      </c>
      <c r="N273" s="384">
        <f t="shared" si="362"/>
      </c>
      <c r="O273" s="382">
        <v>5</v>
      </c>
      <c r="P273" s="384">
        <f t="shared" si="1041"/>
      </c>
      <c r="Q273" s="385"/>
      <c r="R273" s="433"/>
      <c r="S273" s="385"/>
      <c r="T273" s="433"/>
      <c r="U273" s="386"/>
      <c r="V273" s="378"/>
      <c r="W273" s="386"/>
      <c r="X273" s="378"/>
      <c r="Y273" s="385"/>
      <c r="Z273" s="378"/>
      <c r="AA273" s="378"/>
      <c r="AB273" s="433"/>
      <c r="AC273" s="435"/>
      <c r="AD273" s="385"/>
      <c r="AE273" s="378"/>
      <c r="AF273" s="378" t="s">
        <v>388</v>
      </c>
    </row>
    <row customHeight="true" ht="22.61904761904762" r="274">
      <c r="A274" s="419"/>
      <c r="B274" s="370" t="s">
        <v>378</v>
      </c>
      <c r="C274" s="370"/>
      <c r="D274" s="370"/>
      <c r="E274" s="366">
        <f>SUM(E270:E273)</f>
      </c>
      <c r="F274" s="366">
        <f>SUM(F270:F273)</f>
      </c>
      <c r="G274" s="366">
        <f>SUM(G270:G273)</f>
      </c>
      <c r="H274" s="366">
        <f>SUM(H270:H273)</f>
      </c>
      <c r="I274" s="371">
        <f t="shared" si="139"/>
      </c>
      <c r="J274" s="367">
        <f>SUM(J272:J273)</f>
      </c>
      <c r="K274" s="366">
        <f>SUM(K270:K273)</f>
      </c>
      <c r="L274" s="367">
        <f t="shared" si="558"/>
      </c>
      <c r="M274" s="366">
        <f>SUM(M270:M273)</f>
      </c>
      <c r="N274" s="372">
        <f t="shared" si="362"/>
      </c>
      <c r="O274" s="366">
        <f>SUM(O270:O273)</f>
      </c>
      <c r="P274" s="372">
        <f t="shared" si="1041"/>
      </c>
      <c r="Q274" s="373">
        <f t="shared" ref="Q274:Q275" si="393">M274/O274</f>
      </c>
      <c r="R274" s="366">
        <f>SUM(R270:R273)</f>
      </c>
      <c r="S274" s="373">
        <f t="shared" ref="S274:S275" si="1072">(O274+O274)/(K274+K274)</f>
      </c>
      <c r="T274" s="366">
        <f>SUM(T270:T273)</f>
      </c>
      <c r="U274" s="374">
        <f t="shared" ref="U274:U275" si="28">F274/T274</f>
      </c>
      <c r="V274" s="375">
        <f>(F274+5*500)/T274</f>
      </c>
      <c r="W274" s="367">
        <f>SUM(W270:W273)</f>
      </c>
      <c r="X274" s="376">
        <f t="shared" ref="X274:X275" si="662">W274/T274</f>
      </c>
      <c r="Y274" s="373">
        <f t="shared" ref="Y274:Y275" si="796">T274/R274</f>
      </c>
      <c r="Z274" s="375">
        <f t="shared" ref="Z274:Z275" si="930">W274/F274</f>
      </c>
      <c r="AA274" s="375">
        <f>W274/(F274+COUNT(W270:W273)*500)</f>
      </c>
      <c r="AB274" s="366">
        <f>SUM(AB270:AB273)</f>
      </c>
      <c r="AC274" s="366">
        <f>SUM(AC270:AC273)</f>
      </c>
      <c r="AD274" s="373">
        <f t="shared" ref="AD274:AD275" si="447">AB274/T274</f>
      </c>
      <c r="AE274" s="377">
        <f>(W274-AC274)/(F274+COUNT(W270:W273)*500)</f>
      </c>
      <c r="AF274" s="378"/>
    </row>
    <row customHeight="true" ht="22.61904761904762" r="275">
      <c r="A275" s="419"/>
      <c r="B275" s="411" t="s">
        <v>400</v>
      </c>
      <c r="C275" s="411"/>
      <c r="D275" s="411"/>
      <c r="E275" s="418">
        <f>SUM(E247)+E258+E269+E274</f>
      </c>
      <c r="F275" s="418">
        <f>SUM(F247)+F258+F269+F274</f>
      </c>
      <c r="G275" s="418">
        <f>SUM(G247)+G258+G269+G274</f>
      </c>
      <c r="H275" s="418">
        <f>SUM(H247)+H258+H269+H274</f>
      </c>
      <c r="I275" s="413">
        <f t="shared" si="139"/>
      </c>
      <c r="J275" s="414">
        <f>(E275/G275)*1000</f>
      </c>
      <c r="K275" s="437">
        <f>SUM(K247)+K258+K269+K274</f>
      </c>
      <c r="L275" s="414">
        <f t="shared" si="558"/>
      </c>
      <c r="M275" s="437">
        <f>SUM(M247)+M258+M269+M274</f>
      </c>
      <c r="N275" s="415">
        <f t="shared" si="362"/>
      </c>
      <c r="O275" s="437">
        <f>SUM(O247)+O258+O269+O274</f>
      </c>
      <c r="P275" s="415">
        <f t="shared" si="1041"/>
      </c>
      <c r="Q275" s="416">
        <f t="shared" si="393"/>
      </c>
      <c r="R275" s="437">
        <f>SUM(R247)+R258+R269+R274</f>
      </c>
      <c r="S275" s="416">
        <f t="shared" si="1072"/>
      </c>
      <c r="T275" s="437">
        <f>SUM(T247)+T258+T269+T274</f>
      </c>
      <c r="U275" s="417">
        <f t="shared" si="28"/>
      </c>
      <c r="V275" s="418">
        <f>(F275+4*500)/T275</f>
      </c>
      <c r="W275" s="417">
        <f>SUM(W247)+W258+W269+W274</f>
      </c>
      <c r="X275" s="418">
        <f t="shared" si="662"/>
      </c>
      <c r="Y275" s="416">
        <f t="shared" si="796"/>
      </c>
      <c r="Z275" s="418">
        <f t="shared" si="930"/>
      </c>
      <c r="AA275" s="418">
        <f>W275/(F275+COUNT(W237:W246,W248:W257,W259:W268,W270:W273)*500)</f>
      </c>
      <c r="AB275" s="437">
        <f>SUM(AB247)+AB258+AB269+AB274</f>
      </c>
      <c r="AC275" s="437">
        <f>SUM(AC247)+AC258+AC269+AC274</f>
      </c>
      <c r="AD275" s="416">
        <f t="shared" si="447"/>
      </c>
      <c r="AE275" s="418">
        <f>(W275-AC275)/(F275+COUNT(,W237:W246,W248:W255,W259:W266,W270:W273)*500)</f>
      </c>
      <c r="AF275" s="378"/>
    </row>
    <row customHeight="true" ht="22.61904761904762" r="276">
      <c r="A276" s="396" t="s">
        <v>335</v>
      </c>
      <c r="B276" s="397" t="s">
        <v>336</v>
      </c>
      <c r="C276" s="397" t="s">
        <v>337</v>
      </c>
      <c r="D276" s="397" t="s">
        <v>338</v>
      </c>
      <c r="E276" s="398" t="s">
        <v>339</v>
      </c>
      <c r="F276" s="397" t="s">
        <v>340</v>
      </c>
      <c r="G276" s="397" t="s">
        <v>341</v>
      </c>
      <c r="H276" s="397" t="s">
        <v>342</v>
      </c>
      <c r="I276" s="399" t="s">
        <v>343</v>
      </c>
      <c r="J276" s="400" t="s">
        <v>344</v>
      </c>
      <c r="K276" s="397" t="s">
        <v>345</v>
      </c>
      <c r="L276" s="400" t="s">
        <v>346</v>
      </c>
      <c r="M276" s="397" t="s">
        <v>347</v>
      </c>
      <c r="N276" s="401" t="s">
        <v>348</v>
      </c>
      <c r="O276" s="397" t="s">
        <v>349</v>
      </c>
      <c r="P276" s="401" t="s">
        <v>350</v>
      </c>
      <c r="Q276" s="399" t="s">
        <v>351</v>
      </c>
      <c r="R276" s="402" t="s">
        <v>352</v>
      </c>
      <c r="S276" s="403" t="s">
        <v>353</v>
      </c>
      <c r="T276" s="402" t="s">
        <v>354</v>
      </c>
      <c r="U276" s="404" t="s">
        <v>355</v>
      </c>
      <c r="V276" s="405" t="s">
        <v>356</v>
      </c>
      <c r="W276" s="404" t="s">
        <v>357</v>
      </c>
      <c r="X276" s="405" t="s">
        <v>358</v>
      </c>
      <c r="Y276" s="403" t="s">
        <v>359</v>
      </c>
      <c r="Z276" s="405" t="s">
        <v>360</v>
      </c>
      <c r="AA276" s="405" t="s">
        <v>361</v>
      </c>
      <c r="AB276" s="405" t="s">
        <v>362</v>
      </c>
      <c r="AC276" s="402" t="s">
        <v>363</v>
      </c>
      <c r="AD276" s="403" t="s">
        <v>364</v>
      </c>
      <c r="AE276" s="405" t="s">
        <v>365</v>
      </c>
      <c r="AF276" s="405" t="s">
        <v>366</v>
      </c>
    </row>
    <row customHeight="true" ht="22.61904761904762" r="277">
      <c r="A277" s="419" t="s">
        <v>409</v>
      </c>
      <c r="B277" s="407" t="s">
        <v>368</v>
      </c>
      <c r="C277" s="420" t="s">
        <v>396</v>
      </c>
      <c r="D277" s="379" t="s">
        <v>370</v>
      </c>
      <c r="E277" s="382">
        <v>227.89</v>
      </c>
      <c r="F277" s="381">
        <f>E277+E278</f>
      </c>
      <c r="G277" s="382">
        <v>1015</v>
      </c>
      <c r="H277" s="382">
        <v>46</v>
      </c>
      <c r="I277" s="383">
        <f t="shared" ref="I277:I322" si="140">H277/G277</f>
      </c>
      <c r="J277" s="368">
        <f t="shared" ref="J277:J322" si="255">(E277/G277)*1000</f>
      </c>
      <c r="K277" s="382">
        <v>0</v>
      </c>
      <c r="L277" s="368">
        <v>0</v>
      </c>
      <c r="M277" s="382">
        <v>0</v>
      </c>
      <c r="N277" s="384">
        <f t="shared" ref="N277:N322" si="363">E277/M277</f>
      </c>
      <c r="O277" s="382">
        <v>0</v>
      </c>
      <c r="P277" s="384">
        <f t="shared" ref="P277:P322" si="1042">E277/O277</f>
      </c>
      <c r="Q277" s="385">
        <f>(M277+M278)/(O277+O278)</f>
      </c>
      <c r="R277" s="382">
        <v>6</v>
      </c>
      <c r="S277" s="385">
        <f>(O277+O278)/(K277+K278)</f>
      </c>
      <c r="T277" s="382">
        <v>1</v>
      </c>
      <c r="U277" s="386">
        <f>F277/T277</f>
      </c>
      <c r="V277" s="378">
        <f>(F277+4*500)/T277</f>
      </c>
      <c r="W277" s="387">
        <v>1344</v>
      </c>
      <c r="X277" s="378">
        <f>W277/T277</f>
      </c>
      <c r="Y277" s="385">
        <f>T277/R277</f>
      </c>
      <c r="Z277" s="378">
        <f>W277/F277</f>
      </c>
      <c r="AA277" s="378">
        <f>W277/(F277+500)</f>
      </c>
      <c r="AB277" s="382">
        <v>1</v>
      </c>
      <c r="AC277" s="382">
        <v>1344</v>
      </c>
      <c r="AD277" s="385">
        <f>AB277/T277</f>
      </c>
      <c r="AE277" s="378">
        <f>(W283-AC277)/(F277+500)</f>
      </c>
      <c r="AF277" s="378" t="s">
        <v>371</v>
      </c>
    </row>
    <row customHeight="true" ht="22.61904761904762" r="278">
      <c r="A278" s="419"/>
      <c r="B278" s="407"/>
      <c r="C278" s="420"/>
      <c r="D278" s="379" t="s">
        <v>372</v>
      </c>
      <c r="E278" s="382">
        <v>1779.37</v>
      </c>
      <c r="F278" s="381"/>
      <c r="G278" s="382">
        <v>16580</v>
      </c>
      <c r="H278" s="382">
        <v>819</v>
      </c>
      <c r="I278" s="383">
        <f t="shared" si="140"/>
      </c>
      <c r="J278" s="368">
        <f t="shared" si="255"/>
      </c>
      <c r="K278" s="382">
        <v>36</v>
      </c>
      <c r="L278" s="368">
        <v>1</v>
      </c>
      <c r="M278" s="382">
        <v>1</v>
      </c>
      <c r="N278" s="384">
        <f t="shared" si="363"/>
      </c>
      <c r="O278" s="382">
        <v>4</v>
      </c>
      <c r="P278" s="384">
        <f t="shared" si="1042"/>
      </c>
      <c r="Q278" s="385"/>
      <c r="R278" s="382"/>
      <c r="S278" s="385"/>
      <c r="T278" s="382"/>
      <c r="U278" s="386"/>
      <c r="V278" s="378"/>
      <c r="W278" s="387"/>
      <c r="X278" s="378"/>
      <c r="Y278" s="385"/>
      <c r="Z278" s="378"/>
      <c r="AA278" s="378"/>
      <c r="AB278" s="382"/>
      <c r="AC278" s="382"/>
      <c r="AD278" s="385"/>
      <c r="AE278" s="378"/>
      <c r="AF278" s="421" t="s">
        <v>403</v>
      </c>
    </row>
    <row customHeight="true" ht="22.61904761904762" r="279">
      <c r="A279" s="419"/>
      <c r="B279" s="407" t="s">
        <v>374</v>
      </c>
      <c r="C279" s="420" t="s">
        <v>396</v>
      </c>
      <c r="D279" s="379" t="s">
        <v>370</v>
      </c>
      <c r="E279" s="382">
        <v>263.52</v>
      </c>
      <c r="F279" s="381">
        <f>E279+E280</f>
      </c>
      <c r="G279" s="382">
        <v>1690</v>
      </c>
      <c r="H279" s="382">
        <v>56</v>
      </c>
      <c r="I279" s="383">
        <f t="shared" si="140"/>
      </c>
      <c r="J279" s="368">
        <f t="shared" si="255"/>
      </c>
      <c r="K279" s="382">
        <v>4</v>
      </c>
      <c r="L279" s="368">
        <f t="shared" ref="L279:L322" si="559">E279/K279</f>
      </c>
      <c r="M279" s="382">
        <v>0</v>
      </c>
      <c r="N279" s="384">
        <f t="shared" si="363"/>
      </c>
      <c r="O279" s="382">
        <v>0</v>
      </c>
      <c r="P279" s="384">
        <f t="shared" si="1042"/>
      </c>
      <c r="Q279" s="385">
        <f>(M279+M280)/(O279+O280)</f>
      </c>
      <c r="R279" s="382">
        <v>5</v>
      </c>
      <c r="S279" s="385">
        <f>(O279+O280)/(K279+K280)</f>
      </c>
      <c r="T279" s="382">
        <v>0</v>
      </c>
      <c r="U279" s="386">
        <f>F279/T279</f>
      </c>
      <c r="V279" s="378">
        <f>(F279+4*500)/T279</f>
      </c>
      <c r="W279" s="387">
        <v>0</v>
      </c>
      <c r="X279" s="378">
        <f>W279/T279</f>
      </c>
      <c r="Y279" s="385">
        <f>T279/R279</f>
      </c>
      <c r="Z279" s="378">
        <f>W279/F279</f>
      </c>
      <c r="AA279" s="378">
        <f>W279/(F279+500)</f>
      </c>
      <c r="AB279" s="382">
        <v>0</v>
      </c>
      <c r="AC279" s="382">
        <v>0</v>
      </c>
      <c r="AD279" s="385">
        <f>AB279/T279</f>
      </c>
      <c r="AE279" s="378">
        <f>(W279-AC279)/(F279+500)</f>
      </c>
      <c r="AF279" s="378" t="s">
        <v>371</v>
      </c>
    </row>
    <row customHeight="true" ht="22.61904761904762" r="280">
      <c r="A280" s="419"/>
      <c r="B280" s="407"/>
      <c r="C280" s="420"/>
      <c r="D280" s="379" t="s">
        <v>372</v>
      </c>
      <c r="E280" s="382">
        <v>1810.19</v>
      </c>
      <c r="F280" s="381"/>
      <c r="G280" s="382">
        <v>15904</v>
      </c>
      <c r="H280" s="382">
        <v>769</v>
      </c>
      <c r="I280" s="383">
        <f t="shared" si="140"/>
      </c>
      <c r="J280" s="368">
        <f t="shared" si="255"/>
      </c>
      <c r="K280" s="382">
        <v>57</v>
      </c>
      <c r="L280" s="368">
        <f t="shared" si="559"/>
      </c>
      <c r="M280" s="382">
        <v>0</v>
      </c>
      <c r="N280" s="384">
        <f t="shared" si="363"/>
      </c>
      <c r="O280" s="382">
        <v>4</v>
      </c>
      <c r="P280" s="384">
        <f t="shared" si="1042"/>
      </c>
      <c r="Q280" s="385"/>
      <c r="R280" s="382"/>
      <c r="S280" s="385"/>
      <c r="T280" s="382"/>
      <c r="U280" s="386"/>
      <c r="V280" s="378"/>
      <c r="W280" s="368"/>
      <c r="X280" s="378"/>
      <c r="Y280" s="385"/>
      <c r="Z280" s="378"/>
      <c r="AA280" s="378"/>
      <c r="AB280" s="382"/>
      <c r="AC280" s="382"/>
      <c r="AD280" s="385"/>
      <c r="AE280" s="378"/>
      <c r="AF280" s="421" t="s">
        <v>403</v>
      </c>
    </row>
    <row customHeight="true" ht="22.61904761904762" r="281">
      <c r="A281" s="419"/>
      <c r="B281" s="407" t="s">
        <v>375</v>
      </c>
      <c r="C281" s="420" t="s">
        <v>396</v>
      </c>
      <c r="D281" s="379" t="s">
        <v>370</v>
      </c>
      <c r="E281" s="382">
        <v>313.68</v>
      </c>
      <c r="F281" s="381">
        <f>E281+E282</f>
      </c>
      <c r="G281" s="382">
        <v>1383</v>
      </c>
      <c r="H281" s="382">
        <v>34</v>
      </c>
      <c r="I281" s="383">
        <f t="shared" si="140"/>
      </c>
      <c r="J281" s="368">
        <f t="shared" si="255"/>
      </c>
      <c r="K281" s="382">
        <v>2</v>
      </c>
      <c r="L281" s="368">
        <f t="shared" si="559"/>
      </c>
      <c r="M281" s="382">
        <v>0</v>
      </c>
      <c r="N281" s="384">
        <f t="shared" si="363"/>
      </c>
      <c r="O281" s="382">
        <v>0</v>
      </c>
      <c r="P281" s="384">
        <f t="shared" si="1042"/>
      </c>
      <c r="Q281" s="385">
        <f>(M281+M282)/(O281+O282)</f>
      </c>
      <c r="R281" s="382">
        <v>8</v>
      </c>
      <c r="S281" s="385">
        <f>(O281+O282)/(K281+K282)</f>
      </c>
      <c r="T281" s="382">
        <v>2</v>
      </c>
      <c r="U281" s="386">
        <f>F281/T281</f>
      </c>
      <c r="V281" s="378">
        <f>(F281+4*500)/T281</f>
      </c>
      <c r="W281" s="368">
        <v>2290.8</v>
      </c>
      <c r="X281" s="378">
        <f>W281/T281</f>
      </c>
      <c r="Y281" s="385">
        <f>T281/R281</f>
      </c>
      <c r="Z281" s="378">
        <f>W281/F281</f>
      </c>
      <c r="AA281" s="378">
        <f>W281/(F281+500)</f>
      </c>
      <c r="AB281" s="382">
        <v>0</v>
      </c>
      <c r="AC281" s="382">
        <v>0</v>
      </c>
      <c r="AD281" s="385">
        <f>AB281/T281</f>
      </c>
      <c r="AE281" s="378">
        <f>(W281-AC281)/(F281+500)</f>
      </c>
      <c r="AF281" s="378" t="s">
        <v>371</v>
      </c>
    </row>
    <row customHeight="true" ht="22.61904761904762" r="282">
      <c r="A282" s="419"/>
      <c r="B282" s="407"/>
      <c r="C282" s="420"/>
      <c r="D282" s="379" t="s">
        <v>372</v>
      </c>
      <c r="E282" s="382">
        <v>1673.5</v>
      </c>
      <c r="F282" s="381"/>
      <c r="G282" s="382">
        <v>12066</v>
      </c>
      <c r="H282" s="382">
        <v>579</v>
      </c>
      <c r="I282" s="383">
        <f t="shared" si="140"/>
      </c>
      <c r="J282" s="368">
        <f t="shared" si="255"/>
      </c>
      <c r="K282" s="382">
        <v>37</v>
      </c>
      <c r="L282" s="368">
        <f t="shared" si="559"/>
      </c>
      <c r="M282" s="382">
        <v>1</v>
      </c>
      <c r="N282" s="384">
        <f t="shared" si="363"/>
      </c>
      <c r="O282" s="382">
        <v>5</v>
      </c>
      <c r="P282" s="384">
        <f t="shared" si="1042"/>
      </c>
      <c r="Q282" s="385"/>
      <c r="R282" s="382"/>
      <c r="S282" s="385"/>
      <c r="T282" s="382"/>
      <c r="U282" s="386"/>
      <c r="V282" s="378"/>
      <c r="W282" s="368"/>
      <c r="X282" s="378"/>
      <c r="Y282" s="385"/>
      <c r="Z282" s="378"/>
      <c r="AA282" s="378"/>
      <c r="AB282" s="382"/>
      <c r="AC282" s="382"/>
      <c r="AD282" s="385"/>
      <c r="AE282" s="378"/>
      <c r="AF282" s="421" t="s">
        <v>403</v>
      </c>
    </row>
    <row customHeight="true" ht="22.61904761904762" r="283">
      <c r="A283" s="419"/>
      <c r="B283" s="422" t="s">
        <v>376</v>
      </c>
      <c r="C283" s="420" t="s">
        <v>396</v>
      </c>
      <c r="D283" s="379" t="s">
        <v>370</v>
      </c>
      <c r="E283" s="382">
        <v>351.52</v>
      </c>
      <c r="F283" s="409">
        <f>E283+E284</f>
      </c>
      <c r="G283" s="382">
        <v>1745</v>
      </c>
      <c r="H283" s="382">
        <v>43</v>
      </c>
      <c r="I283" s="383">
        <f t="shared" si="140"/>
      </c>
      <c r="J283" s="368">
        <f t="shared" si="255"/>
      </c>
      <c r="K283" s="382">
        <v>4</v>
      </c>
      <c r="L283" s="368">
        <f t="shared" si="559"/>
      </c>
      <c r="M283" s="382">
        <v>0</v>
      </c>
      <c r="N283" s="384">
        <f t="shared" si="363"/>
      </c>
      <c r="O283" s="382">
        <v>0</v>
      </c>
      <c r="P283" s="384">
        <f t="shared" si="1042"/>
      </c>
      <c r="Q283" s="385">
        <f>(M283+M284)/(O283+O284)</f>
      </c>
      <c r="R283" s="382">
        <v>15</v>
      </c>
      <c r="S283" s="385">
        <f>(O283+O284)/(K283+K284)</f>
      </c>
      <c r="T283" s="382">
        <v>3</v>
      </c>
      <c r="U283" s="386">
        <f>F283/T283</f>
      </c>
      <c r="V283" s="378">
        <f>(F283+4*500)/T283</f>
      </c>
      <c r="W283" s="368">
        <v>6233.999999999999</v>
      </c>
      <c r="X283" s="378">
        <f>W283/T283</f>
      </c>
      <c r="Y283" s="385">
        <f>T283/R283</f>
      </c>
      <c r="Z283" s="378">
        <f>W283/F283</f>
      </c>
      <c r="AA283" s="378">
        <f>W283/(F283+500)</f>
      </c>
      <c r="AB283" s="382">
        <v>0</v>
      </c>
      <c r="AC283" s="382">
        <v>0</v>
      </c>
      <c r="AD283" s="385">
        <f>AB283/T283</f>
      </c>
      <c r="AE283" s="378">
        <f>(W283-AC283)/(F283+500)</f>
      </c>
      <c r="AF283" s="378" t="s">
        <v>371</v>
      </c>
    </row>
    <row customHeight="true" ht="22.61904761904762" r="284">
      <c r="A284" s="419"/>
      <c r="B284" s="422"/>
      <c r="C284" s="420"/>
      <c r="D284" s="379" t="s">
        <v>372</v>
      </c>
      <c r="E284" s="382">
        <v>1569.79</v>
      </c>
      <c r="F284" s="409"/>
      <c r="G284" s="382">
        <v>11105</v>
      </c>
      <c r="H284" s="423">
        <v>506</v>
      </c>
      <c r="I284" s="383">
        <f t="shared" si="140"/>
      </c>
      <c r="J284" s="368">
        <f t="shared" si="255"/>
      </c>
      <c r="K284" s="382">
        <v>33</v>
      </c>
      <c r="L284" s="368">
        <f t="shared" si="559"/>
      </c>
      <c r="M284" s="382">
        <v>2</v>
      </c>
      <c r="N284" s="384">
        <f t="shared" si="363"/>
      </c>
      <c r="O284" s="382">
        <v>8</v>
      </c>
      <c r="P284" s="384">
        <f t="shared" si="1042"/>
      </c>
      <c r="Q284" s="385"/>
      <c r="R284" s="382"/>
      <c r="S284" s="385"/>
      <c r="T284" s="382"/>
      <c r="U284" s="386"/>
      <c r="V284" s="378"/>
      <c r="W284" s="368"/>
      <c r="X284" s="378"/>
      <c r="Y284" s="385"/>
      <c r="Z284" s="378"/>
      <c r="AA284" s="378"/>
      <c r="AB284" s="382"/>
      <c r="AC284" s="382"/>
      <c r="AD284" s="385"/>
      <c r="AE284" s="378"/>
      <c r="AF284" s="421" t="s">
        <v>403</v>
      </c>
    </row>
    <row customHeight="true" ht="22.61904761904762" r="285">
      <c r="A285" s="419"/>
      <c r="B285" s="370" t="s">
        <v>378</v>
      </c>
      <c r="C285" s="370"/>
      <c r="D285" s="370"/>
      <c r="E285" s="366">
        <f>SUM(E277:E284)</f>
      </c>
      <c r="F285" s="366">
        <f>SUM(F277:F284)</f>
      </c>
      <c r="G285" s="366">
        <f>SUM(G277:G284)</f>
      </c>
      <c r="H285" s="366">
        <f>SUM(H277:H284)</f>
      </c>
      <c r="I285" s="371">
        <f t="shared" si="140"/>
      </c>
      <c r="J285" s="367">
        <f t="shared" si="255"/>
      </c>
      <c r="K285" s="366">
        <f>SUM(K277:K284)</f>
      </c>
      <c r="L285" s="367">
        <f t="shared" si="559"/>
      </c>
      <c r="M285" s="366">
        <f>SUM(M277:M284)</f>
      </c>
      <c r="N285" s="372">
        <f t="shared" si="363"/>
      </c>
      <c r="O285" s="366">
        <f>SUM(O277:O284)</f>
      </c>
      <c r="P285" s="372">
        <f t="shared" si="1042"/>
      </c>
      <c r="Q285" s="373">
        <f>M285/O285</f>
      </c>
      <c r="R285" s="366">
        <f>SUM(R277:R284)</f>
      </c>
      <c r="S285" s="373">
        <f>(O285+O285)/(K285+K285)</f>
      </c>
      <c r="T285" s="366">
        <f>SUM(T277:T284)</f>
      </c>
      <c r="U285" s="374">
        <f t="shared" ref="U285:U286" si="29">F285/T285</f>
      </c>
      <c r="V285" s="375">
        <f t="shared" ref="V285:V286" si="609">(F285+4*500)/T285</f>
      </c>
      <c r="W285" s="367">
        <f>SUM(W277:W284)</f>
      </c>
      <c r="X285" s="376">
        <f t="shared" ref="X285:X286" si="663">W285/T285</f>
      </c>
      <c r="Y285" s="373">
        <f t="shared" ref="Y285:Y286" si="797">T285/R285</f>
      </c>
      <c r="Z285" s="375">
        <f t="shared" ref="Z285:Z286" si="931">W285/F285</f>
      </c>
      <c r="AA285" s="375">
        <f>W285/(F285+COUNT(W277:W284)*500)</f>
      </c>
      <c r="AB285" s="366">
        <f>SUM(AB277:AB284)</f>
      </c>
      <c r="AC285" s="366">
        <f>SUM(AC277:AC284)</f>
      </c>
      <c r="AD285" s="373">
        <f t="shared" ref="AD285:AD286" si="448">AB285/T285</f>
      </c>
      <c r="AE285" s="377">
        <f>(W285-AC285)/(F285+COUNT(W277:W284)*500)</f>
      </c>
      <c r="AF285" s="378"/>
    </row>
    <row customHeight="true" ht="22.61904761904762" r="286">
      <c r="A286" s="419"/>
      <c r="B286" s="422" t="s">
        <v>377</v>
      </c>
      <c r="C286" s="420" t="s">
        <v>380</v>
      </c>
      <c r="D286" s="379" t="s">
        <v>370</v>
      </c>
      <c r="E286" s="382">
        <v>620.79</v>
      </c>
      <c r="F286" s="381">
        <f>E286+E287</f>
      </c>
      <c r="G286" s="382">
        <v>1794</v>
      </c>
      <c r="H286" s="382">
        <v>57</v>
      </c>
      <c r="I286" s="383">
        <f t="shared" si="140"/>
      </c>
      <c r="J286" s="368">
        <f t="shared" si="255"/>
      </c>
      <c r="K286" s="382">
        <v>6</v>
      </c>
      <c r="L286" s="368">
        <f t="shared" si="559"/>
      </c>
      <c r="M286" s="382">
        <v>1</v>
      </c>
      <c r="N286" s="384">
        <f t="shared" si="363"/>
      </c>
      <c r="O286" s="382">
        <v>1</v>
      </c>
      <c r="P286" s="384">
        <f t="shared" si="1042"/>
      </c>
      <c r="Q286" s="385">
        <f>(M286+M287)/(O286+O287)</f>
      </c>
      <c r="R286" s="382">
        <v>11</v>
      </c>
      <c r="S286" s="385">
        <f>(O286+O287)/(K286+K287)</f>
      </c>
      <c r="T286" s="382">
        <v>2</v>
      </c>
      <c r="U286" s="386">
        <f t="shared" si="29"/>
      </c>
      <c r="V286" s="378">
        <f t="shared" si="609"/>
      </c>
      <c r="W286" s="368">
        <v>2148</v>
      </c>
      <c r="X286" s="378">
        <f t="shared" si="663"/>
      </c>
      <c r="Y286" s="385">
        <f t="shared" si="797"/>
      </c>
      <c r="Z286" s="378">
        <f t="shared" si="931"/>
      </c>
      <c r="AA286" s="378">
        <f>W286/(F286+500)</f>
      </c>
      <c r="AB286" s="382">
        <v>0</v>
      </c>
      <c r="AC286" s="382">
        <v>0</v>
      </c>
      <c r="AD286" s="385">
        <f t="shared" si="448"/>
      </c>
      <c r="AE286" s="378">
        <f>(W286-AC286)/(F286+500)</f>
      </c>
      <c r="AF286" s="378" t="s">
        <v>371</v>
      </c>
    </row>
    <row customHeight="true" ht="22.61904761904762" r="287">
      <c r="A287" s="419"/>
      <c r="B287" s="422"/>
      <c r="C287" s="420"/>
      <c r="D287" s="379" t="s">
        <v>372</v>
      </c>
      <c r="E287" s="382">
        <v>2271.47</v>
      </c>
      <c r="F287" s="381"/>
      <c r="G287" s="382">
        <v>17129</v>
      </c>
      <c r="H287" s="382">
        <v>754</v>
      </c>
      <c r="I287" s="383">
        <f t="shared" si="140"/>
      </c>
      <c r="J287" s="368">
        <f t="shared" si="255"/>
      </c>
      <c r="K287" s="382">
        <v>49</v>
      </c>
      <c r="L287" s="368">
        <f t="shared" si="559"/>
      </c>
      <c r="M287" s="382">
        <v>1</v>
      </c>
      <c r="N287" s="384">
        <f t="shared" si="363"/>
      </c>
      <c r="O287" s="382">
        <v>7</v>
      </c>
      <c r="P287" s="384">
        <f t="shared" si="1042"/>
      </c>
      <c r="Q287" s="385"/>
      <c r="R287" s="382"/>
      <c r="S287" s="385"/>
      <c r="T287" s="382"/>
      <c r="U287" s="386"/>
      <c r="V287" s="378"/>
      <c r="W287" s="368"/>
      <c r="X287" s="378"/>
      <c r="Y287" s="385"/>
      <c r="Z287" s="378"/>
      <c r="AA287" s="378"/>
      <c r="AB287" s="382"/>
      <c r="AC287" s="382"/>
      <c r="AD287" s="385"/>
      <c r="AE287" s="378"/>
      <c r="AF287" s="421" t="s">
        <v>403</v>
      </c>
    </row>
    <row customHeight="true" ht="22.61904761904762" r="288">
      <c r="A288" s="419"/>
      <c r="B288" s="422" t="s">
        <v>379</v>
      </c>
      <c r="C288" s="420" t="s">
        <v>380</v>
      </c>
      <c r="D288" s="379" t="s">
        <v>370</v>
      </c>
      <c r="E288" s="382">
        <v>912.58</v>
      </c>
      <c r="F288" s="381">
        <f>E288+E289</f>
      </c>
      <c r="G288" s="382">
        <v>2655</v>
      </c>
      <c r="H288" s="382">
        <v>78</v>
      </c>
      <c r="I288" s="383">
        <f t="shared" si="140"/>
      </c>
      <c r="J288" s="368">
        <f t="shared" si="255"/>
      </c>
      <c r="K288" s="382">
        <v>11</v>
      </c>
      <c r="L288" s="368">
        <f t="shared" si="559"/>
      </c>
      <c r="M288" s="382">
        <v>0</v>
      </c>
      <c r="N288" s="384">
        <f t="shared" si="363"/>
      </c>
      <c r="O288" s="382">
        <v>3</v>
      </c>
      <c r="P288" s="384">
        <f t="shared" si="1042"/>
      </c>
      <c r="Q288" s="385">
        <f>(M288+M289)/(O288+O289)</f>
      </c>
      <c r="R288" s="382">
        <v>12</v>
      </c>
      <c r="S288" s="385">
        <f>(O288+O289)/(K288+K289)</f>
      </c>
      <c r="T288" s="382">
        <v>5</v>
      </c>
      <c r="U288" s="386">
        <f>F288/T288</f>
      </c>
      <c r="V288" s="378">
        <f>(F288+4*500)/T288</f>
      </c>
      <c r="W288" s="368">
        <v>2324.4000000000015</v>
      </c>
      <c r="X288" s="378">
        <f>W288/T288</f>
      </c>
      <c r="Y288" s="385">
        <f>T288/R288</f>
      </c>
      <c r="Z288" s="378">
        <f>W288/F288</f>
      </c>
      <c r="AA288" s="378">
        <f>W288/(F288+500)</f>
      </c>
      <c r="AB288" s="382">
        <v>2</v>
      </c>
      <c r="AC288" s="382">
        <v>744</v>
      </c>
      <c r="AD288" s="385">
        <f>AB288/T288</f>
      </c>
      <c r="AE288" s="378">
        <f>(W288-AC288)/(F288+500)</f>
      </c>
      <c r="AF288" s="378" t="s">
        <v>371</v>
      </c>
    </row>
    <row customHeight="true" ht="22.61904761904762" r="289">
      <c r="A289" s="419"/>
      <c r="B289" s="422"/>
      <c r="C289" s="420"/>
      <c r="D289" s="379" t="s">
        <v>372</v>
      </c>
      <c r="E289" s="382">
        <v>2330.6</v>
      </c>
      <c r="F289" s="381"/>
      <c r="G289" s="382">
        <v>19969</v>
      </c>
      <c r="H289" s="423">
        <v>672</v>
      </c>
      <c r="I289" s="383">
        <f t="shared" si="140"/>
      </c>
      <c r="J289" s="368">
        <f t="shared" si="255"/>
      </c>
      <c r="K289" s="382">
        <v>44</v>
      </c>
      <c r="L289" s="368">
        <f t="shared" si="559"/>
      </c>
      <c r="M289" s="382">
        <v>3</v>
      </c>
      <c r="N289" s="384">
        <f t="shared" si="363"/>
      </c>
      <c r="O289" s="382">
        <v>4</v>
      </c>
      <c r="P289" s="384">
        <f t="shared" si="1042"/>
      </c>
      <c r="Q289" s="385"/>
      <c r="R289" s="382"/>
      <c r="S289" s="385"/>
      <c r="T289" s="382"/>
      <c r="U289" s="386"/>
      <c r="V289" s="378"/>
      <c r="W289" s="368"/>
      <c r="X289" s="378"/>
      <c r="Y289" s="385"/>
      <c r="Z289" s="378"/>
      <c r="AA289" s="378"/>
      <c r="AB289" s="382"/>
      <c r="AC289" s="382"/>
      <c r="AD289" s="385"/>
      <c r="AE289" s="378"/>
      <c r="AF289" s="421" t="s">
        <v>403</v>
      </c>
    </row>
    <row customHeight="true" ht="22.61904761904762" r="290">
      <c r="A290" s="419"/>
      <c r="B290" s="407" t="s">
        <v>381</v>
      </c>
      <c r="C290" s="420" t="s">
        <v>380</v>
      </c>
      <c r="D290" s="379" t="s">
        <v>370</v>
      </c>
      <c r="E290" s="382">
        <v>507.41</v>
      </c>
      <c r="F290" s="381">
        <f>E290+E291</f>
      </c>
      <c r="G290" s="382">
        <v>2634</v>
      </c>
      <c r="H290" s="382">
        <v>70</v>
      </c>
      <c r="I290" s="383">
        <f t="shared" si="140"/>
      </c>
      <c r="J290" s="368">
        <f t="shared" si="255"/>
      </c>
      <c r="K290" s="382">
        <v>6</v>
      </c>
      <c r="L290" s="368">
        <f t="shared" si="559"/>
      </c>
      <c r="M290" s="382">
        <v>2</v>
      </c>
      <c r="N290" s="384">
        <f t="shared" si="363"/>
      </c>
      <c r="O290" s="382">
        <v>2</v>
      </c>
      <c r="P290" s="384">
        <f t="shared" si="1042"/>
      </c>
      <c r="Q290" s="385">
        <f>(M290+M291)/(O290+O291)</f>
      </c>
      <c r="R290" s="382">
        <v>10</v>
      </c>
      <c r="S290" s="385">
        <f>(O290+O291)/(K290+K291)</f>
      </c>
      <c r="T290" s="382">
        <v>5</v>
      </c>
      <c r="U290" s="386">
        <f>F290/T290</f>
      </c>
      <c r="V290" s="378">
        <f>(F290+4*500)/T290</f>
      </c>
      <c r="W290" s="368">
        <v>5016</v>
      </c>
      <c r="X290" s="378">
        <f>W290/T290</f>
      </c>
      <c r="Y290" s="385">
        <f>T290/R290</f>
      </c>
      <c r="Z290" s="378">
        <f>W290/F290</f>
      </c>
      <c r="AA290" s="378">
        <f>W290/(F290+500)</f>
      </c>
      <c r="AB290" s="382">
        <v>1</v>
      </c>
      <c r="AC290" s="382">
        <v>444</v>
      </c>
      <c r="AD290" s="385">
        <f>AB290/T290</f>
      </c>
      <c r="AE290" s="378">
        <f>(W290-AC290)/(F290+500)</f>
      </c>
      <c r="AF290" s="378" t="s">
        <v>371</v>
      </c>
    </row>
    <row customHeight="true" ht="22.61904761904762" r="291">
      <c r="A291" s="419"/>
      <c r="B291" s="407"/>
      <c r="C291" s="420"/>
      <c r="D291" s="379" t="s">
        <v>372</v>
      </c>
      <c r="E291" s="382">
        <v>2537.83</v>
      </c>
      <c r="F291" s="381"/>
      <c r="G291" s="382">
        <v>20829</v>
      </c>
      <c r="H291" s="423">
        <v>776</v>
      </c>
      <c r="I291" s="383">
        <f t="shared" si="140"/>
      </c>
      <c r="J291" s="368">
        <f t="shared" si="255"/>
      </c>
      <c r="K291" s="382">
        <v>45</v>
      </c>
      <c r="L291" s="368">
        <f t="shared" si="559"/>
      </c>
      <c r="M291" s="382">
        <v>3</v>
      </c>
      <c r="N291" s="384">
        <f t="shared" si="363"/>
      </c>
      <c r="O291" s="382">
        <v>5</v>
      </c>
      <c r="P291" s="384">
        <f t="shared" si="1042"/>
      </c>
      <c r="Q291" s="385"/>
      <c r="R291" s="382"/>
      <c r="S291" s="385"/>
      <c r="T291" s="382"/>
      <c r="U291" s="386"/>
      <c r="V291" s="378"/>
      <c r="W291" s="368"/>
      <c r="X291" s="378"/>
      <c r="Y291" s="385"/>
      <c r="Z291" s="378"/>
      <c r="AA291" s="378"/>
      <c r="AB291" s="382"/>
      <c r="AC291" s="382"/>
      <c r="AD291" s="385"/>
      <c r="AE291" s="378"/>
      <c r="AF291" s="421" t="s">
        <v>403</v>
      </c>
    </row>
    <row customHeight="true" ht="22.61904761904762" r="292">
      <c r="A292" s="419"/>
      <c r="B292" s="422" t="s">
        <v>382</v>
      </c>
      <c r="C292" s="420" t="s">
        <v>380</v>
      </c>
      <c r="D292" s="379" t="s">
        <v>370</v>
      </c>
      <c r="E292" s="382">
        <v>1035.86</v>
      </c>
      <c r="F292" s="381">
        <f>E292+E293</f>
      </c>
      <c r="G292" s="382">
        <v>5567</v>
      </c>
      <c r="H292" s="382">
        <v>128</v>
      </c>
      <c r="I292" s="383">
        <f t="shared" si="140"/>
      </c>
      <c r="J292" s="368">
        <f t="shared" si="255"/>
      </c>
      <c r="K292" s="382">
        <v>17</v>
      </c>
      <c r="L292" s="368">
        <f t="shared" si="559"/>
      </c>
      <c r="M292" s="382">
        <v>1</v>
      </c>
      <c r="N292" s="384">
        <f t="shared" si="363"/>
      </c>
      <c r="O292" s="382">
        <v>2</v>
      </c>
      <c r="P292" s="384">
        <f t="shared" si="1042"/>
      </c>
      <c r="Q292" s="385">
        <f>(M292+M293)/(O292+O293)</f>
      </c>
      <c r="R292" s="382">
        <v>9</v>
      </c>
      <c r="S292" s="385">
        <f>(O292+O293)/(K292+K293)</f>
      </c>
      <c r="T292" s="382">
        <v>7</v>
      </c>
      <c r="U292" s="386">
        <f>F292/T292</f>
      </c>
      <c r="V292" s="378">
        <f>(F292+4*500)/T292</f>
      </c>
      <c r="W292" s="368">
        <v>7497.399999999998</v>
      </c>
      <c r="X292" s="378">
        <f>W292/T292</f>
      </c>
      <c r="Y292" s="385">
        <f>T292/R292</f>
      </c>
      <c r="Z292" s="378">
        <f>W292/F292</f>
      </c>
      <c r="AA292" s="378">
        <f>W292/(F292+500)</f>
      </c>
      <c r="AB292" s="382">
        <v>1</v>
      </c>
      <c r="AC292" s="382">
        <v>1344</v>
      </c>
      <c r="AD292" s="385">
        <f>AB292/T292</f>
      </c>
      <c r="AE292" s="378">
        <f>(W292-AC292)/(F292+500)</f>
      </c>
      <c r="AF292" s="378" t="s">
        <v>371</v>
      </c>
    </row>
    <row customHeight="true" ht="22.61904761904762" r="293">
      <c r="A293" s="419"/>
      <c r="B293" s="422"/>
      <c r="C293" s="420"/>
      <c r="D293" s="379" t="s">
        <v>372</v>
      </c>
      <c r="E293" s="382">
        <v>2936.81</v>
      </c>
      <c r="F293" s="381"/>
      <c r="G293" s="382">
        <v>23394</v>
      </c>
      <c r="H293" s="423">
        <v>1036</v>
      </c>
      <c r="I293" s="383">
        <f t="shared" si="140"/>
      </c>
      <c r="J293" s="368">
        <f t="shared" si="255"/>
      </c>
      <c r="K293" s="382">
        <v>61</v>
      </c>
      <c r="L293" s="368">
        <f t="shared" si="559"/>
      </c>
      <c r="M293" s="382">
        <v>4</v>
      </c>
      <c r="N293" s="384">
        <f t="shared" si="363"/>
      </c>
      <c r="O293" s="382">
        <v>4</v>
      </c>
      <c r="P293" s="384">
        <f t="shared" si="1042"/>
      </c>
      <c r="Q293" s="385"/>
      <c r="R293" s="382"/>
      <c r="S293" s="385"/>
      <c r="T293" s="382"/>
      <c r="U293" s="386"/>
      <c r="V293" s="378"/>
      <c r="W293" s="368"/>
      <c r="X293" s="378"/>
      <c r="Y293" s="385"/>
      <c r="Z293" s="378"/>
      <c r="AA293" s="378"/>
      <c r="AB293" s="382"/>
      <c r="AC293" s="382"/>
      <c r="AD293" s="385"/>
      <c r="AE293" s="378"/>
      <c r="AF293" s="421" t="s">
        <v>403</v>
      </c>
    </row>
    <row customHeight="true" ht="22.61904761904762" r="294">
      <c r="A294" s="419"/>
      <c r="B294" s="370" t="s">
        <v>378</v>
      </c>
      <c r="C294" s="370"/>
      <c r="D294" s="370"/>
      <c r="E294" s="366">
        <f>SUM(E286:E293)</f>
      </c>
      <c r="F294" s="366">
        <f>SUM(F286:F293)</f>
      </c>
      <c r="G294" s="366">
        <f>SUM(G286:G293)</f>
      </c>
      <c r="H294" s="366">
        <f>SUM(H286:H293)</f>
      </c>
      <c r="I294" s="371">
        <f t="shared" si="140"/>
      </c>
      <c r="J294" s="367">
        <f t="shared" si="255"/>
      </c>
      <c r="K294" s="366">
        <f>SUM(K286:K293)</f>
      </c>
      <c r="L294" s="367">
        <f t="shared" si="559"/>
      </c>
      <c r="M294" s="366">
        <f>SUM(M286:M293)</f>
      </c>
      <c r="N294" s="372">
        <f t="shared" si="363"/>
      </c>
      <c r="O294" s="366">
        <f>SUM(O286:O293)</f>
      </c>
      <c r="P294" s="372">
        <f t="shared" si="1042"/>
      </c>
      <c r="Q294" s="373">
        <f>M294/O294</f>
      </c>
      <c r="R294" s="366">
        <f>SUM(R286:R293)</f>
      </c>
      <c r="S294" s="373">
        <f>(O294+O294)/(K294+K294)</f>
      </c>
      <c r="T294" s="366">
        <f>SUM(T286:T293)</f>
      </c>
      <c r="U294" s="374">
        <f t="shared" ref="U294:U295" si="30">F294/T294</f>
      </c>
      <c r="V294" s="375">
        <f t="shared" ref="V294:V295" si="610">(F294+4*500)/T294</f>
      </c>
      <c r="W294" s="367">
        <f>SUM(W286:W293)</f>
      </c>
      <c r="X294" s="376">
        <f t="shared" ref="X294:X295" si="664">W294/T294</f>
      </c>
      <c r="Y294" s="373">
        <f t="shared" ref="Y294:Y295" si="798">T294/R294</f>
      </c>
      <c r="Z294" s="375">
        <f t="shared" ref="Z294:Z295" si="932">W294/F294</f>
      </c>
      <c r="AA294" s="375">
        <f>W294/(F294+COUNT(W286:W293)*500)</f>
      </c>
      <c r="AB294" s="366">
        <f>SUM(AB286:AB293)</f>
      </c>
      <c r="AC294" s="366">
        <f>SUM(AC286:AC293)</f>
      </c>
      <c r="AD294" s="373">
        <f t="shared" ref="AD294:AD295" si="449">AB294/T294</f>
      </c>
      <c r="AE294" s="377">
        <f>(W294-AC294)/(F294+COUNT(W286:W293)*500)</f>
      </c>
      <c r="AF294" s="378"/>
    </row>
    <row customHeight="true" ht="22.61904761904762" r="295">
      <c r="A295" s="419"/>
      <c r="B295" s="422" t="s">
        <v>383</v>
      </c>
      <c r="C295" s="420" t="s">
        <v>369</v>
      </c>
      <c r="D295" s="379" t="s">
        <v>370</v>
      </c>
      <c r="E295" s="382">
        <v>1237.56</v>
      </c>
      <c r="F295" s="381">
        <f>E295+E296</f>
      </c>
      <c r="G295" s="382">
        <v>6468</v>
      </c>
      <c r="H295" s="382">
        <v>117</v>
      </c>
      <c r="I295" s="383">
        <f t="shared" si="140"/>
      </c>
      <c r="J295" s="368">
        <f t="shared" si="255"/>
      </c>
      <c r="K295" s="382">
        <v>19</v>
      </c>
      <c r="L295" s="368">
        <f t="shared" si="559"/>
      </c>
      <c r="M295" s="382">
        <v>2</v>
      </c>
      <c r="N295" s="384">
        <f t="shared" si="363"/>
      </c>
      <c r="O295" s="382">
        <v>2</v>
      </c>
      <c r="P295" s="384">
        <f t="shared" si="1042"/>
      </c>
      <c r="Q295" s="385">
        <f>(M295+M296)/(O295+O296)</f>
      </c>
      <c r="R295" s="382">
        <v>12</v>
      </c>
      <c r="S295" s="385">
        <f>(O295+O296)/(K295+K296)</f>
      </c>
      <c r="T295" s="382">
        <v>4</v>
      </c>
      <c r="U295" s="386">
        <f t="shared" si="30"/>
      </c>
      <c r="V295" s="378">
        <f t="shared" si="610"/>
      </c>
      <c r="W295" s="368">
        <v>2820</v>
      </c>
      <c r="X295" s="378">
        <f t="shared" si="664"/>
      </c>
      <c r="Y295" s="385">
        <f t="shared" si="798"/>
      </c>
      <c r="Z295" s="378">
        <f t="shared" si="932"/>
      </c>
      <c r="AA295" s="378">
        <f>W295/(F295+500)</f>
      </c>
      <c r="AB295" s="382">
        <v>2</v>
      </c>
      <c r="AC295" s="382">
        <v>1087</v>
      </c>
      <c r="AD295" s="385">
        <f t="shared" si="449"/>
      </c>
      <c r="AE295" s="378">
        <f>(W295-AC295)/(F295+500)</f>
      </c>
      <c r="AF295" s="378" t="s">
        <v>371</v>
      </c>
    </row>
    <row customHeight="true" ht="22.61904761904762" r="296">
      <c r="A296" s="419"/>
      <c r="B296" s="422"/>
      <c r="C296" s="420"/>
      <c r="D296" s="379" t="s">
        <v>372</v>
      </c>
      <c r="E296" s="382">
        <v>3001.54</v>
      </c>
      <c r="F296" s="381"/>
      <c r="G296" s="382">
        <v>23469</v>
      </c>
      <c r="H296" s="382">
        <v>998</v>
      </c>
      <c r="I296" s="383">
        <f t="shared" si="140"/>
      </c>
      <c r="J296" s="368">
        <f t="shared" si="255"/>
      </c>
      <c r="K296" s="382">
        <v>67</v>
      </c>
      <c r="L296" s="368">
        <f t="shared" si="559"/>
      </c>
      <c r="M296" s="382">
        <v>2</v>
      </c>
      <c r="N296" s="384">
        <f t="shared" si="363"/>
      </c>
      <c r="O296" s="382">
        <v>9</v>
      </c>
      <c r="P296" s="384">
        <f t="shared" si="1042"/>
      </c>
      <c r="Q296" s="385"/>
      <c r="R296" s="382"/>
      <c r="S296" s="385"/>
      <c r="T296" s="382"/>
      <c r="U296" s="386"/>
      <c r="V296" s="378"/>
      <c r="W296" s="368"/>
      <c r="X296" s="378"/>
      <c r="Y296" s="385"/>
      <c r="Z296" s="378"/>
      <c r="AA296" s="378"/>
      <c r="AB296" s="382"/>
      <c r="AC296" s="382"/>
      <c r="AD296" s="385"/>
      <c r="AE296" s="378"/>
      <c r="AF296" s="421" t="s">
        <v>403</v>
      </c>
    </row>
    <row customHeight="true" ht="22.61904761904762" r="297">
      <c r="A297" s="419"/>
      <c r="B297" s="422" t="s">
        <v>385</v>
      </c>
      <c r="C297" s="420" t="s">
        <v>369</v>
      </c>
      <c r="D297" s="379" t="s">
        <v>370</v>
      </c>
      <c r="E297" s="380">
        <v>1337.96</v>
      </c>
      <c r="F297" s="381">
        <f>E297+E298</f>
      </c>
      <c r="G297" s="380">
        <v>7037</v>
      </c>
      <c r="H297" s="382">
        <v>96</v>
      </c>
      <c r="I297" s="383">
        <f t="shared" si="140"/>
      </c>
      <c r="J297" s="368">
        <f t="shared" si="255"/>
      </c>
      <c r="K297" s="382">
        <v>12</v>
      </c>
      <c r="L297" s="368">
        <f t="shared" si="559"/>
      </c>
      <c r="M297" s="382">
        <v>2</v>
      </c>
      <c r="N297" s="384">
        <f t="shared" si="363"/>
      </c>
      <c r="O297" s="382">
        <v>2</v>
      </c>
      <c r="P297" s="384">
        <f t="shared" si="1042"/>
      </c>
      <c r="Q297" s="385">
        <f>(M297+M298)/(O297+O298)</f>
      </c>
      <c r="R297" s="382">
        <v>13</v>
      </c>
      <c r="S297" s="385">
        <f>(O297+O298)/(K297+K298)</f>
      </c>
      <c r="T297" s="382">
        <v>7</v>
      </c>
      <c r="U297" s="386">
        <f>F297/T297</f>
      </c>
      <c r="V297" s="378">
        <f>(F297+4*500)/T297</f>
      </c>
      <c r="W297" s="368">
        <v>8480.200000000004</v>
      </c>
      <c r="X297" s="378">
        <f>W297/T297</f>
      </c>
      <c r="Y297" s="385">
        <f>T297/R297</f>
      </c>
      <c r="Z297" s="378">
        <f>W297/F297</f>
      </c>
      <c r="AA297" s="378">
        <f>W297/(F297+500)</f>
      </c>
      <c r="AB297" s="382">
        <v>1</v>
      </c>
      <c r="AC297" s="382">
        <v>331</v>
      </c>
      <c r="AD297" s="385">
        <f>AB297/T297</f>
      </c>
      <c r="AE297" s="378">
        <f>(W297-AC297)/(F297+500)</f>
      </c>
      <c r="AF297" s="378" t="s">
        <v>371</v>
      </c>
    </row>
    <row customHeight="true" ht="22.61904761904762" r="298">
      <c r="A298" s="419"/>
      <c r="B298" s="422"/>
      <c r="C298" s="420"/>
      <c r="D298" s="379" t="s">
        <v>372</v>
      </c>
      <c r="E298" s="380">
        <v>3186.25</v>
      </c>
      <c r="F298" s="381"/>
      <c r="G298" s="380">
        <v>20896</v>
      </c>
      <c r="H298" s="382">
        <v>1024</v>
      </c>
      <c r="I298" s="383">
        <f t="shared" si="140"/>
      </c>
      <c r="J298" s="368">
        <f t="shared" si="255"/>
      </c>
      <c r="K298" s="382">
        <v>72</v>
      </c>
      <c r="L298" s="368">
        <f t="shared" si="559"/>
      </c>
      <c r="M298" s="382">
        <v>3</v>
      </c>
      <c r="N298" s="384">
        <f t="shared" si="363"/>
      </c>
      <c r="O298" s="382">
        <v>5</v>
      </c>
      <c r="P298" s="384">
        <f t="shared" si="1042"/>
      </c>
      <c r="Q298" s="385"/>
      <c r="R298" s="382"/>
      <c r="S298" s="385"/>
      <c r="T298" s="382"/>
      <c r="U298" s="386"/>
      <c r="V298" s="378"/>
      <c r="W298" s="368"/>
      <c r="X298" s="378"/>
      <c r="Y298" s="385"/>
      <c r="Z298" s="378"/>
      <c r="AA298" s="378"/>
      <c r="AB298" s="382"/>
      <c r="AC298" s="382"/>
      <c r="AD298" s="385"/>
      <c r="AE298" s="378"/>
      <c r="AF298" s="421" t="s">
        <v>403</v>
      </c>
    </row>
    <row customHeight="true" ht="22.61904761904762" r="299">
      <c r="A299" s="419"/>
      <c r="B299" s="422" t="s">
        <v>386</v>
      </c>
      <c r="C299" s="420" t="s">
        <v>369</v>
      </c>
      <c r="D299" s="379" t="s">
        <v>370</v>
      </c>
      <c r="E299" s="380">
        <v>1240.22</v>
      </c>
      <c r="F299" s="381">
        <f>E299+E300</f>
      </c>
      <c r="G299" s="380">
        <v>7872</v>
      </c>
      <c r="H299" s="382">
        <v>86</v>
      </c>
      <c r="I299" s="383">
        <f t="shared" si="140"/>
      </c>
      <c r="J299" s="368">
        <f t="shared" si="255"/>
      </c>
      <c r="K299" s="382">
        <v>5</v>
      </c>
      <c r="L299" s="368">
        <f t="shared" si="559"/>
      </c>
      <c r="M299" s="382">
        <v>0</v>
      </c>
      <c r="N299" s="384">
        <f t="shared" si="363"/>
      </c>
      <c r="O299" s="382">
        <v>0</v>
      </c>
      <c r="P299" s="384">
        <f t="shared" si="1042"/>
      </c>
      <c r="Q299" s="385">
        <f>(M299+M300)/(O299+O300)</f>
      </c>
      <c r="R299" s="382">
        <v>17</v>
      </c>
      <c r="S299" s="385">
        <f>(O299+O300)/(K299+K300)</f>
      </c>
      <c r="T299" s="382">
        <v>6</v>
      </c>
      <c r="U299" s="386">
        <f>F299/T299</f>
      </c>
      <c r="V299" s="378">
        <f>(F299+4*500)/T299</f>
      </c>
      <c r="W299" s="368">
        <v>8139.5999999999985</v>
      </c>
      <c r="X299" s="378">
        <f>W299/T299</f>
      </c>
      <c r="Y299" s="385">
        <f>T299/R299</f>
      </c>
      <c r="Z299" s="378">
        <f>W299/F299</f>
      </c>
      <c r="AA299" s="378">
        <f>W299/(F299+500)</f>
      </c>
      <c r="AB299" s="382">
        <v>1</v>
      </c>
      <c r="AC299" s="382">
        <v>1692</v>
      </c>
      <c r="AD299" s="385">
        <f>AB299/T299</f>
      </c>
      <c r="AE299" s="378">
        <f>(W299-AC299)/(F299+500)</f>
      </c>
      <c r="AF299" s="378" t="s">
        <v>387</v>
      </c>
    </row>
    <row customHeight="true" ht="22.61904761904762" r="300">
      <c r="A300" s="419"/>
      <c r="B300" s="422"/>
      <c r="C300" s="420"/>
      <c r="D300" s="379" t="s">
        <v>372</v>
      </c>
      <c r="E300" s="380">
        <v>2320.33</v>
      </c>
      <c r="F300" s="381"/>
      <c r="G300" s="380">
        <v>19111</v>
      </c>
      <c r="H300" s="423">
        <v>767</v>
      </c>
      <c r="I300" s="383">
        <f t="shared" si="140"/>
      </c>
      <c r="J300" s="368">
        <f t="shared" si="255"/>
      </c>
      <c r="K300" s="382">
        <v>52</v>
      </c>
      <c r="L300" s="368">
        <f t="shared" si="559"/>
      </c>
      <c r="M300" s="382">
        <v>5</v>
      </c>
      <c r="N300" s="384">
        <f t="shared" si="363"/>
      </c>
      <c r="O300" s="382">
        <v>10</v>
      </c>
      <c r="P300" s="384">
        <f t="shared" si="1042"/>
      </c>
      <c r="Q300" s="385"/>
      <c r="R300" s="382"/>
      <c r="S300" s="385"/>
      <c r="T300" s="382"/>
      <c r="U300" s="386"/>
      <c r="V300" s="378"/>
      <c r="W300" s="368"/>
      <c r="X300" s="378"/>
      <c r="Y300" s="385"/>
      <c r="Z300" s="378"/>
      <c r="AA300" s="378"/>
      <c r="AB300" s="382"/>
      <c r="AC300" s="382"/>
      <c r="AD300" s="385"/>
      <c r="AE300" s="378"/>
      <c r="AF300" s="378" t="s">
        <v>388</v>
      </c>
    </row>
    <row customHeight="true" ht="22.61904761904762" r="301">
      <c r="A301" s="419"/>
      <c r="B301" s="422" t="s">
        <v>389</v>
      </c>
      <c r="C301" s="420" t="s">
        <v>369</v>
      </c>
      <c r="D301" s="379" t="s">
        <v>370</v>
      </c>
      <c r="E301" s="382">
        <v>899.9</v>
      </c>
      <c r="F301" s="381">
        <f>E301+E302</f>
      </c>
      <c r="G301" s="380">
        <v>5561</v>
      </c>
      <c r="H301" s="382">
        <v>62</v>
      </c>
      <c r="I301" s="383">
        <f t="shared" si="140"/>
      </c>
      <c r="J301" s="368">
        <f t="shared" si="255"/>
      </c>
      <c r="K301" s="382">
        <v>3</v>
      </c>
      <c r="L301" s="368">
        <f t="shared" si="559"/>
      </c>
      <c r="M301" s="382">
        <v>0</v>
      </c>
      <c r="N301" s="384">
        <f t="shared" si="363"/>
      </c>
      <c r="O301" s="382">
        <v>1</v>
      </c>
      <c r="P301" s="384">
        <f t="shared" si="1042"/>
      </c>
      <c r="Q301" s="385">
        <f>(M301+M302)/(O301+O302)</f>
      </c>
      <c r="R301" s="382">
        <v>8</v>
      </c>
      <c r="S301" s="385">
        <f>(O301+O302)/(K301+K302)</f>
      </c>
      <c r="T301" s="382">
        <v>2</v>
      </c>
      <c r="U301" s="386">
        <f>F301/T301</f>
      </c>
      <c r="V301" s="378">
        <f>(F301+4*500)/T301</f>
      </c>
      <c r="W301" s="368">
        <v>3432</v>
      </c>
      <c r="X301" s="378">
        <f>W301/T301</f>
      </c>
      <c r="Y301" s="385">
        <f>T301/R301</f>
      </c>
      <c r="Z301" s="378">
        <f>W301/F301</f>
      </c>
      <c r="AA301" s="378">
        <f>W301/(F301+500)</f>
      </c>
      <c r="AB301" s="382">
        <v>1</v>
      </c>
      <c r="AC301" s="382">
        <v>2088</v>
      </c>
      <c r="AD301" s="385">
        <f>AB301/T301</f>
      </c>
      <c r="AE301" s="378">
        <f>(W301-AC301)/(F301+500)</f>
      </c>
      <c r="AF301" s="378" t="s">
        <v>387</v>
      </c>
    </row>
    <row customHeight="true" ht="22.61904761904762" r="302">
      <c r="A302" s="419"/>
      <c r="B302" s="422"/>
      <c r="C302" s="420"/>
      <c r="D302" s="379" t="s">
        <v>372</v>
      </c>
      <c r="E302" s="380">
        <v>1916.34</v>
      </c>
      <c r="F302" s="381"/>
      <c r="G302" s="380">
        <v>17649</v>
      </c>
      <c r="H302" s="423">
        <v>736</v>
      </c>
      <c r="I302" s="383">
        <f t="shared" si="140"/>
      </c>
      <c r="J302" s="368">
        <f t="shared" si="255"/>
      </c>
      <c r="K302" s="382">
        <v>33</v>
      </c>
      <c r="L302" s="368">
        <f t="shared" si="559"/>
      </c>
      <c r="M302" s="382">
        <v>1</v>
      </c>
      <c r="N302" s="384">
        <f t="shared" si="363"/>
      </c>
      <c r="O302" s="382">
        <v>4</v>
      </c>
      <c r="P302" s="384">
        <f t="shared" si="1042"/>
      </c>
      <c r="Q302" s="385"/>
      <c r="R302" s="382"/>
      <c r="S302" s="385"/>
      <c r="T302" s="382"/>
      <c r="U302" s="386"/>
      <c r="V302" s="378"/>
      <c r="W302" s="368"/>
      <c r="X302" s="378"/>
      <c r="Y302" s="385"/>
      <c r="Z302" s="378"/>
      <c r="AA302" s="378"/>
      <c r="AB302" s="382"/>
      <c r="AC302" s="382"/>
      <c r="AD302" s="385"/>
      <c r="AE302" s="378"/>
      <c r="AF302" s="378" t="s">
        <v>388</v>
      </c>
    </row>
    <row customHeight="true" ht="22.61904761904762" r="303">
      <c r="A303" s="419"/>
      <c r="B303" s="370" t="s">
        <v>378</v>
      </c>
      <c r="C303" s="370"/>
      <c r="D303" s="370"/>
      <c r="E303" s="366">
        <f>SUM(E295:E302)</f>
      </c>
      <c r="F303" s="366">
        <f>SUM(F295:F302)</f>
      </c>
      <c r="G303" s="366">
        <f>SUM(G295:G302)</f>
      </c>
      <c r="H303" s="366">
        <f>SUM(H295:H302)</f>
      </c>
      <c r="I303" s="371">
        <f t="shared" si="140"/>
      </c>
      <c r="J303" s="367">
        <f t="shared" si="255"/>
      </c>
      <c r="K303" s="366">
        <f>SUM(K295:K302)</f>
      </c>
      <c r="L303" s="367">
        <f t="shared" si="559"/>
      </c>
      <c r="M303" s="366">
        <f>SUM(M295:M302)</f>
      </c>
      <c r="N303" s="372">
        <f t="shared" si="363"/>
      </c>
      <c r="O303" s="366">
        <f>SUM(O295:O302)</f>
      </c>
      <c r="P303" s="372">
        <f t="shared" si="1042"/>
      </c>
      <c r="Q303" s="373">
        <f>M303/O303</f>
      </c>
      <c r="R303" s="366">
        <f>SUM(R295:R302)</f>
      </c>
      <c r="S303" s="373">
        <f>(O303+O303)/(K303+K303)</f>
      </c>
      <c r="T303" s="366">
        <f>SUM(T295:T302)</f>
      </c>
      <c r="U303" s="374">
        <f t="shared" ref="U303:U304" si="31">F303/T303</f>
      </c>
      <c r="V303" s="375">
        <f t="shared" ref="V303:V304" si="611">(F303+4*500)/T303</f>
      </c>
      <c r="W303" s="367">
        <f>SUM(W295:W302)</f>
      </c>
      <c r="X303" s="376">
        <f t="shared" ref="X303:X304" si="665">W303/T303</f>
      </c>
      <c r="Y303" s="373">
        <f t="shared" ref="Y303:Y304" si="799">T303/R303</f>
      </c>
      <c r="Z303" s="375">
        <f t="shared" ref="Z303:Z304" si="933">W303/F303</f>
      </c>
      <c r="AA303" s="375">
        <f>W303/(F303+COUNT(W295:W302)*500)</f>
      </c>
      <c r="AB303" s="366">
        <f>SUM(AB295:AB302)</f>
      </c>
      <c r="AC303" s="366">
        <f>SUM(AC295:AC302)</f>
      </c>
      <c r="AD303" s="373">
        <f t="shared" ref="AD303:AD304" si="450">AB303/T303</f>
      </c>
      <c r="AE303" s="377">
        <f>(W303-AC303)/(F303+COUNT(W295:W302)*500)</f>
      </c>
      <c r="AF303" s="378"/>
    </row>
    <row customHeight="true" ht="22.61904761904762" r="304">
      <c r="A304" s="419"/>
      <c r="B304" s="422" t="s">
        <v>390</v>
      </c>
      <c r="C304" s="420" t="s">
        <v>405</v>
      </c>
      <c r="D304" s="379" t="s">
        <v>370</v>
      </c>
      <c r="E304" s="380">
        <v>122.08</v>
      </c>
      <c r="F304" s="381">
        <f>E304+E305</f>
      </c>
      <c r="G304" s="382">
        <v>1090</v>
      </c>
      <c r="H304" s="382">
        <v>8</v>
      </c>
      <c r="I304" s="383">
        <f t="shared" si="140"/>
      </c>
      <c r="J304" s="368">
        <f t="shared" si="255"/>
      </c>
      <c r="K304" s="382">
        <v>2</v>
      </c>
      <c r="L304" s="368">
        <f t="shared" si="559"/>
      </c>
      <c r="M304" s="382">
        <v>0</v>
      </c>
      <c r="N304" s="384">
        <f t="shared" si="363"/>
      </c>
      <c r="O304" s="382">
        <v>0</v>
      </c>
      <c r="P304" s="384">
        <f t="shared" si="1042"/>
      </c>
      <c r="Q304" s="385">
        <f>(M304+M305)/(O304+O305)</f>
      </c>
      <c r="R304" s="382">
        <v>3</v>
      </c>
      <c r="S304" s="385">
        <f>(O304+O305)/(K304+K305)</f>
      </c>
      <c r="T304" s="382">
        <v>0</v>
      </c>
      <c r="U304" s="386">
        <f t="shared" si="31"/>
      </c>
      <c r="V304" s="378">
        <f t="shared" si="611"/>
      </c>
      <c r="W304" s="387">
        <v>0</v>
      </c>
      <c r="X304" s="378">
        <f t="shared" si="665"/>
      </c>
      <c r="Y304" s="385">
        <f t="shared" si="799"/>
      </c>
      <c r="Z304" s="378">
        <f t="shared" si="933"/>
      </c>
      <c r="AA304" s="378">
        <f>W304/(F304+500)</f>
      </c>
      <c r="AB304" s="382">
        <v>0</v>
      </c>
      <c r="AC304" s="382">
        <v>0</v>
      </c>
      <c r="AD304" s="385">
        <f t="shared" si="450"/>
      </c>
      <c r="AE304" s="378">
        <f>(W304-AC304)/(F304+500)</f>
      </c>
      <c r="AF304" s="378" t="s">
        <v>387</v>
      </c>
    </row>
    <row customHeight="true" ht="22.61904761904762" r="305">
      <c r="A305" s="419"/>
      <c r="B305" s="422"/>
      <c r="C305" s="420"/>
      <c r="D305" s="379" t="s">
        <v>372</v>
      </c>
      <c r="E305" s="382">
        <v>801.8</v>
      </c>
      <c r="F305" s="381"/>
      <c r="G305" s="382">
        <v>7394</v>
      </c>
      <c r="H305" s="382">
        <v>328</v>
      </c>
      <c r="I305" s="383">
        <f t="shared" si="140"/>
      </c>
      <c r="J305" s="368">
        <f t="shared" si="255"/>
      </c>
      <c r="K305" s="382">
        <v>17</v>
      </c>
      <c r="L305" s="368">
        <f t="shared" si="559"/>
      </c>
      <c r="M305" s="382">
        <v>0</v>
      </c>
      <c r="N305" s="384">
        <f t="shared" si="363"/>
      </c>
      <c r="O305" s="382">
        <v>3</v>
      </c>
      <c r="P305" s="384">
        <f t="shared" si="1042"/>
      </c>
      <c r="Q305" s="385"/>
      <c r="R305" s="382"/>
      <c r="S305" s="385"/>
      <c r="T305" s="382"/>
      <c r="U305" s="386"/>
      <c r="V305" s="378"/>
      <c r="W305" s="387"/>
      <c r="X305" s="378"/>
      <c r="Y305" s="385"/>
      <c r="Z305" s="378"/>
      <c r="AA305" s="378"/>
      <c r="AB305" s="382"/>
      <c r="AC305" s="382"/>
      <c r="AD305" s="385"/>
      <c r="AE305" s="378"/>
      <c r="AF305" s="378" t="s">
        <v>388</v>
      </c>
    </row>
    <row customHeight="true" ht="22.61904761904762" r="306">
      <c r="A306" s="419"/>
      <c r="B306" s="422" t="s">
        <v>392</v>
      </c>
      <c r="C306" s="420" t="s">
        <v>405</v>
      </c>
      <c r="D306" s="379" t="s">
        <v>370</v>
      </c>
      <c r="E306" s="382">
        <v>326.03</v>
      </c>
      <c r="F306" s="381">
        <f>E306+E307</f>
      </c>
      <c r="G306" s="382">
        <v>1878</v>
      </c>
      <c r="H306" s="382">
        <v>27</v>
      </c>
      <c r="I306" s="383">
        <f t="shared" si="140"/>
      </c>
      <c r="J306" s="368">
        <f t="shared" si="255"/>
      </c>
      <c r="K306" s="382">
        <v>2</v>
      </c>
      <c r="L306" s="368">
        <f t="shared" si="559"/>
      </c>
      <c r="M306" s="382">
        <v>0</v>
      </c>
      <c r="N306" s="384">
        <f t="shared" si="363"/>
      </c>
      <c r="O306" s="382">
        <v>0</v>
      </c>
      <c r="P306" s="384">
        <f t="shared" si="1042"/>
      </c>
      <c r="Q306" s="385">
        <f>(M306+M307)/(O306+O307)</f>
      </c>
      <c r="R306" s="382">
        <v>10</v>
      </c>
      <c r="S306" s="385">
        <f>(O306+O307)/(K306+K307)</f>
      </c>
      <c r="T306" s="382">
        <v>4</v>
      </c>
      <c r="U306" s="386">
        <f>F306/T306</f>
      </c>
      <c r="V306" s="378">
        <f>(F306+4*500)/T306</f>
      </c>
      <c r="W306" s="387">
        <v>5146.8</v>
      </c>
      <c r="X306" s="378">
        <f>W306/T306</f>
      </c>
      <c r="Y306" s="385">
        <f>T306/R306</f>
      </c>
      <c r="Z306" s="378">
        <f>W306/F306</f>
      </c>
      <c r="AA306" s="378">
        <f>W306/(F306+500)</f>
      </c>
      <c r="AB306" s="382">
        <v>0</v>
      </c>
      <c r="AC306" s="382">
        <v>0</v>
      </c>
      <c r="AD306" s="385">
        <f>AB306/T306</f>
      </c>
      <c r="AE306" s="378">
        <f>(W306-AC306)/(F306+500)</f>
      </c>
      <c r="AF306" s="378" t="s">
        <v>387</v>
      </c>
    </row>
    <row customHeight="true" ht="22.61904761904762" r="307">
      <c r="A307" s="419"/>
      <c r="B307" s="422"/>
      <c r="C307" s="420"/>
      <c r="D307" s="379" t="s">
        <v>372</v>
      </c>
      <c r="E307" s="382">
        <v>2743.97</v>
      </c>
      <c r="F307" s="381"/>
      <c r="G307" s="382">
        <v>15012</v>
      </c>
      <c r="H307" s="382">
        <v>829</v>
      </c>
      <c r="I307" s="383">
        <f t="shared" si="140"/>
      </c>
      <c r="J307" s="368">
        <f t="shared" si="255"/>
      </c>
      <c r="K307" s="382">
        <v>44</v>
      </c>
      <c r="L307" s="368">
        <f t="shared" si="559"/>
      </c>
      <c r="M307" s="382">
        <v>3</v>
      </c>
      <c r="N307" s="384">
        <f t="shared" si="363"/>
      </c>
      <c r="O307" s="382">
        <v>9</v>
      </c>
      <c r="P307" s="384">
        <f t="shared" si="1042"/>
      </c>
      <c r="Q307" s="385"/>
      <c r="R307" s="382"/>
      <c r="S307" s="385"/>
      <c r="T307" s="382"/>
      <c r="U307" s="386"/>
      <c r="V307" s="378"/>
      <c r="W307" s="387"/>
      <c r="X307" s="378"/>
      <c r="Y307" s="385"/>
      <c r="Z307" s="378"/>
      <c r="AA307" s="378"/>
      <c r="AB307" s="382"/>
      <c r="AC307" s="382"/>
      <c r="AD307" s="385"/>
      <c r="AE307" s="378"/>
      <c r="AF307" s="378" t="s">
        <v>388</v>
      </c>
    </row>
    <row customHeight="true" ht="22.61904761904762" r="308">
      <c r="A308" s="419"/>
      <c r="B308" s="422" t="s">
        <v>393</v>
      </c>
      <c r="C308" s="420" t="s">
        <v>405</v>
      </c>
      <c r="D308" s="379" t="s">
        <v>370</v>
      </c>
      <c r="E308" s="382">
        <v>509.17</v>
      </c>
      <c r="F308" s="381">
        <f>E308+E309</f>
      </c>
      <c r="G308" s="382">
        <v>2450</v>
      </c>
      <c r="H308" s="382">
        <v>61</v>
      </c>
      <c r="I308" s="383">
        <f t="shared" si="140"/>
      </c>
      <c r="J308" s="368">
        <f t="shared" si="255"/>
      </c>
      <c r="K308" s="382">
        <v>9</v>
      </c>
      <c r="L308" s="368">
        <f t="shared" si="559"/>
      </c>
      <c r="M308" s="382">
        <v>0</v>
      </c>
      <c r="N308" s="384">
        <f t="shared" si="363"/>
      </c>
      <c r="O308" s="382">
        <v>0</v>
      </c>
      <c r="P308" s="384">
        <f t="shared" si="1042"/>
      </c>
      <c r="Q308" s="385">
        <f>(M308+M309)/(O308+O309)</f>
      </c>
      <c r="R308" s="382">
        <v>6</v>
      </c>
      <c r="S308" s="385">
        <f>(O308+O309)/(K308+K309)</f>
      </c>
      <c r="T308" s="382">
        <v>2</v>
      </c>
      <c r="U308" s="386">
        <f>F308/T308</f>
      </c>
      <c r="V308" s="378">
        <f>(F308+4*500)/T308</f>
      </c>
      <c r="W308" s="387">
        <v>2688</v>
      </c>
      <c r="X308" s="378">
        <f>W308/T308</f>
      </c>
      <c r="Y308" s="385">
        <f>T308/R308</f>
      </c>
      <c r="Z308" s="378">
        <f>W308/F308</f>
      </c>
      <c r="AA308" s="378">
        <f>W308/(F308+500)</f>
      </c>
      <c r="AB308" s="382">
        <v>0</v>
      </c>
      <c r="AC308" s="382">
        <v>0</v>
      </c>
      <c r="AD308" s="385">
        <f>AB308/T308</f>
      </c>
      <c r="AE308" s="378">
        <f>(W308-AC308)/(F308+500)</f>
      </c>
      <c r="AF308" s="378" t="s">
        <v>387</v>
      </c>
    </row>
    <row customHeight="true" ht="22.61904761904762" r="309">
      <c r="A309" s="419"/>
      <c r="B309" s="422"/>
      <c r="C309" s="420"/>
      <c r="D309" s="379" t="s">
        <v>372</v>
      </c>
      <c r="E309" s="382">
        <v>2576.39</v>
      </c>
      <c r="F309" s="381"/>
      <c r="G309" s="382">
        <v>17332</v>
      </c>
      <c r="H309" s="382">
        <v>997</v>
      </c>
      <c r="I309" s="383">
        <f t="shared" si="140"/>
      </c>
      <c r="J309" s="368">
        <f t="shared" si="255"/>
      </c>
      <c r="K309" s="382">
        <v>45</v>
      </c>
      <c r="L309" s="368">
        <f t="shared" si="559"/>
      </c>
      <c r="M309" s="382">
        <v>0</v>
      </c>
      <c r="N309" s="384">
        <f t="shared" si="363"/>
      </c>
      <c r="O309" s="382">
        <v>3</v>
      </c>
      <c r="P309" s="384">
        <f t="shared" si="1042"/>
      </c>
      <c r="Q309" s="385"/>
      <c r="R309" s="382"/>
      <c r="S309" s="385"/>
      <c r="T309" s="382"/>
      <c r="U309" s="386"/>
      <c r="V309" s="378"/>
      <c r="W309" s="387"/>
      <c r="X309" s="378"/>
      <c r="Y309" s="385"/>
      <c r="Z309" s="378"/>
      <c r="AA309" s="378"/>
      <c r="AB309" s="382"/>
      <c r="AC309" s="382"/>
      <c r="AD309" s="385"/>
      <c r="AE309" s="378"/>
      <c r="AF309" s="421" t="s">
        <v>410</v>
      </c>
    </row>
    <row customHeight="true" ht="22.61904761904762" r="310">
      <c r="A310" s="419"/>
      <c r="B310" s="370" t="s">
        <v>378</v>
      </c>
      <c r="C310" s="370"/>
      <c r="D310" s="370"/>
      <c r="E310" s="366">
        <f>SUM(E304:E309)</f>
      </c>
      <c r="F310" s="366">
        <f>SUM(F304:F309)</f>
      </c>
      <c r="G310" s="366">
        <f>SUM(G304:G309)</f>
      </c>
      <c r="H310" s="366">
        <f>SUM(H304:H309)</f>
      </c>
      <c r="I310" s="371">
        <f t="shared" si="140"/>
      </c>
      <c r="J310" s="367">
        <f t="shared" si="255"/>
      </c>
      <c r="K310" s="366">
        <f>SUM(K304:K309)</f>
      </c>
      <c r="L310" s="367">
        <f t="shared" si="559"/>
      </c>
      <c r="M310" s="366">
        <f>SUM(M304:M309)</f>
      </c>
      <c r="N310" s="372">
        <f t="shared" si="363"/>
      </c>
      <c r="O310" s="366">
        <f>SUM(O304:O309)</f>
      </c>
      <c r="P310" s="372">
        <f t="shared" si="1042"/>
      </c>
      <c r="Q310" s="373">
        <f>M310/O310</f>
      </c>
      <c r="R310" s="366">
        <f>SUM(R304:R309)</f>
      </c>
      <c r="S310" s="373">
        <f>(O310+O310)/(K310+K310)</f>
      </c>
      <c r="T310" s="366">
        <f>SUM(T304:T309)</f>
      </c>
      <c r="U310" s="374">
        <f t="shared" ref="U310:U311" si="32">F310/T310</f>
      </c>
      <c r="V310" s="375">
        <f t="shared" ref="V310:V311" si="612">(F310+4*500)/T310</f>
      </c>
      <c r="W310" s="367">
        <f>SUM(W304:W309)</f>
      </c>
      <c r="X310" s="376">
        <f t="shared" ref="X310:X311" si="666">W310/T310</f>
      </c>
      <c r="Y310" s="373">
        <f t="shared" ref="Y310:Y311" si="800">T310/R310</f>
      </c>
      <c r="Z310" s="375">
        <f t="shared" ref="Z310:Z311" si="934">W310/F310</f>
      </c>
      <c r="AA310" s="375">
        <f>W310/(F310+COUNT(W304:W309)*500)</f>
      </c>
      <c r="AB310" s="366">
        <f>SUM(AB304:AB309)</f>
      </c>
      <c r="AC310" s="366">
        <f>SUM(AC304:AC309)</f>
      </c>
      <c r="AD310" s="373">
        <f t="shared" ref="AD310:AD311" si="451">AB310/T310</f>
      </c>
      <c r="AE310" s="377">
        <f>(W310-AC310)/(F310+COUNT(W304:W309)*500)</f>
      </c>
      <c r="AF310" s="378"/>
    </row>
    <row customHeight="true" ht="22.61904761904762" r="311">
      <c r="A311" s="419"/>
      <c r="B311" s="422" t="s">
        <v>394</v>
      </c>
      <c r="C311" s="420" t="s">
        <v>391</v>
      </c>
      <c r="D311" s="379" t="s">
        <v>370</v>
      </c>
      <c r="E311" s="382">
        <v>568.49</v>
      </c>
      <c r="F311" s="381">
        <f>E311+E312</f>
      </c>
      <c r="G311" s="382">
        <v>3608</v>
      </c>
      <c r="H311" s="382">
        <v>49</v>
      </c>
      <c r="I311" s="383">
        <f t="shared" si="140"/>
      </c>
      <c r="J311" s="368">
        <f t="shared" si="255"/>
      </c>
      <c r="K311" s="382">
        <v>7</v>
      </c>
      <c r="L311" s="368">
        <f t="shared" si="559"/>
      </c>
      <c r="M311" s="382">
        <v>1</v>
      </c>
      <c r="N311" s="384">
        <f t="shared" si="363"/>
      </c>
      <c r="O311" s="382">
        <v>1</v>
      </c>
      <c r="P311" s="384">
        <f t="shared" si="1042"/>
      </c>
      <c r="Q311" s="385">
        <f>(M311+M312)/(O311+O312)</f>
      </c>
      <c r="R311" s="382">
        <v>12</v>
      </c>
      <c r="S311" s="385">
        <f>(O311+O312)/(K311+K312)</f>
      </c>
      <c r="T311" s="382">
        <v>5</v>
      </c>
      <c r="U311" s="386">
        <f t="shared" si="32"/>
      </c>
      <c r="V311" s="378">
        <f t="shared" si="612"/>
      </c>
      <c r="W311" s="387">
        <v>6451.2</v>
      </c>
      <c r="X311" s="378">
        <f t="shared" si="666"/>
      </c>
      <c r="Y311" s="385">
        <f t="shared" si="800"/>
      </c>
      <c r="Z311" s="378">
        <f t="shared" si="934"/>
      </c>
      <c r="AA311" s="378">
        <f>W311/(F311+500)</f>
      </c>
      <c r="AB311" s="382">
        <v>0</v>
      </c>
      <c r="AC311" s="382">
        <v>0</v>
      </c>
      <c r="AD311" s="385">
        <f t="shared" si="451"/>
      </c>
      <c r="AE311" s="378">
        <f>(W311-AC311)/(F311+500)</f>
      </c>
      <c r="AF311" s="378" t="s">
        <v>387</v>
      </c>
    </row>
    <row customHeight="true" ht="22.61904761904762" r="312">
      <c r="A312" s="419"/>
      <c r="B312" s="422"/>
      <c r="C312" s="420"/>
      <c r="D312" s="379" t="s">
        <v>372</v>
      </c>
      <c r="E312" s="382">
        <v>3500.15</v>
      </c>
      <c r="F312" s="381"/>
      <c r="G312" s="382">
        <v>22358</v>
      </c>
      <c r="H312" s="382">
        <v>1266</v>
      </c>
      <c r="I312" s="383">
        <f t="shared" si="140"/>
      </c>
      <c r="J312" s="368">
        <f t="shared" si="255"/>
      </c>
      <c r="K312" s="382">
        <v>50</v>
      </c>
      <c r="L312" s="368">
        <f t="shared" si="559"/>
      </c>
      <c r="M312" s="382">
        <v>2</v>
      </c>
      <c r="N312" s="384">
        <f t="shared" si="363"/>
      </c>
      <c r="O312" s="382">
        <v>6</v>
      </c>
      <c r="P312" s="384">
        <f t="shared" si="1042"/>
      </c>
      <c r="Q312" s="385"/>
      <c r="R312" s="382"/>
      <c r="S312" s="385"/>
      <c r="T312" s="382"/>
      <c r="U312" s="386"/>
      <c r="V312" s="378"/>
      <c r="W312" s="368"/>
      <c r="X312" s="378"/>
      <c r="Y312" s="385"/>
      <c r="Z312" s="378"/>
      <c r="AA312" s="378"/>
      <c r="AB312" s="382"/>
      <c r="AC312" s="382"/>
      <c r="AD312" s="385"/>
      <c r="AE312" s="378"/>
      <c r="AF312" s="421" t="s">
        <v>410</v>
      </c>
    </row>
    <row customHeight="true" ht="22.61904761904762" r="313">
      <c r="A313" s="419"/>
      <c r="B313" s="422" t="s">
        <v>395</v>
      </c>
      <c r="C313" s="420" t="s">
        <v>391</v>
      </c>
      <c r="D313" s="379" t="s">
        <v>370</v>
      </c>
      <c r="E313" s="382">
        <v>1209.96</v>
      </c>
      <c r="F313" s="381">
        <f>E313+E314</f>
      </c>
      <c r="G313" s="382">
        <v>6891</v>
      </c>
      <c r="H313" s="382">
        <v>145</v>
      </c>
      <c r="I313" s="383">
        <f t="shared" si="140"/>
      </c>
      <c r="J313" s="368">
        <f t="shared" si="255"/>
      </c>
      <c r="K313" s="382">
        <v>11</v>
      </c>
      <c r="L313" s="368">
        <f t="shared" si="559"/>
      </c>
      <c r="M313" s="382">
        <v>0</v>
      </c>
      <c r="N313" s="384">
        <f t="shared" si="363"/>
      </c>
      <c r="O313" s="382">
        <v>2</v>
      </c>
      <c r="P313" s="384">
        <f t="shared" si="1042"/>
      </c>
      <c r="Q313" s="385">
        <f>(M313+M314)/(O313+O314)</f>
      </c>
      <c r="R313" s="382">
        <v>11</v>
      </c>
      <c r="S313" s="385">
        <f>(O313+O314)/(K313+K314)</f>
      </c>
      <c r="T313" s="382">
        <v>2</v>
      </c>
      <c r="U313" s="386">
        <f>F313/T313</f>
      </c>
      <c r="V313" s="378">
        <f>(F313+4*500)/T313</f>
      </c>
      <c r="W313" s="387">
        <v>3780</v>
      </c>
      <c r="X313" s="378">
        <f>W313/T313</f>
      </c>
      <c r="Y313" s="385">
        <f>T313/R313</f>
      </c>
      <c r="Z313" s="378">
        <f>W313/F313</f>
      </c>
      <c r="AA313" s="378">
        <f>W313/(F313+500)</f>
      </c>
      <c r="AB313" s="382">
        <v>0</v>
      </c>
      <c r="AC313" s="382">
        <v>0</v>
      </c>
      <c r="AD313" s="385">
        <f>AB313/T313</f>
      </c>
      <c r="AE313" s="378">
        <f>(W313-AC313)/(F313+500)</f>
      </c>
      <c r="AF313" s="378" t="s">
        <v>387</v>
      </c>
    </row>
    <row customHeight="true" ht="22.61904761904762" r="314">
      <c r="A314" s="419"/>
      <c r="B314" s="422"/>
      <c r="C314" s="420"/>
      <c r="D314" s="379" t="s">
        <v>372</v>
      </c>
      <c r="E314" s="382">
        <v>2519.79</v>
      </c>
      <c r="F314" s="381"/>
      <c r="G314" s="382">
        <v>16723</v>
      </c>
      <c r="H314" s="382">
        <v>985</v>
      </c>
      <c r="I314" s="383">
        <f t="shared" si="140"/>
      </c>
      <c r="J314" s="368">
        <f t="shared" si="255"/>
      </c>
      <c r="K314" s="382">
        <v>58</v>
      </c>
      <c r="L314" s="368">
        <f t="shared" si="559"/>
      </c>
      <c r="M314" s="382">
        <v>0</v>
      </c>
      <c r="N314" s="384">
        <f t="shared" si="363"/>
      </c>
      <c r="O314" s="382">
        <v>7</v>
      </c>
      <c r="P314" s="384">
        <f t="shared" si="1042"/>
      </c>
      <c r="Q314" s="385"/>
      <c r="R314" s="382"/>
      <c r="S314" s="385"/>
      <c r="T314" s="382"/>
      <c r="U314" s="386"/>
      <c r="V314" s="378"/>
      <c r="W314" s="368"/>
      <c r="X314" s="378"/>
      <c r="Y314" s="385"/>
      <c r="Z314" s="378"/>
      <c r="AA314" s="378"/>
      <c r="AB314" s="382"/>
      <c r="AC314" s="382"/>
      <c r="AD314" s="385"/>
      <c r="AE314" s="378"/>
      <c r="AF314" s="421" t="s">
        <v>410</v>
      </c>
    </row>
    <row customHeight="true" ht="22.61904761904762" r="315">
      <c r="A315" s="419"/>
      <c r="B315" s="407" t="s">
        <v>397</v>
      </c>
      <c r="C315" s="420" t="s">
        <v>391</v>
      </c>
      <c r="D315" s="379" t="s">
        <v>370</v>
      </c>
      <c r="E315" s="382">
        <v>865.35</v>
      </c>
      <c r="F315" s="381">
        <f>E315+E316</f>
      </c>
      <c r="G315" s="382">
        <v>5774</v>
      </c>
      <c r="H315" s="382">
        <v>100</v>
      </c>
      <c r="I315" s="383">
        <f t="shared" si="140"/>
      </c>
      <c r="J315" s="368">
        <f t="shared" si="255"/>
      </c>
      <c r="K315" s="382">
        <v>12</v>
      </c>
      <c r="L315" s="368">
        <f t="shared" si="559"/>
      </c>
      <c r="M315" s="382">
        <v>1</v>
      </c>
      <c r="N315" s="384">
        <f t="shared" si="363"/>
      </c>
      <c r="O315" s="382">
        <v>3</v>
      </c>
      <c r="P315" s="384">
        <f t="shared" si="1042"/>
      </c>
      <c r="Q315" s="385">
        <f>(M315+M316)/(O315+O316)</f>
      </c>
      <c r="R315" s="382">
        <v>11</v>
      </c>
      <c r="S315" s="385">
        <f>(O315+O316)/(K315+K316)</f>
      </c>
      <c r="T315" s="382">
        <v>6</v>
      </c>
      <c r="U315" s="386">
        <f>F315/T315</f>
      </c>
      <c r="V315" s="378">
        <f>(F315+4*500)/T315</f>
      </c>
      <c r="W315" s="387">
        <v>9348</v>
      </c>
      <c r="X315" s="378">
        <f>W315/T315</f>
      </c>
      <c r="Y315" s="385">
        <f>T315/R315</f>
      </c>
      <c r="Z315" s="378">
        <f>W315/F315</f>
      </c>
      <c r="AA315" s="378">
        <f>W315/(F315+500)</f>
      </c>
      <c r="AB315" s="382">
        <v>0</v>
      </c>
      <c r="AC315" s="382">
        <v>0</v>
      </c>
      <c r="AD315" s="385">
        <f>AB315/T315</f>
      </c>
      <c r="AE315" s="378">
        <f>(W315-AC315)/(F315+500)</f>
      </c>
      <c r="AF315" s="378" t="s">
        <v>387</v>
      </c>
    </row>
    <row customHeight="true" ht="22.61904761904762" r="316">
      <c r="A316" s="419"/>
      <c r="B316" s="407"/>
      <c r="C316" s="420"/>
      <c r="D316" s="379" t="s">
        <v>372</v>
      </c>
      <c r="E316" s="382">
        <v>3008.51</v>
      </c>
      <c r="F316" s="381"/>
      <c r="G316" s="382">
        <v>21332</v>
      </c>
      <c r="H316" s="382">
        <v>1443</v>
      </c>
      <c r="I316" s="383">
        <f t="shared" si="140"/>
      </c>
      <c r="J316" s="368">
        <f t="shared" si="255"/>
      </c>
      <c r="K316" s="382">
        <v>60</v>
      </c>
      <c r="L316" s="368">
        <f t="shared" si="559"/>
      </c>
      <c r="M316" s="382">
        <v>5</v>
      </c>
      <c r="N316" s="384">
        <f t="shared" si="363"/>
      </c>
      <c r="O316" s="382">
        <v>8</v>
      </c>
      <c r="P316" s="384">
        <f t="shared" si="1042"/>
      </c>
      <c r="Q316" s="385"/>
      <c r="R316" s="382"/>
      <c r="S316" s="385"/>
      <c r="T316" s="382"/>
      <c r="U316" s="386"/>
      <c r="V316" s="378"/>
      <c r="W316" s="368"/>
      <c r="X316" s="378"/>
      <c r="Y316" s="385"/>
      <c r="Z316" s="378"/>
      <c r="AA316" s="378"/>
      <c r="AB316" s="382"/>
      <c r="AC316" s="382"/>
      <c r="AD316" s="385"/>
      <c r="AE316" s="378"/>
      <c r="AF316" s="421" t="s">
        <v>410</v>
      </c>
    </row>
    <row customHeight="true" ht="22.61904761904762" r="317">
      <c r="A317" s="419"/>
      <c r="B317" s="407" t="s">
        <v>398</v>
      </c>
      <c r="C317" s="420" t="s">
        <v>391</v>
      </c>
      <c r="D317" s="379" t="s">
        <v>370</v>
      </c>
      <c r="E317" s="380">
        <v>578.03</v>
      </c>
      <c r="F317" s="381">
        <f>E317+E318</f>
      </c>
      <c r="G317" s="380">
        <v>3081</v>
      </c>
      <c r="H317" s="382">
        <v>55</v>
      </c>
      <c r="I317" s="383">
        <f t="shared" si="140"/>
      </c>
      <c r="J317" s="368">
        <f t="shared" si="255"/>
      </c>
      <c r="K317" s="382">
        <v>3</v>
      </c>
      <c r="L317" s="368">
        <f t="shared" si="559"/>
      </c>
      <c r="M317" s="382">
        <v>0</v>
      </c>
      <c r="N317" s="384">
        <f t="shared" si="363"/>
      </c>
      <c r="O317" s="382">
        <v>0</v>
      </c>
      <c r="P317" s="384">
        <f t="shared" si="1042"/>
      </c>
      <c r="Q317" s="385">
        <f>(M317+M318)/(O317+O318)</f>
      </c>
      <c r="R317" s="382">
        <v>12</v>
      </c>
      <c r="S317" s="385">
        <f>(O317+O318)/(K317+K318)</f>
      </c>
      <c r="T317" s="382">
        <v>6</v>
      </c>
      <c r="U317" s="386">
        <f>F317/T317</f>
      </c>
      <c r="V317" s="378">
        <f>(F317+4*500)/T317</f>
      </c>
      <c r="W317" s="368">
        <v>8798.399999999994</v>
      </c>
      <c r="X317" s="378">
        <f>W317/T317</f>
      </c>
      <c r="Y317" s="385">
        <f>T317/R317</f>
      </c>
      <c r="Z317" s="378">
        <f>W317/F317</f>
      </c>
      <c r="AA317" s="378">
        <f>W317/(F317+500)</f>
      </c>
      <c r="AB317" s="382">
        <v>1</v>
      </c>
      <c r="AC317" s="382">
        <v>1286.4</v>
      </c>
      <c r="AD317" s="385">
        <f>AB317/T317</f>
      </c>
      <c r="AE317" s="378">
        <f>(W317-AC317)/(F317+500)</f>
      </c>
      <c r="AF317" s="378" t="s">
        <v>387</v>
      </c>
    </row>
    <row customHeight="true" ht="22.61904761904762" r="318">
      <c r="A318" s="419"/>
      <c r="B318" s="407"/>
      <c r="C318" s="420"/>
      <c r="D318" s="379" t="s">
        <v>372</v>
      </c>
      <c r="E318" s="382">
        <v>2890.67</v>
      </c>
      <c r="F318" s="381"/>
      <c r="G318" s="380">
        <v>22050</v>
      </c>
      <c r="H318" s="382">
        <v>1424</v>
      </c>
      <c r="I318" s="383">
        <f t="shared" si="140"/>
      </c>
      <c r="J318" s="368">
        <f t="shared" si="255"/>
      </c>
      <c r="K318" s="382">
        <v>69</v>
      </c>
      <c r="L318" s="368">
        <f t="shared" si="559"/>
      </c>
      <c r="M318" s="382">
        <v>5</v>
      </c>
      <c r="N318" s="384">
        <f t="shared" si="363"/>
      </c>
      <c r="O318" s="382">
        <v>10</v>
      </c>
      <c r="P318" s="384">
        <f t="shared" si="1042"/>
      </c>
      <c r="Q318" s="385"/>
      <c r="R318" s="382"/>
      <c r="S318" s="385"/>
      <c r="T318" s="382"/>
      <c r="U318" s="386"/>
      <c r="V318" s="378"/>
      <c r="W318" s="368"/>
      <c r="X318" s="378"/>
      <c r="Y318" s="385"/>
      <c r="Z318" s="378"/>
      <c r="AA318" s="378"/>
      <c r="AB318" s="382"/>
      <c r="AC318" s="382"/>
      <c r="AD318" s="385"/>
      <c r="AE318" s="378"/>
      <c r="AF318" s="421" t="s">
        <v>411</v>
      </c>
    </row>
    <row customHeight="true" ht="22.61904761904762" r="319">
      <c r="A319" s="419"/>
      <c r="B319" s="407" t="s">
        <v>399</v>
      </c>
      <c r="C319" s="420" t="s">
        <v>391</v>
      </c>
      <c r="D319" s="379" t="s">
        <v>370</v>
      </c>
      <c r="E319" s="382">
        <v>250.84</v>
      </c>
      <c r="F319" s="381">
        <f>E319+E320</f>
      </c>
      <c r="G319" s="380">
        <v>1696</v>
      </c>
      <c r="H319" s="382">
        <v>32</v>
      </c>
      <c r="I319" s="383">
        <f t="shared" si="140"/>
      </c>
      <c r="J319" s="368">
        <f t="shared" si="255"/>
      </c>
      <c r="K319" s="382">
        <v>3</v>
      </c>
      <c r="L319" s="368">
        <f t="shared" si="559"/>
      </c>
      <c r="M319" s="382">
        <v>0</v>
      </c>
      <c r="N319" s="384">
        <f t="shared" si="363"/>
      </c>
      <c r="O319" s="382">
        <v>0</v>
      </c>
      <c r="P319" s="384">
        <f t="shared" si="1042"/>
      </c>
      <c r="Q319" s="385">
        <f>(M319+M320)/(O319+O320)</f>
      </c>
      <c r="R319" s="382">
        <v>8</v>
      </c>
      <c r="S319" s="385">
        <f>(O319+O320)/(K319+K320)</f>
      </c>
      <c r="T319" s="382">
        <v>7</v>
      </c>
      <c r="U319" s="386">
        <f>F319/T319</f>
      </c>
      <c r="V319" s="378">
        <f>(F319+4*500)/T319</f>
      </c>
      <c r="W319" s="368">
        <v>8326.800000000003</v>
      </c>
      <c r="X319" s="378">
        <f>W319/T319</f>
      </c>
      <c r="Y319" s="385">
        <f>T319/R319</f>
      </c>
      <c r="Z319" s="378">
        <f>W319/F319</f>
      </c>
      <c r="AA319" s="378">
        <f>W319/(F319+500)</f>
      </c>
      <c r="AB319" s="382">
        <v>0</v>
      </c>
      <c r="AC319" s="382">
        <v>0</v>
      </c>
      <c r="AD319" s="385">
        <f>AB319/T319</f>
      </c>
      <c r="AE319" s="378">
        <f>(W319-AC319)/(F319+500)</f>
      </c>
      <c r="AF319" s="378" t="s">
        <v>387</v>
      </c>
    </row>
    <row customHeight="true" ht="22.61904761904762" r="320">
      <c r="A320" s="419"/>
      <c r="B320" s="407"/>
      <c r="C320" s="420"/>
      <c r="D320" s="379" t="s">
        <v>372</v>
      </c>
      <c r="E320" s="380">
        <v>1498.96</v>
      </c>
      <c r="F320" s="381"/>
      <c r="G320" s="380">
        <v>16562</v>
      </c>
      <c r="H320" s="382">
        <v>1042</v>
      </c>
      <c r="I320" s="383">
        <f t="shared" si="140"/>
      </c>
      <c r="J320" s="368">
        <f t="shared" si="255"/>
      </c>
      <c r="K320" s="382">
        <v>53</v>
      </c>
      <c r="L320" s="368">
        <f t="shared" si="559"/>
      </c>
      <c r="M320" s="382">
        <v>6</v>
      </c>
      <c r="N320" s="384">
        <f t="shared" si="363"/>
      </c>
      <c r="O320" s="382">
        <v>9</v>
      </c>
      <c r="P320" s="384">
        <f t="shared" si="1042"/>
      </c>
      <c r="Q320" s="385"/>
      <c r="R320" s="382"/>
      <c r="S320" s="385"/>
      <c r="T320" s="382"/>
      <c r="U320" s="386"/>
      <c r="V320" s="378"/>
      <c r="W320" s="368"/>
      <c r="X320" s="378"/>
      <c r="Y320" s="385"/>
      <c r="Z320" s="378"/>
      <c r="AA320" s="378"/>
      <c r="AB320" s="382"/>
      <c r="AC320" s="382"/>
      <c r="AD320" s="385"/>
      <c r="AE320" s="378"/>
      <c r="AF320" s="421" t="s">
        <v>411</v>
      </c>
    </row>
    <row customHeight="true" ht="22.61904761904762" r="321">
      <c r="A321" s="419"/>
      <c r="B321" s="370" t="s">
        <v>378</v>
      </c>
      <c r="C321" s="370"/>
      <c r="D321" s="370"/>
      <c r="E321" s="366">
        <f>SUM(E311:E320)</f>
      </c>
      <c r="F321" s="366">
        <f>SUM(F311:F320)</f>
      </c>
      <c r="G321" s="366">
        <f>SUM(G311:G320)</f>
      </c>
      <c r="H321" s="366">
        <f>SUM(H311:H320)</f>
      </c>
      <c r="I321" s="371">
        <f t="shared" si="140"/>
      </c>
      <c r="J321" s="367">
        <f t="shared" si="255"/>
      </c>
      <c r="K321" s="366">
        <f>SUM(K311:K320)</f>
      </c>
      <c r="L321" s="367">
        <f t="shared" si="559"/>
      </c>
      <c r="M321" s="366">
        <f>SUM(M311:M320)</f>
      </c>
      <c r="N321" s="372">
        <f t="shared" si="363"/>
      </c>
      <c r="O321" s="366">
        <f>SUM(O311:O320)</f>
      </c>
      <c r="P321" s="372">
        <f t="shared" si="1042"/>
      </c>
      <c r="Q321" s="373">
        <f t="shared" ref="Q321:Q322" si="394">M321/O321</f>
      </c>
      <c r="R321" s="366">
        <f>SUM(R311:R320)</f>
      </c>
      <c r="S321" s="373">
        <f t="shared" ref="S321:S322" si="1073">(O321+O321)/(K321+K321)</f>
      </c>
      <c r="T321" s="366">
        <f>SUM(T311:T320)</f>
      </c>
      <c r="U321" s="374">
        <f t="shared" ref="U321:U322" si="33">F321/T321</f>
      </c>
      <c r="V321" s="375">
        <f t="shared" ref="V321:V322" si="613">(F321+4*500)/T321</f>
      </c>
      <c r="W321" s="367">
        <f>SUM(W311:W320)</f>
      </c>
      <c r="X321" s="376">
        <f t="shared" ref="X321:X322" si="667">W321/T321</f>
      </c>
      <c r="Y321" s="373">
        <f t="shared" ref="Y321:Y322" si="801">T321/R321</f>
      </c>
      <c r="Z321" s="375">
        <f t="shared" ref="Z321:Z322" si="935">W321/F321</f>
      </c>
      <c r="AA321" s="375">
        <f>W321/(F321+COUNT(W311:W320)*500)</f>
      </c>
      <c r="AB321" s="366">
        <f>SUM(AB311:AB320)</f>
      </c>
      <c r="AC321" s="366">
        <f>SUM(AC311:AC320)</f>
      </c>
      <c r="AD321" s="373">
        <f t="shared" ref="AD321:AD322" si="452">AB321/T321</f>
      </c>
      <c r="AE321" s="377">
        <f>(W321-AC321)/(F321+COUNT(W311:W320)*500)</f>
      </c>
      <c r="AF321" s="378"/>
    </row>
    <row customHeight="true" ht="22.61904761904762" r="322">
      <c r="A322" s="419"/>
      <c r="B322" s="411" t="s">
        <v>400</v>
      </c>
      <c r="C322" s="411"/>
      <c r="D322" s="411"/>
      <c r="E322" s="412">
        <f>E285+E294+E303+E321+E310</f>
      </c>
      <c r="F322" s="412">
        <f>F285+F294+F303+F321+F310</f>
      </c>
      <c r="G322" s="412">
        <f>G285+G294+G303+G321+G310</f>
      </c>
      <c r="H322" s="412">
        <f>H285+H294+H303+H321+H310</f>
      </c>
      <c r="I322" s="413">
        <f t="shared" si="140"/>
      </c>
      <c r="J322" s="414">
        <f t="shared" si="255"/>
      </c>
      <c r="K322" s="412">
        <f>K285+K294+K303+K321+K310</f>
      </c>
      <c r="L322" s="414">
        <f t="shared" si="559"/>
      </c>
      <c r="M322" s="412">
        <f>M285+M294+M303+M321+M310</f>
      </c>
      <c r="N322" s="415">
        <f t="shared" si="363"/>
      </c>
      <c r="O322" s="412">
        <f>O285+O294+O303+O321+O310</f>
      </c>
      <c r="P322" s="415">
        <f t="shared" si="1042"/>
      </c>
      <c r="Q322" s="416">
        <f t="shared" si="394"/>
      </c>
      <c r="R322" s="412">
        <f>R285+R294+R303+R321+R310</f>
      </c>
      <c r="S322" s="416">
        <f t="shared" si="1073"/>
      </c>
      <c r="T322" s="412">
        <f>T285+T294+T303+T321+T310</f>
      </c>
      <c r="U322" s="417">
        <f t="shared" si="33"/>
      </c>
      <c r="V322" s="418">
        <f t="shared" si="613"/>
      </c>
      <c r="W322" s="417">
        <f>W285+W294+W303+W321+W310</f>
      </c>
      <c r="X322" s="418">
        <f t="shared" si="667"/>
      </c>
      <c r="Y322" s="416">
        <f t="shared" si="801"/>
      </c>
      <c r="Z322" s="418">
        <f t="shared" si="935"/>
      </c>
      <c r="AA322" s="418">
        <f>W322/(F322+COUNT(W277:W284,W286:W293,W295:W302,W304:W309,W311:W320)*500)</f>
      </c>
      <c r="AB322" s="412">
        <f>AB285+AB294+AB303+AB321+AB310</f>
      </c>
      <c r="AC322" s="418">
        <f>AC285+AC294+AC303+AC321+AC310</f>
      </c>
      <c r="AD322" s="416">
        <f t="shared" si="452"/>
      </c>
      <c r="AE322" s="418">
        <f>(W322-AC322)/(F322+COUNT(W277:W284,W286:W293,W295:W302,W304:W309,W311:W320)*500)</f>
      </c>
      <c r="AF322" s="378"/>
    </row>
    <row customHeight="true" ht="22.61904761904762" r="323">
      <c r="A323" s="424" t="s">
        <v>335</v>
      </c>
      <c r="B323" s="424" t="s">
        <v>336</v>
      </c>
      <c r="C323" s="424" t="s">
        <v>337</v>
      </c>
      <c r="D323" s="424" t="s">
        <v>338</v>
      </c>
      <c r="E323" s="424" t="s">
        <v>339</v>
      </c>
      <c r="F323" s="424" t="s">
        <v>340</v>
      </c>
      <c r="G323" s="424" t="s">
        <v>341</v>
      </c>
      <c r="H323" s="424" t="s">
        <v>342</v>
      </c>
      <c r="I323" s="425" t="s">
        <v>343</v>
      </c>
      <c r="J323" s="426" t="s">
        <v>344</v>
      </c>
      <c r="K323" s="424" t="s">
        <v>345</v>
      </c>
      <c r="L323" s="426" t="s">
        <v>346</v>
      </c>
      <c r="M323" s="424" t="s">
        <v>347</v>
      </c>
      <c r="N323" s="427" t="s">
        <v>348</v>
      </c>
      <c r="O323" s="424" t="s">
        <v>349</v>
      </c>
      <c r="P323" s="427" t="s">
        <v>350</v>
      </c>
      <c r="Q323" s="425" t="s">
        <v>351</v>
      </c>
      <c r="R323" s="428" t="s">
        <v>352</v>
      </c>
      <c r="S323" s="429" t="s">
        <v>353</v>
      </c>
      <c r="T323" s="428" t="s">
        <v>354</v>
      </c>
      <c r="U323" s="430" t="s">
        <v>355</v>
      </c>
      <c r="V323" s="431" t="s">
        <v>356</v>
      </c>
      <c r="W323" s="430" t="s">
        <v>357</v>
      </c>
      <c r="X323" s="431" t="s">
        <v>358</v>
      </c>
      <c r="Y323" s="429" t="s">
        <v>359</v>
      </c>
      <c r="Z323" s="431" t="s">
        <v>360</v>
      </c>
      <c r="AA323" s="431" t="s">
        <v>361</v>
      </c>
      <c r="AB323" s="431" t="s">
        <v>362</v>
      </c>
      <c r="AC323" s="428" t="s">
        <v>363</v>
      </c>
      <c r="AD323" s="429" t="s">
        <v>364</v>
      </c>
      <c r="AE323" s="431" t="s">
        <v>365</v>
      </c>
      <c r="AF323" s="431" t="s">
        <v>366</v>
      </c>
    </row>
    <row customHeight="true" ht="22.61904761904762" r="324">
      <c r="A324" s="419" t="s">
        <v>412</v>
      </c>
      <c r="B324" s="422" t="s">
        <v>413</v>
      </c>
      <c r="C324" s="420" t="s">
        <v>396</v>
      </c>
      <c r="D324" s="379" t="s">
        <v>370</v>
      </c>
      <c r="E324" s="380">
        <v>289.71</v>
      </c>
      <c r="F324" s="381">
        <f>E324+E325</f>
      </c>
      <c r="G324" s="382">
        <v>1194</v>
      </c>
      <c r="H324" s="382">
        <v>39</v>
      </c>
      <c r="I324" s="383">
        <f t="shared" ref="I324:I366" si="141">H324/G324</f>
      </c>
      <c r="J324" s="368">
        <f t="shared" ref="J324:J325" si="256">(E324/G324)*1000</f>
      </c>
      <c r="K324" s="382">
        <v>4</v>
      </c>
      <c r="L324" s="368">
        <f t="shared" ref="L324:L366" si="560">E324/K324</f>
      </c>
      <c r="M324" s="382">
        <v>0</v>
      </c>
      <c r="N324" s="384">
        <f t="shared" ref="N324:N366" si="364">E324/M324</f>
      </c>
      <c r="O324" s="382">
        <v>0</v>
      </c>
      <c r="P324" s="384">
        <f t="shared" ref="P324:P366" si="1043">E324/O324</f>
      </c>
      <c r="Q324" s="385">
        <f>(M324+M325)/(O324+O325)</f>
      </c>
      <c r="R324" s="432">
        <v>9</v>
      </c>
      <c r="S324" s="385">
        <f>(O324+O325)/(K324+K325)</f>
      </c>
      <c r="T324" s="432">
        <v>4</v>
      </c>
      <c r="U324" s="386">
        <f>F324/T324</f>
      </c>
      <c r="V324" s="378">
        <f>(F324+500)/T324</f>
      </c>
      <c r="W324" s="386">
        <v>3376.8</v>
      </c>
      <c r="X324" s="378">
        <f>W324/T324</f>
      </c>
      <c r="Y324" s="385">
        <f>T324/R324</f>
      </c>
      <c r="Z324" s="378">
        <f>W324/F324</f>
      </c>
      <c r="AA324" s="378">
        <f>W324/(F324+500)</f>
      </c>
      <c r="AB324" s="432">
        <v>1</v>
      </c>
      <c r="AC324" s="432">
        <v>444</v>
      </c>
      <c r="AD324" s="385">
        <f>AB324/T324</f>
      </c>
      <c r="AE324" s="378">
        <f>(W324-AC324)/(F324+500)</f>
      </c>
      <c r="AF324" s="378" t="s">
        <v>371</v>
      </c>
    </row>
    <row customHeight="true" ht="22.61904761904762" r="325">
      <c r="A325" s="419"/>
      <c r="B325" s="407"/>
      <c r="C325" s="420"/>
      <c r="D325" s="379" t="s">
        <v>372</v>
      </c>
      <c r="E325" s="382">
        <v>2540.87</v>
      </c>
      <c r="F325" s="381"/>
      <c r="G325" s="382">
        <v>21462</v>
      </c>
      <c r="H325" s="382">
        <v>1941</v>
      </c>
      <c r="I325" s="383">
        <f t="shared" si="141"/>
      </c>
      <c r="J325" s="368">
        <f t="shared" si="256"/>
      </c>
      <c r="K325" s="382">
        <v>53</v>
      </c>
      <c r="L325" s="368">
        <f t="shared" si="560"/>
      </c>
      <c r="M325" s="382">
        <v>3</v>
      </c>
      <c r="N325" s="384">
        <f t="shared" si="364"/>
      </c>
      <c r="O325" s="382">
        <v>6</v>
      </c>
      <c r="P325" s="384">
        <f t="shared" si="1043"/>
      </c>
      <c r="Q325" s="385"/>
      <c r="R325" s="432"/>
      <c r="S325" s="385"/>
      <c r="T325" s="432"/>
      <c r="U325" s="386"/>
      <c r="V325" s="378"/>
      <c r="W325" s="386"/>
      <c r="X325" s="378"/>
      <c r="Y325" s="385"/>
      <c r="Z325" s="378"/>
      <c r="AA325" s="378"/>
      <c r="AB325" s="432"/>
      <c r="AC325" s="432"/>
      <c r="AD325" s="385"/>
      <c r="AE325" s="378"/>
      <c r="AF325" s="421" t="s">
        <v>373</v>
      </c>
    </row>
    <row customHeight="true" ht="22.61904761904762" r="326">
      <c r="A326" s="419"/>
      <c r="B326" s="422" t="s">
        <v>414</v>
      </c>
      <c r="C326" s="420" t="s">
        <v>396</v>
      </c>
      <c r="D326" s="379" t="s">
        <v>370</v>
      </c>
      <c r="E326" s="382">
        <v>416.36</v>
      </c>
      <c r="F326" s="381">
        <f>E326+E327</f>
      </c>
      <c r="G326" s="382">
        <v>2348</v>
      </c>
      <c r="H326" s="382">
        <v>43</v>
      </c>
      <c r="I326" s="383">
        <f t="shared" si="141"/>
      </c>
      <c r="J326" s="383">
        <f t="shared" ref="J326:J329" si="169">I326/H326</f>
      </c>
      <c r="K326" s="382">
        <v>5</v>
      </c>
      <c r="L326" s="368">
        <f t="shared" si="560"/>
      </c>
      <c r="M326" s="382">
        <v>0</v>
      </c>
      <c r="N326" s="384">
        <f t="shared" si="364"/>
      </c>
      <c r="O326" s="382">
        <v>0</v>
      </c>
      <c r="P326" s="384">
        <f t="shared" si="1043"/>
      </c>
      <c r="Q326" s="385">
        <f>(M326+M327)/(O326+O327)</f>
      </c>
      <c r="R326" s="432">
        <v>10</v>
      </c>
      <c r="S326" s="385">
        <f>(O326+O327)/(K326+K327)</f>
      </c>
      <c r="T326" s="432">
        <v>3</v>
      </c>
      <c r="U326" s="386">
        <f>F326/T326</f>
      </c>
      <c r="V326" s="378">
        <f>(F326+500)/T326</f>
      </c>
      <c r="W326" s="386">
        <v>2090.3999999999996</v>
      </c>
      <c r="X326" s="378">
        <f>W326/T326</f>
      </c>
      <c r="Y326" s="385">
        <f>T326/R326</f>
      </c>
      <c r="Z326" s="378">
        <f>W326/F326</f>
      </c>
      <c r="AA326" s="378">
        <f>W326/(F326+500)</f>
      </c>
      <c r="AB326" s="432">
        <v>1</v>
      </c>
      <c r="AC326" s="434">
        <v>396</v>
      </c>
      <c r="AD326" s="385">
        <f>AB326/T326</f>
      </c>
      <c r="AE326" s="378">
        <f>(W326-AC326)/(F326+500)</f>
      </c>
      <c r="AF326" s="378" t="s">
        <v>371</v>
      </c>
    </row>
    <row customHeight="true" ht="22.61904761904762" r="327">
      <c r="A327" s="419"/>
      <c r="B327" s="407"/>
      <c r="C327" s="420"/>
      <c r="D327" s="379" t="s">
        <v>372</v>
      </c>
      <c r="E327" s="382">
        <v>3908.23</v>
      </c>
      <c r="F327" s="381"/>
      <c r="G327" s="382">
        <v>37050</v>
      </c>
      <c r="H327" s="382">
        <v>2559</v>
      </c>
      <c r="I327" s="383">
        <f t="shared" si="141"/>
      </c>
      <c r="J327" s="383">
        <f t="shared" si="169"/>
      </c>
      <c r="K327" s="382">
        <v>80</v>
      </c>
      <c r="L327" s="368">
        <f t="shared" si="560"/>
      </c>
      <c r="M327" s="382">
        <v>1</v>
      </c>
      <c r="N327" s="384">
        <f t="shared" si="364"/>
      </c>
      <c r="O327" s="382">
        <v>7</v>
      </c>
      <c r="P327" s="384">
        <f t="shared" si="1043"/>
      </c>
      <c r="Q327" s="385"/>
      <c r="R327" s="432"/>
      <c r="S327" s="385"/>
      <c r="T327" s="432"/>
      <c r="U327" s="386"/>
      <c r="V327" s="378"/>
      <c r="W327" s="386"/>
      <c r="X327" s="378"/>
      <c r="Y327" s="385"/>
      <c r="Z327" s="378"/>
      <c r="AA327" s="378"/>
      <c r="AB327" s="432"/>
      <c r="AC327" s="434"/>
      <c r="AD327" s="385"/>
      <c r="AE327" s="378"/>
      <c r="AF327" s="421" t="s">
        <v>373</v>
      </c>
    </row>
    <row customHeight="true" ht="22.61904761904762" r="328">
      <c r="A328" s="419"/>
      <c r="B328" s="422" t="s">
        <v>375</v>
      </c>
      <c r="C328" s="420" t="s">
        <v>396</v>
      </c>
      <c r="D328" s="379" t="s">
        <v>370</v>
      </c>
      <c r="E328" s="382">
        <v>443.64</v>
      </c>
      <c r="F328" s="381">
        <f>E328+E329</f>
      </c>
      <c r="G328" s="382">
        <v>2174</v>
      </c>
      <c r="H328" s="382">
        <v>65</v>
      </c>
      <c r="I328" s="383">
        <f t="shared" si="141"/>
      </c>
      <c r="J328" s="383">
        <f t="shared" si="169"/>
      </c>
      <c r="K328" s="382">
        <v>4</v>
      </c>
      <c r="L328" s="368">
        <f t="shared" si="560"/>
      </c>
      <c r="M328" s="382">
        <v>0</v>
      </c>
      <c r="N328" s="384">
        <f t="shared" si="364"/>
      </c>
      <c r="O328" s="382">
        <v>0</v>
      </c>
      <c r="P328" s="384">
        <f t="shared" si="1043"/>
      </c>
      <c r="Q328" s="385">
        <f>(M328+M329)/(O328+O329)</f>
      </c>
      <c r="R328" s="432">
        <v>8</v>
      </c>
      <c r="S328" s="385">
        <f>(O328+O329)/(K328+K329)</f>
      </c>
      <c r="T328" s="432">
        <v>4</v>
      </c>
      <c r="U328" s="386">
        <f>F328/T328</f>
      </c>
      <c r="V328" s="378">
        <f>(F328+500)/T328</f>
      </c>
      <c r="W328" s="386">
        <v>4593.599999999999</v>
      </c>
      <c r="X328" s="378">
        <f>W328/T328</f>
      </c>
      <c r="Y328" s="385">
        <f>T328/R328</f>
      </c>
      <c r="Z328" s="378">
        <f>W328/F328</f>
      </c>
      <c r="AA328" s="378">
        <f>W328/(F328+500)</f>
      </c>
      <c r="AB328" s="432">
        <v>2</v>
      </c>
      <c r="AC328" s="432">
        <v>1740</v>
      </c>
      <c r="AD328" s="385">
        <f>AB328/T328</f>
      </c>
      <c r="AE328" s="378">
        <f>(W328-AC328)/(F328+500)</f>
      </c>
      <c r="AF328" s="378" t="s">
        <v>371</v>
      </c>
    </row>
    <row customHeight="true" ht="22.61904761904762" r="329">
      <c r="A329" s="419"/>
      <c r="B329" s="407"/>
      <c r="C329" s="420"/>
      <c r="D329" s="379" t="s">
        <v>372</v>
      </c>
      <c r="E329" s="380">
        <v>3481.63</v>
      </c>
      <c r="F329" s="381"/>
      <c r="G329" s="382">
        <v>30977</v>
      </c>
      <c r="H329" s="382">
        <v>1739</v>
      </c>
      <c r="I329" s="383">
        <f t="shared" si="141"/>
      </c>
      <c r="J329" s="383">
        <f t="shared" si="169"/>
      </c>
      <c r="K329" s="382">
        <v>75</v>
      </c>
      <c r="L329" s="368">
        <f t="shared" si="560"/>
      </c>
      <c r="M329" s="382">
        <v>6</v>
      </c>
      <c r="N329" s="384">
        <f t="shared" si="364"/>
      </c>
      <c r="O329" s="382">
        <v>10</v>
      </c>
      <c r="P329" s="384">
        <f t="shared" si="1043"/>
      </c>
      <c r="Q329" s="385"/>
      <c r="R329" s="432"/>
      <c r="S329" s="385"/>
      <c r="T329" s="432"/>
      <c r="U329" s="386"/>
      <c r="V329" s="378"/>
      <c r="W329" s="386"/>
      <c r="X329" s="378"/>
      <c r="Y329" s="385"/>
      <c r="Z329" s="378"/>
      <c r="AA329" s="378"/>
      <c r="AB329" s="432"/>
      <c r="AC329" s="432"/>
      <c r="AD329" s="385"/>
      <c r="AE329" s="378"/>
      <c r="AF329" s="421" t="s">
        <v>373</v>
      </c>
    </row>
    <row customHeight="true" ht="22.61904761904762" r="330">
      <c r="A330" s="419"/>
      <c r="B330" s="422" t="s">
        <v>376</v>
      </c>
      <c r="C330" s="420" t="s">
        <v>396</v>
      </c>
      <c r="D330" s="379" t="s">
        <v>370</v>
      </c>
      <c r="E330" s="380">
        <v>397.93</v>
      </c>
      <c r="F330" s="381">
        <f>E330+E331</f>
      </c>
      <c r="G330" s="382">
        <v>2167</v>
      </c>
      <c r="H330" s="382">
        <v>34</v>
      </c>
      <c r="I330" s="383">
        <f t="shared" si="141"/>
      </c>
      <c r="J330" s="368">
        <f t="shared" ref="J330:J336" si="257">(E330/G330)*1000</f>
      </c>
      <c r="K330" s="382">
        <v>1</v>
      </c>
      <c r="L330" s="368">
        <f t="shared" si="560"/>
      </c>
      <c r="M330" s="382">
        <v>0</v>
      </c>
      <c r="N330" s="384">
        <f t="shared" si="364"/>
      </c>
      <c r="O330" s="382">
        <v>0</v>
      </c>
      <c r="P330" s="384">
        <f t="shared" si="1043"/>
      </c>
      <c r="Q330" s="385">
        <f>(M330+M331)/(O330+O331)</f>
      </c>
      <c r="R330" s="432">
        <v>11</v>
      </c>
      <c r="S330" s="385">
        <f>(O330+O331)/(K330+K331)</f>
      </c>
      <c r="T330" s="432">
        <v>5</v>
      </c>
      <c r="U330" s="386">
        <f>F330/T330</f>
      </c>
      <c r="V330" s="378">
        <f>(F330+500)/T330</f>
      </c>
      <c r="W330" s="386">
        <v>6816</v>
      </c>
      <c r="X330" s="378">
        <f>W330/T330</f>
      </c>
      <c r="Y330" s="385">
        <f>T330/R330</f>
      </c>
      <c r="Z330" s="378">
        <f>W330/F330</f>
      </c>
      <c r="AA330" s="378">
        <f>W330/(F330+500)</f>
      </c>
      <c r="AB330" s="432">
        <v>1</v>
      </c>
      <c r="AC330" s="432">
        <v>444</v>
      </c>
      <c r="AD330" s="385">
        <f>AB330/T330</f>
      </c>
      <c r="AE330" s="378">
        <f>(W330-AC330)/(F330+500)</f>
      </c>
      <c r="AF330" s="378" t="s">
        <v>371</v>
      </c>
    </row>
    <row customHeight="true" ht="22.61904761904762" r="331">
      <c r="A331" s="419"/>
      <c r="B331" s="407"/>
      <c r="C331" s="420"/>
      <c r="D331" s="379" t="s">
        <v>372</v>
      </c>
      <c r="E331" s="382">
        <v>3946.92</v>
      </c>
      <c r="F331" s="381"/>
      <c r="G331" s="382">
        <v>31779</v>
      </c>
      <c r="H331" s="382">
        <v>1865</v>
      </c>
      <c r="I331" s="383">
        <f t="shared" si="141"/>
      </c>
      <c r="J331" s="368">
        <f t="shared" si="257"/>
      </c>
      <c r="K331" s="382">
        <v>82</v>
      </c>
      <c r="L331" s="368">
        <f t="shared" si="560"/>
      </c>
      <c r="M331" s="382">
        <v>1</v>
      </c>
      <c r="N331" s="384">
        <f t="shared" si="364"/>
      </c>
      <c r="O331" s="382">
        <v>5</v>
      </c>
      <c r="P331" s="384">
        <f t="shared" si="1043"/>
      </c>
      <c r="Q331" s="385"/>
      <c r="R331" s="432"/>
      <c r="S331" s="385"/>
      <c r="T331" s="432"/>
      <c r="U331" s="386"/>
      <c r="V331" s="378"/>
      <c r="W331" s="386"/>
      <c r="X331" s="378"/>
      <c r="Y331" s="385"/>
      <c r="Z331" s="378"/>
      <c r="AA331" s="378"/>
      <c r="AB331" s="432"/>
      <c r="AC331" s="432"/>
      <c r="AD331" s="385"/>
      <c r="AE331" s="378"/>
      <c r="AF331" s="421" t="s">
        <v>373</v>
      </c>
    </row>
    <row customHeight="true" ht="22.61904761904762" r="332">
      <c r="A332" s="419"/>
      <c r="B332" s="407" t="s">
        <v>377</v>
      </c>
      <c r="C332" s="420" t="s">
        <v>396</v>
      </c>
      <c r="D332" s="379" t="s">
        <v>370</v>
      </c>
      <c r="E332" s="382">
        <v>454.82</v>
      </c>
      <c r="F332" s="381">
        <f>E332+E333</f>
      </c>
      <c r="G332" s="382">
        <v>2344</v>
      </c>
      <c r="H332" s="382">
        <v>51</v>
      </c>
      <c r="I332" s="383">
        <f t="shared" si="141"/>
      </c>
      <c r="J332" s="368">
        <f t="shared" si="257"/>
      </c>
      <c r="K332" s="382">
        <v>4</v>
      </c>
      <c r="L332" s="368">
        <f t="shared" si="560"/>
      </c>
      <c r="M332" s="382">
        <v>0</v>
      </c>
      <c r="N332" s="384">
        <f t="shared" si="364"/>
      </c>
      <c r="O332" s="382">
        <v>1</v>
      </c>
      <c r="P332" s="384">
        <f t="shared" si="1043"/>
      </c>
      <c r="Q332" s="385">
        <f>(M332+M333)/(O332+O333)</f>
      </c>
      <c r="R332" s="432">
        <v>18</v>
      </c>
      <c r="S332" s="385">
        <f>(O332+O333)/(K332+K333)</f>
      </c>
      <c r="T332" s="432">
        <v>11</v>
      </c>
      <c r="U332" s="386">
        <f>F332/T332</f>
      </c>
      <c r="V332" s="378">
        <f>(F332+500)/T332</f>
      </c>
      <c r="W332" s="386">
        <v>12793.2</v>
      </c>
      <c r="X332" s="378">
        <f>W332/T332</f>
      </c>
      <c r="Y332" s="385">
        <f>T332/R332</f>
      </c>
      <c r="Z332" s="378">
        <f>W332/F332</f>
      </c>
      <c r="AA332" s="378">
        <f>W332/(F332+500)</f>
      </c>
      <c r="AB332" s="432">
        <v>2</v>
      </c>
      <c r="AC332" s="432">
        <v>3432</v>
      </c>
      <c r="AD332" s="385">
        <f>AB332/T332</f>
      </c>
      <c r="AE332" s="378">
        <f>(W332-AC332)/(F332+500)</f>
      </c>
      <c r="AF332" s="378" t="s">
        <v>371</v>
      </c>
    </row>
    <row customHeight="true" ht="22.61904761904762" r="333">
      <c r="A333" s="419"/>
      <c r="B333" s="407"/>
      <c r="C333" s="420"/>
      <c r="D333" s="379" t="s">
        <v>372</v>
      </c>
      <c r="E333" s="380">
        <v>4628.96</v>
      </c>
      <c r="F333" s="381"/>
      <c r="G333" s="382">
        <v>31169</v>
      </c>
      <c r="H333" s="382">
        <v>1867</v>
      </c>
      <c r="I333" s="383">
        <f t="shared" si="141"/>
      </c>
      <c r="J333" s="368">
        <f t="shared" si="257"/>
      </c>
      <c r="K333" s="382">
        <v>73</v>
      </c>
      <c r="L333" s="368">
        <f t="shared" si="560"/>
      </c>
      <c r="M333" s="382">
        <v>8</v>
      </c>
      <c r="N333" s="384">
        <f t="shared" si="364"/>
      </c>
      <c r="O333" s="382">
        <v>12</v>
      </c>
      <c r="P333" s="384">
        <f t="shared" si="1043"/>
      </c>
      <c r="Q333" s="385"/>
      <c r="R333" s="432"/>
      <c r="S333" s="385"/>
      <c r="T333" s="432"/>
      <c r="U333" s="386"/>
      <c r="V333" s="378"/>
      <c r="W333" s="386"/>
      <c r="X333" s="378"/>
      <c r="Y333" s="385"/>
      <c r="Z333" s="378"/>
      <c r="AA333" s="378"/>
      <c r="AB333" s="432"/>
      <c r="AC333" s="432"/>
      <c r="AD333" s="385"/>
      <c r="AE333" s="378"/>
      <c r="AF333" s="421" t="s">
        <v>373</v>
      </c>
    </row>
    <row customHeight="true" ht="22.61904761904762" r="334">
      <c r="A334" s="419"/>
      <c r="B334" s="370" t="s">
        <v>378</v>
      </c>
      <c r="C334" s="370"/>
      <c r="D334" s="370"/>
      <c r="E334" s="366">
        <f>SUM(E324:E333)</f>
      </c>
      <c r="F334" s="366">
        <f>SUM(F324:F333)</f>
      </c>
      <c r="G334" s="366">
        <f>SUM(G324:G333)</f>
      </c>
      <c r="H334" s="366">
        <f>SUM(H324:H333)</f>
      </c>
      <c r="I334" s="371">
        <f t="shared" si="141"/>
      </c>
      <c r="J334" s="367">
        <f t="shared" si="257"/>
      </c>
      <c r="K334" s="366">
        <f>SUM(K324:K333)</f>
      </c>
      <c r="L334" s="367">
        <f t="shared" si="560"/>
      </c>
      <c r="M334" s="366">
        <f>SUM(M324:M333)</f>
      </c>
      <c r="N334" s="372">
        <f t="shared" si="364"/>
      </c>
      <c r="O334" s="366">
        <f>SUM(O324:O333)</f>
      </c>
      <c r="P334" s="372">
        <f t="shared" si="1043"/>
      </c>
      <c r="Q334" s="373">
        <f>M334/O334</f>
      </c>
      <c r="R334" s="366">
        <f>SUM(R324:R333)</f>
      </c>
      <c r="S334" s="373">
        <f>(O334+O334)/(K334+K334)</f>
      </c>
      <c r="T334" s="366">
        <f>SUM(T324:T333)</f>
      </c>
      <c r="U334" s="374">
        <f t="shared" ref="U334:U335" si="34">F334/T334</f>
      </c>
      <c r="V334" s="375">
        <f>(F334+5*500)/T334</f>
      </c>
      <c r="W334" s="367">
        <f>SUM(W324:W333)</f>
      </c>
      <c r="X334" s="376">
        <f t="shared" ref="X334:X335" si="668">W334/T334</f>
      </c>
      <c r="Y334" s="373">
        <f t="shared" ref="Y334:Y335" si="802">T334/R334</f>
      </c>
      <c r="Z334" s="375">
        <f t="shared" ref="Z334:Z335" si="936">W334/F334</f>
      </c>
      <c r="AA334" s="375">
        <f>W334/(F334+COUNT(W324:W333)*500)</f>
      </c>
      <c r="AB334" s="366">
        <f>AB324+AB326+AB328+AB330+AB332</f>
      </c>
      <c r="AC334" s="366">
        <f>AC324+AC326+AC328+AC330+AC332</f>
      </c>
      <c r="AD334" s="373">
        <f t="shared" ref="AD334:AD335" si="453">AB334/T334</f>
      </c>
      <c r="AE334" s="377">
        <f>(W334-AC334)/(F334+COUNT(W324:W333)*500)</f>
      </c>
      <c r="AF334" s="378"/>
    </row>
    <row customHeight="true" ht="22.61904761904762" r="335">
      <c r="A335" s="419"/>
      <c r="B335" s="407" t="s">
        <v>379</v>
      </c>
      <c r="C335" s="420" t="s">
        <v>380</v>
      </c>
      <c r="D335" s="379" t="s">
        <v>370</v>
      </c>
      <c r="E335" s="380">
        <v>619.96</v>
      </c>
      <c r="F335" s="381">
        <f>E335+E336</f>
      </c>
      <c r="G335" s="382">
        <v>2956</v>
      </c>
      <c r="H335" s="382">
        <v>51</v>
      </c>
      <c r="I335" s="383">
        <f t="shared" si="141"/>
      </c>
      <c r="J335" s="368">
        <f t="shared" si="257"/>
      </c>
      <c r="K335" s="382">
        <v>6</v>
      </c>
      <c r="L335" s="368">
        <f t="shared" si="560"/>
      </c>
      <c r="M335" s="382">
        <v>1</v>
      </c>
      <c r="N335" s="384">
        <f t="shared" si="364"/>
      </c>
      <c r="O335" s="382">
        <v>2</v>
      </c>
      <c r="P335" s="384">
        <f t="shared" si="1043"/>
      </c>
      <c r="Q335" s="385">
        <f>(M335+M336)/(O335+O336)</f>
      </c>
      <c r="R335" s="432">
        <v>13</v>
      </c>
      <c r="S335" s="385">
        <f>(O335+O336)/(K335+K336)</f>
      </c>
      <c r="T335" s="432">
        <v>3</v>
      </c>
      <c r="U335" s="386">
        <f t="shared" si="34"/>
      </c>
      <c r="V335" s="378">
        <f>(F335+500)/T335</f>
      </c>
      <c r="W335" s="386">
        <v>2930.4000000000015</v>
      </c>
      <c r="X335" s="378">
        <f t="shared" si="668"/>
      </c>
      <c r="Y335" s="385">
        <f t="shared" si="802"/>
      </c>
      <c r="Z335" s="378">
        <f t="shared" si="936"/>
      </c>
      <c r="AA335" s="378">
        <f>W335/(F335+500)</f>
      </c>
      <c r="AB335" s="432">
        <v>1</v>
      </c>
      <c r="AC335" s="432">
        <v>2088</v>
      </c>
      <c r="AD335" s="385">
        <f t="shared" si="453"/>
      </c>
      <c r="AE335" s="378">
        <f>(W335-AC335)/(F335+500)</f>
      </c>
      <c r="AF335" s="378" t="s">
        <v>371</v>
      </c>
    </row>
    <row customHeight="true" ht="22.61904761904762" r="336">
      <c r="A336" s="419"/>
      <c r="B336" s="407"/>
      <c r="C336" s="420"/>
      <c r="D336" s="379" t="s">
        <v>372</v>
      </c>
      <c r="E336" s="380">
        <v>4153.18</v>
      </c>
      <c r="F336" s="381"/>
      <c r="G336" s="382">
        <v>30171</v>
      </c>
      <c r="H336" s="382">
        <v>1598</v>
      </c>
      <c r="I336" s="383">
        <f t="shared" si="141"/>
      </c>
      <c r="J336" s="368">
        <f t="shared" si="257"/>
      </c>
      <c r="K336" s="382">
        <v>79</v>
      </c>
      <c r="L336" s="368">
        <f t="shared" si="560"/>
      </c>
      <c r="M336" s="382">
        <v>3</v>
      </c>
      <c r="N336" s="384">
        <f t="shared" si="364"/>
      </c>
      <c r="O336" s="382">
        <v>8</v>
      </c>
      <c r="P336" s="384">
        <f t="shared" si="1043"/>
      </c>
      <c r="Q336" s="385"/>
      <c r="R336" s="432"/>
      <c r="S336" s="385"/>
      <c r="T336" s="432"/>
      <c r="U336" s="386"/>
      <c r="V336" s="378"/>
      <c r="W336" s="386"/>
      <c r="X336" s="378"/>
      <c r="Y336" s="385"/>
      <c r="Z336" s="378"/>
      <c r="AA336" s="378"/>
      <c r="AB336" s="432"/>
      <c r="AC336" s="432"/>
      <c r="AD336" s="385"/>
      <c r="AE336" s="378"/>
      <c r="AF336" s="421" t="s">
        <v>373</v>
      </c>
    </row>
    <row customHeight="true" ht="22.61904761904762" r="337">
      <c r="A337" s="419"/>
      <c r="B337" s="407" t="s">
        <v>381</v>
      </c>
      <c r="C337" s="420" t="s">
        <v>380</v>
      </c>
      <c r="D337" s="379" t="s">
        <v>370</v>
      </c>
      <c r="E337" s="380">
        <v>776.35</v>
      </c>
      <c r="F337" s="381">
        <f>E337+E338</f>
      </c>
      <c r="G337" s="382">
        <v>3784</v>
      </c>
      <c r="H337" s="382">
        <v>90</v>
      </c>
      <c r="I337" s="383">
        <f t="shared" si="141"/>
      </c>
      <c r="J337" s="383">
        <f t="shared" ref="J337:J340" si="170">I337/H337</f>
      </c>
      <c r="K337" s="382">
        <v>10</v>
      </c>
      <c r="L337" s="368">
        <f t="shared" si="560"/>
      </c>
      <c r="M337" s="382">
        <v>0</v>
      </c>
      <c r="N337" s="384">
        <f t="shared" si="364"/>
      </c>
      <c r="O337" s="382">
        <v>2</v>
      </c>
      <c r="P337" s="384">
        <f t="shared" si="1043"/>
      </c>
      <c r="Q337" s="385">
        <f>(M337+M338)/(O337+O338)</f>
      </c>
      <c r="R337" s="432">
        <v>13</v>
      </c>
      <c r="S337" s="385">
        <f>(O337+O338)/(K337+K338)</f>
      </c>
      <c r="T337" s="432">
        <v>4</v>
      </c>
      <c r="U337" s="386">
        <f>F337/T337</f>
      </c>
      <c r="V337" s="378">
        <f>(F337+500)/T337</f>
      </c>
      <c r="W337" s="386">
        <v>3097.199999999997</v>
      </c>
      <c r="X337" s="378">
        <f>W337/T337</f>
      </c>
      <c r="Y337" s="385">
        <f>T337/R337</f>
      </c>
      <c r="Z337" s="378">
        <f>W337/F337</f>
      </c>
      <c r="AA337" s="378">
        <f>W337/(F337+500)</f>
      </c>
      <c r="AB337" s="432">
        <v>2</v>
      </c>
      <c r="AC337" s="434">
        <v>2257.2000000000007</v>
      </c>
      <c r="AD337" s="385">
        <f>AB337/T337</f>
      </c>
      <c r="AE337" s="378">
        <f>(W337-AC337)/(F337+500)</f>
      </c>
      <c r="AF337" s="378" t="s">
        <v>371</v>
      </c>
    </row>
    <row customHeight="true" ht="22.61904761904762" r="338">
      <c r="A338" s="419"/>
      <c r="B338" s="407"/>
      <c r="C338" s="420"/>
      <c r="D338" s="379" t="s">
        <v>372</v>
      </c>
      <c r="E338" s="382">
        <v>3285.3</v>
      </c>
      <c r="F338" s="381"/>
      <c r="G338" s="382">
        <v>31560</v>
      </c>
      <c r="H338" s="382">
        <v>1663</v>
      </c>
      <c r="I338" s="383">
        <f t="shared" si="141"/>
      </c>
      <c r="J338" s="383">
        <f t="shared" si="170"/>
      </c>
      <c r="K338" s="382">
        <v>67</v>
      </c>
      <c r="L338" s="368">
        <f t="shared" si="560"/>
      </c>
      <c r="M338" s="382">
        <v>4</v>
      </c>
      <c r="N338" s="384">
        <f t="shared" si="364"/>
      </c>
      <c r="O338" s="382">
        <v>10</v>
      </c>
      <c r="P338" s="384">
        <f t="shared" si="1043"/>
      </c>
      <c r="Q338" s="385"/>
      <c r="R338" s="432"/>
      <c r="S338" s="385"/>
      <c r="T338" s="432"/>
      <c r="U338" s="386"/>
      <c r="V338" s="378"/>
      <c r="W338" s="386"/>
      <c r="X338" s="378"/>
      <c r="Y338" s="385"/>
      <c r="Z338" s="378"/>
      <c r="AA338" s="378"/>
      <c r="AB338" s="432"/>
      <c r="AC338" s="434"/>
      <c r="AD338" s="385"/>
      <c r="AE338" s="378"/>
      <c r="AF338" s="421" t="s">
        <v>373</v>
      </c>
    </row>
    <row customHeight="true" ht="22.61904761904762" r="339">
      <c r="A339" s="419"/>
      <c r="B339" s="407" t="s">
        <v>382</v>
      </c>
      <c r="C339" s="420" t="s">
        <v>380</v>
      </c>
      <c r="D339" s="379" t="s">
        <v>370</v>
      </c>
      <c r="E339" s="382">
        <v>524.53</v>
      </c>
      <c r="F339" s="381">
        <f>E339+E340</f>
      </c>
      <c r="G339" s="382">
        <v>2244</v>
      </c>
      <c r="H339" s="382">
        <v>68</v>
      </c>
      <c r="I339" s="383">
        <f t="shared" si="141"/>
      </c>
      <c r="J339" s="383">
        <f t="shared" si="170"/>
      </c>
      <c r="K339" s="382">
        <v>6</v>
      </c>
      <c r="L339" s="368">
        <f t="shared" si="560"/>
      </c>
      <c r="M339" s="382">
        <v>0</v>
      </c>
      <c r="N339" s="384">
        <f t="shared" si="364"/>
      </c>
      <c r="O339" s="382">
        <v>0</v>
      </c>
      <c r="P339" s="384">
        <f t="shared" si="1043"/>
      </c>
      <c r="Q339" s="385">
        <f>(M339+M340)/(O339+O340)</f>
      </c>
      <c r="R339" s="432">
        <v>14</v>
      </c>
      <c r="S339" s="385">
        <f>(O339+O340)/(K339+K340)</f>
      </c>
      <c r="T339" s="432">
        <v>2</v>
      </c>
      <c r="U339" s="386">
        <f>F339/T339</f>
      </c>
      <c r="V339" s="378">
        <f>(F339+500)/T339</f>
      </c>
      <c r="W339" s="386">
        <v>3780</v>
      </c>
      <c r="X339" s="378">
        <f>W339/T339</f>
      </c>
      <c r="Y339" s="385">
        <f>T339/R339</f>
      </c>
      <c r="Z339" s="378">
        <f>W339/F339</f>
      </c>
      <c r="AA339" s="378">
        <f>W339/(F339+500)</f>
      </c>
      <c r="AB339" s="432">
        <v>1</v>
      </c>
      <c r="AC339" s="432">
        <v>1090.8</v>
      </c>
      <c r="AD339" s="385">
        <f>AB339/T339</f>
      </c>
      <c r="AE339" s="378">
        <f>(W339-AC339)/(F339+500)</f>
      </c>
      <c r="AF339" s="378" t="s">
        <v>371</v>
      </c>
    </row>
    <row customHeight="true" ht="22.61904761904762" r="340">
      <c r="A340" s="419"/>
      <c r="B340" s="407"/>
      <c r="C340" s="420"/>
      <c r="D340" s="379" t="s">
        <v>372</v>
      </c>
      <c r="E340" s="380">
        <v>2829.92</v>
      </c>
      <c r="F340" s="381"/>
      <c r="G340" s="382">
        <v>23261</v>
      </c>
      <c r="H340" s="382">
        <v>1259</v>
      </c>
      <c r="I340" s="383">
        <f t="shared" si="141"/>
      </c>
      <c r="J340" s="383">
        <f t="shared" si="170"/>
      </c>
      <c r="K340" s="382">
        <v>59</v>
      </c>
      <c r="L340" s="368">
        <f t="shared" si="560"/>
      </c>
      <c r="M340" s="382">
        <v>1</v>
      </c>
      <c r="N340" s="384">
        <f t="shared" si="364"/>
      </c>
      <c r="O340" s="382">
        <v>5</v>
      </c>
      <c r="P340" s="384">
        <f t="shared" si="1043"/>
      </c>
      <c r="Q340" s="385"/>
      <c r="R340" s="432"/>
      <c r="S340" s="385"/>
      <c r="T340" s="432"/>
      <c r="U340" s="386"/>
      <c r="V340" s="378"/>
      <c r="W340" s="386"/>
      <c r="X340" s="378"/>
      <c r="Y340" s="385"/>
      <c r="Z340" s="378"/>
      <c r="AA340" s="378"/>
      <c r="AB340" s="432"/>
      <c r="AC340" s="432"/>
      <c r="AD340" s="385"/>
      <c r="AE340" s="378"/>
      <c r="AF340" s="421" t="s">
        <v>373</v>
      </c>
    </row>
    <row customHeight="true" ht="22.61904761904762" r="341">
      <c r="A341" s="419"/>
      <c r="B341" s="407" t="s">
        <v>383</v>
      </c>
      <c r="C341" s="420" t="s">
        <v>380</v>
      </c>
      <c r="D341" s="379" t="s">
        <v>370</v>
      </c>
      <c r="E341" s="382">
        <v>281.68</v>
      </c>
      <c r="F341" s="381">
        <f>E341+E342</f>
      </c>
      <c r="G341" s="382">
        <v>1316</v>
      </c>
      <c r="H341" s="382">
        <v>39</v>
      </c>
      <c r="I341" s="383">
        <f t="shared" si="141"/>
      </c>
      <c r="J341" s="368">
        <f t="shared" ref="J341:J347" si="258">(E341/G341)*1000</f>
      </c>
      <c r="K341" s="382">
        <v>6</v>
      </c>
      <c r="L341" s="368">
        <f t="shared" si="560"/>
      </c>
      <c r="M341" s="382">
        <v>0</v>
      </c>
      <c r="N341" s="384">
        <f t="shared" si="364"/>
      </c>
      <c r="O341" s="382">
        <v>1</v>
      </c>
      <c r="P341" s="384">
        <f t="shared" si="1043"/>
      </c>
      <c r="Q341" s="385">
        <f>(M341+M342)/(O341+O342)</f>
      </c>
      <c r="R341" s="432">
        <v>9</v>
      </c>
      <c r="S341" s="385">
        <f>(O341+O342)/(K341+K342)</f>
      </c>
      <c r="T341" s="432">
        <v>3</v>
      </c>
      <c r="U341" s="386">
        <f>F341/T341</f>
      </c>
      <c r="V341" s="378">
        <f>(F341+500)/T341</f>
      </c>
      <c r="W341" s="386">
        <v>2448</v>
      </c>
      <c r="X341" s="378">
        <f>W341/T341</f>
      </c>
      <c r="Y341" s="385">
        <f>T341/R341</f>
      </c>
      <c r="Z341" s="378">
        <f>W341/F341</f>
      </c>
      <c r="AA341" s="378">
        <f>W341/(F341+500)</f>
      </c>
      <c r="AB341" s="432">
        <v>1</v>
      </c>
      <c r="AC341" s="432">
        <v>1344</v>
      </c>
      <c r="AD341" s="385">
        <f>AB341/T341</f>
      </c>
      <c r="AE341" s="378">
        <f>(W341-AC341)/(F341+500)</f>
      </c>
      <c r="AF341" s="378" t="s">
        <v>371</v>
      </c>
    </row>
    <row customHeight="true" ht="22.61904761904762" r="342">
      <c r="A342" s="419"/>
      <c r="B342" s="407"/>
      <c r="C342" s="420"/>
      <c r="D342" s="379" t="s">
        <v>372</v>
      </c>
      <c r="E342" s="382">
        <v>3108.33</v>
      </c>
      <c r="F342" s="381"/>
      <c r="G342" s="382">
        <v>22817</v>
      </c>
      <c r="H342" s="382">
        <v>1321</v>
      </c>
      <c r="I342" s="383">
        <f t="shared" si="141"/>
      </c>
      <c r="J342" s="368">
        <f t="shared" si="258"/>
      </c>
      <c r="K342" s="382">
        <v>67</v>
      </c>
      <c r="L342" s="368">
        <f t="shared" si="560"/>
      </c>
      <c r="M342" s="382">
        <v>3</v>
      </c>
      <c r="N342" s="384">
        <f t="shared" si="364"/>
      </c>
      <c r="O342" s="382">
        <v>4</v>
      </c>
      <c r="P342" s="384">
        <f t="shared" si="1043"/>
      </c>
      <c r="Q342" s="385"/>
      <c r="R342" s="432"/>
      <c r="S342" s="385"/>
      <c r="T342" s="432"/>
      <c r="U342" s="386"/>
      <c r="V342" s="378"/>
      <c r="W342" s="386"/>
      <c r="X342" s="378"/>
      <c r="Y342" s="385"/>
      <c r="Z342" s="378"/>
      <c r="AA342" s="378"/>
      <c r="AB342" s="432"/>
      <c r="AC342" s="432"/>
      <c r="AD342" s="385"/>
      <c r="AE342" s="378"/>
      <c r="AF342" s="421" t="s">
        <v>373</v>
      </c>
    </row>
    <row customHeight="true" ht="22.61904761904762" r="343">
      <c r="A343" s="419"/>
      <c r="B343" s="407" t="s">
        <v>385</v>
      </c>
      <c r="C343" s="420" t="s">
        <v>380</v>
      </c>
      <c r="D343" s="379" t="s">
        <v>370</v>
      </c>
      <c r="E343" s="380">
        <v>346.47</v>
      </c>
      <c r="F343" s="381">
        <f>E343+E344</f>
      </c>
      <c r="G343" s="380">
        <v>1459</v>
      </c>
      <c r="H343" s="382">
        <v>34</v>
      </c>
      <c r="I343" s="383">
        <f t="shared" si="141"/>
      </c>
      <c r="J343" s="368">
        <f t="shared" si="258"/>
      </c>
      <c r="K343" s="382">
        <v>3</v>
      </c>
      <c r="L343" s="368">
        <f t="shared" si="560"/>
      </c>
      <c r="M343" s="382">
        <v>0</v>
      </c>
      <c r="N343" s="384">
        <f t="shared" si="364"/>
      </c>
      <c r="O343" s="382">
        <v>0</v>
      </c>
      <c r="P343" s="384">
        <f t="shared" si="1043"/>
      </c>
      <c r="Q343" s="385">
        <f>(M343+M344)/(O343+O344)</f>
      </c>
      <c r="R343" s="432">
        <v>3</v>
      </c>
      <c r="S343" s="385">
        <f>(O343+O344)/(K343+K344)</f>
      </c>
      <c r="T343" s="432">
        <v>3</v>
      </c>
      <c r="U343" s="386">
        <f>F343/T343</f>
      </c>
      <c r="V343" s="378">
        <f>(F343+500)/T343</f>
      </c>
      <c r="W343" s="386">
        <v>2806.800000000003</v>
      </c>
      <c r="X343" s="378">
        <f>W343/T343</f>
      </c>
      <c r="Y343" s="385">
        <f>T343/R343</f>
      </c>
      <c r="Z343" s="378">
        <f>W343/F343</f>
      </c>
      <c r="AA343" s="378">
        <f>W343/(F343+500)</f>
      </c>
      <c r="AB343" s="432">
        <v>1</v>
      </c>
      <c r="AC343" s="432">
        <f>12*141</f>
      </c>
      <c r="AD343" s="385">
        <f>AB343/T343</f>
      </c>
      <c r="AE343" s="378">
        <f>(W343-AC343)/(F343+500)</f>
      </c>
      <c r="AF343" s="378" t="s">
        <v>371</v>
      </c>
    </row>
    <row customHeight="true" ht="22.61904761904762" r="344">
      <c r="A344" s="419"/>
      <c r="B344" s="407"/>
      <c r="C344" s="420"/>
      <c r="D344" s="379" t="s">
        <v>372</v>
      </c>
      <c r="E344" s="380">
        <v>2746.92</v>
      </c>
      <c r="F344" s="381"/>
      <c r="G344" s="380">
        <v>18584</v>
      </c>
      <c r="H344" s="382">
        <v>1074</v>
      </c>
      <c r="I344" s="383">
        <f t="shared" si="141"/>
      </c>
      <c r="J344" s="368">
        <f t="shared" si="258"/>
      </c>
      <c r="K344" s="382">
        <v>45</v>
      </c>
      <c r="L344" s="368">
        <f t="shared" si="560"/>
      </c>
      <c r="M344" s="382">
        <v>3</v>
      </c>
      <c r="N344" s="384">
        <f t="shared" si="364"/>
      </c>
      <c r="O344" s="382">
        <v>2</v>
      </c>
      <c r="P344" s="384">
        <f t="shared" si="1043"/>
      </c>
      <c r="Q344" s="385"/>
      <c r="R344" s="432"/>
      <c r="S344" s="385"/>
      <c r="T344" s="432"/>
      <c r="U344" s="386"/>
      <c r="V344" s="378"/>
      <c r="W344" s="386"/>
      <c r="X344" s="378"/>
      <c r="Y344" s="385"/>
      <c r="Z344" s="378"/>
      <c r="AA344" s="378"/>
      <c r="AB344" s="432"/>
      <c r="AC344" s="432"/>
      <c r="AD344" s="385"/>
      <c r="AE344" s="378"/>
      <c r="AF344" s="421" t="s">
        <v>373</v>
      </c>
    </row>
    <row customHeight="true" ht="22.61904761904762" r="345">
      <c r="A345" s="419"/>
      <c r="B345" s="370" t="s">
        <v>378</v>
      </c>
      <c r="C345" s="370"/>
      <c r="D345" s="370"/>
      <c r="E345" s="366">
        <f>SUM(E335:E344)</f>
      </c>
      <c r="F345" s="366">
        <f>SUM(F335:F344)</f>
      </c>
      <c r="G345" s="366">
        <f>SUM(G335:G344)</f>
      </c>
      <c r="H345" s="366">
        <f>SUM(H335:H344)</f>
      </c>
      <c r="I345" s="371">
        <f t="shared" si="141"/>
      </c>
      <c r="J345" s="367">
        <f t="shared" si="258"/>
      </c>
      <c r="K345" s="366">
        <f>SUM(K335:K344)</f>
      </c>
      <c r="L345" s="367">
        <f t="shared" si="560"/>
      </c>
      <c r="M345" s="366">
        <f>SUM(M335:M344)</f>
      </c>
      <c r="N345" s="372">
        <f t="shared" si="364"/>
      </c>
      <c r="O345" s="366">
        <f>SUM(O335:O344)</f>
      </c>
      <c r="P345" s="372">
        <f t="shared" si="1043"/>
      </c>
      <c r="Q345" s="373">
        <f>M345/O345</f>
      </c>
      <c r="R345" s="366">
        <f>SUM(R335:R344)</f>
      </c>
      <c r="S345" s="373">
        <f>(O345+O345)/(K345+K345)</f>
      </c>
      <c r="T345" s="366">
        <f>SUM(T335:T344)</f>
      </c>
      <c r="U345" s="374">
        <f t="shared" ref="U345:U346" si="35">F345/T345</f>
      </c>
      <c r="V345" s="375">
        <f>(F345+5*500)/T345</f>
      </c>
      <c r="W345" s="367">
        <f>SUM(W335:W344)</f>
      </c>
      <c r="X345" s="376">
        <f t="shared" ref="X345:X346" si="669">W345/T345</f>
      </c>
      <c r="Y345" s="373">
        <f t="shared" ref="Y345:Y346" si="803">T345/R345</f>
      </c>
      <c r="Z345" s="375">
        <f t="shared" ref="Z345:Z346" si="937">W345/F345</f>
      </c>
      <c r="AA345" s="375">
        <f>W345/(F345+COUNT(W335:W344)*500)</f>
      </c>
      <c r="AB345" s="366">
        <f>AB335+AB337+AB339+AB341+AB343</f>
      </c>
      <c r="AC345" s="366">
        <f>AC335+AC337+AC339+AC341+AC343</f>
      </c>
      <c r="AD345" s="373">
        <f t="shared" ref="AD345:AD346" si="454">AB345/T345</f>
      </c>
      <c r="AE345" s="377">
        <f>(W345-AC345)/(F345+COUNT(W335:W344))</f>
      </c>
      <c r="AF345" s="378"/>
    </row>
    <row customHeight="true" ht="22.61904761904762" r="346">
      <c r="A346" s="419"/>
      <c r="B346" s="407" t="s">
        <v>386</v>
      </c>
      <c r="C346" s="420" t="s">
        <v>391</v>
      </c>
      <c r="D346" s="379" t="s">
        <v>370</v>
      </c>
      <c r="E346" s="380">
        <v>335.15</v>
      </c>
      <c r="F346" s="381">
        <f>E346+E347</f>
      </c>
      <c r="G346" s="380">
        <v>1416</v>
      </c>
      <c r="H346" s="382">
        <v>48</v>
      </c>
      <c r="I346" s="383">
        <f t="shared" si="141"/>
      </c>
      <c r="J346" s="368">
        <f t="shared" si="258"/>
      </c>
      <c r="K346" s="382">
        <v>2</v>
      </c>
      <c r="L346" s="368">
        <f t="shared" si="560"/>
      </c>
      <c r="M346" s="382">
        <v>0</v>
      </c>
      <c r="N346" s="384">
        <f t="shared" si="364"/>
      </c>
      <c r="O346" s="382">
        <v>0</v>
      </c>
      <c r="P346" s="384">
        <f t="shared" si="1043"/>
      </c>
      <c r="Q346" s="385">
        <f>(M346+M347)/(O346+O347)</f>
      </c>
      <c r="R346" s="432">
        <v>17</v>
      </c>
      <c r="S346" s="385">
        <f>(O346+O347)/(K346+K347)</f>
      </c>
      <c r="T346" s="432">
        <v>6</v>
      </c>
      <c r="U346" s="386">
        <f t="shared" si="35"/>
      </c>
      <c r="V346" s="378">
        <f>(F346+500)/T346</f>
      </c>
      <c r="W346" s="386">
        <v>3656.4000000000015</v>
      </c>
      <c r="X346" s="378">
        <f t="shared" si="669"/>
      </c>
      <c r="Y346" s="385">
        <f t="shared" si="803"/>
      </c>
      <c r="Z346" s="378">
        <f t="shared" si="937"/>
      </c>
      <c r="AA346" s="378">
        <f>W346/(F346+500)</f>
      </c>
      <c r="AB346" s="432">
        <v>0</v>
      </c>
      <c r="AC346" s="432">
        <v>0</v>
      </c>
      <c r="AD346" s="385">
        <f t="shared" si="454"/>
      </c>
      <c r="AE346" s="378">
        <f>(W346-AC346)/(F346+500)</f>
      </c>
      <c r="AF346" s="378" t="s">
        <v>387</v>
      </c>
    </row>
    <row customHeight="true" ht="22.61904761904762" r="347">
      <c r="A347" s="419"/>
      <c r="B347" s="407"/>
      <c r="C347" s="420"/>
      <c r="D347" s="379" t="s">
        <v>372</v>
      </c>
      <c r="E347" s="380">
        <v>3204.38</v>
      </c>
      <c r="F347" s="381"/>
      <c r="G347" s="382">
        <v>19673</v>
      </c>
      <c r="H347" s="382">
        <v>1086</v>
      </c>
      <c r="I347" s="383">
        <f t="shared" si="141"/>
      </c>
      <c r="J347" s="368">
        <f t="shared" si="258"/>
      </c>
      <c r="K347" s="382">
        <v>66</v>
      </c>
      <c r="L347" s="368">
        <f t="shared" si="560"/>
      </c>
      <c r="M347" s="382">
        <v>2</v>
      </c>
      <c r="N347" s="384">
        <f t="shared" si="364"/>
      </c>
      <c r="O347" s="382">
        <v>8</v>
      </c>
      <c r="P347" s="384">
        <f t="shared" si="1043"/>
      </c>
      <c r="Q347" s="385"/>
      <c r="R347" s="432"/>
      <c r="S347" s="385"/>
      <c r="T347" s="432"/>
      <c r="U347" s="386"/>
      <c r="V347" s="378"/>
      <c r="W347" s="386"/>
      <c r="X347" s="378"/>
      <c r="Y347" s="385"/>
      <c r="Z347" s="378"/>
      <c r="AA347" s="378"/>
      <c r="AB347" s="432"/>
      <c r="AC347" s="432"/>
      <c r="AD347" s="385"/>
      <c r="AE347" s="378"/>
      <c r="AF347" s="378" t="s">
        <v>388</v>
      </c>
    </row>
    <row customHeight="true" ht="22.61904761904762" r="348">
      <c r="A348" s="419"/>
      <c r="B348" s="407" t="s">
        <v>389</v>
      </c>
      <c r="C348" s="420" t="s">
        <v>391</v>
      </c>
      <c r="D348" s="379" t="s">
        <v>370</v>
      </c>
      <c r="E348" s="380">
        <v>157.55</v>
      </c>
      <c r="F348" s="381">
        <f>E348+E349</f>
      </c>
      <c r="G348" s="380">
        <v>880</v>
      </c>
      <c r="H348" s="382">
        <v>24</v>
      </c>
      <c r="I348" s="383">
        <f t="shared" si="141"/>
      </c>
      <c r="J348" s="383">
        <f t="shared" ref="J348:J351" si="171">I348/H348</f>
      </c>
      <c r="K348" s="382">
        <v>3</v>
      </c>
      <c r="L348" s="368">
        <f t="shared" si="560"/>
      </c>
      <c r="M348" s="382">
        <v>0</v>
      </c>
      <c r="N348" s="384">
        <f t="shared" si="364"/>
      </c>
      <c r="O348" s="382">
        <v>0</v>
      </c>
      <c r="P348" s="384">
        <f t="shared" si="1043"/>
      </c>
      <c r="Q348" s="385">
        <f>(M348+M349)/(O348+O349)</f>
      </c>
      <c r="R348" s="432">
        <v>23</v>
      </c>
      <c r="S348" s="385">
        <f>(O348+O349)/(K348+K349)</f>
      </c>
      <c r="T348" s="432">
        <v>8</v>
      </c>
      <c r="U348" s="386">
        <f>F348/T348</f>
      </c>
      <c r="V348" s="378">
        <f>(F348+500)/T348</f>
      </c>
      <c r="W348" s="386">
        <v>10808</v>
      </c>
      <c r="X348" s="378">
        <f>W348/T348</f>
      </c>
      <c r="Y348" s="385">
        <f>T348/R348</f>
      </c>
      <c r="Z348" s="378">
        <f>W348/F348</f>
      </c>
      <c r="AA348" s="378">
        <f>W348/(F348+500)</f>
      </c>
      <c r="AB348" s="432">
        <v>5</v>
      </c>
      <c r="AC348" s="434">
        <v>6222.8</v>
      </c>
      <c r="AD348" s="385">
        <f>AB348/T348</f>
      </c>
      <c r="AE348" s="378">
        <f>(W348-AC348)/(F348+500)</f>
      </c>
      <c r="AF348" s="378" t="s">
        <v>387</v>
      </c>
    </row>
    <row customHeight="true" ht="22.61904761904762" r="349">
      <c r="A349" s="419"/>
      <c r="B349" s="407"/>
      <c r="C349" s="420"/>
      <c r="D349" s="379" t="s">
        <v>372</v>
      </c>
      <c r="E349" s="380">
        <v>3292.64</v>
      </c>
      <c r="F349" s="381"/>
      <c r="G349" s="380">
        <v>21917</v>
      </c>
      <c r="H349" s="382">
        <v>1172</v>
      </c>
      <c r="I349" s="383">
        <f t="shared" si="141"/>
      </c>
      <c r="J349" s="383">
        <f t="shared" si="171"/>
      </c>
      <c r="K349" s="382">
        <v>74</v>
      </c>
      <c r="L349" s="368">
        <f t="shared" si="560"/>
      </c>
      <c r="M349" s="382">
        <v>7</v>
      </c>
      <c r="N349" s="384">
        <f t="shared" si="364"/>
      </c>
      <c r="O349" s="382">
        <v>14</v>
      </c>
      <c r="P349" s="384">
        <f t="shared" si="1043"/>
      </c>
      <c r="Q349" s="385"/>
      <c r="R349" s="432"/>
      <c r="S349" s="385"/>
      <c r="T349" s="432"/>
      <c r="U349" s="386"/>
      <c r="V349" s="378"/>
      <c r="W349" s="386"/>
      <c r="X349" s="378"/>
      <c r="Y349" s="385"/>
      <c r="Z349" s="378"/>
      <c r="AA349" s="378"/>
      <c r="AB349" s="432"/>
      <c r="AC349" s="434"/>
      <c r="AD349" s="385"/>
      <c r="AE349" s="378"/>
      <c r="AF349" s="378" t="s">
        <v>388</v>
      </c>
    </row>
    <row customHeight="true" ht="22.61904761904762" r="350">
      <c r="A350" s="419"/>
      <c r="B350" s="407" t="s">
        <v>390</v>
      </c>
      <c r="C350" s="420" t="s">
        <v>391</v>
      </c>
      <c r="D350" s="379" t="s">
        <v>370</v>
      </c>
      <c r="E350" s="380">
        <v>228.56</v>
      </c>
      <c r="F350" s="381">
        <f>E350+E351</f>
      </c>
      <c r="G350" s="380">
        <v>896</v>
      </c>
      <c r="H350" s="382">
        <v>23</v>
      </c>
      <c r="I350" s="383">
        <f t="shared" si="141"/>
      </c>
      <c r="J350" s="383">
        <f t="shared" si="171"/>
      </c>
      <c r="K350" s="382">
        <v>4</v>
      </c>
      <c r="L350" s="368">
        <f t="shared" si="560"/>
      </c>
      <c r="M350" s="382">
        <v>1</v>
      </c>
      <c r="N350" s="384">
        <f t="shared" si="364"/>
      </c>
      <c r="O350" s="382">
        <v>1</v>
      </c>
      <c r="P350" s="384">
        <f t="shared" si="1043"/>
      </c>
      <c r="Q350" s="385">
        <f>(M350+M351)/(O350+O351)</f>
      </c>
      <c r="R350" s="432">
        <v>7</v>
      </c>
      <c r="S350" s="385">
        <f>(O350+O351)/(K350+K351)</f>
      </c>
      <c r="T350" s="432">
        <v>4</v>
      </c>
      <c r="U350" s="386">
        <f>F350/T350</f>
      </c>
      <c r="V350" s="378">
        <f>(F350+500)/T350</f>
      </c>
      <c r="W350" s="386">
        <v>4872</v>
      </c>
      <c r="X350" s="378">
        <f>W350/T350</f>
      </c>
      <c r="Y350" s="385">
        <f>T350/R350</f>
      </c>
      <c r="Z350" s="378">
        <f>W350/F350</f>
      </c>
      <c r="AA350" s="378">
        <f>W350/(F350+500)</f>
      </c>
      <c r="AB350" s="432">
        <v>0</v>
      </c>
      <c r="AC350" s="432">
        <v>0</v>
      </c>
      <c r="AD350" s="385">
        <f>AB350/T350</f>
      </c>
      <c r="AE350" s="378">
        <f>(W350-AC350)/(F350+500)</f>
      </c>
      <c r="AF350" s="378" t="s">
        <v>387</v>
      </c>
    </row>
    <row customHeight="true" ht="22.61904761904762" r="351">
      <c r="A351" s="419"/>
      <c r="B351" s="407"/>
      <c r="C351" s="420"/>
      <c r="D351" s="379" t="s">
        <v>372</v>
      </c>
      <c r="E351" s="380">
        <v>3406.39</v>
      </c>
      <c r="F351" s="381"/>
      <c r="G351" s="380">
        <v>29101</v>
      </c>
      <c r="H351" s="382">
        <v>1563</v>
      </c>
      <c r="I351" s="383">
        <f t="shared" si="141"/>
      </c>
      <c r="J351" s="383">
        <f t="shared" si="171"/>
      </c>
      <c r="K351" s="382">
        <v>67</v>
      </c>
      <c r="L351" s="368">
        <f t="shared" si="560"/>
      </c>
      <c r="M351" s="382">
        <v>3</v>
      </c>
      <c r="N351" s="384">
        <f t="shared" si="364"/>
      </c>
      <c r="O351" s="382">
        <v>4</v>
      </c>
      <c r="P351" s="384">
        <f t="shared" si="1043"/>
      </c>
      <c r="Q351" s="385"/>
      <c r="R351" s="432"/>
      <c r="S351" s="385"/>
      <c r="T351" s="432"/>
      <c r="U351" s="386"/>
      <c r="V351" s="378"/>
      <c r="W351" s="386"/>
      <c r="X351" s="378"/>
      <c r="Y351" s="385"/>
      <c r="Z351" s="378"/>
      <c r="AA351" s="378"/>
      <c r="AB351" s="432"/>
      <c r="AC351" s="432"/>
      <c r="AD351" s="385"/>
      <c r="AE351" s="378"/>
      <c r="AF351" s="378" t="s">
        <v>388</v>
      </c>
    </row>
    <row customHeight="true" ht="22.61904761904762" r="352">
      <c r="A352" s="419"/>
      <c r="B352" s="407" t="s">
        <v>392</v>
      </c>
      <c r="C352" s="420" t="s">
        <v>391</v>
      </c>
      <c r="D352" s="379" t="s">
        <v>370</v>
      </c>
      <c r="E352" s="380">
        <v>139.73</v>
      </c>
      <c r="F352" s="381">
        <f>E352+E353</f>
      </c>
      <c r="G352" s="380">
        <v>617</v>
      </c>
      <c r="H352" s="382">
        <v>17</v>
      </c>
      <c r="I352" s="383">
        <f t="shared" si="141"/>
      </c>
      <c r="J352" s="368">
        <f t="shared" ref="J352:J364" si="259">(E352/G352)*1000</f>
      </c>
      <c r="K352" s="382">
        <v>2</v>
      </c>
      <c r="L352" s="368">
        <f t="shared" si="560"/>
      </c>
      <c r="M352" s="382">
        <v>0</v>
      </c>
      <c r="N352" s="384">
        <f t="shared" si="364"/>
      </c>
      <c r="O352" s="382">
        <v>0</v>
      </c>
      <c r="P352" s="384">
        <f t="shared" si="1043"/>
      </c>
      <c r="Q352" s="385">
        <f>(M352+M353)/(O352+O353)</f>
      </c>
      <c r="R352" s="432">
        <v>8</v>
      </c>
      <c r="S352" s="385">
        <f>(O352+O353)/(K352+K353)</f>
      </c>
      <c r="T352" s="432">
        <v>3</v>
      </c>
      <c r="U352" s="386">
        <f>F352/T352</f>
      </c>
      <c r="V352" s="378">
        <f>(F352+500)/T352</f>
      </c>
      <c r="W352" s="436">
        <v>3828</v>
      </c>
      <c r="X352" s="378">
        <f>W352/T352</f>
      </c>
      <c r="Y352" s="385">
        <f>T352/R352</f>
      </c>
      <c r="Z352" s="378">
        <f>W352/F352</f>
      </c>
      <c r="AA352" s="378">
        <f>W352/(F352+500)</f>
      </c>
      <c r="AB352" s="432">
        <v>0</v>
      </c>
      <c r="AC352" s="432">
        <v>0</v>
      </c>
      <c r="AD352" s="385">
        <f>AB352/T352</f>
      </c>
      <c r="AE352" s="378">
        <f>(W352-AC352)/(F352+500)</f>
      </c>
      <c r="AF352" s="378" t="s">
        <v>387</v>
      </c>
    </row>
    <row customHeight="true" ht="22.61904761904762" r="353">
      <c r="A353" s="419"/>
      <c r="B353" s="407"/>
      <c r="C353" s="420"/>
      <c r="D353" s="379" t="s">
        <v>372</v>
      </c>
      <c r="E353" s="380">
        <v>2747.21</v>
      </c>
      <c r="F353" s="381"/>
      <c r="G353" s="380">
        <v>26859</v>
      </c>
      <c r="H353" s="382">
        <v>1352</v>
      </c>
      <c r="I353" s="383">
        <f t="shared" si="141"/>
      </c>
      <c r="J353" s="368">
        <f t="shared" si="259"/>
      </c>
      <c r="K353" s="382">
        <v>42</v>
      </c>
      <c r="L353" s="368">
        <f t="shared" si="560"/>
      </c>
      <c r="M353" s="382">
        <v>3</v>
      </c>
      <c r="N353" s="384">
        <f t="shared" si="364"/>
      </c>
      <c r="O353" s="382">
        <v>5</v>
      </c>
      <c r="P353" s="384">
        <f t="shared" si="1043"/>
      </c>
      <c r="Q353" s="385"/>
      <c r="R353" s="432"/>
      <c r="S353" s="385"/>
      <c r="T353" s="432"/>
      <c r="U353" s="386"/>
      <c r="V353" s="378"/>
      <c r="W353" s="436"/>
      <c r="X353" s="378"/>
      <c r="Y353" s="385"/>
      <c r="Z353" s="378"/>
      <c r="AA353" s="378"/>
      <c r="AB353" s="432"/>
      <c r="AC353" s="432"/>
      <c r="AD353" s="385"/>
      <c r="AE353" s="378"/>
      <c r="AF353" s="378" t="s">
        <v>388</v>
      </c>
    </row>
    <row customHeight="true" ht="22.61904761904762" r="354">
      <c r="A354" s="419"/>
      <c r="B354" s="407" t="s">
        <v>393</v>
      </c>
      <c r="C354" s="420" t="s">
        <v>391</v>
      </c>
      <c r="D354" s="379" t="s">
        <v>370</v>
      </c>
      <c r="E354" s="380">
        <v>185.41</v>
      </c>
      <c r="F354" s="381">
        <f>E354+E355</f>
      </c>
      <c r="G354" s="380">
        <v>657</v>
      </c>
      <c r="H354" s="382">
        <v>16</v>
      </c>
      <c r="I354" s="383">
        <f t="shared" si="141"/>
      </c>
      <c r="J354" s="368">
        <f t="shared" si="259"/>
      </c>
      <c r="K354" s="382">
        <v>3</v>
      </c>
      <c r="L354" s="368">
        <f t="shared" si="560"/>
      </c>
      <c r="M354" s="382">
        <v>0</v>
      </c>
      <c r="N354" s="384">
        <f t="shared" si="364"/>
      </c>
      <c r="O354" s="382">
        <v>0</v>
      </c>
      <c r="P354" s="384">
        <f t="shared" si="1043"/>
      </c>
      <c r="Q354" s="385">
        <f>(M354+M355)/(O354+O355)</f>
      </c>
      <c r="R354" s="432">
        <v>12</v>
      </c>
      <c r="S354" s="385">
        <f>(O354+O355)/(K354+K355)</f>
      </c>
      <c r="T354" s="432">
        <v>5</v>
      </c>
      <c r="U354" s="386">
        <f>F354/T354</f>
      </c>
      <c r="V354" s="378">
        <f>(F354+500)/T354</f>
      </c>
      <c r="W354" s="386">
        <v>6070.800000000003</v>
      </c>
      <c r="X354" s="378">
        <f>W354/T354</f>
      </c>
      <c r="Y354" s="385">
        <f>T354/R354</f>
      </c>
      <c r="Z354" s="378">
        <f>W354/F354</f>
      </c>
      <c r="AA354" s="378">
        <f>W354/(F354+500)</f>
      </c>
      <c r="AB354" s="432">
        <v>0</v>
      </c>
      <c r="AC354" s="432">
        <v>0</v>
      </c>
      <c r="AD354" s="385">
        <f>AB354/T354</f>
      </c>
      <c r="AE354" s="378">
        <f>(W354-AC354)/(F354+500)</f>
      </c>
      <c r="AF354" s="378" t="s">
        <v>387</v>
      </c>
    </row>
    <row customHeight="true" ht="22.61904761904762" r="355">
      <c r="A355" s="419"/>
      <c r="B355" s="407"/>
      <c r="C355" s="420"/>
      <c r="D355" s="379" t="s">
        <v>372</v>
      </c>
      <c r="E355" s="380">
        <v>3622.85</v>
      </c>
      <c r="F355" s="381"/>
      <c r="G355" s="380">
        <v>35720</v>
      </c>
      <c r="H355" s="382">
        <v>1582</v>
      </c>
      <c r="I355" s="383">
        <f t="shared" si="141"/>
      </c>
      <c r="J355" s="368">
        <f t="shared" si="259"/>
      </c>
      <c r="K355" s="382">
        <v>74</v>
      </c>
      <c r="L355" s="368">
        <f t="shared" si="560"/>
      </c>
      <c r="M355" s="382">
        <v>4</v>
      </c>
      <c r="N355" s="384">
        <f t="shared" si="364"/>
      </c>
      <c r="O355" s="382">
        <v>6</v>
      </c>
      <c r="P355" s="384">
        <f t="shared" si="1043"/>
      </c>
      <c r="Q355" s="385"/>
      <c r="R355" s="432"/>
      <c r="S355" s="385"/>
      <c r="T355" s="432"/>
      <c r="U355" s="386"/>
      <c r="V355" s="378"/>
      <c r="W355" s="386"/>
      <c r="X355" s="378"/>
      <c r="Y355" s="385"/>
      <c r="Z355" s="378"/>
      <c r="AA355" s="378"/>
      <c r="AB355" s="432"/>
      <c r="AC355" s="432"/>
      <c r="AD355" s="385"/>
      <c r="AE355" s="378"/>
      <c r="AF355" s="378" t="s">
        <v>388</v>
      </c>
    </row>
    <row customHeight="true" ht="22.61904761904762" r="356">
      <c r="A356" s="419"/>
      <c r="B356" s="370" t="s">
        <v>378</v>
      </c>
      <c r="C356" s="370"/>
      <c r="D356" s="370"/>
      <c r="E356" s="366">
        <f>SUM(E346:E355)</f>
      </c>
      <c r="F356" s="366">
        <f>SUM(F346:F355)</f>
      </c>
      <c r="G356" s="366">
        <f>SUM(G346:G355)</f>
      </c>
      <c r="H356" s="366">
        <f>SUM(H346:H355)</f>
      </c>
      <c r="I356" s="371">
        <f t="shared" si="141"/>
      </c>
      <c r="J356" s="367">
        <f t="shared" si="259"/>
      </c>
      <c r="K356" s="366">
        <f>SUM(K346:K355)</f>
      </c>
      <c r="L356" s="367">
        <f t="shared" si="560"/>
      </c>
      <c r="M356" s="366">
        <f>SUM(M346:M355)</f>
      </c>
      <c r="N356" s="372">
        <f t="shared" si="364"/>
      </c>
      <c r="O356" s="366">
        <f>SUM(O346:O355)</f>
      </c>
      <c r="P356" s="372">
        <f t="shared" si="1043"/>
      </c>
      <c r="Q356" s="373">
        <f>M356/O356</f>
      </c>
      <c r="R356" s="366">
        <f>SUM(R346:R355)</f>
      </c>
      <c r="S356" s="373">
        <f>(O356+O356)/(K356+K356)</f>
      </c>
      <c r="T356" s="366">
        <f>SUM(T346:T355)</f>
      </c>
      <c r="U356" s="374">
        <f t="shared" ref="U356:U357" si="36">F356/T356</f>
      </c>
      <c r="V356" s="375">
        <f>(F356+5*500)/T356</f>
      </c>
      <c r="W356" s="367">
        <f>SUM(W346:W355)</f>
      </c>
      <c r="X356" s="376">
        <f t="shared" ref="X356:X357" si="670">W356/T356</f>
      </c>
      <c r="Y356" s="373">
        <f t="shared" ref="Y356:Y357" si="804">T356/R356</f>
      </c>
      <c r="Z356" s="375">
        <f t="shared" ref="Z356:Z357" si="938">W356/F356</f>
      </c>
      <c r="AA356" s="375">
        <f>W356/(F356+COUNT(W346:W355)*500)</f>
      </c>
      <c r="AB356" s="366">
        <f>SUM(AB346:AB355)</f>
      </c>
      <c r="AC356" s="366">
        <f>SUM(AC346:AC355)</f>
      </c>
      <c r="AD356" s="373">
        <f t="shared" ref="AD356:AD357" si="455">AB356/T356</f>
      </c>
      <c r="AE356" s="377">
        <f>(W356-AC356)/(F356+COUNT(W346:W355)*500)</f>
      </c>
      <c r="AF356" s="378"/>
    </row>
    <row customHeight="true" ht="22.61904761904762" r="357">
      <c r="A357" s="419"/>
      <c r="B357" s="422" t="s">
        <v>394</v>
      </c>
      <c r="C357" s="420" t="s">
        <v>384</v>
      </c>
      <c r="D357" s="379" t="s">
        <v>370</v>
      </c>
      <c r="E357" s="380">
        <v>296.64</v>
      </c>
      <c r="F357" s="381">
        <f>E357+E358</f>
      </c>
      <c r="G357" s="380">
        <v>863</v>
      </c>
      <c r="H357" s="382">
        <v>50</v>
      </c>
      <c r="I357" s="383">
        <f t="shared" si="141"/>
      </c>
      <c r="J357" s="368">
        <f t="shared" si="259"/>
      </c>
      <c r="K357" s="382">
        <v>2</v>
      </c>
      <c r="L357" s="368">
        <f t="shared" si="560"/>
      </c>
      <c r="M357" s="382">
        <v>0</v>
      </c>
      <c r="N357" s="384">
        <f t="shared" si="364"/>
      </c>
      <c r="O357" s="382">
        <v>0</v>
      </c>
      <c r="P357" s="384">
        <f t="shared" si="1043"/>
      </c>
      <c r="Q357" s="385">
        <f>(M357+M358)/(O357+O358)</f>
      </c>
      <c r="R357" s="432">
        <v>14</v>
      </c>
      <c r="S357" s="385">
        <f>(O357+O358)/(K357+K358)</f>
      </c>
      <c r="T357" s="432">
        <v>4</v>
      </c>
      <c r="U357" s="386">
        <f t="shared" si="36"/>
      </c>
      <c r="V357" s="378">
        <f>(F357+500)/T357</f>
      </c>
      <c r="W357" s="386">
        <v>1668</v>
      </c>
      <c r="X357" s="378">
        <f t="shared" si="670"/>
      </c>
      <c r="Y357" s="385">
        <f t="shared" si="804"/>
      </c>
      <c r="Z357" s="378">
        <f t="shared" si="938"/>
      </c>
      <c r="AA357" s="378">
        <f>W357/(F357+500)</f>
      </c>
      <c r="AB357" s="432">
        <v>0</v>
      </c>
      <c r="AC357" s="432">
        <v>0</v>
      </c>
      <c r="AD357" s="385">
        <f t="shared" si="455"/>
      </c>
      <c r="AE357" s="378">
        <f>(W357-AC357)/(F357+500)</f>
      </c>
      <c r="AF357" s="378" t="s">
        <v>387</v>
      </c>
    </row>
    <row customHeight="true" ht="22.61904761904762" r="358">
      <c r="A358" s="419"/>
      <c r="B358" s="422"/>
      <c r="C358" s="420"/>
      <c r="D358" s="379" t="s">
        <v>372</v>
      </c>
      <c r="E358" s="380">
        <v>4661.87</v>
      </c>
      <c r="F358" s="381"/>
      <c r="G358" s="380">
        <v>44685</v>
      </c>
      <c r="H358" s="382">
        <v>2254</v>
      </c>
      <c r="I358" s="383">
        <f t="shared" si="141"/>
      </c>
      <c r="J358" s="368">
        <f t="shared" si="259"/>
      </c>
      <c r="K358" s="382">
        <v>95</v>
      </c>
      <c r="L358" s="368">
        <f t="shared" si="560"/>
      </c>
      <c r="M358" s="382">
        <v>2</v>
      </c>
      <c r="N358" s="384">
        <f t="shared" si="364"/>
      </c>
      <c r="O358" s="382">
        <v>9</v>
      </c>
      <c r="P358" s="384">
        <f t="shared" si="1043"/>
      </c>
      <c r="Q358" s="385"/>
      <c r="R358" s="432"/>
      <c r="S358" s="385"/>
      <c r="T358" s="432"/>
      <c r="U358" s="386"/>
      <c r="V358" s="378"/>
      <c r="W358" s="386"/>
      <c r="X358" s="378"/>
      <c r="Y358" s="385"/>
      <c r="Z358" s="378"/>
      <c r="AA358" s="378"/>
      <c r="AB358" s="432"/>
      <c r="AC358" s="432"/>
      <c r="AD358" s="385"/>
      <c r="AE358" s="378"/>
      <c r="AF358" s="378" t="s">
        <v>388</v>
      </c>
    </row>
    <row customHeight="true" ht="22.61904761904762" r="359">
      <c r="A359" s="419"/>
      <c r="B359" s="422" t="s">
        <v>395</v>
      </c>
      <c r="C359" s="420" t="s">
        <v>384</v>
      </c>
      <c r="D359" s="379" t="s">
        <v>370</v>
      </c>
      <c r="E359" s="380">
        <v>404.25</v>
      </c>
      <c r="F359" s="381">
        <f>E359+E360</f>
      </c>
      <c r="G359" s="380">
        <v>965</v>
      </c>
      <c r="H359" s="382">
        <v>50</v>
      </c>
      <c r="I359" s="383">
        <f t="shared" si="141"/>
      </c>
      <c r="J359" s="368">
        <f t="shared" si="259"/>
      </c>
      <c r="K359" s="382">
        <v>3</v>
      </c>
      <c r="L359" s="368">
        <f t="shared" si="560"/>
      </c>
      <c r="M359" s="382">
        <v>2</v>
      </c>
      <c r="N359" s="384">
        <f t="shared" si="364"/>
      </c>
      <c r="O359" s="382">
        <v>2</v>
      </c>
      <c r="P359" s="384">
        <f t="shared" si="1043"/>
      </c>
      <c r="Q359" s="385">
        <f>(M359+M360)/(O359+O360)</f>
      </c>
      <c r="R359" s="432">
        <v>25</v>
      </c>
      <c r="S359" s="385">
        <f>(O359+O360)/(K359+K360)</f>
      </c>
      <c r="T359" s="432">
        <v>8</v>
      </c>
      <c r="U359" s="386">
        <f>F359/T359</f>
      </c>
      <c r="V359" s="378">
        <f>(F359+500)/T359</f>
      </c>
      <c r="W359" s="386">
        <v>11198.399999999994</v>
      </c>
      <c r="X359" s="378">
        <f>W359/T359</f>
      </c>
      <c r="Y359" s="385">
        <f>T359/R359</f>
      </c>
      <c r="Z359" s="378">
        <f>W359/F359</f>
      </c>
      <c r="AA359" s="378">
        <f>W359/(F359+500)</f>
      </c>
      <c r="AB359" s="432">
        <v>5</v>
      </c>
      <c r="AC359" s="432">
        <v>4320</v>
      </c>
      <c r="AD359" s="385">
        <f>AB359/T359</f>
      </c>
      <c r="AE359" s="378">
        <f>(W359-AC359)/(F359+500)</f>
      </c>
      <c r="AF359" s="378" t="s">
        <v>387</v>
      </c>
    </row>
    <row customHeight="true" ht="22.61904761904762" r="360">
      <c r="A360" s="419"/>
      <c r="B360" s="422"/>
      <c r="C360" s="420"/>
      <c r="D360" s="379" t="s">
        <v>372</v>
      </c>
      <c r="E360" s="380">
        <v>5980.42</v>
      </c>
      <c r="F360" s="381"/>
      <c r="G360" s="380">
        <v>60579</v>
      </c>
      <c r="H360" s="382">
        <v>3158</v>
      </c>
      <c r="I360" s="383">
        <f t="shared" si="141"/>
      </c>
      <c r="J360" s="368">
        <f t="shared" si="259"/>
      </c>
      <c r="K360" s="382">
        <v>122</v>
      </c>
      <c r="L360" s="368">
        <f t="shared" si="560"/>
      </c>
      <c r="M360" s="382">
        <v>6</v>
      </c>
      <c r="N360" s="384">
        <f t="shared" si="364"/>
      </c>
      <c r="O360" s="382">
        <v>10</v>
      </c>
      <c r="P360" s="384">
        <f t="shared" si="1043"/>
      </c>
      <c r="Q360" s="385"/>
      <c r="R360" s="432"/>
      <c r="S360" s="385"/>
      <c r="T360" s="432"/>
      <c r="U360" s="386"/>
      <c r="V360" s="378"/>
      <c r="W360" s="386"/>
      <c r="X360" s="378"/>
      <c r="Y360" s="385"/>
      <c r="Z360" s="378"/>
      <c r="AA360" s="378"/>
      <c r="AB360" s="432"/>
      <c r="AC360" s="432"/>
      <c r="AD360" s="385"/>
      <c r="AE360" s="378"/>
      <c r="AF360" s="378" t="s">
        <v>388</v>
      </c>
    </row>
    <row customHeight="true" ht="22.61904761904762" r="361">
      <c r="A361" s="419"/>
      <c r="B361" s="407" t="s">
        <v>397</v>
      </c>
      <c r="C361" s="420" t="s">
        <v>384</v>
      </c>
      <c r="D361" s="379" t="s">
        <v>370</v>
      </c>
      <c r="E361" s="380">
        <v>732.31</v>
      </c>
      <c r="F361" s="381">
        <f>E361+E362</f>
      </c>
      <c r="G361" s="380">
        <v>1837</v>
      </c>
      <c r="H361" s="382">
        <v>81</v>
      </c>
      <c r="I361" s="383">
        <f t="shared" si="141"/>
      </c>
      <c r="J361" s="368">
        <f t="shared" si="259"/>
      </c>
      <c r="K361" s="382">
        <v>1</v>
      </c>
      <c r="L361" s="368">
        <f t="shared" si="560"/>
      </c>
      <c r="M361" s="382">
        <v>0</v>
      </c>
      <c r="N361" s="384">
        <f t="shared" si="364"/>
      </c>
      <c r="O361" s="382">
        <v>0</v>
      </c>
      <c r="P361" s="384">
        <f t="shared" si="1043"/>
      </c>
      <c r="Q361" s="385">
        <f>(M361+M362)/(O361+O362)</f>
      </c>
      <c r="R361" s="432">
        <v>24</v>
      </c>
      <c r="S361" s="385">
        <f>(O361+O362)/(K361+K362)</f>
      </c>
      <c r="T361" s="432">
        <v>7</v>
      </c>
      <c r="U361" s="386">
        <f>F361/T361</f>
      </c>
      <c r="V361" s="378">
        <f>(F361+500)/T361</f>
      </c>
      <c r="W361" s="386">
        <v>7594.800000000003</v>
      </c>
      <c r="X361" s="378">
        <f>W361/T361</f>
      </c>
      <c r="Y361" s="385">
        <f>T361/R361</f>
      </c>
      <c r="Z361" s="378">
        <f>W361/F361</f>
      </c>
      <c r="AA361" s="378">
        <f>W361/(F361+500)</f>
      </c>
      <c r="AB361" s="432">
        <v>0</v>
      </c>
      <c r="AC361" s="432">
        <v>0</v>
      </c>
      <c r="AD361" s="385">
        <f>AB361/T361</f>
      </c>
      <c r="AE361" s="378">
        <f>(W361-AC361)/(F361+500)</f>
      </c>
      <c r="AF361" s="378" t="s">
        <v>387</v>
      </c>
    </row>
    <row customHeight="true" ht="22.61904761904762" r="362">
      <c r="A362" s="419"/>
      <c r="B362" s="407"/>
      <c r="C362" s="420"/>
      <c r="D362" s="379" t="s">
        <v>372</v>
      </c>
      <c r="E362" s="380">
        <v>4158.45</v>
      </c>
      <c r="F362" s="381"/>
      <c r="G362" s="380">
        <v>51173</v>
      </c>
      <c r="H362" s="382">
        <v>2758</v>
      </c>
      <c r="I362" s="383">
        <f t="shared" si="141"/>
      </c>
      <c r="J362" s="368">
        <f t="shared" si="259"/>
      </c>
      <c r="K362" s="382">
        <v>93</v>
      </c>
      <c r="L362" s="368">
        <f t="shared" si="560"/>
      </c>
      <c r="M362" s="382">
        <v>3</v>
      </c>
      <c r="N362" s="384">
        <f t="shared" si="364"/>
      </c>
      <c r="O362" s="382">
        <v>10</v>
      </c>
      <c r="P362" s="384">
        <f t="shared" si="1043"/>
      </c>
      <c r="Q362" s="385"/>
      <c r="R362" s="432"/>
      <c r="S362" s="385"/>
      <c r="T362" s="432"/>
      <c r="U362" s="386"/>
      <c r="V362" s="378"/>
      <c r="W362" s="386"/>
      <c r="X362" s="378"/>
      <c r="Y362" s="385"/>
      <c r="Z362" s="378"/>
      <c r="AA362" s="378"/>
      <c r="AB362" s="432"/>
      <c r="AC362" s="432"/>
      <c r="AD362" s="385"/>
      <c r="AE362" s="378"/>
      <c r="AF362" s="378" t="s">
        <v>388</v>
      </c>
    </row>
    <row customHeight="true" ht="22.61904761904762" r="363">
      <c r="A363" s="419"/>
      <c r="B363" s="407" t="s">
        <v>398</v>
      </c>
      <c r="C363" s="420" t="s">
        <v>384</v>
      </c>
      <c r="D363" s="379" t="s">
        <v>370</v>
      </c>
      <c r="E363" s="382">
        <v>223.3</v>
      </c>
      <c r="F363" s="381">
        <f>E363+E364</f>
      </c>
      <c r="G363" s="380">
        <v>1111</v>
      </c>
      <c r="H363" s="382">
        <v>44</v>
      </c>
      <c r="I363" s="383">
        <f t="shared" si="141"/>
      </c>
      <c r="J363" s="368">
        <f t="shared" si="259"/>
      </c>
      <c r="K363" s="382">
        <v>1</v>
      </c>
      <c r="L363" s="368">
        <f t="shared" si="560"/>
      </c>
      <c r="M363" s="382">
        <v>1</v>
      </c>
      <c r="N363" s="384">
        <f t="shared" si="364"/>
      </c>
      <c r="O363" s="382">
        <v>1</v>
      </c>
      <c r="P363" s="384">
        <f t="shared" si="1043"/>
      </c>
      <c r="Q363" s="385">
        <f>(M363+M364)/(O363+O364)</f>
      </c>
      <c r="R363" s="432">
        <v>6</v>
      </c>
      <c r="S363" s="385">
        <f>(O363+O364)/(K363+K364)</f>
      </c>
      <c r="T363" s="432">
        <v>1</v>
      </c>
      <c r="U363" s="386">
        <f>F363/T363</f>
      </c>
      <c r="V363" s="378">
        <f>(F363+500)/T363</f>
      </c>
      <c r="W363" s="386">
        <v>1344</v>
      </c>
      <c r="X363" s="378">
        <f>W363/T363</f>
      </c>
      <c r="Y363" s="385">
        <f>T363/R363</f>
      </c>
      <c r="Z363" s="378">
        <f>W363/F363</f>
      </c>
      <c r="AA363" s="378">
        <f>W363/(F363+500)</f>
      </c>
      <c r="AB363" s="432">
        <v>0</v>
      </c>
      <c r="AC363" s="432">
        <v>0</v>
      </c>
      <c r="AD363" s="385">
        <f>AB363/T363</f>
      </c>
      <c r="AE363" s="378">
        <f>(W363-AC363)/(F363+500)</f>
      </c>
      <c r="AF363" s="378" t="s">
        <v>387</v>
      </c>
    </row>
    <row customHeight="true" ht="22.61904761904762" r="364">
      <c r="A364" s="419"/>
      <c r="B364" s="407"/>
      <c r="C364" s="420"/>
      <c r="D364" s="379" t="s">
        <v>372</v>
      </c>
      <c r="E364" s="382">
        <v>1806.27</v>
      </c>
      <c r="F364" s="381"/>
      <c r="G364" s="380">
        <v>20117</v>
      </c>
      <c r="H364" s="382">
        <v>1119</v>
      </c>
      <c r="I364" s="383">
        <f t="shared" si="141"/>
      </c>
      <c r="J364" s="368">
        <f t="shared" si="259"/>
      </c>
      <c r="K364" s="382">
        <v>30</v>
      </c>
      <c r="L364" s="368">
        <f t="shared" si="560"/>
      </c>
      <c r="M364" s="382">
        <v>1</v>
      </c>
      <c r="N364" s="384">
        <f t="shared" si="364"/>
      </c>
      <c r="O364" s="382">
        <v>4</v>
      </c>
      <c r="P364" s="384">
        <f t="shared" si="1043"/>
      </c>
      <c r="Q364" s="385"/>
      <c r="R364" s="432"/>
      <c r="S364" s="385"/>
      <c r="T364" s="432"/>
      <c r="U364" s="386"/>
      <c r="V364" s="378"/>
      <c r="W364" s="386"/>
      <c r="X364" s="378"/>
      <c r="Y364" s="385"/>
      <c r="Z364" s="378"/>
      <c r="AA364" s="378"/>
      <c r="AB364" s="432"/>
      <c r="AC364" s="432"/>
      <c r="AD364" s="385"/>
      <c r="AE364" s="378"/>
      <c r="AF364" s="378" t="s">
        <v>388</v>
      </c>
    </row>
    <row customHeight="true" ht="22.61904761904762" r="365">
      <c r="A365" s="419"/>
      <c r="B365" s="370" t="s">
        <v>378</v>
      </c>
      <c r="C365" s="370"/>
      <c r="D365" s="370"/>
      <c r="E365" s="366">
        <f>SUM(E357:E364)</f>
      </c>
      <c r="F365" s="366">
        <f>SUM(F357:F364)</f>
      </c>
      <c r="G365" s="366">
        <f>SUM(G357:G364)</f>
      </c>
      <c r="H365" s="366">
        <f>SUM(H357:H364)</f>
      </c>
      <c r="I365" s="371">
        <f t="shared" si="141"/>
      </c>
      <c r="J365" s="367">
        <f>SUM(J365:J364)</f>
      </c>
      <c r="K365" s="366">
        <f>SUM(K357:K364)</f>
      </c>
      <c r="L365" s="367">
        <f t="shared" si="560"/>
      </c>
      <c r="M365" s="366">
        <f>SUM(M357:M364)</f>
      </c>
      <c r="N365" s="372">
        <f t="shared" si="364"/>
      </c>
      <c r="O365" s="366">
        <f>SUM(O357:O364)</f>
      </c>
      <c r="P365" s="372">
        <f t="shared" si="1043"/>
      </c>
      <c r="Q365" s="373">
        <f t="shared" ref="Q365:Q366" si="395">M365/O365</f>
      </c>
      <c r="R365" s="366">
        <f>SUM(R357:R364)</f>
      </c>
      <c r="S365" s="373">
        <f t="shared" ref="S365:S366" si="1074">(O365+O365)/(K365+K365)</f>
      </c>
      <c r="T365" s="366">
        <f>SUM(T357:T364)</f>
      </c>
      <c r="U365" s="374">
        <f t="shared" ref="U365:U366" si="37">F365/T365</f>
      </c>
      <c r="V365" s="375">
        <f>(F365+5*500)/T365</f>
      </c>
      <c r="W365" s="367">
        <f>SUM(W357:W364)</f>
      </c>
      <c r="X365" s="376">
        <f t="shared" ref="X365:X366" si="671">W365/T365</f>
      </c>
      <c r="Y365" s="373">
        <f t="shared" ref="Y365:Y366" si="805">T365/R365</f>
      </c>
      <c r="Z365" s="375">
        <f t="shared" ref="Z365:Z366" si="939">W365/F365</f>
      </c>
      <c r="AA365" s="375">
        <f>W365/(F365+COUNT(W357:W364)*500)</f>
      </c>
      <c r="AB365" s="366">
        <f>SUM(AB357:AB364)</f>
      </c>
      <c r="AC365" s="366">
        <f>SUM(AC357:AC364)</f>
      </c>
      <c r="AD365" s="373">
        <f t="shared" ref="AD365:AD366" si="456">AB365/T365</f>
      </c>
      <c r="AE365" s="377">
        <f>(W365-AC365)/(F365+COUNT(W357:W364)*500)</f>
      </c>
      <c r="AF365" s="378"/>
    </row>
    <row customHeight="true" ht="22.61904761904762" r="366">
      <c r="A366" s="419"/>
      <c r="B366" s="411" t="s">
        <v>400</v>
      </c>
      <c r="C366" s="411"/>
      <c r="D366" s="411"/>
      <c r="E366" s="418">
        <f>SUM(E334)+E345+E356+E365</f>
      </c>
      <c r="F366" s="418">
        <f>SUM(F334)+F345+F356+F365</f>
      </c>
      <c r="G366" s="418">
        <f>SUM(G334)+G345+G356+G365</f>
      </c>
      <c r="H366" s="418">
        <f>SUM(H334)+H345+H356+H365</f>
      </c>
      <c r="I366" s="413">
        <f t="shared" si="141"/>
      </c>
      <c r="J366" s="414">
        <f>(E366/G366)*1000</f>
      </c>
      <c r="K366" s="437">
        <f>SUM(K334)+K345+K356+K365</f>
      </c>
      <c r="L366" s="414">
        <f t="shared" si="560"/>
      </c>
      <c r="M366" s="437">
        <f>SUM(M334)+M345+M356+M365</f>
      </c>
      <c r="N366" s="415">
        <f t="shared" si="364"/>
      </c>
      <c r="O366" s="437">
        <f>SUM(O334)+O345+O356+O365</f>
      </c>
      <c r="P366" s="415">
        <f t="shared" si="1043"/>
      </c>
      <c r="Q366" s="416">
        <f t="shared" si="395"/>
      </c>
      <c r="R366" s="437">
        <f>SUM(R334)+R345+R356+R365</f>
      </c>
      <c r="S366" s="416">
        <f t="shared" si="1074"/>
      </c>
      <c r="T366" s="437">
        <f>SUM(T334)+T345+T356+T365</f>
      </c>
      <c r="U366" s="417">
        <f t="shared" si="37"/>
      </c>
      <c r="V366" s="418">
        <f>(F366+4*500)/T366</f>
      </c>
      <c r="W366" s="417">
        <f>SUM(W334)+W345+W356+W365</f>
      </c>
      <c r="X366" s="418">
        <f t="shared" si="671"/>
      </c>
      <c r="Y366" s="416">
        <f t="shared" si="805"/>
      </c>
      <c r="Z366" s="418">
        <f t="shared" si="939"/>
      </c>
      <c r="AA366" s="418">
        <f>W366/(F366+COUNT(W324:W333,W335:W344,W346:W355,W357:W364)*500)</f>
      </c>
      <c r="AB366" s="437">
        <f>SUM(AB334)+AB345+AB356+AB365</f>
      </c>
      <c r="AC366" s="437">
        <f>SUM(AC334)+AC345+AC356+AC365</f>
      </c>
      <c r="AD366" s="416">
        <f t="shared" si="456"/>
      </c>
      <c r="AE366" s="418">
        <f>(W366-AC366)/(F366+COUNT(,W324:W333,W335:W342,W346:W353,W357:W364)*500)</f>
      </c>
      <c r="AF366" s="378"/>
    </row>
    <row customHeight="true" ht="22.61904761904762" r="367">
      <c r="A367" s="396" t="s">
        <v>335</v>
      </c>
      <c r="B367" s="397" t="s">
        <v>336</v>
      </c>
      <c r="C367" s="397" t="s">
        <v>337</v>
      </c>
      <c r="D367" s="397" t="s">
        <v>338</v>
      </c>
      <c r="E367" s="398" t="s">
        <v>339</v>
      </c>
      <c r="F367" s="397" t="s">
        <v>340</v>
      </c>
      <c r="G367" s="397" t="s">
        <v>341</v>
      </c>
      <c r="H367" s="397" t="s">
        <v>342</v>
      </c>
      <c r="I367" s="399" t="s">
        <v>343</v>
      </c>
      <c r="J367" s="400" t="s">
        <v>344</v>
      </c>
      <c r="K367" s="397" t="s">
        <v>345</v>
      </c>
      <c r="L367" s="400" t="s">
        <v>346</v>
      </c>
      <c r="M367" s="397" t="s">
        <v>347</v>
      </c>
      <c r="N367" s="401" t="s">
        <v>348</v>
      </c>
      <c r="O367" s="397" t="s">
        <v>349</v>
      </c>
      <c r="P367" s="401" t="s">
        <v>350</v>
      </c>
      <c r="Q367" s="399" t="s">
        <v>351</v>
      </c>
      <c r="R367" s="402" t="s">
        <v>352</v>
      </c>
      <c r="S367" s="403" t="s">
        <v>353</v>
      </c>
      <c r="T367" s="402" t="s">
        <v>354</v>
      </c>
      <c r="U367" s="404" t="s">
        <v>355</v>
      </c>
      <c r="V367" s="405" t="s">
        <v>356</v>
      </c>
      <c r="W367" s="404" t="s">
        <v>357</v>
      </c>
      <c r="X367" s="405" t="s">
        <v>358</v>
      </c>
      <c r="Y367" s="403" t="s">
        <v>359</v>
      </c>
      <c r="Z367" s="405" t="s">
        <v>360</v>
      </c>
      <c r="AA367" s="405" t="s">
        <v>361</v>
      </c>
      <c r="AB367" s="405" t="s">
        <v>362</v>
      </c>
      <c r="AC367" s="402" t="s">
        <v>363</v>
      </c>
      <c r="AD367" s="403" t="s">
        <v>364</v>
      </c>
      <c r="AE367" s="405" t="s">
        <v>365</v>
      </c>
      <c r="AF367" s="405" t="s">
        <v>366</v>
      </c>
    </row>
    <row customHeight="true" ht="22.61904761904762" r="368">
      <c r="A368" s="419" t="s">
        <v>415</v>
      </c>
      <c r="B368" s="407" t="s">
        <v>368</v>
      </c>
      <c r="C368" s="420" t="s">
        <v>405</v>
      </c>
      <c r="D368" s="379" t="s">
        <v>370</v>
      </c>
      <c r="E368" s="382">
        <v>134.74</v>
      </c>
      <c r="F368" s="381">
        <f>E368+E369</f>
      </c>
      <c r="G368" s="382">
        <v>849</v>
      </c>
      <c r="H368" s="382">
        <v>40</v>
      </c>
      <c r="I368" s="383">
        <f t="shared" ref="I368:I413" si="142">H368/G368</f>
      </c>
      <c r="J368" s="368">
        <f t="shared" ref="J368:J413" si="260">(E368/G368)*1000</f>
      </c>
      <c r="K368" s="382">
        <v>0</v>
      </c>
      <c r="L368" s="368">
        <v>0</v>
      </c>
      <c r="M368" s="382">
        <v>0</v>
      </c>
      <c r="N368" s="384">
        <f t="shared" ref="N368:N413" si="365">E368/M368</f>
      </c>
      <c r="O368" s="382">
        <v>0</v>
      </c>
      <c r="P368" s="384">
        <f t="shared" ref="P368:P413" si="1044">E368/O368</f>
      </c>
      <c r="Q368" s="385">
        <f>(M368+M369)/(O368+O369)</f>
      </c>
      <c r="R368" s="382">
        <v>9</v>
      </c>
      <c r="S368" s="385">
        <f>(O368+O369)/(K368+K369)</f>
      </c>
      <c r="T368" s="382">
        <v>1</v>
      </c>
      <c r="U368" s="386">
        <f>F368/T368</f>
      </c>
      <c r="V368" s="378">
        <f>(F368+4*500)/T368</f>
      </c>
      <c r="W368" s="387">
        <v>2088</v>
      </c>
      <c r="X368" s="378">
        <f>W368/T368</f>
      </c>
      <c r="Y368" s="385">
        <f>T368/R368</f>
      </c>
      <c r="Z368" s="378">
        <f>W368/F368</f>
      </c>
      <c r="AA368" s="378">
        <f>W368/(F368+500)</f>
      </c>
      <c r="AB368" s="382">
        <v>0</v>
      </c>
      <c r="AC368" s="382">
        <v>0</v>
      </c>
      <c r="AD368" s="385">
        <f>AB368/T368</f>
      </c>
      <c r="AE368" s="378">
        <f>(W374-AC368)/(F368+500)</f>
      </c>
      <c r="AF368" s="378" t="s">
        <v>371</v>
      </c>
    </row>
    <row customHeight="true" ht="22.61904761904762" r="369">
      <c r="A369" s="419"/>
      <c r="B369" s="407"/>
      <c r="C369" s="420"/>
      <c r="D369" s="379" t="s">
        <v>372</v>
      </c>
      <c r="E369" s="382">
        <v>1818.36</v>
      </c>
      <c r="F369" s="381"/>
      <c r="G369" s="382">
        <v>15506</v>
      </c>
      <c r="H369" s="382">
        <v>1073</v>
      </c>
      <c r="I369" s="383">
        <f t="shared" si="142"/>
      </c>
      <c r="J369" s="368">
        <f t="shared" si="260"/>
      </c>
      <c r="K369" s="382">
        <v>56</v>
      </c>
      <c r="L369" s="368">
        <v>1</v>
      </c>
      <c r="M369" s="382">
        <v>0</v>
      </c>
      <c r="N369" s="384">
        <f t="shared" si="365"/>
      </c>
      <c r="O369" s="382">
        <v>4</v>
      </c>
      <c r="P369" s="384">
        <f t="shared" si="1044"/>
      </c>
      <c r="Q369" s="385"/>
      <c r="R369" s="382"/>
      <c r="S369" s="385"/>
      <c r="T369" s="382"/>
      <c r="U369" s="386"/>
      <c r="V369" s="378"/>
      <c r="W369" s="387"/>
      <c r="X369" s="378"/>
      <c r="Y369" s="385"/>
      <c r="Z369" s="378"/>
      <c r="AA369" s="378"/>
      <c r="AB369" s="382"/>
      <c r="AC369" s="382"/>
      <c r="AD369" s="385"/>
      <c r="AE369" s="378"/>
      <c r="AF369" s="421" t="s">
        <v>373</v>
      </c>
    </row>
    <row customHeight="true" ht="22.61904761904762" r="370">
      <c r="A370" s="419"/>
      <c r="B370" s="407" t="s">
        <v>374</v>
      </c>
      <c r="C370" s="420" t="s">
        <v>405</v>
      </c>
      <c r="D370" s="379" t="s">
        <v>370</v>
      </c>
      <c r="E370" s="382">
        <v>287.77</v>
      </c>
      <c r="F370" s="381">
        <f>E370+E371</f>
      </c>
      <c r="G370" s="382">
        <v>1950</v>
      </c>
      <c r="H370" s="382">
        <v>76</v>
      </c>
      <c r="I370" s="383">
        <f t="shared" si="142"/>
      </c>
      <c r="J370" s="368">
        <f t="shared" si="260"/>
      </c>
      <c r="K370" s="382">
        <v>3</v>
      </c>
      <c r="L370" s="368">
        <f t="shared" ref="L370:L413" si="561">E370/K370</f>
      </c>
      <c r="M370" s="382">
        <v>0</v>
      </c>
      <c r="N370" s="384">
        <f t="shared" si="365"/>
      </c>
      <c r="O370" s="382">
        <v>1</v>
      </c>
      <c r="P370" s="384">
        <f t="shared" si="1044"/>
      </c>
      <c r="Q370" s="385">
        <f>(M370+M371)/(O370+O371)</f>
      </c>
      <c r="R370" s="382">
        <v>5</v>
      </c>
      <c r="S370" s="385">
        <f>(O370+O371)/(K370+K371)</f>
      </c>
      <c r="T370" s="382">
        <v>2</v>
      </c>
      <c r="U370" s="386">
        <f>F370/T370</f>
      </c>
      <c r="V370" s="378">
        <f>(F370+4*500)/T370</f>
      </c>
      <c r="W370" s="387">
        <v>3780</v>
      </c>
      <c r="X370" s="378">
        <f>W370/T370</f>
      </c>
      <c r="Y370" s="385">
        <f>T370/R370</f>
      </c>
      <c r="Z370" s="378">
        <f>W370/F370</f>
      </c>
      <c r="AA370" s="378">
        <f>W370/(F370+500)</f>
      </c>
      <c r="AB370" s="382">
        <v>0</v>
      </c>
      <c r="AC370" s="382">
        <v>0</v>
      </c>
      <c r="AD370" s="385">
        <f>AB370/T370</f>
      </c>
      <c r="AE370" s="378">
        <f>(W370-AC370)/(F370+500)</f>
      </c>
      <c r="AF370" s="378" t="s">
        <v>371</v>
      </c>
    </row>
    <row customHeight="true" ht="22.61904761904762" r="371">
      <c r="A371" s="419"/>
      <c r="B371" s="407"/>
      <c r="C371" s="420"/>
      <c r="D371" s="379" t="s">
        <v>372</v>
      </c>
      <c r="E371" s="382">
        <v>2857.9</v>
      </c>
      <c r="F371" s="381"/>
      <c r="G371" s="382">
        <v>25467</v>
      </c>
      <c r="H371" s="382">
        <v>1212</v>
      </c>
      <c r="I371" s="383">
        <f t="shared" si="142"/>
      </c>
      <c r="J371" s="368">
        <f t="shared" si="260"/>
      </c>
      <c r="K371" s="382">
        <v>68</v>
      </c>
      <c r="L371" s="368">
        <f t="shared" si="561"/>
      </c>
      <c r="M371" s="382">
        <v>2</v>
      </c>
      <c r="N371" s="384">
        <f t="shared" si="365"/>
      </c>
      <c r="O371" s="382">
        <v>5</v>
      </c>
      <c r="P371" s="384">
        <f t="shared" si="1044"/>
      </c>
      <c r="Q371" s="385"/>
      <c r="R371" s="382"/>
      <c r="S371" s="385"/>
      <c r="T371" s="382"/>
      <c r="U371" s="386"/>
      <c r="V371" s="378"/>
      <c r="W371" s="387"/>
      <c r="X371" s="378"/>
      <c r="Y371" s="385"/>
      <c r="Z371" s="378"/>
      <c r="AA371" s="378"/>
      <c r="AB371" s="382"/>
      <c r="AC371" s="382"/>
      <c r="AD371" s="385"/>
      <c r="AE371" s="378"/>
      <c r="AF371" s="421" t="s">
        <v>373</v>
      </c>
    </row>
    <row customHeight="true" ht="22.61904761904762" r="372">
      <c r="A372" s="419"/>
      <c r="B372" s="407" t="s">
        <v>375</v>
      </c>
      <c r="C372" s="420" t="s">
        <v>405</v>
      </c>
      <c r="D372" s="379" t="s">
        <v>370</v>
      </c>
      <c r="E372" s="382">
        <v>377.3</v>
      </c>
      <c r="F372" s="381">
        <f>E372+E373</f>
      </c>
      <c r="G372" s="382">
        <v>2343</v>
      </c>
      <c r="H372" s="382">
        <v>66</v>
      </c>
      <c r="I372" s="383">
        <f t="shared" si="142"/>
      </c>
      <c r="J372" s="368">
        <f t="shared" si="260"/>
      </c>
      <c r="K372" s="382">
        <v>5</v>
      </c>
      <c r="L372" s="368">
        <f t="shared" si="561"/>
      </c>
      <c r="M372" s="382">
        <v>1</v>
      </c>
      <c r="N372" s="384">
        <f t="shared" si="365"/>
      </c>
      <c r="O372" s="382">
        <v>1</v>
      </c>
      <c r="P372" s="384">
        <f t="shared" si="1044"/>
      </c>
      <c r="Q372" s="385">
        <f>(M372+M373)/(O372+O373)</f>
      </c>
      <c r="R372" s="382">
        <v>13</v>
      </c>
      <c r="S372" s="385">
        <f>(O372+O373)/(K372+K373)</f>
      </c>
      <c r="T372" s="382">
        <v>7</v>
      </c>
      <c r="U372" s="386">
        <f>F372/T372</f>
      </c>
      <c r="V372" s="378">
        <f>(F372+4*500)/T372</f>
      </c>
      <c r="W372" s="368">
        <v>2539.2000000000007</v>
      </c>
      <c r="X372" s="378">
        <f>W372/T372</f>
      </c>
      <c r="Y372" s="385">
        <f>T372/R372</f>
      </c>
      <c r="Z372" s="378">
        <f>W372/F372</f>
      </c>
      <c r="AA372" s="378">
        <f>W372/(F372+500)</f>
      </c>
      <c r="AB372" s="382">
        <v>6</v>
      </c>
      <c r="AC372" s="382">
        <v>2179.2</v>
      </c>
      <c r="AD372" s="385">
        <f>AB372/T372</f>
      </c>
      <c r="AE372" s="378">
        <f>(W372-AC372)/(F372+500)</f>
      </c>
      <c r="AF372" s="378" t="s">
        <v>371</v>
      </c>
    </row>
    <row customHeight="true" ht="22.61904761904762" r="373">
      <c r="A373" s="419"/>
      <c r="B373" s="407"/>
      <c r="C373" s="420"/>
      <c r="D373" s="379" t="s">
        <v>372</v>
      </c>
      <c r="E373" s="382">
        <v>2410.02</v>
      </c>
      <c r="F373" s="381"/>
      <c r="G373" s="382">
        <v>22214</v>
      </c>
      <c r="H373" s="382">
        <v>707</v>
      </c>
      <c r="I373" s="383">
        <f t="shared" si="142"/>
      </c>
      <c r="J373" s="368">
        <f t="shared" si="260"/>
      </c>
      <c r="K373" s="382">
        <v>57</v>
      </c>
      <c r="L373" s="368">
        <f t="shared" si="561"/>
      </c>
      <c r="M373" s="382">
        <v>4</v>
      </c>
      <c r="N373" s="384">
        <f t="shared" si="365"/>
      </c>
      <c r="O373" s="382">
        <v>6</v>
      </c>
      <c r="P373" s="384">
        <f t="shared" si="1044"/>
      </c>
      <c r="Q373" s="385"/>
      <c r="R373" s="382"/>
      <c r="S373" s="385"/>
      <c r="T373" s="382"/>
      <c r="U373" s="386"/>
      <c r="V373" s="378"/>
      <c r="W373" s="368"/>
      <c r="X373" s="378"/>
      <c r="Y373" s="385"/>
      <c r="Z373" s="378"/>
      <c r="AA373" s="378"/>
      <c r="AB373" s="382"/>
      <c r="AC373" s="382"/>
      <c r="AD373" s="385"/>
      <c r="AE373" s="378"/>
      <c r="AF373" s="421" t="s">
        <v>373</v>
      </c>
    </row>
    <row customHeight="true" ht="22.61904761904762" r="374">
      <c r="A374" s="419"/>
      <c r="B374" s="422" t="s">
        <v>376</v>
      </c>
      <c r="C374" s="420" t="s">
        <v>405</v>
      </c>
      <c r="D374" s="379" t="s">
        <v>370</v>
      </c>
      <c r="E374" s="382">
        <v>654.47</v>
      </c>
      <c r="F374" s="409">
        <f>E374+E375</f>
      </c>
      <c r="G374" s="382">
        <v>2334</v>
      </c>
      <c r="H374" s="382">
        <v>72</v>
      </c>
      <c r="I374" s="383">
        <f t="shared" si="142"/>
      </c>
      <c r="J374" s="368">
        <f t="shared" si="260"/>
      </c>
      <c r="K374" s="382">
        <v>5</v>
      </c>
      <c r="L374" s="368">
        <f t="shared" si="561"/>
      </c>
      <c r="M374" s="382">
        <v>0</v>
      </c>
      <c r="N374" s="384">
        <f t="shared" si="365"/>
      </c>
      <c r="O374" s="382">
        <v>1</v>
      </c>
      <c r="P374" s="384">
        <f t="shared" si="1044"/>
      </c>
      <c r="Q374" s="385">
        <f>(M374+M375)/(O374+O375)</f>
      </c>
      <c r="R374" s="382">
        <v>11</v>
      </c>
      <c r="S374" s="385">
        <f>(O374+O375)/(K374+K375)</f>
      </c>
      <c r="T374" s="382">
        <v>8</v>
      </c>
      <c r="U374" s="386">
        <f>F374/T374</f>
      </c>
      <c r="V374" s="378">
        <f>(F374+4*500)/T374</f>
      </c>
      <c r="W374" s="368">
        <v>8269.2</v>
      </c>
      <c r="X374" s="378">
        <f>W374/T374</f>
      </c>
      <c r="Y374" s="385">
        <f>T374/R374</f>
      </c>
      <c r="Z374" s="378">
        <f>W374/F374</f>
      </c>
      <c r="AA374" s="378">
        <f>W374/(F374+500)</f>
      </c>
      <c r="AB374" s="382">
        <v>1</v>
      </c>
      <c r="AC374" s="382">
        <v>3633.6</v>
      </c>
      <c r="AD374" s="385">
        <f>AB374/T374</f>
      </c>
      <c r="AE374" s="378">
        <f>(W374-AC374)/(F374+500)</f>
      </c>
      <c r="AF374" s="378" t="s">
        <v>371</v>
      </c>
    </row>
    <row customHeight="true" ht="22.61904761904762" r="375">
      <c r="A375" s="419"/>
      <c r="B375" s="422"/>
      <c r="C375" s="420"/>
      <c r="D375" s="379" t="s">
        <v>372</v>
      </c>
      <c r="E375" s="382">
        <v>2126.38</v>
      </c>
      <c r="F375" s="409"/>
      <c r="G375" s="382">
        <v>17056</v>
      </c>
      <c r="H375" s="423">
        <v>459</v>
      </c>
      <c r="I375" s="383">
        <f t="shared" si="142"/>
      </c>
      <c r="J375" s="368">
        <f t="shared" si="260"/>
      </c>
      <c r="K375" s="382">
        <v>54</v>
      </c>
      <c r="L375" s="368">
        <f t="shared" si="561"/>
      </c>
      <c r="M375" s="382">
        <v>1</v>
      </c>
      <c r="N375" s="384">
        <f t="shared" si="365"/>
      </c>
      <c r="O375" s="382">
        <v>4</v>
      </c>
      <c r="P375" s="384">
        <f t="shared" si="1044"/>
      </c>
      <c r="Q375" s="385"/>
      <c r="R375" s="382"/>
      <c r="S375" s="385"/>
      <c r="T375" s="382"/>
      <c r="U375" s="386"/>
      <c r="V375" s="378"/>
      <c r="W375" s="368"/>
      <c r="X375" s="378"/>
      <c r="Y375" s="385"/>
      <c r="Z375" s="378"/>
      <c r="AA375" s="378"/>
      <c r="AB375" s="382"/>
      <c r="AC375" s="382"/>
      <c r="AD375" s="385"/>
      <c r="AE375" s="378"/>
      <c r="AF375" s="421" t="s">
        <v>373</v>
      </c>
    </row>
    <row customHeight="true" ht="22.61904761904762" r="376">
      <c r="A376" s="419"/>
      <c r="B376" s="370" t="s">
        <v>378</v>
      </c>
      <c r="C376" s="370"/>
      <c r="D376" s="370"/>
      <c r="E376" s="366">
        <f>SUM(E368:E375)</f>
      </c>
      <c r="F376" s="366">
        <f>SUM(F368:F375)</f>
      </c>
      <c r="G376" s="366">
        <f>SUM(G368:G375)</f>
      </c>
      <c r="H376" s="366">
        <f>SUM(H368:H375)</f>
      </c>
      <c r="I376" s="371">
        <f t="shared" si="142"/>
      </c>
      <c r="J376" s="367">
        <f t="shared" si="260"/>
      </c>
      <c r="K376" s="366">
        <f>SUM(K368:K375)</f>
      </c>
      <c r="L376" s="367">
        <f t="shared" si="561"/>
      </c>
      <c r="M376" s="366">
        <f>SUM(M368:M375)</f>
      </c>
      <c r="N376" s="372">
        <f t="shared" si="365"/>
      </c>
      <c r="O376" s="366">
        <f>SUM(O368:O375)</f>
      </c>
      <c r="P376" s="372">
        <f t="shared" si="1044"/>
      </c>
      <c r="Q376" s="373">
        <f>M376/O376</f>
      </c>
      <c r="R376" s="366">
        <f>SUM(R368:R375)</f>
      </c>
      <c r="S376" s="373">
        <f>(O376+O376)/(K376+K376)</f>
      </c>
      <c r="T376" s="366">
        <f>SUM(T368:T375)</f>
      </c>
      <c r="U376" s="374">
        <f t="shared" ref="U376:U377" si="38">F376/T376</f>
      </c>
      <c r="V376" s="375">
        <f t="shared" ref="V376:V377" si="614">(F376+4*500)/T376</f>
      </c>
      <c r="W376" s="367">
        <f>SUM(W368:W375)</f>
      </c>
      <c r="X376" s="376">
        <f t="shared" ref="X376:X377" si="672">W376/T376</f>
      </c>
      <c r="Y376" s="373">
        <f t="shared" ref="Y376:Y377" si="806">T376/R376</f>
      </c>
      <c r="Z376" s="375">
        <f t="shared" ref="Z376:Z377" si="940">W376/F376</f>
      </c>
      <c r="AA376" s="375">
        <f>W376/(F376+COUNT(W368:W375)*500)</f>
      </c>
      <c r="AB376" s="366">
        <f>SUM(AB368:AB375)</f>
      </c>
      <c r="AC376" s="366">
        <f>SUM(AC368:AC375)</f>
      </c>
      <c r="AD376" s="373">
        <f t="shared" ref="AD376:AD377" si="457">AB376/T376</f>
      </c>
      <c r="AE376" s="377">
        <f>(W376-AC376)/(F376+COUNT(W368:W375)*500)</f>
      </c>
      <c r="AF376" s="378"/>
    </row>
    <row customHeight="true" ht="22.61904761904762" r="377">
      <c r="A377" s="419"/>
      <c r="B377" s="422" t="s">
        <v>377</v>
      </c>
      <c r="C377" s="420" t="s">
        <v>380</v>
      </c>
      <c r="D377" s="379" t="s">
        <v>370</v>
      </c>
      <c r="E377" s="382">
        <v>263.02</v>
      </c>
      <c r="F377" s="381">
        <f>E377+E378</f>
      </c>
      <c r="G377" s="382">
        <v>957</v>
      </c>
      <c r="H377" s="382">
        <v>40</v>
      </c>
      <c r="I377" s="383">
        <f t="shared" si="142"/>
      </c>
      <c r="J377" s="368">
        <f t="shared" si="260"/>
      </c>
      <c r="K377" s="382">
        <v>2</v>
      </c>
      <c r="L377" s="368">
        <f t="shared" si="561"/>
      </c>
      <c r="M377" s="382">
        <v>0</v>
      </c>
      <c r="N377" s="384">
        <f t="shared" si="365"/>
      </c>
      <c r="O377" s="382">
        <v>1</v>
      </c>
      <c r="P377" s="384">
        <f t="shared" si="1044"/>
      </c>
      <c r="Q377" s="385">
        <f>(M377+M378)/(O377+O378)</f>
      </c>
      <c r="R377" s="382">
        <v>9</v>
      </c>
      <c r="S377" s="385">
        <f>(O377+O378)/(K377+K378)</f>
      </c>
      <c r="T377" s="382">
        <v>1</v>
      </c>
      <c r="U377" s="386">
        <f t="shared" si="38"/>
      </c>
      <c r="V377" s="378">
        <f t="shared" si="614"/>
      </c>
      <c r="W377" s="368">
        <v>2088</v>
      </c>
      <c r="X377" s="378">
        <f t="shared" si="672"/>
      </c>
      <c r="Y377" s="385">
        <f t="shared" si="806"/>
      </c>
      <c r="Z377" s="378">
        <f t="shared" si="940"/>
      </c>
      <c r="AA377" s="378">
        <f>W377/(F377+500)</f>
      </c>
      <c r="AB377" s="382">
        <v>1</v>
      </c>
      <c r="AC377" s="380">
        <v>2088</v>
      </c>
      <c r="AD377" s="385">
        <f t="shared" si="457"/>
      </c>
      <c r="AE377" s="378">
        <f>(W377-AC377)/(F377+500)</f>
      </c>
      <c r="AF377" s="378" t="s">
        <v>371</v>
      </c>
    </row>
    <row customHeight="true" ht="22.61904761904762" r="378">
      <c r="A378" s="419"/>
      <c r="B378" s="422"/>
      <c r="C378" s="420"/>
      <c r="D378" s="379" t="s">
        <v>372</v>
      </c>
      <c r="E378" s="382">
        <v>2397.82</v>
      </c>
      <c r="F378" s="381"/>
      <c r="G378" s="382">
        <v>23237</v>
      </c>
      <c r="H378" s="382">
        <v>585</v>
      </c>
      <c r="I378" s="383">
        <f t="shared" si="142"/>
      </c>
      <c r="J378" s="368">
        <f t="shared" si="260"/>
      </c>
      <c r="K378" s="382">
        <v>47</v>
      </c>
      <c r="L378" s="368">
        <f t="shared" si="561"/>
      </c>
      <c r="M378" s="382">
        <v>2</v>
      </c>
      <c r="N378" s="384">
        <f t="shared" si="365"/>
      </c>
      <c r="O378" s="382">
        <v>5</v>
      </c>
      <c r="P378" s="384">
        <f t="shared" si="1044"/>
      </c>
      <c r="Q378" s="385"/>
      <c r="R378" s="382"/>
      <c r="S378" s="385"/>
      <c r="T378" s="382"/>
      <c r="U378" s="386"/>
      <c r="V378" s="378"/>
      <c r="W378" s="368"/>
      <c r="X378" s="378"/>
      <c r="Y378" s="385"/>
      <c r="Z378" s="378"/>
      <c r="AA378" s="378"/>
      <c r="AB378" s="382"/>
      <c r="AC378" s="380"/>
      <c r="AD378" s="385"/>
      <c r="AE378" s="378"/>
      <c r="AF378" s="421" t="s">
        <v>373</v>
      </c>
    </row>
    <row customHeight="true" ht="22.61904761904762" r="379">
      <c r="A379" s="419"/>
      <c r="B379" s="422" t="s">
        <v>379</v>
      </c>
      <c r="C379" s="420" t="s">
        <v>380</v>
      </c>
      <c r="D379" s="379" t="s">
        <v>370</v>
      </c>
      <c r="E379" s="382">
        <v>581.24</v>
      </c>
      <c r="F379" s="381">
        <f>E379+E380</f>
      </c>
      <c r="G379" s="382">
        <v>2371</v>
      </c>
      <c r="H379" s="382">
        <v>105</v>
      </c>
      <c r="I379" s="383">
        <f t="shared" si="142"/>
      </c>
      <c r="J379" s="368">
        <f t="shared" si="260"/>
      </c>
      <c r="K379" s="382">
        <v>3</v>
      </c>
      <c r="L379" s="368">
        <f t="shared" si="561"/>
      </c>
      <c r="M379" s="382">
        <v>1</v>
      </c>
      <c r="N379" s="384">
        <f t="shared" si="365"/>
      </c>
      <c r="O379" s="382">
        <v>2</v>
      </c>
      <c r="P379" s="384">
        <f t="shared" si="1044"/>
      </c>
      <c r="Q379" s="385">
        <f>(M379+M380)/(O379+O380)</f>
      </c>
      <c r="R379" s="382">
        <v>8</v>
      </c>
      <c r="S379" s="385">
        <f>(O379+O380)/(K379+K380)</f>
      </c>
      <c r="T379" s="382">
        <v>2</v>
      </c>
      <c r="U379" s="386">
        <f>F379/T379</f>
      </c>
      <c r="V379" s="378">
        <f>(F379+4*500)/T379</f>
      </c>
      <c r="W379" s="368">
        <v>1964.3999999999978</v>
      </c>
      <c r="X379" s="378">
        <f>W379/T379</f>
      </c>
      <c r="Y379" s="385">
        <f>T379/R379</f>
      </c>
      <c r="Z379" s="378">
        <f>W379/F379</f>
      </c>
      <c r="AA379" s="378">
        <f>W379/(F379+500)</f>
      </c>
      <c r="AB379" s="382">
        <v>0</v>
      </c>
      <c r="AC379" s="382">
        <v>0</v>
      </c>
      <c r="AD379" s="385">
        <f>AB379/T379</f>
      </c>
      <c r="AE379" s="378">
        <f>(W379-AC379)/(F379+500)</f>
      </c>
      <c r="AF379" s="378" t="s">
        <v>371</v>
      </c>
    </row>
    <row customHeight="true" ht="22.61904761904762" r="380">
      <c r="A380" s="419"/>
      <c r="B380" s="422"/>
      <c r="C380" s="420"/>
      <c r="D380" s="379" t="s">
        <v>372</v>
      </c>
      <c r="E380" s="382">
        <v>2428.32</v>
      </c>
      <c r="F380" s="381"/>
      <c r="G380" s="382">
        <v>23883</v>
      </c>
      <c r="H380" s="423">
        <v>544</v>
      </c>
      <c r="I380" s="383">
        <f t="shared" si="142"/>
      </c>
      <c r="J380" s="368">
        <f t="shared" si="260"/>
      </c>
      <c r="K380" s="382">
        <v>52</v>
      </c>
      <c r="L380" s="368">
        <f t="shared" si="561"/>
      </c>
      <c r="M380" s="382">
        <v>1</v>
      </c>
      <c r="N380" s="384">
        <f t="shared" si="365"/>
      </c>
      <c r="O380" s="382">
        <v>2</v>
      </c>
      <c r="P380" s="384">
        <f t="shared" si="1044"/>
      </c>
      <c r="Q380" s="385"/>
      <c r="R380" s="382"/>
      <c r="S380" s="385"/>
      <c r="T380" s="382"/>
      <c r="U380" s="386"/>
      <c r="V380" s="378"/>
      <c r="W380" s="368"/>
      <c r="X380" s="378"/>
      <c r="Y380" s="385"/>
      <c r="Z380" s="378"/>
      <c r="AA380" s="378"/>
      <c r="AB380" s="382"/>
      <c r="AC380" s="382"/>
      <c r="AD380" s="385"/>
      <c r="AE380" s="378"/>
      <c r="AF380" s="421" t="s">
        <v>373</v>
      </c>
    </row>
    <row customHeight="true" ht="22.61904761904762" r="381">
      <c r="A381" s="419"/>
      <c r="B381" s="407" t="s">
        <v>381</v>
      </c>
      <c r="C381" s="420" t="s">
        <v>380</v>
      </c>
      <c r="D381" s="379" t="s">
        <v>370</v>
      </c>
      <c r="E381" s="382">
        <v>388.59</v>
      </c>
      <c r="F381" s="381">
        <f>E381+E382</f>
      </c>
      <c r="G381" s="382">
        <v>2217</v>
      </c>
      <c r="H381" s="382">
        <v>104</v>
      </c>
      <c r="I381" s="383">
        <f t="shared" si="142"/>
      </c>
      <c r="J381" s="368">
        <f t="shared" si="260"/>
      </c>
      <c r="K381" s="382">
        <v>6</v>
      </c>
      <c r="L381" s="368">
        <f t="shared" si="561"/>
      </c>
      <c r="M381" s="382">
        <v>0</v>
      </c>
      <c r="N381" s="384">
        <f t="shared" si="365"/>
      </c>
      <c r="O381" s="382">
        <v>0</v>
      </c>
      <c r="P381" s="384">
        <f t="shared" si="1044"/>
      </c>
      <c r="Q381" s="385">
        <f>(M381+M382)/(O381+O382)</f>
      </c>
      <c r="R381" s="382">
        <v>2</v>
      </c>
      <c r="S381" s="385">
        <f>(O381+O382)/(K381+K382)</f>
      </c>
      <c r="T381" s="382">
        <v>1</v>
      </c>
      <c r="U381" s="386">
        <f>F381/T381</f>
      </c>
      <c r="V381" s="378">
        <f>(F381+4*500)/T381</f>
      </c>
      <c r="W381" s="368">
        <v>1692</v>
      </c>
      <c r="X381" s="378">
        <f>W381/T381</f>
      </c>
      <c r="Y381" s="385">
        <f>T381/R381</f>
      </c>
      <c r="Z381" s="378">
        <f>W381/F381</f>
      </c>
      <c r="AA381" s="378">
        <f>W381/(F381+500)</f>
      </c>
      <c r="AB381" s="382">
        <v>1</v>
      </c>
      <c r="AC381" s="382">
        <v>1692</v>
      </c>
      <c r="AD381" s="385">
        <f>AB381/T381</f>
      </c>
      <c r="AE381" s="378">
        <f>(W381-AC381)/(F381+500)</f>
      </c>
      <c r="AF381" s="378" t="s">
        <v>371</v>
      </c>
    </row>
    <row customHeight="true" ht="22.61904761904762" r="382">
      <c r="A382" s="419"/>
      <c r="B382" s="407"/>
      <c r="C382" s="420"/>
      <c r="D382" s="379" t="s">
        <v>372</v>
      </c>
      <c r="E382" s="382">
        <v>2053.83</v>
      </c>
      <c r="F382" s="381"/>
      <c r="G382" s="382">
        <v>21811</v>
      </c>
      <c r="H382" s="423">
        <v>554</v>
      </c>
      <c r="I382" s="383">
        <f t="shared" si="142"/>
      </c>
      <c r="J382" s="368">
        <f t="shared" si="260"/>
      </c>
      <c r="K382" s="382">
        <v>49</v>
      </c>
      <c r="L382" s="368">
        <f t="shared" si="561"/>
      </c>
      <c r="M382" s="382">
        <v>1</v>
      </c>
      <c r="N382" s="384">
        <f t="shared" si="365"/>
      </c>
      <c r="O382" s="382">
        <v>1</v>
      </c>
      <c r="P382" s="384">
        <f t="shared" si="1044"/>
      </c>
      <c r="Q382" s="385"/>
      <c r="R382" s="382"/>
      <c r="S382" s="385"/>
      <c r="T382" s="382"/>
      <c r="U382" s="386"/>
      <c r="V382" s="378"/>
      <c r="W382" s="368"/>
      <c r="X382" s="378"/>
      <c r="Y382" s="385"/>
      <c r="Z382" s="378"/>
      <c r="AA382" s="378"/>
      <c r="AB382" s="382"/>
      <c r="AC382" s="382"/>
      <c r="AD382" s="385"/>
      <c r="AE382" s="378"/>
      <c r="AF382" s="421" t="s">
        <v>373</v>
      </c>
    </row>
    <row customHeight="true" ht="22.61904761904762" r="383">
      <c r="A383" s="419"/>
      <c r="B383" s="422" t="s">
        <v>382</v>
      </c>
      <c r="C383" s="420" t="s">
        <v>380</v>
      </c>
      <c r="D383" s="379" t="s">
        <v>370</v>
      </c>
      <c r="E383" s="382">
        <v>109.61</v>
      </c>
      <c r="F383" s="381">
        <f>E383+E384</f>
      </c>
      <c r="G383" s="382">
        <v>766</v>
      </c>
      <c r="H383" s="382">
        <v>24</v>
      </c>
      <c r="I383" s="383">
        <f t="shared" si="142"/>
      </c>
      <c r="J383" s="368">
        <f t="shared" si="260"/>
      </c>
      <c r="K383" s="382">
        <v>0</v>
      </c>
      <c r="L383" s="368">
        <f t="shared" si="561"/>
      </c>
      <c r="M383" s="382">
        <v>0</v>
      </c>
      <c r="N383" s="384">
        <f t="shared" si="365"/>
      </c>
      <c r="O383" s="382">
        <v>1</v>
      </c>
      <c r="P383" s="384">
        <f t="shared" si="1044"/>
      </c>
      <c r="Q383" s="385">
        <f>(M383+M384)/(O383+O384)</f>
      </c>
      <c r="R383" s="382">
        <v>7</v>
      </c>
      <c r="S383" s="385">
        <f>(O383+O384)/(K383+K384)</f>
      </c>
      <c r="T383" s="382">
        <v>0</v>
      </c>
      <c r="U383" s="386">
        <f>F383/T383</f>
      </c>
      <c r="V383" s="378">
        <f>(F383+4*500)/T383</f>
      </c>
      <c r="W383" s="387">
        <v>0</v>
      </c>
      <c r="X383" s="378">
        <f>W383/T383</f>
      </c>
      <c r="Y383" s="385">
        <f>T383/R383</f>
      </c>
      <c r="Z383" s="378">
        <f>W383/F383</f>
      </c>
      <c r="AA383" s="378">
        <f>W383/(F383+500)</f>
      </c>
      <c r="AB383" s="382">
        <v>0</v>
      </c>
      <c r="AC383" s="382">
        <v>0</v>
      </c>
      <c r="AD383" s="385">
        <f>AB383/T383</f>
      </c>
      <c r="AE383" s="378">
        <f>(W383-AC383)/(F383+500)</f>
      </c>
      <c r="AF383" s="378" t="s">
        <v>371</v>
      </c>
    </row>
    <row customHeight="true" ht="22.61904761904762" r="384">
      <c r="A384" s="419"/>
      <c r="B384" s="422"/>
      <c r="C384" s="420"/>
      <c r="D384" s="379" t="s">
        <v>372</v>
      </c>
      <c r="E384" s="382">
        <v>2751.5</v>
      </c>
      <c r="F384" s="381"/>
      <c r="G384" s="382">
        <v>25450</v>
      </c>
      <c r="H384" s="423">
        <v>846</v>
      </c>
      <c r="I384" s="383">
        <f t="shared" si="142"/>
      </c>
      <c r="J384" s="368">
        <f t="shared" si="260"/>
      </c>
      <c r="K384" s="382">
        <v>53</v>
      </c>
      <c r="L384" s="368">
        <f t="shared" si="561"/>
      </c>
      <c r="M384" s="382">
        <v>0</v>
      </c>
      <c r="N384" s="384">
        <f t="shared" si="365"/>
      </c>
      <c r="O384" s="382">
        <v>6</v>
      </c>
      <c r="P384" s="384">
        <f t="shared" si="1044"/>
      </c>
      <c r="Q384" s="385"/>
      <c r="R384" s="382"/>
      <c r="S384" s="385"/>
      <c r="T384" s="382"/>
      <c r="U384" s="386"/>
      <c r="V384" s="378"/>
      <c r="W384" s="368"/>
      <c r="X384" s="378"/>
      <c r="Y384" s="385"/>
      <c r="Z384" s="378"/>
      <c r="AA384" s="378"/>
      <c r="AB384" s="382"/>
      <c r="AC384" s="382"/>
      <c r="AD384" s="385"/>
      <c r="AE384" s="378"/>
      <c r="AF384" s="421" t="s">
        <v>373</v>
      </c>
    </row>
    <row customHeight="true" ht="22.61904761904762" r="385">
      <c r="A385" s="419"/>
      <c r="B385" s="370" t="s">
        <v>378</v>
      </c>
      <c r="C385" s="370"/>
      <c r="D385" s="370"/>
      <c r="E385" s="366">
        <f>SUM(E377:E384)</f>
      </c>
      <c r="F385" s="366">
        <f>SUM(F377:F384)</f>
      </c>
      <c r="G385" s="366">
        <f>SUM(G377:G384)</f>
      </c>
      <c r="H385" s="366">
        <f>SUM(H377:H384)</f>
      </c>
      <c r="I385" s="371">
        <f t="shared" si="142"/>
      </c>
      <c r="J385" s="367">
        <f t="shared" si="260"/>
      </c>
      <c r="K385" s="366">
        <f>SUM(K377:K384)</f>
      </c>
      <c r="L385" s="367">
        <f t="shared" si="561"/>
      </c>
      <c r="M385" s="366">
        <f>SUM(M377:M384)</f>
      </c>
      <c r="N385" s="372">
        <f t="shared" si="365"/>
      </c>
      <c r="O385" s="366">
        <f>SUM(O377:O384)</f>
      </c>
      <c r="P385" s="372">
        <f t="shared" si="1044"/>
      </c>
      <c r="Q385" s="373">
        <f>M385/O385</f>
      </c>
      <c r="R385" s="366">
        <f>SUM(R377:R384)</f>
      </c>
      <c r="S385" s="373">
        <f>(O385+O385)/(K385+K385)</f>
      </c>
      <c r="T385" s="366">
        <f>SUM(T377:T384)</f>
      </c>
      <c r="U385" s="374">
        <f t="shared" ref="U385:U386" si="39">F385/T385</f>
      </c>
      <c r="V385" s="375">
        <f t="shared" ref="V385:V386" si="615">(F385+4*500)/T385</f>
      </c>
      <c r="W385" s="367">
        <f>SUM(W377:W384)</f>
      </c>
      <c r="X385" s="376">
        <f t="shared" ref="X385:X386" si="673">W385/T385</f>
      </c>
      <c r="Y385" s="373">
        <f t="shared" ref="Y385:Y386" si="807">T385/R385</f>
      </c>
      <c r="Z385" s="375">
        <f t="shared" ref="Z385:Z386" si="941">W385/F385</f>
      </c>
      <c r="AA385" s="375">
        <f>W385/(F385+COUNT(W377:W384)*500)</f>
      </c>
      <c r="AB385" s="366">
        <f>SUM(AB377:AB384)</f>
      </c>
      <c r="AC385" s="366">
        <f>SUM(AC377:AC384)</f>
      </c>
      <c r="AD385" s="373">
        <f t="shared" ref="AD385:AD386" si="458">AB385/T385</f>
      </c>
      <c r="AE385" s="377">
        <f>(W385-AC385)/(F385+COUNT(W377:W384)*500)</f>
      </c>
      <c r="AF385" s="378"/>
    </row>
    <row customHeight="true" ht="22.61904761904762" r="386">
      <c r="A386" s="419"/>
      <c r="B386" s="422" t="s">
        <v>383</v>
      </c>
      <c r="C386" s="420" t="s">
        <v>391</v>
      </c>
      <c r="D386" s="379" t="s">
        <v>370</v>
      </c>
      <c r="E386" s="382">
        <v>382.1</v>
      </c>
      <c r="F386" s="381">
        <f>E386+E387</f>
      </c>
      <c r="G386" s="382">
        <v>1317</v>
      </c>
      <c r="H386" s="382">
        <v>62</v>
      </c>
      <c r="I386" s="383">
        <f t="shared" si="142"/>
      </c>
      <c r="J386" s="368">
        <f t="shared" si="260"/>
      </c>
      <c r="K386" s="382">
        <v>6</v>
      </c>
      <c r="L386" s="368">
        <f t="shared" si="561"/>
      </c>
      <c r="M386" s="382">
        <v>2</v>
      </c>
      <c r="N386" s="384">
        <f t="shared" si="365"/>
      </c>
      <c r="O386" s="382">
        <v>1</v>
      </c>
      <c r="P386" s="384">
        <f t="shared" si="1044"/>
      </c>
      <c r="Q386" s="385">
        <f>(M386+M387)/(O386+O387)</f>
      </c>
      <c r="R386" s="382">
        <v>8</v>
      </c>
      <c r="S386" s="385">
        <f>(O386+O387)/(K386+K387)</f>
      </c>
      <c r="T386" s="382">
        <v>2</v>
      </c>
      <c r="U386" s="386">
        <f t="shared" si="39"/>
      </c>
      <c r="V386" s="378">
        <f t="shared" si="615"/>
      </c>
      <c r="W386" s="368">
        <v>4977.600000000002</v>
      </c>
      <c r="X386" s="378">
        <f t="shared" si="673"/>
      </c>
      <c r="Y386" s="385">
        <f t="shared" si="807"/>
      </c>
      <c r="Z386" s="378">
        <f t="shared" si="941"/>
      </c>
      <c r="AA386" s="378">
        <f>W386/(F386+500)</f>
      </c>
      <c r="AB386" s="382">
        <v>0</v>
      </c>
      <c r="AC386" s="382">
        <v>0</v>
      </c>
      <c r="AD386" s="385">
        <f t="shared" si="458"/>
      </c>
      <c r="AE386" s="378">
        <f>(W386-AC386)/(F386+500)</f>
      </c>
      <c r="AF386" s="378" t="s">
        <v>371</v>
      </c>
    </row>
    <row customHeight="true" ht="22.61904761904762" r="387">
      <c r="A387" s="419"/>
      <c r="B387" s="422"/>
      <c r="C387" s="420"/>
      <c r="D387" s="379" t="s">
        <v>372</v>
      </c>
      <c r="E387" s="382">
        <v>1866.49</v>
      </c>
      <c r="F387" s="381"/>
      <c r="G387" s="382">
        <v>13227</v>
      </c>
      <c r="H387" s="382">
        <v>618</v>
      </c>
      <c r="I387" s="383">
        <f t="shared" si="142"/>
      </c>
      <c r="J387" s="368">
        <f t="shared" si="260"/>
      </c>
      <c r="K387" s="382">
        <v>39</v>
      </c>
      <c r="L387" s="368">
        <f t="shared" si="561"/>
      </c>
      <c r="M387" s="382">
        <v>0</v>
      </c>
      <c r="N387" s="384">
        <f t="shared" si="365"/>
      </c>
      <c r="O387" s="382">
        <v>3</v>
      </c>
      <c r="P387" s="384">
        <f t="shared" si="1044"/>
      </c>
      <c r="Q387" s="385"/>
      <c r="R387" s="382"/>
      <c r="S387" s="385"/>
      <c r="T387" s="382"/>
      <c r="U387" s="386"/>
      <c r="V387" s="378"/>
      <c r="W387" s="368"/>
      <c r="X387" s="378"/>
      <c r="Y387" s="385"/>
      <c r="Z387" s="378"/>
      <c r="AA387" s="378"/>
      <c r="AB387" s="382"/>
      <c r="AC387" s="382"/>
      <c r="AD387" s="385"/>
      <c r="AE387" s="378"/>
      <c r="AF387" s="421" t="s">
        <v>373</v>
      </c>
    </row>
    <row customHeight="true" ht="22.61904761904762" r="388">
      <c r="A388" s="419"/>
      <c r="B388" s="422" t="s">
        <v>385</v>
      </c>
      <c r="C388" s="420" t="s">
        <v>391</v>
      </c>
      <c r="D388" s="379" t="s">
        <v>370</v>
      </c>
      <c r="E388" s="380">
        <v>809.03</v>
      </c>
      <c r="F388" s="381">
        <f>E388+E389</f>
      </c>
      <c r="G388" s="380">
        <v>4912</v>
      </c>
      <c r="H388" s="382">
        <v>110</v>
      </c>
      <c r="I388" s="383">
        <f t="shared" si="142"/>
      </c>
      <c r="J388" s="368">
        <f t="shared" si="260"/>
      </c>
      <c r="K388" s="382">
        <v>5</v>
      </c>
      <c r="L388" s="368">
        <f t="shared" si="561"/>
      </c>
      <c r="M388" s="382">
        <v>0</v>
      </c>
      <c r="N388" s="384">
        <f t="shared" si="365"/>
      </c>
      <c r="O388" s="382">
        <v>1</v>
      </c>
      <c r="P388" s="384">
        <f t="shared" si="1044"/>
      </c>
      <c r="Q388" s="385">
        <f>(M388+M389)/(O388+O389)</f>
      </c>
      <c r="R388" s="382">
        <v>7</v>
      </c>
      <c r="S388" s="385">
        <f>(O388+O389)/(K388+K389)</f>
      </c>
      <c r="T388" s="382">
        <v>2</v>
      </c>
      <c r="U388" s="386">
        <f>F388/T388</f>
      </c>
      <c r="V388" s="378">
        <f>(F388+4*500)/T388</f>
      </c>
      <c r="W388" s="368">
        <v>2880</v>
      </c>
      <c r="X388" s="378">
        <f>W388/T388</f>
      </c>
      <c r="Y388" s="385">
        <f>T388/R388</f>
      </c>
      <c r="Z388" s="378">
        <f>W388/F388</f>
      </c>
      <c r="AA388" s="378">
        <f>W388/(F388+500)</f>
      </c>
      <c r="AB388" s="382">
        <v>0</v>
      </c>
      <c r="AC388" s="382">
        <v>0</v>
      </c>
      <c r="AD388" s="385">
        <f>AB388/T388</f>
      </c>
      <c r="AE388" s="378">
        <f>(W388-AC388)/(F388+500)</f>
      </c>
      <c r="AF388" s="378" t="s">
        <v>371</v>
      </c>
    </row>
    <row customHeight="true" ht="22.61904761904762" r="389">
      <c r="A389" s="419"/>
      <c r="B389" s="422"/>
      <c r="C389" s="420"/>
      <c r="D389" s="379" t="s">
        <v>372</v>
      </c>
      <c r="E389" s="382">
        <v>1753.88</v>
      </c>
      <c r="F389" s="381"/>
      <c r="G389" s="380">
        <v>17072</v>
      </c>
      <c r="H389" s="382">
        <v>535</v>
      </c>
      <c r="I389" s="383">
        <f t="shared" si="142"/>
      </c>
      <c r="J389" s="368">
        <f t="shared" si="260"/>
      </c>
      <c r="K389" s="382">
        <v>29</v>
      </c>
      <c r="L389" s="368">
        <f t="shared" si="561"/>
      </c>
      <c r="M389" s="382">
        <v>2</v>
      </c>
      <c r="N389" s="384">
        <f t="shared" si="365"/>
      </c>
      <c r="O389" s="382">
        <v>4</v>
      </c>
      <c r="P389" s="384">
        <f t="shared" si="1044"/>
      </c>
      <c r="Q389" s="385"/>
      <c r="R389" s="382"/>
      <c r="S389" s="385"/>
      <c r="T389" s="382"/>
      <c r="U389" s="386"/>
      <c r="V389" s="378"/>
      <c r="W389" s="368"/>
      <c r="X389" s="378"/>
      <c r="Y389" s="385"/>
      <c r="Z389" s="378"/>
      <c r="AA389" s="378"/>
      <c r="AB389" s="382"/>
      <c r="AC389" s="382"/>
      <c r="AD389" s="385"/>
      <c r="AE389" s="378"/>
      <c r="AF389" s="421" t="s">
        <v>373</v>
      </c>
    </row>
    <row customHeight="true" ht="22.61904761904762" r="390">
      <c r="A390" s="419"/>
      <c r="B390" s="422" t="s">
        <v>386</v>
      </c>
      <c r="C390" s="420" t="s">
        <v>391</v>
      </c>
      <c r="D390" s="379" t="s">
        <v>370</v>
      </c>
      <c r="E390" s="380">
        <v>833.18</v>
      </c>
      <c r="F390" s="381">
        <f>E390+E391</f>
      </c>
      <c r="G390" s="380">
        <v>6896</v>
      </c>
      <c r="H390" s="382">
        <v>122</v>
      </c>
      <c r="I390" s="383">
        <f t="shared" si="142"/>
      </c>
      <c r="J390" s="368">
        <f t="shared" si="260"/>
      </c>
      <c r="K390" s="382">
        <v>8</v>
      </c>
      <c r="L390" s="368">
        <f t="shared" si="561"/>
      </c>
      <c r="M390" s="382">
        <v>0</v>
      </c>
      <c r="N390" s="384">
        <f t="shared" si="365"/>
      </c>
      <c r="O390" s="382">
        <v>3</v>
      </c>
      <c r="P390" s="384">
        <f t="shared" si="1044"/>
      </c>
      <c r="Q390" s="385">
        <f>(M390+M391)/(O390+O391)</f>
      </c>
      <c r="R390" s="382">
        <v>13</v>
      </c>
      <c r="S390" s="385">
        <f>(O390+O391)/(K390+K391)</f>
      </c>
      <c r="T390" s="382">
        <v>4</v>
      </c>
      <c r="U390" s="386">
        <f>F390/T390</f>
      </c>
      <c r="V390" s="378">
        <f>(F390+4*500)/T390</f>
      </c>
      <c r="W390" s="368">
        <v>3072</v>
      </c>
      <c r="X390" s="378">
        <f>W390/T390</f>
      </c>
      <c r="Y390" s="385">
        <f>T390/R390</f>
      </c>
      <c r="Z390" s="378">
        <f>W390/F390</f>
      </c>
      <c r="AA390" s="378">
        <f>W390/(F390+500)</f>
      </c>
      <c r="AB390" s="382">
        <v>2</v>
      </c>
      <c r="AC390" s="382">
        <v>1632</v>
      </c>
      <c r="AD390" s="385">
        <f>AB390/T390</f>
      </c>
      <c r="AE390" s="378">
        <f>(W390-AC390)/(F390+500)</f>
      </c>
      <c r="AF390" s="378" t="s">
        <v>387</v>
      </c>
    </row>
    <row customHeight="true" ht="22.61904761904762" r="391">
      <c r="A391" s="419"/>
      <c r="B391" s="422"/>
      <c r="C391" s="420"/>
      <c r="D391" s="379" t="s">
        <v>372</v>
      </c>
      <c r="E391" s="380">
        <v>1674.21</v>
      </c>
      <c r="F391" s="381"/>
      <c r="G391" s="380">
        <v>24917</v>
      </c>
      <c r="H391" s="423">
        <v>680</v>
      </c>
      <c r="I391" s="383">
        <f t="shared" si="142"/>
      </c>
      <c r="J391" s="368">
        <f t="shared" si="260"/>
      </c>
      <c r="K391" s="382">
        <v>41</v>
      </c>
      <c r="L391" s="368">
        <f t="shared" si="561"/>
      </c>
      <c r="M391" s="382">
        <v>2</v>
      </c>
      <c r="N391" s="384">
        <f t="shared" si="365"/>
      </c>
      <c r="O391" s="382">
        <v>6</v>
      </c>
      <c r="P391" s="384">
        <f t="shared" si="1044"/>
      </c>
      <c r="Q391" s="385"/>
      <c r="R391" s="382"/>
      <c r="S391" s="385"/>
      <c r="T391" s="382"/>
      <c r="U391" s="386"/>
      <c r="V391" s="378"/>
      <c r="W391" s="368"/>
      <c r="X391" s="378"/>
      <c r="Y391" s="385"/>
      <c r="Z391" s="378"/>
      <c r="AA391" s="378"/>
      <c r="AB391" s="382"/>
      <c r="AC391" s="382"/>
      <c r="AD391" s="385"/>
      <c r="AE391" s="378"/>
      <c r="AF391" s="378" t="s">
        <v>388</v>
      </c>
    </row>
    <row customHeight="true" ht="22.61904761904762" r="392">
      <c r="A392" s="419"/>
      <c r="B392" s="422" t="s">
        <v>389</v>
      </c>
      <c r="C392" s="420" t="s">
        <v>391</v>
      </c>
      <c r="D392" s="379" t="s">
        <v>370</v>
      </c>
      <c r="E392" s="382">
        <v>339.7</v>
      </c>
      <c r="F392" s="381">
        <f>E392+E393</f>
      </c>
      <c r="G392" s="380">
        <v>1712</v>
      </c>
      <c r="H392" s="382">
        <v>53</v>
      </c>
      <c r="I392" s="383">
        <f t="shared" si="142"/>
      </c>
      <c r="J392" s="368">
        <f t="shared" si="260"/>
      </c>
      <c r="K392" s="382">
        <v>2</v>
      </c>
      <c r="L392" s="368">
        <f t="shared" si="561"/>
      </c>
      <c r="M392" s="382">
        <v>0</v>
      </c>
      <c r="N392" s="384">
        <f t="shared" si="365"/>
      </c>
      <c r="O392" s="382">
        <v>1</v>
      </c>
      <c r="P392" s="384">
        <f t="shared" si="1044"/>
      </c>
      <c r="Q392" s="385">
        <f>(M392+M393)/(O392+O393)</f>
      </c>
      <c r="R392" s="382">
        <v>4</v>
      </c>
      <c r="S392" s="385">
        <f>(O392+O393)/(K392+K393)</f>
      </c>
      <c r="T392" s="382">
        <v>2</v>
      </c>
      <c r="U392" s="386">
        <f>F392/T392</f>
      </c>
      <c r="V392" s="378">
        <f>(F392+4*500)/T392</f>
      </c>
      <c r="W392" s="368">
        <v>3384</v>
      </c>
      <c r="X392" s="378">
        <f>W392/T392</f>
      </c>
      <c r="Y392" s="385">
        <f>T392/R392</f>
      </c>
      <c r="Z392" s="378">
        <f>W392/F392</f>
      </c>
      <c r="AA392" s="378">
        <f>W392/(F392+500)</f>
      </c>
      <c r="AB392" s="382">
        <v>0</v>
      </c>
      <c r="AC392" s="382">
        <v>0</v>
      </c>
      <c r="AD392" s="385">
        <f>AB392/T392</f>
      </c>
      <c r="AE392" s="378">
        <f>(W392-AC392)/(F392+500)</f>
      </c>
      <c r="AF392" s="378" t="s">
        <v>387</v>
      </c>
    </row>
    <row customHeight="true" ht="22.61904761904762" r="393">
      <c r="A393" s="419"/>
      <c r="B393" s="422"/>
      <c r="C393" s="420"/>
      <c r="D393" s="379" t="s">
        <v>372</v>
      </c>
      <c r="E393" s="380">
        <v>1178.27</v>
      </c>
      <c r="F393" s="381"/>
      <c r="G393" s="380">
        <v>1178.27</v>
      </c>
      <c r="H393" s="423">
        <v>430</v>
      </c>
      <c r="I393" s="383">
        <f t="shared" si="142"/>
      </c>
      <c r="J393" s="368">
        <f t="shared" si="260"/>
      </c>
      <c r="K393" s="382">
        <v>15</v>
      </c>
      <c r="L393" s="368">
        <f t="shared" si="561"/>
      </c>
      <c r="M393" s="382">
        <v>0</v>
      </c>
      <c r="N393" s="384">
        <f t="shared" si="365"/>
      </c>
      <c r="O393" s="382">
        <v>1</v>
      </c>
      <c r="P393" s="384">
        <f t="shared" si="1044"/>
      </c>
      <c r="Q393" s="385"/>
      <c r="R393" s="382"/>
      <c r="S393" s="385"/>
      <c r="T393" s="382"/>
      <c r="U393" s="386"/>
      <c r="V393" s="378"/>
      <c r="W393" s="368"/>
      <c r="X393" s="378"/>
      <c r="Y393" s="385"/>
      <c r="Z393" s="378"/>
      <c r="AA393" s="378"/>
      <c r="AB393" s="382"/>
      <c r="AC393" s="382"/>
      <c r="AD393" s="385"/>
      <c r="AE393" s="378"/>
      <c r="AF393" s="378" t="s">
        <v>388</v>
      </c>
    </row>
    <row customHeight="true" ht="22.61904761904762" r="394">
      <c r="A394" s="419"/>
      <c r="B394" s="370" t="s">
        <v>378</v>
      </c>
      <c r="C394" s="370"/>
      <c r="D394" s="370"/>
      <c r="E394" s="366">
        <f>SUM(E386:E393)</f>
      </c>
      <c r="F394" s="366">
        <f>SUM(F386:F393)</f>
      </c>
      <c r="G394" s="366">
        <f>SUM(G386:G393)</f>
      </c>
      <c r="H394" s="366">
        <f>SUM(H386:H393)</f>
      </c>
      <c r="I394" s="371">
        <f t="shared" si="142"/>
      </c>
      <c r="J394" s="367">
        <f t="shared" si="260"/>
      </c>
      <c r="K394" s="366">
        <f>SUM(K386:K393)</f>
      </c>
      <c r="L394" s="367">
        <f t="shared" si="561"/>
      </c>
      <c r="M394" s="366">
        <f>SUM(M386:M393)</f>
      </c>
      <c r="N394" s="372">
        <f t="shared" si="365"/>
      </c>
      <c r="O394" s="366">
        <f>SUM(O386:O393)</f>
      </c>
      <c r="P394" s="372">
        <f t="shared" si="1044"/>
      </c>
      <c r="Q394" s="373">
        <f>M394/O394</f>
      </c>
      <c r="R394" s="366">
        <f>SUM(R386:R393)</f>
      </c>
      <c r="S394" s="373">
        <f>(O394+O394)/(K394+K394)</f>
      </c>
      <c r="T394" s="366">
        <f>SUM(T386:T393)</f>
      </c>
      <c r="U394" s="374">
        <f t="shared" ref="U394:U395" si="40">F394/T394</f>
      </c>
      <c r="V394" s="375">
        <f t="shared" ref="V394:V395" si="616">(F394+4*500)/T394</f>
      </c>
      <c r="W394" s="367">
        <f>SUM(W386:W393)</f>
      </c>
      <c r="X394" s="376">
        <f t="shared" ref="X394:X395" si="674">W394/T394</f>
      </c>
      <c r="Y394" s="373">
        <f t="shared" ref="Y394:Y395" si="808">T394/R394</f>
      </c>
      <c r="Z394" s="375">
        <f t="shared" ref="Z394:Z395" si="942">W394/F394</f>
      </c>
      <c r="AA394" s="375">
        <f>W394/(F394+COUNT(W386:W393)*500)</f>
      </c>
      <c r="AB394" s="366">
        <f>SUM(AB386:AB393)</f>
      </c>
      <c r="AC394" s="366">
        <f>SUM(AC386:AC393)</f>
      </c>
      <c r="AD394" s="373">
        <f t="shared" ref="AD394:AD395" si="459">AB394/T394</f>
      </c>
      <c r="AE394" s="377">
        <f>(W394-AC394)/(F394+COUNT(W386:W393)*500)</f>
      </c>
      <c r="AF394" s="378"/>
    </row>
    <row customHeight="true" ht="22.61904761904762" r="395">
      <c r="A395" s="419"/>
      <c r="B395" s="422" t="s">
        <v>390</v>
      </c>
      <c r="C395" s="420" t="s">
        <v>384</v>
      </c>
      <c r="D395" s="379" t="s">
        <v>370</v>
      </c>
      <c r="E395" s="380">
        <v>285.9</v>
      </c>
      <c r="F395" s="381">
        <f>E395+E396</f>
      </c>
      <c r="G395" s="382">
        <v>1365</v>
      </c>
      <c r="H395" s="382">
        <v>54</v>
      </c>
      <c r="I395" s="383">
        <f t="shared" si="142"/>
      </c>
      <c r="J395" s="368">
        <f t="shared" si="260"/>
      </c>
      <c r="K395" s="382">
        <v>4</v>
      </c>
      <c r="L395" s="368">
        <f t="shared" si="561"/>
      </c>
      <c r="M395" s="382">
        <v>1</v>
      </c>
      <c r="N395" s="384">
        <f t="shared" si="365"/>
      </c>
      <c r="O395" s="382">
        <v>1</v>
      </c>
      <c r="P395" s="384">
        <f t="shared" si="1044"/>
      </c>
      <c r="Q395" s="385">
        <f>(M395+M396)/(O395+O396)</f>
      </c>
      <c r="R395" s="382">
        <v>12</v>
      </c>
      <c r="S395" s="385">
        <f>(O395+O396)/(K395+K396)</f>
      </c>
      <c r="T395" s="382">
        <v>5</v>
      </c>
      <c r="U395" s="386">
        <f t="shared" si="40"/>
      </c>
      <c r="V395" s="378">
        <f t="shared" si="616"/>
      </c>
      <c r="W395" s="387">
        <v>5937.5999999999985</v>
      </c>
      <c r="X395" s="378">
        <f t="shared" si="674"/>
      </c>
      <c r="Y395" s="385">
        <f t="shared" si="808"/>
      </c>
      <c r="Z395" s="378">
        <f t="shared" si="942"/>
      </c>
      <c r="AA395" s="378">
        <f>W395/(F395+500)</f>
      </c>
      <c r="AB395" s="382">
        <v>0</v>
      </c>
      <c r="AC395" s="382">
        <v>0</v>
      </c>
      <c r="AD395" s="385">
        <f t="shared" si="459"/>
      </c>
      <c r="AE395" s="378">
        <f>(W395-AC395)/(F395+500)</f>
      </c>
      <c r="AF395" s="378" t="s">
        <v>387</v>
      </c>
    </row>
    <row customHeight="true" ht="22.61904761904762" r="396">
      <c r="A396" s="419"/>
      <c r="B396" s="422"/>
      <c r="C396" s="420"/>
      <c r="D396" s="379" t="s">
        <v>372</v>
      </c>
      <c r="E396" s="382">
        <v>1162.5</v>
      </c>
      <c r="F396" s="381"/>
      <c r="G396" s="382">
        <v>12202</v>
      </c>
      <c r="H396" s="382">
        <v>355</v>
      </c>
      <c r="I396" s="383">
        <f t="shared" si="142"/>
      </c>
      <c r="J396" s="368">
        <f t="shared" si="260"/>
      </c>
      <c r="K396" s="382">
        <v>26</v>
      </c>
      <c r="L396" s="368">
        <f t="shared" si="561"/>
      </c>
      <c r="M396" s="382">
        <v>4</v>
      </c>
      <c r="N396" s="384">
        <f t="shared" si="365"/>
      </c>
      <c r="O396" s="382">
        <v>5</v>
      </c>
      <c r="P396" s="384">
        <f t="shared" si="1044"/>
      </c>
      <c r="Q396" s="385"/>
      <c r="R396" s="382"/>
      <c r="S396" s="385"/>
      <c r="T396" s="382"/>
      <c r="U396" s="386"/>
      <c r="V396" s="378"/>
      <c r="W396" s="387"/>
      <c r="X396" s="378"/>
      <c r="Y396" s="385"/>
      <c r="Z396" s="378"/>
      <c r="AA396" s="378"/>
      <c r="AB396" s="382"/>
      <c r="AC396" s="382"/>
      <c r="AD396" s="385"/>
      <c r="AE396" s="378"/>
      <c r="AF396" s="378" t="s">
        <v>388</v>
      </c>
    </row>
    <row customHeight="true" ht="22.61904761904762" r="397">
      <c r="A397" s="419"/>
      <c r="B397" s="422" t="s">
        <v>392</v>
      </c>
      <c r="C397" s="420" t="s">
        <v>384</v>
      </c>
      <c r="D397" s="379" t="s">
        <v>370</v>
      </c>
      <c r="E397" s="382">
        <v>220.36</v>
      </c>
      <c r="F397" s="381">
        <f>E397+E398</f>
      </c>
      <c r="G397" s="382">
        <v>2073</v>
      </c>
      <c r="H397" s="382">
        <v>54</v>
      </c>
      <c r="I397" s="383">
        <f t="shared" si="142"/>
      </c>
      <c r="J397" s="368">
        <f t="shared" si="260"/>
      </c>
      <c r="K397" s="382">
        <v>2</v>
      </c>
      <c r="L397" s="368">
        <f t="shared" si="561"/>
      </c>
      <c r="M397" s="382">
        <v>0</v>
      </c>
      <c r="N397" s="384">
        <f t="shared" si="365"/>
      </c>
      <c r="O397" s="382">
        <v>1</v>
      </c>
      <c r="P397" s="384">
        <f t="shared" si="1044"/>
      </c>
      <c r="Q397" s="385">
        <f>(M397+M398)/(O397+O398)</f>
      </c>
      <c r="R397" s="382">
        <v>7</v>
      </c>
      <c r="S397" s="385">
        <f>(O397+O398)/(K397+K398)</f>
      </c>
      <c r="T397" s="382">
        <v>2</v>
      </c>
      <c r="U397" s="386">
        <f>F397/T397</f>
      </c>
      <c r="V397" s="378">
        <f>(F397+4*500)/T397</f>
      </c>
      <c r="W397" s="387">
        <v>2964</v>
      </c>
      <c r="X397" s="378">
        <f>W397/T397</f>
      </c>
      <c r="Y397" s="385">
        <f>T397/R397</f>
      </c>
      <c r="Z397" s="378">
        <f>W397/F397</f>
      </c>
      <c r="AA397" s="378">
        <f>W397/(F397+500)</f>
      </c>
      <c r="AB397" s="382">
        <v>0</v>
      </c>
      <c r="AC397" s="382">
        <v>0</v>
      </c>
      <c r="AD397" s="385">
        <f>AB397/T397</f>
      </c>
      <c r="AE397" s="378">
        <f>(W397-AC397)/(F397+500)</f>
      </c>
      <c r="AF397" s="378" t="s">
        <v>387</v>
      </c>
    </row>
    <row customHeight="true" ht="22.61904761904762" r="398">
      <c r="A398" s="419"/>
      <c r="B398" s="422"/>
      <c r="C398" s="420"/>
      <c r="D398" s="379" t="s">
        <v>372</v>
      </c>
      <c r="E398" s="382">
        <v>1456</v>
      </c>
      <c r="F398" s="381"/>
      <c r="G398" s="382">
        <v>13505</v>
      </c>
      <c r="H398" s="382">
        <v>356</v>
      </c>
      <c r="I398" s="383">
        <f t="shared" si="142"/>
      </c>
      <c r="J398" s="368">
        <f t="shared" si="260"/>
      </c>
      <c r="K398" s="382">
        <v>18</v>
      </c>
      <c r="L398" s="368">
        <f t="shared" si="561"/>
      </c>
      <c r="M398" s="382">
        <v>2</v>
      </c>
      <c r="N398" s="384">
        <f t="shared" si="365"/>
      </c>
      <c r="O398" s="382">
        <v>4</v>
      </c>
      <c r="P398" s="384">
        <f t="shared" si="1044"/>
      </c>
      <c r="Q398" s="385"/>
      <c r="R398" s="382"/>
      <c r="S398" s="385"/>
      <c r="T398" s="382"/>
      <c r="U398" s="386"/>
      <c r="V398" s="378"/>
      <c r="W398" s="387"/>
      <c r="X398" s="378"/>
      <c r="Y398" s="385"/>
      <c r="Z398" s="378"/>
      <c r="AA398" s="378"/>
      <c r="AB398" s="382"/>
      <c r="AC398" s="382"/>
      <c r="AD398" s="385"/>
      <c r="AE398" s="378"/>
      <c r="AF398" s="378" t="s">
        <v>388</v>
      </c>
    </row>
    <row customHeight="true" ht="22.61904761904762" r="399">
      <c r="A399" s="419"/>
      <c r="B399" s="422" t="s">
        <v>393</v>
      </c>
      <c r="C399" s="420" t="s">
        <v>384</v>
      </c>
      <c r="D399" s="379" t="s">
        <v>370</v>
      </c>
      <c r="E399" s="382">
        <v>412.27</v>
      </c>
      <c r="F399" s="381">
        <f>E399+E400</f>
      </c>
      <c r="G399" s="382">
        <v>2902</v>
      </c>
      <c r="H399" s="382">
        <v>71</v>
      </c>
      <c r="I399" s="383">
        <f t="shared" si="142"/>
      </c>
      <c r="J399" s="368">
        <f t="shared" si="260"/>
      </c>
      <c r="K399" s="382">
        <v>3</v>
      </c>
      <c r="L399" s="368">
        <f t="shared" si="561"/>
      </c>
      <c r="M399" s="382">
        <v>0</v>
      </c>
      <c r="N399" s="384">
        <f t="shared" si="365"/>
      </c>
      <c r="O399" s="382">
        <v>0</v>
      </c>
      <c r="P399" s="384">
        <f t="shared" si="1044"/>
      </c>
      <c r="Q399" s="385">
        <f>(M399+M400)/(O399+O400)</f>
      </c>
      <c r="R399" s="382">
        <v>8</v>
      </c>
      <c r="S399" s="385">
        <f>(O399+O400)/(K399+K400)</f>
      </c>
      <c r="T399" s="382">
        <v>3</v>
      </c>
      <c r="U399" s="386">
        <f>F399/T399</f>
      </c>
      <c r="V399" s="378">
        <f>(F399+4*500)/T399</f>
      </c>
      <c r="W399" s="387">
        <v>5490</v>
      </c>
      <c r="X399" s="378">
        <f>W399/T399</f>
      </c>
      <c r="Y399" s="385">
        <f>T399/R399</f>
      </c>
      <c r="Z399" s="378">
        <f>W399/F399</f>
      </c>
      <c r="AA399" s="378">
        <f>W399/(F399+500)</f>
      </c>
      <c r="AB399" s="382">
        <v>0</v>
      </c>
      <c r="AC399" s="382">
        <v>0</v>
      </c>
      <c r="AD399" s="385">
        <f>AB399/T399</f>
      </c>
      <c r="AE399" s="378">
        <f>(W399-AC399)/(F399+500)</f>
      </c>
      <c r="AF399" s="378" t="s">
        <v>387</v>
      </c>
    </row>
    <row customHeight="true" ht="22.61904761904762" r="400">
      <c r="A400" s="419"/>
      <c r="B400" s="422"/>
      <c r="C400" s="420"/>
      <c r="D400" s="379" t="s">
        <v>372</v>
      </c>
      <c r="E400" s="382">
        <v>1791.84</v>
      </c>
      <c r="F400" s="381"/>
      <c r="G400" s="382">
        <v>19571</v>
      </c>
      <c r="H400" s="382">
        <v>447</v>
      </c>
      <c r="I400" s="383">
        <f t="shared" si="142"/>
      </c>
      <c r="J400" s="368">
        <f t="shared" si="260"/>
      </c>
      <c r="K400" s="382">
        <v>29</v>
      </c>
      <c r="L400" s="368">
        <f t="shared" si="561"/>
      </c>
      <c r="M400" s="382">
        <v>3</v>
      </c>
      <c r="N400" s="384">
        <f t="shared" si="365"/>
      </c>
      <c r="O400" s="382">
        <v>3</v>
      </c>
      <c r="P400" s="384">
        <f t="shared" si="1044"/>
      </c>
      <c r="Q400" s="385"/>
      <c r="R400" s="382"/>
      <c r="S400" s="385"/>
      <c r="T400" s="382"/>
      <c r="U400" s="386"/>
      <c r="V400" s="378"/>
      <c r="W400" s="387"/>
      <c r="X400" s="378"/>
      <c r="Y400" s="385"/>
      <c r="Z400" s="378"/>
      <c r="AA400" s="378"/>
      <c r="AB400" s="382"/>
      <c r="AC400" s="382"/>
      <c r="AD400" s="385"/>
      <c r="AE400" s="378"/>
      <c r="AF400" s="378" t="s">
        <v>388</v>
      </c>
    </row>
    <row customHeight="true" ht="22.61904761904762" r="401">
      <c r="A401" s="419"/>
      <c r="B401" s="422" t="s">
        <v>394</v>
      </c>
      <c r="C401" s="420" t="s">
        <v>384</v>
      </c>
      <c r="D401" s="379" t="s">
        <v>370</v>
      </c>
      <c r="E401" s="382">
        <v>867.64</v>
      </c>
      <c r="F401" s="381">
        <f>E401+E402</f>
      </c>
      <c r="G401" s="382">
        <v>3931</v>
      </c>
      <c r="H401" s="382">
        <v>94</v>
      </c>
      <c r="I401" s="383">
        <f t="shared" si="142"/>
      </c>
      <c r="J401" s="368">
        <f t="shared" si="260"/>
      </c>
      <c r="K401" s="382">
        <v>6</v>
      </c>
      <c r="L401" s="368">
        <f t="shared" si="561"/>
      </c>
      <c r="M401" s="382">
        <v>2</v>
      </c>
      <c r="N401" s="384">
        <f t="shared" si="365"/>
      </c>
      <c r="O401" s="382">
        <v>2</v>
      </c>
      <c r="P401" s="384">
        <f t="shared" si="1044"/>
      </c>
      <c r="Q401" s="385">
        <f>(M401+M402)/(O401+O402)</f>
      </c>
      <c r="R401" s="382">
        <v>9</v>
      </c>
      <c r="S401" s="385">
        <f>(O401+O402)/(K401+K402)</f>
      </c>
      <c r="T401" s="382">
        <v>3</v>
      </c>
      <c r="U401" s="386">
        <f>F401/T401</f>
      </c>
      <c r="V401" s="378">
        <f>(F401+4*500)/T401</f>
      </c>
      <c r="W401" s="387">
        <v>3408</v>
      </c>
      <c r="X401" s="378">
        <f>W401/T401</f>
      </c>
      <c r="Y401" s="385">
        <f>T401/R401</f>
      </c>
      <c r="Z401" s="378">
        <f>W401/F401</f>
      </c>
      <c r="AA401" s="378">
        <f>W401/(F401+500)</f>
      </c>
      <c r="AB401" s="382">
        <v>0</v>
      </c>
      <c r="AC401" s="382">
        <v>0</v>
      </c>
      <c r="AD401" s="385">
        <f>AB401/T401</f>
      </c>
      <c r="AE401" s="378">
        <f>(W401-AC401)/(F401+500)</f>
      </c>
      <c r="AF401" s="378" t="s">
        <v>387</v>
      </c>
    </row>
    <row customHeight="true" ht="22.61904761904762" r="402">
      <c r="A402" s="419"/>
      <c r="B402" s="422"/>
      <c r="C402" s="420"/>
      <c r="D402" s="379" t="s">
        <v>372</v>
      </c>
      <c r="E402" s="382">
        <v>2361.56</v>
      </c>
      <c r="F402" s="381"/>
      <c r="G402" s="382">
        <v>24630</v>
      </c>
      <c r="H402" s="382">
        <v>564</v>
      </c>
      <c r="I402" s="383">
        <f t="shared" si="142"/>
      </c>
      <c r="J402" s="368">
        <f t="shared" si="260"/>
      </c>
      <c r="K402" s="382">
        <v>36</v>
      </c>
      <c r="L402" s="368">
        <f t="shared" si="561"/>
      </c>
      <c r="M402" s="382">
        <v>1</v>
      </c>
      <c r="N402" s="384">
        <f t="shared" si="365"/>
      </c>
      <c r="O402" s="382">
        <v>3</v>
      </c>
      <c r="P402" s="384">
        <f t="shared" si="1044"/>
      </c>
      <c r="Q402" s="385"/>
      <c r="R402" s="382"/>
      <c r="S402" s="385"/>
      <c r="T402" s="382"/>
      <c r="U402" s="386"/>
      <c r="V402" s="378"/>
      <c r="W402" s="387"/>
      <c r="X402" s="378"/>
      <c r="Y402" s="385"/>
      <c r="Z402" s="378"/>
      <c r="AA402" s="378"/>
      <c r="AB402" s="382"/>
      <c r="AC402" s="382"/>
      <c r="AD402" s="385"/>
      <c r="AE402" s="378"/>
      <c r="AF402" s="378" t="s">
        <v>388</v>
      </c>
    </row>
    <row customHeight="true" ht="22.61904761904762" r="403">
      <c r="A403" s="419"/>
      <c r="B403" s="370" t="s">
        <v>378</v>
      </c>
      <c r="C403" s="370"/>
      <c r="D403" s="370"/>
      <c r="E403" s="366">
        <f>SUM(E395:E402)</f>
      </c>
      <c r="F403" s="366">
        <f>SUM(F395:F402)</f>
      </c>
      <c r="G403" s="366">
        <f>SUM(G395:G402)</f>
      </c>
      <c r="H403" s="366">
        <f>SUM(H395:H402)</f>
      </c>
      <c r="I403" s="371">
        <f t="shared" si="142"/>
      </c>
      <c r="J403" s="367">
        <f t="shared" si="260"/>
      </c>
      <c r="K403" s="366">
        <f>SUM(K395:K402)</f>
      </c>
      <c r="L403" s="367">
        <f t="shared" si="561"/>
      </c>
      <c r="M403" s="366">
        <f>SUM(M395:M402)</f>
      </c>
      <c r="N403" s="372">
        <f t="shared" si="365"/>
      </c>
      <c r="O403" s="366">
        <f>SUM(O395:O402)</f>
      </c>
      <c r="P403" s="372">
        <f t="shared" si="1044"/>
      </c>
      <c r="Q403" s="373">
        <f>M403/O403</f>
      </c>
      <c r="R403" s="366">
        <f>SUM(R395:R402)</f>
      </c>
      <c r="S403" s="373">
        <f>(O403+O403)/(K403+K403)</f>
      </c>
      <c r="T403" s="366">
        <f>SUM(T395:T402)</f>
      </c>
      <c r="U403" s="374">
        <f t="shared" ref="U403:U404" si="41">F403/T403</f>
      </c>
      <c r="V403" s="375">
        <f t="shared" ref="V403:V404" si="617">(F403+4*500)/T403</f>
      </c>
      <c r="W403" s="367">
        <f>SUM(W395:W402)</f>
      </c>
      <c r="X403" s="376">
        <f t="shared" ref="X403:X404" si="675">W403/T403</f>
      </c>
      <c r="Y403" s="373">
        <f t="shared" ref="Y403:Y404" si="809">T403/R403</f>
      </c>
      <c r="Z403" s="375">
        <f t="shared" ref="Z403:Z404" si="943">W403/F403</f>
      </c>
      <c r="AA403" s="375">
        <f>W403/(F403+COUNT(W395:W402)*500)</f>
      </c>
      <c r="AB403" s="366">
        <f>SUM(AB395:AB402)</f>
      </c>
      <c r="AC403" s="366">
        <f>SUM(AC395:AC402)</f>
      </c>
      <c r="AD403" s="373">
        <f t="shared" ref="AD403:AD404" si="460">AB403/T403</f>
      </c>
      <c r="AE403" s="377">
        <f>(W403-AC403)/(F403+COUNT(W395:W402)*500)</f>
      </c>
      <c r="AF403" s="378"/>
    </row>
    <row customHeight="true" ht="22.61904761904762" r="404">
      <c r="A404" s="419"/>
      <c r="B404" s="422" t="s">
        <v>395</v>
      </c>
      <c r="C404" s="420" t="s">
        <v>396</v>
      </c>
      <c r="D404" s="379" t="s">
        <v>370</v>
      </c>
      <c r="E404" s="382">
        <v>750.98</v>
      </c>
      <c r="F404" s="381">
        <f>E404+E405</f>
      </c>
      <c r="G404" s="382">
        <v>3512</v>
      </c>
      <c r="H404" s="382">
        <v>114</v>
      </c>
      <c r="I404" s="383">
        <f t="shared" si="142"/>
      </c>
      <c r="J404" s="368">
        <f t="shared" si="260"/>
      </c>
      <c r="K404" s="382">
        <v>6</v>
      </c>
      <c r="L404" s="368">
        <f t="shared" si="561"/>
      </c>
      <c r="M404" s="382">
        <v>0</v>
      </c>
      <c r="N404" s="384">
        <f t="shared" si="365"/>
      </c>
      <c r="O404" s="382">
        <v>1</v>
      </c>
      <c r="P404" s="384">
        <f t="shared" si="1044"/>
      </c>
      <c r="Q404" s="385">
        <f>(M404+M405)/(O404+O405)</f>
      </c>
      <c r="R404" s="382">
        <v>8</v>
      </c>
      <c r="S404" s="385">
        <f>(O404+O405)/(K404+K405)</f>
      </c>
      <c r="T404" s="382">
        <v>2</v>
      </c>
      <c r="U404" s="386">
        <f t="shared" si="41"/>
      </c>
      <c r="V404" s="378">
        <f t="shared" si="617"/>
      </c>
      <c r="W404" s="387">
        <v>1226</v>
      </c>
      <c r="X404" s="378">
        <f t="shared" si="675"/>
      </c>
      <c r="Y404" s="385">
        <f t="shared" si="809"/>
      </c>
      <c r="Z404" s="378">
        <f t="shared" si="943"/>
      </c>
      <c r="AA404" s="378">
        <f>W404/(F404+500)</f>
      </c>
      <c r="AB404" s="382">
        <v>0</v>
      </c>
      <c r="AC404" s="382">
        <v>0</v>
      </c>
      <c r="AD404" s="385">
        <f t="shared" si="460"/>
      </c>
      <c r="AE404" s="378">
        <f>(W404-AC404)/(F404+500)</f>
      </c>
      <c r="AF404" s="378" t="s">
        <v>387</v>
      </c>
    </row>
    <row customHeight="true" ht="22.61904761904762" r="405">
      <c r="A405" s="419"/>
      <c r="B405" s="422"/>
      <c r="C405" s="420"/>
      <c r="D405" s="379" t="s">
        <v>372</v>
      </c>
      <c r="E405" s="382">
        <v>2540.7</v>
      </c>
      <c r="F405" s="381"/>
      <c r="G405" s="382">
        <v>29359</v>
      </c>
      <c r="H405" s="382">
        <v>743</v>
      </c>
      <c r="I405" s="383">
        <f t="shared" si="142"/>
      </c>
      <c r="J405" s="368">
        <f t="shared" si="260"/>
      </c>
      <c r="K405" s="382">
        <v>38</v>
      </c>
      <c r="L405" s="368">
        <f t="shared" si="561"/>
      </c>
      <c r="M405" s="382">
        <v>1</v>
      </c>
      <c r="N405" s="384">
        <f t="shared" si="365"/>
      </c>
      <c r="O405" s="382">
        <v>2</v>
      </c>
      <c r="P405" s="384">
        <f t="shared" si="1044"/>
      </c>
      <c r="Q405" s="385"/>
      <c r="R405" s="382"/>
      <c r="S405" s="385"/>
      <c r="T405" s="382"/>
      <c r="U405" s="386"/>
      <c r="V405" s="378"/>
      <c r="W405" s="387"/>
      <c r="X405" s="378"/>
      <c r="Y405" s="385"/>
      <c r="Z405" s="378"/>
      <c r="AA405" s="378"/>
      <c r="AB405" s="382"/>
      <c r="AC405" s="382"/>
      <c r="AD405" s="385"/>
      <c r="AE405" s="378"/>
      <c r="AF405" s="378" t="s">
        <v>388</v>
      </c>
    </row>
    <row customHeight="true" ht="22.61904761904762" r="406">
      <c r="A406" s="419"/>
      <c r="B406" s="407" t="s">
        <v>397</v>
      </c>
      <c r="C406" s="420" t="s">
        <v>396</v>
      </c>
      <c r="D406" s="379" t="s">
        <v>370</v>
      </c>
      <c r="E406" s="382">
        <v>561.71</v>
      </c>
      <c r="F406" s="381">
        <f>E406+E407</f>
      </c>
      <c r="G406" s="382">
        <v>3867</v>
      </c>
      <c r="H406" s="382">
        <v>141</v>
      </c>
      <c r="I406" s="383">
        <f t="shared" si="142"/>
      </c>
      <c r="J406" s="368">
        <f t="shared" si="260"/>
      </c>
      <c r="K406" s="382">
        <v>7</v>
      </c>
      <c r="L406" s="368">
        <f t="shared" si="561"/>
      </c>
      <c r="M406" s="382">
        <v>0</v>
      </c>
      <c r="N406" s="384">
        <f t="shared" si="365"/>
      </c>
      <c r="O406" s="382">
        <v>1</v>
      </c>
      <c r="P406" s="384">
        <f t="shared" si="1044"/>
      </c>
      <c r="Q406" s="385">
        <f>(M406+M407)/(O406+O407)</f>
      </c>
      <c r="R406" s="382">
        <v>14</v>
      </c>
      <c r="S406" s="385">
        <f>(O406+O407)/(K406+K407)</f>
      </c>
      <c r="T406" s="382">
        <v>1</v>
      </c>
      <c r="U406" s="386">
        <f>F406/T406</f>
      </c>
      <c r="V406" s="378">
        <f>(F406+4*500)/T406</f>
      </c>
      <c r="W406" s="387">
        <v>2088</v>
      </c>
      <c r="X406" s="378">
        <f>W406/T406</f>
      </c>
      <c r="Y406" s="385">
        <f>T406/R406</f>
      </c>
      <c r="Z406" s="378">
        <f>W406/F406</f>
      </c>
      <c r="AA406" s="378">
        <f>W406/(F406+500)</f>
      </c>
      <c r="AB406" s="382">
        <v>0</v>
      </c>
      <c r="AC406" s="382">
        <v>0</v>
      </c>
      <c r="AD406" s="385">
        <f>AB406/T406</f>
      </c>
      <c r="AE406" s="378">
        <f>(W406-AC406)/(F406+500)</f>
      </c>
      <c r="AF406" s="378" t="s">
        <v>387</v>
      </c>
    </row>
    <row customHeight="true" ht="22.61904761904762" r="407">
      <c r="A407" s="419"/>
      <c r="B407" s="407"/>
      <c r="C407" s="420"/>
      <c r="D407" s="379" t="s">
        <v>372</v>
      </c>
      <c r="E407" s="382">
        <v>2345.46</v>
      </c>
      <c r="F407" s="381"/>
      <c r="G407" s="382">
        <v>24602</v>
      </c>
      <c r="H407" s="382">
        <v>846</v>
      </c>
      <c r="I407" s="383">
        <f t="shared" si="142"/>
      </c>
      <c r="J407" s="368">
        <f t="shared" si="260"/>
      </c>
      <c r="K407" s="382">
        <v>59</v>
      </c>
      <c r="L407" s="368">
        <f t="shared" si="561"/>
      </c>
      <c r="M407" s="382">
        <v>1</v>
      </c>
      <c r="N407" s="384">
        <f t="shared" si="365"/>
      </c>
      <c r="O407" s="382">
        <v>9</v>
      </c>
      <c r="P407" s="384">
        <f t="shared" si="1044"/>
      </c>
      <c r="Q407" s="385"/>
      <c r="R407" s="382"/>
      <c r="S407" s="385"/>
      <c r="T407" s="382"/>
      <c r="U407" s="386"/>
      <c r="V407" s="378"/>
      <c r="W407" s="387"/>
      <c r="X407" s="378"/>
      <c r="Y407" s="385"/>
      <c r="Z407" s="378"/>
      <c r="AA407" s="378"/>
      <c r="AB407" s="382"/>
      <c r="AC407" s="382"/>
      <c r="AD407" s="385"/>
      <c r="AE407" s="378"/>
      <c r="AF407" s="378" t="s">
        <v>388</v>
      </c>
    </row>
    <row customHeight="true" ht="22.61904761904762" r="408">
      <c r="A408" s="419"/>
      <c r="B408" s="407" t="s">
        <v>398</v>
      </c>
      <c r="C408" s="420" t="s">
        <v>396</v>
      </c>
      <c r="D408" s="379" t="s">
        <v>370</v>
      </c>
      <c r="E408" s="380">
        <v>736.74</v>
      </c>
      <c r="F408" s="381">
        <f>E408+E409</f>
      </c>
      <c r="G408" s="380">
        <v>2806</v>
      </c>
      <c r="H408" s="382">
        <v>123</v>
      </c>
      <c r="I408" s="383">
        <f t="shared" si="142"/>
      </c>
      <c r="J408" s="368">
        <f t="shared" si="260"/>
      </c>
      <c r="K408" s="382">
        <v>7</v>
      </c>
      <c r="L408" s="368">
        <f t="shared" si="561"/>
      </c>
      <c r="M408" s="382">
        <v>0</v>
      </c>
      <c r="N408" s="384">
        <f t="shared" si="365"/>
      </c>
      <c r="O408" s="382">
        <v>1</v>
      </c>
      <c r="P408" s="384">
        <f t="shared" si="1044"/>
      </c>
      <c r="Q408" s="385">
        <f>(M408+M409)/(O408+O409)</f>
      </c>
      <c r="R408" s="382">
        <v>13</v>
      </c>
      <c r="S408" s="385">
        <f>(O408+O409)/(K408+K409)</f>
      </c>
      <c r="T408" s="382">
        <v>3</v>
      </c>
      <c r="U408" s="386">
        <f>F408/T408</f>
      </c>
      <c r="V408" s="378">
        <f>(F408+4*500)/T408</f>
      </c>
      <c r="W408" s="368">
        <v>4224</v>
      </c>
      <c r="X408" s="378">
        <f>W408/T408</f>
      </c>
      <c r="Y408" s="385">
        <f>T408/R408</f>
      </c>
      <c r="Z408" s="378">
        <f>W408/F408</f>
      </c>
      <c r="AA408" s="378">
        <f>W408/(F408+500)</f>
      </c>
      <c r="AB408" s="382">
        <v>0</v>
      </c>
      <c r="AC408" s="382">
        <v>0</v>
      </c>
      <c r="AD408" s="385">
        <f>AB408/T408</f>
      </c>
      <c r="AE408" s="378">
        <f>(W408-AC408)/(F408+500)</f>
      </c>
      <c r="AF408" s="378" t="s">
        <v>387</v>
      </c>
    </row>
    <row customHeight="true" ht="22.61904761904762" r="409">
      <c r="A409" s="419"/>
      <c r="B409" s="407"/>
      <c r="C409" s="420"/>
      <c r="D409" s="379" t="s">
        <v>372</v>
      </c>
      <c r="E409" s="382">
        <v>2353.52</v>
      </c>
      <c r="F409" s="381"/>
      <c r="G409" s="380">
        <v>30382</v>
      </c>
      <c r="H409" s="382">
        <v>1337</v>
      </c>
      <c r="I409" s="383">
        <f t="shared" si="142"/>
      </c>
      <c r="J409" s="368">
        <f t="shared" si="260"/>
      </c>
      <c r="K409" s="382">
        <v>69</v>
      </c>
      <c r="L409" s="368">
        <f t="shared" si="561"/>
      </c>
      <c r="M409" s="382">
        <v>3</v>
      </c>
      <c r="N409" s="384">
        <f t="shared" si="365"/>
      </c>
      <c r="O409" s="382">
        <v>9</v>
      </c>
      <c r="P409" s="384">
        <f t="shared" si="1044"/>
      </c>
      <c r="Q409" s="385"/>
      <c r="R409" s="382"/>
      <c r="S409" s="385"/>
      <c r="T409" s="382"/>
      <c r="U409" s="386"/>
      <c r="V409" s="378"/>
      <c r="W409" s="368"/>
      <c r="X409" s="378"/>
      <c r="Y409" s="385"/>
      <c r="Z409" s="378"/>
      <c r="AA409" s="378"/>
      <c r="AB409" s="382"/>
      <c r="AC409" s="382"/>
      <c r="AD409" s="385"/>
      <c r="AE409" s="378"/>
      <c r="AF409" s="378" t="s">
        <v>388</v>
      </c>
    </row>
    <row customHeight="true" ht="22.61904761904762" r="410">
      <c r="A410" s="419"/>
      <c r="B410" s="407" t="s">
        <v>399</v>
      </c>
      <c r="C410" s="420" t="s">
        <v>396</v>
      </c>
      <c r="D410" s="379" t="s">
        <v>370</v>
      </c>
      <c r="E410" s="382">
        <v>247.38</v>
      </c>
      <c r="F410" s="381">
        <f>E410+E411</f>
      </c>
      <c r="G410" s="380">
        <v>915</v>
      </c>
      <c r="H410" s="382">
        <v>23</v>
      </c>
      <c r="I410" s="383">
        <f t="shared" si="142"/>
      </c>
      <c r="J410" s="368">
        <f t="shared" si="260"/>
      </c>
      <c r="K410" s="382">
        <v>5</v>
      </c>
      <c r="L410" s="368">
        <f t="shared" si="561"/>
      </c>
      <c r="M410" s="382">
        <v>1</v>
      </c>
      <c r="N410" s="384">
        <f t="shared" si="365"/>
      </c>
      <c r="O410" s="382">
        <v>3</v>
      </c>
      <c r="P410" s="384">
        <f t="shared" si="1044"/>
      </c>
      <c r="Q410" s="385">
        <f>(M410+M411)/(O410+O411)</f>
      </c>
      <c r="R410" s="382">
        <v>10</v>
      </c>
      <c r="S410" s="385">
        <f>(O410+O411)/(K410+K411)</f>
      </c>
      <c r="T410" s="382">
        <v>2</v>
      </c>
      <c r="U410" s="386">
        <f>F410/T410</f>
      </c>
      <c r="V410" s="378">
        <f>(F410+4*500)/T410</f>
      </c>
      <c r="W410" s="368">
        <v>1632</v>
      </c>
      <c r="X410" s="378">
        <f>W410/T410</f>
      </c>
      <c r="Y410" s="385">
        <f>T410/R410</f>
      </c>
      <c r="Z410" s="378">
        <f>W410/F410</f>
      </c>
      <c r="AA410" s="378">
        <f>W410/(F410+500)</f>
      </c>
      <c r="AB410" s="382">
        <v>1</v>
      </c>
      <c r="AC410" s="382">
        <v>456</v>
      </c>
      <c r="AD410" s="385">
        <f>AB410/T410</f>
      </c>
      <c r="AE410" s="378">
        <f>(W410-AC410)/(F410+500)</f>
      </c>
      <c r="AF410" s="378" t="s">
        <v>387</v>
      </c>
    </row>
    <row customHeight="true" ht="22.61904761904762" r="411">
      <c r="A411" s="419"/>
      <c r="B411" s="407"/>
      <c r="C411" s="420"/>
      <c r="D411" s="379" t="s">
        <v>372</v>
      </c>
      <c r="E411" s="380">
        <v>1107.06</v>
      </c>
      <c r="F411" s="381"/>
      <c r="G411" s="380">
        <v>14188</v>
      </c>
      <c r="H411" s="382">
        <v>811</v>
      </c>
      <c r="I411" s="383">
        <f t="shared" si="142"/>
      </c>
      <c r="J411" s="368">
        <f t="shared" si="260"/>
      </c>
      <c r="K411" s="382">
        <v>30</v>
      </c>
      <c r="L411" s="368">
        <f t="shared" si="561"/>
      </c>
      <c r="M411" s="382">
        <v>0</v>
      </c>
      <c r="N411" s="384">
        <f t="shared" si="365"/>
      </c>
      <c r="O411" s="382">
        <v>1</v>
      </c>
      <c r="P411" s="384">
        <f t="shared" si="1044"/>
      </c>
      <c r="Q411" s="385"/>
      <c r="R411" s="382"/>
      <c r="S411" s="385"/>
      <c r="T411" s="382"/>
      <c r="U411" s="386"/>
      <c r="V411" s="378"/>
      <c r="W411" s="368"/>
      <c r="X411" s="378"/>
      <c r="Y411" s="385"/>
      <c r="Z411" s="378"/>
      <c r="AA411" s="378"/>
      <c r="AB411" s="382"/>
      <c r="AC411" s="382"/>
      <c r="AD411" s="385"/>
      <c r="AE411" s="378"/>
      <c r="AF411" s="378" t="s">
        <v>388</v>
      </c>
    </row>
    <row customHeight="true" ht="22.61904761904762" r="412">
      <c r="A412" s="419"/>
      <c r="B412" s="370" t="s">
        <v>378</v>
      </c>
      <c r="C412" s="370"/>
      <c r="D412" s="370"/>
      <c r="E412" s="366">
        <f>SUM(E404:E411)</f>
      </c>
      <c r="F412" s="366">
        <f>SUM(F404:F411)</f>
      </c>
      <c r="G412" s="366">
        <f>SUM(G404:G411)</f>
      </c>
      <c r="H412" s="366">
        <f>SUM(H404:H411)</f>
      </c>
      <c r="I412" s="371">
        <f t="shared" si="142"/>
      </c>
      <c r="J412" s="367">
        <f t="shared" si="260"/>
      </c>
      <c r="K412" s="366">
        <f>SUM(K404:K411)</f>
      </c>
      <c r="L412" s="367">
        <f t="shared" si="561"/>
      </c>
      <c r="M412" s="366">
        <f>SUM(M404:M411)</f>
      </c>
      <c r="N412" s="372">
        <f t="shared" si="365"/>
      </c>
      <c r="O412" s="366">
        <f>SUM(O404:O411)</f>
      </c>
      <c r="P412" s="372">
        <f t="shared" si="1044"/>
      </c>
      <c r="Q412" s="373">
        <f t="shared" ref="Q412:Q413" si="396">M412/O412</f>
      </c>
      <c r="R412" s="366">
        <f>SUM(R404:R411)</f>
      </c>
      <c r="S412" s="373">
        <f t="shared" ref="S412:S413" si="1075">(O412+O412)/(K412+K412)</f>
      </c>
      <c r="T412" s="366">
        <f>SUM(T404:T411)</f>
      </c>
      <c r="U412" s="374">
        <f t="shared" ref="U412:U413" si="42">F412/T412</f>
      </c>
      <c r="V412" s="375">
        <f t="shared" ref="V412:V413" si="618">(F412+4*500)/T412</f>
      </c>
      <c r="W412" s="367">
        <f>SUM(W404:W411)</f>
      </c>
      <c r="X412" s="376">
        <f t="shared" ref="X412:X413" si="676">W412/T412</f>
      </c>
      <c r="Y412" s="373">
        <f t="shared" ref="Y412:Y413" si="810">T412/R412</f>
      </c>
      <c r="Z412" s="375">
        <f t="shared" ref="Z412:Z413" si="944">W412/F412</f>
      </c>
      <c r="AA412" s="375">
        <f>W412/(F412+COUNT(W404:W411)*500)</f>
      </c>
      <c r="AB412" s="366">
        <f>SUM(AB404:AB411)</f>
      </c>
      <c r="AC412" s="366">
        <f>SUM(AC404:AC411)</f>
      </c>
      <c r="AD412" s="373">
        <f t="shared" ref="AD412:AD413" si="461">AB412/T412</f>
      </c>
      <c r="AE412" s="377">
        <f>(W412-AC412)/(F412+COUNT(W404:W411)*500)</f>
      </c>
      <c r="AF412" s="378"/>
    </row>
    <row customHeight="true" ht="22.61904761904762" r="413">
      <c r="A413" s="419"/>
      <c r="B413" s="411" t="s">
        <v>400</v>
      </c>
      <c r="C413" s="411"/>
      <c r="D413" s="411"/>
      <c r="E413" s="412">
        <f>E376+E385+E394+E412+E403</f>
      </c>
      <c r="F413" s="412">
        <f>F376+F385+F394+F412+F403</f>
      </c>
      <c r="G413" s="412">
        <f>G376+G385+G394+G412+G403</f>
      </c>
      <c r="H413" s="412">
        <f>H376+H385+H394+H412+H403</f>
      </c>
      <c r="I413" s="413">
        <f t="shared" si="142"/>
      </c>
      <c r="J413" s="414">
        <f t="shared" si="260"/>
      </c>
      <c r="K413" s="412">
        <f>K376+K385+K394+K412+K403</f>
      </c>
      <c r="L413" s="414">
        <f t="shared" si="561"/>
      </c>
      <c r="M413" s="412">
        <f>M376+M385+M394+M412+M403</f>
      </c>
      <c r="N413" s="415">
        <f t="shared" si="365"/>
      </c>
      <c r="O413" s="412">
        <f>O376+O385+O394+O412+O403</f>
      </c>
      <c r="P413" s="415">
        <f t="shared" si="1044"/>
      </c>
      <c r="Q413" s="416">
        <f t="shared" si="396"/>
      </c>
      <c r="R413" s="412">
        <f>R376+R385+R394+R412+R403</f>
      </c>
      <c r="S413" s="416">
        <f t="shared" si="1075"/>
      </c>
      <c r="T413" s="412">
        <f>T376+T385+T394+T412+T403</f>
      </c>
      <c r="U413" s="417">
        <f t="shared" si="42"/>
      </c>
      <c r="V413" s="418">
        <f t="shared" si="618"/>
      </c>
      <c r="W413" s="417">
        <f>W376+W385+W394+W412+W403</f>
      </c>
      <c r="X413" s="418">
        <f t="shared" si="676"/>
      </c>
      <c r="Y413" s="416">
        <f t="shared" si="810"/>
      </c>
      <c r="Z413" s="418">
        <f t="shared" si="944"/>
      </c>
      <c r="AA413" s="418">
        <f>W413/(F413+COUNT(W368:W375,W377:W384,W386:W393,W395:W402,W404:W411)*500)</f>
      </c>
      <c r="AB413" s="412">
        <f>AB376+AB385+AB394+AB412+AB403</f>
      </c>
      <c r="AC413" s="418">
        <f>AC376+AC385+AC394+AC412+AC403</f>
      </c>
      <c r="AD413" s="416">
        <f t="shared" si="461"/>
      </c>
      <c r="AE413" s="418">
        <f>(W413-AC413)/(F413+COUNT(W368:W375,W377:W384,W386:W393,W395:W402,W404:W411)*500)</f>
      </c>
      <c r="AF413" s="378"/>
    </row>
    <row customHeight="true" ht="22.61904761904762" r="414">
      <c r="A414" s="396" t="s">
        <v>335</v>
      </c>
      <c r="B414" s="397" t="s">
        <v>336</v>
      </c>
      <c r="C414" s="397" t="s">
        <v>337</v>
      </c>
      <c r="D414" s="397" t="s">
        <v>338</v>
      </c>
      <c r="E414" s="398" t="s">
        <v>339</v>
      </c>
      <c r="F414" s="397" t="s">
        <v>340</v>
      </c>
      <c r="G414" s="397" t="s">
        <v>341</v>
      </c>
      <c r="H414" s="397" t="s">
        <v>342</v>
      </c>
      <c r="I414" s="399" t="s">
        <v>343</v>
      </c>
      <c r="J414" s="400" t="s">
        <v>344</v>
      </c>
      <c r="K414" s="397" t="s">
        <v>345</v>
      </c>
      <c r="L414" s="400" t="s">
        <v>346</v>
      </c>
      <c r="M414" s="397" t="s">
        <v>347</v>
      </c>
      <c r="N414" s="401" t="s">
        <v>348</v>
      </c>
      <c r="O414" s="397" t="s">
        <v>349</v>
      </c>
      <c r="P414" s="401" t="s">
        <v>350</v>
      </c>
      <c r="Q414" s="399" t="s">
        <v>351</v>
      </c>
      <c r="R414" s="402" t="s">
        <v>352</v>
      </c>
      <c r="S414" s="403" t="s">
        <v>353</v>
      </c>
      <c r="T414" s="402" t="s">
        <v>354</v>
      </c>
      <c r="U414" s="404" t="s">
        <v>355</v>
      </c>
      <c r="V414" s="405" t="s">
        <v>356</v>
      </c>
      <c r="W414" s="404" t="s">
        <v>357</v>
      </c>
      <c r="X414" s="405" t="s">
        <v>358</v>
      </c>
      <c r="Y414" s="403" t="s">
        <v>359</v>
      </c>
      <c r="Z414" s="405" t="s">
        <v>360</v>
      </c>
      <c r="AA414" s="405" t="s">
        <v>361</v>
      </c>
      <c r="AB414" s="405" t="s">
        <v>362</v>
      </c>
      <c r="AC414" s="402" t="s">
        <v>363</v>
      </c>
      <c r="AD414" s="403" t="s">
        <v>364</v>
      </c>
      <c r="AE414" s="405" t="s">
        <v>365</v>
      </c>
      <c r="AF414" s="405" t="s">
        <v>366</v>
      </c>
    </row>
    <row customHeight="true" ht="22.61904761904762" r="415">
      <c r="A415" s="419" t="s">
        <v>416</v>
      </c>
      <c r="B415" s="407" t="s">
        <v>368</v>
      </c>
      <c r="C415" s="420" t="s">
        <v>391</v>
      </c>
      <c r="D415" s="379" t="s">
        <v>370</v>
      </c>
      <c r="E415" s="382">
        <v>552.98</v>
      </c>
      <c r="F415" s="381">
        <f>E415+E416</f>
      </c>
      <c r="G415" s="382">
        <v>1448</v>
      </c>
      <c r="H415" s="382">
        <v>71</v>
      </c>
      <c r="I415" s="383">
        <f t="shared" ref="I415:I456" si="143">H415/G415</f>
      </c>
      <c r="J415" s="368">
        <f t="shared" ref="J415:J456" si="261">(E415/G415)*1000</f>
      </c>
      <c r="K415" s="382">
        <v>3</v>
      </c>
      <c r="L415" s="368">
        <v>0</v>
      </c>
      <c r="M415" s="382">
        <v>0</v>
      </c>
      <c r="N415" s="384">
        <f t="shared" ref="N415:N456" si="366">E415/M415</f>
      </c>
      <c r="O415" s="382">
        <v>0</v>
      </c>
      <c r="P415" s="384">
        <f t="shared" ref="P415:P456" si="1045">E415/O415</f>
      </c>
      <c r="Q415" s="385">
        <f>(M415+M416)/(O415+O416)</f>
      </c>
      <c r="R415" s="382">
        <v>6</v>
      </c>
      <c r="S415" s="385">
        <f>(O415+O416)/(K415+K416)</f>
      </c>
      <c r="T415" s="382">
        <v>2</v>
      </c>
      <c r="U415" s="386">
        <f>F415/T415</f>
      </c>
      <c r="V415" s="378">
        <f>(F415+4*500)/T415</f>
      </c>
      <c r="W415" s="387">
        <v>2532</v>
      </c>
      <c r="X415" s="378">
        <f>W415/T415</f>
      </c>
      <c r="Y415" s="385">
        <f>T415/R415</f>
      </c>
      <c r="Z415" s="378">
        <f>W415/F415</f>
      </c>
      <c r="AA415" s="378">
        <f>W415/(F415+500)</f>
      </c>
      <c r="AB415" s="382">
        <v>0</v>
      </c>
      <c r="AC415" s="382">
        <v>0</v>
      </c>
      <c r="AD415" s="385">
        <f>AB415/T415</f>
      </c>
      <c r="AE415" s="378">
        <f>(W421-AC415)/(F415+500)</f>
      </c>
      <c r="AF415" s="378" t="s">
        <v>371</v>
      </c>
    </row>
    <row customHeight="true" ht="22.61904761904762" r="416">
      <c r="A416" s="419"/>
      <c r="B416" s="407"/>
      <c r="C416" s="420"/>
      <c r="D416" s="379" t="s">
        <v>372</v>
      </c>
      <c r="E416" s="382">
        <v>1821.3</v>
      </c>
      <c r="F416" s="381"/>
      <c r="G416" s="382">
        <v>18225</v>
      </c>
      <c r="H416" s="382">
        <v>1297</v>
      </c>
      <c r="I416" s="383">
        <f t="shared" si="143"/>
      </c>
      <c r="J416" s="368">
        <f t="shared" si="261"/>
      </c>
      <c r="K416" s="382">
        <v>49</v>
      </c>
      <c r="L416" s="368">
        <v>1</v>
      </c>
      <c r="M416" s="382">
        <v>2</v>
      </c>
      <c r="N416" s="384">
        <f t="shared" si="366"/>
      </c>
      <c r="O416" s="382">
        <v>3</v>
      </c>
      <c r="P416" s="384">
        <f t="shared" si="1045"/>
      </c>
      <c r="Q416" s="385"/>
      <c r="R416" s="382"/>
      <c r="S416" s="385"/>
      <c r="T416" s="382"/>
      <c r="U416" s="386"/>
      <c r="V416" s="378"/>
      <c r="W416" s="387"/>
      <c r="X416" s="378"/>
      <c r="Y416" s="385"/>
      <c r="Z416" s="378"/>
      <c r="AA416" s="378"/>
      <c r="AB416" s="382"/>
      <c r="AC416" s="382"/>
      <c r="AD416" s="385"/>
      <c r="AE416" s="378"/>
      <c r="AF416" s="421" t="s">
        <v>373</v>
      </c>
    </row>
    <row customHeight="true" ht="22.61904761904762" r="417">
      <c r="A417" s="419"/>
      <c r="B417" s="407" t="s">
        <v>374</v>
      </c>
      <c r="C417" s="420" t="s">
        <v>391</v>
      </c>
      <c r="D417" s="379" t="s">
        <v>370</v>
      </c>
      <c r="E417" s="382">
        <v>884.32</v>
      </c>
      <c r="F417" s="381">
        <f>E417+E418</f>
      </c>
      <c r="G417" s="382">
        <v>2972</v>
      </c>
      <c r="H417" s="382">
        <v>101</v>
      </c>
      <c r="I417" s="383">
        <f t="shared" si="143"/>
      </c>
      <c r="J417" s="368">
        <f t="shared" si="261"/>
      </c>
      <c r="K417" s="382">
        <v>8</v>
      </c>
      <c r="L417" s="368">
        <f t="shared" ref="L417:L456" si="562">E417/K417</f>
      </c>
      <c r="M417" s="382">
        <v>0</v>
      </c>
      <c r="N417" s="384">
        <f t="shared" si="366"/>
      </c>
      <c r="O417" s="382">
        <v>1</v>
      </c>
      <c r="P417" s="384">
        <f t="shared" si="1045"/>
      </c>
      <c r="Q417" s="385">
        <f>(M417+M418)/(O417+O418)</f>
      </c>
      <c r="R417" s="382">
        <v>2</v>
      </c>
      <c r="S417" s="385">
        <f>(O417+O418)/(K417+K418)</f>
      </c>
      <c r="T417" s="382">
        <v>0</v>
      </c>
      <c r="U417" s="386">
        <f>F417/T417</f>
      </c>
      <c r="V417" s="378">
        <f>(F417+4*500)/T417</f>
      </c>
      <c r="W417" s="387">
        <v>0</v>
      </c>
      <c r="X417" s="378">
        <f>W417/T417</f>
      </c>
      <c r="Y417" s="385">
        <f>T417/R417</f>
      </c>
      <c r="Z417" s="378">
        <f>W417/F417</f>
      </c>
      <c r="AA417" s="378">
        <f>W417/(F417+500)</f>
      </c>
      <c r="AB417" s="382">
        <v>0</v>
      </c>
      <c r="AC417" s="382">
        <v>0</v>
      </c>
      <c r="AD417" s="385">
        <f>AB417/T417</f>
      </c>
      <c r="AE417" s="378">
        <f>(W417-AC417)/(F417+500)</f>
      </c>
      <c r="AF417" s="378" t="s">
        <v>371</v>
      </c>
    </row>
    <row customHeight="true" ht="22.61904761904762" r="418">
      <c r="A418" s="419"/>
      <c r="B418" s="407"/>
      <c r="C418" s="420"/>
      <c r="D418" s="379" t="s">
        <v>372</v>
      </c>
      <c r="E418" s="382">
        <v>1636.57</v>
      </c>
      <c r="F418" s="381"/>
      <c r="G418" s="382">
        <v>16750</v>
      </c>
      <c r="H418" s="382">
        <v>674</v>
      </c>
      <c r="I418" s="383">
        <f t="shared" si="143"/>
      </c>
      <c r="J418" s="368">
        <f t="shared" si="261"/>
      </c>
      <c r="K418" s="382">
        <v>25</v>
      </c>
      <c r="L418" s="368">
        <f t="shared" si="562"/>
      </c>
      <c r="M418" s="382">
        <v>0</v>
      </c>
      <c r="N418" s="384">
        <f t="shared" si="366"/>
      </c>
      <c r="O418" s="382">
        <v>1</v>
      </c>
      <c r="P418" s="384">
        <f t="shared" si="1045"/>
      </c>
      <c r="Q418" s="385"/>
      <c r="R418" s="382"/>
      <c r="S418" s="385"/>
      <c r="T418" s="382"/>
      <c r="U418" s="386"/>
      <c r="V418" s="378"/>
      <c r="W418" s="387"/>
      <c r="X418" s="378"/>
      <c r="Y418" s="385"/>
      <c r="Z418" s="378"/>
      <c r="AA418" s="378"/>
      <c r="AB418" s="382"/>
      <c r="AC418" s="382"/>
      <c r="AD418" s="385"/>
      <c r="AE418" s="378"/>
      <c r="AF418" s="421" t="s">
        <v>373</v>
      </c>
    </row>
    <row customHeight="true" ht="22.61904761904762" r="419">
      <c r="A419" s="419"/>
      <c r="B419" s="407" t="s">
        <v>375</v>
      </c>
      <c r="C419" s="420" t="s">
        <v>391</v>
      </c>
      <c r="D419" s="379" t="s">
        <v>370</v>
      </c>
      <c r="E419" s="382">
        <v>440.21</v>
      </c>
      <c r="F419" s="381">
        <f>E419+E420</f>
      </c>
      <c r="G419" s="382">
        <v>2087</v>
      </c>
      <c r="H419" s="382">
        <v>73</v>
      </c>
      <c r="I419" s="383">
        <f t="shared" si="143"/>
      </c>
      <c r="J419" s="368">
        <f t="shared" si="261"/>
      </c>
      <c r="K419" s="382">
        <v>3</v>
      </c>
      <c r="L419" s="368">
        <f t="shared" si="562"/>
      </c>
      <c r="M419" s="382">
        <v>1</v>
      </c>
      <c r="N419" s="384">
        <f t="shared" si="366"/>
      </c>
      <c r="O419" s="382">
        <v>1</v>
      </c>
      <c r="P419" s="384">
        <f t="shared" si="1045"/>
      </c>
      <c r="Q419" s="385">
        <f>(M419+M420)/(O419+O420)</f>
      </c>
      <c r="R419" s="382">
        <v>7</v>
      </c>
      <c r="S419" s="385">
        <f>(O419+O420)/(K419+K420)</f>
      </c>
      <c r="T419" s="382">
        <v>3</v>
      </c>
      <c r="U419" s="386">
        <f>F419/T419</f>
      </c>
      <c r="V419" s="378">
        <f>(F419+4*500)/T419</f>
      </c>
      <c r="W419" s="368">
        <v>4384.8</v>
      </c>
      <c r="X419" s="378">
        <f>W419/T419</f>
      </c>
      <c r="Y419" s="385">
        <f>T419/R419</f>
      </c>
      <c r="Z419" s="378">
        <f>W419/F419</f>
      </c>
      <c r="AA419" s="378">
        <f>W419/(F419+500)</f>
      </c>
      <c r="AB419" s="382">
        <v>0</v>
      </c>
      <c r="AC419" s="382">
        <v>0</v>
      </c>
      <c r="AD419" s="385">
        <f>AB419/T419</f>
      </c>
      <c r="AE419" s="378">
        <f>(W419-AC419)/(F419+500)</f>
      </c>
      <c r="AF419" s="378" t="s">
        <v>371</v>
      </c>
    </row>
    <row customHeight="true" ht="22.61904761904762" r="420">
      <c r="A420" s="419"/>
      <c r="B420" s="407"/>
      <c r="C420" s="420"/>
      <c r="D420" s="379" t="s">
        <v>372</v>
      </c>
      <c r="E420" s="382">
        <v>1308.12</v>
      </c>
      <c r="F420" s="381"/>
      <c r="G420" s="382">
        <v>12806</v>
      </c>
      <c r="H420" s="382">
        <v>431</v>
      </c>
      <c r="I420" s="383">
        <f t="shared" si="143"/>
      </c>
      <c r="J420" s="368">
        <f t="shared" si="261"/>
      </c>
      <c r="K420" s="382">
        <v>30</v>
      </c>
      <c r="L420" s="368">
        <f t="shared" si="562"/>
      </c>
      <c r="M420" s="382">
        <v>2</v>
      </c>
      <c r="N420" s="384">
        <f t="shared" si="366"/>
      </c>
      <c r="O420" s="382">
        <v>6</v>
      </c>
      <c r="P420" s="384">
        <f t="shared" si="1045"/>
      </c>
      <c r="Q420" s="385"/>
      <c r="R420" s="382"/>
      <c r="S420" s="385"/>
      <c r="T420" s="382"/>
      <c r="U420" s="386"/>
      <c r="V420" s="378"/>
      <c r="W420" s="368"/>
      <c r="X420" s="378"/>
      <c r="Y420" s="385"/>
      <c r="Z420" s="378"/>
      <c r="AA420" s="378"/>
      <c r="AB420" s="382"/>
      <c r="AC420" s="382"/>
      <c r="AD420" s="385"/>
      <c r="AE420" s="378"/>
      <c r="AF420" s="421" t="s">
        <v>373</v>
      </c>
    </row>
    <row customHeight="true" ht="22.61904761904762" r="421">
      <c r="A421" s="419"/>
      <c r="B421" s="422" t="s">
        <v>376</v>
      </c>
      <c r="C421" s="420" t="s">
        <v>391</v>
      </c>
      <c r="D421" s="379" t="s">
        <v>370</v>
      </c>
      <c r="E421" s="382">
        <v>279.35</v>
      </c>
      <c r="F421" s="409">
        <f>E421+E422</f>
      </c>
      <c r="G421" s="382">
        <v>1216</v>
      </c>
      <c r="H421" s="382">
        <v>37</v>
      </c>
      <c r="I421" s="383">
        <f t="shared" si="143"/>
      </c>
      <c r="J421" s="368">
        <f t="shared" si="261"/>
      </c>
      <c r="K421" s="382">
        <v>4</v>
      </c>
      <c r="L421" s="368">
        <f t="shared" si="562"/>
      </c>
      <c r="M421" s="382">
        <v>0</v>
      </c>
      <c r="N421" s="384">
        <f t="shared" si="366"/>
      </c>
      <c r="O421" s="382">
        <v>1</v>
      </c>
      <c r="P421" s="384">
        <f t="shared" si="1045"/>
      </c>
      <c r="Q421" s="385">
        <f>(M421+M422)/(O421+O422)</f>
      </c>
      <c r="R421" s="382">
        <v>4</v>
      </c>
      <c r="S421" s="385">
        <f>(O421+O422)/(K421+K422)</f>
      </c>
      <c r="T421" s="382">
        <v>0</v>
      </c>
      <c r="U421" s="386">
        <f>F421/T421</f>
      </c>
      <c r="V421" s="378">
        <f>(F421+4*500)/T421</f>
      </c>
      <c r="W421" s="368">
        <v>0</v>
      </c>
      <c r="X421" s="378">
        <f>W421/T421</f>
      </c>
      <c r="Y421" s="385">
        <f>T421/R421</f>
      </c>
      <c r="Z421" s="378">
        <f>W421/F421</f>
      </c>
      <c r="AA421" s="378">
        <f>W421/(F421+500)</f>
      </c>
      <c r="AB421" s="382">
        <v>0</v>
      </c>
      <c r="AC421" s="382">
        <v>0</v>
      </c>
      <c r="AD421" s="385">
        <f>AB421/T421</f>
      </c>
      <c r="AE421" s="378">
        <f>(W421-AC421)/(F421+500)</f>
      </c>
      <c r="AF421" s="378" t="s">
        <v>371</v>
      </c>
    </row>
    <row customHeight="true" ht="22.61904761904762" r="422">
      <c r="A422" s="419"/>
      <c r="B422" s="422"/>
      <c r="C422" s="420"/>
      <c r="D422" s="379" t="s">
        <v>372</v>
      </c>
      <c r="E422" s="382">
        <v>1540.28</v>
      </c>
      <c r="F422" s="409"/>
      <c r="G422" s="382">
        <v>12815</v>
      </c>
      <c r="H422" s="423">
        <v>414</v>
      </c>
      <c r="I422" s="383">
        <f t="shared" si="143"/>
      </c>
      <c r="J422" s="368">
        <f t="shared" si="261"/>
      </c>
      <c r="K422" s="382">
        <v>25</v>
      </c>
      <c r="L422" s="368">
        <f t="shared" si="562"/>
      </c>
      <c r="M422" s="382">
        <v>0</v>
      </c>
      <c r="N422" s="384">
        <f t="shared" si="366"/>
      </c>
      <c r="O422" s="382">
        <v>2</v>
      </c>
      <c r="P422" s="384">
        <f t="shared" si="1045"/>
      </c>
      <c r="Q422" s="385"/>
      <c r="R422" s="382"/>
      <c r="S422" s="385"/>
      <c r="T422" s="382"/>
      <c r="U422" s="386"/>
      <c r="V422" s="378"/>
      <c r="W422" s="368"/>
      <c r="X422" s="378"/>
      <c r="Y422" s="385"/>
      <c r="Z422" s="378"/>
      <c r="AA422" s="378"/>
      <c r="AB422" s="382"/>
      <c r="AC422" s="382"/>
      <c r="AD422" s="385"/>
      <c r="AE422" s="378"/>
      <c r="AF422" s="421" t="s">
        <v>373</v>
      </c>
    </row>
    <row customHeight="true" ht="22.61904761904762" r="423">
      <c r="A423" s="419"/>
      <c r="B423" s="370" t="s">
        <v>378</v>
      </c>
      <c r="C423" s="370"/>
      <c r="D423" s="370"/>
      <c r="E423" s="366">
        <f>SUM(E415:E422)</f>
      </c>
      <c r="F423" s="366">
        <f>SUM(F415:F422)</f>
      </c>
      <c r="G423" s="366">
        <f>SUM(G415:G422)</f>
      </c>
      <c r="H423" s="366">
        <f>SUM(H415:H422)</f>
      </c>
      <c r="I423" s="371">
        <f t="shared" si="143"/>
      </c>
      <c r="J423" s="367">
        <f t="shared" si="261"/>
      </c>
      <c r="K423" s="366">
        <f>SUM(K415:K422)</f>
      </c>
      <c r="L423" s="367">
        <f t="shared" si="562"/>
      </c>
      <c r="M423" s="366">
        <f>SUM(M415:M422)</f>
      </c>
      <c r="N423" s="372">
        <f t="shared" si="366"/>
      </c>
      <c r="O423" s="366">
        <f>SUM(O415:O422)</f>
      </c>
      <c r="P423" s="372">
        <f t="shared" si="1045"/>
      </c>
      <c r="Q423" s="373">
        <f>M423/O423</f>
      </c>
      <c r="R423" s="366">
        <f>SUM(R415:R422)</f>
      </c>
      <c r="S423" s="373">
        <f>(O423+O423)/(K423+K423)</f>
      </c>
      <c r="T423" s="366">
        <f>SUM(T415:T422)</f>
      </c>
      <c r="U423" s="374">
        <f t="shared" ref="U423:U424" si="43">F423/T423</f>
      </c>
      <c r="V423" s="375">
        <f t="shared" ref="V423:V424" si="619">(F423+4*500)/T423</f>
      </c>
      <c r="W423" s="367">
        <f>SUM(W415:W422)</f>
      </c>
      <c r="X423" s="376">
        <f t="shared" ref="X423:X424" si="677">W423/T423</f>
      </c>
      <c r="Y423" s="373">
        <f t="shared" ref="Y423:Y424" si="811">T423/R423</f>
      </c>
      <c r="Z423" s="375">
        <f t="shared" ref="Z423:Z424" si="945">W423/F423</f>
      </c>
      <c r="AA423" s="375">
        <f>W423/(F423+COUNT(W415:W422)*500)</f>
      </c>
      <c r="AB423" s="366">
        <f>SUM(AB415:AB422)</f>
      </c>
      <c r="AC423" s="366">
        <f>SUM(AC415:AC422)</f>
      </c>
      <c r="AD423" s="373">
        <f t="shared" ref="AD423:AD424" si="462">AB423/T423</f>
      </c>
      <c r="AE423" s="377">
        <f>(W423-AC423)/(F423+COUNT(W415:W422)*500)</f>
      </c>
      <c r="AF423" s="378"/>
    </row>
    <row customHeight="true" ht="22.61904761904762" r="424">
      <c r="A424" s="419"/>
      <c r="B424" s="422" t="s">
        <v>377</v>
      </c>
      <c r="C424" s="420" t="s">
        <v>405</v>
      </c>
      <c r="D424" s="379" t="s">
        <v>370</v>
      </c>
      <c r="E424" s="382">
        <v>240.65</v>
      </c>
      <c r="F424" s="381">
        <f>E424+E425</f>
      </c>
      <c r="G424" s="382">
        <v>1396</v>
      </c>
      <c r="H424" s="382">
        <v>20</v>
      </c>
      <c r="I424" s="383">
        <f t="shared" si="143"/>
      </c>
      <c r="J424" s="368">
        <f t="shared" si="261"/>
      </c>
      <c r="K424" s="382">
        <v>1</v>
      </c>
      <c r="L424" s="368">
        <f t="shared" si="562"/>
      </c>
      <c r="M424" s="382">
        <v>0</v>
      </c>
      <c r="N424" s="384">
        <f t="shared" si="366"/>
      </c>
      <c r="O424" s="382">
        <v>0</v>
      </c>
      <c r="P424" s="384">
        <f t="shared" si="1045"/>
      </c>
      <c r="Q424" s="385">
        <f>(M424+M425)/(O424+O425)</f>
      </c>
      <c r="R424" s="382">
        <v>8</v>
      </c>
      <c r="S424" s="385">
        <f>(O424+O425)/(K424+K425)</f>
      </c>
      <c r="T424" s="382">
        <v>2</v>
      </c>
      <c r="U424" s="386">
        <f t="shared" si="43"/>
      </c>
      <c r="V424" s="378">
        <f t="shared" si="619"/>
      </c>
      <c r="W424" s="368">
        <v>1787.999999999999</v>
      </c>
      <c r="X424" s="378">
        <f t="shared" si="677"/>
      </c>
      <c r="Y424" s="385">
        <f t="shared" si="811"/>
      </c>
      <c r="Z424" s="378">
        <f t="shared" si="945"/>
      </c>
      <c r="AA424" s="378">
        <f>W424/(F424+500)</f>
      </c>
      <c r="AB424" s="382">
        <v>0</v>
      </c>
      <c r="AC424" s="382">
        <v>0</v>
      </c>
      <c r="AD424" s="385">
        <f t="shared" si="462"/>
      </c>
      <c r="AE424" s="378">
        <f>(W424-AC424)/(F424+500)</f>
      </c>
      <c r="AF424" s="378" t="s">
        <v>371</v>
      </c>
    </row>
    <row customHeight="true" ht="22.61904761904762" r="425">
      <c r="A425" s="419"/>
      <c r="B425" s="422"/>
      <c r="C425" s="420"/>
      <c r="D425" s="379" t="s">
        <v>372</v>
      </c>
      <c r="E425" s="382">
        <v>1386.85</v>
      </c>
      <c r="F425" s="381"/>
      <c r="G425" s="382">
        <v>10986</v>
      </c>
      <c r="H425" s="382">
        <v>333</v>
      </c>
      <c r="I425" s="383">
        <f t="shared" si="143"/>
      </c>
      <c r="J425" s="368">
        <f t="shared" si="261"/>
      </c>
      <c r="K425" s="382">
        <v>36</v>
      </c>
      <c r="L425" s="368">
        <f t="shared" si="562"/>
      </c>
      <c r="M425" s="382">
        <v>1</v>
      </c>
      <c r="N425" s="384">
        <f t="shared" si="366"/>
      </c>
      <c r="O425" s="382">
        <v>6</v>
      </c>
      <c r="P425" s="384">
        <f t="shared" si="1045"/>
      </c>
      <c r="Q425" s="385"/>
      <c r="R425" s="382"/>
      <c r="S425" s="385"/>
      <c r="T425" s="382"/>
      <c r="U425" s="386"/>
      <c r="V425" s="378"/>
      <c r="W425" s="368"/>
      <c r="X425" s="378"/>
      <c r="Y425" s="385"/>
      <c r="Z425" s="378"/>
      <c r="AA425" s="378"/>
      <c r="AB425" s="382"/>
      <c r="AC425" s="382"/>
      <c r="AD425" s="385"/>
      <c r="AE425" s="378"/>
      <c r="AF425" s="421" t="s">
        <v>373</v>
      </c>
    </row>
    <row customHeight="true" ht="22.61904761904762" r="426">
      <c r="A426" s="419"/>
      <c r="B426" s="422" t="s">
        <v>379</v>
      </c>
      <c r="C426" s="420" t="s">
        <v>405</v>
      </c>
      <c r="D426" s="379" t="s">
        <v>370</v>
      </c>
      <c r="E426" s="382">
        <v>173.26</v>
      </c>
      <c r="F426" s="381">
        <f>E426+E427</f>
      </c>
      <c r="G426" s="382">
        <v>961</v>
      </c>
      <c r="H426" s="382">
        <v>12</v>
      </c>
      <c r="I426" s="383">
        <f t="shared" si="143"/>
      </c>
      <c r="J426" s="368">
        <f t="shared" si="261"/>
      </c>
      <c r="K426" s="382">
        <v>0</v>
      </c>
      <c r="L426" s="368">
        <f t="shared" si="562"/>
      </c>
      <c r="M426" s="382">
        <v>0</v>
      </c>
      <c r="N426" s="384">
        <f t="shared" si="366"/>
      </c>
      <c r="O426" s="382">
        <v>0</v>
      </c>
      <c r="P426" s="384">
        <f t="shared" si="1045"/>
      </c>
      <c r="Q426" s="385">
        <f>(M426+M427)/(O426+O427)</f>
      </c>
      <c r="R426" s="382">
        <v>6</v>
      </c>
      <c r="S426" s="385">
        <f>(O426+O427)/(K426+K427)</f>
      </c>
      <c r="T426" s="382">
        <v>1</v>
      </c>
      <c r="U426" s="386">
        <f>F426/T426</f>
      </c>
      <c r="V426" s="378">
        <f>(F426+4*500)/T426</f>
      </c>
      <c r="W426" s="368">
        <v>396</v>
      </c>
      <c r="X426" s="378">
        <f>W426/T426</f>
      </c>
      <c r="Y426" s="385">
        <f>T426/R426</f>
      </c>
      <c r="Z426" s="378">
        <f>W426/F426</f>
      </c>
      <c r="AA426" s="378">
        <f>W426/(F426+500)</f>
      </c>
      <c r="AB426" s="382">
        <v>1</v>
      </c>
      <c r="AC426" s="382">
        <v>396</v>
      </c>
      <c r="AD426" s="385">
        <f>AB426/T426</f>
      </c>
      <c r="AE426" s="378">
        <f>(W426-AC426)/(F426+500)</f>
      </c>
      <c r="AF426" s="378" t="s">
        <v>371</v>
      </c>
    </row>
    <row customHeight="true" ht="22.61904761904762" r="427">
      <c r="A427" s="419"/>
      <c r="B427" s="422"/>
      <c r="C427" s="420"/>
      <c r="D427" s="379" t="s">
        <v>372</v>
      </c>
      <c r="E427" s="382">
        <v>1717.04</v>
      </c>
      <c r="F427" s="381"/>
      <c r="G427" s="382">
        <v>11994</v>
      </c>
      <c r="H427" s="423">
        <v>525</v>
      </c>
      <c r="I427" s="383">
        <f t="shared" si="143"/>
      </c>
      <c r="J427" s="368">
        <f t="shared" si="261"/>
      </c>
      <c r="K427" s="382">
        <v>31</v>
      </c>
      <c r="L427" s="368">
        <f t="shared" si="562"/>
      </c>
      <c r="M427" s="382">
        <v>2</v>
      </c>
      <c r="N427" s="384">
        <f t="shared" si="366"/>
      </c>
      <c r="O427" s="382">
        <v>5</v>
      </c>
      <c r="P427" s="384">
        <f t="shared" si="1045"/>
      </c>
      <c r="Q427" s="385"/>
      <c r="R427" s="382"/>
      <c r="S427" s="385"/>
      <c r="T427" s="382"/>
      <c r="U427" s="386"/>
      <c r="V427" s="378"/>
      <c r="W427" s="368"/>
      <c r="X427" s="378"/>
      <c r="Y427" s="385"/>
      <c r="Z427" s="378"/>
      <c r="AA427" s="378"/>
      <c r="AB427" s="382"/>
      <c r="AC427" s="382"/>
      <c r="AD427" s="385"/>
      <c r="AE427" s="378"/>
      <c r="AF427" s="421" t="s">
        <v>373</v>
      </c>
    </row>
    <row customHeight="true" ht="22.61904761904762" r="428">
      <c r="A428" s="419"/>
      <c r="B428" s="407" t="s">
        <v>381</v>
      </c>
      <c r="C428" s="420" t="s">
        <v>405</v>
      </c>
      <c r="D428" s="379" t="s">
        <v>370</v>
      </c>
      <c r="E428" s="382">
        <v>104.83</v>
      </c>
      <c r="F428" s="381">
        <f>E428+E429</f>
      </c>
      <c r="G428" s="382">
        <v>643</v>
      </c>
      <c r="H428" s="382">
        <v>23</v>
      </c>
      <c r="I428" s="383">
        <f t="shared" si="143"/>
      </c>
      <c r="J428" s="368">
        <f t="shared" si="261"/>
      </c>
      <c r="K428" s="382">
        <v>2</v>
      </c>
      <c r="L428" s="368">
        <f t="shared" si="562"/>
      </c>
      <c r="M428" s="382">
        <v>0</v>
      </c>
      <c r="N428" s="384">
        <f t="shared" si="366"/>
      </c>
      <c r="O428" s="382">
        <v>1</v>
      </c>
      <c r="P428" s="384">
        <f t="shared" si="1045"/>
      </c>
      <c r="Q428" s="385">
        <f>(M428+M429)/(O428+O429)</f>
      </c>
      <c r="R428" s="382">
        <v>4</v>
      </c>
      <c r="S428" s="385">
        <f>(O428+O429)/(K428+K429)</f>
      </c>
      <c r="T428" s="382">
        <v>1</v>
      </c>
      <c r="U428" s="386">
        <f>F428/T428</f>
      </c>
      <c r="V428" s="378">
        <f>(F428+4*500)/T428</f>
      </c>
      <c r="W428" s="368">
        <v>2088</v>
      </c>
      <c r="X428" s="378">
        <f>W428/T428</f>
      </c>
      <c r="Y428" s="385">
        <f>T428/R428</f>
      </c>
      <c r="Z428" s="378">
        <f>W428/F428</f>
      </c>
      <c r="AA428" s="378">
        <f>W428/(F428+500)</f>
      </c>
      <c r="AB428" s="382">
        <v>0</v>
      </c>
      <c r="AC428" s="382">
        <v>0</v>
      </c>
      <c r="AD428" s="385">
        <f>AB428/T428</f>
      </c>
      <c r="AE428" s="378">
        <f>(W428-AC428)/(F428+500)</f>
      </c>
      <c r="AF428" s="378" t="s">
        <v>371</v>
      </c>
    </row>
    <row customHeight="true" ht="22.61904761904762" r="429">
      <c r="A429" s="419"/>
      <c r="B429" s="407"/>
      <c r="C429" s="420"/>
      <c r="D429" s="379" t="s">
        <v>372</v>
      </c>
      <c r="E429" s="382">
        <v>2157.48</v>
      </c>
      <c r="F429" s="381"/>
      <c r="G429" s="382">
        <v>15803</v>
      </c>
      <c r="H429" s="423">
        <v>821</v>
      </c>
      <c r="I429" s="383">
        <f t="shared" si="143"/>
      </c>
      <c r="J429" s="368">
        <f t="shared" si="261"/>
      </c>
      <c r="K429" s="382">
        <v>36</v>
      </c>
      <c r="L429" s="368">
        <f t="shared" si="562"/>
      </c>
      <c r="M429" s="382">
        <v>1</v>
      </c>
      <c r="N429" s="384">
        <f t="shared" si="366"/>
      </c>
      <c r="O429" s="382">
        <v>3</v>
      </c>
      <c r="P429" s="384">
        <f t="shared" si="1045"/>
      </c>
      <c r="Q429" s="385"/>
      <c r="R429" s="382"/>
      <c r="S429" s="385"/>
      <c r="T429" s="382"/>
      <c r="U429" s="386"/>
      <c r="V429" s="378"/>
      <c r="W429" s="368"/>
      <c r="X429" s="378"/>
      <c r="Y429" s="385"/>
      <c r="Z429" s="378"/>
      <c r="AA429" s="378"/>
      <c r="AB429" s="382"/>
      <c r="AC429" s="382"/>
      <c r="AD429" s="385"/>
      <c r="AE429" s="378"/>
      <c r="AF429" s="421" t="s">
        <v>373</v>
      </c>
    </row>
    <row customHeight="true" ht="22.61904761904762" r="430">
      <c r="A430" s="419"/>
      <c r="B430" s="422" t="s">
        <v>382</v>
      </c>
      <c r="C430" s="420" t="s">
        <v>405</v>
      </c>
      <c r="D430" s="379" t="s">
        <v>370</v>
      </c>
      <c r="E430" s="382">
        <v>100.17</v>
      </c>
      <c r="F430" s="381">
        <f>E430+E431</f>
      </c>
      <c r="G430" s="382">
        <v>830</v>
      </c>
      <c r="H430" s="382">
        <v>19</v>
      </c>
      <c r="I430" s="383">
        <f t="shared" si="143"/>
      </c>
      <c r="J430" s="368">
        <f t="shared" si="261"/>
      </c>
      <c r="K430" s="382">
        <v>2</v>
      </c>
      <c r="L430" s="368">
        <f t="shared" si="562"/>
      </c>
      <c r="M430" s="382">
        <v>0</v>
      </c>
      <c r="N430" s="384">
        <f t="shared" si="366"/>
      </c>
      <c r="O430" s="382">
        <v>0</v>
      </c>
      <c r="P430" s="384">
        <f t="shared" si="1045"/>
      </c>
      <c r="Q430" s="385">
        <f>(M430+M431)/(O430+O431)</f>
      </c>
      <c r="R430" s="382">
        <v>5</v>
      </c>
      <c r="S430" s="385">
        <f>(O430+O431)/(K430+K431)</f>
      </c>
      <c r="T430" s="382">
        <v>2</v>
      </c>
      <c r="U430" s="386">
        <f>F430/T430</f>
      </c>
      <c r="V430" s="378">
        <f>(F430+4*500)/T430</f>
      </c>
      <c r="W430" s="387">
        <v>1788</v>
      </c>
      <c r="X430" s="378">
        <f>W430/T430</f>
      </c>
      <c r="Y430" s="385">
        <f>T430/R430</f>
      </c>
      <c r="Z430" s="378">
        <f>W430/F430</f>
      </c>
      <c r="AA430" s="378">
        <f>W430/(F430+500)</f>
      </c>
      <c r="AB430" s="382">
        <v>0</v>
      </c>
      <c r="AC430" s="382">
        <v>0</v>
      </c>
      <c r="AD430" s="385">
        <f>AB430/T430</f>
      </c>
      <c r="AE430" s="378">
        <f>(W430-AC430)/(F430+500)</f>
      </c>
      <c r="AF430" s="378" t="s">
        <v>371</v>
      </c>
    </row>
    <row customHeight="true" ht="22.61904761904762" r="431">
      <c r="A431" s="419"/>
      <c r="B431" s="422"/>
      <c r="C431" s="420"/>
      <c r="D431" s="379" t="s">
        <v>372</v>
      </c>
      <c r="E431" s="382">
        <v>1367.12</v>
      </c>
      <c r="F431" s="381"/>
      <c r="G431" s="382">
        <v>10213</v>
      </c>
      <c r="H431" s="423">
        <v>642</v>
      </c>
      <c r="I431" s="383">
        <f t="shared" si="143"/>
      </c>
      <c r="J431" s="368">
        <f t="shared" si="261"/>
      </c>
      <c r="K431" s="382">
        <v>16</v>
      </c>
      <c r="L431" s="368">
        <f t="shared" si="562"/>
      </c>
      <c r="M431" s="382">
        <v>0</v>
      </c>
      <c r="N431" s="384">
        <f t="shared" si="366"/>
      </c>
      <c r="O431" s="382">
        <v>2</v>
      </c>
      <c r="P431" s="384">
        <f t="shared" si="1045"/>
      </c>
      <c r="Q431" s="385"/>
      <c r="R431" s="382"/>
      <c r="S431" s="385"/>
      <c r="T431" s="382"/>
      <c r="U431" s="386"/>
      <c r="V431" s="378"/>
      <c r="W431" s="387"/>
      <c r="X431" s="378"/>
      <c r="Y431" s="385"/>
      <c r="Z431" s="378"/>
      <c r="AA431" s="378"/>
      <c r="AB431" s="382"/>
      <c r="AC431" s="382"/>
      <c r="AD431" s="385"/>
      <c r="AE431" s="378"/>
      <c r="AF431" s="421" t="s">
        <v>373</v>
      </c>
    </row>
    <row customHeight="true" ht="22.61904761904762" r="432">
      <c r="A432" s="419"/>
      <c r="B432" s="370" t="s">
        <v>378</v>
      </c>
      <c r="C432" s="370"/>
      <c r="D432" s="370"/>
      <c r="E432" s="366">
        <f>SUM(E424:E431)</f>
      </c>
      <c r="F432" s="366">
        <f>SUM(F424:F431)</f>
      </c>
      <c r="G432" s="366">
        <f>SUM(G424:G431)</f>
      </c>
      <c r="H432" s="366">
        <f>SUM(H424:H431)</f>
      </c>
      <c r="I432" s="371">
        <f t="shared" si="143"/>
      </c>
      <c r="J432" s="367">
        <f t="shared" si="261"/>
      </c>
      <c r="K432" s="366">
        <f>SUM(K424:K431)</f>
      </c>
      <c r="L432" s="367">
        <f t="shared" si="562"/>
      </c>
      <c r="M432" s="366">
        <f>SUM(M424:M431)</f>
      </c>
      <c r="N432" s="372">
        <f t="shared" si="366"/>
      </c>
      <c r="O432" s="366">
        <f>SUM(O424:O431)</f>
      </c>
      <c r="P432" s="372">
        <f t="shared" si="1045"/>
      </c>
      <c r="Q432" s="373">
        <f>M432/O432</f>
      </c>
      <c r="R432" s="366">
        <f>SUM(R424:R431)</f>
      </c>
      <c r="S432" s="373">
        <f>(O432+O432)/(K432+K432)</f>
      </c>
      <c r="T432" s="366">
        <f>SUM(T424:T431)</f>
      </c>
      <c r="U432" s="374">
        <f t="shared" ref="U432:U433" si="44">F432/T432</f>
      </c>
      <c r="V432" s="375">
        <f t="shared" ref="V432:V433" si="620">(F432+4*500)/T432</f>
      </c>
      <c r="W432" s="367">
        <f>SUM(W424:W431)</f>
      </c>
      <c r="X432" s="376">
        <f t="shared" ref="X432:X433" si="678">W432/T432</f>
      </c>
      <c r="Y432" s="373">
        <f t="shared" ref="Y432:Y433" si="812">T432/R432</f>
      </c>
      <c r="Z432" s="375">
        <f t="shared" ref="Z432:Z433" si="946">W432/F432</f>
      </c>
      <c r="AA432" s="375">
        <f>W432/(F432+COUNT(W424:W431)*500)</f>
      </c>
      <c r="AB432" s="366">
        <f>SUM(AB424:AB431)</f>
      </c>
      <c r="AC432" s="366">
        <f>SUM(AC424:AC431)</f>
      </c>
      <c r="AD432" s="373">
        <f t="shared" ref="AD432:AD433" si="463">AB432/T432</f>
      </c>
      <c r="AE432" s="377">
        <f>(W432-AC432)/(F432+COUNT(W424:W431)*500)</f>
      </c>
      <c r="AF432" s="378"/>
    </row>
    <row customHeight="true" ht="22.61904761904762" r="433">
      <c r="A433" s="419"/>
      <c r="B433" s="422" t="s">
        <v>383</v>
      </c>
      <c r="C433" s="420" t="s">
        <v>396</v>
      </c>
      <c r="D433" s="379" t="s">
        <v>370</v>
      </c>
      <c r="E433" s="382">
        <v>106.39</v>
      </c>
      <c r="F433" s="381">
        <f>E433+E434</f>
      </c>
      <c r="G433" s="382">
        <v>816</v>
      </c>
      <c r="H433" s="382">
        <v>22</v>
      </c>
      <c r="I433" s="383">
        <f t="shared" si="143"/>
      </c>
      <c r="J433" s="368">
        <f t="shared" si="261"/>
      </c>
      <c r="K433" s="382">
        <v>2</v>
      </c>
      <c r="L433" s="368">
        <f t="shared" si="562"/>
      </c>
      <c r="M433" s="382">
        <v>0</v>
      </c>
      <c r="N433" s="384">
        <f t="shared" si="366"/>
      </c>
      <c r="O433" s="382">
        <v>0</v>
      </c>
      <c r="P433" s="384">
        <f t="shared" si="1045"/>
      </c>
      <c r="Q433" s="385">
        <f>(M433+M434)/(O433+O434)</f>
      </c>
      <c r="R433" s="382">
        <v>0</v>
      </c>
      <c r="S433" s="385">
        <f>(O433+O434)/(K433+K434)</f>
      </c>
      <c r="T433" s="382">
        <v>0</v>
      </c>
      <c r="U433" s="386">
        <f t="shared" si="44"/>
      </c>
      <c r="V433" s="378">
        <f t="shared" si="620"/>
      </c>
      <c r="W433" s="368">
        <v>0</v>
      </c>
      <c r="X433" s="378">
        <f t="shared" si="678"/>
      </c>
      <c r="Y433" s="385">
        <f t="shared" si="812"/>
      </c>
      <c r="Z433" s="378">
        <f t="shared" si="946"/>
      </c>
      <c r="AA433" s="378">
        <f>W433/(F433+500)</f>
      </c>
      <c r="AB433" s="382">
        <v>0</v>
      </c>
      <c r="AC433" s="382">
        <v>0</v>
      </c>
      <c r="AD433" s="385">
        <f t="shared" si="463"/>
      </c>
      <c r="AE433" s="378">
        <f>(W433-AC433)/(F433+500)</f>
      </c>
      <c r="AF433" s="378" t="s">
        <v>371</v>
      </c>
    </row>
    <row customHeight="true" ht="22.61904761904762" r="434">
      <c r="A434" s="419"/>
      <c r="B434" s="422"/>
      <c r="C434" s="420"/>
      <c r="D434" s="379" t="s">
        <v>372</v>
      </c>
      <c r="E434" s="382">
        <v>1075.19</v>
      </c>
      <c r="F434" s="381"/>
      <c r="G434" s="382">
        <v>7559</v>
      </c>
      <c r="H434" s="382">
        <v>412</v>
      </c>
      <c r="I434" s="383">
        <f t="shared" si="143"/>
      </c>
      <c r="J434" s="368">
        <f t="shared" si="261"/>
      </c>
      <c r="K434" s="382">
        <v>11</v>
      </c>
      <c r="L434" s="368">
        <f t="shared" si="562"/>
      </c>
      <c r="M434" s="382">
        <v>1</v>
      </c>
      <c r="N434" s="384">
        <f t="shared" si="366"/>
      </c>
      <c r="O434" s="382">
        <v>0</v>
      </c>
      <c r="P434" s="384">
        <f t="shared" si="1045"/>
      </c>
      <c r="Q434" s="385"/>
      <c r="R434" s="382"/>
      <c r="S434" s="385"/>
      <c r="T434" s="382"/>
      <c r="U434" s="386"/>
      <c r="V434" s="378"/>
      <c r="W434" s="368"/>
      <c r="X434" s="378"/>
      <c r="Y434" s="385"/>
      <c r="Z434" s="378"/>
      <c r="AA434" s="378"/>
      <c r="AB434" s="382"/>
      <c r="AC434" s="382"/>
      <c r="AD434" s="385"/>
      <c r="AE434" s="378"/>
      <c r="AF434" s="421" t="s">
        <v>373</v>
      </c>
    </row>
    <row customHeight="true" ht="22.61904761904762" r="435">
      <c r="A435" s="419"/>
      <c r="B435" s="422" t="s">
        <v>385</v>
      </c>
      <c r="C435" s="420" t="s">
        <v>396</v>
      </c>
      <c r="D435" s="379" t="s">
        <v>370</v>
      </c>
      <c r="E435" s="380">
        <v>214.01</v>
      </c>
      <c r="F435" s="381">
        <f>E435+E436</f>
      </c>
      <c r="G435" s="380">
        <v>739</v>
      </c>
      <c r="H435" s="382">
        <v>25</v>
      </c>
      <c r="I435" s="383">
        <f t="shared" si="143"/>
      </c>
      <c r="J435" s="368">
        <f t="shared" si="261"/>
      </c>
      <c r="K435" s="382">
        <v>4</v>
      </c>
      <c r="L435" s="368">
        <f t="shared" si="562"/>
      </c>
      <c r="M435" s="382">
        <v>0</v>
      </c>
      <c r="N435" s="384">
        <f t="shared" si="366"/>
      </c>
      <c r="O435" s="382">
        <v>0</v>
      </c>
      <c r="P435" s="384">
        <f t="shared" si="1045"/>
      </c>
      <c r="Q435" s="385">
        <f>(M435+M436)/(O435+O436)</f>
      </c>
      <c r="R435" s="382">
        <v>4</v>
      </c>
      <c r="S435" s="385">
        <f>(O435+O436)/(K435+K436)</f>
      </c>
      <c r="T435" s="382">
        <v>1</v>
      </c>
      <c r="U435" s="386">
        <f>F435/T435</f>
      </c>
      <c r="V435" s="378">
        <f>(F435+4*500)/T435</f>
      </c>
      <c r="W435" s="368">
        <v>444</v>
      </c>
      <c r="X435" s="378">
        <f>W435/T435</f>
      </c>
      <c r="Y435" s="385">
        <f>T435/R435</f>
      </c>
      <c r="Z435" s="378">
        <f>W435/F435</f>
      </c>
      <c r="AA435" s="378">
        <f>W435/(F435+500)</f>
      </c>
      <c r="AB435" s="382">
        <v>0</v>
      </c>
      <c r="AC435" s="382">
        <v>0</v>
      </c>
      <c r="AD435" s="385">
        <f>AB435/T435</f>
      </c>
      <c r="AE435" s="378">
        <f>(W435-AC435)/(F435+500)</f>
      </c>
      <c r="AF435" s="378" t="s">
        <v>371</v>
      </c>
    </row>
    <row customHeight="true" ht="22.61904761904762" r="436">
      <c r="A436" s="419"/>
      <c r="B436" s="422"/>
      <c r="C436" s="420"/>
      <c r="D436" s="379" t="s">
        <v>372</v>
      </c>
      <c r="E436" s="382">
        <v>1831.67</v>
      </c>
      <c r="F436" s="381"/>
      <c r="G436" s="380">
        <v>13779</v>
      </c>
      <c r="H436" s="382">
        <v>616</v>
      </c>
      <c r="I436" s="383">
        <f t="shared" si="143"/>
      </c>
      <c r="J436" s="368">
        <f t="shared" si="261"/>
      </c>
      <c r="K436" s="382">
        <v>35</v>
      </c>
      <c r="L436" s="368">
        <f t="shared" si="562"/>
      </c>
      <c r="M436" s="382">
        <v>1</v>
      </c>
      <c r="N436" s="384">
        <f t="shared" si="366"/>
      </c>
      <c r="O436" s="382">
        <v>3</v>
      </c>
      <c r="P436" s="384">
        <f t="shared" si="1045"/>
      </c>
      <c r="Q436" s="385"/>
      <c r="R436" s="382"/>
      <c r="S436" s="385"/>
      <c r="T436" s="382"/>
      <c r="U436" s="386"/>
      <c r="V436" s="378"/>
      <c r="W436" s="368"/>
      <c r="X436" s="378"/>
      <c r="Y436" s="385"/>
      <c r="Z436" s="378"/>
      <c r="AA436" s="378"/>
      <c r="AB436" s="382"/>
      <c r="AC436" s="382"/>
      <c r="AD436" s="385"/>
      <c r="AE436" s="378"/>
      <c r="AF436" s="421" t="s">
        <v>373</v>
      </c>
    </row>
    <row customHeight="true" ht="22.61904761904762" r="437">
      <c r="A437" s="419"/>
      <c r="B437" s="422" t="s">
        <v>386</v>
      </c>
      <c r="C437" s="420" t="s">
        <v>396</v>
      </c>
      <c r="D437" s="379" t="s">
        <v>370</v>
      </c>
      <c r="E437" s="380">
        <v>76.21</v>
      </c>
      <c r="F437" s="381">
        <f>E437+E438</f>
      </c>
      <c r="G437" s="380">
        <v>573</v>
      </c>
      <c r="H437" s="382">
        <v>8</v>
      </c>
      <c r="I437" s="383">
        <f t="shared" si="143"/>
      </c>
      <c r="J437" s="368">
        <f t="shared" si="261"/>
      </c>
      <c r="K437" s="382">
        <v>1</v>
      </c>
      <c r="L437" s="368">
        <f t="shared" si="562"/>
      </c>
      <c r="M437" s="382">
        <v>0</v>
      </c>
      <c r="N437" s="384">
        <f t="shared" si="366"/>
      </c>
      <c r="O437" s="382">
        <v>0</v>
      </c>
      <c r="P437" s="384">
        <f t="shared" si="1045"/>
      </c>
      <c r="Q437" s="385">
        <f>(M437+M438)/(O437+O438)</f>
      </c>
      <c r="R437" s="382">
        <v>6</v>
      </c>
      <c r="S437" s="385">
        <f>(O437+O438)/(K437+K438)</f>
      </c>
      <c r="T437" s="382">
        <v>1</v>
      </c>
      <c r="U437" s="386">
        <f>F437/T437</f>
      </c>
      <c r="V437" s="378">
        <f>(F437+4*500)/T437</f>
      </c>
      <c r="W437" s="368">
        <v>2088</v>
      </c>
      <c r="X437" s="378">
        <f>W437/T437</f>
      </c>
      <c r="Y437" s="385">
        <f>T437/R437</f>
      </c>
      <c r="Z437" s="378">
        <f>W437/F437</f>
      </c>
      <c r="AA437" s="378">
        <f>W437/(F437+500)</f>
      </c>
      <c r="AB437" s="382">
        <v>1</v>
      </c>
      <c r="AC437" s="382">
        <v>2088</v>
      </c>
      <c r="AD437" s="385">
        <f>AB437/T437</f>
      </c>
      <c r="AE437" s="378">
        <f>(W437-AC437)/(F437+500)</f>
      </c>
      <c r="AF437" s="378" t="s">
        <v>387</v>
      </c>
    </row>
    <row customHeight="true" ht="22.61904761904762" r="438">
      <c r="A438" s="419"/>
      <c r="B438" s="422"/>
      <c r="C438" s="420"/>
      <c r="D438" s="379" t="s">
        <v>372</v>
      </c>
      <c r="E438" s="380">
        <v>1655.78</v>
      </c>
      <c r="F438" s="381"/>
      <c r="G438" s="380">
        <v>12239</v>
      </c>
      <c r="H438" s="423">
        <v>603</v>
      </c>
      <c r="I438" s="383">
        <f t="shared" si="143"/>
      </c>
      <c r="J438" s="368">
        <f t="shared" si="261"/>
      </c>
      <c r="K438" s="382">
        <v>23</v>
      </c>
      <c r="L438" s="368">
        <f t="shared" si="562"/>
      </c>
      <c r="M438" s="382">
        <v>1</v>
      </c>
      <c r="N438" s="384">
        <f t="shared" si="366"/>
      </c>
      <c r="O438" s="382">
        <v>5</v>
      </c>
      <c r="P438" s="384">
        <f t="shared" si="1045"/>
      </c>
      <c r="Q438" s="385"/>
      <c r="R438" s="382"/>
      <c r="S438" s="385"/>
      <c r="T438" s="382"/>
      <c r="U438" s="386"/>
      <c r="V438" s="378"/>
      <c r="W438" s="368"/>
      <c r="X438" s="378"/>
      <c r="Y438" s="385"/>
      <c r="Z438" s="378"/>
      <c r="AA438" s="378"/>
      <c r="AB438" s="382"/>
      <c r="AC438" s="382"/>
      <c r="AD438" s="385"/>
      <c r="AE438" s="378"/>
      <c r="AF438" s="378" t="s">
        <v>388</v>
      </c>
    </row>
    <row customHeight="true" ht="22.61904761904762" r="439">
      <c r="A439" s="419"/>
      <c r="B439" s="422" t="s">
        <v>389</v>
      </c>
      <c r="C439" s="420" t="s">
        <v>396</v>
      </c>
      <c r="D439" s="379" t="s">
        <v>370</v>
      </c>
      <c r="E439" s="382">
        <v>95.11</v>
      </c>
      <c r="F439" s="381">
        <f>E439+E440</f>
      </c>
      <c r="G439" s="380">
        <v>506</v>
      </c>
      <c r="H439" s="382">
        <v>13</v>
      </c>
      <c r="I439" s="383">
        <f t="shared" si="143"/>
      </c>
      <c r="J439" s="368">
        <f t="shared" si="261"/>
      </c>
      <c r="K439" s="382">
        <v>0</v>
      </c>
      <c r="L439" s="368">
        <f t="shared" si="562"/>
      </c>
      <c r="M439" s="382">
        <v>0</v>
      </c>
      <c r="N439" s="384">
        <f t="shared" si="366"/>
      </c>
      <c r="O439" s="382">
        <v>0</v>
      </c>
      <c r="P439" s="384">
        <f t="shared" si="1045"/>
      </c>
      <c r="Q439" s="385">
        <f>(M439+M440)/(O439+O440)</f>
      </c>
      <c r="R439" s="382">
        <v>3</v>
      </c>
      <c r="S439" s="385">
        <f>(O439+O440)/(K439+K440)</f>
      </c>
      <c r="T439" s="382">
        <v>2</v>
      </c>
      <c r="U439" s="386">
        <f>F439/T439</f>
      </c>
      <c r="V439" s="378">
        <f>(F439+4*500)/T439</f>
      </c>
      <c r="W439" s="368">
        <v>3780</v>
      </c>
      <c r="X439" s="378">
        <f>W439/T439</f>
      </c>
      <c r="Y439" s="385">
        <f>T439/R439</f>
      </c>
      <c r="Z439" s="378">
        <f>W439/F439</f>
      </c>
      <c r="AA439" s="378">
        <f>W439/(F439+500)</f>
      </c>
      <c r="AB439" s="382">
        <v>0</v>
      </c>
      <c r="AC439" s="382">
        <v>0</v>
      </c>
      <c r="AD439" s="385">
        <f>AB439/T439</f>
      </c>
      <c r="AE439" s="378">
        <f>(W439-AC439)/(F439+500)</f>
      </c>
      <c r="AF439" s="378" t="s">
        <v>387</v>
      </c>
    </row>
    <row customHeight="true" ht="22.61904761904762" r="440">
      <c r="A440" s="419"/>
      <c r="B440" s="422"/>
      <c r="C440" s="420"/>
      <c r="D440" s="379" t="s">
        <v>372</v>
      </c>
      <c r="E440" s="380">
        <v>1060.88</v>
      </c>
      <c r="F440" s="381"/>
      <c r="G440" s="380">
        <v>11642</v>
      </c>
      <c r="H440" s="423">
        <v>474</v>
      </c>
      <c r="I440" s="383">
        <f t="shared" si="143"/>
      </c>
      <c r="J440" s="368">
        <f t="shared" si="261"/>
      </c>
      <c r="K440" s="382">
        <v>17</v>
      </c>
      <c r="L440" s="368">
        <f t="shared" si="562"/>
      </c>
      <c r="M440" s="382">
        <v>1</v>
      </c>
      <c r="N440" s="384">
        <f t="shared" si="366"/>
      </c>
      <c r="O440" s="382">
        <v>1</v>
      </c>
      <c r="P440" s="384">
        <f t="shared" si="1045"/>
      </c>
      <c r="Q440" s="385"/>
      <c r="R440" s="382"/>
      <c r="S440" s="385"/>
      <c r="T440" s="382"/>
      <c r="U440" s="386"/>
      <c r="V440" s="378"/>
      <c r="W440" s="368"/>
      <c r="X440" s="378"/>
      <c r="Y440" s="385"/>
      <c r="Z440" s="378"/>
      <c r="AA440" s="378"/>
      <c r="AB440" s="382"/>
      <c r="AC440" s="382"/>
      <c r="AD440" s="385"/>
      <c r="AE440" s="378"/>
      <c r="AF440" s="378" t="s">
        <v>388</v>
      </c>
    </row>
    <row customHeight="true" ht="22.61904761904762" r="441">
      <c r="A441" s="419"/>
      <c r="B441" s="370" t="s">
        <v>378</v>
      </c>
      <c r="C441" s="370"/>
      <c r="D441" s="370"/>
      <c r="E441" s="366">
        <f>SUM(E433:E440)</f>
      </c>
      <c r="F441" s="366">
        <f>SUM(F433:F440)</f>
      </c>
      <c r="G441" s="366">
        <f>SUM(G433:G440)</f>
      </c>
      <c r="H441" s="366">
        <f>SUM(H433:H440)</f>
      </c>
      <c r="I441" s="371">
        <f t="shared" si="143"/>
      </c>
      <c r="J441" s="367">
        <f t="shared" si="261"/>
      </c>
      <c r="K441" s="366">
        <f>SUM(K433:K440)</f>
      </c>
      <c r="L441" s="367">
        <f t="shared" si="562"/>
      </c>
      <c r="M441" s="366">
        <f>SUM(M433:M440)</f>
      </c>
      <c r="N441" s="372">
        <f t="shared" si="366"/>
      </c>
      <c r="O441" s="366">
        <f>SUM(O433:O440)</f>
      </c>
      <c r="P441" s="372">
        <f t="shared" si="1045"/>
      </c>
      <c r="Q441" s="373">
        <f>M441/O441</f>
      </c>
      <c r="R441" s="366">
        <f>SUM(R433:R440)</f>
      </c>
      <c r="S441" s="373">
        <f>(O441+O441)/(K441+K441)</f>
      </c>
      <c r="T441" s="366">
        <f>SUM(T433:T440)</f>
      </c>
      <c r="U441" s="374">
        <f t="shared" ref="U441:U442" si="45">F441/T441</f>
      </c>
      <c r="V441" s="375">
        <f t="shared" ref="V441:V442" si="621">(F441+4*500)/T441</f>
      </c>
      <c r="W441" s="367">
        <f>SUM(W433:W440)</f>
      </c>
      <c r="X441" s="376">
        <f t="shared" ref="X441:X442" si="679">W441/T441</f>
      </c>
      <c r="Y441" s="373">
        <f t="shared" ref="Y441:Y442" si="813">T441/R441</f>
      </c>
      <c r="Z441" s="375">
        <f t="shared" ref="Z441:Z442" si="947">W441/F441</f>
      </c>
      <c r="AA441" s="375">
        <f>W441/(F441+COUNT(W433:W440)*500)</f>
      </c>
      <c r="AB441" s="366">
        <f>SUM(AB433:AB440)</f>
      </c>
      <c r="AC441" s="366">
        <f>SUM(AC433:AC440)</f>
      </c>
      <c r="AD441" s="373">
        <f t="shared" ref="AD441:AD442" si="464">AB441/T441</f>
      </c>
      <c r="AE441" s="377">
        <f>(W441-AC441)/(F441+COUNT(W433:W440)*500)</f>
      </c>
      <c r="AF441" s="378"/>
    </row>
    <row customHeight="true" ht="22.61904761904762" r="442">
      <c r="A442" s="419"/>
      <c r="B442" s="422" t="s">
        <v>390</v>
      </c>
      <c r="C442" s="420" t="s">
        <v>380</v>
      </c>
      <c r="D442" s="379" t="s">
        <v>370</v>
      </c>
      <c r="E442" s="380">
        <v>169.97</v>
      </c>
      <c r="F442" s="381">
        <f>E442+E443</f>
      </c>
      <c r="G442" s="382">
        <v>911</v>
      </c>
      <c r="H442" s="382">
        <v>27</v>
      </c>
      <c r="I442" s="383">
        <f t="shared" si="143"/>
      </c>
      <c r="J442" s="368">
        <f t="shared" si="261"/>
      </c>
      <c r="K442" s="382">
        <v>2</v>
      </c>
      <c r="L442" s="368">
        <f t="shared" si="562"/>
      </c>
      <c r="M442" s="382">
        <v>0</v>
      </c>
      <c r="N442" s="384">
        <f t="shared" si="366"/>
      </c>
      <c r="O442" s="382">
        <v>1</v>
      </c>
      <c r="P442" s="384">
        <f t="shared" si="1045"/>
      </c>
      <c r="Q442" s="385">
        <f>(M442+M443)/(O442+O443)</f>
      </c>
      <c r="R442" s="382">
        <v>5</v>
      </c>
      <c r="S442" s="385">
        <f>(O442+O443)/(K442+K443)</f>
      </c>
      <c r="T442" s="382">
        <v>1</v>
      </c>
      <c r="U442" s="386">
        <f t="shared" si="45"/>
      </c>
      <c r="V442" s="378">
        <f t="shared" si="621"/>
      </c>
      <c r="W442" s="387">
        <v>372</v>
      </c>
      <c r="X442" s="378">
        <f t="shared" si="679"/>
      </c>
      <c r="Y442" s="385">
        <f t="shared" si="813"/>
      </c>
      <c r="Z442" s="378">
        <f t="shared" si="947"/>
      </c>
      <c r="AA442" s="378">
        <f>W442/(F442+500)</f>
      </c>
      <c r="AB442" s="382">
        <v>0</v>
      </c>
      <c r="AC442" s="382">
        <v>0</v>
      </c>
      <c r="AD442" s="385">
        <f t="shared" si="464"/>
      </c>
      <c r="AE442" s="378">
        <f>(W442-AC442)/(F442+500)</f>
      </c>
      <c r="AF442" s="378" t="s">
        <v>387</v>
      </c>
    </row>
    <row customHeight="true" ht="22.61904761904762" r="443">
      <c r="A443" s="419"/>
      <c r="B443" s="422"/>
      <c r="C443" s="420"/>
      <c r="D443" s="379" t="s">
        <v>372</v>
      </c>
      <c r="E443" s="382">
        <v>666.96</v>
      </c>
      <c r="F443" s="381"/>
      <c r="G443" s="382">
        <v>7582</v>
      </c>
      <c r="H443" s="382">
        <v>360</v>
      </c>
      <c r="I443" s="383">
        <f t="shared" si="143"/>
      </c>
      <c r="J443" s="368">
        <f t="shared" si="261"/>
      </c>
      <c r="K443" s="382">
        <v>17</v>
      </c>
      <c r="L443" s="368">
        <f t="shared" si="562"/>
      </c>
      <c r="M443" s="382">
        <v>2</v>
      </c>
      <c r="N443" s="384">
        <f t="shared" si="366"/>
      </c>
      <c r="O443" s="382">
        <v>4</v>
      </c>
      <c r="P443" s="384">
        <f t="shared" si="1045"/>
      </c>
      <c r="Q443" s="385"/>
      <c r="R443" s="382"/>
      <c r="S443" s="385"/>
      <c r="T443" s="382"/>
      <c r="U443" s="386"/>
      <c r="V443" s="378"/>
      <c r="W443" s="387"/>
      <c r="X443" s="378"/>
      <c r="Y443" s="385"/>
      <c r="Z443" s="378"/>
      <c r="AA443" s="378"/>
      <c r="AB443" s="382"/>
      <c r="AC443" s="382"/>
      <c r="AD443" s="385"/>
      <c r="AE443" s="378"/>
      <c r="AF443" s="378" t="s">
        <v>388</v>
      </c>
    </row>
    <row customHeight="true" ht="22.61904761904762" r="444">
      <c r="A444" s="419"/>
      <c r="B444" s="422" t="s">
        <v>392</v>
      </c>
      <c r="C444" s="420" t="s">
        <v>380</v>
      </c>
      <c r="D444" s="379" t="s">
        <v>370</v>
      </c>
      <c r="E444" s="382">
        <v>233.22</v>
      </c>
      <c r="F444" s="381">
        <f>E444+E445</f>
      </c>
      <c r="G444" s="382">
        <v>1033</v>
      </c>
      <c r="H444" s="382">
        <v>33</v>
      </c>
      <c r="I444" s="383">
        <f t="shared" si="143"/>
      </c>
      <c r="J444" s="368">
        <f t="shared" si="261"/>
      </c>
      <c r="K444" s="382">
        <v>5</v>
      </c>
      <c r="L444" s="368">
        <f t="shared" si="562"/>
      </c>
      <c r="M444" s="382">
        <v>0</v>
      </c>
      <c r="N444" s="384">
        <f t="shared" si="366"/>
      </c>
      <c r="O444" s="382">
        <v>0</v>
      </c>
      <c r="P444" s="384">
        <f t="shared" si="1045"/>
      </c>
      <c r="Q444" s="385">
        <f>(M444+M445)/(O444+O445)</f>
      </c>
      <c r="R444" s="382">
        <v>8</v>
      </c>
      <c r="S444" s="385">
        <f>(O444+O445)/(K444+K445)</f>
      </c>
      <c r="T444" s="382">
        <v>4</v>
      </c>
      <c r="U444" s="386">
        <f>F444/T444</f>
      </c>
      <c r="V444" s="378">
        <f>(F444+4*500)/T444</f>
      </c>
      <c r="W444" s="387">
        <v>2857.2000000000007</v>
      </c>
      <c r="X444" s="378">
        <f>W444/T444</f>
      </c>
      <c r="Y444" s="385">
        <f>T444/R444</f>
      </c>
      <c r="Z444" s="378">
        <f>W444/F444</f>
      </c>
      <c r="AA444" s="378">
        <f>W444/(F444+500)</f>
      </c>
      <c r="AB444" s="382">
        <v>0</v>
      </c>
      <c r="AC444" s="382">
        <v>0</v>
      </c>
      <c r="AD444" s="385">
        <f>AB444/T444</f>
      </c>
      <c r="AE444" s="378">
        <f>(W444-AC444)/(F444+500)</f>
      </c>
      <c r="AF444" s="378" t="s">
        <v>387</v>
      </c>
    </row>
    <row customHeight="true" ht="22.61904761904762" r="445">
      <c r="A445" s="419"/>
      <c r="B445" s="422"/>
      <c r="C445" s="420"/>
      <c r="D445" s="379" t="s">
        <v>372</v>
      </c>
      <c r="E445" s="382">
        <v>1159.58</v>
      </c>
      <c r="F445" s="381"/>
      <c r="G445" s="382">
        <v>10909</v>
      </c>
      <c r="H445" s="382">
        <v>369</v>
      </c>
      <c r="I445" s="383">
        <f t="shared" si="143"/>
      </c>
      <c r="J445" s="368">
        <f t="shared" si="261"/>
      </c>
      <c r="K445" s="382">
        <v>21</v>
      </c>
      <c r="L445" s="368">
        <f t="shared" si="562"/>
      </c>
      <c r="M445" s="382">
        <v>4</v>
      </c>
      <c r="N445" s="384">
        <f t="shared" si="366"/>
      </c>
      <c r="O445" s="382">
        <v>4</v>
      </c>
      <c r="P445" s="384">
        <f t="shared" si="1045"/>
      </c>
      <c r="Q445" s="385"/>
      <c r="R445" s="382"/>
      <c r="S445" s="385"/>
      <c r="T445" s="382"/>
      <c r="U445" s="386"/>
      <c r="V445" s="378"/>
      <c r="W445" s="387"/>
      <c r="X445" s="378"/>
      <c r="Y445" s="385"/>
      <c r="Z445" s="378"/>
      <c r="AA445" s="378"/>
      <c r="AB445" s="382"/>
      <c r="AC445" s="382"/>
      <c r="AD445" s="385"/>
      <c r="AE445" s="378"/>
      <c r="AF445" s="378" t="s">
        <v>388</v>
      </c>
    </row>
    <row customHeight="true" ht="22.61904761904762" r="446">
      <c r="A446" s="419"/>
      <c r="B446" s="422" t="s">
        <v>393</v>
      </c>
      <c r="C446" s="420" t="s">
        <v>380</v>
      </c>
      <c r="D446" s="379" t="s">
        <v>370</v>
      </c>
      <c r="E446" s="382">
        <v>99.28</v>
      </c>
      <c r="F446" s="381">
        <f>E446+E447</f>
      </c>
      <c r="G446" s="382">
        <v>595</v>
      </c>
      <c r="H446" s="382">
        <v>29</v>
      </c>
      <c r="I446" s="383">
        <f t="shared" si="143"/>
      </c>
      <c r="J446" s="368">
        <f t="shared" si="261"/>
      </c>
      <c r="K446" s="382">
        <v>0</v>
      </c>
      <c r="L446" s="368">
        <f t="shared" si="562"/>
      </c>
      <c r="M446" s="382">
        <v>0</v>
      </c>
      <c r="N446" s="384">
        <f t="shared" si="366"/>
      </c>
      <c r="O446" s="382">
        <v>0</v>
      </c>
      <c r="P446" s="384">
        <f t="shared" si="1045"/>
      </c>
      <c r="Q446" s="385">
        <f>(M446+M447)/(O446+O447)</f>
      </c>
      <c r="R446" s="382">
        <v>2</v>
      </c>
      <c r="S446" s="385">
        <f>(O446+O447)/(K446+K447)</f>
      </c>
      <c r="T446" s="382">
        <v>1</v>
      </c>
      <c r="U446" s="386">
        <f>F446/T446</f>
      </c>
      <c r="V446" s="378">
        <f>(F446+4*500)/T446</f>
      </c>
      <c r="W446" s="387">
        <v>2088</v>
      </c>
      <c r="X446" s="378">
        <f>W446/T446</f>
      </c>
      <c r="Y446" s="385">
        <f>T446/R446</f>
      </c>
      <c r="Z446" s="378">
        <f>W446/F446</f>
      </c>
      <c r="AA446" s="378">
        <f>W446/(F446+500)</f>
      </c>
      <c r="AB446" s="382">
        <v>0</v>
      </c>
      <c r="AC446" s="382">
        <v>0</v>
      </c>
      <c r="AD446" s="385">
        <f>AB446/T446</f>
      </c>
      <c r="AE446" s="378">
        <f>(W446-AC446)/(F446+500)</f>
      </c>
      <c r="AF446" s="378" t="s">
        <v>387</v>
      </c>
    </row>
    <row customHeight="true" ht="22.61904761904762" r="447">
      <c r="A447" s="419"/>
      <c r="B447" s="422"/>
      <c r="C447" s="420"/>
      <c r="D447" s="379" t="s">
        <v>372</v>
      </c>
      <c r="E447" s="382">
        <v>1688.29</v>
      </c>
      <c r="F447" s="381"/>
      <c r="G447" s="382">
        <v>16566</v>
      </c>
      <c r="H447" s="382">
        <v>791</v>
      </c>
      <c r="I447" s="383">
        <f t="shared" si="143"/>
      </c>
      <c r="J447" s="368">
        <f t="shared" si="261"/>
      </c>
      <c r="K447" s="382">
        <v>38</v>
      </c>
      <c r="L447" s="368">
        <f t="shared" si="562"/>
      </c>
      <c r="M447" s="382">
        <v>0</v>
      </c>
      <c r="N447" s="384">
        <f t="shared" si="366"/>
      </c>
      <c r="O447" s="382">
        <v>1</v>
      </c>
      <c r="P447" s="384">
        <f t="shared" si="1045"/>
      </c>
      <c r="Q447" s="385"/>
      <c r="R447" s="382"/>
      <c r="S447" s="385"/>
      <c r="T447" s="382"/>
      <c r="U447" s="386"/>
      <c r="V447" s="378"/>
      <c r="W447" s="387"/>
      <c r="X447" s="378"/>
      <c r="Y447" s="385"/>
      <c r="Z447" s="378"/>
      <c r="AA447" s="378"/>
      <c r="AB447" s="382"/>
      <c r="AC447" s="382"/>
      <c r="AD447" s="385"/>
      <c r="AE447" s="378"/>
      <c r="AF447" s="378" t="s">
        <v>388</v>
      </c>
    </row>
    <row customHeight="true" ht="22.61904761904762" r="448">
      <c r="A448" s="419"/>
      <c r="B448" s="422" t="s">
        <v>394</v>
      </c>
      <c r="C448" s="420" t="s">
        <v>380</v>
      </c>
      <c r="D448" s="379" t="s">
        <v>370</v>
      </c>
      <c r="E448" s="382">
        <v>187.75</v>
      </c>
      <c r="F448" s="381">
        <f>E448+E449</f>
      </c>
      <c r="G448" s="382">
        <v>799</v>
      </c>
      <c r="H448" s="382">
        <v>37</v>
      </c>
      <c r="I448" s="383">
        <f t="shared" si="143"/>
      </c>
      <c r="J448" s="368">
        <f t="shared" si="261"/>
      </c>
      <c r="K448" s="382">
        <v>3</v>
      </c>
      <c r="L448" s="368">
        <f t="shared" si="562"/>
      </c>
      <c r="M448" s="382">
        <v>2</v>
      </c>
      <c r="N448" s="384">
        <f t="shared" si="366"/>
      </c>
      <c r="O448" s="382">
        <v>2</v>
      </c>
      <c r="P448" s="384">
        <f t="shared" si="1045"/>
      </c>
      <c r="Q448" s="385">
        <f>(M448+M449)/(O448+O449)</f>
      </c>
      <c r="R448" s="382">
        <v>8</v>
      </c>
      <c r="S448" s="385">
        <f>(O448+O449)/(K448+K449)</f>
      </c>
      <c r="T448" s="382">
        <v>3</v>
      </c>
      <c r="U448" s="386">
        <f>F448/T448</f>
      </c>
      <c r="V448" s="378">
        <f>(F448+4*500)/T448</f>
      </c>
      <c r="W448" s="387">
        <v>3392.4000000000015</v>
      </c>
      <c r="X448" s="378">
        <f>W448/T448</f>
      </c>
      <c r="Y448" s="385">
        <f>T448/R448</f>
      </c>
      <c r="Z448" s="378">
        <f>W448/F448</f>
      </c>
      <c r="AA448" s="378">
        <f>W448/(F448+500)</f>
      </c>
      <c r="AB448" s="382">
        <v>2</v>
      </c>
      <c r="AC448" s="382">
        <v>1456.8</v>
      </c>
      <c r="AD448" s="385">
        <f>AB448/T448</f>
      </c>
      <c r="AE448" s="378">
        <f>(W448-AC448)/(F448+500)</f>
      </c>
      <c r="AF448" s="378" t="s">
        <v>387</v>
      </c>
    </row>
    <row customHeight="true" ht="22.61904761904762" r="449">
      <c r="A449" s="419"/>
      <c r="B449" s="422"/>
      <c r="C449" s="420"/>
      <c r="D449" s="379" t="s">
        <v>372</v>
      </c>
      <c r="E449" s="382">
        <v>1861.29</v>
      </c>
      <c r="F449" s="381"/>
      <c r="G449" s="382">
        <v>17745</v>
      </c>
      <c r="H449" s="382">
        <v>628</v>
      </c>
      <c r="I449" s="383">
        <f t="shared" si="143"/>
      </c>
      <c r="J449" s="368">
        <f t="shared" si="261"/>
      </c>
      <c r="K449" s="382">
        <v>42</v>
      </c>
      <c r="L449" s="368">
        <f t="shared" si="562"/>
      </c>
      <c r="M449" s="382">
        <v>0</v>
      </c>
      <c r="N449" s="384">
        <f t="shared" si="366"/>
      </c>
      <c r="O449" s="382">
        <v>2</v>
      </c>
      <c r="P449" s="384">
        <f t="shared" si="1045"/>
      </c>
      <c r="Q449" s="385"/>
      <c r="R449" s="382"/>
      <c r="S449" s="385"/>
      <c r="T449" s="382"/>
      <c r="U449" s="386"/>
      <c r="V449" s="378"/>
      <c r="W449" s="387"/>
      <c r="X449" s="378"/>
      <c r="Y449" s="385"/>
      <c r="Z449" s="378"/>
      <c r="AA449" s="378"/>
      <c r="AB449" s="382"/>
      <c r="AC449" s="382"/>
      <c r="AD449" s="385"/>
      <c r="AE449" s="378"/>
      <c r="AF449" s="378" t="s">
        <v>388</v>
      </c>
    </row>
    <row customHeight="true" ht="22.61904761904762" r="450">
      <c r="A450" s="419"/>
      <c r="B450" s="370" t="s">
        <v>378</v>
      </c>
      <c r="C450" s="370"/>
      <c r="D450" s="370"/>
      <c r="E450" s="366">
        <f>SUM(E442:E449)</f>
      </c>
      <c r="F450" s="366">
        <f>SUM(F442:F449)</f>
      </c>
      <c r="G450" s="366">
        <f>SUM(G442:G449)</f>
      </c>
      <c r="H450" s="366">
        <f>SUM(H442:H449)</f>
      </c>
      <c r="I450" s="371">
        <f t="shared" si="143"/>
      </c>
      <c r="J450" s="367">
        <f t="shared" si="261"/>
      </c>
      <c r="K450" s="366">
        <f>SUM(K442:K449)</f>
      </c>
      <c r="L450" s="367">
        <f t="shared" si="562"/>
      </c>
      <c r="M450" s="366">
        <f>SUM(M442:M449)</f>
      </c>
      <c r="N450" s="372">
        <f t="shared" si="366"/>
      </c>
      <c r="O450" s="366">
        <f>SUM(O442:O449)</f>
      </c>
      <c r="P450" s="372">
        <f t="shared" si="1045"/>
      </c>
      <c r="Q450" s="373">
        <f>M450/O450</f>
      </c>
      <c r="R450" s="366">
        <f>SUM(R442:R449)</f>
      </c>
      <c r="S450" s="373">
        <f>(O450+O450)/(K450+K450)</f>
      </c>
      <c r="T450" s="366">
        <f>SUM(T442:T449)</f>
      </c>
      <c r="U450" s="374">
        <f t="shared" ref="U450:U451" si="46">F450/T450</f>
      </c>
      <c r="V450" s="375">
        <f t="shared" ref="V450:V451" si="622">(F450+4*500)/T450</f>
      </c>
      <c r="W450" s="367">
        <f>SUM(W442:W449)</f>
      </c>
      <c r="X450" s="376">
        <f t="shared" ref="X450:X451" si="680">W450/T450</f>
      </c>
      <c r="Y450" s="373">
        <f t="shared" ref="Y450:Y451" si="814">T450/R450</f>
      </c>
      <c r="Z450" s="375">
        <f t="shared" ref="Z450:Z451" si="948">W450/F450</f>
      </c>
      <c r="AA450" s="375">
        <f>W450/(F450+COUNT(W442:W449)*500)</f>
      </c>
      <c r="AB450" s="366">
        <f>SUM(AB442:AB449)</f>
      </c>
      <c r="AC450" s="366">
        <f>SUM(AC442:AC449)</f>
      </c>
      <c r="AD450" s="373">
        <f t="shared" ref="AD450:AD451" si="465">AB450/T450</f>
      </c>
      <c r="AE450" s="377">
        <f>(W450-AC450)/(F450+COUNT(W442:W449)*500)</f>
      </c>
      <c r="AF450" s="378"/>
    </row>
    <row customHeight="true" ht="22.61904761904762" r="451">
      <c r="A451" s="419"/>
      <c r="B451" s="422" t="s">
        <v>395</v>
      </c>
      <c r="C451" s="420" t="s">
        <v>369</v>
      </c>
      <c r="D451" s="379" t="s">
        <v>370</v>
      </c>
      <c r="E451" s="382">
        <v>599.18</v>
      </c>
      <c r="F451" s="381">
        <f>E451+E452</f>
      </c>
      <c r="G451" s="382">
        <v>1865</v>
      </c>
      <c r="H451" s="382">
        <v>90</v>
      </c>
      <c r="I451" s="383">
        <f t="shared" si="143"/>
      </c>
      <c r="J451" s="368">
        <f t="shared" si="261"/>
      </c>
      <c r="K451" s="382">
        <v>3</v>
      </c>
      <c r="L451" s="368">
        <f t="shared" si="562"/>
      </c>
      <c r="M451" s="382">
        <v>0</v>
      </c>
      <c r="N451" s="384">
        <f t="shared" si="366"/>
      </c>
      <c r="O451" s="382">
        <v>0</v>
      </c>
      <c r="P451" s="384">
        <f t="shared" si="1045"/>
      </c>
      <c r="Q451" s="385">
        <f>(M451+M452)/(O451+O452)</f>
      </c>
      <c r="R451" s="382">
        <v>3</v>
      </c>
      <c r="S451" s="385">
        <f>(O451+O452)/(K451+K452)</f>
      </c>
      <c r="T451" s="382">
        <v>1</v>
      </c>
      <c r="U451" s="386">
        <f t="shared" si="46"/>
      </c>
      <c r="V451" s="378">
        <f t="shared" si="622"/>
      </c>
      <c r="W451" s="387">
        <v>396</v>
      </c>
      <c r="X451" s="378">
        <f t="shared" si="680"/>
      </c>
      <c r="Y451" s="385">
        <f t="shared" si="814"/>
      </c>
      <c r="Z451" s="378">
        <f t="shared" si="948"/>
      </c>
      <c r="AA451" s="378">
        <f>W451/(F451+500)</f>
      </c>
      <c r="AB451" s="382">
        <v>0</v>
      </c>
      <c r="AC451" s="382">
        <v>0</v>
      </c>
      <c r="AD451" s="385">
        <f t="shared" si="465"/>
      </c>
      <c r="AE451" s="378">
        <f>(W451-AC451)/(F451+500)</f>
      </c>
      <c r="AF451" s="378" t="s">
        <v>387</v>
      </c>
    </row>
    <row customHeight="true" ht="22.61904761904762" r="452">
      <c r="A452" s="419"/>
      <c r="B452" s="422"/>
      <c r="C452" s="420"/>
      <c r="D452" s="379" t="s">
        <v>372</v>
      </c>
      <c r="E452" s="382">
        <v>1653.31</v>
      </c>
      <c r="F452" s="381"/>
      <c r="G452" s="382">
        <v>17620</v>
      </c>
      <c r="H452" s="382">
        <v>577</v>
      </c>
      <c r="I452" s="383">
        <f t="shared" si="143"/>
      </c>
      <c r="J452" s="368">
        <f t="shared" si="261"/>
      </c>
      <c r="K452" s="382">
        <v>28</v>
      </c>
      <c r="L452" s="368">
        <f t="shared" si="562"/>
      </c>
      <c r="M452" s="382">
        <v>1</v>
      </c>
      <c r="N452" s="384">
        <f t="shared" si="366"/>
      </c>
      <c r="O452" s="382">
        <v>3</v>
      </c>
      <c r="P452" s="384">
        <f t="shared" si="1045"/>
      </c>
      <c r="Q452" s="385"/>
      <c r="R452" s="382"/>
      <c r="S452" s="385"/>
      <c r="T452" s="382"/>
      <c r="U452" s="386"/>
      <c r="V452" s="378"/>
      <c r="W452" s="387"/>
      <c r="X452" s="378"/>
      <c r="Y452" s="385"/>
      <c r="Z452" s="378"/>
      <c r="AA452" s="378"/>
      <c r="AB452" s="382"/>
      <c r="AC452" s="382"/>
      <c r="AD452" s="385"/>
      <c r="AE452" s="378"/>
      <c r="AF452" s="378" t="s">
        <v>388</v>
      </c>
    </row>
    <row customHeight="true" ht="22.61904761904762" r="453">
      <c r="A453" s="419"/>
      <c r="B453" s="407" t="s">
        <v>397</v>
      </c>
      <c r="C453" s="420" t="s">
        <v>369</v>
      </c>
      <c r="D453" s="379" t="s">
        <v>370</v>
      </c>
      <c r="E453" s="382">
        <v>211.51</v>
      </c>
      <c r="F453" s="381">
        <f>E453+E454</f>
      </c>
      <c r="G453" s="382">
        <v>804</v>
      </c>
      <c r="H453" s="382">
        <v>47</v>
      </c>
      <c r="I453" s="383">
        <f t="shared" si="143"/>
      </c>
      <c r="J453" s="368">
        <f t="shared" si="261"/>
      </c>
      <c r="K453" s="382">
        <v>2</v>
      </c>
      <c r="L453" s="368">
        <f t="shared" si="562"/>
      </c>
      <c r="M453" s="382">
        <v>0</v>
      </c>
      <c r="N453" s="384">
        <f t="shared" si="366"/>
      </c>
      <c r="O453" s="382">
        <v>1</v>
      </c>
      <c r="P453" s="384">
        <f t="shared" si="1045"/>
      </c>
      <c r="Q453" s="385">
        <f>(M453+M454)/(O453+O454)</f>
      </c>
      <c r="R453" s="382">
        <v>5</v>
      </c>
      <c r="S453" s="385">
        <f>(O453+O454)/(K453+K454)</f>
      </c>
      <c r="T453" s="382">
        <v>1</v>
      </c>
      <c r="U453" s="386">
        <f>F453/T453</f>
      </c>
      <c r="V453" s="378">
        <f>(F453+4*500)/T453</f>
      </c>
      <c r="W453" s="387">
        <v>621.5999999999985</v>
      </c>
      <c r="X453" s="378">
        <f>W453/T453</f>
      </c>
      <c r="Y453" s="385">
        <f>T453/R453</f>
      </c>
      <c r="Z453" s="378">
        <f>W453/F453</f>
      </c>
      <c r="AA453" s="378">
        <f>W453/(F453+500)</f>
      </c>
      <c r="AB453" s="382">
        <v>0</v>
      </c>
      <c r="AC453" s="382">
        <v>0</v>
      </c>
      <c r="AD453" s="385">
        <f>AB453/T453</f>
      </c>
      <c r="AE453" s="378">
        <f>(W453-AC453)/(F453+500)</f>
      </c>
      <c r="AF453" s="378" t="s">
        <v>387</v>
      </c>
    </row>
    <row customHeight="true" ht="22.61904761904762" r="454">
      <c r="A454" s="419"/>
      <c r="B454" s="407"/>
      <c r="C454" s="420"/>
      <c r="D454" s="379" t="s">
        <v>372</v>
      </c>
      <c r="E454" s="382">
        <v>906.49</v>
      </c>
      <c r="F454" s="381"/>
      <c r="G454" s="382">
        <v>11220</v>
      </c>
      <c r="H454" s="382">
        <v>387</v>
      </c>
      <c r="I454" s="383">
        <f t="shared" si="143"/>
      </c>
      <c r="J454" s="368">
        <f t="shared" si="261"/>
      </c>
      <c r="K454" s="382">
        <v>22</v>
      </c>
      <c r="L454" s="368">
        <f t="shared" si="562"/>
      </c>
      <c r="M454" s="382">
        <v>0</v>
      </c>
      <c r="N454" s="384">
        <f t="shared" si="366"/>
      </c>
      <c r="O454" s="382">
        <v>1</v>
      </c>
      <c r="P454" s="384">
        <f t="shared" si="1045"/>
      </c>
      <c r="Q454" s="385"/>
      <c r="R454" s="382"/>
      <c r="S454" s="385"/>
      <c r="T454" s="382"/>
      <c r="U454" s="386"/>
      <c r="V454" s="378"/>
      <c r="W454" s="387"/>
      <c r="X454" s="378"/>
      <c r="Y454" s="385"/>
      <c r="Z454" s="378"/>
      <c r="AA454" s="378"/>
      <c r="AB454" s="382"/>
      <c r="AC454" s="382"/>
      <c r="AD454" s="385"/>
      <c r="AE454" s="378"/>
      <c r="AF454" s="378" t="s">
        <v>388</v>
      </c>
    </row>
    <row customHeight="true" ht="22.61904761904762" r="455">
      <c r="A455" s="419"/>
      <c r="B455" s="370" t="s">
        <v>378</v>
      </c>
      <c r="C455" s="370"/>
      <c r="D455" s="370"/>
      <c r="E455" s="366">
        <f>SUM(E451:E454)</f>
      </c>
      <c r="F455" s="366">
        <f>SUM(F451:F454)</f>
      </c>
      <c r="G455" s="366">
        <f>SUM(G451:G454)</f>
      </c>
      <c r="H455" s="366">
        <f>SUM(H451:H454)</f>
      </c>
      <c r="I455" s="371">
        <f t="shared" si="143"/>
      </c>
      <c r="J455" s="367">
        <f t="shared" si="261"/>
      </c>
      <c r="K455" s="366">
        <f>SUM(K451:K454)</f>
      </c>
      <c r="L455" s="367">
        <f t="shared" si="562"/>
      </c>
      <c r="M455" s="366">
        <f>SUM(M451:M454)</f>
      </c>
      <c r="N455" s="372">
        <f t="shared" si="366"/>
      </c>
      <c r="O455" s="366">
        <f>SUM(O451:O454)</f>
      </c>
      <c r="P455" s="372">
        <f t="shared" si="1045"/>
      </c>
      <c r="Q455" s="373">
        <f t="shared" ref="Q455:Q456" si="397">M455/O455</f>
      </c>
      <c r="R455" s="366">
        <f>SUM(R451:R454)</f>
      </c>
      <c r="S455" s="373">
        <f t="shared" ref="S455:S456" si="1076">(O455+O455)/(K455+K455)</f>
      </c>
      <c r="T455" s="366">
        <f>SUM(T451:T454)</f>
      </c>
      <c r="U455" s="374">
        <f t="shared" ref="U455:U456" si="47">F455/T455</f>
      </c>
      <c r="V455" s="375">
        <f t="shared" ref="V455:V456" si="623">(F455+4*500)/T455</f>
      </c>
      <c r="W455" s="367">
        <f>SUM(W451:W454)</f>
      </c>
      <c r="X455" s="376">
        <f t="shared" ref="X455:X456" si="681">W455/T455</f>
      </c>
      <c r="Y455" s="373">
        <f t="shared" ref="Y455:Y456" si="815">T455/R455</f>
      </c>
      <c r="Z455" s="375">
        <f t="shared" ref="Z455:Z456" si="949">W455/F455</f>
      </c>
      <c r="AA455" s="375">
        <f>W455/(F455+COUNT(W451:W454)*500)</f>
      </c>
      <c r="AB455" s="366">
        <f>SUM(AB451:AB454)</f>
      </c>
      <c r="AC455" s="366">
        <f>SUM(AC451:AC454)</f>
      </c>
      <c r="AD455" s="373">
        <f t="shared" ref="AD455:AD456" si="466">AB455/T455</f>
      </c>
      <c r="AE455" s="377">
        <f>(W455-AC455)/(F455+COUNT(W451:W454)*500)</f>
      </c>
      <c r="AF455" s="378"/>
    </row>
    <row customHeight="true" ht="22.61904761904762" r="456">
      <c r="A456" s="419"/>
      <c r="B456" s="411" t="s">
        <v>400</v>
      </c>
      <c r="C456" s="411"/>
      <c r="D456" s="411"/>
      <c r="E456" s="412">
        <f>E423+E432+E441+E455+E450</f>
      </c>
      <c r="F456" s="412">
        <f>F423+F432+F441+F455+F450</f>
      </c>
      <c r="G456" s="412">
        <f>G423+G432+G441+G455+G450</f>
      </c>
      <c r="H456" s="412">
        <f>H423+H432+H441+H455+H450</f>
      </c>
      <c r="I456" s="413">
        <f t="shared" si="143"/>
      </c>
      <c r="J456" s="414">
        <f t="shared" si="261"/>
      </c>
      <c r="K456" s="412">
        <f>K423+K432+K441+K455+K450</f>
      </c>
      <c r="L456" s="414">
        <f t="shared" si="562"/>
      </c>
      <c r="M456" s="412">
        <f>M423+M432+M441+M455+M450</f>
      </c>
      <c r="N456" s="415">
        <f t="shared" si="366"/>
      </c>
      <c r="O456" s="412">
        <f>O423+O432+O441+O455+O450</f>
      </c>
      <c r="P456" s="415">
        <f t="shared" si="1045"/>
      </c>
      <c r="Q456" s="416">
        <f t="shared" si="397"/>
      </c>
      <c r="R456" s="412">
        <f>R423+R432+R441+R455+R450</f>
      </c>
      <c r="S456" s="416">
        <f t="shared" si="1076"/>
      </c>
      <c r="T456" s="412">
        <f>T423+T432+T441+T455+T450</f>
      </c>
      <c r="U456" s="417">
        <f t="shared" si="47"/>
      </c>
      <c r="V456" s="418">
        <f t="shared" si="623"/>
      </c>
      <c r="W456" s="417">
        <f>W423+W432+W441+W455+W450</f>
      </c>
      <c r="X456" s="418">
        <f t="shared" si="681"/>
      </c>
      <c r="Y456" s="416">
        <f t="shared" si="815"/>
      </c>
      <c r="Z456" s="418">
        <f t="shared" si="949"/>
      </c>
      <c r="AA456" s="418">
        <f>W456/(F456+COUNT(W415:W422,W424:W431,W433:W440,W442:W449,W451:W454)*500)</f>
      </c>
      <c r="AB456" s="412">
        <f>AB423+AB432+AB441+AB455+AB450</f>
      </c>
      <c r="AC456" s="418">
        <f>AC423+AC432+AC441+AC455+AC450</f>
      </c>
      <c r="AD456" s="416">
        <f t="shared" si="466"/>
      </c>
      <c r="AE456" s="418">
        <f>(W456-AC456)/(F456+COUNT(W415:W422,W424:W431,W433:W440,W442:W449,W451:W454)*500)</f>
      </c>
      <c r="AF456" s="378"/>
    </row>
    <row customHeight="true" ht="22.61904761904762" r="457">
      <c r="A457" s="396" t="s">
        <v>335</v>
      </c>
      <c r="B457" s="397" t="s">
        <v>336</v>
      </c>
      <c r="C457" s="397" t="s">
        <v>337</v>
      </c>
      <c r="D457" s="397" t="s">
        <v>338</v>
      </c>
      <c r="E457" s="398" t="s">
        <v>339</v>
      </c>
      <c r="F457" s="397" t="s">
        <v>340</v>
      </c>
      <c r="G457" s="397" t="s">
        <v>341</v>
      </c>
      <c r="H457" s="397" t="s">
        <v>342</v>
      </c>
      <c r="I457" s="399" t="s">
        <v>343</v>
      </c>
      <c r="J457" s="400" t="s">
        <v>344</v>
      </c>
      <c r="K457" s="397" t="s">
        <v>345</v>
      </c>
      <c r="L457" s="400" t="s">
        <v>346</v>
      </c>
      <c r="M457" s="397" t="s">
        <v>347</v>
      </c>
      <c r="N457" s="401" t="s">
        <v>348</v>
      </c>
      <c r="O457" s="397" t="s">
        <v>349</v>
      </c>
      <c r="P457" s="401" t="s">
        <v>350</v>
      </c>
      <c r="Q457" s="399" t="s">
        <v>351</v>
      </c>
      <c r="R457" s="402" t="s">
        <v>352</v>
      </c>
      <c r="S457" s="403" t="s">
        <v>353</v>
      </c>
      <c r="T457" s="402" t="s">
        <v>354</v>
      </c>
      <c r="U457" s="404" t="s">
        <v>355</v>
      </c>
      <c r="V457" s="405" t="s">
        <v>356</v>
      </c>
      <c r="W457" s="404" t="s">
        <v>357</v>
      </c>
      <c r="X457" s="405" t="s">
        <v>358</v>
      </c>
      <c r="Y457" s="403" t="s">
        <v>359</v>
      </c>
      <c r="Z457" s="405" t="s">
        <v>360</v>
      </c>
      <c r="AA457" s="405" t="s">
        <v>361</v>
      </c>
      <c r="AB457" s="405" t="s">
        <v>362</v>
      </c>
      <c r="AC457" s="402" t="s">
        <v>363</v>
      </c>
      <c r="AD457" s="403" t="s">
        <v>364</v>
      </c>
      <c r="AE457" s="405" t="s">
        <v>365</v>
      </c>
      <c r="AF457" s="405" t="s">
        <v>366</v>
      </c>
    </row>
    <row customHeight="true" ht="22.61904761904762" r="458">
      <c r="A458" s="419" t="s">
        <v>417</v>
      </c>
      <c r="B458" s="407" t="s">
        <v>368</v>
      </c>
      <c r="C458" s="420" t="s">
        <v>405</v>
      </c>
      <c r="D458" s="379" t="s">
        <v>370</v>
      </c>
      <c r="E458" s="382">
        <v>14.98</v>
      </c>
      <c r="F458" s="381">
        <f>E458+E459</f>
      </c>
      <c r="G458" s="382">
        <v>519</v>
      </c>
      <c r="H458" s="382">
        <v>113</v>
      </c>
      <c r="I458" s="383">
        <f t="shared" ref="I458:I503" si="144">H458/G458</f>
      </c>
      <c r="J458" s="368">
        <f t="shared" ref="J458:J503" si="262">(E458/G458)*1000</f>
      </c>
      <c r="K458" s="382">
        <v>0</v>
      </c>
      <c r="L458" s="368">
        <v>0</v>
      </c>
      <c r="M458" s="382">
        <v>0</v>
      </c>
      <c r="N458" s="384">
        <f t="shared" ref="N458:N503" si="367">E458/M458</f>
      </c>
      <c r="O458" s="382">
        <v>0</v>
      </c>
      <c r="P458" s="384">
        <f t="shared" ref="P458:P503" si="1046">E458/O458</f>
      </c>
      <c r="Q458" s="385">
        <f>(M458+M459)/(O458+O459)</f>
      </c>
      <c r="R458" s="382">
        <v>1</v>
      </c>
      <c r="S458" s="385">
        <f>(O458+O459)/(K458+K459)</f>
      </c>
      <c r="T458" s="382">
        <v>1</v>
      </c>
      <c r="U458" s="386">
        <f>F458/T458</f>
      </c>
      <c r="V458" s="378">
        <f>(F458+4*500)/T458</f>
      </c>
      <c r="W458" s="387">
        <v>590.4</v>
      </c>
      <c r="X458" s="378">
        <f>W458/T458</f>
      </c>
      <c r="Y458" s="385">
        <f>T458/R458</f>
      </c>
      <c r="Z458" s="378">
        <f>W458/F458</f>
      </c>
      <c r="AA458" s="378">
        <f>W458/(F458+500)</f>
      </c>
      <c r="AB458" s="382">
        <v>1</v>
      </c>
      <c r="AC458" s="382">
        <v>590.4</v>
      </c>
      <c r="AD458" s="385">
        <f>AB458/T458</f>
      </c>
      <c r="AE458" s="378">
        <f>(W464-AC458)/(F458+500)</f>
      </c>
      <c r="AF458" s="378" t="s">
        <v>371</v>
      </c>
    </row>
    <row customHeight="true" ht="22.61904761904762" r="459">
      <c r="A459" s="419"/>
      <c r="B459" s="407"/>
      <c r="C459" s="420"/>
      <c r="D459" s="379" t="s">
        <v>372</v>
      </c>
      <c r="E459" s="382">
        <v>165.14</v>
      </c>
      <c r="F459" s="381"/>
      <c r="G459" s="382">
        <v>1968</v>
      </c>
      <c r="H459" s="382">
        <v>210</v>
      </c>
      <c r="I459" s="383">
        <f t="shared" si="144"/>
      </c>
      <c r="J459" s="368">
        <f t="shared" si="262"/>
      </c>
      <c r="K459" s="382">
        <v>7</v>
      </c>
      <c r="L459" s="368">
        <v>1</v>
      </c>
      <c r="M459" s="382">
        <v>1</v>
      </c>
      <c r="N459" s="384">
        <f t="shared" si="367"/>
      </c>
      <c r="O459" s="382">
        <v>0</v>
      </c>
      <c r="P459" s="384">
        <f t="shared" si="1046"/>
      </c>
      <c r="Q459" s="385"/>
      <c r="R459" s="382"/>
      <c r="S459" s="385"/>
      <c r="T459" s="382"/>
      <c r="U459" s="386"/>
      <c r="V459" s="378"/>
      <c r="W459" s="387"/>
      <c r="X459" s="378"/>
      <c r="Y459" s="385"/>
      <c r="Z459" s="378"/>
      <c r="AA459" s="378"/>
      <c r="AB459" s="382"/>
      <c r="AC459" s="382"/>
      <c r="AD459" s="385"/>
      <c r="AE459" s="378"/>
      <c r="AF459" s="421" t="s">
        <v>373</v>
      </c>
    </row>
    <row customHeight="true" ht="22.61904761904762" r="460">
      <c r="A460" s="419"/>
      <c r="B460" s="407" t="s">
        <v>374</v>
      </c>
      <c r="C460" s="420" t="s">
        <v>405</v>
      </c>
      <c r="D460" s="379" t="s">
        <v>370</v>
      </c>
      <c r="E460" s="382">
        <v>45.56</v>
      </c>
      <c r="F460" s="381">
        <f>E460+E461</f>
      </c>
      <c r="G460" s="382">
        <v>1221</v>
      </c>
      <c r="H460" s="382">
        <v>227</v>
      </c>
      <c r="I460" s="383">
        <f t="shared" si="144"/>
      </c>
      <c r="J460" s="368">
        <f t="shared" si="262"/>
      </c>
      <c r="K460" s="382">
        <v>0</v>
      </c>
      <c r="L460" s="368">
        <f t="shared" ref="L460:L503" si="563">E460/K460</f>
      </c>
      <c r="M460" s="382">
        <v>0</v>
      </c>
      <c r="N460" s="384">
        <f t="shared" si="367"/>
      </c>
      <c r="O460" s="382">
        <v>0</v>
      </c>
      <c r="P460" s="384">
        <f t="shared" si="1046"/>
      </c>
      <c r="Q460" s="385">
        <f>(M460+M461)/(O460+O461)</f>
      </c>
      <c r="R460" s="382">
        <v>1</v>
      </c>
      <c r="S460" s="385">
        <f>(O460+O461)/(K460+K461)</f>
      </c>
      <c r="T460" s="382">
        <v>1</v>
      </c>
      <c r="U460" s="386">
        <f>F460/T460</f>
      </c>
      <c r="V460" s="378">
        <f>(F460+4*500)/T460</f>
      </c>
      <c r="W460" s="387">
        <v>1692</v>
      </c>
      <c r="X460" s="378">
        <f>W460/T460</f>
      </c>
      <c r="Y460" s="385">
        <f>T460/R460</f>
      </c>
      <c r="Z460" s="378">
        <f>W460/F460</f>
      </c>
      <c r="AA460" s="378">
        <f>W460/(F460+500)</f>
      </c>
      <c r="AB460" s="382">
        <v>0</v>
      </c>
      <c r="AC460" s="382">
        <v>0</v>
      </c>
      <c r="AD460" s="385">
        <f>AB460/T460</f>
      </c>
      <c r="AE460" s="378">
        <f>(W460-AC460)/(F460+500)</f>
      </c>
      <c r="AF460" s="378" t="s">
        <v>371</v>
      </c>
    </row>
    <row customHeight="true" ht="22.61904761904762" r="461">
      <c r="A461" s="419"/>
      <c r="B461" s="407"/>
      <c r="C461" s="420"/>
      <c r="D461" s="379" t="s">
        <v>372</v>
      </c>
      <c r="E461" s="382">
        <v>227.87</v>
      </c>
      <c r="F461" s="381"/>
      <c r="G461" s="382">
        <v>2799</v>
      </c>
      <c r="H461" s="382">
        <v>356</v>
      </c>
      <c r="I461" s="383">
        <f t="shared" si="144"/>
      </c>
      <c r="J461" s="368">
        <f t="shared" si="262"/>
      </c>
      <c r="K461" s="382">
        <v>4</v>
      </c>
      <c r="L461" s="368">
        <f t="shared" si="563"/>
      </c>
      <c r="M461" s="382">
        <v>1</v>
      </c>
      <c r="N461" s="384">
        <f t="shared" si="367"/>
      </c>
      <c r="O461" s="382">
        <v>0</v>
      </c>
      <c r="P461" s="384">
        <f t="shared" si="1046"/>
      </c>
      <c r="Q461" s="385"/>
      <c r="R461" s="382"/>
      <c r="S461" s="385"/>
      <c r="T461" s="382"/>
      <c r="U461" s="386"/>
      <c r="V461" s="378"/>
      <c r="W461" s="387"/>
      <c r="X461" s="378"/>
      <c r="Y461" s="385"/>
      <c r="Z461" s="378"/>
      <c r="AA461" s="378"/>
      <c r="AB461" s="382"/>
      <c r="AC461" s="382"/>
      <c r="AD461" s="385"/>
      <c r="AE461" s="378"/>
      <c r="AF461" s="421" t="s">
        <v>373</v>
      </c>
    </row>
    <row customHeight="true" ht="22.61904761904762" r="462">
      <c r="A462" s="419"/>
      <c r="B462" s="407" t="s">
        <v>375</v>
      </c>
      <c r="C462" s="420" t="s">
        <v>405</v>
      </c>
      <c r="D462" s="379" t="s">
        <v>370</v>
      </c>
      <c r="E462" s="382">
        <v>34.17</v>
      </c>
      <c r="F462" s="381">
        <f>E462+E463</f>
      </c>
      <c r="G462" s="382">
        <v>1453</v>
      </c>
      <c r="H462" s="382">
        <v>290</v>
      </c>
      <c r="I462" s="383">
        <f t="shared" si="144"/>
      </c>
      <c r="J462" s="368">
        <f t="shared" si="262"/>
      </c>
      <c r="K462" s="382">
        <v>0</v>
      </c>
      <c r="L462" s="368">
        <f t="shared" si="563"/>
      </c>
      <c r="M462" s="382">
        <v>0</v>
      </c>
      <c r="N462" s="384">
        <f t="shared" si="367"/>
      </c>
      <c r="O462" s="382">
        <v>0</v>
      </c>
      <c r="P462" s="384">
        <f t="shared" si="1046"/>
      </c>
      <c r="Q462" s="385">
        <f>(M462+M463)/(O462+O463)</f>
      </c>
      <c r="R462" s="382">
        <v>2</v>
      </c>
      <c r="S462" s="385">
        <f>(O462+O463)/(K462+K463)</f>
      </c>
      <c r="T462" s="382">
        <v>1</v>
      </c>
      <c r="U462" s="386">
        <f>F462/T462</f>
      </c>
      <c r="V462" s="378">
        <f>(F462+4*500)/T462</f>
      </c>
      <c r="W462" s="368">
        <v>444</v>
      </c>
      <c r="X462" s="378">
        <f>W462/T462</f>
      </c>
      <c r="Y462" s="385">
        <f>T462/R462</f>
      </c>
      <c r="Z462" s="378">
        <f>W462/F462</f>
      </c>
      <c r="AA462" s="378">
        <f>W462/(F462+500)</f>
      </c>
      <c r="AB462" s="382">
        <v>0</v>
      </c>
      <c r="AC462" s="382">
        <v>0</v>
      </c>
      <c r="AD462" s="385">
        <f>AB462/T462</f>
      </c>
      <c r="AE462" s="378">
        <f>(W462-AC462)/(F462+500)</f>
      </c>
      <c r="AF462" s="378" t="s">
        <v>371</v>
      </c>
    </row>
    <row customHeight="true" ht="22.61904761904762" r="463">
      <c r="A463" s="419"/>
      <c r="B463" s="407"/>
      <c r="C463" s="420"/>
      <c r="D463" s="379" t="s">
        <v>372</v>
      </c>
      <c r="E463" s="382">
        <v>370.03</v>
      </c>
      <c r="F463" s="381"/>
      <c r="G463" s="382">
        <v>3384</v>
      </c>
      <c r="H463" s="382">
        <v>346</v>
      </c>
      <c r="I463" s="383">
        <f t="shared" si="144"/>
      </c>
      <c r="J463" s="368">
        <f t="shared" si="262"/>
      </c>
      <c r="K463" s="382">
        <v>10</v>
      </c>
      <c r="L463" s="368">
        <f t="shared" si="563"/>
      </c>
      <c r="M463" s="382">
        <v>1</v>
      </c>
      <c r="N463" s="384">
        <f t="shared" si="367"/>
      </c>
      <c r="O463" s="382">
        <v>0</v>
      </c>
      <c r="P463" s="384">
        <f t="shared" si="1046"/>
      </c>
      <c r="Q463" s="385"/>
      <c r="R463" s="382"/>
      <c r="S463" s="385"/>
      <c r="T463" s="382"/>
      <c r="U463" s="386"/>
      <c r="V463" s="378"/>
      <c r="W463" s="368"/>
      <c r="X463" s="378"/>
      <c r="Y463" s="385"/>
      <c r="Z463" s="378"/>
      <c r="AA463" s="378"/>
      <c r="AB463" s="438"/>
      <c r="AC463" s="438"/>
      <c r="AD463" s="385"/>
      <c r="AE463" s="378"/>
      <c r="AF463" s="421" t="s">
        <v>373</v>
      </c>
    </row>
    <row customHeight="true" ht="22.61904761904762" r="464">
      <c r="A464" s="419"/>
      <c r="B464" s="422" t="s">
        <v>376</v>
      </c>
      <c r="C464" s="420" t="s">
        <v>405</v>
      </c>
      <c r="D464" s="379" t="s">
        <v>370</v>
      </c>
      <c r="E464" s="382">
        <v>65.61</v>
      </c>
      <c r="F464" s="409">
        <f>E464+E465</f>
      </c>
      <c r="G464" s="382">
        <v>1702</v>
      </c>
      <c r="H464" s="382">
        <v>260</v>
      </c>
      <c r="I464" s="383">
        <f t="shared" si="144"/>
      </c>
      <c r="J464" s="368">
        <f t="shared" si="262"/>
      </c>
      <c r="K464" s="382">
        <v>2</v>
      </c>
      <c r="L464" s="368">
        <f t="shared" si="563"/>
      </c>
      <c r="M464" s="382">
        <v>0</v>
      </c>
      <c r="N464" s="384">
        <f t="shared" si="367"/>
      </c>
      <c r="O464" s="382">
        <v>0</v>
      </c>
      <c r="P464" s="384">
        <f t="shared" si="1046"/>
      </c>
      <c r="Q464" s="385">
        <f>(M464+M465)/(O464+O465)</f>
      </c>
      <c r="R464" s="382">
        <v>2</v>
      </c>
      <c r="S464" s="385">
        <f>(O464+O465)/(K464+K465)</f>
      </c>
      <c r="T464" s="382">
        <v>0</v>
      </c>
      <c r="U464" s="386">
        <f>F464/T464</f>
      </c>
      <c r="V464" s="378">
        <f>(F464+4*500)/T464</f>
      </c>
      <c r="W464" s="387">
        <v>0</v>
      </c>
      <c r="X464" s="378">
        <f>W464/T464</f>
      </c>
      <c r="Y464" s="385">
        <f>T464/R464</f>
      </c>
      <c r="Z464" s="378">
        <f>W464/F464</f>
      </c>
      <c r="AA464" s="378">
        <f>W464/(F464+500)</f>
      </c>
      <c r="AB464" s="382">
        <v>0</v>
      </c>
      <c r="AC464" s="382">
        <v>0</v>
      </c>
      <c r="AD464" s="385">
        <f>AB464/T464</f>
      </c>
      <c r="AE464" s="378">
        <f>(W464-AC464)/(F464+500)</f>
      </c>
      <c r="AF464" s="378" t="s">
        <v>371</v>
      </c>
    </row>
    <row customHeight="true" ht="22.61904761904762" r="465">
      <c r="A465" s="419"/>
      <c r="B465" s="422"/>
      <c r="C465" s="420"/>
      <c r="D465" s="379" t="s">
        <v>372</v>
      </c>
      <c r="E465" s="382">
        <v>578.99</v>
      </c>
      <c r="F465" s="409"/>
      <c r="G465" s="382">
        <v>4831</v>
      </c>
      <c r="H465" s="423">
        <v>380</v>
      </c>
      <c r="I465" s="383">
        <f t="shared" si="144"/>
      </c>
      <c r="J465" s="368">
        <f t="shared" si="262"/>
      </c>
      <c r="K465" s="382">
        <v>14</v>
      </c>
      <c r="L465" s="368">
        <f t="shared" si="563"/>
      </c>
      <c r="M465" s="382">
        <v>0</v>
      </c>
      <c r="N465" s="384">
        <f t="shared" si="367"/>
      </c>
      <c r="O465" s="382">
        <v>0</v>
      </c>
      <c r="P465" s="384">
        <f t="shared" si="1046"/>
      </c>
      <c r="Q465" s="385"/>
      <c r="R465" s="382"/>
      <c r="S465" s="385"/>
      <c r="T465" s="382"/>
      <c r="U465" s="386"/>
      <c r="V465" s="378"/>
      <c r="W465" s="387"/>
      <c r="X465" s="378"/>
      <c r="Y465" s="385"/>
      <c r="Z465" s="378"/>
      <c r="AA465" s="378"/>
      <c r="AB465" s="382"/>
      <c r="AC465" s="382"/>
      <c r="AD465" s="385"/>
      <c r="AE465" s="378"/>
      <c r="AF465" s="421" t="s">
        <v>373</v>
      </c>
    </row>
    <row customHeight="true" ht="22.61904761904762" r="466">
      <c r="A466" s="419"/>
      <c r="B466" s="370" t="s">
        <v>378</v>
      </c>
      <c r="C466" s="370"/>
      <c r="D466" s="370"/>
      <c r="E466" s="366">
        <f>SUM(E458:E465)</f>
      </c>
      <c r="F466" s="366">
        <f>SUM(F458:F465)</f>
      </c>
      <c r="G466" s="366">
        <f>SUM(G458:G465)</f>
      </c>
      <c r="H466" s="366">
        <f>SUM(H458:H465)</f>
      </c>
      <c r="I466" s="371">
        <f t="shared" si="144"/>
      </c>
      <c r="J466" s="367">
        <f t="shared" si="262"/>
      </c>
      <c r="K466" s="366">
        <f>SUM(K458:K465)</f>
      </c>
      <c r="L466" s="367">
        <f t="shared" si="563"/>
      </c>
      <c r="M466" s="366">
        <f>SUM(M458:M465)</f>
      </c>
      <c r="N466" s="372">
        <f t="shared" si="367"/>
      </c>
      <c r="O466" s="366">
        <f>SUM(O458:O465)</f>
      </c>
      <c r="P466" s="372">
        <f t="shared" si="1046"/>
      </c>
      <c r="Q466" s="373">
        <f>M466/O466</f>
      </c>
      <c r="R466" s="366">
        <f>SUM(R458:R465)</f>
      </c>
      <c r="S466" s="373">
        <f>(O466+O466)/(K466+K466)</f>
      </c>
      <c r="T466" s="366">
        <f>SUM(T458:T465)</f>
      </c>
      <c r="U466" s="374">
        <f t="shared" ref="U466:U467" si="48">F466/T466</f>
      </c>
      <c r="V466" s="375">
        <f t="shared" ref="V466:V467" si="624">(F466+4*500)/T466</f>
      </c>
      <c r="W466" s="367">
        <f>SUM(W458:W465)</f>
      </c>
      <c r="X466" s="376">
        <f t="shared" ref="X466:X467" si="682">W466/T466</f>
      </c>
      <c r="Y466" s="373">
        <f t="shared" ref="Y466:Y467" si="816">T466/R466</f>
      </c>
      <c r="Z466" s="375">
        <f t="shared" ref="Z466:Z467" si="950">W466/F466</f>
      </c>
      <c r="AA466" s="375">
        <f>W466/(F466+COUNT(W458:W465)*500)</f>
      </c>
      <c r="AB466" s="366">
        <f>SUM(AB458:AB465)</f>
      </c>
      <c r="AC466" s="366">
        <f>SUM(AC458:AC465)</f>
      </c>
      <c r="AD466" s="373">
        <f t="shared" ref="AD466:AD467" si="467">AB466/T466</f>
      </c>
      <c r="AE466" s="377">
        <f>(W466-AC466)/(F466+COUNT(W458:W465)*500)</f>
      </c>
      <c r="AF466" s="378"/>
    </row>
    <row customHeight="true" ht="22.61904761904762" r="467">
      <c r="A467" s="419"/>
      <c r="B467" s="422" t="s">
        <v>377</v>
      </c>
      <c r="C467" s="420" t="s">
        <v>391</v>
      </c>
      <c r="D467" s="379" t="s">
        <v>370</v>
      </c>
      <c r="E467" s="382">
        <v>100.79</v>
      </c>
      <c r="F467" s="381">
        <f>E467+E468</f>
      </c>
      <c r="G467" s="382">
        <v>1737</v>
      </c>
      <c r="H467" s="382">
        <v>249</v>
      </c>
      <c r="I467" s="383">
        <f t="shared" si="144"/>
      </c>
      <c r="J467" s="368">
        <f t="shared" si="262"/>
      </c>
      <c r="K467" s="382">
        <v>1</v>
      </c>
      <c r="L467" s="368">
        <f t="shared" si="563"/>
      </c>
      <c r="M467" s="382">
        <v>0</v>
      </c>
      <c r="N467" s="384">
        <f t="shared" si="367"/>
      </c>
      <c r="O467" s="382">
        <v>0</v>
      </c>
      <c r="P467" s="384">
        <f t="shared" si="1046"/>
      </c>
      <c r="Q467" s="385">
        <f>(M467+M468)/(O467+O468)</f>
      </c>
      <c r="R467" s="382">
        <v>3</v>
      </c>
      <c r="S467" s="385">
        <f>(O467+O468)/(K467+K468)</f>
      </c>
      <c r="T467" s="382">
        <v>1</v>
      </c>
      <c r="U467" s="386">
        <f t="shared" si="48"/>
      </c>
      <c r="V467" s="378">
        <f t="shared" si="624"/>
      </c>
      <c r="W467" s="368">
        <v>1691.9999999999995</v>
      </c>
      <c r="X467" s="378">
        <f t="shared" si="682"/>
      </c>
      <c r="Y467" s="385">
        <f t="shared" si="816"/>
      </c>
      <c r="Z467" s="378">
        <f t="shared" si="950"/>
      </c>
      <c r="AA467" s="378">
        <f>W467/(F467+500)</f>
      </c>
      <c r="AB467" s="382">
        <v>1</v>
      </c>
      <c r="AC467" s="382">
        <v>1692</v>
      </c>
      <c r="AD467" s="385">
        <f t="shared" si="467"/>
      </c>
      <c r="AE467" s="378">
        <f>(W467-AC467)/(F467+500)</f>
      </c>
      <c r="AF467" s="378" t="s">
        <v>371</v>
      </c>
    </row>
    <row customHeight="true" ht="22.61904761904762" r="468">
      <c r="A468" s="419"/>
      <c r="B468" s="422"/>
      <c r="C468" s="420"/>
      <c r="D468" s="379" t="s">
        <v>372</v>
      </c>
      <c r="E468" s="382">
        <v>688.06</v>
      </c>
      <c r="F468" s="381"/>
      <c r="G468" s="382">
        <v>5689</v>
      </c>
      <c r="H468" s="382">
        <v>403</v>
      </c>
      <c r="I468" s="383">
        <f t="shared" si="144"/>
      </c>
      <c r="J468" s="368">
        <f t="shared" si="262"/>
      </c>
      <c r="K468" s="382">
        <v>19</v>
      </c>
      <c r="L468" s="368">
        <f t="shared" si="563"/>
      </c>
      <c r="M468" s="382">
        <v>1</v>
      </c>
      <c r="N468" s="384">
        <f t="shared" si="367"/>
      </c>
      <c r="O468" s="382">
        <v>0</v>
      </c>
      <c r="P468" s="384">
        <f t="shared" si="1046"/>
      </c>
      <c r="Q468" s="385"/>
      <c r="R468" s="382"/>
      <c r="S468" s="385"/>
      <c r="T468" s="382"/>
      <c r="U468" s="386"/>
      <c r="V468" s="378"/>
      <c r="W468" s="368"/>
      <c r="X468" s="378"/>
      <c r="Y468" s="385"/>
      <c r="Z468" s="378"/>
      <c r="AA468" s="378"/>
      <c r="AB468" s="382"/>
      <c r="AC468" s="382"/>
      <c r="AD468" s="385"/>
      <c r="AE468" s="378"/>
      <c r="AF468" s="421" t="s">
        <v>373</v>
      </c>
    </row>
    <row customHeight="true" ht="22.61904761904762" r="469">
      <c r="A469" s="419"/>
      <c r="B469" s="422" t="s">
        <v>379</v>
      </c>
      <c r="C469" s="420" t="s">
        <v>391</v>
      </c>
      <c r="D469" s="379" t="s">
        <v>370</v>
      </c>
      <c r="E469" s="382">
        <v>148.82</v>
      </c>
      <c r="F469" s="381">
        <f>E469+E470</f>
      </c>
      <c r="G469" s="382">
        <v>1641</v>
      </c>
      <c r="H469" s="382">
        <v>221</v>
      </c>
      <c r="I469" s="383">
        <f t="shared" si="144"/>
      </c>
      <c r="J469" s="368">
        <f t="shared" si="262"/>
      </c>
      <c r="K469" s="382">
        <v>0</v>
      </c>
      <c r="L469" s="368">
        <f t="shared" si="563"/>
      </c>
      <c r="M469" s="382">
        <v>0</v>
      </c>
      <c r="N469" s="384">
        <f t="shared" si="367"/>
      </c>
      <c r="O469" s="382">
        <v>0</v>
      </c>
      <c r="P469" s="384">
        <f t="shared" si="1046"/>
      </c>
      <c r="Q469" s="385">
        <f>(M469+M470)/(O469+O470)</f>
      </c>
      <c r="R469" s="382">
        <v>2</v>
      </c>
      <c r="S469" s="385">
        <f>(O469+O470)/(K469+K470)</f>
      </c>
      <c r="T469" s="382">
        <v>1</v>
      </c>
      <c r="U469" s="386">
        <f>F469/T469</f>
      </c>
      <c r="V469" s="378">
        <f>(F469+4*500)/T469</f>
      </c>
      <c r="W469" s="368">
        <v>2088</v>
      </c>
      <c r="X469" s="378">
        <f>W469/T469</f>
      </c>
      <c r="Y469" s="385">
        <f>T469/R469</f>
      </c>
      <c r="Z469" s="378">
        <f>W469/F469</f>
      </c>
      <c r="AA469" s="378">
        <f>W469/(F469+500)</f>
      </c>
      <c r="AB469" s="382">
        <v>0</v>
      </c>
      <c r="AC469" s="382">
        <v>0</v>
      </c>
      <c r="AD469" s="385">
        <f>AB469/T469</f>
      </c>
      <c r="AE469" s="378">
        <f>(W469-AC469)/(F469+500)</f>
      </c>
      <c r="AF469" s="378" t="s">
        <v>371</v>
      </c>
    </row>
    <row customHeight="true" ht="22.61904761904762" r="470">
      <c r="A470" s="419"/>
      <c r="B470" s="422"/>
      <c r="C470" s="420"/>
      <c r="D470" s="379" t="s">
        <v>372</v>
      </c>
      <c r="E470" s="382">
        <v>784.4</v>
      </c>
      <c r="F470" s="381"/>
      <c r="G470" s="382">
        <v>5677</v>
      </c>
      <c r="H470" s="423">
        <v>350</v>
      </c>
      <c r="I470" s="383">
        <f t="shared" si="144"/>
      </c>
      <c r="J470" s="368">
        <f t="shared" si="262"/>
      </c>
      <c r="K470" s="382">
        <v>14</v>
      </c>
      <c r="L470" s="368">
        <f t="shared" si="563"/>
      </c>
      <c r="M470" s="382">
        <v>1</v>
      </c>
      <c r="N470" s="384">
        <f t="shared" si="367"/>
      </c>
      <c r="O470" s="382">
        <v>0</v>
      </c>
      <c r="P470" s="384">
        <f t="shared" si="1046"/>
      </c>
      <c r="Q470" s="385"/>
      <c r="R470" s="382"/>
      <c r="S470" s="385"/>
      <c r="T470" s="382"/>
      <c r="U470" s="386"/>
      <c r="V470" s="378"/>
      <c r="W470" s="368"/>
      <c r="X470" s="378"/>
      <c r="Y470" s="385"/>
      <c r="Z470" s="378"/>
      <c r="AA470" s="378"/>
      <c r="AB470" s="382"/>
      <c r="AC470" s="382"/>
      <c r="AD470" s="385"/>
      <c r="AE470" s="378"/>
      <c r="AF470" s="421" t="s">
        <v>373</v>
      </c>
    </row>
    <row customHeight="true" ht="22.61904761904762" r="471">
      <c r="A471" s="419"/>
      <c r="B471" s="407" t="s">
        <v>381</v>
      </c>
      <c r="C471" s="420" t="s">
        <v>391</v>
      </c>
      <c r="D471" s="379" t="s">
        <v>370</v>
      </c>
      <c r="E471" s="382">
        <v>92.73</v>
      </c>
      <c r="F471" s="381">
        <f>E471+E472</f>
      </c>
      <c r="G471" s="382">
        <v>1610</v>
      </c>
      <c r="H471" s="382">
        <v>253</v>
      </c>
      <c r="I471" s="383">
        <f t="shared" si="144"/>
      </c>
      <c r="J471" s="368">
        <f t="shared" si="262"/>
      </c>
      <c r="K471" s="382">
        <v>1</v>
      </c>
      <c r="L471" s="368">
        <f t="shared" si="563"/>
      </c>
      <c r="M471" s="382">
        <v>0</v>
      </c>
      <c r="N471" s="384">
        <f t="shared" si="367"/>
      </c>
      <c r="O471" s="382">
        <v>0</v>
      </c>
      <c r="P471" s="384">
        <f t="shared" si="1046"/>
      </c>
      <c r="Q471" s="385">
        <f>(M471+M472)/(O471+O472)</f>
      </c>
      <c r="R471" s="382">
        <v>6</v>
      </c>
      <c r="S471" s="385">
        <f>(O471+O472)/(K471+K472)</f>
      </c>
      <c r="T471" s="382">
        <v>4</v>
      </c>
      <c r="U471" s="386">
        <f>F471/T471</f>
      </c>
      <c r="V471" s="378">
        <f>(F471+4*500)/T471</f>
      </c>
      <c r="W471" s="368">
        <v>7212</v>
      </c>
      <c r="X471" s="378">
        <f>W471/T471</f>
      </c>
      <c r="Y471" s="385">
        <f>T471/R471</f>
      </c>
      <c r="Z471" s="378">
        <f>W471/F471</f>
      </c>
      <c r="AA471" s="378">
        <f>W471/(F471+500)</f>
      </c>
      <c r="AB471" s="382">
        <v>0</v>
      </c>
      <c r="AC471" s="382">
        <v>0</v>
      </c>
      <c r="AD471" s="385">
        <f>AB471/T471</f>
      </c>
      <c r="AE471" s="378">
        <f>(W471-AC471)/(F471+500)</f>
      </c>
      <c r="AF471" s="378" t="s">
        <v>371</v>
      </c>
    </row>
    <row customHeight="true" ht="22.61904761904762" r="472">
      <c r="A472" s="419"/>
      <c r="B472" s="407"/>
      <c r="C472" s="420"/>
      <c r="D472" s="379" t="s">
        <v>372</v>
      </c>
      <c r="E472" s="382">
        <v>698.48</v>
      </c>
      <c r="F472" s="381"/>
      <c r="G472" s="382">
        <v>6447</v>
      </c>
      <c r="H472" s="423">
        <v>390</v>
      </c>
      <c r="I472" s="383">
        <f t="shared" si="144"/>
      </c>
      <c r="J472" s="368">
        <f t="shared" si="262"/>
      </c>
      <c r="K472" s="382">
        <v>23</v>
      </c>
      <c r="L472" s="368">
        <f t="shared" si="563"/>
      </c>
      <c r="M472" s="382">
        <v>4</v>
      </c>
      <c r="N472" s="384">
        <f t="shared" si="367"/>
      </c>
      <c r="O472" s="382">
        <v>0</v>
      </c>
      <c r="P472" s="384">
        <f t="shared" si="1046"/>
      </c>
      <c r="Q472" s="385"/>
      <c r="R472" s="382"/>
      <c r="S472" s="385"/>
      <c r="T472" s="382"/>
      <c r="U472" s="386"/>
      <c r="V472" s="378"/>
      <c r="W472" s="368"/>
      <c r="X472" s="378"/>
      <c r="Y472" s="385"/>
      <c r="Z472" s="378"/>
      <c r="AA472" s="378"/>
      <c r="AB472" s="382"/>
      <c r="AC472" s="382"/>
      <c r="AD472" s="385"/>
      <c r="AE472" s="378"/>
      <c r="AF472" s="421" t="s">
        <v>373</v>
      </c>
    </row>
    <row customHeight="true" ht="22.61904761904762" r="473">
      <c r="A473" s="419"/>
      <c r="B473" s="422" t="s">
        <v>382</v>
      </c>
      <c r="C473" s="420" t="s">
        <v>391</v>
      </c>
      <c r="D473" s="379" t="s">
        <v>370</v>
      </c>
      <c r="E473" s="382">
        <v>60.51</v>
      </c>
      <c r="F473" s="381">
        <f>E473+E474</f>
      </c>
      <c r="G473" s="382">
        <v>1290</v>
      </c>
      <c r="H473" s="382">
        <v>221</v>
      </c>
      <c r="I473" s="383">
        <f t="shared" si="144"/>
      </c>
      <c r="J473" s="368">
        <f t="shared" si="262"/>
      </c>
      <c r="K473" s="382">
        <v>2</v>
      </c>
      <c r="L473" s="368">
        <f t="shared" si="563"/>
      </c>
      <c r="M473" s="382">
        <v>0</v>
      </c>
      <c r="N473" s="384">
        <f t="shared" si="367"/>
      </c>
      <c r="O473" s="382">
        <v>0</v>
      </c>
      <c r="P473" s="384">
        <f t="shared" si="1046"/>
      </c>
      <c r="Q473" s="385">
        <f>(M473+M474)/(O473+O474)</f>
      </c>
      <c r="R473" s="382">
        <v>4</v>
      </c>
      <c r="S473" s="385">
        <f>(O473+O474)/(K473+K474)</f>
      </c>
      <c r="T473" s="382">
        <v>0</v>
      </c>
      <c r="U473" s="386">
        <f>F473/T473</f>
      </c>
      <c r="V473" s="378">
        <f>(F473+4*500)/T473</f>
      </c>
      <c r="W473" s="387">
        <v>0</v>
      </c>
      <c r="X473" s="378">
        <f>W473/T473</f>
      </c>
      <c r="Y473" s="385">
        <f>T473/R473</f>
      </c>
      <c r="Z473" s="378">
        <f>W473/F473</f>
      </c>
      <c r="AA473" s="378">
        <f>W473/(F473+500)</f>
      </c>
      <c r="AB473" s="382">
        <v>0</v>
      </c>
      <c r="AC473" s="382">
        <v>0</v>
      </c>
      <c r="AD473" s="385">
        <f>AB473/T473</f>
      </c>
      <c r="AE473" s="378">
        <f>(W473-AC473)/(F473+500)</f>
      </c>
      <c r="AF473" s="378" t="s">
        <v>371</v>
      </c>
    </row>
    <row customHeight="true" ht="22.61904761904762" r="474">
      <c r="A474" s="419"/>
      <c r="B474" s="422"/>
      <c r="C474" s="420"/>
      <c r="D474" s="379" t="s">
        <v>372</v>
      </c>
      <c r="E474" s="382">
        <v>992.75</v>
      </c>
      <c r="F474" s="381"/>
      <c r="G474" s="382">
        <v>7438</v>
      </c>
      <c r="H474" s="423">
        <v>500</v>
      </c>
      <c r="I474" s="383">
        <f t="shared" si="144"/>
      </c>
      <c r="J474" s="368">
        <f t="shared" si="262"/>
      </c>
      <c r="K474" s="382">
        <v>23</v>
      </c>
      <c r="L474" s="368">
        <f t="shared" si="563"/>
      </c>
      <c r="M474" s="382">
        <v>0</v>
      </c>
      <c r="N474" s="384">
        <f t="shared" si="367"/>
      </c>
      <c r="O474" s="382">
        <v>0</v>
      </c>
      <c r="P474" s="384">
        <f t="shared" si="1046"/>
      </c>
      <c r="Q474" s="385"/>
      <c r="R474" s="382"/>
      <c r="S474" s="385"/>
      <c r="T474" s="382"/>
      <c r="U474" s="386"/>
      <c r="V474" s="378"/>
      <c r="W474" s="387"/>
      <c r="X474" s="378"/>
      <c r="Y474" s="385"/>
      <c r="Z474" s="378"/>
      <c r="AA474" s="378"/>
      <c r="AB474" s="382"/>
      <c r="AC474" s="382"/>
      <c r="AD474" s="385"/>
      <c r="AE474" s="378"/>
      <c r="AF474" s="421" t="s">
        <v>373</v>
      </c>
    </row>
    <row customHeight="true" ht="22.61904761904762" r="475">
      <c r="A475" s="419"/>
      <c r="B475" s="370" t="s">
        <v>378</v>
      </c>
      <c r="C475" s="370"/>
      <c r="D475" s="370"/>
      <c r="E475" s="366">
        <f>SUM(E467:E474)</f>
      </c>
      <c r="F475" s="366">
        <f>SUM(F467:F474)</f>
      </c>
      <c r="G475" s="366">
        <f>SUM(G467:G474)</f>
      </c>
      <c r="H475" s="366">
        <f>SUM(H467:H474)</f>
      </c>
      <c r="I475" s="371">
        <f t="shared" si="144"/>
      </c>
      <c r="J475" s="367">
        <f t="shared" si="262"/>
      </c>
      <c r="K475" s="366">
        <f>SUM(K467:K474)</f>
      </c>
      <c r="L475" s="367">
        <f t="shared" si="563"/>
      </c>
      <c r="M475" s="366">
        <f>SUM(M467:M474)</f>
      </c>
      <c r="N475" s="372">
        <f t="shared" si="367"/>
      </c>
      <c r="O475" s="366">
        <f>SUM(O467:O474)</f>
      </c>
      <c r="P475" s="372">
        <f t="shared" si="1046"/>
      </c>
      <c r="Q475" s="373">
        <f>M475/O475</f>
      </c>
      <c r="R475" s="366">
        <f>SUM(R467:R474)</f>
      </c>
      <c r="S475" s="373">
        <f>(O475+O475)/(K475+K475)</f>
      </c>
      <c r="T475" s="366">
        <f>SUM(T467:T474)</f>
      </c>
      <c r="U475" s="374">
        <f t="shared" ref="U475:U476" si="49">F475/T475</f>
      </c>
      <c r="V475" s="375">
        <f t="shared" ref="V475:V476" si="625">(F475+4*500)/T475</f>
      </c>
      <c r="W475" s="367">
        <f>SUM(W467:W474)</f>
      </c>
      <c r="X475" s="376">
        <f t="shared" ref="X475:X476" si="683">W475/T475</f>
      </c>
      <c r="Y475" s="373">
        <f t="shared" ref="Y475:Y476" si="817">T475/R475</f>
      </c>
      <c r="Z475" s="375">
        <f t="shared" ref="Z475:Z476" si="951">W475/F475</f>
      </c>
      <c r="AA475" s="375">
        <f>W475/(F475+COUNT(W467:W474)*500)</f>
      </c>
      <c r="AB475" s="366">
        <f>SUM(AB467:AB474)</f>
      </c>
      <c r="AC475" s="366">
        <f>SUM(AC467:AC474)</f>
      </c>
      <c r="AD475" s="373">
        <f t="shared" ref="AD475:AD476" si="468">AB475/T475</f>
      </c>
      <c r="AE475" s="377">
        <f>(W475-AC475)/(F475+COUNT(W467:W474)*500)</f>
      </c>
      <c r="AF475" s="378"/>
    </row>
    <row customHeight="true" ht="22.61904761904762" r="476">
      <c r="A476" s="419"/>
      <c r="B476" s="422" t="s">
        <v>383</v>
      </c>
      <c r="C476" s="420" t="s">
        <v>396</v>
      </c>
      <c r="D476" s="379" t="s">
        <v>370</v>
      </c>
      <c r="E476" s="382">
        <v>70.19</v>
      </c>
      <c r="F476" s="381">
        <f>E476+E477</f>
      </c>
      <c r="G476" s="382">
        <v>1095</v>
      </c>
      <c r="H476" s="382">
        <v>177</v>
      </c>
      <c r="I476" s="383">
        <f t="shared" si="144"/>
      </c>
      <c r="J476" s="368">
        <f t="shared" si="262"/>
      </c>
      <c r="K476" s="382">
        <v>0</v>
      </c>
      <c r="L476" s="368">
        <f t="shared" si="563"/>
      </c>
      <c r="M476" s="382">
        <v>0</v>
      </c>
      <c r="N476" s="384">
        <f t="shared" si="367"/>
      </c>
      <c r="O476" s="382">
        <v>0</v>
      </c>
      <c r="P476" s="384">
        <f t="shared" si="1046"/>
      </c>
      <c r="Q476" s="385">
        <f>(M476+M477)/(O476+O477)</f>
      </c>
      <c r="R476" s="382">
        <v>2</v>
      </c>
      <c r="S476" s="385">
        <f>(O476+O477)/(K476+K477)</f>
      </c>
      <c r="T476" s="382">
        <v>0</v>
      </c>
      <c r="U476" s="386">
        <f t="shared" si="49"/>
      </c>
      <c r="V476" s="378">
        <f t="shared" si="625"/>
      </c>
      <c r="W476" s="387">
        <v>0</v>
      </c>
      <c r="X476" s="378">
        <f t="shared" si="683"/>
      </c>
      <c r="Y476" s="385">
        <f t="shared" si="817"/>
      </c>
      <c r="Z476" s="378">
        <f t="shared" si="951"/>
      </c>
      <c r="AA476" s="378">
        <f>W476/(F476+500)</f>
      </c>
      <c r="AB476" s="382">
        <v>0</v>
      </c>
      <c r="AC476" s="382">
        <v>0</v>
      </c>
      <c r="AD476" s="385">
        <f t="shared" si="468"/>
      </c>
      <c r="AE476" s="378">
        <f>(W476-AC476)/(F476+500)</f>
      </c>
      <c r="AF476" s="378" t="s">
        <v>371</v>
      </c>
    </row>
    <row customHeight="true" ht="22.61904761904762" r="477">
      <c r="A477" s="419"/>
      <c r="B477" s="422"/>
      <c r="C477" s="420"/>
      <c r="D477" s="379" t="s">
        <v>372</v>
      </c>
      <c r="E477" s="382">
        <v>758.68</v>
      </c>
      <c r="F477" s="381"/>
      <c r="G477" s="382">
        <v>6286</v>
      </c>
      <c r="H477" s="382">
        <v>379</v>
      </c>
      <c r="I477" s="383">
        <f t="shared" si="144"/>
      </c>
      <c r="J477" s="368">
        <f t="shared" si="262"/>
      </c>
      <c r="K477" s="382">
        <v>17</v>
      </c>
      <c r="L477" s="368">
        <f t="shared" si="563"/>
      </c>
      <c r="M477" s="382">
        <v>0</v>
      </c>
      <c r="N477" s="384">
        <f t="shared" si="367"/>
      </c>
      <c r="O477" s="382">
        <v>0</v>
      </c>
      <c r="P477" s="384">
        <f t="shared" si="1046"/>
      </c>
      <c r="Q477" s="385"/>
      <c r="R477" s="382"/>
      <c r="S477" s="385"/>
      <c r="T477" s="382"/>
      <c r="U477" s="386"/>
      <c r="V477" s="378"/>
      <c r="W477" s="387"/>
      <c r="X477" s="378"/>
      <c r="Y477" s="385"/>
      <c r="Z477" s="378"/>
      <c r="AA477" s="378"/>
      <c r="AB477" s="382"/>
      <c r="AC477" s="382"/>
      <c r="AD477" s="385"/>
      <c r="AE477" s="378"/>
      <c r="AF477" s="421" t="s">
        <v>373</v>
      </c>
    </row>
    <row customHeight="true" ht="22.61904761904762" r="478">
      <c r="A478" s="419"/>
      <c r="B478" s="422" t="s">
        <v>385</v>
      </c>
      <c r="C478" s="420" t="s">
        <v>396</v>
      </c>
      <c r="D478" s="379" t="s">
        <v>370</v>
      </c>
      <c r="E478" s="380">
        <v>78.27</v>
      </c>
      <c r="F478" s="381">
        <f>E478+E479</f>
      </c>
      <c r="G478" s="380">
        <v>916</v>
      </c>
      <c r="H478" s="382">
        <v>107</v>
      </c>
      <c r="I478" s="383">
        <f t="shared" si="144"/>
      </c>
      <c r="J478" s="368">
        <f t="shared" si="262"/>
      </c>
      <c r="K478" s="382">
        <v>1</v>
      </c>
      <c r="L478" s="368">
        <f t="shared" si="563"/>
      </c>
      <c r="M478" s="382">
        <v>0</v>
      </c>
      <c r="N478" s="384">
        <f t="shared" si="367"/>
      </c>
      <c r="O478" s="382">
        <v>0</v>
      </c>
      <c r="P478" s="384">
        <f t="shared" si="1046"/>
      </c>
      <c r="Q478" s="385">
        <f>(M478+M479)/(O478+O479)</f>
      </c>
      <c r="R478" s="382">
        <v>0</v>
      </c>
      <c r="S478" s="385">
        <f>(O478+O479)/(K478+K479)</f>
      </c>
      <c r="T478" s="382">
        <v>0</v>
      </c>
      <c r="U478" s="386">
        <f>F478/T478</f>
      </c>
      <c r="V478" s="378">
        <f>(F478+4*500)/T478</f>
      </c>
      <c r="W478" s="387">
        <v>0</v>
      </c>
      <c r="X478" s="378">
        <f>W478/T478</f>
      </c>
      <c r="Y478" s="385">
        <f>T478/R478</f>
      </c>
      <c r="Z478" s="378">
        <f>W478/F478</f>
      </c>
      <c r="AA478" s="378">
        <f>W478/(F478+500)</f>
      </c>
      <c r="AB478" s="382">
        <v>0</v>
      </c>
      <c r="AC478" s="382">
        <v>0</v>
      </c>
      <c r="AD478" s="385">
        <f>AB478/T478</f>
      </c>
      <c r="AE478" s="378">
        <f>(W478-AC478)/(F478+500)</f>
      </c>
      <c r="AF478" s="378" t="s">
        <v>371</v>
      </c>
    </row>
    <row customHeight="true" ht="22.61904761904762" r="479">
      <c r="A479" s="419"/>
      <c r="B479" s="422"/>
      <c r="C479" s="420"/>
      <c r="D479" s="379" t="s">
        <v>372</v>
      </c>
      <c r="E479" s="382">
        <v>665.58</v>
      </c>
      <c r="F479" s="381"/>
      <c r="G479" s="380">
        <v>6234</v>
      </c>
      <c r="H479" s="382">
        <v>260</v>
      </c>
      <c r="I479" s="383">
        <f t="shared" si="144"/>
      </c>
      <c r="J479" s="368">
        <f t="shared" si="262"/>
      </c>
      <c r="K479" s="382">
        <v>13</v>
      </c>
      <c r="L479" s="368">
        <f t="shared" si="563"/>
      </c>
      <c r="M479" s="382">
        <v>0</v>
      </c>
      <c r="N479" s="384">
        <f t="shared" si="367"/>
      </c>
      <c r="O479" s="382">
        <v>0</v>
      </c>
      <c r="P479" s="384">
        <f t="shared" si="1046"/>
      </c>
      <c r="Q479" s="385"/>
      <c r="R479" s="382"/>
      <c r="S479" s="385"/>
      <c r="T479" s="382"/>
      <c r="U479" s="386"/>
      <c r="V479" s="378"/>
      <c r="W479" s="368"/>
      <c r="X479" s="378"/>
      <c r="Y479" s="385"/>
      <c r="Z479" s="378"/>
      <c r="AA479" s="378"/>
      <c r="AB479" s="382"/>
      <c r="AC479" s="382"/>
      <c r="AD479" s="385"/>
      <c r="AE479" s="378"/>
      <c r="AF479" s="421" t="s">
        <v>373</v>
      </c>
    </row>
    <row customHeight="true" ht="22.61904761904762" r="480">
      <c r="A480" s="419"/>
      <c r="B480" s="422" t="s">
        <v>386</v>
      </c>
      <c r="C480" s="420" t="s">
        <v>396</v>
      </c>
      <c r="D480" s="379" t="s">
        <v>370</v>
      </c>
      <c r="E480" s="380">
        <v>91.59</v>
      </c>
      <c r="F480" s="381">
        <f>E480+E481</f>
      </c>
      <c r="G480" s="380">
        <v>735</v>
      </c>
      <c r="H480" s="382">
        <v>30</v>
      </c>
      <c r="I480" s="383">
        <f t="shared" si="144"/>
      </c>
      <c r="J480" s="368">
        <f t="shared" si="262"/>
      </c>
      <c r="K480" s="382">
        <v>0</v>
      </c>
      <c r="L480" s="368">
        <f t="shared" si="563"/>
      </c>
      <c r="M480" s="382">
        <v>0</v>
      </c>
      <c r="N480" s="384">
        <f t="shared" si="367"/>
      </c>
      <c r="O480" s="382">
        <v>0</v>
      </c>
      <c r="P480" s="384">
        <f t="shared" si="1046"/>
      </c>
      <c r="Q480" s="385">
        <f>(M480+M481)/(O480+O481)</f>
      </c>
      <c r="R480" s="382">
        <v>3</v>
      </c>
      <c r="S480" s="385">
        <f>(O480+O481)/(K480+K481)</f>
      </c>
      <c r="T480" s="382">
        <v>2</v>
      </c>
      <c r="U480" s="386">
        <f>F480/T480</f>
      </c>
      <c r="V480" s="378">
        <f>(F480+4*500)/T480</f>
      </c>
      <c r="W480" s="368">
        <v>1270.800000000001</v>
      </c>
      <c r="X480" s="378">
        <f>W480/T480</f>
      </c>
      <c r="Y480" s="385">
        <f>T480/R480</f>
      </c>
      <c r="Z480" s="378">
        <f>W480/F480</f>
      </c>
      <c r="AA480" s="378">
        <f>W480/(F480+500)</f>
      </c>
      <c r="AB480" s="382">
        <v>0</v>
      </c>
      <c r="AC480" s="382">
        <v>0</v>
      </c>
      <c r="AD480" s="385">
        <f>AB480/T480</f>
      </c>
      <c r="AE480" s="378">
        <f>(W480-AC480)/(F480+500)</f>
      </c>
      <c r="AF480" s="378" t="s">
        <v>387</v>
      </c>
    </row>
    <row customHeight="true" ht="22.61904761904762" r="481">
      <c r="A481" s="419"/>
      <c r="B481" s="422"/>
      <c r="C481" s="420"/>
      <c r="D481" s="379" t="s">
        <v>372</v>
      </c>
      <c r="E481" s="380">
        <v>601.84</v>
      </c>
      <c r="F481" s="381"/>
      <c r="G481" s="380">
        <v>5945</v>
      </c>
      <c r="H481" s="423">
        <v>207</v>
      </c>
      <c r="I481" s="383">
        <f t="shared" si="144"/>
      </c>
      <c r="J481" s="368">
        <f t="shared" si="262"/>
      </c>
      <c r="K481" s="382">
        <v>11</v>
      </c>
      <c r="L481" s="368">
        <f t="shared" si="563"/>
      </c>
      <c r="M481" s="382">
        <v>1</v>
      </c>
      <c r="N481" s="384">
        <f t="shared" si="367"/>
      </c>
      <c r="O481" s="382">
        <v>0</v>
      </c>
      <c r="P481" s="384">
        <f t="shared" si="1046"/>
      </c>
      <c r="Q481" s="385"/>
      <c r="R481" s="382"/>
      <c r="S481" s="385"/>
      <c r="T481" s="382"/>
      <c r="U481" s="386"/>
      <c r="V481" s="378"/>
      <c r="W481" s="368"/>
      <c r="X481" s="378"/>
      <c r="Y481" s="385"/>
      <c r="Z481" s="378"/>
      <c r="AA481" s="378"/>
      <c r="AB481" s="382"/>
      <c r="AC481" s="382"/>
      <c r="AD481" s="385"/>
      <c r="AE481" s="378"/>
      <c r="AF481" s="378" t="s">
        <v>388</v>
      </c>
    </row>
    <row customHeight="true" ht="22.61904761904762" r="482">
      <c r="A482" s="419"/>
      <c r="B482" s="422" t="s">
        <v>389</v>
      </c>
      <c r="C482" s="420" t="s">
        <v>396</v>
      </c>
      <c r="D482" s="379" t="s">
        <v>370</v>
      </c>
      <c r="E482" s="382">
        <v>74.78</v>
      </c>
      <c r="F482" s="381">
        <f>E482+E483</f>
      </c>
      <c r="G482" s="380">
        <v>581</v>
      </c>
      <c r="H482" s="382">
        <v>31</v>
      </c>
      <c r="I482" s="383">
        <f t="shared" si="144"/>
      </c>
      <c r="J482" s="368">
        <f t="shared" si="262"/>
      </c>
      <c r="K482" s="382">
        <v>1</v>
      </c>
      <c r="L482" s="368">
        <f t="shared" si="563"/>
      </c>
      <c r="M482" s="382">
        <v>0</v>
      </c>
      <c r="N482" s="384">
        <f t="shared" si="367"/>
      </c>
      <c r="O482" s="382">
        <v>0</v>
      </c>
      <c r="P482" s="384">
        <f t="shared" si="1046"/>
      </c>
      <c r="Q482" s="385">
        <f>(M482+M483)/(O482+O483)</f>
      </c>
      <c r="R482" s="382">
        <v>4</v>
      </c>
      <c r="S482" s="385">
        <f>(O482+O483)/(K482+K483)</f>
      </c>
      <c r="T482" s="382">
        <v>2</v>
      </c>
      <c r="U482" s="386">
        <f>F482/T482</f>
      </c>
      <c r="V482" s="378">
        <f>(F482+4*500)/T482</f>
      </c>
      <c r="W482" s="368">
        <v>3780</v>
      </c>
      <c r="X482" s="378">
        <f>W482/T482</f>
      </c>
      <c r="Y482" s="385">
        <f>T482/R482</f>
      </c>
      <c r="Z482" s="378">
        <f>W482/F482</f>
      </c>
      <c r="AA482" s="378">
        <f>W482/(F482+500)</f>
      </c>
      <c r="AB482" s="382">
        <v>0</v>
      </c>
      <c r="AC482" s="382">
        <v>0</v>
      </c>
      <c r="AD482" s="385">
        <f>AB482/T482</f>
      </c>
      <c r="AE482" s="378">
        <f>(W482-AC482)/(F482+500)</f>
      </c>
      <c r="AF482" s="378" t="s">
        <v>387</v>
      </c>
    </row>
    <row customHeight="true" ht="22.61904761904762" r="483">
      <c r="A483" s="419"/>
      <c r="B483" s="422"/>
      <c r="C483" s="420"/>
      <c r="D483" s="379" t="s">
        <v>372</v>
      </c>
      <c r="E483" s="380">
        <v>591.01</v>
      </c>
      <c r="F483" s="381"/>
      <c r="G483" s="380">
        <v>6665</v>
      </c>
      <c r="H483" s="423">
        <v>189</v>
      </c>
      <c r="I483" s="383">
        <f t="shared" si="144"/>
      </c>
      <c r="J483" s="368">
        <f t="shared" si="262"/>
      </c>
      <c r="K483" s="382">
        <v>12</v>
      </c>
      <c r="L483" s="368">
        <f t="shared" si="563"/>
      </c>
      <c r="M483" s="382">
        <v>1</v>
      </c>
      <c r="N483" s="384">
        <f t="shared" si="367"/>
      </c>
      <c r="O483" s="382">
        <v>0</v>
      </c>
      <c r="P483" s="384">
        <f t="shared" si="1046"/>
      </c>
      <c r="Q483" s="385"/>
      <c r="R483" s="382"/>
      <c r="S483" s="385"/>
      <c r="T483" s="382"/>
      <c r="U483" s="386"/>
      <c r="V483" s="378"/>
      <c r="W483" s="368"/>
      <c r="X483" s="378"/>
      <c r="Y483" s="385"/>
      <c r="Z483" s="378"/>
      <c r="AA483" s="378"/>
      <c r="AB483" s="382"/>
      <c r="AC483" s="382"/>
      <c r="AD483" s="385"/>
      <c r="AE483" s="378"/>
      <c r="AF483" s="378" t="s">
        <v>388</v>
      </c>
    </row>
    <row customHeight="true" ht="22.61904761904762" r="484">
      <c r="A484" s="419"/>
      <c r="B484" s="370" t="s">
        <v>378</v>
      </c>
      <c r="C484" s="370"/>
      <c r="D484" s="370"/>
      <c r="E484" s="366">
        <f>SUM(E476:E483)</f>
      </c>
      <c r="F484" s="366">
        <f>SUM(F476:F483)</f>
      </c>
      <c r="G484" s="366">
        <f>SUM(G476:G483)</f>
      </c>
      <c r="H484" s="366">
        <f>SUM(H476:H483)</f>
      </c>
      <c r="I484" s="371">
        <f t="shared" si="144"/>
      </c>
      <c r="J484" s="367">
        <f t="shared" si="262"/>
      </c>
      <c r="K484" s="366">
        <f>SUM(K476:K483)</f>
      </c>
      <c r="L484" s="367">
        <f t="shared" si="563"/>
      </c>
      <c r="M484" s="366">
        <f>SUM(M476:M483)</f>
      </c>
      <c r="N484" s="372">
        <f t="shared" si="367"/>
      </c>
      <c r="O484" s="366">
        <f>SUM(O476:O483)</f>
      </c>
      <c r="P484" s="372">
        <f t="shared" si="1046"/>
      </c>
      <c r="Q484" s="373">
        <f>M484/O484</f>
      </c>
      <c r="R484" s="366">
        <f>SUM(R476:R483)</f>
      </c>
      <c r="S484" s="373">
        <f>(O484+O484)/(K484+K484)</f>
      </c>
      <c r="T484" s="366">
        <f>SUM(T476:T483)</f>
      </c>
      <c r="U484" s="374">
        <f t="shared" ref="U484:U485" si="50">F484/T484</f>
      </c>
      <c r="V484" s="375">
        <f t="shared" ref="V484:V485" si="626">(F484+4*500)/T484</f>
      </c>
      <c r="W484" s="367">
        <f>SUM(W476:W483)</f>
      </c>
      <c r="X484" s="376">
        <f t="shared" ref="X484:X485" si="684">W484/T484</f>
      </c>
      <c r="Y484" s="373">
        <f t="shared" ref="Y484:Y485" si="818">T484/R484</f>
      </c>
      <c r="Z484" s="375">
        <f t="shared" ref="Z484:Z485" si="952">W484/F484</f>
      </c>
      <c r="AA484" s="375">
        <f>W484/(F484+COUNT(W476:W483)*500)</f>
      </c>
      <c r="AB484" s="366">
        <f>SUM(AB476:AB483)</f>
      </c>
      <c r="AC484" s="366">
        <f>SUM(AC476:AC483)</f>
      </c>
      <c r="AD484" s="373">
        <f t="shared" ref="AD484:AD485" si="469">AB484/T484</f>
      </c>
      <c r="AE484" s="377">
        <f>(W484-AC484)/(F484+COUNT(W476:W483)*500)</f>
      </c>
      <c r="AF484" s="378"/>
    </row>
    <row customHeight="true" ht="22.61904761904762" r="485">
      <c r="A485" s="419"/>
      <c r="B485" s="422" t="s">
        <v>390</v>
      </c>
      <c r="C485" s="420" t="s">
        <v>380</v>
      </c>
      <c r="D485" s="379" t="s">
        <v>370</v>
      </c>
      <c r="E485" s="380">
        <v>62.7</v>
      </c>
      <c r="F485" s="381">
        <f>E485+E486</f>
      </c>
      <c r="G485" s="382">
        <v>619</v>
      </c>
      <c r="H485" s="382">
        <v>50</v>
      </c>
      <c r="I485" s="383">
        <f t="shared" si="144"/>
      </c>
      <c r="J485" s="368">
        <f t="shared" si="262"/>
      </c>
      <c r="K485" s="382">
        <v>0</v>
      </c>
      <c r="L485" s="368">
        <f t="shared" si="563"/>
      </c>
      <c r="M485" s="382">
        <v>0</v>
      </c>
      <c r="N485" s="384">
        <f t="shared" si="367"/>
      </c>
      <c r="O485" s="382">
        <v>0</v>
      </c>
      <c r="P485" s="384">
        <f t="shared" si="1046"/>
      </c>
      <c r="Q485" s="385">
        <f>(M485+M486)/(O485+O486)</f>
      </c>
      <c r="R485" s="382">
        <v>3</v>
      </c>
      <c r="S485" s="385">
        <f>(O485+O486)/(K485+K486)</f>
      </c>
      <c r="T485" s="382">
        <v>1</v>
      </c>
      <c r="U485" s="386">
        <f t="shared" si="50"/>
      </c>
      <c r="V485" s="378">
        <f t="shared" si="626"/>
      </c>
      <c r="W485" s="387">
        <v>1692</v>
      </c>
      <c r="X485" s="378">
        <f t="shared" si="684"/>
      </c>
      <c r="Y485" s="385">
        <f t="shared" si="818"/>
      </c>
      <c r="Z485" s="378">
        <f t="shared" si="952"/>
      </c>
      <c r="AA485" s="378">
        <f>W485/(F485+500)</f>
      </c>
      <c r="AB485" s="382">
        <v>0</v>
      </c>
      <c r="AC485" s="382">
        <v>0</v>
      </c>
      <c r="AD485" s="385">
        <f t="shared" si="469"/>
      </c>
      <c r="AE485" s="378">
        <f>(W485-AC485)/(F485+500)</f>
      </c>
      <c r="AF485" s="378" t="s">
        <v>387</v>
      </c>
    </row>
    <row customHeight="true" ht="22.61904761904762" r="486">
      <c r="A486" s="419"/>
      <c r="B486" s="422"/>
      <c r="C486" s="420"/>
      <c r="D486" s="379" t="s">
        <v>372</v>
      </c>
      <c r="E486" s="382">
        <v>658.88</v>
      </c>
      <c r="F486" s="381"/>
      <c r="G486" s="382">
        <v>8409</v>
      </c>
      <c r="H486" s="382">
        <v>211</v>
      </c>
      <c r="I486" s="383">
        <f t="shared" si="144"/>
      </c>
      <c r="J486" s="368">
        <f t="shared" si="262"/>
      </c>
      <c r="K486" s="382">
        <v>14</v>
      </c>
      <c r="L486" s="368">
        <f t="shared" si="563"/>
      </c>
      <c r="M486" s="382">
        <v>1</v>
      </c>
      <c r="N486" s="384">
        <f t="shared" si="367"/>
      </c>
      <c r="O486" s="382">
        <v>0</v>
      </c>
      <c r="P486" s="384">
        <f t="shared" si="1046"/>
      </c>
      <c r="Q486" s="385"/>
      <c r="R486" s="382"/>
      <c r="S486" s="385"/>
      <c r="T486" s="382"/>
      <c r="U486" s="386"/>
      <c r="V486" s="378"/>
      <c r="W486" s="387"/>
      <c r="X486" s="378"/>
      <c r="Y486" s="385"/>
      <c r="Z486" s="378"/>
      <c r="AA486" s="378"/>
      <c r="AB486" s="382"/>
      <c r="AC486" s="382"/>
      <c r="AD486" s="385"/>
      <c r="AE486" s="378"/>
      <c r="AF486" s="378" t="s">
        <v>388</v>
      </c>
    </row>
    <row customHeight="true" ht="22.61904761904762" r="487">
      <c r="A487" s="419"/>
      <c r="B487" s="422" t="s">
        <v>392</v>
      </c>
      <c r="C487" s="420" t="s">
        <v>380</v>
      </c>
      <c r="D487" s="379" t="s">
        <v>370</v>
      </c>
      <c r="E487" s="382">
        <v>92.83</v>
      </c>
      <c r="F487" s="381">
        <f>E487+E488</f>
      </c>
      <c r="G487" s="382">
        <v>715</v>
      </c>
      <c r="H487" s="382">
        <v>30</v>
      </c>
      <c r="I487" s="383">
        <f t="shared" si="144"/>
      </c>
      <c r="J487" s="368">
        <f t="shared" si="262"/>
      </c>
      <c r="K487" s="382">
        <v>0</v>
      </c>
      <c r="L487" s="368">
        <f t="shared" si="563"/>
      </c>
      <c r="M487" s="382">
        <v>0</v>
      </c>
      <c r="N487" s="384">
        <f t="shared" si="367"/>
      </c>
      <c r="O487" s="382">
        <v>0</v>
      </c>
      <c r="P487" s="384">
        <f t="shared" si="1046"/>
      </c>
      <c r="Q487" s="385">
        <f>(M487+M488)/(O487+O488)</f>
      </c>
      <c r="R487" s="382">
        <v>3</v>
      </c>
      <c r="S487" s="385">
        <f>(O487+O488)/(K487+K488)</f>
      </c>
      <c r="T487" s="382">
        <v>2</v>
      </c>
      <c r="U487" s="386">
        <f>F487/T487</f>
      </c>
      <c r="V487" s="378">
        <f>(F487+4*500)/T487</f>
      </c>
      <c r="W487" s="387">
        <v>3036</v>
      </c>
      <c r="X487" s="378">
        <f>W487/T487</f>
      </c>
      <c r="Y487" s="385">
        <f>T487/R487</f>
      </c>
      <c r="Z487" s="378">
        <f>W487/F487</f>
      </c>
      <c r="AA487" s="378">
        <f>W487/(F487+500)</f>
      </c>
      <c r="AB487" s="382">
        <v>0</v>
      </c>
      <c r="AC487" s="382">
        <v>0</v>
      </c>
      <c r="AD487" s="385">
        <f>AB487/T487</f>
      </c>
      <c r="AE487" s="378">
        <f>(W487-AC487)/(F487+500)</f>
      </c>
      <c r="AF487" s="378" t="s">
        <v>387</v>
      </c>
    </row>
    <row customHeight="true" ht="22.61904761904762" r="488">
      <c r="A488" s="419"/>
      <c r="B488" s="422"/>
      <c r="C488" s="420"/>
      <c r="D488" s="379" t="s">
        <v>372</v>
      </c>
      <c r="E488" s="382">
        <v>571.11</v>
      </c>
      <c r="F488" s="381"/>
      <c r="G488" s="382">
        <v>5980</v>
      </c>
      <c r="H488" s="382">
        <v>175</v>
      </c>
      <c r="I488" s="383">
        <f t="shared" si="144"/>
      </c>
      <c r="J488" s="368">
        <f t="shared" si="262"/>
      </c>
      <c r="K488" s="382">
        <v>12</v>
      </c>
      <c r="L488" s="368">
        <f t="shared" si="563"/>
      </c>
      <c r="M488" s="382">
        <v>3</v>
      </c>
      <c r="N488" s="384">
        <f t="shared" si="367"/>
      </c>
      <c r="O488" s="382">
        <v>0</v>
      </c>
      <c r="P488" s="384">
        <f t="shared" si="1046"/>
      </c>
      <c r="Q488" s="385"/>
      <c r="R488" s="382"/>
      <c r="S488" s="385"/>
      <c r="T488" s="382"/>
      <c r="U488" s="386"/>
      <c r="V488" s="378"/>
      <c r="W488" s="387"/>
      <c r="X488" s="378"/>
      <c r="Y488" s="385"/>
      <c r="Z488" s="378"/>
      <c r="AA488" s="378"/>
      <c r="AB488" s="382"/>
      <c r="AC488" s="382"/>
      <c r="AD488" s="385"/>
      <c r="AE488" s="378"/>
      <c r="AF488" s="378" t="s">
        <v>388</v>
      </c>
    </row>
    <row customHeight="true" ht="22.61904761904762" r="489">
      <c r="A489" s="419"/>
      <c r="B489" s="422" t="s">
        <v>393</v>
      </c>
      <c r="C489" s="420" t="s">
        <v>380</v>
      </c>
      <c r="D489" s="379" t="s">
        <v>370</v>
      </c>
      <c r="E489" s="382">
        <v>54.13</v>
      </c>
      <c r="F489" s="381">
        <f>E489+E490</f>
      </c>
      <c r="G489" s="382">
        <v>486</v>
      </c>
      <c r="H489" s="382">
        <v>31</v>
      </c>
      <c r="I489" s="383">
        <f t="shared" si="144"/>
      </c>
      <c r="J489" s="368">
        <f t="shared" si="262"/>
      </c>
      <c r="K489" s="382">
        <v>0</v>
      </c>
      <c r="L489" s="368">
        <f t="shared" si="563"/>
      </c>
      <c r="M489" s="382">
        <v>0</v>
      </c>
      <c r="N489" s="384">
        <f t="shared" si="367"/>
      </c>
      <c r="O489" s="382">
        <v>0</v>
      </c>
      <c r="P489" s="384">
        <f t="shared" si="1046"/>
      </c>
      <c r="Q489" s="385">
        <f>(M489+M490)/(O489+O490)</f>
      </c>
      <c r="R489" s="382">
        <v>3</v>
      </c>
      <c r="S489" s="385">
        <f>(O489+O490)/(K489+K490)</f>
      </c>
      <c r="T489" s="382">
        <v>2</v>
      </c>
      <c r="U489" s="386">
        <f>F489/T489</f>
      </c>
      <c r="V489" s="378">
        <f>(F489+4*500)/T489</f>
      </c>
      <c r="W489" s="387">
        <v>2064</v>
      </c>
      <c r="X489" s="378">
        <f>W489/T489</f>
      </c>
      <c r="Y489" s="385">
        <f>T489/R489</f>
      </c>
      <c r="Z489" s="378">
        <f>W489/F489</f>
      </c>
      <c r="AA489" s="378">
        <f>W489/(F489+500)</f>
      </c>
      <c r="AB489" s="382">
        <v>0</v>
      </c>
      <c r="AC489" s="382">
        <v>0</v>
      </c>
      <c r="AD489" s="385">
        <f>AB489/T489</f>
      </c>
      <c r="AE489" s="378">
        <f>(W489-AC489)/(F489+500)</f>
      </c>
      <c r="AF489" s="378" t="s">
        <v>387</v>
      </c>
    </row>
    <row customHeight="true" ht="22.61904761904762" r="490">
      <c r="A490" s="419"/>
      <c r="B490" s="422"/>
      <c r="C490" s="420"/>
      <c r="D490" s="379" t="s">
        <v>372</v>
      </c>
      <c r="E490" s="382">
        <v>650.14</v>
      </c>
      <c r="F490" s="381"/>
      <c r="G490" s="382">
        <v>6896</v>
      </c>
      <c r="H490" s="382">
        <v>210</v>
      </c>
      <c r="I490" s="383">
        <f t="shared" si="144"/>
      </c>
      <c r="J490" s="368">
        <f t="shared" si="262"/>
      </c>
      <c r="K490" s="382">
        <v>13</v>
      </c>
      <c r="L490" s="368">
        <f t="shared" si="563"/>
      </c>
      <c r="M490" s="382">
        <v>2</v>
      </c>
      <c r="N490" s="384">
        <f t="shared" si="367"/>
      </c>
      <c r="O490" s="382">
        <v>0</v>
      </c>
      <c r="P490" s="384">
        <f t="shared" si="1046"/>
      </c>
      <c r="Q490" s="385"/>
      <c r="R490" s="382"/>
      <c r="S490" s="385"/>
      <c r="T490" s="382"/>
      <c r="U490" s="386"/>
      <c r="V490" s="378"/>
      <c r="W490" s="387"/>
      <c r="X490" s="378"/>
      <c r="Y490" s="385"/>
      <c r="Z490" s="378"/>
      <c r="AA490" s="378"/>
      <c r="AB490" s="382"/>
      <c r="AC490" s="382"/>
      <c r="AD490" s="385"/>
      <c r="AE490" s="378"/>
      <c r="AF490" s="378" t="s">
        <v>388</v>
      </c>
    </row>
    <row customHeight="true" ht="22.61904761904762" r="491">
      <c r="A491" s="419"/>
      <c r="B491" s="422" t="s">
        <v>394</v>
      </c>
      <c r="C491" s="420" t="s">
        <v>380</v>
      </c>
      <c r="D491" s="379" t="s">
        <v>370</v>
      </c>
      <c r="E491" s="382">
        <v>171.47</v>
      </c>
      <c r="F491" s="381">
        <f>E491+E492</f>
      </c>
      <c r="G491" s="382">
        <v>706</v>
      </c>
      <c r="H491" s="382">
        <v>26</v>
      </c>
      <c r="I491" s="383">
        <f t="shared" si="144"/>
      </c>
      <c r="J491" s="368">
        <f t="shared" si="262"/>
      </c>
      <c r="K491" s="382">
        <v>0</v>
      </c>
      <c r="L491" s="368">
        <f t="shared" si="563"/>
      </c>
      <c r="M491" s="382">
        <v>0</v>
      </c>
      <c r="N491" s="384">
        <f t="shared" si="367"/>
      </c>
      <c r="O491" s="382">
        <v>0</v>
      </c>
      <c r="P491" s="384">
        <f t="shared" si="1046"/>
      </c>
      <c r="Q491" s="385">
        <f>(M491+M492)/(O491+O492)</f>
      </c>
      <c r="R491" s="382">
        <v>2</v>
      </c>
      <c r="S491" s="385">
        <f>(O491+O492)/(K491+K492)</f>
      </c>
      <c r="T491" s="382">
        <v>0</v>
      </c>
      <c r="U491" s="386">
        <f>F491/T491</f>
      </c>
      <c r="V491" s="378">
        <f>(F491+4*500)/T491</f>
      </c>
      <c r="W491" s="387">
        <v>0</v>
      </c>
      <c r="X491" s="378">
        <f>W491/T491</f>
      </c>
      <c r="Y491" s="385">
        <f>T491/R491</f>
      </c>
      <c r="Z491" s="378">
        <f>W491/F491</f>
      </c>
      <c r="AA491" s="378">
        <f>W491/(F491+500)</f>
      </c>
      <c r="AB491" s="382">
        <v>0</v>
      </c>
      <c r="AC491" s="382">
        <v>0</v>
      </c>
      <c r="AD491" s="385">
        <f>AB491/T491</f>
      </c>
      <c r="AE491" s="378">
        <f>(W491-AC491)/(F491+500)</f>
      </c>
      <c r="AF491" s="378" t="s">
        <v>387</v>
      </c>
    </row>
    <row customHeight="true" ht="22.61904761904762" r="492">
      <c r="A492" s="419"/>
      <c r="B492" s="422"/>
      <c r="C492" s="420"/>
      <c r="D492" s="379" t="s">
        <v>372</v>
      </c>
      <c r="E492" s="382">
        <v>1087.87</v>
      </c>
      <c r="F492" s="381"/>
      <c r="G492" s="382">
        <v>13029</v>
      </c>
      <c r="H492" s="382">
        <v>307</v>
      </c>
      <c r="I492" s="383">
        <f t="shared" si="144"/>
      </c>
      <c r="J492" s="368">
        <f t="shared" si="262"/>
      </c>
      <c r="K492" s="382">
        <v>21</v>
      </c>
      <c r="L492" s="368">
        <f t="shared" si="563"/>
      </c>
      <c r="M492" s="382">
        <v>0</v>
      </c>
      <c r="N492" s="384">
        <f t="shared" si="367"/>
      </c>
      <c r="O492" s="382">
        <v>0</v>
      </c>
      <c r="P492" s="384">
        <f t="shared" si="1046"/>
      </c>
      <c r="Q492" s="385"/>
      <c r="R492" s="382"/>
      <c r="S492" s="385"/>
      <c r="T492" s="382"/>
      <c r="U492" s="386"/>
      <c r="V492" s="378"/>
      <c r="W492" s="387"/>
      <c r="X492" s="378"/>
      <c r="Y492" s="385"/>
      <c r="Z492" s="378"/>
      <c r="AA492" s="378"/>
      <c r="AB492" s="382"/>
      <c r="AC492" s="382"/>
      <c r="AD492" s="385"/>
      <c r="AE492" s="378"/>
      <c r="AF492" s="378" t="s">
        <v>388</v>
      </c>
    </row>
    <row customHeight="true" ht="22.61904761904762" r="493">
      <c r="A493" s="419"/>
      <c r="B493" s="370" t="s">
        <v>378</v>
      </c>
      <c r="C493" s="370"/>
      <c r="D493" s="370"/>
      <c r="E493" s="366">
        <f>SUM(E485:E492)</f>
      </c>
      <c r="F493" s="366">
        <f>SUM(F485:F492)</f>
      </c>
      <c r="G493" s="366">
        <f>SUM(G485:G492)</f>
      </c>
      <c r="H493" s="366">
        <f>SUM(H485:H492)</f>
      </c>
      <c r="I493" s="371">
        <f t="shared" si="144"/>
      </c>
      <c r="J493" s="367">
        <f t="shared" si="262"/>
      </c>
      <c r="K493" s="366">
        <f>SUM(K485:K492)</f>
      </c>
      <c r="L493" s="367">
        <f t="shared" si="563"/>
      </c>
      <c r="M493" s="366">
        <f>SUM(M485:M492)</f>
      </c>
      <c r="N493" s="372">
        <f t="shared" si="367"/>
      </c>
      <c r="O493" s="366">
        <f>SUM(O485:O492)</f>
      </c>
      <c r="P493" s="372">
        <f t="shared" si="1046"/>
      </c>
      <c r="Q493" s="373">
        <f>M493/O493</f>
      </c>
      <c r="R493" s="366">
        <f>SUM(R485:R492)</f>
      </c>
      <c r="S493" s="373">
        <f>(O493+O493)/(K493+K493)</f>
      </c>
      <c r="T493" s="366">
        <f>SUM(T485:T492)</f>
      </c>
      <c r="U493" s="374">
        <f t="shared" ref="U493:U494" si="51">F493/T493</f>
      </c>
      <c r="V493" s="375">
        <f t="shared" ref="V493:V494" si="627">(F493+4*500)/T493</f>
      </c>
      <c r="W493" s="367">
        <f>SUM(W485:W492)</f>
      </c>
      <c r="X493" s="376">
        <f t="shared" ref="X493:X494" si="685">W493/T493</f>
      </c>
      <c r="Y493" s="373">
        <f t="shared" ref="Y493:Y494" si="819">T493/R493</f>
      </c>
      <c r="Z493" s="375">
        <f t="shared" ref="Z493:Z494" si="953">W493/F493</f>
      </c>
      <c r="AA493" s="375">
        <f>W493/(F493+COUNT(W485:W492)*500)</f>
      </c>
      <c r="AB493" s="366">
        <f>SUM(AB485:AB492)</f>
      </c>
      <c r="AC493" s="366">
        <f>SUM(AC485:AC492)</f>
      </c>
      <c r="AD493" s="373">
        <f t="shared" ref="AD493:AD494" si="470">AB493/T493</f>
      </c>
      <c r="AE493" s="377">
        <f>(W493-AC493)/(F493+COUNT(W485:W492)*500)</f>
      </c>
      <c r="AF493" s="378"/>
    </row>
    <row customHeight="true" ht="22.61904761904762" r="494">
      <c r="A494" s="419"/>
      <c r="B494" s="422" t="s">
        <v>395</v>
      </c>
      <c r="C494" s="420" t="s">
        <v>384</v>
      </c>
      <c r="D494" s="379" t="s">
        <v>370</v>
      </c>
      <c r="E494" s="382">
        <v>114.32</v>
      </c>
      <c r="F494" s="381">
        <f>E494+E495</f>
      </c>
      <c r="G494" s="382">
        <v>747</v>
      </c>
      <c r="H494" s="382">
        <v>56</v>
      </c>
      <c r="I494" s="383">
        <f t="shared" si="144"/>
      </c>
      <c r="J494" s="368">
        <f t="shared" si="262"/>
      </c>
      <c r="K494" s="382">
        <v>1</v>
      </c>
      <c r="L494" s="368">
        <f t="shared" si="563"/>
      </c>
      <c r="M494" s="382">
        <v>1</v>
      </c>
      <c r="N494" s="384">
        <f t="shared" si="367"/>
      </c>
      <c r="O494" s="382">
        <v>0</v>
      </c>
      <c r="P494" s="384">
        <f t="shared" si="1046"/>
      </c>
      <c r="Q494" s="385">
        <f>(M494+M495)/(O494+O495)</f>
      </c>
      <c r="R494" s="382">
        <v>14</v>
      </c>
      <c r="S494" s="385">
        <f>(O494+O495)/(K494+K495)</f>
      </c>
      <c r="T494" s="382">
        <v>7</v>
      </c>
      <c r="U494" s="386">
        <f t="shared" si="51"/>
      </c>
      <c r="V494" s="378">
        <f t="shared" si="627"/>
      </c>
      <c r="W494" s="387">
        <v>8199.600000000002</v>
      </c>
      <c r="X494" s="378">
        <f t="shared" si="685"/>
      </c>
      <c r="Y494" s="385">
        <f t="shared" si="819"/>
      </c>
      <c r="Z494" s="378">
        <f t="shared" si="953"/>
      </c>
      <c r="AA494" s="378">
        <f>W494/(F494+500)</f>
      </c>
      <c r="AB494" s="382">
        <v>3</v>
      </c>
      <c r="AC494" s="382">
        <v>2631.6</v>
      </c>
      <c r="AD494" s="385">
        <f t="shared" si="470"/>
      </c>
      <c r="AE494" s="378">
        <f>(W494-AC494)/(F494+500)</f>
      </c>
      <c r="AF494" s="378" t="s">
        <v>387</v>
      </c>
    </row>
    <row customHeight="true" ht="22.61904761904762" r="495">
      <c r="A495" s="419"/>
      <c r="B495" s="422"/>
      <c r="C495" s="420"/>
      <c r="D495" s="379" t="s">
        <v>372</v>
      </c>
      <c r="E495" s="382">
        <v>1453.37</v>
      </c>
      <c r="F495" s="381"/>
      <c r="G495" s="382">
        <v>15731</v>
      </c>
      <c r="H495" s="382">
        <v>419</v>
      </c>
      <c r="I495" s="383">
        <f t="shared" si="144"/>
      </c>
      <c r="J495" s="368">
        <f t="shared" si="262"/>
      </c>
      <c r="K495" s="382">
        <v>30</v>
      </c>
      <c r="L495" s="368">
        <f t="shared" si="563"/>
      </c>
      <c r="M495" s="382">
        <v>6</v>
      </c>
      <c r="N495" s="384">
        <f t="shared" si="367"/>
      </c>
      <c r="O495" s="382">
        <v>0</v>
      </c>
      <c r="P495" s="384">
        <f t="shared" si="1046"/>
      </c>
      <c r="Q495" s="385"/>
      <c r="R495" s="382"/>
      <c r="S495" s="385"/>
      <c r="T495" s="382"/>
      <c r="U495" s="386"/>
      <c r="V495" s="378"/>
      <c r="W495" s="387"/>
      <c r="X495" s="378"/>
      <c r="Y495" s="385"/>
      <c r="Z495" s="378"/>
      <c r="AA495" s="378"/>
      <c r="AB495" s="382"/>
      <c r="AC495" s="382"/>
      <c r="AD495" s="385"/>
      <c r="AE495" s="378"/>
      <c r="AF495" s="378" t="s">
        <v>388</v>
      </c>
    </row>
    <row customHeight="true" ht="22.61904761904762" r="496">
      <c r="A496" s="419"/>
      <c r="B496" s="407" t="s">
        <v>397</v>
      </c>
      <c r="C496" s="420" t="s">
        <v>384</v>
      </c>
      <c r="D496" s="379" t="s">
        <v>370</v>
      </c>
      <c r="E496" s="382">
        <v>219.65</v>
      </c>
      <c r="F496" s="381">
        <f>E496+E497</f>
      </c>
      <c r="G496" s="382">
        <v>926</v>
      </c>
      <c r="H496" s="382">
        <v>107</v>
      </c>
      <c r="I496" s="383">
        <f t="shared" si="144"/>
      </c>
      <c r="J496" s="368">
        <f t="shared" si="262"/>
      </c>
      <c r="K496" s="382">
        <v>6</v>
      </c>
      <c r="L496" s="368">
        <f t="shared" si="563"/>
      </c>
      <c r="M496" s="382">
        <v>1</v>
      </c>
      <c r="N496" s="384">
        <f t="shared" si="367"/>
      </c>
      <c r="O496" s="382">
        <v>0</v>
      </c>
      <c r="P496" s="384">
        <f t="shared" si="1046"/>
      </c>
      <c r="Q496" s="385">
        <f>(M496+M497)/(O496+O497)</f>
      </c>
      <c r="R496" s="382">
        <v>6</v>
      </c>
      <c r="S496" s="385">
        <f>(O496+O497)/(K496+K497)</f>
      </c>
      <c r="T496" s="382">
        <v>1</v>
      </c>
      <c r="U496" s="386">
        <f>F496/T496</f>
      </c>
      <c r="V496" s="378">
        <f>(F496+4*500)/T496</f>
      </c>
      <c r="W496" s="387">
        <v>2088</v>
      </c>
      <c r="X496" s="378">
        <f>W496/T496</f>
      </c>
      <c r="Y496" s="385">
        <f>T496/R496</f>
      </c>
      <c r="Z496" s="378">
        <f>W496/F496</f>
      </c>
      <c r="AA496" s="378">
        <f>W496/(F496+500)</f>
      </c>
      <c r="AB496" s="382">
        <v>0</v>
      </c>
      <c r="AC496" s="382">
        <v>0</v>
      </c>
      <c r="AD496" s="385">
        <f>AB496/T496</f>
      </c>
      <c r="AE496" s="378">
        <f>(W496-AC496)/(F496+500)</f>
      </c>
      <c r="AF496" s="378" t="s">
        <v>387</v>
      </c>
    </row>
    <row customHeight="true" ht="22.61904761904762" r="497">
      <c r="A497" s="419"/>
      <c r="B497" s="407"/>
      <c r="C497" s="420"/>
      <c r="D497" s="379" t="s">
        <v>372</v>
      </c>
      <c r="E497" s="382">
        <v>1790.18</v>
      </c>
      <c r="F497" s="381"/>
      <c r="G497" s="382">
        <v>21976</v>
      </c>
      <c r="H497" s="382">
        <v>584</v>
      </c>
      <c r="I497" s="383">
        <f t="shared" si="144"/>
      </c>
      <c r="J497" s="368">
        <f t="shared" si="262"/>
      </c>
      <c r="K497" s="382">
        <v>38</v>
      </c>
      <c r="L497" s="368">
        <f t="shared" si="563"/>
      </c>
      <c r="M497" s="382">
        <v>0</v>
      </c>
      <c r="N497" s="384">
        <f t="shared" si="367"/>
      </c>
      <c r="O497" s="382">
        <v>0</v>
      </c>
      <c r="P497" s="384">
        <f t="shared" si="1046"/>
      </c>
      <c r="Q497" s="385"/>
      <c r="R497" s="382"/>
      <c r="S497" s="385"/>
      <c r="T497" s="382"/>
      <c r="U497" s="386"/>
      <c r="V497" s="378"/>
      <c r="W497" s="387"/>
      <c r="X497" s="378"/>
      <c r="Y497" s="385"/>
      <c r="Z497" s="378"/>
      <c r="AA497" s="378"/>
      <c r="AB497" s="382"/>
      <c r="AC497" s="382"/>
      <c r="AD497" s="385"/>
      <c r="AE497" s="378"/>
      <c r="AF497" s="378" t="s">
        <v>388</v>
      </c>
    </row>
    <row customHeight="true" ht="22.61904761904762" r="498">
      <c r="A498" s="419"/>
      <c r="B498" s="407" t="s">
        <v>398</v>
      </c>
      <c r="C498" s="420" t="s">
        <v>384</v>
      </c>
      <c r="D498" s="379" t="s">
        <v>370</v>
      </c>
      <c r="E498" s="380">
        <v>400.98</v>
      </c>
      <c r="F498" s="381">
        <f>E498+E499</f>
      </c>
      <c r="G498" s="380">
        <v>1021</v>
      </c>
      <c r="H498" s="382">
        <v>98</v>
      </c>
      <c r="I498" s="383">
        <f t="shared" si="144"/>
      </c>
      <c r="J498" s="368">
        <f t="shared" si="262"/>
      </c>
      <c r="K498" s="382">
        <v>6</v>
      </c>
      <c r="L498" s="368">
        <f t="shared" si="563"/>
      </c>
      <c r="M498" s="382">
        <v>1</v>
      </c>
      <c r="N498" s="384">
        <f t="shared" si="367"/>
      </c>
      <c r="O498" s="382">
        <v>0</v>
      </c>
      <c r="P498" s="384">
        <f t="shared" si="1046"/>
      </c>
      <c r="Q498" s="385">
        <f>(M498+M499)/(O498+O499)</f>
      </c>
      <c r="R498" s="382">
        <v>9</v>
      </c>
      <c r="S498" s="385">
        <f>(O498+O499)/(K498+K499)</f>
      </c>
      <c r="T498" s="382">
        <v>2</v>
      </c>
      <c r="U498" s="386">
        <f>F498/T498</f>
      </c>
      <c r="V498" s="378">
        <f>(F498+4*500)/T498</f>
      </c>
      <c r="W498" s="368">
        <v>1065.5999999999985</v>
      </c>
      <c r="X498" s="378">
        <f>W498/T498</f>
      </c>
      <c r="Y498" s="385">
        <f>T498/R498</f>
      </c>
      <c r="Z498" s="378">
        <f>W498/F498</f>
      </c>
      <c r="AA498" s="378">
        <f>W498/(F498+500)</f>
      </c>
      <c r="AB498" s="382">
        <v>0</v>
      </c>
      <c r="AC498" s="382">
        <v>0</v>
      </c>
      <c r="AD498" s="385">
        <f>AB498/T498</f>
      </c>
      <c r="AE498" s="378">
        <f>(W498-AC498)/(F498+500)</f>
      </c>
      <c r="AF498" s="378" t="s">
        <v>387</v>
      </c>
    </row>
    <row customHeight="true" ht="22.61904761904762" r="499">
      <c r="A499" s="419"/>
      <c r="B499" s="407"/>
      <c r="C499" s="420"/>
      <c r="D499" s="379" t="s">
        <v>372</v>
      </c>
      <c r="E499" s="382">
        <v>1395.56</v>
      </c>
      <c r="F499" s="381"/>
      <c r="G499" s="380">
        <v>16863</v>
      </c>
      <c r="H499" s="382">
        <v>596</v>
      </c>
      <c r="I499" s="383">
        <f t="shared" si="144"/>
      </c>
      <c r="J499" s="368">
        <f t="shared" si="262"/>
      </c>
      <c r="K499" s="382">
        <v>30</v>
      </c>
      <c r="L499" s="368">
        <f t="shared" si="563"/>
      </c>
      <c r="M499" s="382">
        <v>1</v>
      </c>
      <c r="N499" s="384">
        <f t="shared" si="367"/>
      </c>
      <c r="O499" s="382">
        <v>0</v>
      </c>
      <c r="P499" s="384">
        <f t="shared" si="1046"/>
      </c>
      <c r="Q499" s="385"/>
      <c r="R499" s="382"/>
      <c r="S499" s="385"/>
      <c r="T499" s="382"/>
      <c r="U499" s="386"/>
      <c r="V499" s="378"/>
      <c r="W499" s="368"/>
      <c r="X499" s="378"/>
      <c r="Y499" s="385"/>
      <c r="Z499" s="378"/>
      <c r="AA499" s="378"/>
      <c r="AB499" s="382"/>
      <c r="AC499" s="382"/>
      <c r="AD499" s="385"/>
      <c r="AE499" s="378"/>
      <c r="AF499" s="378" t="s">
        <v>388</v>
      </c>
    </row>
    <row customHeight="true" ht="22.61904761904762" r="500">
      <c r="A500" s="419"/>
      <c r="B500" s="407" t="s">
        <v>399</v>
      </c>
      <c r="C500" s="420" t="s">
        <v>384</v>
      </c>
      <c r="D500" s="379" t="s">
        <v>370</v>
      </c>
      <c r="E500" s="382">
        <v>63.12</v>
      </c>
      <c r="F500" s="381">
        <f>E500+E501</f>
      </c>
      <c r="G500" s="380">
        <v>366</v>
      </c>
      <c r="H500" s="382">
        <v>37</v>
      </c>
      <c r="I500" s="383">
        <f t="shared" si="144"/>
      </c>
      <c r="J500" s="368">
        <f t="shared" si="262"/>
      </c>
      <c r="K500" s="382">
        <v>1</v>
      </c>
      <c r="L500" s="368">
        <f t="shared" si="563"/>
      </c>
      <c r="M500" s="382">
        <v>0</v>
      </c>
      <c r="N500" s="384">
        <f t="shared" si="367"/>
      </c>
      <c r="O500" s="382">
        <v>0</v>
      </c>
      <c r="P500" s="384">
        <f t="shared" si="1046"/>
      </c>
      <c r="Q500" s="385">
        <f>(M500+M501)/(O500+O501)</f>
      </c>
      <c r="R500" s="382">
        <v>0</v>
      </c>
      <c r="S500" s="385">
        <f>(O500+O501)/(K500+K501)</f>
      </c>
      <c r="T500" s="382">
        <v>0</v>
      </c>
      <c r="U500" s="386">
        <f>F500/T500</f>
      </c>
      <c r="V500" s="378">
        <f>(F500+4*500)/T500</f>
      </c>
      <c r="W500" s="387">
        <v>0</v>
      </c>
      <c r="X500" s="378">
        <f>W500/T500</f>
      </c>
      <c r="Y500" s="385">
        <f>T500/R500</f>
      </c>
      <c r="Z500" s="378">
        <f>W500/F500</f>
      </c>
      <c r="AA500" s="378">
        <f>W500/(F500+500)</f>
      </c>
      <c r="AB500" s="382">
        <v>0</v>
      </c>
      <c r="AC500" s="382">
        <v>0</v>
      </c>
      <c r="AD500" s="385">
        <f>AB500/T500</f>
      </c>
      <c r="AE500" s="378">
        <f>(W500-AC500)/(F500+500)</f>
      </c>
      <c r="AF500" s="378" t="s">
        <v>387</v>
      </c>
    </row>
    <row customHeight="true" ht="22.61904761904762" r="501">
      <c r="A501" s="419"/>
      <c r="B501" s="407"/>
      <c r="C501" s="420"/>
      <c r="D501" s="379" t="s">
        <v>372</v>
      </c>
      <c r="E501" s="380">
        <v>355.71</v>
      </c>
      <c r="F501" s="381"/>
      <c r="G501" s="380">
        <v>4326</v>
      </c>
      <c r="H501" s="382">
        <v>233</v>
      </c>
      <c r="I501" s="383">
        <f t="shared" si="144"/>
      </c>
      <c r="J501" s="368">
        <f t="shared" si="262"/>
      </c>
      <c r="K501" s="382">
        <v>11</v>
      </c>
      <c r="L501" s="368">
        <f t="shared" si="563"/>
      </c>
      <c r="M501" s="382">
        <v>0</v>
      </c>
      <c r="N501" s="384">
        <f t="shared" si="367"/>
      </c>
      <c r="O501" s="382">
        <v>0</v>
      </c>
      <c r="P501" s="384">
        <f t="shared" si="1046"/>
      </c>
      <c r="Q501" s="385"/>
      <c r="R501" s="382"/>
      <c r="S501" s="385"/>
      <c r="T501" s="382"/>
      <c r="U501" s="386"/>
      <c r="V501" s="378"/>
      <c r="W501" s="368"/>
      <c r="X501" s="378"/>
      <c r="Y501" s="385"/>
      <c r="Z501" s="378"/>
      <c r="AA501" s="378"/>
      <c r="AB501" s="382"/>
      <c r="AC501" s="382"/>
      <c r="AD501" s="385"/>
      <c r="AE501" s="378"/>
      <c r="AF501" s="378" t="s">
        <v>388</v>
      </c>
    </row>
    <row customHeight="true" ht="22.61904761904762" r="502">
      <c r="A502" s="419"/>
      <c r="B502" s="370" t="s">
        <v>378</v>
      </c>
      <c r="C502" s="370"/>
      <c r="D502" s="370"/>
      <c r="E502" s="366">
        <f>SUM(E494:E501)</f>
      </c>
      <c r="F502" s="366">
        <f>SUM(F494:F501)</f>
      </c>
      <c r="G502" s="366">
        <f>SUM(G494:G501)</f>
      </c>
      <c r="H502" s="366">
        <f>SUM(H494:H501)</f>
      </c>
      <c r="I502" s="371">
        <f t="shared" si="144"/>
      </c>
      <c r="J502" s="367">
        <f t="shared" si="262"/>
      </c>
      <c r="K502" s="366">
        <f>SUM(K494:K501)</f>
      </c>
      <c r="L502" s="367">
        <f t="shared" si="563"/>
      </c>
      <c r="M502" s="366">
        <f>SUM(M494:M501)</f>
      </c>
      <c r="N502" s="372">
        <f t="shared" si="367"/>
      </c>
      <c r="O502" s="366">
        <f>SUM(O494:O501)</f>
      </c>
      <c r="P502" s="372">
        <f t="shared" si="1046"/>
      </c>
      <c r="Q502" s="373">
        <f t="shared" ref="Q502:Q503" si="398">M502/O502</f>
      </c>
      <c r="R502" s="366">
        <f>SUM(R494:R501)</f>
      </c>
      <c r="S502" s="373">
        <f t="shared" ref="S502:S503" si="1077">(O502+O502)/(K502+K502)</f>
      </c>
      <c r="T502" s="366">
        <f>SUM(T494:T501)</f>
      </c>
      <c r="U502" s="374">
        <f t="shared" ref="U502:U503" si="52">F502/T502</f>
      </c>
      <c r="V502" s="375">
        <f t="shared" ref="V502:V503" si="628">(F502+4*500)/T502</f>
      </c>
      <c r="W502" s="367">
        <f>SUM(W494:W501)</f>
      </c>
      <c r="X502" s="376">
        <f t="shared" ref="X502:X503" si="686">W502/T502</f>
      </c>
      <c r="Y502" s="373">
        <f t="shared" ref="Y502:Y503" si="820">T502/R502</f>
      </c>
      <c r="Z502" s="375">
        <f t="shared" ref="Z502:Z503" si="954">W502/F502</f>
      </c>
      <c r="AA502" s="375">
        <f>W502/(F502+COUNT(W494:W501)*500)</f>
      </c>
      <c r="AB502" s="366">
        <f>SUM(AB494:AB501)</f>
      </c>
      <c r="AC502" s="366">
        <f>SUM(AC494:AC501)</f>
      </c>
      <c r="AD502" s="373">
        <f t="shared" ref="AD502:AD503" si="471">AB502/T502</f>
      </c>
      <c r="AE502" s="377">
        <f>(W502-AC502)/(F502+COUNT(W494:W501)*500)</f>
      </c>
      <c r="AF502" s="378"/>
    </row>
    <row customHeight="true" ht="22.61904761904762" r="503">
      <c r="A503" s="419"/>
      <c r="B503" s="411" t="s">
        <v>400</v>
      </c>
      <c r="C503" s="411"/>
      <c r="D503" s="411"/>
      <c r="E503" s="412">
        <f>E466+E475+E484+E502+E493</f>
      </c>
      <c r="F503" s="412">
        <f>F466+F475+F484+F502+F493</f>
      </c>
      <c r="G503" s="412">
        <f>G466+G475+G484+G502+G493</f>
      </c>
      <c r="H503" s="412">
        <f>H466+H475+H484+H502+H493</f>
      </c>
      <c r="I503" s="413">
        <f t="shared" si="144"/>
      </c>
      <c r="J503" s="414">
        <f t="shared" si="262"/>
      </c>
      <c r="K503" s="412">
        <f>K466+K475+K484+K502+K493</f>
      </c>
      <c r="L503" s="414">
        <f t="shared" si="563"/>
      </c>
      <c r="M503" s="412">
        <f>M466+M475+M484+M502+M493</f>
      </c>
      <c r="N503" s="415">
        <f t="shared" si="367"/>
      </c>
      <c r="O503" s="412">
        <f>O466+O475+O484+O502+O493</f>
      </c>
      <c r="P503" s="415">
        <f t="shared" si="1046"/>
      </c>
      <c r="Q503" s="416">
        <f t="shared" si="398"/>
      </c>
      <c r="R503" s="412">
        <f>R466+R475+R484+R502+R493</f>
      </c>
      <c r="S503" s="416">
        <f t="shared" si="1077"/>
      </c>
      <c r="T503" s="412">
        <f>T466+T475+T484+T502+T493</f>
      </c>
      <c r="U503" s="417">
        <f t="shared" si="52"/>
      </c>
      <c r="V503" s="418">
        <f t="shared" si="628"/>
      </c>
      <c r="W503" s="417">
        <f>W466+W475+W484+W502+W493</f>
      </c>
      <c r="X503" s="418">
        <f t="shared" si="686"/>
      </c>
      <c r="Y503" s="416">
        <f t="shared" si="820"/>
      </c>
      <c r="Z503" s="418">
        <f t="shared" si="954"/>
      </c>
      <c r="AA503" s="418">
        <f>W503/(F503+COUNT(W458:W465,W467:W474,W476:W483,W485:W492,W494:W501)*500)</f>
      </c>
      <c r="AB503" s="412">
        <f>AB466+AB475+AB484+AB502+AB493</f>
      </c>
      <c r="AC503" s="418">
        <f>AC466+AC475+AC484+AC502+AC493</f>
      </c>
      <c r="AD503" s="416">
        <f t="shared" si="471"/>
      </c>
      <c r="AE503" s="418">
        <f>(W503-AC503)/(F503+COUNT(W458:W465,W467:W474,W476:W483,W485:W492,W494:W501)*500)</f>
      </c>
      <c r="AF503" s="378"/>
    </row>
    <row customHeight="true" ht="22.61904761904762" r="504">
      <c r="A504" s="396" t="s">
        <v>335</v>
      </c>
      <c r="B504" s="397" t="s">
        <v>336</v>
      </c>
      <c r="C504" s="397" t="s">
        <v>337</v>
      </c>
      <c r="D504" s="397" t="s">
        <v>338</v>
      </c>
      <c r="E504" s="398" t="s">
        <v>339</v>
      </c>
      <c r="F504" s="397" t="s">
        <v>340</v>
      </c>
      <c r="G504" s="397" t="s">
        <v>341</v>
      </c>
      <c r="H504" s="397" t="s">
        <v>342</v>
      </c>
      <c r="I504" s="399" t="s">
        <v>343</v>
      </c>
      <c r="J504" s="400" t="s">
        <v>344</v>
      </c>
      <c r="K504" s="397" t="s">
        <v>345</v>
      </c>
      <c r="L504" s="400" t="s">
        <v>346</v>
      </c>
      <c r="M504" s="397" t="s">
        <v>347</v>
      </c>
      <c r="N504" s="401" t="s">
        <v>348</v>
      </c>
      <c r="O504" s="397" t="s">
        <v>349</v>
      </c>
      <c r="P504" s="401" t="s">
        <v>350</v>
      </c>
      <c r="Q504" s="399" t="s">
        <v>351</v>
      </c>
      <c r="R504" s="402" t="s">
        <v>352</v>
      </c>
      <c r="S504" s="403" t="s">
        <v>353</v>
      </c>
      <c r="T504" s="402" t="s">
        <v>354</v>
      </c>
      <c r="U504" s="404" t="s">
        <v>355</v>
      </c>
      <c r="V504" s="405" t="s">
        <v>356</v>
      </c>
      <c r="W504" s="404" t="s">
        <v>357</v>
      </c>
      <c r="X504" s="405" t="s">
        <v>358</v>
      </c>
      <c r="Y504" s="403" t="s">
        <v>359</v>
      </c>
      <c r="Z504" s="405" t="s">
        <v>360</v>
      </c>
      <c r="AA504" s="405" t="s">
        <v>361</v>
      </c>
      <c r="AB504" s="405" t="s">
        <v>362</v>
      </c>
      <c r="AC504" s="402" t="s">
        <v>363</v>
      </c>
      <c r="AD504" s="403" t="s">
        <v>364</v>
      </c>
      <c r="AE504" s="405" t="s">
        <v>365</v>
      </c>
      <c r="AF504" s="405" t="s">
        <v>366</v>
      </c>
    </row>
    <row customHeight="true" ht="22.61904761904762" r="505">
      <c r="A505" s="419" t="s">
        <v>418</v>
      </c>
      <c r="B505" s="407" t="s">
        <v>368</v>
      </c>
      <c r="C505" s="420" t="s">
        <v>391</v>
      </c>
      <c r="D505" s="379" t="s">
        <v>370</v>
      </c>
      <c r="E505" s="382">
        <v>56.5</v>
      </c>
      <c r="F505" s="381">
        <f>E505+E506</f>
      </c>
      <c r="G505" s="382">
        <v>407</v>
      </c>
      <c r="H505" s="382">
        <v>46</v>
      </c>
      <c r="I505" s="383">
        <f t="shared" ref="I505:I550" si="145">H505/G505</f>
      </c>
      <c r="J505" s="368">
        <f t="shared" ref="J505:J550" si="263">(E505/G505)*1000</f>
      </c>
      <c r="K505" s="382">
        <v>0</v>
      </c>
      <c r="L505" s="368">
        <v>0</v>
      </c>
      <c r="M505" s="382">
        <v>0</v>
      </c>
      <c r="N505" s="384">
        <f t="shared" ref="N505:N550" si="368">E505/M505</f>
      </c>
      <c r="O505" s="382">
        <v>0</v>
      </c>
      <c r="P505" s="384">
        <f t="shared" ref="P505:P550" si="1047">E505/O505</f>
      </c>
      <c r="Q505" s="385">
        <f>(M505+M506)/(O505+O506)</f>
      </c>
      <c r="R505" s="382">
        <v>1</v>
      </c>
      <c r="S505" s="385">
        <f>(O505+O506)/(K505+K506)</f>
      </c>
      <c r="T505" s="382">
        <v>1</v>
      </c>
      <c r="U505" s="386">
        <f>F505/T505</f>
      </c>
      <c r="V505" s="378">
        <f>(F505+4*500)/T505</f>
      </c>
      <c r="W505" s="387">
        <v>1344</v>
      </c>
      <c r="X505" s="378">
        <f>W505/T505</f>
      </c>
      <c r="Y505" s="385">
        <f>T505/R505</f>
      </c>
      <c r="Z505" s="378">
        <f>W505/F505</f>
      </c>
      <c r="AA505" s="378">
        <f>W505/(F505+500)</f>
      </c>
      <c r="AB505" s="382">
        <v>1</v>
      </c>
      <c r="AC505" s="382">
        <v>1344</v>
      </c>
      <c r="AD505" s="385">
        <f>AB505/T505</f>
      </c>
      <c r="AE505" s="378">
        <f>(W511-AC505)/(F505+500)</f>
      </c>
      <c r="AF505" s="378" t="s">
        <v>371</v>
      </c>
    </row>
    <row customHeight="true" ht="22.61904761904762" r="506">
      <c r="A506" s="419"/>
      <c r="B506" s="407"/>
      <c r="C506" s="420"/>
      <c r="D506" s="379" t="s">
        <v>372</v>
      </c>
      <c r="E506" s="382">
        <v>694.43</v>
      </c>
      <c r="F506" s="381"/>
      <c r="G506" s="382">
        <v>7303</v>
      </c>
      <c r="H506" s="382">
        <v>432</v>
      </c>
      <c r="I506" s="383">
        <f t="shared" si="145"/>
      </c>
      <c r="J506" s="368">
        <f t="shared" si="263"/>
      </c>
      <c r="K506" s="382">
        <v>11</v>
      </c>
      <c r="L506" s="368">
        <v>1</v>
      </c>
      <c r="M506" s="382">
        <v>0</v>
      </c>
      <c r="N506" s="384">
        <f t="shared" si="368"/>
      </c>
      <c r="O506" s="382">
        <v>0</v>
      </c>
      <c r="P506" s="384">
        <f t="shared" si="1047"/>
      </c>
      <c r="Q506" s="385"/>
      <c r="R506" s="382"/>
      <c r="S506" s="385"/>
      <c r="T506" s="382"/>
      <c r="U506" s="386"/>
      <c r="V506" s="378"/>
      <c r="W506" s="387"/>
      <c r="X506" s="378"/>
      <c r="Y506" s="385"/>
      <c r="Z506" s="378"/>
      <c r="AA506" s="378"/>
      <c r="AB506" s="382"/>
      <c r="AC506" s="382"/>
      <c r="AD506" s="385"/>
      <c r="AE506" s="378"/>
      <c r="AF506" s="421" t="s">
        <v>373</v>
      </c>
    </row>
    <row customHeight="true" ht="22.61904761904762" r="507">
      <c r="A507" s="419"/>
      <c r="B507" s="407" t="s">
        <v>374</v>
      </c>
      <c r="C507" s="420" t="s">
        <v>391</v>
      </c>
      <c r="D507" s="379" t="s">
        <v>370</v>
      </c>
      <c r="E507" s="382">
        <v>68.29</v>
      </c>
      <c r="F507" s="381">
        <f>E507+E508</f>
      </c>
      <c r="G507" s="382">
        <v>593</v>
      </c>
      <c r="H507" s="382">
        <v>46</v>
      </c>
      <c r="I507" s="383">
        <f t="shared" si="145"/>
      </c>
      <c r="J507" s="368">
        <f t="shared" si="263"/>
      </c>
      <c r="K507" s="382">
        <v>1</v>
      </c>
      <c r="L507" s="368">
        <f t="shared" ref="L507:L550" si="564">E507/K507</f>
      </c>
      <c r="M507" s="382">
        <v>0</v>
      </c>
      <c r="N507" s="384">
        <f t="shared" si="368"/>
      </c>
      <c r="O507" s="382">
        <v>0</v>
      </c>
      <c r="P507" s="384">
        <f t="shared" si="1047"/>
      </c>
      <c r="Q507" s="385">
        <f>(M507+M508)/(O507+O508)</f>
      </c>
      <c r="R507" s="382">
        <v>0</v>
      </c>
      <c r="S507" s="385">
        <f>(O507+O508)/(K507+K508)</f>
      </c>
      <c r="T507" s="382">
        <v>0</v>
      </c>
      <c r="U507" s="386">
        <f>F507/T507</f>
      </c>
      <c r="V507" s="378">
        <f>(F507+4*500)/T507</f>
      </c>
      <c r="W507" s="387">
        <v>0</v>
      </c>
      <c r="X507" s="378">
        <f>W507/T507</f>
      </c>
      <c r="Y507" s="385">
        <f>T507/R507</f>
      </c>
      <c r="Z507" s="378">
        <f>W507/F507</f>
      </c>
      <c r="AA507" s="378">
        <f>W507/(F507+500)</f>
      </c>
      <c r="AB507" s="382">
        <v>0</v>
      </c>
      <c r="AC507" s="382">
        <v>0</v>
      </c>
      <c r="AD507" s="385">
        <f>AB507/T507</f>
      </c>
      <c r="AE507" s="378">
        <f>(W507-AC507)/(F507+500)</f>
      </c>
      <c r="AF507" s="378" t="s">
        <v>371</v>
      </c>
    </row>
    <row customHeight="true" ht="22.61904761904762" r="508">
      <c r="A508" s="419"/>
      <c r="B508" s="407"/>
      <c r="C508" s="420"/>
      <c r="D508" s="379" t="s">
        <v>372</v>
      </c>
      <c r="E508" s="382">
        <v>694.47</v>
      </c>
      <c r="F508" s="381"/>
      <c r="G508" s="382">
        <v>6597</v>
      </c>
      <c r="H508" s="382">
        <v>354</v>
      </c>
      <c r="I508" s="383">
        <f t="shared" si="145"/>
      </c>
      <c r="J508" s="368">
        <f t="shared" si="263"/>
      </c>
      <c r="K508" s="382">
        <v>17</v>
      </c>
      <c r="L508" s="368">
        <f t="shared" si="564"/>
      </c>
      <c r="M508" s="382">
        <v>1</v>
      </c>
      <c r="N508" s="384">
        <f t="shared" si="368"/>
      </c>
      <c r="O508" s="382">
        <v>0</v>
      </c>
      <c r="P508" s="384">
        <f t="shared" si="1047"/>
      </c>
      <c r="Q508" s="385"/>
      <c r="R508" s="382"/>
      <c r="S508" s="385"/>
      <c r="T508" s="382"/>
      <c r="U508" s="386"/>
      <c r="V508" s="378"/>
      <c r="W508" s="387"/>
      <c r="X508" s="378"/>
      <c r="Y508" s="385"/>
      <c r="Z508" s="378"/>
      <c r="AA508" s="378"/>
      <c r="AB508" s="382"/>
      <c r="AC508" s="382"/>
      <c r="AD508" s="385"/>
      <c r="AE508" s="378"/>
      <c r="AF508" s="421" t="s">
        <v>373</v>
      </c>
    </row>
    <row customHeight="true" ht="22.61904761904762" r="509">
      <c r="A509" s="419"/>
      <c r="B509" s="407" t="s">
        <v>375</v>
      </c>
      <c r="C509" s="420" t="s">
        <v>391</v>
      </c>
      <c r="D509" s="379" t="s">
        <v>370</v>
      </c>
      <c r="E509" s="382">
        <v>48.58</v>
      </c>
      <c r="F509" s="381">
        <f>E509+E510</f>
      </c>
      <c r="G509" s="382">
        <v>301</v>
      </c>
      <c r="H509" s="382">
        <v>23</v>
      </c>
      <c r="I509" s="383">
        <f t="shared" si="145"/>
      </c>
      <c r="J509" s="368">
        <f t="shared" si="263"/>
      </c>
      <c r="K509" s="382">
        <v>0</v>
      </c>
      <c r="L509" s="368">
        <f t="shared" si="564"/>
      </c>
      <c r="M509" s="382">
        <v>0</v>
      </c>
      <c r="N509" s="384">
        <f t="shared" si="368"/>
      </c>
      <c r="O509" s="382">
        <v>0</v>
      </c>
      <c r="P509" s="384">
        <f t="shared" si="1047"/>
      </c>
      <c r="Q509" s="385">
        <f>(M509+M510)/(O509+O510)</f>
      </c>
      <c r="R509" s="382">
        <v>1</v>
      </c>
      <c r="S509" s="385">
        <f>(O509+O510)/(K509+K510)</f>
      </c>
      <c r="T509" s="382">
        <v>0</v>
      </c>
      <c r="U509" s="386">
        <f>F509/T509</f>
      </c>
      <c r="V509" s="378">
        <f>(F509+4*500)/T509</f>
      </c>
      <c r="W509" s="387">
        <v>0</v>
      </c>
      <c r="X509" s="378">
        <f>W509/T509</f>
      </c>
      <c r="Y509" s="385">
        <f>T509/R509</f>
      </c>
      <c r="Z509" s="378">
        <f>W509/F509</f>
      </c>
      <c r="AA509" s="378">
        <f>W509/(F509+500)</f>
      </c>
      <c r="AB509" s="382">
        <v>0</v>
      </c>
      <c r="AC509" s="382">
        <v>0</v>
      </c>
      <c r="AD509" s="385">
        <f>AB509/T509</f>
      </c>
      <c r="AE509" s="378">
        <f>(W509-AC509)/(F509+500)</f>
      </c>
      <c r="AF509" s="378" t="s">
        <v>371</v>
      </c>
    </row>
    <row customHeight="true" ht="22.61904761904762" r="510">
      <c r="A510" s="419"/>
      <c r="B510" s="407"/>
      <c r="C510" s="420"/>
      <c r="D510" s="379" t="s">
        <v>372</v>
      </c>
      <c r="E510" s="382">
        <v>803.02</v>
      </c>
      <c r="F510" s="381"/>
      <c r="G510" s="382">
        <v>6929</v>
      </c>
      <c r="H510" s="382">
        <v>287</v>
      </c>
      <c r="I510" s="383">
        <f t="shared" si="145"/>
      </c>
      <c r="J510" s="368">
        <f t="shared" si="263"/>
      </c>
      <c r="K510" s="382">
        <v>4</v>
      </c>
      <c r="L510" s="368">
        <f t="shared" si="564"/>
      </c>
      <c r="M510" s="382">
        <v>0</v>
      </c>
      <c r="N510" s="384">
        <f t="shared" si="368"/>
      </c>
      <c r="O510" s="382">
        <v>0</v>
      </c>
      <c r="P510" s="384">
        <f t="shared" si="1047"/>
      </c>
      <c r="Q510" s="385"/>
      <c r="R510" s="382"/>
      <c r="S510" s="385"/>
      <c r="T510" s="382"/>
      <c r="U510" s="386"/>
      <c r="V510" s="378"/>
      <c r="W510" s="368"/>
      <c r="X510" s="378"/>
      <c r="Y510" s="385"/>
      <c r="Z510" s="378"/>
      <c r="AA510" s="378"/>
      <c r="AB510" s="382"/>
      <c r="AC510" s="382"/>
      <c r="AD510" s="385"/>
      <c r="AE510" s="378"/>
      <c r="AF510" s="421" t="s">
        <v>373</v>
      </c>
    </row>
    <row customHeight="true" ht="22.61904761904762" r="511">
      <c r="A511" s="419"/>
      <c r="B511" s="422" t="s">
        <v>376</v>
      </c>
      <c r="C511" s="420" t="s">
        <v>391</v>
      </c>
      <c r="D511" s="379" t="s">
        <v>370</v>
      </c>
      <c r="E511" s="382">
        <v>54.54</v>
      </c>
      <c r="F511" s="409">
        <f>E511+E512</f>
      </c>
      <c r="G511" s="382">
        <v>260</v>
      </c>
      <c r="H511" s="382">
        <v>16</v>
      </c>
      <c r="I511" s="383">
        <f t="shared" si="145"/>
      </c>
      <c r="J511" s="368">
        <f t="shared" si="263"/>
      </c>
      <c r="K511" s="382">
        <v>1</v>
      </c>
      <c r="L511" s="368">
        <f t="shared" si="564"/>
      </c>
      <c r="M511" s="382">
        <v>0</v>
      </c>
      <c r="N511" s="384">
        <f t="shared" si="368"/>
      </c>
      <c r="O511" s="382">
        <v>0</v>
      </c>
      <c r="P511" s="384">
        <f t="shared" si="1047"/>
      </c>
      <c r="Q511" s="385">
        <f>(M511+M512)/(O511+O512)</f>
      </c>
      <c r="R511" s="382">
        <v>6</v>
      </c>
      <c r="S511" s="385">
        <f>(O511+O512)/(K511+K512)</f>
      </c>
      <c r="T511" s="382">
        <v>1</v>
      </c>
      <c r="U511" s="386">
        <f>F511/T511</f>
      </c>
      <c r="V511" s="378">
        <f>(F511+4*500)/T511</f>
      </c>
      <c r="W511" s="387">
        <v>1692</v>
      </c>
      <c r="X511" s="378">
        <f>W511/T511</f>
      </c>
      <c r="Y511" s="385">
        <f>T511/R511</f>
      </c>
      <c r="Z511" s="378">
        <f>W511/F511</f>
      </c>
      <c r="AA511" s="378">
        <f>W511/(F511+500)</f>
      </c>
      <c r="AB511" s="382">
        <v>1</v>
      </c>
      <c r="AC511" s="382">
        <v>1692</v>
      </c>
      <c r="AD511" s="385">
        <f>AB511/T511</f>
      </c>
      <c r="AE511" s="378">
        <f>(W511-AC511)/(F511+500)</f>
      </c>
      <c r="AF511" s="378" t="s">
        <v>371</v>
      </c>
    </row>
    <row customHeight="true" ht="22.61904761904762" r="512">
      <c r="A512" s="419"/>
      <c r="B512" s="422"/>
      <c r="C512" s="420"/>
      <c r="D512" s="379" t="s">
        <v>372</v>
      </c>
      <c r="E512" s="382">
        <v>1214.42</v>
      </c>
      <c r="F512" s="409"/>
      <c r="G512" s="382">
        <v>11224</v>
      </c>
      <c r="H512" s="423">
        <v>484</v>
      </c>
      <c r="I512" s="383">
        <f t="shared" si="145"/>
      </c>
      <c r="J512" s="368">
        <f t="shared" si="263"/>
      </c>
      <c r="K512" s="382">
        <v>23</v>
      </c>
      <c r="L512" s="368">
        <f t="shared" si="564"/>
      </c>
      <c r="M512" s="382">
        <v>0</v>
      </c>
      <c r="N512" s="384">
        <f t="shared" si="368"/>
      </c>
      <c r="O512" s="382">
        <v>0</v>
      </c>
      <c r="P512" s="384">
        <f t="shared" si="1047"/>
      </c>
      <c r="Q512" s="385"/>
      <c r="R512" s="382"/>
      <c r="S512" s="385"/>
      <c r="T512" s="382"/>
      <c r="U512" s="386"/>
      <c r="V512" s="378"/>
      <c r="W512" s="387"/>
      <c r="X512" s="378"/>
      <c r="Y512" s="385"/>
      <c r="Z512" s="378"/>
      <c r="AA512" s="378"/>
      <c r="AB512" s="382"/>
      <c r="AC512" s="382"/>
      <c r="AD512" s="385"/>
      <c r="AE512" s="378"/>
      <c r="AF512" s="421" t="s">
        <v>373</v>
      </c>
    </row>
    <row customHeight="true" ht="22.61904761904762" r="513">
      <c r="A513" s="419"/>
      <c r="B513" s="370" t="s">
        <v>378</v>
      </c>
      <c r="C513" s="370"/>
      <c r="D513" s="370"/>
      <c r="E513" s="366">
        <f>SUM(E505:E512)</f>
      </c>
      <c r="F513" s="366">
        <f>SUM(F505:F512)</f>
      </c>
      <c r="G513" s="366">
        <f>SUM(G505:G512)</f>
      </c>
      <c r="H513" s="366">
        <f>SUM(H505:H512)</f>
      </c>
      <c r="I513" s="371">
        <f t="shared" si="145"/>
      </c>
      <c r="J513" s="367">
        <f t="shared" si="263"/>
      </c>
      <c r="K513" s="366">
        <f>SUM(K505:K512)</f>
      </c>
      <c r="L513" s="367">
        <f t="shared" si="564"/>
      </c>
      <c r="M513" s="366">
        <f>SUM(M505:M512)</f>
      </c>
      <c r="N513" s="372">
        <f t="shared" si="368"/>
      </c>
      <c r="O513" s="366">
        <f>SUM(O505:O512)</f>
      </c>
      <c r="P513" s="372">
        <f t="shared" si="1047"/>
      </c>
      <c r="Q513" s="373">
        <f>M513/O513</f>
      </c>
      <c r="R513" s="366">
        <f>SUM(R505:R512)</f>
      </c>
      <c r="S513" s="373">
        <f>(O513+O513)/(K513+K513)</f>
      </c>
      <c r="T513" s="366">
        <f>SUM(T505:T512)</f>
      </c>
      <c r="U513" s="374">
        <f t="shared" ref="U513:U514" si="53">F513/T513</f>
      </c>
      <c r="V513" s="375">
        <f t="shared" ref="V513:V514" si="629">(F513+4*500)/T513</f>
      </c>
      <c r="W513" s="367">
        <f>SUM(W505:W512)</f>
      </c>
      <c r="X513" s="376">
        <f t="shared" ref="X513:X514" si="687">W513/T513</f>
      </c>
      <c r="Y513" s="373">
        <f t="shared" ref="Y513:Y514" si="821">T513/R513</f>
      </c>
      <c r="Z513" s="375">
        <f t="shared" ref="Z513:Z514" si="955">W513/F513</f>
      </c>
      <c r="AA513" s="375">
        <f>W513/(F513+COUNT(W505:W512)*500)</f>
      </c>
      <c r="AB513" s="366">
        <f>SUM(AB505:AB512)</f>
      </c>
      <c r="AC513" s="366">
        <f>SUM(AC505:AC512)</f>
      </c>
      <c r="AD513" s="373">
        <f t="shared" ref="AD513:AD514" si="472">AB513/T513</f>
      </c>
      <c r="AE513" s="377">
        <f>(W513-AC513)/(F513+COUNT(W505:W512)*500)</f>
      </c>
      <c r="AF513" s="378"/>
    </row>
    <row customHeight="true" ht="22.61904761904762" r="514">
      <c r="A514" s="419"/>
      <c r="B514" s="422" t="s">
        <v>377</v>
      </c>
      <c r="C514" s="420" t="s">
        <v>369</v>
      </c>
      <c r="D514" s="379" t="s">
        <v>370</v>
      </c>
      <c r="E514" s="382">
        <v>206.82</v>
      </c>
      <c r="F514" s="381">
        <f>E514+E515</f>
      </c>
      <c r="G514" s="382">
        <v>824</v>
      </c>
      <c r="H514" s="382">
        <v>55</v>
      </c>
      <c r="I514" s="383">
        <f t="shared" si="145"/>
      </c>
      <c r="J514" s="368">
        <f t="shared" si="263"/>
      </c>
      <c r="K514" s="382">
        <v>1</v>
      </c>
      <c r="L514" s="368">
        <f t="shared" si="564"/>
      </c>
      <c r="M514" s="382">
        <v>0</v>
      </c>
      <c r="N514" s="384">
        <f t="shared" si="368"/>
      </c>
      <c r="O514" s="382">
        <v>0</v>
      </c>
      <c r="P514" s="384">
        <f t="shared" si="1047"/>
      </c>
      <c r="Q514" s="385">
        <f>(M514+M515)/(O514+O515)</f>
      </c>
      <c r="R514" s="382">
        <v>7</v>
      </c>
      <c r="S514" s="385">
        <f>(O514+O515)/(K514+K515)</f>
      </c>
      <c r="T514" s="382">
        <v>2</v>
      </c>
      <c r="U514" s="386">
        <f t="shared" si="53"/>
      </c>
      <c r="V514" s="378">
        <f t="shared" si="629"/>
      </c>
      <c r="W514" s="368">
        <v>2709.6000000000004</v>
      </c>
      <c r="X514" s="378">
        <f t="shared" si="687"/>
      </c>
      <c r="Y514" s="385">
        <f t="shared" si="821"/>
      </c>
      <c r="Z514" s="378">
        <f t="shared" si="955"/>
      </c>
      <c r="AA514" s="378">
        <f>W514/(F514+500)</f>
      </c>
      <c r="AB514" s="382">
        <v>0</v>
      </c>
      <c r="AC514" s="382">
        <v>0</v>
      </c>
      <c r="AD514" s="385">
        <f t="shared" si="472"/>
      </c>
      <c r="AE514" s="378">
        <f>(W514-AC514)/(F514+500)</f>
      </c>
      <c r="AF514" s="378" t="s">
        <v>371</v>
      </c>
    </row>
    <row customHeight="true" ht="22.61904761904762" r="515">
      <c r="A515" s="419"/>
      <c r="B515" s="422"/>
      <c r="C515" s="420"/>
      <c r="D515" s="379" t="s">
        <v>372</v>
      </c>
      <c r="E515" s="382">
        <v>1844.22</v>
      </c>
      <c r="F515" s="381"/>
      <c r="G515" s="382">
        <v>12962</v>
      </c>
      <c r="H515" s="382">
        <v>655</v>
      </c>
      <c r="I515" s="383">
        <f t="shared" si="145"/>
      </c>
      <c r="J515" s="368">
        <f t="shared" si="263"/>
      </c>
      <c r="K515" s="382">
        <v>47</v>
      </c>
      <c r="L515" s="368">
        <f t="shared" si="564"/>
      </c>
      <c r="M515" s="382">
        <v>2</v>
      </c>
      <c r="N515" s="384">
        <f t="shared" si="368"/>
      </c>
      <c r="O515" s="382">
        <v>0</v>
      </c>
      <c r="P515" s="384">
        <f t="shared" si="1047"/>
      </c>
      <c r="Q515" s="385"/>
      <c r="R515" s="382"/>
      <c r="S515" s="385"/>
      <c r="T515" s="382"/>
      <c r="U515" s="386"/>
      <c r="V515" s="378"/>
      <c r="W515" s="368"/>
      <c r="X515" s="378"/>
      <c r="Y515" s="385"/>
      <c r="Z515" s="378"/>
      <c r="AA515" s="378"/>
      <c r="AB515" s="382"/>
      <c r="AC515" s="382"/>
      <c r="AD515" s="385"/>
      <c r="AE515" s="378"/>
      <c r="AF515" s="421" t="s">
        <v>373</v>
      </c>
    </row>
    <row customHeight="true" ht="22.61904761904762" r="516">
      <c r="A516" s="419"/>
      <c r="B516" s="422" t="s">
        <v>379</v>
      </c>
      <c r="C516" s="420" t="s">
        <v>369</v>
      </c>
      <c r="D516" s="379" t="s">
        <v>370</v>
      </c>
      <c r="E516" s="382">
        <v>271.1</v>
      </c>
      <c r="F516" s="381">
        <f>E516+E517</f>
      </c>
      <c r="G516" s="382">
        <v>922</v>
      </c>
      <c r="H516" s="382">
        <v>53</v>
      </c>
      <c r="I516" s="383">
        <f t="shared" si="145"/>
      </c>
      <c r="J516" s="368">
        <f t="shared" si="263"/>
      </c>
      <c r="K516" s="382">
        <v>4</v>
      </c>
      <c r="L516" s="368">
        <f t="shared" si="564"/>
      </c>
      <c r="M516" s="382">
        <v>0</v>
      </c>
      <c r="N516" s="384">
        <f t="shared" si="368"/>
      </c>
      <c r="O516" s="382">
        <v>0</v>
      </c>
      <c r="P516" s="384">
        <f t="shared" si="1047"/>
      </c>
      <c r="Q516" s="385">
        <f>(M516+M517)/(O516+O517)</f>
      </c>
      <c r="R516" s="382">
        <v>8</v>
      </c>
      <c r="S516" s="385">
        <f>(O516+O517)/(K516+K517)</f>
      </c>
      <c r="T516" s="382">
        <v>3</v>
      </c>
      <c r="U516" s="386">
        <f>F516/T516</f>
      </c>
      <c r="V516" s="378">
        <f>(F516+4*500)/T516</f>
      </c>
      <c r="W516" s="368">
        <v>1646.3999999999996</v>
      </c>
      <c r="X516" s="378">
        <f>W516/T516</f>
      </c>
      <c r="Y516" s="385">
        <f>T516/R516</f>
      </c>
      <c r="Z516" s="378">
        <f>W516/F516</f>
      </c>
      <c r="AA516" s="378">
        <f>W516/(F516+500)</f>
      </c>
      <c r="AB516" s="382">
        <v>2</v>
      </c>
      <c r="AC516" s="382">
        <v>1274.4</v>
      </c>
      <c r="AD516" s="385">
        <f>AB516/T516</f>
      </c>
      <c r="AE516" s="378">
        <f>(W516-AC516)/(F516+500)</f>
      </c>
      <c r="AF516" s="378" t="s">
        <v>371</v>
      </c>
    </row>
    <row customHeight="true" ht="22.61904761904762" r="517">
      <c r="A517" s="419"/>
      <c r="B517" s="422"/>
      <c r="C517" s="420"/>
      <c r="D517" s="379" t="s">
        <v>372</v>
      </c>
      <c r="E517" s="382">
        <v>1278.16</v>
      </c>
      <c r="F517" s="381"/>
      <c r="G517" s="382">
        <v>11163</v>
      </c>
      <c r="H517" s="423">
        <v>488</v>
      </c>
      <c r="I517" s="383">
        <f t="shared" si="145"/>
      </c>
      <c r="J517" s="368">
        <f t="shared" si="263"/>
      </c>
      <c r="K517" s="382">
        <v>25</v>
      </c>
      <c r="L517" s="368">
        <f t="shared" si="564"/>
      </c>
      <c r="M517" s="382">
        <v>3</v>
      </c>
      <c r="N517" s="384">
        <f t="shared" si="368"/>
      </c>
      <c r="O517" s="382">
        <v>0</v>
      </c>
      <c r="P517" s="384">
        <f t="shared" si="1047"/>
      </c>
      <c r="Q517" s="385"/>
      <c r="R517" s="382"/>
      <c r="S517" s="385"/>
      <c r="T517" s="382"/>
      <c r="U517" s="386"/>
      <c r="V517" s="378"/>
      <c r="W517" s="368"/>
      <c r="X517" s="378"/>
      <c r="Y517" s="385"/>
      <c r="Z517" s="378"/>
      <c r="AA517" s="378"/>
      <c r="AB517" s="382"/>
      <c r="AC517" s="382"/>
      <c r="AD517" s="385"/>
      <c r="AE517" s="378"/>
      <c r="AF517" s="421" t="s">
        <v>373</v>
      </c>
    </row>
    <row customHeight="true" ht="22.61904761904762" r="518">
      <c r="A518" s="419"/>
      <c r="B518" s="407" t="s">
        <v>381</v>
      </c>
      <c r="C518" s="420" t="s">
        <v>369</v>
      </c>
      <c r="D518" s="379" t="s">
        <v>370</v>
      </c>
      <c r="E518" s="382">
        <v>290.71</v>
      </c>
      <c r="F518" s="381">
        <f>E518+E519</f>
      </c>
      <c r="G518" s="382">
        <v>1191</v>
      </c>
      <c r="H518" s="382">
        <v>41</v>
      </c>
      <c r="I518" s="383">
        <f t="shared" si="145"/>
      </c>
      <c r="J518" s="368">
        <f t="shared" si="263"/>
      </c>
      <c r="K518" s="382">
        <v>4</v>
      </c>
      <c r="L518" s="368">
        <f t="shared" si="564"/>
      </c>
      <c r="M518" s="382">
        <v>0</v>
      </c>
      <c r="N518" s="384">
        <f t="shared" si="368"/>
      </c>
      <c r="O518" s="382">
        <v>0</v>
      </c>
      <c r="P518" s="384">
        <f t="shared" si="1047"/>
      </c>
      <c r="Q518" s="385">
        <f>(M518+M519)/(O518+O519)</f>
      </c>
      <c r="R518" s="382">
        <v>4</v>
      </c>
      <c r="S518" s="385">
        <f>(O518+O519)/(K518+K519)</f>
      </c>
      <c r="T518" s="382">
        <v>0</v>
      </c>
      <c r="U518" s="386">
        <f>F518/T518</f>
      </c>
      <c r="V518" s="378">
        <f>(F518+4*500)/T518</f>
      </c>
      <c r="W518" s="368">
        <v>0</v>
      </c>
      <c r="X518" s="378">
        <f>W518/T518</f>
      </c>
      <c r="Y518" s="385">
        <f>T518/R518</f>
      </c>
      <c r="Z518" s="378">
        <f>W518/F518</f>
      </c>
      <c r="AA518" s="378">
        <f>W518/(F518+500)</f>
      </c>
      <c r="AB518" s="382">
        <v>0</v>
      </c>
      <c r="AC518" s="382">
        <v>0</v>
      </c>
      <c r="AD518" s="385">
        <f>AB518/T518</f>
      </c>
      <c r="AE518" s="378">
        <f>(W518-AC518)/(F518+500)</f>
      </c>
      <c r="AF518" s="378" t="s">
        <v>371</v>
      </c>
    </row>
    <row customHeight="true" ht="22.61904761904762" r="519">
      <c r="A519" s="419"/>
      <c r="B519" s="407"/>
      <c r="C519" s="420"/>
      <c r="D519" s="379" t="s">
        <v>372</v>
      </c>
      <c r="E519" s="382">
        <v>1851</v>
      </c>
      <c r="F519" s="381"/>
      <c r="G519" s="382">
        <v>14375</v>
      </c>
      <c r="H519" s="423">
        <v>643</v>
      </c>
      <c r="I519" s="383">
        <f t="shared" si="145"/>
      </c>
      <c r="J519" s="368">
        <f t="shared" si="263"/>
      </c>
      <c r="K519" s="382">
        <v>15</v>
      </c>
      <c r="L519" s="368">
        <f t="shared" si="564"/>
      </c>
      <c r="M519" s="382">
        <v>0</v>
      </c>
      <c r="N519" s="384">
        <f t="shared" si="368"/>
      </c>
      <c r="O519" s="382">
        <v>0</v>
      </c>
      <c r="P519" s="384">
        <f t="shared" si="1047"/>
      </c>
      <c r="Q519" s="385"/>
      <c r="R519" s="382"/>
      <c r="S519" s="385"/>
      <c r="T519" s="382"/>
      <c r="U519" s="386"/>
      <c r="V519" s="378"/>
      <c r="W519" s="368"/>
      <c r="X519" s="378"/>
      <c r="Y519" s="385"/>
      <c r="Z519" s="378"/>
      <c r="AA519" s="378"/>
      <c r="AB519" s="382"/>
      <c r="AC519" s="382"/>
      <c r="AD519" s="385"/>
      <c r="AE519" s="378"/>
      <c r="AF519" s="421" t="s">
        <v>373</v>
      </c>
    </row>
    <row customHeight="true" ht="22.61904761904762" r="520">
      <c r="A520" s="419"/>
      <c r="B520" s="422" t="s">
        <v>382</v>
      </c>
      <c r="C520" s="420" t="s">
        <v>369</v>
      </c>
      <c r="D520" s="379" t="s">
        <v>370</v>
      </c>
      <c r="E520" s="382">
        <v>417.84</v>
      </c>
      <c r="F520" s="381">
        <f>E520+E521</f>
      </c>
      <c r="G520" s="382">
        <v>1157</v>
      </c>
      <c r="H520" s="382">
        <v>47</v>
      </c>
      <c r="I520" s="383">
        <f t="shared" si="145"/>
      </c>
      <c r="J520" s="368">
        <f t="shared" si="263"/>
      </c>
      <c r="K520" s="382">
        <v>5</v>
      </c>
      <c r="L520" s="368">
        <f t="shared" si="564"/>
      </c>
      <c r="M520" s="382">
        <v>0</v>
      </c>
      <c r="N520" s="384">
        <f t="shared" si="368"/>
      </c>
      <c r="O520" s="382">
        <v>0</v>
      </c>
      <c r="P520" s="384">
        <f t="shared" si="1047"/>
      </c>
      <c r="Q520" s="385">
        <f>(M520+M521)/(O520+O521)</f>
      </c>
      <c r="R520" s="382">
        <v>9</v>
      </c>
      <c r="S520" s="385">
        <f>(O520+O521)/(K520+K521)</f>
      </c>
      <c r="T520" s="382">
        <v>2</v>
      </c>
      <c r="U520" s="386">
        <f>F520/T520</f>
      </c>
      <c r="V520" s="378">
        <f>(F520+4*500)/T520</f>
      </c>
      <c r="W520" s="387">
        <v>2088</v>
      </c>
      <c r="X520" s="378">
        <f>W520/T520</f>
      </c>
      <c r="Y520" s="385">
        <f>T520/R520</f>
      </c>
      <c r="Z520" s="378">
        <f>W520/F520</f>
      </c>
      <c r="AA520" s="378">
        <f>W520/(F520+500)</f>
      </c>
      <c r="AB520" s="382">
        <v>0</v>
      </c>
      <c r="AC520" s="382">
        <v>0</v>
      </c>
      <c r="AD520" s="385">
        <f>AB520/T520</f>
      </c>
      <c r="AE520" s="378">
        <f>(W520-AC520)/(F520+500)</f>
      </c>
      <c r="AF520" s="378" t="s">
        <v>371</v>
      </c>
    </row>
    <row customHeight="true" ht="22.61904761904762" r="521">
      <c r="A521" s="419"/>
      <c r="B521" s="422"/>
      <c r="C521" s="420"/>
      <c r="D521" s="379" t="s">
        <v>372</v>
      </c>
      <c r="E521" s="382">
        <v>1043.92</v>
      </c>
      <c r="F521" s="381"/>
      <c r="G521" s="382">
        <v>10812</v>
      </c>
      <c r="H521" s="423">
        <v>484</v>
      </c>
      <c r="I521" s="383">
        <f t="shared" si="145"/>
      </c>
      <c r="J521" s="368">
        <f t="shared" si="263"/>
      </c>
      <c r="K521" s="382">
        <v>28</v>
      </c>
      <c r="L521" s="368">
        <f t="shared" si="564"/>
      </c>
      <c r="M521" s="382">
        <v>0</v>
      </c>
      <c r="N521" s="384">
        <f t="shared" si="368"/>
      </c>
      <c r="O521" s="382">
        <v>0</v>
      </c>
      <c r="P521" s="384">
        <f t="shared" si="1047"/>
      </c>
      <c r="Q521" s="385"/>
      <c r="R521" s="382"/>
      <c r="S521" s="385"/>
      <c r="T521" s="382"/>
      <c r="U521" s="386"/>
      <c r="V521" s="378"/>
      <c r="W521" s="387"/>
      <c r="X521" s="378"/>
      <c r="Y521" s="385"/>
      <c r="Z521" s="378"/>
      <c r="AA521" s="378"/>
      <c r="AB521" s="382"/>
      <c r="AC521" s="382"/>
      <c r="AD521" s="385"/>
      <c r="AE521" s="378"/>
      <c r="AF521" s="421" t="s">
        <v>373</v>
      </c>
    </row>
    <row customHeight="true" ht="22.61904761904762" r="522">
      <c r="A522" s="419"/>
      <c r="B522" s="370" t="s">
        <v>378</v>
      </c>
      <c r="C522" s="370"/>
      <c r="D522" s="370"/>
      <c r="E522" s="366">
        <f>SUM(E514:E521)</f>
      </c>
      <c r="F522" s="366">
        <f>SUM(F514:F521)</f>
      </c>
      <c r="G522" s="366">
        <f>SUM(G514:G521)</f>
      </c>
      <c r="H522" s="366">
        <f>SUM(H514:H521)</f>
      </c>
      <c r="I522" s="371">
        <f t="shared" si="145"/>
      </c>
      <c r="J522" s="367">
        <f t="shared" si="263"/>
      </c>
      <c r="K522" s="366">
        <f>SUM(K514:K521)</f>
      </c>
      <c r="L522" s="367">
        <f t="shared" si="564"/>
      </c>
      <c r="M522" s="366">
        <f>SUM(M514:M521)</f>
      </c>
      <c r="N522" s="372">
        <f t="shared" si="368"/>
      </c>
      <c r="O522" s="366">
        <f>SUM(O514:O521)</f>
      </c>
      <c r="P522" s="372">
        <f t="shared" si="1047"/>
      </c>
      <c r="Q522" s="373">
        <f>M522/O522</f>
      </c>
      <c r="R522" s="366">
        <f>SUM(R514:R521)</f>
      </c>
      <c r="S522" s="373">
        <f>(O522+O522)/(K522+K522)</f>
      </c>
      <c r="T522" s="366">
        <f>SUM(T514:T521)</f>
      </c>
      <c r="U522" s="374">
        <f t="shared" ref="U522:U523" si="54">F522/T522</f>
      </c>
      <c r="V522" s="375">
        <f t="shared" ref="V522:V523" si="630">(F522+4*500)/T522</f>
      </c>
      <c r="W522" s="367">
        <f>SUM(W514:W521)</f>
      </c>
      <c r="X522" s="376">
        <f t="shared" ref="X522:X523" si="688">W522/T522</f>
      </c>
      <c r="Y522" s="373">
        <f t="shared" ref="Y522:Y523" si="822">T522/R522</f>
      </c>
      <c r="Z522" s="375">
        <f t="shared" ref="Z522:Z523" si="956">W522/F522</f>
      </c>
      <c r="AA522" s="375">
        <f>W522/(F522+COUNT(W514:W521)*500)</f>
      </c>
      <c r="AB522" s="366">
        <f>SUM(AB514:AB521)</f>
      </c>
      <c r="AC522" s="366">
        <f>SUM(AC514:AC521)</f>
      </c>
      <c r="AD522" s="373">
        <f t="shared" ref="AD522:AD523" si="473">AB522/T522</f>
      </c>
      <c r="AE522" s="377">
        <f>(W522-AC522)/(F522+COUNT(W514:W521)*500)</f>
      </c>
      <c r="AF522" s="378"/>
    </row>
    <row customHeight="true" ht="22.61904761904762" r="523">
      <c r="A523" s="419"/>
      <c r="B523" s="422" t="s">
        <v>383</v>
      </c>
      <c r="C523" s="420" t="s">
        <v>396</v>
      </c>
      <c r="D523" s="379" t="s">
        <v>370</v>
      </c>
      <c r="E523" s="382">
        <v>158.62</v>
      </c>
      <c r="F523" s="381">
        <f>E523+E524</f>
      </c>
      <c r="G523" s="382">
        <v>616</v>
      </c>
      <c r="H523" s="382">
        <v>32</v>
      </c>
      <c r="I523" s="383">
        <f t="shared" si="145"/>
      </c>
      <c r="J523" s="368">
        <f t="shared" si="263"/>
      </c>
      <c r="K523" s="382">
        <v>1</v>
      </c>
      <c r="L523" s="368">
        <f t="shared" si="564"/>
      </c>
      <c r="M523" s="382">
        <v>0</v>
      </c>
      <c r="N523" s="384">
        <f t="shared" si="368"/>
      </c>
      <c r="O523" s="382">
        <v>0</v>
      </c>
      <c r="P523" s="384">
        <f t="shared" si="1047"/>
      </c>
      <c r="Q523" s="385">
        <f>(M523+M524)/(O523+O524)</f>
      </c>
      <c r="R523" s="382">
        <v>6</v>
      </c>
      <c r="S523" s="385">
        <f>(O523+O524)/(K523+K524)</f>
      </c>
      <c r="T523" s="382">
        <v>2</v>
      </c>
      <c r="U523" s="386">
        <f t="shared" si="54"/>
      </c>
      <c r="V523" s="378">
        <f t="shared" si="630"/>
      </c>
      <c r="W523" s="387">
        <v>2136</v>
      </c>
      <c r="X523" s="378">
        <f t="shared" si="688"/>
      </c>
      <c r="Y523" s="385">
        <f t="shared" si="822"/>
      </c>
      <c r="Z523" s="378">
        <f t="shared" si="956"/>
      </c>
      <c r="AA523" s="378">
        <f>W523/(F523+500)</f>
      </c>
      <c r="AB523" s="382">
        <v>0</v>
      </c>
      <c r="AC523" s="382">
        <v>0</v>
      </c>
      <c r="AD523" s="385">
        <f t="shared" si="473"/>
      </c>
      <c r="AE523" s="378">
        <f>(W523-AC523)/(F523+500)</f>
      </c>
      <c r="AF523" s="378" t="s">
        <v>371</v>
      </c>
    </row>
    <row customHeight="true" ht="22.61904761904762" r="524">
      <c r="A524" s="419"/>
      <c r="B524" s="422"/>
      <c r="C524" s="420"/>
      <c r="D524" s="379" t="s">
        <v>372</v>
      </c>
      <c r="E524" s="382">
        <v>1163.28</v>
      </c>
      <c r="F524" s="381"/>
      <c r="G524" s="382">
        <v>8161</v>
      </c>
      <c r="H524" s="382">
        <v>496</v>
      </c>
      <c r="I524" s="383">
        <f t="shared" si="145"/>
      </c>
      <c r="J524" s="368">
        <f t="shared" si="263"/>
      </c>
      <c r="K524" s="382">
        <v>38</v>
      </c>
      <c r="L524" s="368">
        <f t="shared" si="564"/>
      </c>
      <c r="M524" s="382">
        <v>2</v>
      </c>
      <c r="N524" s="384">
        <f t="shared" si="368"/>
      </c>
      <c r="O524" s="382">
        <v>0</v>
      </c>
      <c r="P524" s="384">
        <f t="shared" si="1047"/>
      </c>
      <c r="Q524" s="385"/>
      <c r="R524" s="382"/>
      <c r="S524" s="385"/>
      <c r="T524" s="382"/>
      <c r="U524" s="386"/>
      <c r="V524" s="378"/>
      <c r="W524" s="387"/>
      <c r="X524" s="378"/>
      <c r="Y524" s="385"/>
      <c r="Z524" s="378"/>
      <c r="AA524" s="378"/>
      <c r="AB524" s="382"/>
      <c r="AC524" s="382"/>
      <c r="AD524" s="385"/>
      <c r="AE524" s="378"/>
      <c r="AF524" s="421" t="s">
        <v>373</v>
      </c>
    </row>
    <row customHeight="true" ht="22.61904761904762" r="525">
      <c r="A525" s="419"/>
      <c r="B525" s="422" t="s">
        <v>385</v>
      </c>
      <c r="C525" s="420" t="s">
        <v>396</v>
      </c>
      <c r="D525" s="379" t="s">
        <v>370</v>
      </c>
      <c r="E525" s="380">
        <v>90.91</v>
      </c>
      <c r="F525" s="381">
        <f>E525+E526</f>
      </c>
      <c r="G525" s="380">
        <v>546</v>
      </c>
      <c r="H525" s="382">
        <v>29</v>
      </c>
      <c r="I525" s="383">
        <f t="shared" si="145"/>
      </c>
      <c r="J525" s="368">
        <f t="shared" si="263"/>
      </c>
      <c r="K525" s="382">
        <v>0</v>
      </c>
      <c r="L525" s="368">
        <f t="shared" si="564"/>
      </c>
      <c r="M525" s="382">
        <v>0</v>
      </c>
      <c r="N525" s="384">
        <f t="shared" si="368"/>
      </c>
      <c r="O525" s="382">
        <v>0</v>
      </c>
      <c r="P525" s="384">
        <f t="shared" si="1047"/>
      </c>
      <c r="Q525" s="385">
        <f>(M525+M526)/(O525+O526)</f>
      </c>
      <c r="R525" s="382">
        <v>4</v>
      </c>
      <c r="S525" s="385">
        <f>(O525+O526)/(K525+K526)</f>
      </c>
      <c r="T525" s="382">
        <v>1</v>
      </c>
      <c r="U525" s="386">
        <f>F525/T525</f>
      </c>
      <c r="V525" s="378">
        <f>(F525+4*500)/T525</f>
      </c>
      <c r="W525" s="387">
        <v>1344</v>
      </c>
      <c r="X525" s="378">
        <f>W525/T525</f>
      </c>
      <c r="Y525" s="385">
        <f>T525/R525</f>
      </c>
      <c r="Z525" s="378">
        <f>W525/F525</f>
      </c>
      <c r="AA525" s="378">
        <f>W525/(F525+500)</f>
      </c>
      <c r="AB525" s="382">
        <v>0</v>
      </c>
      <c r="AC525" s="382">
        <v>0</v>
      </c>
      <c r="AD525" s="385">
        <f>AB525/T525</f>
      </c>
      <c r="AE525" s="378">
        <f>(W525-AC525)/(F525+500)</f>
      </c>
      <c r="AF525" s="378" t="s">
        <v>371</v>
      </c>
    </row>
    <row customHeight="true" ht="22.61904761904762" r="526">
      <c r="A526" s="419"/>
      <c r="B526" s="422"/>
      <c r="C526" s="420"/>
      <c r="D526" s="379" t="s">
        <v>372</v>
      </c>
      <c r="E526" s="382">
        <v>1254.91</v>
      </c>
      <c r="F526" s="381"/>
      <c r="G526" s="380">
        <v>8955</v>
      </c>
      <c r="H526" s="382">
        <v>499</v>
      </c>
      <c r="I526" s="383">
        <f t="shared" si="145"/>
      </c>
      <c r="J526" s="368">
        <f t="shared" si="263"/>
      </c>
      <c r="K526" s="382">
        <v>32</v>
      </c>
      <c r="L526" s="368">
        <f t="shared" si="564"/>
      </c>
      <c r="M526" s="382">
        <v>1</v>
      </c>
      <c r="N526" s="384">
        <f t="shared" si="368"/>
      </c>
      <c r="O526" s="382">
        <v>0</v>
      </c>
      <c r="P526" s="384">
        <f t="shared" si="1047"/>
      </c>
      <c r="Q526" s="385"/>
      <c r="R526" s="382"/>
      <c r="S526" s="385"/>
      <c r="T526" s="382"/>
      <c r="U526" s="386"/>
      <c r="V526" s="378"/>
      <c r="W526" s="387"/>
      <c r="X526" s="378"/>
      <c r="Y526" s="385"/>
      <c r="Z526" s="378"/>
      <c r="AA526" s="378"/>
      <c r="AB526" s="382"/>
      <c r="AC526" s="382"/>
      <c r="AD526" s="385"/>
      <c r="AE526" s="378"/>
      <c r="AF526" s="421" t="s">
        <v>373</v>
      </c>
    </row>
    <row customHeight="true" ht="22.61904761904762" r="527">
      <c r="A527" s="419"/>
      <c r="B527" s="422" t="s">
        <v>386</v>
      </c>
      <c r="C527" s="420" t="s">
        <v>396</v>
      </c>
      <c r="D527" s="379" t="s">
        <v>370</v>
      </c>
      <c r="E527" s="380">
        <v>143.27</v>
      </c>
      <c r="F527" s="381">
        <f>E527+E528</f>
      </c>
      <c r="G527" s="380">
        <v>840</v>
      </c>
      <c r="H527" s="382">
        <v>52</v>
      </c>
      <c r="I527" s="383">
        <f t="shared" si="145"/>
      </c>
      <c r="J527" s="368">
        <f t="shared" si="263"/>
      </c>
      <c r="K527" s="382">
        <v>3</v>
      </c>
      <c r="L527" s="368">
        <f t="shared" si="564"/>
      </c>
      <c r="M527" s="382">
        <v>0</v>
      </c>
      <c r="N527" s="384">
        <f t="shared" si="368"/>
      </c>
      <c r="O527" s="382">
        <v>0</v>
      </c>
      <c r="P527" s="384">
        <f t="shared" si="1047"/>
      </c>
      <c r="Q527" s="385">
        <f>(M527+M528)/(O527+O528)</f>
      </c>
      <c r="R527" s="382">
        <v>7</v>
      </c>
      <c r="S527" s="385">
        <f>(O527+O528)/(K527+K528)</f>
      </c>
      <c r="T527" s="382">
        <v>4</v>
      </c>
      <c r="U527" s="386">
        <f>F527/T527</f>
      </c>
      <c r="V527" s="378">
        <f>(F527+4*500)/T527</f>
      </c>
      <c r="W527" s="368">
        <v>3336</v>
      </c>
      <c r="X527" s="378">
        <f>W527/T527</f>
      </c>
      <c r="Y527" s="385">
        <f>T527/R527</f>
      </c>
      <c r="Z527" s="378">
        <f>W527/F527</f>
      </c>
      <c r="AA527" s="378">
        <f>W527/(F527+500)</f>
      </c>
      <c r="AB527" s="382">
        <v>2</v>
      </c>
      <c r="AC527" s="382">
        <v>685.2</v>
      </c>
      <c r="AD527" s="385">
        <f>AB527/T527</f>
      </c>
      <c r="AE527" s="378">
        <f>(W527-AC527)/(F527+500)</f>
      </c>
      <c r="AF527" s="378" t="s">
        <v>387</v>
      </c>
    </row>
    <row customHeight="true" ht="22.61904761904762" r="528">
      <c r="A528" s="419"/>
      <c r="B528" s="422"/>
      <c r="C528" s="420"/>
      <c r="D528" s="379" t="s">
        <v>372</v>
      </c>
      <c r="E528" s="380">
        <v>1500.49</v>
      </c>
      <c r="F528" s="381"/>
      <c r="G528" s="380">
        <v>12934</v>
      </c>
      <c r="H528" s="423">
        <v>608</v>
      </c>
      <c r="I528" s="383">
        <f t="shared" si="145"/>
      </c>
      <c r="J528" s="368">
        <f t="shared" si="263"/>
      </c>
      <c r="K528" s="382">
        <v>37</v>
      </c>
      <c r="L528" s="368">
        <f t="shared" si="564"/>
      </c>
      <c r="M528" s="382">
        <v>3</v>
      </c>
      <c r="N528" s="384">
        <f t="shared" si="368"/>
      </c>
      <c r="O528" s="382">
        <v>0</v>
      </c>
      <c r="P528" s="384">
        <f t="shared" si="1047"/>
      </c>
      <c r="Q528" s="385"/>
      <c r="R528" s="382"/>
      <c r="S528" s="385"/>
      <c r="T528" s="382"/>
      <c r="U528" s="386"/>
      <c r="V528" s="378"/>
      <c r="W528" s="368"/>
      <c r="X528" s="378"/>
      <c r="Y528" s="385"/>
      <c r="Z528" s="378"/>
      <c r="AA528" s="378"/>
      <c r="AB528" s="382"/>
      <c r="AC528" s="382"/>
      <c r="AD528" s="385"/>
      <c r="AE528" s="378"/>
      <c r="AF528" s="378" t="s">
        <v>388</v>
      </c>
    </row>
    <row customHeight="true" ht="22.61904761904762" r="529">
      <c r="A529" s="419"/>
      <c r="B529" s="422" t="s">
        <v>389</v>
      </c>
      <c r="C529" s="420" t="s">
        <v>396</v>
      </c>
      <c r="D529" s="379" t="s">
        <v>370</v>
      </c>
      <c r="E529" s="382">
        <v>211.46</v>
      </c>
      <c r="F529" s="381">
        <f>E529+E530</f>
      </c>
      <c r="G529" s="380">
        <v>962</v>
      </c>
      <c r="H529" s="382">
        <v>47</v>
      </c>
      <c r="I529" s="383">
        <f t="shared" si="145"/>
      </c>
      <c r="J529" s="368">
        <f t="shared" si="263"/>
      </c>
      <c r="K529" s="382">
        <v>2</v>
      </c>
      <c r="L529" s="368">
        <f t="shared" si="564"/>
      </c>
      <c r="M529" s="382">
        <v>0</v>
      </c>
      <c r="N529" s="384">
        <f t="shared" si="368"/>
      </c>
      <c r="O529" s="382">
        <v>0</v>
      </c>
      <c r="P529" s="384">
        <f t="shared" si="1047"/>
      </c>
      <c r="Q529" s="385">
        <f>(M529+M530)/(O529+O530)</f>
      </c>
      <c r="R529" s="382">
        <v>11</v>
      </c>
      <c r="S529" s="385">
        <f>(O529+O530)/(K529+K530)</f>
      </c>
      <c r="T529" s="382">
        <v>4</v>
      </c>
      <c r="U529" s="386">
        <f>F529/T529</f>
      </c>
      <c r="V529" s="378">
        <f>(F529+4*500)/T529</f>
      </c>
      <c r="W529" s="368">
        <v>5521.200000000001</v>
      </c>
      <c r="X529" s="378">
        <f>W529/T529</f>
      </c>
      <c r="Y529" s="385">
        <f>T529/R529</f>
      </c>
      <c r="Z529" s="378">
        <f>W529/F529</f>
      </c>
      <c r="AA529" s="378">
        <f>W529/(F529+500)</f>
      </c>
      <c r="AB529" s="382">
        <v>0</v>
      </c>
      <c r="AC529" s="382">
        <v>0</v>
      </c>
      <c r="AD529" s="385">
        <f>AB529/T529</f>
      </c>
      <c r="AE529" s="378">
        <f>(W529-AC529)/(F529+500)</f>
      </c>
      <c r="AF529" s="378" t="s">
        <v>387</v>
      </c>
    </row>
    <row customHeight="true" ht="22.61904761904762" r="530">
      <c r="A530" s="419"/>
      <c r="B530" s="422"/>
      <c r="C530" s="420"/>
      <c r="D530" s="379" t="s">
        <v>372</v>
      </c>
      <c r="E530" s="380">
        <v>1965.59</v>
      </c>
      <c r="F530" s="381"/>
      <c r="G530" s="380">
        <v>17691</v>
      </c>
      <c r="H530" s="423">
        <v>751</v>
      </c>
      <c r="I530" s="383">
        <f t="shared" si="145"/>
      </c>
      <c r="J530" s="368">
        <f t="shared" si="263"/>
      </c>
      <c r="K530" s="382">
        <v>47</v>
      </c>
      <c r="L530" s="368">
        <f t="shared" si="564"/>
      </c>
      <c r="M530" s="382">
        <v>4</v>
      </c>
      <c r="N530" s="384">
        <f t="shared" si="368"/>
      </c>
      <c r="O530" s="382">
        <v>0</v>
      </c>
      <c r="P530" s="384">
        <f t="shared" si="1047"/>
      </c>
      <c r="Q530" s="385"/>
      <c r="R530" s="382"/>
      <c r="S530" s="385"/>
      <c r="T530" s="382"/>
      <c r="U530" s="386"/>
      <c r="V530" s="378"/>
      <c r="W530" s="368"/>
      <c r="X530" s="378"/>
      <c r="Y530" s="385"/>
      <c r="Z530" s="378"/>
      <c r="AA530" s="378"/>
      <c r="AB530" s="382"/>
      <c r="AC530" s="382"/>
      <c r="AD530" s="385"/>
      <c r="AE530" s="378"/>
      <c r="AF530" s="378" t="s">
        <v>388</v>
      </c>
    </row>
    <row customHeight="true" ht="22.61904761904762" r="531">
      <c r="A531" s="419"/>
      <c r="B531" s="370" t="s">
        <v>378</v>
      </c>
      <c r="C531" s="370"/>
      <c r="D531" s="370"/>
      <c r="E531" s="366">
        <f>SUM(E523:E530)</f>
      </c>
      <c r="F531" s="366">
        <f>SUM(F523:F530)</f>
      </c>
      <c r="G531" s="366">
        <f>SUM(G523:G530)</f>
      </c>
      <c r="H531" s="366">
        <f>SUM(H523:H530)</f>
      </c>
      <c r="I531" s="371">
        <f t="shared" si="145"/>
      </c>
      <c r="J531" s="367">
        <f t="shared" si="263"/>
      </c>
      <c r="K531" s="366">
        <f>SUM(K523:K530)</f>
      </c>
      <c r="L531" s="367">
        <f t="shared" si="564"/>
      </c>
      <c r="M531" s="366">
        <f>SUM(M523:M530)</f>
      </c>
      <c r="N531" s="372">
        <f t="shared" si="368"/>
      </c>
      <c r="O531" s="366">
        <f>SUM(O523:O530)</f>
      </c>
      <c r="P531" s="372">
        <f t="shared" si="1047"/>
      </c>
      <c r="Q531" s="373">
        <f>M531/O531</f>
      </c>
      <c r="R531" s="366">
        <f>SUM(R523:R530)</f>
      </c>
      <c r="S531" s="373">
        <f>(O531+O531)/(K531+K531)</f>
      </c>
      <c r="T531" s="366">
        <f>SUM(T523:T530)</f>
      </c>
      <c r="U531" s="374">
        <f t="shared" ref="U531:U532" si="55">F531/T531</f>
      </c>
      <c r="V531" s="375">
        <f t="shared" ref="V531:V532" si="631">(F531+4*500)/T531</f>
      </c>
      <c r="W531" s="367">
        <f>SUM(W523:W530)</f>
      </c>
      <c r="X531" s="376">
        <f t="shared" ref="X531:X532" si="689">W531/T531</f>
      </c>
      <c r="Y531" s="373">
        <f t="shared" ref="Y531:Y532" si="823">T531/R531</f>
      </c>
      <c r="Z531" s="375">
        <f t="shared" ref="Z531:Z532" si="957">W531/F531</f>
      </c>
      <c r="AA531" s="375">
        <f>W531/(F531+COUNT(W523:W530)*500)</f>
      </c>
      <c r="AB531" s="366">
        <f>SUM(AB523:AB530)</f>
      </c>
      <c r="AC531" s="366">
        <f>SUM(AC523:AC530)</f>
      </c>
      <c r="AD531" s="373">
        <f t="shared" ref="AD531:AD532" si="474">AB531/T531</f>
      </c>
      <c r="AE531" s="377">
        <f>(W531-AC531)/(F531+COUNT(W523:W530)*500)</f>
      </c>
      <c r="AF531" s="378"/>
    </row>
    <row customHeight="true" ht="22.61904761904762" r="532">
      <c r="A532" s="419"/>
      <c r="B532" s="422" t="s">
        <v>390</v>
      </c>
      <c r="C532" s="420" t="s">
        <v>380</v>
      </c>
      <c r="D532" s="379" t="s">
        <v>370</v>
      </c>
      <c r="E532" s="380">
        <v>212.97</v>
      </c>
      <c r="F532" s="381">
        <f>E532+E533</f>
      </c>
      <c r="G532" s="382">
        <v>893</v>
      </c>
      <c r="H532" s="382">
        <v>39</v>
      </c>
      <c r="I532" s="383">
        <f t="shared" si="145"/>
      </c>
      <c r="J532" s="368">
        <f t="shared" si="263"/>
      </c>
      <c r="K532" s="382">
        <v>4</v>
      </c>
      <c r="L532" s="368">
        <f t="shared" si="564"/>
      </c>
      <c r="M532" s="382">
        <v>1</v>
      </c>
      <c r="N532" s="384">
        <f t="shared" si="368"/>
      </c>
      <c r="O532" s="382">
        <v>0</v>
      </c>
      <c r="P532" s="384">
        <f t="shared" si="1047"/>
      </c>
      <c r="Q532" s="385">
        <f>(M532+M533)/(O532+O533)</f>
      </c>
      <c r="R532" s="382">
        <v>12</v>
      </c>
      <c r="S532" s="385">
        <f>(O532+O533)/(K532+K533)</f>
      </c>
      <c r="T532" s="382">
        <v>7</v>
      </c>
      <c r="U532" s="386">
        <f t="shared" si="55"/>
      </c>
      <c r="V532" s="378">
        <f t="shared" si="631"/>
      </c>
      <c r="W532" s="387">
        <v>5941.200000000001</v>
      </c>
      <c r="X532" s="378">
        <f t="shared" si="689"/>
      </c>
      <c r="Y532" s="385">
        <f t="shared" si="823"/>
      </c>
      <c r="Z532" s="378">
        <f t="shared" si="957"/>
      </c>
      <c r="AA532" s="378">
        <f>W532/(F532+500)</f>
      </c>
      <c r="AB532" s="382">
        <v>4</v>
      </c>
      <c r="AC532" s="382">
        <v>1600.8</v>
      </c>
      <c r="AD532" s="385">
        <f t="shared" si="474"/>
      </c>
      <c r="AE532" s="378">
        <f>(W532-AC532)/(F532+500)</f>
      </c>
      <c r="AF532" s="378" t="s">
        <v>387</v>
      </c>
    </row>
    <row customHeight="true" ht="22.61904761904762" r="533">
      <c r="A533" s="419"/>
      <c r="B533" s="422"/>
      <c r="C533" s="420"/>
      <c r="D533" s="379" t="s">
        <v>372</v>
      </c>
      <c r="E533" s="382">
        <v>3031.62</v>
      </c>
      <c r="F533" s="381"/>
      <c r="G533" s="382">
        <v>26652</v>
      </c>
      <c r="H533" s="382">
        <v>1384</v>
      </c>
      <c r="I533" s="383">
        <f t="shared" si="145"/>
      </c>
      <c r="J533" s="368">
        <f t="shared" si="263"/>
      </c>
      <c r="K533" s="382">
        <v>82</v>
      </c>
      <c r="L533" s="368">
        <f t="shared" si="564"/>
      </c>
      <c r="M533" s="382">
        <v>5</v>
      </c>
      <c r="N533" s="384">
        <f t="shared" si="368"/>
      </c>
      <c r="O533" s="382">
        <v>0</v>
      </c>
      <c r="P533" s="384">
        <f t="shared" si="1047"/>
      </c>
      <c r="Q533" s="385"/>
      <c r="R533" s="382"/>
      <c r="S533" s="385"/>
      <c r="T533" s="382"/>
      <c r="U533" s="386"/>
      <c r="V533" s="378"/>
      <c r="W533" s="387"/>
      <c r="X533" s="378"/>
      <c r="Y533" s="385"/>
      <c r="Z533" s="378"/>
      <c r="AA533" s="378"/>
      <c r="AB533" s="382"/>
      <c r="AC533" s="382"/>
      <c r="AD533" s="385"/>
      <c r="AE533" s="378"/>
      <c r="AF533" s="378" t="s">
        <v>388</v>
      </c>
    </row>
    <row customHeight="true" ht="22.61904761904762" r="534">
      <c r="A534" s="419"/>
      <c r="B534" s="422" t="s">
        <v>392</v>
      </c>
      <c r="C534" s="420" t="s">
        <v>380</v>
      </c>
      <c r="D534" s="379" t="s">
        <v>370</v>
      </c>
      <c r="E534" s="382">
        <v>160.32</v>
      </c>
      <c r="F534" s="381">
        <f>E534+E535</f>
      </c>
      <c r="G534" s="382">
        <v>793</v>
      </c>
      <c r="H534" s="382">
        <v>33</v>
      </c>
      <c r="I534" s="383">
        <f t="shared" si="145"/>
      </c>
      <c r="J534" s="368">
        <f t="shared" si="263"/>
      </c>
      <c r="K534" s="382">
        <v>1</v>
      </c>
      <c r="L534" s="368">
        <f t="shared" si="564"/>
      </c>
      <c r="M534" s="382">
        <v>0</v>
      </c>
      <c r="N534" s="384">
        <f t="shared" si="368"/>
      </c>
      <c r="O534" s="382">
        <v>0</v>
      </c>
      <c r="P534" s="384">
        <f t="shared" si="1047"/>
      </c>
      <c r="Q534" s="385">
        <f>(M534+M535)/(O534+O535)</f>
      </c>
      <c r="R534" s="382">
        <v>7</v>
      </c>
      <c r="S534" s="385">
        <f>(O534+O535)/(K534+K535)</f>
      </c>
      <c r="T534" s="382">
        <v>2</v>
      </c>
      <c r="U534" s="386">
        <f>F534/T534</f>
      </c>
      <c r="V534" s="378">
        <f>(F534+4*500)/T534</f>
      </c>
      <c r="W534" s="387">
        <v>840</v>
      </c>
      <c r="X534" s="378">
        <f>W534/T534</f>
      </c>
      <c r="Y534" s="385">
        <f>T534/R534</f>
      </c>
      <c r="Z534" s="378">
        <f>W534/F534</f>
      </c>
      <c r="AA534" s="378">
        <f>W534/(F534+500)</f>
      </c>
      <c r="AB534" s="382">
        <v>0</v>
      </c>
      <c r="AC534" s="382">
        <v>0</v>
      </c>
      <c r="AD534" s="385">
        <f>AB534/T534</f>
      </c>
      <c r="AE534" s="378">
        <f>(W534-AC534)/(F534+500)</f>
      </c>
      <c r="AF534" s="378" t="s">
        <v>387</v>
      </c>
    </row>
    <row customHeight="true" ht="22.61904761904762" r="535">
      <c r="A535" s="419"/>
      <c r="B535" s="422"/>
      <c r="C535" s="420"/>
      <c r="D535" s="379" t="s">
        <v>372</v>
      </c>
      <c r="E535" s="382">
        <v>2624.92</v>
      </c>
      <c r="F535" s="381"/>
      <c r="G535" s="382">
        <v>27070</v>
      </c>
      <c r="H535" s="382">
        <v>1300</v>
      </c>
      <c r="I535" s="383">
        <f t="shared" si="145"/>
      </c>
      <c r="J535" s="368">
        <f t="shared" si="263"/>
      </c>
      <c r="K535" s="382">
        <v>76</v>
      </c>
      <c r="L535" s="368">
        <f t="shared" si="564"/>
      </c>
      <c r="M535" s="382">
        <v>2</v>
      </c>
      <c r="N535" s="384">
        <f t="shared" si="368"/>
      </c>
      <c r="O535" s="382">
        <v>0</v>
      </c>
      <c r="P535" s="384">
        <f t="shared" si="1047"/>
      </c>
      <c r="Q535" s="385"/>
      <c r="R535" s="382"/>
      <c r="S535" s="385"/>
      <c r="T535" s="382"/>
      <c r="U535" s="386"/>
      <c r="V535" s="378"/>
      <c r="W535" s="387"/>
      <c r="X535" s="378"/>
      <c r="Y535" s="385"/>
      <c r="Z535" s="378"/>
      <c r="AA535" s="378"/>
      <c r="AB535" s="382"/>
      <c r="AC535" s="382"/>
      <c r="AD535" s="385"/>
      <c r="AE535" s="378"/>
      <c r="AF535" s="378" t="s">
        <v>388</v>
      </c>
    </row>
    <row customHeight="true" ht="22.61904761904762" r="536">
      <c r="A536" s="419"/>
      <c r="B536" s="422" t="s">
        <v>393</v>
      </c>
      <c r="C536" s="420" t="s">
        <v>380</v>
      </c>
      <c r="D536" s="379" t="s">
        <v>370</v>
      </c>
      <c r="E536" s="382">
        <v>362.11</v>
      </c>
      <c r="F536" s="381">
        <f>E536+E537</f>
      </c>
      <c r="G536" s="382">
        <v>1337</v>
      </c>
      <c r="H536" s="382">
        <v>38</v>
      </c>
      <c r="I536" s="383">
        <f t="shared" si="145"/>
      </c>
      <c r="J536" s="368">
        <f t="shared" si="263"/>
      </c>
      <c r="K536" s="382">
        <v>3</v>
      </c>
      <c r="L536" s="368">
        <f t="shared" si="564"/>
      </c>
      <c r="M536" s="382">
        <v>0</v>
      </c>
      <c r="N536" s="384">
        <f t="shared" si="368"/>
      </c>
      <c r="O536" s="382">
        <v>0</v>
      </c>
      <c r="P536" s="384">
        <f t="shared" si="1047"/>
      </c>
      <c r="Q536" s="385">
        <f>(M536+M537)/(O536+O537)</f>
      </c>
      <c r="R536" s="382">
        <v>6</v>
      </c>
      <c r="S536" s="385">
        <f>(O536+O537)/(K536+K537)</f>
      </c>
      <c r="T536" s="382">
        <v>1</v>
      </c>
      <c r="U536" s="386">
        <f>F536/T536</f>
      </c>
      <c r="V536" s="378">
        <f>(F536+4*500)/T536</f>
      </c>
      <c r="W536" s="387">
        <v>2088</v>
      </c>
      <c r="X536" s="378">
        <f>W536/T536</f>
      </c>
      <c r="Y536" s="385">
        <f>T536/R536</f>
      </c>
      <c r="Z536" s="378">
        <f>W536/F536</f>
      </c>
      <c r="AA536" s="378">
        <f>W536/(F536+500)</f>
      </c>
      <c r="AB536" s="382">
        <v>0</v>
      </c>
      <c r="AC536" s="382">
        <v>0</v>
      </c>
      <c r="AD536" s="385">
        <f>AB536/T536</f>
      </c>
      <c r="AE536" s="378">
        <f>(W536-AC536)/(F536+500)</f>
      </c>
      <c r="AF536" s="378" t="s">
        <v>387</v>
      </c>
    </row>
    <row customHeight="true" ht="22.61904761904762" r="537">
      <c r="A537" s="419"/>
      <c r="B537" s="422"/>
      <c r="C537" s="420"/>
      <c r="D537" s="379" t="s">
        <v>372</v>
      </c>
      <c r="E537" s="382">
        <v>2374.22</v>
      </c>
      <c r="F537" s="381"/>
      <c r="G537" s="382">
        <v>20910</v>
      </c>
      <c r="H537" s="382">
        <v>1095</v>
      </c>
      <c r="I537" s="383">
        <f t="shared" si="145"/>
      </c>
      <c r="J537" s="368">
        <f t="shared" si="263"/>
      </c>
      <c r="K537" s="382">
        <v>69</v>
      </c>
      <c r="L537" s="368">
        <f t="shared" si="564"/>
      </c>
      <c r="M537" s="382">
        <v>1</v>
      </c>
      <c r="N537" s="384">
        <f t="shared" si="368"/>
      </c>
      <c r="O537" s="382">
        <v>0</v>
      </c>
      <c r="P537" s="384">
        <f t="shared" si="1047"/>
      </c>
      <c r="Q537" s="385"/>
      <c r="R537" s="382"/>
      <c r="S537" s="385"/>
      <c r="T537" s="382"/>
      <c r="U537" s="386"/>
      <c r="V537" s="378"/>
      <c r="W537" s="387"/>
      <c r="X537" s="378"/>
      <c r="Y537" s="385"/>
      <c r="Z537" s="378"/>
      <c r="AA537" s="378"/>
      <c r="AB537" s="382"/>
      <c r="AC537" s="382"/>
      <c r="AD537" s="385"/>
      <c r="AE537" s="378"/>
      <c r="AF537" s="378" t="s">
        <v>388</v>
      </c>
    </row>
    <row customHeight="true" ht="22.61904761904762" r="538">
      <c r="A538" s="419"/>
      <c r="B538" s="422" t="s">
        <v>394</v>
      </c>
      <c r="C538" s="420" t="s">
        <v>380</v>
      </c>
      <c r="D538" s="379" t="s">
        <v>370</v>
      </c>
      <c r="E538" s="382">
        <v>303.06</v>
      </c>
      <c r="F538" s="381">
        <f>E538+E539</f>
      </c>
      <c r="G538" s="382">
        <v>1663</v>
      </c>
      <c r="H538" s="382">
        <v>59</v>
      </c>
      <c r="I538" s="383">
        <f t="shared" si="145"/>
      </c>
      <c r="J538" s="368">
        <f t="shared" si="263"/>
      </c>
      <c r="K538" s="382">
        <v>6</v>
      </c>
      <c r="L538" s="368">
        <f t="shared" si="564"/>
      </c>
      <c r="M538" s="382">
        <v>0</v>
      </c>
      <c r="N538" s="384">
        <f t="shared" si="368"/>
      </c>
      <c r="O538" s="382">
        <v>0</v>
      </c>
      <c r="P538" s="384">
        <f t="shared" si="1047"/>
      </c>
      <c r="Q538" s="385">
        <f>(M538+M539)/(O538+O539)</f>
      </c>
      <c r="R538" s="382">
        <v>4</v>
      </c>
      <c r="S538" s="385">
        <f>(O538+O539)/(K538+K539)</f>
      </c>
      <c r="T538" s="382">
        <v>0</v>
      </c>
      <c r="U538" s="386">
        <f>F538/T538</f>
      </c>
      <c r="V538" s="378">
        <f>(F538+4*500)/T538</f>
      </c>
      <c r="W538" s="387">
        <v>0</v>
      </c>
      <c r="X538" s="378">
        <f>W538/T538</f>
      </c>
      <c r="Y538" s="385">
        <f>T538/R538</f>
      </c>
      <c r="Z538" s="378">
        <f>W538/F538</f>
      </c>
      <c r="AA538" s="378">
        <f>W538/(F538+500)</f>
      </c>
      <c r="AB538" s="382">
        <v>0</v>
      </c>
      <c r="AC538" s="382">
        <v>0</v>
      </c>
      <c r="AD538" s="385">
        <f>AB538/T538</f>
      </c>
      <c r="AE538" s="378">
        <f>(W538-AC538)/(F538+500)</f>
      </c>
      <c r="AF538" s="378" t="s">
        <v>387</v>
      </c>
    </row>
    <row customHeight="true" ht="22.61904761904762" r="539">
      <c r="A539" s="419"/>
      <c r="B539" s="422"/>
      <c r="C539" s="420"/>
      <c r="D539" s="379" t="s">
        <v>372</v>
      </c>
      <c r="E539" s="382">
        <v>2250.18</v>
      </c>
      <c r="F539" s="381"/>
      <c r="G539" s="382">
        <v>17218</v>
      </c>
      <c r="H539" s="382">
        <v>869</v>
      </c>
      <c r="I539" s="383">
        <f t="shared" si="145"/>
      </c>
      <c r="J539" s="368">
        <f t="shared" si="263"/>
      </c>
      <c r="K539" s="382">
        <v>53</v>
      </c>
      <c r="L539" s="368">
        <f t="shared" si="564"/>
      </c>
      <c r="M539" s="382">
        <v>1</v>
      </c>
      <c r="N539" s="384">
        <f t="shared" si="368"/>
      </c>
      <c r="O539" s="382">
        <v>0</v>
      </c>
      <c r="P539" s="384">
        <f t="shared" si="1047"/>
      </c>
      <c r="Q539" s="385"/>
      <c r="R539" s="382"/>
      <c r="S539" s="385"/>
      <c r="T539" s="382"/>
      <c r="U539" s="386"/>
      <c r="V539" s="378"/>
      <c r="W539" s="387"/>
      <c r="X539" s="378"/>
      <c r="Y539" s="385"/>
      <c r="Z539" s="378"/>
      <c r="AA539" s="378"/>
      <c r="AB539" s="382"/>
      <c r="AC539" s="382"/>
      <c r="AD539" s="385"/>
      <c r="AE539" s="378"/>
      <c r="AF539" s="378" t="s">
        <v>388</v>
      </c>
    </row>
    <row customHeight="true" ht="22.61904761904762" r="540">
      <c r="A540" s="419"/>
      <c r="B540" s="370" t="s">
        <v>378</v>
      </c>
      <c r="C540" s="370"/>
      <c r="D540" s="370"/>
      <c r="E540" s="366">
        <f>SUM(E532:E539)</f>
      </c>
      <c r="F540" s="366">
        <f>SUM(F532:F539)</f>
      </c>
      <c r="G540" s="366">
        <f>SUM(G532:G539)</f>
      </c>
      <c r="H540" s="366">
        <f>SUM(H532:H539)</f>
      </c>
      <c r="I540" s="371">
        <f t="shared" si="145"/>
      </c>
      <c r="J540" s="367">
        <f t="shared" si="263"/>
      </c>
      <c r="K540" s="366">
        <f>SUM(K532:K539)</f>
      </c>
      <c r="L540" s="367">
        <f t="shared" si="564"/>
      </c>
      <c r="M540" s="366">
        <f>SUM(M532:M539)</f>
      </c>
      <c r="N540" s="372">
        <f t="shared" si="368"/>
      </c>
      <c r="O540" s="366">
        <f>SUM(O532:O539)</f>
      </c>
      <c r="P540" s="372">
        <f t="shared" si="1047"/>
      </c>
      <c r="Q540" s="373">
        <f>M540/O540</f>
      </c>
      <c r="R540" s="366">
        <f>SUM(R532:R539)</f>
      </c>
      <c r="S540" s="373">
        <f>(O540+O540)/(K540+K540)</f>
      </c>
      <c r="T540" s="366">
        <f>SUM(T532:T539)</f>
      </c>
      <c r="U540" s="374">
        <f t="shared" ref="U540:U541" si="56">F540/T540</f>
      </c>
      <c r="V540" s="375">
        <f t="shared" ref="V540:V541" si="632">(F540+4*500)/T540</f>
      </c>
      <c r="W540" s="367">
        <f>SUM(W532:W539)</f>
      </c>
      <c r="X540" s="376">
        <f t="shared" ref="X540:X541" si="690">W540/T540</f>
      </c>
      <c r="Y540" s="373">
        <f t="shared" ref="Y540:Y541" si="824">T540/R540</f>
      </c>
      <c r="Z540" s="375">
        <f t="shared" ref="Z540:Z541" si="958">W540/F540</f>
      </c>
      <c r="AA540" s="375">
        <f>W540/(F540+COUNT(W532:W539)*500)</f>
      </c>
      <c r="AB540" s="366">
        <f>SUM(AB532:AB539)</f>
      </c>
      <c r="AC540" s="366">
        <f>SUM(AC532:AC539)</f>
      </c>
      <c r="AD540" s="373">
        <f t="shared" ref="AD540:AD541" si="475">AB540/T540</f>
      </c>
      <c r="AE540" s="377">
        <f>(W540-AC540)/(F540+COUNT(W532:W539)*500)</f>
      </c>
      <c r="AF540" s="378"/>
    </row>
    <row customHeight="true" ht="22.61904761904762" r="541">
      <c r="A541" s="419"/>
      <c r="B541" s="422" t="s">
        <v>395</v>
      </c>
      <c r="C541" s="420" t="s">
        <v>405</v>
      </c>
      <c r="D541" s="379" t="s">
        <v>370</v>
      </c>
      <c r="E541" s="382">
        <v>280.51</v>
      </c>
      <c r="F541" s="381">
        <f>E541+E542</f>
      </c>
      <c r="G541" s="382">
        <v>1475</v>
      </c>
      <c r="H541" s="382">
        <v>74</v>
      </c>
      <c r="I541" s="383">
        <f t="shared" si="145"/>
      </c>
      <c r="J541" s="368">
        <f t="shared" si="263"/>
      </c>
      <c r="K541" s="382">
        <v>3</v>
      </c>
      <c r="L541" s="368">
        <f t="shared" si="564"/>
      </c>
      <c r="M541" s="382">
        <v>0</v>
      </c>
      <c r="N541" s="384">
        <f t="shared" si="368"/>
      </c>
      <c r="O541" s="382">
        <v>0</v>
      </c>
      <c r="P541" s="384">
        <f t="shared" si="1047"/>
      </c>
      <c r="Q541" s="385">
        <f>(M541+M542)/(O541+O542)</f>
      </c>
      <c r="R541" s="382">
        <v>9</v>
      </c>
      <c r="S541" s="385">
        <f>(O541+O542)/(K541+K542)</f>
      </c>
      <c r="T541" s="382">
        <v>3</v>
      </c>
      <c r="U541" s="386">
        <f t="shared" si="56"/>
      </c>
      <c r="V541" s="378">
        <f t="shared" si="632"/>
      </c>
      <c r="W541" s="387">
        <v>2512.7999999999956</v>
      </c>
      <c r="X541" s="378">
        <f t="shared" si="690"/>
      </c>
      <c r="Y541" s="385">
        <f t="shared" si="824"/>
      </c>
      <c r="Z541" s="378">
        <f t="shared" si="958"/>
      </c>
      <c r="AA541" s="378">
        <f>W541/(F541+500)</f>
      </c>
      <c r="AB541" s="382">
        <v>0</v>
      </c>
      <c r="AC541" s="382">
        <v>0</v>
      </c>
      <c r="AD541" s="385">
        <f t="shared" si="475"/>
      </c>
      <c r="AE541" s="378">
        <f>(W541-AC541)/(F541+500)</f>
      </c>
      <c r="AF541" s="378" t="s">
        <v>387</v>
      </c>
    </row>
    <row customHeight="true" ht="22.61904761904762" r="542">
      <c r="A542" s="419"/>
      <c r="B542" s="422"/>
      <c r="C542" s="420"/>
      <c r="D542" s="379" t="s">
        <v>372</v>
      </c>
      <c r="E542" s="382">
        <v>1741.29</v>
      </c>
      <c r="F542" s="381"/>
      <c r="G542" s="382">
        <v>12313</v>
      </c>
      <c r="H542" s="382">
        <v>649</v>
      </c>
      <c r="I542" s="383">
        <f t="shared" si="145"/>
      </c>
      <c r="J542" s="368">
        <f t="shared" si="263"/>
      </c>
      <c r="K542" s="382">
        <v>47</v>
      </c>
      <c r="L542" s="368">
        <f t="shared" si="564"/>
      </c>
      <c r="M542" s="382">
        <v>3</v>
      </c>
      <c r="N542" s="384">
        <f t="shared" si="368"/>
      </c>
      <c r="O542" s="382">
        <v>0</v>
      </c>
      <c r="P542" s="384">
        <f t="shared" si="1047"/>
      </c>
      <c r="Q542" s="385"/>
      <c r="R542" s="382"/>
      <c r="S542" s="385"/>
      <c r="T542" s="382"/>
      <c r="U542" s="386"/>
      <c r="V542" s="378"/>
      <c r="W542" s="387"/>
      <c r="X542" s="378"/>
      <c r="Y542" s="385"/>
      <c r="Z542" s="378"/>
      <c r="AA542" s="378"/>
      <c r="AB542" s="382"/>
      <c r="AC542" s="382"/>
      <c r="AD542" s="385"/>
      <c r="AE542" s="378"/>
      <c r="AF542" s="378" t="s">
        <v>388</v>
      </c>
    </row>
    <row customHeight="true" ht="22.61904761904762" r="543">
      <c r="A543" s="419"/>
      <c r="B543" s="407" t="s">
        <v>397</v>
      </c>
      <c r="C543" s="420" t="s">
        <v>405</v>
      </c>
      <c r="D543" s="379" t="s">
        <v>370</v>
      </c>
      <c r="E543" s="382">
        <v>412.73</v>
      </c>
      <c r="F543" s="381">
        <f>E543+E544</f>
      </c>
      <c r="G543" s="382">
        <v>1332</v>
      </c>
      <c r="H543" s="382">
        <v>77</v>
      </c>
      <c r="I543" s="383">
        <f t="shared" si="145"/>
      </c>
      <c r="J543" s="368">
        <f t="shared" si="263"/>
      </c>
      <c r="K543" s="382">
        <v>3</v>
      </c>
      <c r="L543" s="368">
        <f t="shared" si="564"/>
      </c>
      <c r="M543" s="382">
        <v>0</v>
      </c>
      <c r="N543" s="384">
        <f t="shared" si="368"/>
      </c>
      <c r="O543" s="382">
        <v>0</v>
      </c>
      <c r="P543" s="384">
        <f t="shared" si="1047"/>
      </c>
      <c r="Q543" s="385">
        <f>(M543+M544)/(O543+O544)</f>
      </c>
      <c r="R543" s="382">
        <v>15</v>
      </c>
      <c r="S543" s="385">
        <f>(O543+O544)/(K543+K544)</f>
      </c>
      <c r="T543" s="382">
        <v>4</v>
      </c>
      <c r="U543" s="386">
        <f>F543/T543</f>
      </c>
      <c r="V543" s="378">
        <f>(F543+4*500)/T543</f>
      </c>
      <c r="W543" s="387">
        <v>2592</v>
      </c>
      <c r="X543" s="378">
        <f>W543/T543</f>
      </c>
      <c r="Y543" s="385">
        <f>T543/R543</f>
      </c>
      <c r="Z543" s="378">
        <f>W543/F543</f>
      </c>
      <c r="AA543" s="378">
        <f>W543/(F543+500)</f>
      </c>
      <c r="AB543" s="382">
        <v>0</v>
      </c>
      <c r="AC543" s="382">
        <v>0</v>
      </c>
      <c r="AD543" s="385">
        <f>AB543/T543</f>
      </c>
      <c r="AE543" s="378">
        <f>(W543-AC543)/(F543+500)</f>
      </c>
      <c r="AF543" s="378" t="s">
        <v>387</v>
      </c>
    </row>
    <row customHeight="true" ht="22.61904761904762" r="544">
      <c r="A544" s="419"/>
      <c r="B544" s="407"/>
      <c r="C544" s="420"/>
      <c r="D544" s="379" t="s">
        <v>372</v>
      </c>
      <c r="E544" s="382">
        <v>2390.38</v>
      </c>
      <c r="F544" s="381"/>
      <c r="G544" s="382">
        <v>19563</v>
      </c>
      <c r="H544" s="382">
        <v>1184</v>
      </c>
      <c r="I544" s="383">
        <f t="shared" si="145"/>
      </c>
      <c r="J544" s="368">
        <f t="shared" si="263"/>
      </c>
      <c r="K544" s="382">
        <v>85</v>
      </c>
      <c r="L544" s="368">
        <f t="shared" si="564"/>
      </c>
      <c r="M544" s="382">
        <v>5</v>
      </c>
      <c r="N544" s="384">
        <f t="shared" si="368"/>
      </c>
      <c r="O544" s="382">
        <v>0</v>
      </c>
      <c r="P544" s="384">
        <f t="shared" si="1047"/>
      </c>
      <c r="Q544" s="385"/>
      <c r="R544" s="382"/>
      <c r="S544" s="385"/>
      <c r="T544" s="382"/>
      <c r="U544" s="386"/>
      <c r="V544" s="378"/>
      <c r="W544" s="387"/>
      <c r="X544" s="378"/>
      <c r="Y544" s="385"/>
      <c r="Z544" s="378"/>
      <c r="AA544" s="378"/>
      <c r="AB544" s="382"/>
      <c r="AC544" s="382"/>
      <c r="AD544" s="385"/>
      <c r="AE544" s="378"/>
      <c r="AF544" s="378" t="s">
        <v>388</v>
      </c>
    </row>
    <row customHeight="true" ht="22.61904761904762" r="545">
      <c r="A545" s="419"/>
      <c r="B545" s="407" t="s">
        <v>398</v>
      </c>
      <c r="C545" s="420" t="s">
        <v>405</v>
      </c>
      <c r="D545" s="379" t="s">
        <v>370</v>
      </c>
      <c r="E545" s="380">
        <v>279.34</v>
      </c>
      <c r="F545" s="381">
        <f>E545+E546</f>
      </c>
      <c r="G545" s="380">
        <v>810</v>
      </c>
      <c r="H545" s="382">
        <v>82</v>
      </c>
      <c r="I545" s="383">
        <f t="shared" si="145"/>
      </c>
      <c r="J545" s="368">
        <f t="shared" si="263"/>
      </c>
      <c r="K545" s="382">
        <v>3</v>
      </c>
      <c r="L545" s="368">
        <f t="shared" si="564"/>
      </c>
      <c r="M545" s="382">
        <v>0</v>
      </c>
      <c r="N545" s="384">
        <f t="shared" si="368"/>
      </c>
      <c r="O545" s="382">
        <v>0</v>
      </c>
      <c r="P545" s="384">
        <f t="shared" si="1047"/>
      </c>
      <c r="Q545" s="385">
        <f>(M545+M546)/(O545+O546)</f>
      </c>
      <c r="R545" s="382">
        <v>13</v>
      </c>
      <c r="S545" s="385">
        <f>(O545+O546)/(K545+K546)</f>
      </c>
      <c r="T545" s="382">
        <v>7</v>
      </c>
      <c r="U545" s="386">
        <f>F545/T545</f>
      </c>
      <c r="V545" s="378">
        <f>(F545+4*500)/T545</f>
      </c>
      <c r="W545" s="368">
        <v>10440</v>
      </c>
      <c r="X545" s="378">
        <f>W545/T545</f>
      </c>
      <c r="Y545" s="385">
        <f>T545/R545</f>
      </c>
      <c r="Z545" s="378">
        <f>W545/F545</f>
      </c>
      <c r="AA545" s="378">
        <f>W545/(F545+500)</f>
      </c>
      <c r="AB545" s="382">
        <v>2</v>
      </c>
      <c r="AC545" s="382">
        <v>2580</v>
      </c>
      <c r="AD545" s="385">
        <f>AB545/T545</f>
      </c>
      <c r="AE545" s="378">
        <f>(W545-AC545)/(F545+500)</f>
      </c>
      <c r="AF545" s="378" t="s">
        <v>387</v>
      </c>
    </row>
    <row customHeight="true" ht="22.61904761904762" r="546">
      <c r="A546" s="419"/>
      <c r="B546" s="407"/>
      <c r="C546" s="420"/>
      <c r="D546" s="379" t="s">
        <v>372</v>
      </c>
      <c r="E546" s="382">
        <v>1291.84</v>
      </c>
      <c r="F546" s="381"/>
      <c r="G546" s="380">
        <v>14455</v>
      </c>
      <c r="H546" s="382">
        <v>777</v>
      </c>
      <c r="I546" s="383">
        <f t="shared" si="145"/>
      </c>
      <c r="J546" s="368">
        <f t="shared" si="263"/>
      </c>
      <c r="K546" s="382">
        <v>67</v>
      </c>
      <c r="L546" s="368">
        <f t="shared" si="564"/>
      </c>
      <c r="M546" s="382">
        <v>5</v>
      </c>
      <c r="N546" s="384">
        <f t="shared" si="368"/>
      </c>
      <c r="O546" s="382">
        <v>0</v>
      </c>
      <c r="P546" s="384">
        <f t="shared" si="1047"/>
      </c>
      <c r="Q546" s="385"/>
      <c r="R546" s="382"/>
      <c r="S546" s="385"/>
      <c r="T546" s="382"/>
      <c r="U546" s="386"/>
      <c r="V546" s="378"/>
      <c r="W546" s="368"/>
      <c r="X546" s="378"/>
      <c r="Y546" s="385"/>
      <c r="Z546" s="378"/>
      <c r="AA546" s="378"/>
      <c r="AB546" s="382"/>
      <c r="AC546" s="382"/>
      <c r="AD546" s="385"/>
      <c r="AE546" s="378"/>
      <c r="AF546" s="378" t="s">
        <v>388</v>
      </c>
    </row>
    <row customHeight="true" ht="22.61904761904762" r="547">
      <c r="A547" s="419"/>
      <c r="B547" s="407" t="s">
        <v>399</v>
      </c>
      <c r="C547" s="420" t="s">
        <v>405</v>
      </c>
      <c r="D547" s="379" t="s">
        <v>370</v>
      </c>
      <c r="E547" s="382">
        <v>30.53</v>
      </c>
      <c r="F547" s="381">
        <f>E547+E548</f>
      </c>
      <c r="G547" s="380">
        <v>290</v>
      </c>
      <c r="H547" s="382">
        <v>20</v>
      </c>
      <c r="I547" s="383">
        <f t="shared" si="145"/>
      </c>
      <c r="J547" s="368">
        <f t="shared" si="263"/>
      </c>
      <c r="K547" s="382">
        <v>0</v>
      </c>
      <c r="L547" s="368">
        <f t="shared" si="564"/>
      </c>
      <c r="M547" s="382">
        <v>0</v>
      </c>
      <c r="N547" s="384">
        <f t="shared" si="368"/>
      </c>
      <c r="O547" s="382">
        <v>0</v>
      </c>
      <c r="P547" s="384">
        <f t="shared" si="1047"/>
      </c>
      <c r="Q547" s="385">
        <f>(M547+M548)/(O547+O548)</f>
      </c>
      <c r="R547" s="382">
        <v>9</v>
      </c>
      <c r="S547" s="385">
        <f>(O547+O548)/(K547+K548)</f>
      </c>
      <c r="T547" s="382">
        <v>1</v>
      </c>
      <c r="U547" s="386">
        <f>F547/T547</f>
      </c>
      <c r="V547" s="378">
        <f>(F547+4*500)/T547</f>
      </c>
      <c r="W547" s="387">
        <v>492</v>
      </c>
      <c r="X547" s="378">
        <f>W547/T547</f>
      </c>
      <c r="Y547" s="385">
        <f>T547/R547</f>
      </c>
      <c r="Z547" s="378">
        <f>W547/F547</f>
      </c>
      <c r="AA547" s="378">
        <f>W547/(F547+500)</f>
      </c>
      <c r="AB547" s="382">
        <v>0</v>
      </c>
      <c r="AC547" s="382">
        <v>0</v>
      </c>
      <c r="AD547" s="385">
        <f>AB547/T547</f>
      </c>
      <c r="AE547" s="378">
        <f>(W547-AC547)/(F547+500)</f>
      </c>
      <c r="AF547" s="378" t="s">
        <v>387</v>
      </c>
    </row>
    <row customHeight="true" ht="22.61904761904762" r="548">
      <c r="A548" s="419"/>
      <c r="B548" s="407"/>
      <c r="C548" s="420"/>
      <c r="D548" s="379" t="s">
        <v>372</v>
      </c>
      <c r="E548" s="380">
        <v>680.6</v>
      </c>
      <c r="F548" s="381"/>
      <c r="G548" s="380">
        <v>8539</v>
      </c>
      <c r="H548" s="382">
        <v>444</v>
      </c>
      <c r="I548" s="383">
        <f t="shared" si="145"/>
      </c>
      <c r="J548" s="368">
        <f t="shared" si="263"/>
      </c>
      <c r="K548" s="382">
        <v>26</v>
      </c>
      <c r="L548" s="368">
        <f t="shared" si="564"/>
      </c>
      <c r="M548" s="382">
        <v>1</v>
      </c>
      <c r="N548" s="384">
        <f t="shared" si="368"/>
      </c>
      <c r="O548" s="382">
        <v>0</v>
      </c>
      <c r="P548" s="384">
        <f t="shared" si="1047"/>
      </c>
      <c r="Q548" s="385"/>
      <c r="R548" s="382"/>
      <c r="S548" s="385"/>
      <c r="T548" s="382"/>
      <c r="U548" s="386"/>
      <c r="V548" s="378"/>
      <c r="W548" s="387"/>
      <c r="X548" s="378"/>
      <c r="Y548" s="385"/>
      <c r="Z548" s="378"/>
      <c r="AA548" s="378"/>
      <c r="AB548" s="382"/>
      <c r="AC548" s="382"/>
      <c r="AD548" s="385"/>
      <c r="AE548" s="378"/>
      <c r="AF548" s="378" t="s">
        <v>388</v>
      </c>
    </row>
    <row customHeight="true" ht="22.61904761904762" r="549">
      <c r="A549" s="419"/>
      <c r="B549" s="370" t="s">
        <v>378</v>
      </c>
      <c r="C549" s="370"/>
      <c r="D549" s="370"/>
      <c r="E549" s="366">
        <f>SUM(E541:E548)</f>
      </c>
      <c r="F549" s="366">
        <f>SUM(F541:F548)</f>
      </c>
      <c r="G549" s="366">
        <f>SUM(G541:G548)</f>
      </c>
      <c r="H549" s="366">
        <f>SUM(H541:H548)</f>
      </c>
      <c r="I549" s="371">
        <f t="shared" si="145"/>
      </c>
      <c r="J549" s="367">
        <f t="shared" si="263"/>
      </c>
      <c r="K549" s="366">
        <f>SUM(K541:K548)</f>
      </c>
      <c r="L549" s="367">
        <f t="shared" si="564"/>
      </c>
      <c r="M549" s="366">
        <f>SUM(M541:M548)</f>
      </c>
      <c r="N549" s="372">
        <f t="shared" si="368"/>
      </c>
      <c r="O549" s="366">
        <f>SUM(O541:O548)</f>
      </c>
      <c r="P549" s="372">
        <f t="shared" si="1047"/>
      </c>
      <c r="Q549" s="373">
        <f t="shared" ref="Q549:Q550" si="399">M549/O549</f>
      </c>
      <c r="R549" s="366">
        <f>SUM(R541:R548)</f>
      </c>
      <c r="S549" s="373">
        <f t="shared" ref="S549:S550" si="1078">(O549+O549)/(K549+K549)</f>
      </c>
      <c r="T549" s="366">
        <f>SUM(T541:T548)</f>
      </c>
      <c r="U549" s="374">
        <f t="shared" ref="U549:U550" si="57">F549/T549</f>
      </c>
      <c r="V549" s="375">
        <f t="shared" ref="V549:V550" si="633">(F549+4*500)/T549</f>
      </c>
      <c r="W549" s="367">
        <f>SUM(W541:W548)</f>
      </c>
      <c r="X549" s="376">
        <f t="shared" ref="X549:X550" si="691">W549/T549</f>
      </c>
      <c r="Y549" s="373">
        <f t="shared" ref="Y549:Y550" si="825">T549/R549</f>
      </c>
      <c r="Z549" s="375">
        <f t="shared" ref="Z549:Z550" si="959">W549/F549</f>
      </c>
      <c r="AA549" s="375">
        <f>W549/(F549+COUNT(W541:W548)*500)</f>
      </c>
      <c r="AB549" s="366">
        <f>SUM(AB541:AB548)</f>
      </c>
      <c r="AC549" s="366">
        <f>SUM(AC541:AC548)</f>
      </c>
      <c r="AD549" s="373">
        <f t="shared" ref="AD549:AD550" si="476">AB549/T549</f>
      </c>
      <c r="AE549" s="377">
        <f>(W549-AC549)/(F549+COUNT(W541:W548)*500)</f>
      </c>
      <c r="AF549" s="378"/>
    </row>
    <row customHeight="true" ht="22.61904761904762" r="550">
      <c r="A550" s="419"/>
      <c r="B550" s="411" t="s">
        <v>400</v>
      </c>
      <c r="C550" s="411"/>
      <c r="D550" s="411"/>
      <c r="E550" s="412">
        <f>E513+E522+E531+E549+E540</f>
      </c>
      <c r="F550" s="412">
        <f>F513+F522+F531+F549+F540</f>
      </c>
      <c r="G550" s="412">
        <f>G513+G522+G531+G549+G540</f>
      </c>
      <c r="H550" s="412">
        <f>H513+H522+H531+H549+H540</f>
      </c>
      <c r="I550" s="413">
        <f t="shared" si="145"/>
      </c>
      <c r="J550" s="414">
        <f t="shared" si="263"/>
      </c>
      <c r="K550" s="412">
        <f>K513+K522+K531+K549+K540</f>
      </c>
      <c r="L550" s="414">
        <f t="shared" si="564"/>
      </c>
      <c r="M550" s="412">
        <f>M513+M522+M531+M549+M540</f>
      </c>
      <c r="N550" s="415">
        <f t="shared" si="368"/>
      </c>
      <c r="O550" s="412">
        <f>O513+O522+O531+O549+O540</f>
      </c>
      <c r="P550" s="415">
        <f t="shared" si="1047"/>
      </c>
      <c r="Q550" s="416">
        <f t="shared" si="399"/>
      </c>
      <c r="R550" s="412">
        <f>R513+R522+R531+R549+R540</f>
      </c>
      <c r="S550" s="416">
        <f t="shared" si="1078"/>
      </c>
      <c r="T550" s="412">
        <f>T513+T522+T531+T549+T540</f>
      </c>
      <c r="U550" s="417">
        <f t="shared" si="57"/>
      </c>
      <c r="V550" s="418">
        <f t="shared" si="633"/>
      </c>
      <c r="W550" s="417">
        <f>W513+W522+W531+W549+W540</f>
      </c>
      <c r="X550" s="418">
        <f t="shared" si="691"/>
      </c>
      <c r="Y550" s="416">
        <f t="shared" si="825"/>
      </c>
      <c r="Z550" s="418">
        <f t="shared" si="959"/>
      </c>
      <c r="AA550" s="418">
        <f>W550/(F550+COUNT(W505:W512,W514:W521,W523:W530,W532:W539,W541:W548)*500)</f>
      </c>
      <c r="AB550" s="412">
        <f>AB513+AB522+AB531+AB549+AB540</f>
      </c>
      <c r="AC550" s="418">
        <f>AC513+AC522+AC531+AC549+AC540</f>
      </c>
      <c r="AD550" s="416">
        <f t="shared" si="476"/>
      </c>
      <c r="AE550" s="418">
        <f>(W550-AC550)/(F550+COUNT(W505:W512,W514:W521,W523:W530,W532:W539,W541:W548)*500)</f>
      </c>
      <c r="AF550" s="378"/>
    </row>
    <row customHeight="true" ht="22.61904761904762" r="551">
      <c r="A551" s="424" t="s">
        <v>335</v>
      </c>
      <c r="B551" s="424" t="s">
        <v>336</v>
      </c>
      <c r="C551" s="424" t="s">
        <v>337</v>
      </c>
      <c r="D551" s="424" t="s">
        <v>338</v>
      </c>
      <c r="E551" s="424" t="s">
        <v>339</v>
      </c>
      <c r="F551" s="424" t="s">
        <v>340</v>
      </c>
      <c r="G551" s="424" t="s">
        <v>341</v>
      </c>
      <c r="H551" s="424" t="s">
        <v>342</v>
      </c>
      <c r="I551" s="425" t="s">
        <v>343</v>
      </c>
      <c r="J551" s="426" t="s">
        <v>344</v>
      </c>
      <c r="K551" s="424" t="s">
        <v>345</v>
      </c>
      <c r="L551" s="426" t="s">
        <v>346</v>
      </c>
      <c r="M551" s="424" t="s">
        <v>347</v>
      </c>
      <c r="N551" s="427" t="s">
        <v>348</v>
      </c>
      <c r="O551" s="424" t="s">
        <v>349</v>
      </c>
      <c r="P551" s="427" t="s">
        <v>350</v>
      </c>
      <c r="Q551" s="425" t="s">
        <v>351</v>
      </c>
      <c r="R551" s="428" t="s">
        <v>352</v>
      </c>
      <c r="S551" s="429" t="s">
        <v>353</v>
      </c>
      <c r="T551" s="428" t="s">
        <v>354</v>
      </c>
      <c r="U551" s="430" t="s">
        <v>355</v>
      </c>
      <c r="V551" s="431" t="s">
        <v>356</v>
      </c>
      <c r="W551" s="430" t="s">
        <v>357</v>
      </c>
      <c r="X551" s="431" t="s">
        <v>358</v>
      </c>
      <c r="Y551" s="429" t="s">
        <v>359</v>
      </c>
      <c r="Z551" s="431" t="s">
        <v>360</v>
      </c>
      <c r="AA551" s="431" t="s">
        <v>361</v>
      </c>
      <c r="AB551" s="431" t="s">
        <v>362</v>
      </c>
      <c r="AC551" s="428" t="s">
        <v>363</v>
      </c>
      <c r="AD551" s="429" t="s">
        <v>364</v>
      </c>
      <c r="AE551" s="431" t="s">
        <v>365</v>
      </c>
      <c r="AF551" s="431" t="s">
        <v>366</v>
      </c>
    </row>
    <row customHeight="true" ht="22.61904761904762" r="552">
      <c r="A552" s="419" t="s">
        <v>419</v>
      </c>
      <c r="B552" s="422" t="s">
        <v>413</v>
      </c>
      <c r="C552" s="420" t="s">
        <v>420</v>
      </c>
      <c r="D552" s="379" t="s">
        <v>370</v>
      </c>
      <c r="E552" s="380">
        <v>52.36</v>
      </c>
      <c r="F552" s="381">
        <f>E552+E553</f>
      </c>
      <c r="G552" s="382">
        <v>241</v>
      </c>
      <c r="H552" s="382">
        <v>17</v>
      </c>
      <c r="I552" s="383">
        <f t="shared" ref="I552:I596" si="146">H552/G552</f>
      </c>
      <c r="J552" s="368">
        <f t="shared" ref="J552:J553" si="264">(E552/G552)*1000</f>
      </c>
      <c r="K552" s="382">
        <v>0</v>
      </c>
      <c r="L552" s="368">
        <f t="shared" ref="L552:L596" si="565">E552/K552</f>
      </c>
      <c r="M552" s="382">
        <v>0</v>
      </c>
      <c r="N552" s="384">
        <f t="shared" ref="N552:N596" si="369">E552/M552</f>
      </c>
      <c r="O552" s="382">
        <v>0</v>
      </c>
      <c r="P552" s="384">
        <f t="shared" ref="P552:P596" si="1048">E552/O552</f>
      </c>
      <c r="Q552" s="385">
        <f>(M552+M553)/(O552+O553)</f>
      </c>
      <c r="R552" s="432">
        <v>2</v>
      </c>
      <c r="S552" s="385">
        <f>(O552+O553)/(K552+K553)</f>
      </c>
      <c r="T552" s="432">
        <v>1</v>
      </c>
      <c r="U552" s="386">
        <f>F552/T552</f>
      </c>
      <c r="V552" s="378">
        <f>(F552+500)/T552</f>
      </c>
      <c r="W552" s="386">
        <v>889.2</v>
      </c>
      <c r="X552" s="378">
        <f>W552/T552</f>
      </c>
      <c r="Y552" s="385">
        <f>T552/R552</f>
      </c>
      <c r="Z552" s="378">
        <f>W552/F552</f>
      </c>
      <c r="AA552" s="378">
        <f>W552/(F552+500)</f>
      </c>
      <c r="AB552" s="432">
        <v>1</v>
      </c>
      <c r="AC552" s="432">
        <v>889.2</v>
      </c>
      <c r="AD552" s="385">
        <f>AB552/T552</f>
      </c>
      <c r="AE552" s="378">
        <f>(W552-AC552)/(F552+500)</f>
      </c>
      <c r="AF552" s="378" t="s">
        <v>371</v>
      </c>
    </row>
    <row customHeight="true" ht="22.61904761904762" r="553">
      <c r="A553" s="419"/>
      <c r="B553" s="422"/>
      <c r="C553" s="420"/>
      <c r="D553" s="379" t="s">
        <v>372</v>
      </c>
      <c r="E553" s="382">
        <v>1344.36</v>
      </c>
      <c r="F553" s="381"/>
      <c r="G553" s="382">
        <v>12802</v>
      </c>
      <c r="H553" s="382">
        <v>973</v>
      </c>
      <c r="I553" s="383">
        <f t="shared" si="146"/>
      </c>
      <c r="J553" s="368">
        <f t="shared" si="264"/>
      </c>
      <c r="K553" s="382">
        <v>31</v>
      </c>
      <c r="L553" s="368">
        <f t="shared" si="565"/>
      </c>
      <c r="M553" s="382">
        <v>1</v>
      </c>
      <c r="N553" s="384">
        <f t="shared" si="369"/>
      </c>
      <c r="O553" s="382">
        <v>0</v>
      </c>
      <c r="P553" s="384">
        <f t="shared" si="1048"/>
      </c>
      <c r="Q553" s="385"/>
      <c r="R553" s="432"/>
      <c r="S553" s="385"/>
      <c r="T553" s="432"/>
      <c r="U553" s="386"/>
      <c r="V553" s="378"/>
      <c r="W553" s="386"/>
      <c r="X553" s="378"/>
      <c r="Y553" s="385"/>
      <c r="Z553" s="378"/>
      <c r="AA553" s="378"/>
      <c r="AB553" s="432"/>
      <c r="AC553" s="432"/>
      <c r="AD553" s="385"/>
      <c r="AE553" s="378"/>
      <c r="AF553" s="421" t="s">
        <v>373</v>
      </c>
    </row>
    <row customHeight="true" ht="22.61904761904762" r="554">
      <c r="A554" s="419"/>
      <c r="B554" s="422" t="s">
        <v>414</v>
      </c>
      <c r="C554" s="420" t="s">
        <v>420</v>
      </c>
      <c r="D554" s="379" t="s">
        <v>370</v>
      </c>
      <c r="E554" s="382">
        <v>127.83</v>
      </c>
      <c r="F554" s="381">
        <f>E554+E555</f>
      </c>
      <c r="G554" s="382">
        <v>483</v>
      </c>
      <c r="H554" s="382">
        <v>34</v>
      </c>
      <c r="I554" s="383">
        <f t="shared" si="146"/>
      </c>
      <c r="J554" s="383">
        <f t="shared" ref="J554:J557" si="172">I554/H554</f>
      </c>
      <c r="K554" s="382">
        <v>0</v>
      </c>
      <c r="L554" s="368">
        <f t="shared" si="565"/>
      </c>
      <c r="M554" s="382">
        <v>0</v>
      </c>
      <c r="N554" s="384">
        <f t="shared" si="369"/>
      </c>
      <c r="O554" s="382">
        <v>0</v>
      </c>
      <c r="P554" s="384">
        <f t="shared" si="1048"/>
      </c>
      <c r="Q554" s="385">
        <f>(M554+M555)/(O554+O555)</f>
      </c>
      <c r="R554" s="432">
        <v>8</v>
      </c>
      <c r="S554" s="385">
        <f>(O554+O555)/(K554+K555)</f>
      </c>
      <c r="T554" s="432">
        <v>3</v>
      </c>
      <c r="U554" s="386">
        <f>F554/T554</f>
      </c>
      <c r="V554" s="378">
        <f>(F554+500)/T554</f>
      </c>
      <c r="W554" s="386">
        <v>3324</v>
      </c>
      <c r="X554" s="378">
        <f>W554/T554</f>
      </c>
      <c r="Y554" s="385">
        <f>T554/R554</f>
      </c>
      <c r="Z554" s="378">
        <f>W554/F554</f>
      </c>
      <c r="AA554" s="378">
        <f>W554/(F554+500)</f>
      </c>
      <c r="AB554" s="432">
        <v>1</v>
      </c>
      <c r="AC554" s="434">
        <v>780</v>
      </c>
      <c r="AD554" s="385">
        <f>AB554/T554</f>
      </c>
      <c r="AE554" s="378">
        <f>(W554-AC554)/(F554+500)</f>
      </c>
      <c r="AF554" s="378" t="s">
        <v>371</v>
      </c>
    </row>
    <row customHeight="true" ht="22.61904761904762" r="555">
      <c r="A555" s="419"/>
      <c r="B555" s="422"/>
      <c r="C555" s="420"/>
      <c r="D555" s="379" t="s">
        <v>372</v>
      </c>
      <c r="E555" s="382">
        <v>2441.68</v>
      </c>
      <c r="F555" s="381"/>
      <c r="G555" s="382">
        <v>19454</v>
      </c>
      <c r="H555" s="382">
        <v>1404</v>
      </c>
      <c r="I555" s="383">
        <f t="shared" si="146"/>
      </c>
      <c r="J555" s="383">
        <f t="shared" si="172"/>
      </c>
      <c r="K555" s="382">
        <v>44</v>
      </c>
      <c r="L555" s="368">
        <f t="shared" si="565"/>
      </c>
      <c r="M555" s="382">
        <v>4</v>
      </c>
      <c r="N555" s="384">
        <f t="shared" si="369"/>
      </c>
      <c r="O555" s="382">
        <v>0</v>
      </c>
      <c r="P555" s="384">
        <f t="shared" si="1048"/>
      </c>
      <c r="Q555" s="385"/>
      <c r="R555" s="432"/>
      <c r="S555" s="385"/>
      <c r="T555" s="432"/>
      <c r="U555" s="386"/>
      <c r="V555" s="378"/>
      <c r="W555" s="386"/>
      <c r="X555" s="378"/>
      <c r="Y555" s="385"/>
      <c r="Z555" s="378"/>
      <c r="AA555" s="378"/>
      <c r="AB555" s="432"/>
      <c r="AC555" s="434"/>
      <c r="AD555" s="385"/>
      <c r="AE555" s="378"/>
      <c r="AF555" s="421" t="s">
        <v>373</v>
      </c>
    </row>
    <row customHeight="true" ht="22.61904761904762" r="556">
      <c r="A556" s="419"/>
      <c r="B556" s="422" t="s">
        <v>375</v>
      </c>
      <c r="C556" s="420" t="s">
        <v>420</v>
      </c>
      <c r="D556" s="379" t="s">
        <v>370</v>
      </c>
      <c r="E556" s="382">
        <v>102.99</v>
      </c>
      <c r="F556" s="381">
        <f>E556+E557</f>
      </c>
      <c r="G556" s="382">
        <v>464</v>
      </c>
      <c r="H556" s="382">
        <v>32</v>
      </c>
      <c r="I556" s="383">
        <f t="shared" si="146"/>
      </c>
      <c r="J556" s="383">
        <f t="shared" si="172"/>
      </c>
      <c r="K556" s="382">
        <v>0</v>
      </c>
      <c r="L556" s="368">
        <f t="shared" si="565"/>
      </c>
      <c r="M556" s="382">
        <v>0</v>
      </c>
      <c r="N556" s="384">
        <f t="shared" si="369"/>
      </c>
      <c r="O556" s="382">
        <v>0</v>
      </c>
      <c r="P556" s="384">
        <f t="shared" si="1048"/>
      </c>
      <c r="Q556" s="385">
        <f>(M556+M557)/(O556+O557)</f>
      </c>
      <c r="R556" s="432">
        <v>6</v>
      </c>
      <c r="S556" s="385">
        <f>(O556+O557)/(K556+K557)</f>
      </c>
      <c r="T556" s="432">
        <v>4</v>
      </c>
      <c r="U556" s="386">
        <f>F556/T556</f>
      </c>
      <c r="V556" s="378">
        <f>(F556+500)/T556</f>
      </c>
      <c r="W556" s="386">
        <v>2666.4000000000005</v>
      </c>
      <c r="X556" s="378">
        <f>W556/T556</f>
      </c>
      <c r="Y556" s="385">
        <f>T556/R556</f>
      </c>
      <c r="Z556" s="378">
        <f>W556/F556</f>
      </c>
      <c r="AA556" s="378">
        <f>W556/(F556+500)</f>
      </c>
      <c r="AB556" s="432">
        <v>3</v>
      </c>
      <c r="AC556" s="432">
        <v>2294.3999999999996</v>
      </c>
      <c r="AD556" s="385">
        <f>AB556/T556</f>
      </c>
      <c r="AE556" s="378">
        <f>(W556-AC556)/(F556+500)</f>
      </c>
      <c r="AF556" s="378" t="s">
        <v>371</v>
      </c>
    </row>
    <row customHeight="true" ht="22.61904761904762" r="557">
      <c r="A557" s="419"/>
      <c r="B557" s="422"/>
      <c r="C557" s="420"/>
      <c r="D557" s="379" t="s">
        <v>372</v>
      </c>
      <c r="E557" s="380">
        <v>2422.92</v>
      </c>
      <c r="F557" s="381"/>
      <c r="G557" s="382">
        <v>21353</v>
      </c>
      <c r="H557" s="382">
        <v>1252</v>
      </c>
      <c r="I557" s="383">
        <f t="shared" si="146"/>
      </c>
      <c r="J557" s="383">
        <f t="shared" si="172"/>
      </c>
      <c r="K557" s="382">
        <v>55</v>
      </c>
      <c r="L557" s="368">
        <f t="shared" si="565"/>
      </c>
      <c r="M557" s="382">
        <v>4</v>
      </c>
      <c r="N557" s="384">
        <f t="shared" si="369"/>
      </c>
      <c r="O557" s="382">
        <v>0</v>
      </c>
      <c r="P557" s="384">
        <f t="shared" si="1048"/>
      </c>
      <c r="Q557" s="385"/>
      <c r="R557" s="432"/>
      <c r="S557" s="385"/>
      <c r="T557" s="432"/>
      <c r="U557" s="386"/>
      <c r="V557" s="378"/>
      <c r="W557" s="386"/>
      <c r="X557" s="378"/>
      <c r="Y557" s="385"/>
      <c r="Z557" s="378"/>
      <c r="AA557" s="378"/>
      <c r="AB557" s="432"/>
      <c r="AC557" s="432"/>
      <c r="AD557" s="385"/>
      <c r="AE557" s="378"/>
      <c r="AF557" s="421" t="s">
        <v>373</v>
      </c>
    </row>
    <row customHeight="true" ht="22.61904761904762" r="558">
      <c r="A558" s="419"/>
      <c r="B558" s="422" t="s">
        <v>376</v>
      </c>
      <c r="C558" s="420" t="s">
        <v>420</v>
      </c>
      <c r="D558" s="379" t="s">
        <v>370</v>
      </c>
      <c r="E558" s="380">
        <v>152.41</v>
      </c>
      <c r="F558" s="381">
        <f>E558+E559</f>
      </c>
      <c r="G558" s="382">
        <v>715</v>
      </c>
      <c r="H558" s="382">
        <v>38</v>
      </c>
      <c r="I558" s="383">
        <f t="shared" si="146"/>
      </c>
      <c r="J558" s="368">
        <f t="shared" ref="J558:J564" si="265">(E558/G558)*1000</f>
      </c>
      <c r="K558" s="382">
        <v>2</v>
      </c>
      <c r="L558" s="368">
        <f t="shared" si="565"/>
      </c>
      <c r="M558" s="382">
        <v>0</v>
      </c>
      <c r="N558" s="384">
        <f t="shared" si="369"/>
      </c>
      <c r="O558" s="382">
        <v>0</v>
      </c>
      <c r="P558" s="384">
        <f t="shared" si="1048"/>
      </c>
      <c r="Q558" s="385">
        <f>(M558+M559)/(O558+O559)</f>
      </c>
      <c r="R558" s="432">
        <v>4</v>
      </c>
      <c r="S558" s="385">
        <f>(O558+O559)/(K558+K559)</f>
      </c>
      <c r="T558" s="432">
        <v>0</v>
      </c>
      <c r="U558" s="386">
        <f>F558/T558</f>
      </c>
      <c r="V558" s="378">
        <f>(F558+500)/T558</f>
      </c>
      <c r="W558" s="436">
        <v>0</v>
      </c>
      <c r="X558" s="378">
        <f>W558/T558</f>
      </c>
      <c r="Y558" s="385">
        <f>T558/R558</f>
      </c>
      <c r="Z558" s="378">
        <f>W558/F558</f>
      </c>
      <c r="AA558" s="378">
        <f>W558/(F558+500)</f>
      </c>
      <c r="AB558" s="432">
        <v>0</v>
      </c>
      <c r="AC558" s="432">
        <v>0</v>
      </c>
      <c r="AD558" s="385">
        <f>AB558/T558</f>
      </c>
      <c r="AE558" s="378">
        <f>(W558-AC558)/(F558+500)</f>
      </c>
      <c r="AF558" s="378" t="s">
        <v>371</v>
      </c>
    </row>
    <row customHeight="true" ht="22.61904761904762" r="559">
      <c r="A559" s="419"/>
      <c r="B559" s="422"/>
      <c r="C559" s="420"/>
      <c r="D559" s="379" t="s">
        <v>372</v>
      </c>
      <c r="E559" s="382">
        <v>2674.66</v>
      </c>
      <c r="F559" s="381"/>
      <c r="G559" s="382">
        <v>25175</v>
      </c>
      <c r="H559" s="382">
        <v>1282</v>
      </c>
      <c r="I559" s="383">
        <f t="shared" si="146"/>
      </c>
      <c r="J559" s="368">
        <f t="shared" si="265"/>
      </c>
      <c r="K559" s="382">
        <v>55</v>
      </c>
      <c r="L559" s="368">
        <f t="shared" si="565"/>
      </c>
      <c r="M559" s="382">
        <v>0</v>
      </c>
      <c r="N559" s="384">
        <f t="shared" si="369"/>
      </c>
      <c r="O559" s="382">
        <v>0</v>
      </c>
      <c r="P559" s="384">
        <f t="shared" si="1048"/>
      </c>
      <c r="Q559" s="385"/>
      <c r="R559" s="432"/>
      <c r="S559" s="385"/>
      <c r="T559" s="432"/>
      <c r="U559" s="386"/>
      <c r="V559" s="378"/>
      <c r="W559" s="386"/>
      <c r="X559" s="378"/>
      <c r="Y559" s="385"/>
      <c r="Z559" s="378"/>
      <c r="AA559" s="378"/>
      <c r="AB559" s="432"/>
      <c r="AC559" s="432"/>
      <c r="AD559" s="385"/>
      <c r="AE559" s="378"/>
      <c r="AF559" s="421" t="s">
        <v>373</v>
      </c>
    </row>
    <row customHeight="true" ht="22.61904761904762" r="560">
      <c r="A560" s="419"/>
      <c r="B560" s="407" t="s">
        <v>377</v>
      </c>
      <c r="C560" s="420" t="s">
        <v>420</v>
      </c>
      <c r="D560" s="379" t="s">
        <v>370</v>
      </c>
      <c r="E560" s="382">
        <v>149.62</v>
      </c>
      <c r="F560" s="381">
        <f>E560+E561</f>
      </c>
      <c r="G560" s="382">
        <v>680</v>
      </c>
      <c r="H560" s="382">
        <v>24</v>
      </c>
      <c r="I560" s="383">
        <f t="shared" si="146"/>
      </c>
      <c r="J560" s="368">
        <f t="shared" si="265"/>
      </c>
      <c r="K560" s="382">
        <v>1</v>
      </c>
      <c r="L560" s="368">
        <f t="shared" si="565"/>
      </c>
      <c r="M560" s="382">
        <v>0</v>
      </c>
      <c r="N560" s="384">
        <f t="shared" si="369"/>
      </c>
      <c r="O560" s="382">
        <v>0</v>
      </c>
      <c r="P560" s="384">
        <f t="shared" si="1048"/>
      </c>
      <c r="Q560" s="385">
        <f>(M560+M561)/(O560+O561)</f>
      </c>
      <c r="R560" s="432">
        <v>4</v>
      </c>
      <c r="S560" s="385">
        <f>(O560+O561)/(K560+K561)</f>
      </c>
      <c r="T560" s="432">
        <v>1</v>
      </c>
      <c r="U560" s="386">
        <f>F560/T560</f>
      </c>
      <c r="V560" s="378">
        <f>(F560+500)/T560</f>
      </c>
      <c r="W560" s="386">
        <v>1344</v>
      </c>
      <c r="X560" s="378">
        <f>W560/T560</f>
      </c>
      <c r="Y560" s="385">
        <f>T560/R560</f>
      </c>
      <c r="Z560" s="378">
        <f>W560/F560</f>
      </c>
      <c r="AA560" s="378">
        <f>W560/(F560+500)</f>
      </c>
      <c r="AB560" s="432">
        <v>0</v>
      </c>
      <c r="AC560" s="432">
        <v>0</v>
      </c>
      <c r="AD560" s="385">
        <f>AB560/T560</f>
      </c>
      <c r="AE560" s="378">
        <f>(W560-AC560)/(F560+500)</f>
      </c>
      <c r="AF560" s="378" t="s">
        <v>371</v>
      </c>
    </row>
    <row customHeight="true" ht="22.61904761904762" r="561">
      <c r="A561" s="419"/>
      <c r="B561" s="407"/>
      <c r="C561" s="420"/>
      <c r="D561" s="379" t="s">
        <v>372</v>
      </c>
      <c r="E561" s="380">
        <v>1754.77</v>
      </c>
      <c r="F561" s="381"/>
      <c r="G561" s="382">
        <v>14678</v>
      </c>
      <c r="H561" s="382">
        <v>678</v>
      </c>
      <c r="I561" s="383">
        <f t="shared" si="146"/>
      </c>
      <c r="J561" s="368">
        <f t="shared" si="265"/>
      </c>
      <c r="K561" s="382">
        <v>27</v>
      </c>
      <c r="L561" s="368">
        <f t="shared" si="565"/>
      </c>
      <c r="M561" s="382">
        <v>1</v>
      </c>
      <c r="N561" s="384">
        <f t="shared" si="369"/>
      </c>
      <c r="O561" s="382">
        <v>0</v>
      </c>
      <c r="P561" s="384">
        <f t="shared" si="1048"/>
      </c>
      <c r="Q561" s="385"/>
      <c r="R561" s="432"/>
      <c r="S561" s="385"/>
      <c r="T561" s="432"/>
      <c r="U561" s="386"/>
      <c r="V561" s="378"/>
      <c r="W561" s="386"/>
      <c r="X561" s="378"/>
      <c r="Y561" s="385"/>
      <c r="Z561" s="378"/>
      <c r="AA561" s="378"/>
      <c r="AB561" s="432"/>
      <c r="AC561" s="432"/>
      <c r="AD561" s="385"/>
      <c r="AE561" s="378"/>
      <c r="AF561" s="421" t="s">
        <v>373</v>
      </c>
    </row>
    <row customHeight="true" ht="22.61904761904762" r="562">
      <c r="A562" s="419"/>
      <c r="B562" s="370" t="s">
        <v>378</v>
      </c>
      <c r="C562" s="370"/>
      <c r="D562" s="370"/>
      <c r="E562" s="366">
        <f>SUM(E552:E561)</f>
      </c>
      <c r="F562" s="366">
        <f>SUM(F552:F561)</f>
      </c>
      <c r="G562" s="366">
        <f>SUM(G552:G561)</f>
      </c>
      <c r="H562" s="366">
        <f>SUM(H552:H561)</f>
      </c>
      <c r="I562" s="371">
        <f t="shared" si="146"/>
      </c>
      <c r="J562" s="367">
        <f t="shared" si="265"/>
      </c>
      <c r="K562" s="366">
        <f>SUM(K552:K561)</f>
      </c>
      <c r="L562" s="367">
        <f t="shared" si="565"/>
      </c>
      <c r="M562" s="366">
        <f>SUM(M552:M561)</f>
      </c>
      <c r="N562" s="372">
        <f t="shared" si="369"/>
      </c>
      <c r="O562" s="366">
        <f>SUM(O552:O561)</f>
      </c>
      <c r="P562" s="372">
        <f t="shared" si="1048"/>
      </c>
      <c r="Q562" s="373">
        <f>M562/O562</f>
      </c>
      <c r="R562" s="366">
        <f>SUM(R552:R561)</f>
      </c>
      <c r="S562" s="373">
        <f>(O562+O562)/(K562+K562)</f>
      </c>
      <c r="T562" s="366">
        <f>SUM(T552:T561)</f>
      </c>
      <c r="U562" s="374">
        <f t="shared" ref="U562:U563" si="58">F562/T562</f>
      </c>
      <c r="V562" s="375">
        <f>(F562+5*500)/T562</f>
      </c>
      <c r="W562" s="367">
        <f>SUM(W552:W561)</f>
      </c>
      <c r="X562" s="376">
        <f t="shared" ref="X562:X563" si="692">W562/T562</f>
      </c>
      <c r="Y562" s="373">
        <f t="shared" ref="Y562:Y563" si="826">T562/R562</f>
      </c>
      <c r="Z562" s="375">
        <f t="shared" ref="Z562:Z563" si="960">W562/F562</f>
      </c>
      <c r="AA562" s="375">
        <f>W562/(F562+COUNT(W552:W561)*500)</f>
      </c>
      <c r="AB562" s="366">
        <f>AB552+AB554+AB556+AB558+AB560</f>
      </c>
      <c r="AC562" s="366">
        <f>AC552+AC554+AC556+AC558+AC560</f>
      </c>
      <c r="AD562" s="373">
        <f t="shared" ref="AD562:AD563" si="477">AB562/T562</f>
      </c>
      <c r="AE562" s="377">
        <f>(W562-AC562)/(F562+COUNT(W552:W561)*500)</f>
      </c>
      <c r="AF562" s="378"/>
    </row>
    <row customHeight="true" ht="22.61904761904762" r="563">
      <c r="A563" s="419"/>
      <c r="B563" s="407" t="s">
        <v>379</v>
      </c>
      <c r="C563" s="420" t="s">
        <v>391</v>
      </c>
      <c r="D563" s="379" t="s">
        <v>370</v>
      </c>
      <c r="E563" s="380">
        <v>135.68</v>
      </c>
      <c r="F563" s="381">
        <f>E563+E564</f>
      </c>
      <c r="G563" s="382">
        <v>853</v>
      </c>
      <c r="H563" s="382">
        <v>39</v>
      </c>
      <c r="I563" s="383">
        <f t="shared" si="146"/>
      </c>
      <c r="J563" s="368">
        <f t="shared" si="265"/>
      </c>
      <c r="K563" s="382">
        <v>0</v>
      </c>
      <c r="L563" s="368">
        <f t="shared" si="565"/>
      </c>
      <c r="M563" s="382">
        <v>0</v>
      </c>
      <c r="N563" s="384">
        <f t="shared" si="369"/>
      </c>
      <c r="O563" s="382">
        <v>0</v>
      </c>
      <c r="P563" s="384">
        <f t="shared" si="1048"/>
      </c>
      <c r="Q563" s="385">
        <f>(M563+M564)/(O563+O564)</f>
      </c>
      <c r="R563" s="432">
        <v>8</v>
      </c>
      <c r="S563" s="385">
        <f>(O563+O564)/(K563+K564)</f>
      </c>
      <c r="T563" s="432">
        <v>2</v>
      </c>
      <c r="U563" s="386">
        <f t="shared" si="58"/>
      </c>
      <c r="V563" s="378">
        <f>(F563+500)/T563</f>
      </c>
      <c r="W563" s="386">
        <v>726</v>
      </c>
      <c r="X563" s="378">
        <f t="shared" si="692"/>
      </c>
      <c r="Y563" s="385">
        <f t="shared" si="826"/>
      </c>
      <c r="Z563" s="378">
        <f t="shared" si="960"/>
      </c>
      <c r="AA563" s="378">
        <f>W563/(F563+500)</f>
      </c>
      <c r="AB563" s="432">
        <v>1</v>
      </c>
      <c r="AC563" s="432">
        <v>270</v>
      </c>
      <c r="AD563" s="385">
        <f t="shared" si="477"/>
      </c>
      <c r="AE563" s="378">
        <f>(W563-AC563)/(F563+500)</f>
      </c>
      <c r="AF563" s="378" t="s">
        <v>371</v>
      </c>
    </row>
    <row customHeight="true" ht="22.61904761904762" r="564">
      <c r="A564" s="419"/>
      <c r="B564" s="407"/>
      <c r="C564" s="420"/>
      <c r="D564" s="379" t="s">
        <v>372</v>
      </c>
      <c r="E564" s="380">
        <v>1318.63</v>
      </c>
      <c r="F564" s="381"/>
      <c r="G564" s="382">
        <v>11033</v>
      </c>
      <c r="H564" s="382">
        <v>356</v>
      </c>
      <c r="I564" s="383">
        <f t="shared" si="146"/>
      </c>
      <c r="J564" s="368">
        <f t="shared" si="265"/>
      </c>
      <c r="K564" s="382">
        <v>36</v>
      </c>
      <c r="L564" s="368">
        <f t="shared" si="565"/>
      </c>
      <c r="M564" s="382">
        <v>2</v>
      </c>
      <c r="N564" s="384">
        <f t="shared" si="369"/>
      </c>
      <c r="O564" s="382">
        <v>0</v>
      </c>
      <c r="P564" s="384">
        <f t="shared" si="1048"/>
      </c>
      <c r="Q564" s="385"/>
      <c r="R564" s="432"/>
      <c r="S564" s="385"/>
      <c r="T564" s="432"/>
      <c r="U564" s="386"/>
      <c r="V564" s="378"/>
      <c r="W564" s="386"/>
      <c r="X564" s="378"/>
      <c r="Y564" s="385"/>
      <c r="Z564" s="378"/>
      <c r="AA564" s="378"/>
      <c r="AB564" s="432"/>
      <c r="AC564" s="432"/>
      <c r="AD564" s="385"/>
      <c r="AE564" s="378"/>
      <c r="AF564" s="421" t="s">
        <v>373</v>
      </c>
    </row>
    <row customHeight="true" ht="22.61904761904762" r="565">
      <c r="A565" s="419"/>
      <c r="B565" s="407" t="s">
        <v>381</v>
      </c>
      <c r="C565" s="420" t="s">
        <v>391</v>
      </c>
      <c r="D565" s="379" t="s">
        <v>370</v>
      </c>
      <c r="E565" s="380">
        <v>126.37</v>
      </c>
      <c r="F565" s="381">
        <f>E565+E566</f>
      </c>
      <c r="G565" s="382">
        <v>904</v>
      </c>
      <c r="H565" s="382">
        <v>44</v>
      </c>
      <c r="I565" s="383">
        <f t="shared" si="146"/>
      </c>
      <c r="J565" s="383">
        <f t="shared" ref="J565:J568" si="173">I565/H565</f>
      </c>
      <c r="K565" s="382">
        <v>1</v>
      </c>
      <c r="L565" s="368">
        <f t="shared" si="565"/>
      </c>
      <c r="M565" s="382">
        <v>1</v>
      </c>
      <c r="N565" s="384">
        <f t="shared" si="369"/>
      </c>
      <c r="O565" s="382">
        <v>0</v>
      </c>
      <c r="P565" s="384">
        <f t="shared" si="1048"/>
      </c>
      <c r="Q565" s="385">
        <f>(M565+M566)/(O565+O566)</f>
      </c>
      <c r="R565" s="432">
        <v>5</v>
      </c>
      <c r="S565" s="385">
        <f>(O565+O566)/(K565+K566)</f>
      </c>
      <c r="T565" s="432">
        <v>3</v>
      </c>
      <c r="U565" s="386">
        <f>F565/T565</f>
      </c>
      <c r="V565" s="378">
        <f>(F565+500)/T565</f>
      </c>
      <c r="W565" s="386">
        <v>1224</v>
      </c>
      <c r="X565" s="378">
        <f>W565/T565</f>
      </c>
      <c r="Y565" s="385">
        <f>T565/R565</f>
      </c>
      <c r="Z565" s="378">
        <f>W565/F565</f>
      </c>
      <c r="AA565" s="378">
        <f>W565/(F565+500)</f>
      </c>
      <c r="AB565" s="432">
        <v>1</v>
      </c>
      <c r="AC565" s="434">
        <v>372.0000000000009</v>
      </c>
      <c r="AD565" s="385">
        <f>AB565/T565</f>
      </c>
      <c r="AE565" s="378">
        <f>(W565-AC565)/(F565+500)</f>
      </c>
      <c r="AF565" s="378" t="s">
        <v>371</v>
      </c>
    </row>
    <row customHeight="true" ht="22.61904761904762" r="566">
      <c r="A566" s="419"/>
      <c r="B566" s="407"/>
      <c r="C566" s="420"/>
      <c r="D566" s="379" t="s">
        <v>372</v>
      </c>
      <c r="E566" s="382">
        <v>1410.58</v>
      </c>
      <c r="F566" s="381"/>
      <c r="G566" s="382">
        <v>12470</v>
      </c>
      <c r="H566" s="382">
        <v>428</v>
      </c>
      <c r="I566" s="383">
        <f t="shared" si="146"/>
      </c>
      <c r="J566" s="383">
        <f t="shared" si="173"/>
      </c>
      <c r="K566" s="382">
        <v>34</v>
      </c>
      <c r="L566" s="368">
        <f t="shared" si="565"/>
      </c>
      <c r="M566" s="382">
        <v>1</v>
      </c>
      <c r="N566" s="384">
        <f t="shared" si="369"/>
      </c>
      <c r="O566" s="382">
        <v>0</v>
      </c>
      <c r="P566" s="384">
        <f t="shared" si="1048"/>
      </c>
      <c r="Q566" s="385"/>
      <c r="R566" s="432"/>
      <c r="S566" s="385"/>
      <c r="T566" s="432"/>
      <c r="U566" s="386"/>
      <c r="V566" s="378"/>
      <c r="W566" s="386"/>
      <c r="X566" s="378"/>
      <c r="Y566" s="385"/>
      <c r="Z566" s="378"/>
      <c r="AA566" s="378"/>
      <c r="AB566" s="432"/>
      <c r="AC566" s="434"/>
      <c r="AD566" s="385"/>
      <c r="AE566" s="378"/>
      <c r="AF566" s="421" t="s">
        <v>373</v>
      </c>
    </row>
    <row customHeight="true" ht="22.61904761904762" r="567">
      <c r="A567" s="419"/>
      <c r="B567" s="407" t="s">
        <v>382</v>
      </c>
      <c r="C567" s="420" t="s">
        <v>391</v>
      </c>
      <c r="D567" s="379" t="s">
        <v>370</v>
      </c>
      <c r="E567" s="382">
        <v>189.06</v>
      </c>
      <c r="F567" s="381">
        <f>E567+E568</f>
      </c>
      <c r="G567" s="382">
        <v>926</v>
      </c>
      <c r="H567" s="382">
        <v>45</v>
      </c>
      <c r="I567" s="383">
        <f t="shared" si="146"/>
      </c>
      <c r="J567" s="383">
        <f t="shared" si="173"/>
      </c>
      <c r="K567" s="382">
        <v>2</v>
      </c>
      <c r="L567" s="368">
        <f t="shared" si="565"/>
      </c>
      <c r="M567" s="382">
        <v>0</v>
      </c>
      <c r="N567" s="384">
        <f t="shared" si="369"/>
      </c>
      <c r="O567" s="382">
        <v>0</v>
      </c>
      <c r="P567" s="384">
        <f t="shared" si="1048"/>
      </c>
      <c r="Q567" s="385">
        <f>(M567+M568)/(O567+O568)</f>
      </c>
      <c r="R567" s="432">
        <v>11</v>
      </c>
      <c r="S567" s="385">
        <f>(O567+O568)/(K567+K568)</f>
      </c>
      <c r="T567" s="432">
        <v>4</v>
      </c>
      <c r="U567" s="386">
        <f>F567/T567</f>
      </c>
      <c r="V567" s="378">
        <f>(F567+500)/T567</f>
      </c>
      <c r="W567" s="386">
        <v>5112</v>
      </c>
      <c r="X567" s="378">
        <f>W567/T567</f>
      </c>
      <c r="Y567" s="385">
        <f>T567/R567</f>
      </c>
      <c r="Z567" s="378">
        <f>W567/F567</f>
      </c>
      <c r="AA567" s="378">
        <f>W567/(F567+500)</f>
      </c>
      <c r="AB567" s="432">
        <v>0</v>
      </c>
      <c r="AC567" s="432">
        <v>0</v>
      </c>
      <c r="AD567" s="385">
        <f>AB567/T567</f>
      </c>
      <c r="AE567" s="378">
        <f>(W567-AC567)/(F567+500)</f>
      </c>
      <c r="AF567" s="378" t="s">
        <v>371</v>
      </c>
    </row>
    <row customHeight="true" ht="22.61904761904762" r="568">
      <c r="A568" s="419"/>
      <c r="B568" s="407"/>
      <c r="C568" s="420"/>
      <c r="D568" s="379" t="s">
        <v>372</v>
      </c>
      <c r="E568" s="380">
        <v>1636.56</v>
      </c>
      <c r="F568" s="381"/>
      <c r="G568" s="382">
        <v>14230</v>
      </c>
      <c r="H568" s="382">
        <v>676</v>
      </c>
      <c r="I568" s="383">
        <f t="shared" si="146"/>
      </c>
      <c r="J568" s="383">
        <f t="shared" si="173"/>
      </c>
      <c r="K568" s="382">
        <v>31</v>
      </c>
      <c r="L568" s="368">
        <f t="shared" si="565"/>
      </c>
      <c r="M568" s="382">
        <v>3</v>
      </c>
      <c r="N568" s="384">
        <f t="shared" si="369"/>
      </c>
      <c r="O568" s="382">
        <v>0</v>
      </c>
      <c r="P568" s="384">
        <f t="shared" si="1048"/>
      </c>
      <c r="Q568" s="385"/>
      <c r="R568" s="432"/>
      <c r="S568" s="385"/>
      <c r="T568" s="432"/>
      <c r="U568" s="386"/>
      <c r="V568" s="378"/>
      <c r="W568" s="386"/>
      <c r="X568" s="378"/>
      <c r="Y568" s="385"/>
      <c r="Z568" s="378"/>
      <c r="AA568" s="378"/>
      <c r="AB568" s="432"/>
      <c r="AC568" s="432"/>
      <c r="AD568" s="385"/>
      <c r="AE568" s="378"/>
      <c r="AF568" s="421" t="s">
        <v>373</v>
      </c>
    </row>
    <row customHeight="true" ht="22.61904761904762" r="569">
      <c r="A569" s="419"/>
      <c r="B569" s="407" t="s">
        <v>383</v>
      </c>
      <c r="C569" s="420" t="s">
        <v>391</v>
      </c>
      <c r="D569" s="379" t="s">
        <v>370</v>
      </c>
      <c r="E569" s="382">
        <v>174.93</v>
      </c>
      <c r="F569" s="381">
        <f>E569+E570</f>
      </c>
      <c r="G569" s="382">
        <v>1050</v>
      </c>
      <c r="H569" s="382">
        <v>48</v>
      </c>
      <c r="I569" s="383">
        <f t="shared" si="146"/>
      </c>
      <c r="J569" s="368">
        <f t="shared" ref="J569:J575" si="266">(E569/G569)*1000</f>
      </c>
      <c r="K569" s="382">
        <v>3</v>
      </c>
      <c r="L569" s="368">
        <f t="shared" si="565"/>
      </c>
      <c r="M569" s="382">
        <v>0</v>
      </c>
      <c r="N569" s="384">
        <f t="shared" si="369"/>
      </c>
      <c r="O569" s="382">
        <v>0</v>
      </c>
      <c r="P569" s="384">
        <f t="shared" si="1048"/>
      </c>
      <c r="Q569" s="385">
        <f>(M569+M570)/(O569+O570)</f>
      </c>
      <c r="R569" s="432">
        <v>6</v>
      </c>
      <c r="S569" s="385">
        <f>(O569+O570)/(K569+K570)</f>
      </c>
      <c r="T569" s="432">
        <v>2</v>
      </c>
      <c r="U569" s="386">
        <f>F569/T569</f>
      </c>
      <c r="V569" s="378">
        <f>(F569+500)/T569</f>
      </c>
      <c r="W569" s="436">
        <v>2770.8</v>
      </c>
      <c r="X569" s="378">
        <f>W569/T569</f>
      </c>
      <c r="Y569" s="385">
        <f>T569/R569</f>
      </c>
      <c r="Z569" s="378">
        <f>W569/F569</f>
      </c>
      <c r="AA569" s="378">
        <f>W569/(F569+500)</f>
      </c>
      <c r="AB569" s="432">
        <v>0</v>
      </c>
      <c r="AC569" s="432">
        <v>0</v>
      </c>
      <c r="AD569" s="385">
        <f>AB569/T569</f>
      </c>
      <c r="AE569" s="378">
        <f>(W569-AC569)/(F569+500)</f>
      </c>
      <c r="AF569" s="378" t="s">
        <v>371</v>
      </c>
    </row>
    <row customHeight="true" ht="22.61904761904762" r="570">
      <c r="A570" s="419"/>
      <c r="B570" s="407"/>
      <c r="C570" s="420"/>
      <c r="D570" s="379" t="s">
        <v>372</v>
      </c>
      <c r="E570" s="382">
        <v>1702.35</v>
      </c>
      <c r="F570" s="381"/>
      <c r="G570" s="382">
        <v>16541</v>
      </c>
      <c r="H570" s="382">
        <v>814</v>
      </c>
      <c r="I570" s="383">
        <f t="shared" si="146"/>
      </c>
      <c r="J570" s="368">
        <f t="shared" si="266"/>
      </c>
      <c r="K570" s="382">
        <v>50</v>
      </c>
      <c r="L570" s="368">
        <f t="shared" si="565"/>
      </c>
      <c r="M570" s="382">
        <v>1</v>
      </c>
      <c r="N570" s="384">
        <f t="shared" si="369"/>
      </c>
      <c r="O570" s="382">
        <v>0</v>
      </c>
      <c r="P570" s="384">
        <f t="shared" si="1048"/>
      </c>
      <c r="Q570" s="385"/>
      <c r="R570" s="432"/>
      <c r="S570" s="385"/>
      <c r="T570" s="432"/>
      <c r="U570" s="386"/>
      <c r="V570" s="378"/>
      <c r="W570" s="386"/>
      <c r="X570" s="378"/>
      <c r="Y570" s="385"/>
      <c r="Z570" s="378"/>
      <c r="AA570" s="378"/>
      <c r="AB570" s="432"/>
      <c r="AC570" s="432"/>
      <c r="AD570" s="385"/>
      <c r="AE570" s="378"/>
      <c r="AF570" s="421" t="s">
        <v>373</v>
      </c>
    </row>
    <row customHeight="true" ht="22.61904761904762" r="571">
      <c r="A571" s="419"/>
      <c r="B571" s="407" t="s">
        <v>385</v>
      </c>
      <c r="C571" s="420" t="s">
        <v>391</v>
      </c>
      <c r="D571" s="379" t="s">
        <v>370</v>
      </c>
      <c r="E571" s="380">
        <v>58.81</v>
      </c>
      <c r="F571" s="381">
        <f>E571+E572</f>
      </c>
      <c r="G571" s="380">
        <v>729</v>
      </c>
      <c r="H571" s="382">
        <v>23</v>
      </c>
      <c r="I571" s="383">
        <f t="shared" si="146"/>
      </c>
      <c r="J571" s="368">
        <f t="shared" si="266"/>
      </c>
      <c r="K571" s="382">
        <v>0</v>
      </c>
      <c r="L571" s="368">
        <f t="shared" si="565"/>
      </c>
      <c r="M571" s="382">
        <v>0</v>
      </c>
      <c r="N571" s="384">
        <f t="shared" si="369"/>
      </c>
      <c r="O571" s="382">
        <v>0</v>
      </c>
      <c r="P571" s="384">
        <f t="shared" si="1048"/>
      </c>
      <c r="Q571" s="385">
        <f>(M571+M572)/(O571+O572)</f>
      </c>
      <c r="R571" s="432">
        <v>7</v>
      </c>
      <c r="S571" s="385">
        <f>(O571+O572)/(K571+K572)</f>
      </c>
      <c r="T571" s="432">
        <v>2</v>
      </c>
      <c r="U571" s="386">
        <f>F571/T571</f>
      </c>
      <c r="V571" s="378">
        <f>(F571+500)/T571</f>
      </c>
      <c r="W571" s="386">
        <v>3432</v>
      </c>
      <c r="X571" s="378">
        <f>W571/T571</f>
      </c>
      <c r="Y571" s="385">
        <f>T571/R571</f>
      </c>
      <c r="Z571" s="378">
        <f>W571/F571</f>
      </c>
      <c r="AA571" s="378">
        <f>W571/(F571+500)</f>
      </c>
      <c r="AB571" s="432">
        <v>0</v>
      </c>
      <c r="AC571" s="432">
        <v>0</v>
      </c>
      <c r="AD571" s="385">
        <f>AB571/T571</f>
      </c>
      <c r="AE571" s="378">
        <f>(W571-AC571)/(F571+500)</f>
      </c>
      <c r="AF571" s="378" t="s">
        <v>371</v>
      </c>
    </row>
    <row customHeight="true" ht="22.61904761904762" r="572">
      <c r="A572" s="419"/>
      <c r="B572" s="407"/>
      <c r="C572" s="420"/>
      <c r="D572" s="379" t="s">
        <v>372</v>
      </c>
      <c r="E572" s="380">
        <v>1816.16</v>
      </c>
      <c r="F572" s="381"/>
      <c r="G572" s="380">
        <v>18038</v>
      </c>
      <c r="H572" s="382">
        <v>872</v>
      </c>
      <c r="I572" s="383">
        <f t="shared" si="146"/>
      </c>
      <c r="J572" s="368">
        <f t="shared" si="266"/>
      </c>
      <c r="K572" s="382">
        <v>48</v>
      </c>
      <c r="L572" s="368">
        <f t="shared" si="565"/>
      </c>
      <c r="M572" s="382">
        <v>2</v>
      </c>
      <c r="N572" s="384">
        <f t="shared" si="369"/>
      </c>
      <c r="O572" s="382">
        <v>0</v>
      </c>
      <c r="P572" s="384">
        <f t="shared" si="1048"/>
      </c>
      <c r="Q572" s="385"/>
      <c r="R572" s="432"/>
      <c r="S572" s="385"/>
      <c r="T572" s="432"/>
      <c r="U572" s="386"/>
      <c r="V572" s="378"/>
      <c r="W572" s="386"/>
      <c r="X572" s="378"/>
      <c r="Y572" s="385"/>
      <c r="Z572" s="378"/>
      <c r="AA572" s="378"/>
      <c r="AB572" s="432"/>
      <c r="AC572" s="432"/>
      <c r="AD572" s="385"/>
      <c r="AE572" s="378"/>
      <c r="AF572" s="421" t="s">
        <v>373</v>
      </c>
    </row>
    <row customHeight="true" ht="22.61904761904762" r="573">
      <c r="A573" s="419"/>
      <c r="B573" s="370" t="s">
        <v>378</v>
      </c>
      <c r="C573" s="370"/>
      <c r="D573" s="370"/>
      <c r="E573" s="366">
        <f>SUM(E563:E572)</f>
      </c>
      <c r="F573" s="366">
        <f>SUM(F563:F572)</f>
      </c>
      <c r="G573" s="366">
        <f>SUM(G563:G572)</f>
      </c>
      <c r="H573" s="366">
        <f>SUM(H563:H572)</f>
      </c>
      <c r="I573" s="371">
        <f t="shared" si="146"/>
      </c>
      <c r="J573" s="367">
        <f t="shared" si="266"/>
      </c>
      <c r="K573" s="366">
        <f>SUM(K563:K572)</f>
      </c>
      <c r="L573" s="367">
        <f t="shared" si="565"/>
      </c>
      <c r="M573" s="366">
        <f>SUM(M563:M572)</f>
      </c>
      <c r="N573" s="372">
        <f t="shared" si="369"/>
      </c>
      <c r="O573" s="366">
        <f>SUM(O563:O572)</f>
      </c>
      <c r="P573" s="372">
        <f t="shared" si="1048"/>
      </c>
      <c r="Q573" s="373">
        <f>M573/O573</f>
      </c>
      <c r="R573" s="366">
        <f>SUM(R563:R572)</f>
      </c>
      <c r="S573" s="373">
        <f>(O573+O573)/(K573+K573)</f>
      </c>
      <c r="T573" s="366">
        <f>SUM(T563:T572)</f>
      </c>
      <c r="U573" s="374">
        <f t="shared" ref="U573:U574" si="59">F573/T573</f>
      </c>
      <c r="V573" s="375">
        <f>(F573+5*500)/T573</f>
      </c>
      <c r="W573" s="367">
        <f>SUM(W563:W572)</f>
      </c>
      <c r="X573" s="376">
        <f t="shared" ref="X573:X574" si="693">W573/T573</f>
      </c>
      <c r="Y573" s="373">
        <f t="shared" ref="Y573:Y574" si="827">T573/R573</f>
      </c>
      <c r="Z573" s="375">
        <f t="shared" ref="Z573:Z574" si="961">W573/F573</f>
      </c>
      <c r="AA573" s="375">
        <f>W573/(F573+COUNT(W563:W572)*500)</f>
      </c>
      <c r="AB573" s="366">
        <f>AB563+AB565+AB567+AB569+AB571</f>
      </c>
      <c r="AC573" s="366">
        <f>AC563+AC565+AC567+AC569+AC571</f>
      </c>
      <c r="AD573" s="373">
        <f t="shared" ref="AD573:AD574" si="478">AB573/T573</f>
      </c>
      <c r="AE573" s="377">
        <f>(W573-AC573)/(F573+COUNT(W563:W572))</f>
      </c>
      <c r="AF573" s="378"/>
    </row>
    <row customHeight="true" ht="22.61904761904762" r="574">
      <c r="A574" s="419"/>
      <c r="B574" s="407" t="s">
        <v>386</v>
      </c>
      <c r="C574" s="420" t="s">
        <v>369</v>
      </c>
      <c r="D574" s="379" t="s">
        <v>370</v>
      </c>
      <c r="E574" s="380">
        <v>58.82</v>
      </c>
      <c r="F574" s="381">
        <f>E574+E575</f>
      </c>
      <c r="G574" s="380">
        <v>421</v>
      </c>
      <c r="H574" s="382">
        <v>22</v>
      </c>
      <c r="I574" s="383">
        <f t="shared" si="146"/>
      </c>
      <c r="J574" s="368">
        <f t="shared" si="266"/>
      </c>
      <c r="K574" s="382">
        <v>2</v>
      </c>
      <c r="L574" s="368">
        <f t="shared" si="565"/>
      </c>
      <c r="M574" s="382">
        <v>0</v>
      </c>
      <c r="N574" s="384">
        <f t="shared" si="369"/>
      </c>
      <c r="O574" s="382">
        <v>0</v>
      </c>
      <c r="P574" s="384">
        <f t="shared" si="1048"/>
      </c>
      <c r="Q574" s="385">
        <f>(M574+M575)/(O574+O575)</f>
      </c>
      <c r="R574" s="432">
        <v>2</v>
      </c>
      <c r="S574" s="385">
        <f>(O574+O575)/(K574+K575)</f>
      </c>
      <c r="T574" s="432">
        <v>0</v>
      </c>
      <c r="U574" s="386">
        <f t="shared" si="59"/>
      </c>
      <c r="V574" s="378">
        <f>(F574+500)/T574</f>
      </c>
      <c r="W574" s="436">
        <v>0</v>
      </c>
      <c r="X574" s="378">
        <f t="shared" si="693"/>
      </c>
      <c r="Y574" s="385">
        <f t="shared" si="827"/>
      </c>
      <c r="Z574" s="378">
        <f t="shared" si="961"/>
      </c>
      <c r="AA574" s="378">
        <f>W574/(F574+500)</f>
      </c>
      <c r="AB574" s="432">
        <v>0</v>
      </c>
      <c r="AC574" s="432">
        <v>0</v>
      </c>
      <c r="AD574" s="385">
        <f t="shared" si="478"/>
      </c>
      <c r="AE574" s="378">
        <f>(W574-AC574)/(F574+500)</f>
      </c>
      <c r="AF574" s="378" t="s">
        <v>387</v>
      </c>
    </row>
    <row customHeight="true" ht="22.61904761904762" r="575">
      <c r="A575" s="419"/>
      <c r="B575" s="407"/>
      <c r="C575" s="420"/>
      <c r="D575" s="379" t="s">
        <v>372</v>
      </c>
      <c r="E575" s="380">
        <v>1239.58</v>
      </c>
      <c r="F575" s="381"/>
      <c r="G575" s="382">
        <v>12515</v>
      </c>
      <c r="H575" s="382">
        <v>587</v>
      </c>
      <c r="I575" s="383">
        <f t="shared" si="146"/>
      </c>
      <c r="J575" s="368">
        <f t="shared" si="266"/>
      </c>
      <c r="K575" s="382">
        <v>31</v>
      </c>
      <c r="L575" s="368">
        <f t="shared" si="565"/>
      </c>
      <c r="M575" s="382">
        <v>0</v>
      </c>
      <c r="N575" s="384">
        <f t="shared" si="369"/>
      </c>
      <c r="O575" s="382">
        <v>0</v>
      </c>
      <c r="P575" s="384">
        <f t="shared" si="1048"/>
      </c>
      <c r="Q575" s="385"/>
      <c r="R575" s="432"/>
      <c r="S575" s="385"/>
      <c r="T575" s="432"/>
      <c r="U575" s="386"/>
      <c r="V575" s="378"/>
      <c r="W575" s="386"/>
      <c r="X575" s="378"/>
      <c r="Y575" s="385"/>
      <c r="Z575" s="378"/>
      <c r="AA575" s="378"/>
      <c r="AB575" s="432"/>
      <c r="AC575" s="432"/>
      <c r="AD575" s="385"/>
      <c r="AE575" s="378"/>
      <c r="AF575" s="378" t="s">
        <v>388</v>
      </c>
    </row>
    <row customHeight="true" ht="22.61904761904762" r="576">
      <c r="A576" s="419"/>
      <c r="B576" s="407" t="s">
        <v>389</v>
      </c>
      <c r="C576" s="420" t="s">
        <v>369</v>
      </c>
      <c r="D576" s="379" t="s">
        <v>370</v>
      </c>
      <c r="E576" s="380">
        <v>16.18</v>
      </c>
      <c r="F576" s="381">
        <f>E576+E577</f>
      </c>
      <c r="G576" s="380">
        <v>197</v>
      </c>
      <c r="H576" s="382">
        <v>11</v>
      </c>
      <c r="I576" s="383">
        <f t="shared" si="146"/>
      </c>
      <c r="J576" s="383">
        <f t="shared" ref="J576:J579" si="174">I576/H576</f>
      </c>
      <c r="K576" s="382">
        <v>1</v>
      </c>
      <c r="L576" s="368">
        <f t="shared" si="565"/>
      </c>
      <c r="M576" s="382">
        <v>0</v>
      </c>
      <c r="N576" s="384">
        <f t="shared" si="369"/>
      </c>
      <c r="O576" s="382">
        <v>0</v>
      </c>
      <c r="P576" s="384">
        <f t="shared" si="1048"/>
      </c>
      <c r="Q576" s="385">
        <f>(M576+M577)/(O576+O577)</f>
      </c>
      <c r="R576" s="432">
        <v>2</v>
      </c>
      <c r="S576" s="385">
        <f>(O576+O577)/(K576+K577)</f>
      </c>
      <c r="T576" s="432">
        <v>1</v>
      </c>
      <c r="U576" s="386">
        <f>F576/T576</f>
      </c>
      <c r="V576" s="378">
        <f>(F576+500)/T576</f>
      </c>
      <c r="W576" s="386">
        <v>169.1999999999971</v>
      </c>
      <c r="X576" s="378">
        <f>W576/T576</f>
      </c>
      <c r="Y576" s="385">
        <f>T576/R576</f>
      </c>
      <c r="Z576" s="378">
        <f>W576/F576</f>
      </c>
      <c r="AA576" s="378">
        <f>W576/(F576+500)</f>
      </c>
      <c r="AB576" s="432">
        <v>1</v>
      </c>
      <c r="AC576" s="434">
        <v>169.2</v>
      </c>
      <c r="AD576" s="385">
        <f>AB576/T576</f>
      </c>
      <c r="AE576" s="378">
        <f>(W576-AC576)/(F576+500)</f>
      </c>
      <c r="AF576" s="378" t="s">
        <v>387</v>
      </c>
    </row>
    <row customHeight="true" ht="22.61904761904762" r="577">
      <c r="A577" s="419"/>
      <c r="B577" s="407"/>
      <c r="C577" s="420"/>
      <c r="D577" s="379" t="s">
        <v>372</v>
      </c>
      <c r="E577" s="380">
        <v>932.43</v>
      </c>
      <c r="F577" s="381"/>
      <c r="G577" s="380">
        <v>10063</v>
      </c>
      <c r="H577" s="382">
        <v>385</v>
      </c>
      <c r="I577" s="383">
        <f t="shared" si="146"/>
      </c>
      <c r="J577" s="383">
        <f t="shared" si="174"/>
      </c>
      <c r="K577" s="382">
        <v>12</v>
      </c>
      <c r="L577" s="368">
        <f t="shared" si="565"/>
      </c>
      <c r="M577" s="382">
        <v>1</v>
      </c>
      <c r="N577" s="384">
        <f t="shared" si="369"/>
      </c>
      <c r="O577" s="382">
        <v>0</v>
      </c>
      <c r="P577" s="384">
        <f t="shared" si="1048"/>
      </c>
      <c r="Q577" s="385"/>
      <c r="R577" s="432"/>
      <c r="S577" s="385"/>
      <c r="T577" s="432"/>
      <c r="U577" s="386"/>
      <c r="V577" s="378"/>
      <c r="W577" s="386"/>
      <c r="X577" s="378"/>
      <c r="Y577" s="385"/>
      <c r="Z577" s="378"/>
      <c r="AA577" s="378"/>
      <c r="AB577" s="432"/>
      <c r="AC577" s="434"/>
      <c r="AD577" s="385"/>
      <c r="AE577" s="378"/>
      <c r="AF577" s="378" t="s">
        <v>388</v>
      </c>
    </row>
    <row customHeight="true" ht="22.61904761904762" r="578">
      <c r="A578" s="419"/>
      <c r="B578" s="407" t="s">
        <v>390</v>
      </c>
      <c r="C578" s="420" t="s">
        <v>369</v>
      </c>
      <c r="D578" s="379" t="s">
        <v>370</v>
      </c>
      <c r="E578" s="380">
        <v>16.82</v>
      </c>
      <c r="F578" s="381">
        <f>E578+E579</f>
      </c>
      <c r="G578" s="380">
        <v>295</v>
      </c>
      <c r="H578" s="382">
        <v>31</v>
      </c>
      <c r="I578" s="383">
        <f t="shared" si="146"/>
      </c>
      <c r="J578" s="383">
        <f t="shared" si="174"/>
      </c>
      <c r="K578" s="382">
        <v>0</v>
      </c>
      <c r="L578" s="368">
        <f t="shared" si="565"/>
      </c>
      <c r="M578" s="382">
        <v>0</v>
      </c>
      <c r="N578" s="384">
        <f t="shared" si="369"/>
      </c>
      <c r="O578" s="382">
        <v>0</v>
      </c>
      <c r="P578" s="384">
        <f t="shared" si="1048"/>
      </c>
      <c r="Q578" s="385">
        <f>(M578+M579)/(O578+O579)</f>
      </c>
      <c r="R578" s="432">
        <v>2</v>
      </c>
      <c r="S578" s="385">
        <f>(O578+O579)/(K578+K579)</f>
      </c>
      <c r="T578" s="432">
        <v>1</v>
      </c>
      <c r="U578" s="386">
        <f>F578/T578</f>
      </c>
      <c r="V578" s="378">
        <f>(F578+500)/T578</f>
      </c>
      <c r="W578" s="386">
        <v>1692</v>
      </c>
      <c r="X578" s="378">
        <f>W578/T578</f>
      </c>
      <c r="Y578" s="385">
        <f>T578/R578</f>
      </c>
      <c r="Z578" s="378">
        <f>W578/F578</f>
      </c>
      <c r="AA578" s="378">
        <f>W578/(F578+500)</f>
      </c>
      <c r="AB578" s="432">
        <v>0</v>
      </c>
      <c r="AC578" s="432">
        <v>0</v>
      </c>
      <c r="AD578" s="385">
        <f>AB578/T578</f>
      </c>
      <c r="AE578" s="378">
        <f>(W578-AC578)/(F578+500)</f>
      </c>
      <c r="AF578" s="378" t="s">
        <v>387</v>
      </c>
    </row>
    <row customHeight="true" ht="22.61904761904762" r="579">
      <c r="A579" s="419"/>
      <c r="B579" s="407"/>
      <c r="C579" s="420"/>
      <c r="D579" s="379" t="s">
        <v>372</v>
      </c>
      <c r="E579" s="380">
        <v>695.63</v>
      </c>
      <c r="F579" s="381"/>
      <c r="G579" s="380">
        <v>7348</v>
      </c>
      <c r="H579" s="382">
        <v>249</v>
      </c>
      <c r="I579" s="383">
        <f t="shared" si="146"/>
      </c>
      <c r="J579" s="383">
        <f t="shared" si="174"/>
      </c>
      <c r="K579" s="382">
        <v>10</v>
      </c>
      <c r="L579" s="368">
        <f t="shared" si="565"/>
      </c>
      <c r="M579" s="382">
        <v>0</v>
      </c>
      <c r="N579" s="384">
        <f t="shared" si="369"/>
      </c>
      <c r="O579" s="382">
        <v>0</v>
      </c>
      <c r="P579" s="384">
        <f t="shared" si="1048"/>
      </c>
      <c r="Q579" s="385"/>
      <c r="R579" s="432"/>
      <c r="S579" s="385"/>
      <c r="T579" s="432"/>
      <c r="U579" s="386"/>
      <c r="V579" s="378"/>
      <c r="W579" s="386"/>
      <c r="X579" s="378"/>
      <c r="Y579" s="385"/>
      <c r="Z579" s="378"/>
      <c r="AA579" s="378"/>
      <c r="AB579" s="432"/>
      <c r="AC579" s="432"/>
      <c r="AD579" s="385"/>
      <c r="AE579" s="378"/>
      <c r="AF579" s="378" t="s">
        <v>388</v>
      </c>
    </row>
    <row customHeight="true" ht="22.61904761904762" r="580">
      <c r="A580" s="419"/>
      <c r="B580" s="407" t="s">
        <v>392</v>
      </c>
      <c r="C580" s="420" t="s">
        <v>369</v>
      </c>
      <c r="D580" s="379" t="s">
        <v>370</v>
      </c>
      <c r="E580" s="380">
        <v>16.74</v>
      </c>
      <c r="F580" s="381">
        <f>E580+E581</f>
      </c>
      <c r="G580" s="380">
        <v>309</v>
      </c>
      <c r="H580" s="382">
        <v>29</v>
      </c>
      <c r="I580" s="383">
        <f t="shared" si="146"/>
      </c>
      <c r="J580" s="368">
        <f t="shared" ref="J580:J594" si="267">(E580/G580)*1000</f>
      </c>
      <c r="K580" s="382">
        <v>0</v>
      </c>
      <c r="L580" s="368">
        <f t="shared" si="565"/>
      </c>
      <c r="M580" s="382">
        <v>0</v>
      </c>
      <c r="N580" s="384">
        <f t="shared" si="369"/>
      </c>
      <c r="O580" s="382">
        <v>0</v>
      </c>
      <c r="P580" s="384">
        <f t="shared" si="1048"/>
      </c>
      <c r="Q580" s="385">
        <f>(M580+M581)/(O580+O581)</f>
      </c>
      <c r="R580" s="432">
        <v>2</v>
      </c>
      <c r="S580" s="385">
        <f>(O580+O581)/(K580+K581)</f>
      </c>
      <c r="T580" s="432">
        <v>0</v>
      </c>
      <c r="U580" s="386">
        <f>F580/T580</f>
      </c>
      <c r="V580" s="378">
        <f>(F580+500)/T580</f>
      </c>
      <c r="W580" s="436">
        <v>0</v>
      </c>
      <c r="X580" s="378">
        <f>W580/T580</f>
      </c>
      <c r="Y580" s="385">
        <f>T580/R580</f>
      </c>
      <c r="Z580" s="378">
        <f>W580/F580</f>
      </c>
      <c r="AA580" s="378">
        <f>W580/(F580+500)</f>
      </c>
      <c r="AB580" s="432">
        <v>0</v>
      </c>
      <c r="AC580" s="432">
        <v>0</v>
      </c>
      <c r="AD580" s="385">
        <f>AB580/T580</f>
      </c>
      <c r="AE580" s="378">
        <f>(W580-AC580)/(F580+500)</f>
      </c>
      <c r="AF580" s="378" t="s">
        <v>387</v>
      </c>
    </row>
    <row customHeight="true" ht="22.61904761904762" r="581">
      <c r="A581" s="419"/>
      <c r="B581" s="407"/>
      <c r="C581" s="420"/>
      <c r="D581" s="379" t="s">
        <v>372</v>
      </c>
      <c r="E581" s="380">
        <v>809.67</v>
      </c>
      <c r="F581" s="381"/>
      <c r="G581" s="380">
        <v>7116</v>
      </c>
      <c r="H581" s="382">
        <v>332</v>
      </c>
      <c r="I581" s="383">
        <f t="shared" si="146"/>
      </c>
      <c r="J581" s="368">
        <f t="shared" si="267"/>
      </c>
      <c r="K581" s="382">
        <v>16</v>
      </c>
      <c r="L581" s="368">
        <f t="shared" si="565"/>
      </c>
      <c r="M581" s="382">
        <v>1</v>
      </c>
      <c r="N581" s="384">
        <f t="shared" si="369"/>
      </c>
      <c r="O581" s="382">
        <v>0</v>
      </c>
      <c r="P581" s="384">
        <f t="shared" si="1048"/>
      </c>
      <c r="Q581" s="385"/>
      <c r="R581" s="432"/>
      <c r="S581" s="385"/>
      <c r="T581" s="432"/>
      <c r="U581" s="386"/>
      <c r="V581" s="378"/>
      <c r="W581" s="436"/>
      <c r="X581" s="378"/>
      <c r="Y581" s="385"/>
      <c r="Z581" s="378"/>
      <c r="AA581" s="378"/>
      <c r="AB581" s="432"/>
      <c r="AC581" s="432"/>
      <c r="AD581" s="385"/>
      <c r="AE581" s="378"/>
      <c r="AF581" s="378" t="s">
        <v>388</v>
      </c>
    </row>
    <row customHeight="true" ht="22.61904761904762" r="582">
      <c r="A582" s="419"/>
      <c r="B582" s="407" t="s">
        <v>393</v>
      </c>
      <c r="C582" s="420" t="s">
        <v>369</v>
      </c>
      <c r="D582" s="379" t="s">
        <v>370</v>
      </c>
      <c r="E582" s="380">
        <v>28.48</v>
      </c>
      <c r="F582" s="381">
        <f>E582+E583</f>
      </c>
      <c r="G582" s="380">
        <v>320</v>
      </c>
      <c r="H582" s="382">
        <v>34</v>
      </c>
      <c r="I582" s="383">
        <f t="shared" si="146"/>
      </c>
      <c r="J582" s="368">
        <f t="shared" si="267"/>
      </c>
      <c r="K582" s="382">
        <v>0</v>
      </c>
      <c r="L582" s="368">
        <f t="shared" si="565"/>
      </c>
      <c r="M582" s="382">
        <v>0</v>
      </c>
      <c r="N582" s="384">
        <f t="shared" si="369"/>
      </c>
      <c r="O582" s="382">
        <v>0</v>
      </c>
      <c r="P582" s="384">
        <f t="shared" si="1048"/>
      </c>
      <c r="Q582" s="385">
        <f>(M582+M583)/(O582+O583)</f>
      </c>
      <c r="R582" s="432">
        <v>3</v>
      </c>
      <c r="S582" s="385">
        <f>(O582+O583)/(K582+K583)</f>
      </c>
      <c r="T582" s="432">
        <v>2</v>
      </c>
      <c r="U582" s="386">
        <f>F582/T582</f>
      </c>
      <c r="V582" s="378">
        <f>(F582+500)/T582</f>
      </c>
      <c r="W582" s="386">
        <v>840</v>
      </c>
      <c r="X582" s="378">
        <f>W582/T582</f>
      </c>
      <c r="Y582" s="385">
        <f>T582/R582</f>
      </c>
      <c r="Z582" s="378">
        <f>W582/F582</f>
      </c>
      <c r="AA582" s="378">
        <f>W582/(F582+500)</f>
      </c>
      <c r="AB582" s="432">
        <v>0</v>
      </c>
      <c r="AC582" s="432">
        <v>0</v>
      </c>
      <c r="AD582" s="385">
        <f>AB582/T582</f>
      </c>
      <c r="AE582" s="378">
        <f>(W582-AC582)/(F582+500)</f>
      </c>
      <c r="AF582" s="378" t="s">
        <v>387</v>
      </c>
    </row>
    <row customHeight="true" ht="22.61904761904762" r="583">
      <c r="A583" s="419"/>
      <c r="B583" s="407"/>
      <c r="C583" s="420"/>
      <c r="D583" s="379" t="s">
        <v>372</v>
      </c>
      <c r="E583" s="380">
        <v>915.91</v>
      </c>
      <c r="F583" s="381"/>
      <c r="G583" s="380">
        <v>8829</v>
      </c>
      <c r="H583" s="382">
        <v>407</v>
      </c>
      <c r="I583" s="383">
        <f t="shared" si="146"/>
      </c>
      <c r="J583" s="368">
        <f t="shared" si="267"/>
      </c>
      <c r="K583" s="382">
        <v>11</v>
      </c>
      <c r="L583" s="368">
        <f t="shared" si="565"/>
      </c>
      <c r="M583" s="382">
        <v>2</v>
      </c>
      <c r="N583" s="384">
        <f t="shared" si="369"/>
      </c>
      <c r="O583" s="382">
        <v>0</v>
      </c>
      <c r="P583" s="384">
        <f t="shared" si="1048"/>
      </c>
      <c r="Q583" s="385"/>
      <c r="R583" s="432"/>
      <c r="S583" s="385"/>
      <c r="T583" s="432"/>
      <c r="U583" s="386"/>
      <c r="V583" s="378"/>
      <c r="W583" s="386"/>
      <c r="X583" s="378"/>
      <c r="Y583" s="385"/>
      <c r="Z583" s="378"/>
      <c r="AA583" s="378"/>
      <c r="AB583" s="432"/>
      <c r="AC583" s="432"/>
      <c r="AD583" s="385"/>
      <c r="AE583" s="378"/>
      <c r="AF583" s="378" t="s">
        <v>388</v>
      </c>
    </row>
    <row customHeight="true" ht="22.61904761904762" r="584">
      <c r="A584" s="419"/>
      <c r="B584" s="370" t="s">
        <v>378</v>
      </c>
      <c r="C584" s="370"/>
      <c r="D584" s="370"/>
      <c r="E584" s="366">
        <f>SUM(E574:E583)</f>
      </c>
      <c r="F584" s="366">
        <f>SUM(F574:F583)</f>
      </c>
      <c r="G584" s="366">
        <f>SUM(G574:G583)</f>
      </c>
      <c r="H584" s="366">
        <f>SUM(H574:H583)</f>
      </c>
      <c r="I584" s="371">
        <f t="shared" si="146"/>
      </c>
      <c r="J584" s="367">
        <f t="shared" si="267"/>
      </c>
      <c r="K584" s="366">
        <f>SUM(K574:K583)</f>
      </c>
      <c r="L584" s="367">
        <f t="shared" si="565"/>
      </c>
      <c r="M584" s="366">
        <f>SUM(M574:M583)</f>
      </c>
      <c r="N584" s="372">
        <f t="shared" si="369"/>
      </c>
      <c r="O584" s="366">
        <f>SUM(O574:O583)</f>
      </c>
      <c r="P584" s="372">
        <f t="shared" si="1048"/>
      </c>
      <c r="Q584" s="373">
        <f>M584/O584</f>
      </c>
      <c r="R584" s="366">
        <f>SUM(R574:R583)</f>
      </c>
      <c r="S584" s="373">
        <f>(O584+O584)/(K584+K584)</f>
      </c>
      <c r="T584" s="366">
        <f>SUM(T574:T583)</f>
      </c>
      <c r="U584" s="374">
        <f t="shared" ref="U584:U585" si="60">F584/T584</f>
      </c>
      <c r="V584" s="375">
        <f>(F584+5*500)/T584</f>
      </c>
      <c r="W584" s="367">
        <f>SUM(W574:W583)</f>
      </c>
      <c r="X584" s="376">
        <f t="shared" ref="X584:X585" si="694">W584/T584</f>
      </c>
      <c r="Y584" s="373">
        <f t="shared" ref="Y584:Y585" si="828">T584/R584</f>
      </c>
      <c r="Z584" s="375">
        <f t="shared" ref="Z584:Z585" si="962">W584/F584</f>
      </c>
      <c r="AA584" s="375">
        <f>W584/(F584+COUNT(W574:W583)*500)</f>
      </c>
      <c r="AB584" s="366">
        <f>SUM(AB574:AB583)</f>
      </c>
      <c r="AC584" s="366">
        <f>SUM(AC574:AC583)</f>
      </c>
      <c r="AD584" s="373">
        <f t="shared" ref="AD584:AD585" si="479">AB584/T584</f>
      </c>
      <c r="AE584" s="377">
        <f>(W584-AC584)/(F584+COUNT(W574:W583)*500)</f>
      </c>
      <c r="AF584" s="378"/>
    </row>
    <row customHeight="true" ht="22.61904761904762" r="585">
      <c r="A585" s="419"/>
      <c r="B585" s="422" t="s">
        <v>394</v>
      </c>
      <c r="C585" s="420" t="s">
        <v>396</v>
      </c>
      <c r="D585" s="379" t="s">
        <v>370</v>
      </c>
      <c r="E585" s="380">
        <v>36.9</v>
      </c>
      <c r="F585" s="381">
        <f>E585+E586</f>
      </c>
      <c r="G585" s="380">
        <v>392</v>
      </c>
      <c r="H585" s="382">
        <v>23</v>
      </c>
      <c r="I585" s="383">
        <f t="shared" si="146"/>
      </c>
      <c r="J585" s="368">
        <f t="shared" si="267"/>
      </c>
      <c r="K585" s="382">
        <v>0</v>
      </c>
      <c r="L585" s="368">
        <f t="shared" si="565"/>
      </c>
      <c r="M585" s="382">
        <v>0</v>
      </c>
      <c r="N585" s="384">
        <f t="shared" si="369"/>
      </c>
      <c r="O585" s="382">
        <v>0</v>
      </c>
      <c r="P585" s="384">
        <f t="shared" si="1048"/>
      </c>
      <c r="Q585" s="385">
        <f>(M585+M586)/(O585+O586)</f>
      </c>
      <c r="R585" s="432">
        <v>4</v>
      </c>
      <c r="S585" s="385">
        <f>(O585+O586)/(K585+K586)</f>
      </c>
      <c r="T585" s="432">
        <v>1</v>
      </c>
      <c r="U585" s="386">
        <f t="shared" si="60"/>
      </c>
      <c r="V585" s="378">
        <f>(F585+500)/T585</f>
      </c>
      <c r="W585" s="386">
        <v>456</v>
      </c>
      <c r="X585" s="378">
        <f t="shared" si="694"/>
      </c>
      <c r="Y585" s="385">
        <f t="shared" si="828"/>
      </c>
      <c r="Z585" s="378">
        <f t="shared" si="962"/>
      </c>
      <c r="AA585" s="378">
        <f>W585/(F585+500)</f>
      </c>
      <c r="AB585" s="432">
        <v>0</v>
      </c>
      <c r="AC585" s="432">
        <v>0</v>
      </c>
      <c r="AD585" s="385">
        <f t="shared" si="479"/>
      </c>
      <c r="AE585" s="378">
        <f>(W585-AC585)/(F585+500)</f>
      </c>
      <c r="AF585" s="378" t="s">
        <v>387</v>
      </c>
    </row>
    <row customHeight="true" ht="22.61904761904762" r="586">
      <c r="A586" s="419"/>
      <c r="B586" s="422"/>
      <c r="C586" s="420"/>
      <c r="D586" s="379" t="s">
        <v>372</v>
      </c>
      <c r="E586" s="380">
        <v>947.53</v>
      </c>
      <c r="F586" s="381"/>
      <c r="G586" s="380">
        <v>10040</v>
      </c>
      <c r="H586" s="382">
        <v>394</v>
      </c>
      <c r="I586" s="383">
        <f t="shared" si="146"/>
      </c>
      <c r="J586" s="368">
        <f t="shared" si="267"/>
      </c>
      <c r="K586" s="382">
        <v>15</v>
      </c>
      <c r="L586" s="368">
        <f t="shared" si="565"/>
      </c>
      <c r="M586" s="382">
        <v>2</v>
      </c>
      <c r="N586" s="384">
        <f t="shared" si="369"/>
      </c>
      <c r="O586" s="382">
        <v>0</v>
      </c>
      <c r="P586" s="384">
        <f t="shared" si="1048"/>
      </c>
      <c r="Q586" s="385"/>
      <c r="R586" s="432"/>
      <c r="S586" s="385"/>
      <c r="T586" s="432"/>
      <c r="U586" s="386"/>
      <c r="V586" s="378"/>
      <c r="W586" s="386"/>
      <c r="X586" s="378"/>
      <c r="Y586" s="385"/>
      <c r="Z586" s="378"/>
      <c r="AA586" s="378"/>
      <c r="AB586" s="432"/>
      <c r="AC586" s="432"/>
      <c r="AD586" s="385"/>
      <c r="AE586" s="378"/>
      <c r="AF586" s="378" t="s">
        <v>388</v>
      </c>
    </row>
    <row customHeight="true" ht="22.61904761904762" r="587">
      <c r="A587" s="419"/>
      <c r="B587" s="422" t="s">
        <v>395</v>
      </c>
      <c r="C587" s="420" t="s">
        <v>396</v>
      </c>
      <c r="D587" s="379" t="s">
        <v>370</v>
      </c>
      <c r="E587" s="380">
        <v>38.29</v>
      </c>
      <c r="F587" s="381">
        <f>E587+E588</f>
      </c>
      <c r="G587" s="380">
        <v>455</v>
      </c>
      <c r="H587" s="382">
        <v>34</v>
      </c>
      <c r="I587" s="383">
        <f t="shared" si="146"/>
      </c>
      <c r="J587" s="368">
        <f t="shared" si="267"/>
      </c>
      <c r="K587" s="382">
        <v>0</v>
      </c>
      <c r="L587" s="368">
        <f t="shared" si="565"/>
      </c>
      <c r="M587" s="382">
        <v>0</v>
      </c>
      <c r="N587" s="384">
        <f t="shared" si="369"/>
      </c>
      <c r="O587" s="382">
        <v>0</v>
      </c>
      <c r="P587" s="384">
        <f t="shared" si="1048"/>
      </c>
      <c r="Q587" s="385">
        <f>(M587+M588)/(O587+O588)</f>
      </c>
      <c r="R587" s="432">
        <v>4</v>
      </c>
      <c r="S587" s="385">
        <f>(O587+O588)/(K587+K588)</f>
      </c>
      <c r="T587" s="432">
        <v>0</v>
      </c>
      <c r="U587" s="386">
        <f>F587/T587</f>
      </c>
      <c r="V587" s="378">
        <f>(F587+500)/T587</f>
      </c>
      <c r="W587" s="436">
        <v>0</v>
      </c>
      <c r="X587" s="378">
        <f>W587/T587</f>
      </c>
      <c r="Y587" s="385">
        <f>T587/R587</f>
      </c>
      <c r="Z587" s="378">
        <f>W587/F587</f>
      </c>
      <c r="AA587" s="378">
        <f>W587/(F587+500)</f>
      </c>
      <c r="AB587" s="432">
        <v>0</v>
      </c>
      <c r="AC587" s="432">
        <v>0</v>
      </c>
      <c r="AD587" s="385">
        <f>AB587/T587</f>
      </c>
      <c r="AE587" s="378">
        <f>(W587-AC587)/(F587+500)</f>
      </c>
      <c r="AF587" s="378" t="s">
        <v>387</v>
      </c>
    </row>
    <row customHeight="true" ht="22.61904761904762" r="588">
      <c r="A588" s="419"/>
      <c r="B588" s="422"/>
      <c r="C588" s="420"/>
      <c r="D588" s="379" t="s">
        <v>372</v>
      </c>
      <c r="E588" s="380">
        <v>1013.24</v>
      </c>
      <c r="F588" s="381"/>
      <c r="G588" s="380">
        <v>10868</v>
      </c>
      <c r="H588" s="382">
        <v>482</v>
      </c>
      <c r="I588" s="383">
        <f t="shared" si="146"/>
      </c>
      <c r="J588" s="368">
        <f t="shared" si="267"/>
      </c>
      <c r="K588" s="382">
        <v>20</v>
      </c>
      <c r="L588" s="368">
        <f t="shared" si="565"/>
      </c>
      <c r="M588" s="382">
        <v>0</v>
      </c>
      <c r="N588" s="384">
        <f t="shared" si="369"/>
      </c>
      <c r="O588" s="382">
        <v>0</v>
      </c>
      <c r="P588" s="384">
        <f t="shared" si="1048"/>
      </c>
      <c r="Q588" s="385"/>
      <c r="R588" s="432"/>
      <c r="S588" s="385"/>
      <c r="T588" s="432"/>
      <c r="U588" s="386"/>
      <c r="V588" s="378"/>
      <c r="W588" s="386"/>
      <c r="X588" s="378"/>
      <c r="Y588" s="385"/>
      <c r="Z588" s="378"/>
      <c r="AA588" s="378"/>
      <c r="AB588" s="432"/>
      <c r="AC588" s="432"/>
      <c r="AD588" s="385"/>
      <c r="AE588" s="378"/>
      <c r="AF588" s="378" t="s">
        <v>388</v>
      </c>
    </row>
    <row customHeight="true" ht="22.61904761904762" r="589">
      <c r="A589" s="419"/>
      <c r="B589" s="407" t="s">
        <v>397</v>
      </c>
      <c r="C589" s="420" t="s">
        <v>396</v>
      </c>
      <c r="D589" s="379" t="s">
        <v>370</v>
      </c>
      <c r="E589" s="380">
        <v>76.61</v>
      </c>
      <c r="F589" s="381">
        <f>E589+E590</f>
      </c>
      <c r="G589" s="380">
        <v>648</v>
      </c>
      <c r="H589" s="382">
        <v>53</v>
      </c>
      <c r="I589" s="383">
        <f t="shared" si="146"/>
      </c>
      <c r="J589" s="368">
        <f t="shared" si="267"/>
      </c>
      <c r="K589" s="382">
        <v>0</v>
      </c>
      <c r="L589" s="368">
        <f t="shared" si="565"/>
      </c>
      <c r="M589" s="382">
        <v>0</v>
      </c>
      <c r="N589" s="384">
        <f t="shared" si="369"/>
      </c>
      <c r="O589" s="382">
        <v>0</v>
      </c>
      <c r="P589" s="384">
        <f t="shared" si="1048"/>
      </c>
      <c r="Q589" s="385">
        <f>(M589+M590)/(O589+O590)</f>
      </c>
      <c r="R589" s="432">
        <v>6</v>
      </c>
      <c r="S589" s="385">
        <f>(O589+O590)/(K589+K590)</f>
      </c>
      <c r="T589" s="432">
        <v>2</v>
      </c>
      <c r="U589" s="386">
        <f>F589/T589</f>
      </c>
      <c r="V589" s="378">
        <f>(F589+500)/T589</f>
      </c>
      <c r="W589" s="386">
        <v>1464</v>
      </c>
      <c r="X589" s="378">
        <f>W589/T589</f>
      </c>
      <c r="Y589" s="385">
        <f>T589/R589</f>
      </c>
      <c r="Z589" s="378">
        <f>W589/F589</f>
      </c>
      <c r="AA589" s="378">
        <f>W589/(F589+500)</f>
      </c>
      <c r="AB589" s="432">
        <v>0</v>
      </c>
      <c r="AC589" s="432">
        <v>0</v>
      </c>
      <c r="AD589" s="385">
        <f>AB589/T589</f>
      </c>
      <c r="AE589" s="378">
        <f>(W589-AC589)/(F589+500)</f>
      </c>
      <c r="AF589" s="378" t="s">
        <v>387</v>
      </c>
    </row>
    <row customHeight="true" ht="22.61904761904762" r="590">
      <c r="A590" s="419"/>
      <c r="B590" s="407"/>
      <c r="C590" s="420"/>
      <c r="D590" s="379" t="s">
        <v>372</v>
      </c>
      <c r="E590" s="380">
        <v>1036.3</v>
      </c>
      <c r="F590" s="381"/>
      <c r="G590" s="380">
        <v>13113</v>
      </c>
      <c r="H590" s="382">
        <v>469</v>
      </c>
      <c r="I590" s="383">
        <f t="shared" si="146"/>
      </c>
      <c r="J590" s="368">
        <f t="shared" si="267"/>
      </c>
      <c r="K590" s="382">
        <v>25</v>
      </c>
      <c r="L590" s="368">
        <f t="shared" si="565"/>
      </c>
      <c r="M590" s="382">
        <v>1</v>
      </c>
      <c r="N590" s="384">
        <f t="shared" si="369"/>
      </c>
      <c r="O590" s="382">
        <v>0</v>
      </c>
      <c r="P590" s="384">
        <f t="shared" si="1048"/>
      </c>
      <c r="Q590" s="385"/>
      <c r="R590" s="432"/>
      <c r="S590" s="385"/>
      <c r="T590" s="432"/>
      <c r="U590" s="386"/>
      <c r="V590" s="378"/>
      <c r="W590" s="386"/>
      <c r="X590" s="378"/>
      <c r="Y590" s="385"/>
      <c r="Z590" s="378"/>
      <c r="AA590" s="378"/>
      <c r="AB590" s="432"/>
      <c r="AC590" s="432"/>
      <c r="AD590" s="385"/>
      <c r="AE590" s="378"/>
      <c r="AF590" s="378" t="s">
        <v>388</v>
      </c>
    </row>
    <row customHeight="true" ht="22.61904761904762" r="591">
      <c r="A591" s="419"/>
      <c r="B591" s="407" t="s">
        <v>398</v>
      </c>
      <c r="C591" s="420" t="s">
        <v>396</v>
      </c>
      <c r="D591" s="379" t="s">
        <v>370</v>
      </c>
      <c r="E591" s="380">
        <v>151.71</v>
      </c>
      <c r="F591" s="381">
        <f>E591+E592</f>
      </c>
      <c r="G591" s="380">
        <v>908</v>
      </c>
      <c r="H591" s="382">
        <v>111</v>
      </c>
      <c r="I591" s="383">
        <f t="shared" si="146"/>
      </c>
      <c r="J591" s="368">
        <f t="shared" si="267"/>
      </c>
      <c r="K591" s="382">
        <v>3</v>
      </c>
      <c r="L591" s="368">
        <f t="shared" si="565"/>
      </c>
      <c r="M591" s="382">
        <v>0</v>
      </c>
      <c r="N591" s="384">
        <f t="shared" si="369"/>
      </c>
      <c r="O591" s="382">
        <v>0</v>
      </c>
      <c r="P591" s="384">
        <f t="shared" si="1048"/>
      </c>
      <c r="Q591" s="385">
        <f>(M591+M592)/(O591+O592)</f>
      </c>
      <c r="R591" s="432">
        <v>5</v>
      </c>
      <c r="S591" s="385">
        <f>(O591+O592)/(K591+K592)</f>
      </c>
      <c r="T591" s="432">
        <v>1</v>
      </c>
      <c r="U591" s="386">
        <f>F591/T591</f>
      </c>
      <c r="V591" s="378">
        <f>(F591+500)/T591</f>
      </c>
      <c r="W591" s="386">
        <v>603.6000000000022</v>
      </c>
      <c r="X591" s="378">
        <f>W591/T591</f>
      </c>
      <c r="Y591" s="385">
        <f>T591/R591</f>
      </c>
      <c r="Z591" s="378">
        <f>W591/F591</f>
      </c>
      <c r="AA591" s="378">
        <f>W591/(F591+500)</f>
      </c>
      <c r="AB591" s="432">
        <v>0</v>
      </c>
      <c r="AC591" s="432">
        <v>0</v>
      </c>
      <c r="AD591" s="385">
        <f>AB591/T591</f>
      </c>
      <c r="AE591" s="378">
        <f>(W591-AC591)/(F591+500)</f>
      </c>
      <c r="AF591" s="378" t="s">
        <v>387</v>
      </c>
    </row>
    <row customHeight="true" ht="22.61904761904762" r="592">
      <c r="A592" s="419"/>
      <c r="B592" s="407"/>
      <c r="C592" s="420"/>
      <c r="D592" s="379" t="s">
        <v>372</v>
      </c>
      <c r="E592" s="380">
        <v>1392.38</v>
      </c>
      <c r="F592" s="381"/>
      <c r="G592" s="380">
        <v>17943</v>
      </c>
      <c r="H592" s="382">
        <v>839</v>
      </c>
      <c r="I592" s="383">
        <f t="shared" si="146"/>
      </c>
      <c r="J592" s="368">
        <f t="shared" si="267"/>
      </c>
      <c r="K592" s="382">
        <v>35</v>
      </c>
      <c r="L592" s="368">
        <f t="shared" si="565"/>
      </c>
      <c r="M592" s="382">
        <v>1</v>
      </c>
      <c r="N592" s="384">
        <f t="shared" si="369"/>
      </c>
      <c r="O592" s="382">
        <v>0</v>
      </c>
      <c r="P592" s="384">
        <f t="shared" si="1048"/>
      </c>
      <c r="Q592" s="385"/>
      <c r="R592" s="432"/>
      <c r="S592" s="385"/>
      <c r="T592" s="432"/>
      <c r="U592" s="386"/>
      <c r="V592" s="378"/>
      <c r="W592" s="386"/>
      <c r="X592" s="378"/>
      <c r="Y592" s="385"/>
      <c r="Z592" s="378"/>
      <c r="AA592" s="378"/>
      <c r="AB592" s="432"/>
      <c r="AC592" s="432"/>
      <c r="AD592" s="385"/>
      <c r="AE592" s="378"/>
      <c r="AF592" s="378" t="s">
        <v>388</v>
      </c>
    </row>
    <row customHeight="true" ht="22.61904761904762" r="593">
      <c r="A593" s="419"/>
      <c r="B593" s="422" t="s">
        <v>399</v>
      </c>
      <c r="C593" s="420" t="s">
        <v>396</v>
      </c>
      <c r="D593" s="379" t="s">
        <v>370</v>
      </c>
      <c r="E593" s="380">
        <v>105.64</v>
      </c>
      <c r="F593" s="381">
        <f>E593+E594</f>
      </c>
      <c r="G593" s="380">
        <v>454</v>
      </c>
      <c r="H593" s="382">
        <v>55</v>
      </c>
      <c r="I593" s="383">
        <f t="shared" si="146"/>
      </c>
      <c r="J593" s="368">
        <f t="shared" si="267"/>
      </c>
      <c r="K593" s="382">
        <v>2</v>
      </c>
      <c r="L593" s="368">
        <f t="shared" si="565"/>
      </c>
      <c r="M593" s="382">
        <v>1</v>
      </c>
      <c r="N593" s="384">
        <f t="shared" si="369"/>
      </c>
      <c r="O593" s="382">
        <v>0</v>
      </c>
      <c r="P593" s="384">
        <f t="shared" si="1048"/>
      </c>
      <c r="Q593" s="385">
        <f>(M593+M594)/(O593+O594)</f>
      </c>
      <c r="R593" s="432">
        <v>6</v>
      </c>
      <c r="S593" s="385">
        <f>(O593+O594)/(K593+K594)</f>
      </c>
      <c r="T593" s="432">
        <v>2</v>
      </c>
      <c r="U593" s="386">
        <f>F593/T593</f>
      </c>
      <c r="V593" s="378">
        <f>(F593+500)/T593</f>
      </c>
      <c r="W593" s="386">
        <v>1488</v>
      </c>
      <c r="X593" s="378">
        <f>W593/T593</f>
      </c>
      <c r="Y593" s="385">
        <f>T593/R593</f>
      </c>
      <c r="Z593" s="378">
        <f>W593/F593</f>
      </c>
      <c r="AA593" s="378">
        <f>W593/(F593+500)</f>
      </c>
      <c r="AB593" s="432">
        <v>0</v>
      </c>
      <c r="AC593" s="432">
        <v>0</v>
      </c>
      <c r="AD593" s="385">
        <f>AB593/T593</f>
      </c>
      <c r="AE593" s="378">
        <f>(W593-AC593)/(F593+500)</f>
      </c>
      <c r="AF593" s="378" t="s">
        <v>387</v>
      </c>
    </row>
    <row customHeight="true" ht="22.61904761904762" r="594">
      <c r="A594" s="419"/>
      <c r="B594" s="407"/>
      <c r="C594" s="420"/>
      <c r="D594" s="379" t="s">
        <v>372</v>
      </c>
      <c r="E594" s="380">
        <v>463.37</v>
      </c>
      <c r="F594" s="381"/>
      <c r="G594" s="380">
        <v>6836</v>
      </c>
      <c r="H594" s="382">
        <v>328</v>
      </c>
      <c r="I594" s="383">
        <f t="shared" si="146"/>
      </c>
      <c r="J594" s="368">
        <f t="shared" si="267"/>
      </c>
      <c r="K594" s="382">
        <v>11</v>
      </c>
      <c r="L594" s="368">
        <f t="shared" si="565"/>
      </c>
      <c r="M594" s="382">
        <v>1</v>
      </c>
      <c r="N594" s="384">
        <f t="shared" si="369"/>
      </c>
      <c r="O594" s="382">
        <v>0</v>
      </c>
      <c r="P594" s="384">
        <f t="shared" si="1048"/>
      </c>
      <c r="Q594" s="385"/>
      <c r="R594" s="432"/>
      <c r="S594" s="385"/>
      <c r="T594" s="432"/>
      <c r="U594" s="386"/>
      <c r="V594" s="378"/>
      <c r="W594" s="386"/>
      <c r="X594" s="378"/>
      <c r="Y594" s="385"/>
      <c r="Z594" s="378"/>
      <c r="AA594" s="378"/>
      <c r="AB594" s="432"/>
      <c r="AC594" s="432"/>
      <c r="AD594" s="385"/>
      <c r="AE594" s="378"/>
      <c r="AF594" s="378" t="s">
        <v>388</v>
      </c>
    </row>
    <row customHeight="true" ht="22.61904761904762" r="595">
      <c r="A595" s="419"/>
      <c r="B595" s="370" t="s">
        <v>378</v>
      </c>
      <c r="C595" s="370"/>
      <c r="D595" s="370"/>
      <c r="E595" s="366">
        <f>SUM(E585:E594)</f>
      </c>
      <c r="F595" s="366">
        <f>SUM(F585:F594)</f>
      </c>
      <c r="G595" s="366">
        <f>SUM(G585:G594)</f>
      </c>
      <c r="H595" s="366">
        <f>SUM(H585:H594)</f>
      </c>
      <c r="I595" s="371">
        <f t="shared" si="146"/>
      </c>
      <c r="J595" s="367">
        <f>SUM(I594:G592)</f>
      </c>
      <c r="K595" s="366">
        <f>SUM(K585:K594)</f>
      </c>
      <c r="L595" s="367">
        <f t="shared" si="565"/>
      </c>
      <c r="M595" s="366">
        <f>SUM(M585:M594)</f>
      </c>
      <c r="N595" s="372">
        <f t="shared" si="369"/>
      </c>
      <c r="O595" s="366">
        <f>SUM(O585:O594)</f>
      </c>
      <c r="P595" s="372">
        <f t="shared" si="1048"/>
      </c>
      <c r="Q595" s="373">
        <f t="shared" ref="Q595:Q596" si="400">M595/O595</f>
      </c>
      <c r="R595" s="366">
        <f>SUM(R585:R594)</f>
      </c>
      <c r="S595" s="373">
        <f t="shared" ref="S595:S596" si="1079">(O595+O595)/(K595+K595)</f>
      </c>
      <c r="T595" s="366">
        <f>SUM(T585:T594)</f>
      </c>
      <c r="U595" s="374">
        <f t="shared" ref="U595:U596" si="61">F595/T595</f>
      </c>
      <c r="V595" s="375">
        <f>(F595+5*500)/T595</f>
      </c>
      <c r="W595" s="367">
        <f>SUM(W585:W594)</f>
      </c>
      <c r="X595" s="376">
        <f t="shared" ref="X595:X596" si="695">W595/T595</f>
      </c>
      <c r="Y595" s="373">
        <f t="shared" ref="Y595:Y596" si="829">T595/R595</f>
      </c>
      <c r="Z595" s="375">
        <f t="shared" ref="Z595:Z596" si="963">W595/F595</f>
      </c>
      <c r="AA595" s="375">
        <f>W595/(F595+COUNT(W585:W594)*500)</f>
      </c>
      <c r="AB595" s="366">
        <f>SUM(AB585:AB594)</f>
      </c>
      <c r="AC595" s="366">
        <f>SUM(AC585:AC594)</f>
      </c>
      <c r="AD595" s="373">
        <f t="shared" ref="AD595:AD596" si="480">AB595/T595</f>
      </c>
      <c r="AE595" s="377">
        <f>(W595-AC595)/(F595+COUNT(W585:W594)*500)</f>
      </c>
      <c r="AF595" s="378"/>
    </row>
    <row customHeight="true" ht="22.61904761904762" r="596">
      <c r="A596" s="419"/>
      <c r="B596" s="411" t="s">
        <v>400</v>
      </c>
      <c r="C596" s="411"/>
      <c r="D596" s="411"/>
      <c r="E596" s="418">
        <f>SUM(E562)+E573+E584+E595</f>
      </c>
      <c r="F596" s="418">
        <f>SUM(F562)+F573+F584+F595</f>
      </c>
      <c r="G596" s="418">
        <f>SUM(G562)+G573+G584+G595</f>
      </c>
      <c r="H596" s="418">
        <f>SUM(H562)+H573+H584+H595</f>
      </c>
      <c r="I596" s="413">
        <f t="shared" si="146"/>
      </c>
      <c r="J596" s="414">
        <f>(E596/G596)*1000</f>
      </c>
      <c r="K596" s="437">
        <f>SUM(K562)+K573+K584+K595</f>
      </c>
      <c r="L596" s="414">
        <f t="shared" si="565"/>
      </c>
      <c r="M596" s="437">
        <f>SUM(M562)+M573+M584+M595</f>
      </c>
      <c r="N596" s="415">
        <f t="shared" si="369"/>
      </c>
      <c r="O596" s="437">
        <f>SUM(O562)+O573+O584+O595</f>
      </c>
      <c r="P596" s="415">
        <f t="shared" si="1048"/>
      </c>
      <c r="Q596" s="416">
        <f t="shared" si="400"/>
      </c>
      <c r="R596" s="437">
        <f>SUM(R562)+R573+R584+R595</f>
      </c>
      <c r="S596" s="416">
        <f t="shared" si="1079"/>
      </c>
      <c r="T596" s="437">
        <f>SUM(T562)+T573+T584+T595</f>
      </c>
      <c r="U596" s="417">
        <f t="shared" si="61"/>
      </c>
      <c r="V596" s="418">
        <f>(F596+4*500)/T596</f>
      </c>
      <c r="W596" s="417">
        <f>SUM(W562)+W573+W584+W595</f>
      </c>
      <c r="X596" s="418">
        <f t="shared" si="695"/>
      </c>
      <c r="Y596" s="416">
        <f t="shared" si="829"/>
      </c>
      <c r="Z596" s="418">
        <f t="shared" si="963"/>
      </c>
      <c r="AA596" s="418">
        <f>W596/(F596+COUNT(W552:W561,W563:W572,W574:W583,W585:W594)*500)</f>
      </c>
      <c r="AB596" s="437">
        <f>SUM(AB562)+AB573+AB584+AB595</f>
      </c>
      <c r="AC596" s="437">
        <f>SUM(AC562)+AC573+AC584+AC595</f>
      </c>
      <c r="AD596" s="416">
        <f t="shared" si="480"/>
      </c>
      <c r="AE596" s="418">
        <f>(W596-AC596)/(F596+COUNT(,W552:W561,W563:W570,W574:W581,W585:W594)*500)</f>
      </c>
      <c r="AF596" s="378"/>
    </row>
    <row customHeight="true" ht="22.61904761904762" r="597">
      <c r="A597" s="424" t="s">
        <v>335</v>
      </c>
      <c r="B597" s="424" t="s">
        <v>336</v>
      </c>
      <c r="C597" s="424" t="s">
        <v>337</v>
      </c>
      <c r="D597" s="424" t="s">
        <v>338</v>
      </c>
      <c r="E597" s="424" t="s">
        <v>339</v>
      </c>
      <c r="F597" s="424" t="s">
        <v>340</v>
      </c>
      <c r="G597" s="424" t="s">
        <v>341</v>
      </c>
      <c r="H597" s="424" t="s">
        <v>342</v>
      </c>
      <c r="I597" s="425" t="s">
        <v>343</v>
      </c>
      <c r="J597" s="426" t="s">
        <v>344</v>
      </c>
      <c r="K597" s="424" t="s">
        <v>345</v>
      </c>
      <c r="L597" s="426" t="s">
        <v>346</v>
      </c>
      <c r="M597" s="424" t="s">
        <v>347</v>
      </c>
      <c r="N597" s="427" t="s">
        <v>348</v>
      </c>
      <c r="O597" s="424" t="s">
        <v>349</v>
      </c>
      <c r="P597" s="427" t="s">
        <v>350</v>
      </c>
      <c r="Q597" s="425" t="s">
        <v>351</v>
      </c>
      <c r="R597" s="428" t="s">
        <v>352</v>
      </c>
      <c r="S597" s="429" t="s">
        <v>353</v>
      </c>
      <c r="T597" s="428" t="s">
        <v>354</v>
      </c>
      <c r="U597" s="430" t="s">
        <v>355</v>
      </c>
      <c r="V597" s="431" t="s">
        <v>356</v>
      </c>
      <c r="W597" s="430" t="s">
        <v>357</v>
      </c>
      <c r="X597" s="431" t="s">
        <v>358</v>
      </c>
      <c r="Y597" s="429" t="s">
        <v>359</v>
      </c>
      <c r="Z597" s="431" t="s">
        <v>360</v>
      </c>
      <c r="AA597" s="431" t="s">
        <v>361</v>
      </c>
      <c r="AB597" s="431" t="s">
        <v>362</v>
      </c>
      <c r="AC597" s="428" t="s">
        <v>363</v>
      </c>
      <c r="AD597" s="429" t="s">
        <v>364</v>
      </c>
      <c r="AE597" s="431" t="s">
        <v>365</v>
      </c>
      <c r="AF597" s="431" t="s">
        <v>366</v>
      </c>
    </row>
    <row customHeight="true" ht="22.61904761904762" r="598">
      <c r="A598" s="419" t="s">
        <v>421</v>
      </c>
      <c r="B598" s="422" t="s">
        <v>413</v>
      </c>
      <c r="C598" s="420" t="s">
        <v>420</v>
      </c>
      <c r="D598" s="379" t="s">
        <v>370</v>
      </c>
      <c r="E598" s="380">
        <v>121.56</v>
      </c>
      <c r="F598" s="381">
        <f>E598+E599</f>
      </c>
      <c r="G598" s="382">
        <v>398</v>
      </c>
      <c r="H598" s="382">
        <v>74</v>
      </c>
      <c r="I598" s="383">
        <f t="shared" ref="I598:I642" si="147">H598/G598</f>
      </c>
      <c r="J598" s="368">
        <f t="shared" ref="J598:J599" si="268">(E598/G598)*1000</f>
      </c>
      <c r="K598" s="382">
        <v>3</v>
      </c>
      <c r="L598" s="368">
        <f t="shared" ref="L598:L642" si="566">E598/K598</f>
      </c>
      <c r="M598" s="382">
        <v>1</v>
      </c>
      <c r="N598" s="384">
        <f t="shared" ref="N598:N642" si="370">E598/M598</f>
      </c>
      <c r="O598" s="382">
        <v>0</v>
      </c>
      <c r="P598" s="384">
        <f t="shared" ref="P598:P642" si="1049">E598/O598</f>
      </c>
      <c r="Q598" s="385">
        <f>(M598+M599)/(O598+O599)</f>
      </c>
      <c r="R598" s="432">
        <v>5</v>
      </c>
      <c r="S598" s="385">
        <f>(O598+O599)/(K598+K599)</f>
      </c>
      <c r="T598" s="432">
        <v>2</v>
      </c>
      <c r="U598" s="386">
        <f>F598/T598</f>
      </c>
      <c r="V598" s="378">
        <f>(F598+500)/T598</f>
      </c>
      <c r="W598" s="386">
        <v>2532</v>
      </c>
      <c r="X598" s="378">
        <f>W598/T598</f>
      </c>
      <c r="Y598" s="385">
        <f>T598/R598</f>
      </c>
      <c r="Z598" s="378">
        <f>W598/F598</f>
      </c>
      <c r="AA598" s="378">
        <f>W598/(F598+500)</f>
      </c>
      <c r="AB598" s="432">
        <v>0</v>
      </c>
      <c r="AC598" s="432">
        <v>0</v>
      </c>
      <c r="AD598" s="385">
        <f>AB598/T598</f>
      </c>
      <c r="AE598" s="378">
        <f>(W598-AC598)/(F598+500)</f>
      </c>
      <c r="AF598" s="378" t="s">
        <v>371</v>
      </c>
    </row>
    <row customHeight="true" ht="22.61904761904762" r="599">
      <c r="A599" s="419"/>
      <c r="B599" s="422"/>
      <c r="C599" s="420"/>
      <c r="D599" s="379" t="s">
        <v>372</v>
      </c>
      <c r="E599" s="382">
        <v>1133.13</v>
      </c>
      <c r="F599" s="381"/>
      <c r="G599" s="382">
        <v>11600</v>
      </c>
      <c r="H599" s="382">
        <v>694</v>
      </c>
      <c r="I599" s="383">
        <f t="shared" si="147"/>
      </c>
      <c r="J599" s="368">
        <f t="shared" si="268"/>
      </c>
      <c r="K599" s="382">
        <v>29</v>
      </c>
      <c r="L599" s="368">
        <f t="shared" si="566"/>
      </c>
      <c r="M599" s="382">
        <v>1</v>
      </c>
      <c r="N599" s="384">
        <f t="shared" si="370"/>
      </c>
      <c r="O599" s="382">
        <v>0</v>
      </c>
      <c r="P599" s="384">
        <f t="shared" si="1049"/>
      </c>
      <c r="Q599" s="385"/>
      <c r="R599" s="432"/>
      <c r="S599" s="385"/>
      <c r="T599" s="432"/>
      <c r="U599" s="386"/>
      <c r="V599" s="378"/>
      <c r="W599" s="386"/>
      <c r="X599" s="378"/>
      <c r="Y599" s="385"/>
      <c r="Z599" s="378"/>
      <c r="AA599" s="378"/>
      <c r="AB599" s="432"/>
      <c r="AC599" s="432"/>
      <c r="AD599" s="385"/>
      <c r="AE599" s="378"/>
      <c r="AF599" s="421" t="s">
        <v>373</v>
      </c>
    </row>
    <row customHeight="true" ht="22.61904761904762" r="600">
      <c r="A600" s="419"/>
      <c r="B600" s="422" t="s">
        <v>414</v>
      </c>
      <c r="C600" s="420" t="s">
        <v>420</v>
      </c>
      <c r="D600" s="379" t="s">
        <v>370</v>
      </c>
      <c r="E600" s="382">
        <v>235.17</v>
      </c>
      <c r="F600" s="381">
        <f>E600+E601</f>
      </c>
      <c r="G600" s="382">
        <v>843</v>
      </c>
      <c r="H600" s="382">
        <v>107</v>
      </c>
      <c r="I600" s="383">
        <f t="shared" si="147"/>
      </c>
      <c r="J600" s="383">
        <f t="shared" ref="J600:J603" si="175">I600/H600</f>
      </c>
      <c r="K600" s="382">
        <v>4</v>
      </c>
      <c r="L600" s="368">
        <f t="shared" si="566"/>
      </c>
      <c r="M600" s="382">
        <v>0</v>
      </c>
      <c r="N600" s="384">
        <f t="shared" si="370"/>
      </c>
      <c r="O600" s="382">
        <v>0</v>
      </c>
      <c r="P600" s="384">
        <f t="shared" si="1049"/>
      </c>
      <c r="Q600" s="385">
        <f>(M600+M601)/(O600+O601)</f>
      </c>
      <c r="R600" s="432">
        <v>3</v>
      </c>
      <c r="S600" s="385">
        <f>(O600+O601)/(K600+K601)</f>
      </c>
      <c r="T600" s="432">
        <v>2</v>
      </c>
      <c r="U600" s="386">
        <f>F600/T600</f>
      </c>
      <c r="V600" s="378">
        <f>(F600+500)/T600</f>
      </c>
      <c r="W600" s="386">
        <v>1692</v>
      </c>
      <c r="X600" s="378">
        <f>W600/T600</f>
      </c>
      <c r="Y600" s="385">
        <f>T600/R600</f>
      </c>
      <c r="Z600" s="378">
        <f>W600/F600</f>
      </c>
      <c r="AA600" s="378">
        <f>W600/(F600+500)</f>
      </c>
      <c r="AB600" s="432">
        <v>0</v>
      </c>
      <c r="AC600" s="434">
        <v>0</v>
      </c>
      <c r="AD600" s="385">
        <f>AB600/T600</f>
      </c>
      <c r="AE600" s="378">
        <f>(W600-AC600)/(F600+500)</f>
      </c>
      <c r="AF600" s="378" t="s">
        <v>371</v>
      </c>
    </row>
    <row customHeight="true" ht="22.61904761904762" r="601">
      <c r="A601" s="419"/>
      <c r="B601" s="422"/>
      <c r="C601" s="420"/>
      <c r="D601" s="379" t="s">
        <v>372</v>
      </c>
      <c r="E601" s="382">
        <v>1264.87</v>
      </c>
      <c r="F601" s="381"/>
      <c r="G601" s="382">
        <v>14498</v>
      </c>
      <c r="H601" s="382">
        <v>842</v>
      </c>
      <c r="I601" s="383">
        <f t="shared" si="147"/>
      </c>
      <c r="J601" s="383">
        <f t="shared" si="175"/>
      </c>
      <c r="K601" s="382">
        <v>30</v>
      </c>
      <c r="L601" s="368">
        <f t="shared" si="566"/>
      </c>
      <c r="M601" s="382">
        <v>1</v>
      </c>
      <c r="N601" s="384">
        <f t="shared" si="370"/>
      </c>
      <c r="O601" s="382">
        <v>0</v>
      </c>
      <c r="P601" s="384">
        <f t="shared" si="1049"/>
      </c>
      <c r="Q601" s="385"/>
      <c r="R601" s="432"/>
      <c r="S601" s="385"/>
      <c r="T601" s="432"/>
      <c r="U601" s="386"/>
      <c r="V601" s="378"/>
      <c r="W601" s="386"/>
      <c r="X601" s="378"/>
      <c r="Y601" s="385"/>
      <c r="Z601" s="378"/>
      <c r="AA601" s="378"/>
      <c r="AB601" s="432"/>
      <c r="AC601" s="434"/>
      <c r="AD601" s="385"/>
      <c r="AE601" s="378"/>
      <c r="AF601" s="421" t="s">
        <v>373</v>
      </c>
    </row>
    <row customHeight="true" ht="22.61904761904762" r="602">
      <c r="A602" s="419"/>
      <c r="B602" s="422" t="s">
        <v>375</v>
      </c>
      <c r="C602" s="420" t="s">
        <v>420</v>
      </c>
      <c r="D602" s="379" t="s">
        <v>370</v>
      </c>
      <c r="E602" s="382">
        <v>274.68</v>
      </c>
      <c r="F602" s="381">
        <f>E602+E603</f>
      </c>
      <c r="G602" s="382">
        <v>1363</v>
      </c>
      <c r="H602" s="382">
        <v>136</v>
      </c>
      <c r="I602" s="383">
        <f t="shared" si="147"/>
      </c>
      <c r="J602" s="383">
        <f t="shared" si="175"/>
      </c>
      <c r="K602" s="382">
        <v>6</v>
      </c>
      <c r="L602" s="368">
        <f t="shared" si="566"/>
      </c>
      <c r="M602" s="382">
        <v>0</v>
      </c>
      <c r="N602" s="384">
        <f t="shared" si="370"/>
      </c>
      <c r="O602" s="382">
        <v>0</v>
      </c>
      <c r="P602" s="384">
        <f t="shared" si="1049"/>
      </c>
      <c r="Q602" s="385">
        <f>(M602+M603)/(O602+O603)</f>
      </c>
      <c r="R602" s="432">
        <v>5</v>
      </c>
      <c r="S602" s="385">
        <f>(O602+O603)/(K602+K603)</f>
      </c>
      <c r="T602" s="432">
        <v>0</v>
      </c>
      <c r="U602" s="386">
        <f>F602/T602</f>
      </c>
      <c r="V602" s="378">
        <f>(F602+500)/T602</f>
      </c>
      <c r="W602" s="436">
        <v>0</v>
      </c>
      <c r="X602" s="378">
        <f>W602/T602</f>
      </c>
      <c r="Y602" s="385">
        <f>T602/R602</f>
      </c>
      <c r="Z602" s="378">
        <f>W602/F602</f>
      </c>
      <c r="AA602" s="378">
        <f>W602/(F602+500)</f>
      </c>
      <c r="AB602" s="432">
        <v>0</v>
      </c>
      <c r="AC602" s="432">
        <v>0</v>
      </c>
      <c r="AD602" s="385">
        <f>AB602/T602</f>
      </c>
      <c r="AE602" s="378">
        <f>(W602-AC602)/(F602+500)</f>
      </c>
      <c r="AF602" s="378" t="s">
        <v>371</v>
      </c>
    </row>
    <row customHeight="true" ht="22.61904761904762" r="603">
      <c r="A603" s="419"/>
      <c r="B603" s="422"/>
      <c r="C603" s="420"/>
      <c r="D603" s="379" t="s">
        <v>372</v>
      </c>
      <c r="E603" s="380">
        <v>1182.46</v>
      </c>
      <c r="F603" s="381"/>
      <c r="G603" s="382">
        <v>13096</v>
      </c>
      <c r="H603" s="382">
        <v>665</v>
      </c>
      <c r="I603" s="383">
        <f t="shared" si="147"/>
      </c>
      <c r="J603" s="383">
        <f t="shared" si="175"/>
      </c>
      <c r="K603" s="382">
        <v>22</v>
      </c>
      <c r="L603" s="368">
        <f t="shared" si="566"/>
      </c>
      <c r="M603" s="382">
        <v>0</v>
      </c>
      <c r="N603" s="384">
        <f t="shared" si="370"/>
      </c>
      <c r="O603" s="382">
        <v>0</v>
      </c>
      <c r="P603" s="384">
        <f t="shared" si="1049"/>
      </c>
      <c r="Q603" s="385"/>
      <c r="R603" s="432"/>
      <c r="S603" s="385"/>
      <c r="T603" s="432"/>
      <c r="U603" s="386"/>
      <c r="V603" s="378"/>
      <c r="W603" s="386"/>
      <c r="X603" s="378"/>
      <c r="Y603" s="385"/>
      <c r="Z603" s="378"/>
      <c r="AA603" s="378"/>
      <c r="AB603" s="432"/>
      <c r="AC603" s="432"/>
      <c r="AD603" s="385"/>
      <c r="AE603" s="378"/>
      <c r="AF603" s="421" t="s">
        <v>373</v>
      </c>
    </row>
    <row customHeight="true" ht="22.61904761904762" r="604">
      <c r="A604" s="419"/>
      <c r="B604" s="422" t="s">
        <v>376</v>
      </c>
      <c r="C604" s="420" t="s">
        <v>420</v>
      </c>
      <c r="D604" s="379" t="s">
        <v>370</v>
      </c>
      <c r="E604" s="380">
        <v>213.76</v>
      </c>
      <c r="F604" s="381">
        <f>E604+E605</f>
      </c>
      <c r="G604" s="382">
        <v>1158</v>
      </c>
      <c r="H604" s="382">
        <v>104</v>
      </c>
      <c r="I604" s="383">
        <f t="shared" si="147"/>
      </c>
      <c r="J604" s="368">
        <f t="shared" ref="J604:J610" si="269">(E604/G604)*1000</f>
      </c>
      <c r="K604" s="382">
        <v>3</v>
      </c>
      <c r="L604" s="368">
        <f t="shared" si="566"/>
      </c>
      <c r="M604" s="382">
        <v>0</v>
      </c>
      <c r="N604" s="384">
        <f t="shared" si="370"/>
      </c>
      <c r="O604" s="382">
        <v>0</v>
      </c>
      <c r="P604" s="384">
        <f t="shared" si="1049"/>
      </c>
      <c r="Q604" s="385">
        <f>(M604+M605)/(O604+O605)</f>
      </c>
      <c r="R604" s="432">
        <v>2</v>
      </c>
      <c r="S604" s="385">
        <f>(O604+O605)/(K604+K605)</f>
      </c>
      <c r="T604" s="432">
        <v>0</v>
      </c>
      <c r="U604" s="386">
        <f>F604/T604</f>
      </c>
      <c r="V604" s="378">
        <f>(F604+500)/T604</f>
      </c>
      <c r="W604" s="436">
        <v>0</v>
      </c>
      <c r="X604" s="378">
        <f>W604/T604</f>
      </c>
      <c r="Y604" s="385">
        <f>T604/R604</f>
      </c>
      <c r="Z604" s="378">
        <f>W604/F604</f>
      </c>
      <c r="AA604" s="378">
        <f>W604/(F604+500)</f>
      </c>
      <c r="AB604" s="432">
        <v>0</v>
      </c>
      <c r="AC604" s="432">
        <v>0</v>
      </c>
      <c r="AD604" s="385">
        <f>AB604/T604</f>
      </c>
      <c r="AE604" s="378">
        <f>(W604-AC604)/(F604+500)</f>
      </c>
      <c r="AF604" s="378" t="s">
        <v>371</v>
      </c>
    </row>
    <row customHeight="true" ht="22.61904761904762" r="605">
      <c r="A605" s="419"/>
      <c r="B605" s="422"/>
      <c r="C605" s="420"/>
      <c r="D605" s="379" t="s">
        <v>372</v>
      </c>
      <c r="E605" s="382">
        <v>761.73</v>
      </c>
      <c r="F605" s="381"/>
      <c r="G605" s="382">
        <v>6676</v>
      </c>
      <c r="H605" s="382">
        <v>240</v>
      </c>
      <c r="I605" s="383">
        <f t="shared" si="147"/>
      </c>
      <c r="J605" s="368">
        <f t="shared" si="269"/>
      </c>
      <c r="K605" s="382">
        <v>8</v>
      </c>
      <c r="L605" s="368">
        <f t="shared" si="566"/>
      </c>
      <c r="M605" s="382">
        <v>0</v>
      </c>
      <c r="N605" s="384">
        <f t="shared" si="370"/>
      </c>
      <c r="O605" s="382">
        <v>0</v>
      </c>
      <c r="P605" s="384">
        <f t="shared" si="1049"/>
      </c>
      <c r="Q605" s="385"/>
      <c r="R605" s="432"/>
      <c r="S605" s="385"/>
      <c r="T605" s="432"/>
      <c r="U605" s="386"/>
      <c r="V605" s="378"/>
      <c r="W605" s="436"/>
      <c r="X605" s="378"/>
      <c r="Y605" s="385"/>
      <c r="Z605" s="378"/>
      <c r="AA605" s="378"/>
      <c r="AB605" s="432"/>
      <c r="AC605" s="432"/>
      <c r="AD605" s="385"/>
      <c r="AE605" s="378"/>
      <c r="AF605" s="421" t="s">
        <v>373</v>
      </c>
    </row>
    <row customHeight="true" ht="22.61904761904762" r="606">
      <c r="A606" s="419"/>
      <c r="B606" s="407" t="s">
        <v>377</v>
      </c>
      <c r="C606" s="420" t="s">
        <v>420</v>
      </c>
      <c r="D606" s="379" t="s">
        <v>370</v>
      </c>
      <c r="E606" s="382">
        <v>234.09</v>
      </c>
      <c r="F606" s="381">
        <f>E606+E607</f>
      </c>
      <c r="G606" s="382">
        <v>1246</v>
      </c>
      <c r="H606" s="382">
        <v>86</v>
      </c>
      <c r="I606" s="383">
        <f t="shared" si="147"/>
      </c>
      <c r="J606" s="368">
        <f t="shared" si="269"/>
      </c>
      <c r="K606" s="382">
        <v>5</v>
      </c>
      <c r="L606" s="368">
        <f t="shared" si="566"/>
      </c>
      <c r="M606" s="382">
        <v>0</v>
      </c>
      <c r="N606" s="384">
        <f t="shared" si="370"/>
      </c>
      <c r="O606" s="382">
        <v>0</v>
      </c>
      <c r="P606" s="384">
        <f t="shared" si="1049"/>
      </c>
      <c r="Q606" s="385">
        <f>(M606+M607)/(O606+O607)</f>
      </c>
      <c r="R606" s="432">
        <v>1</v>
      </c>
      <c r="S606" s="385">
        <f>(O606+O607)/(K606+K607)</f>
      </c>
      <c r="T606" s="432">
        <v>0</v>
      </c>
      <c r="U606" s="386">
        <f>F606/T606</f>
      </c>
      <c r="V606" s="378">
        <f>(F606+500)/T606</f>
      </c>
      <c r="W606" s="436">
        <v>0</v>
      </c>
      <c r="X606" s="378">
        <f>W606/T606</f>
      </c>
      <c r="Y606" s="385">
        <f>T606/R606</f>
      </c>
      <c r="Z606" s="378">
        <f>W606/F606</f>
      </c>
      <c r="AA606" s="378">
        <f>W606/(F606+500)</f>
      </c>
      <c r="AB606" s="432">
        <v>0</v>
      </c>
      <c r="AC606" s="432">
        <v>0</v>
      </c>
      <c r="AD606" s="385">
        <f>AB606/T606</f>
      </c>
      <c r="AE606" s="378">
        <f>(W606-AC606)/(F606+500)</f>
      </c>
      <c r="AF606" s="378" t="s">
        <v>371</v>
      </c>
    </row>
    <row customHeight="true" ht="22.61904761904762" r="607">
      <c r="A607" s="419"/>
      <c r="B607" s="407"/>
      <c r="C607" s="420"/>
      <c r="D607" s="379" t="s">
        <v>372</v>
      </c>
      <c r="E607" s="380">
        <v>823.52</v>
      </c>
      <c r="F607" s="381"/>
      <c r="G607" s="382">
        <v>7785</v>
      </c>
      <c r="H607" s="382">
        <v>226</v>
      </c>
      <c r="I607" s="383">
        <f t="shared" si="147"/>
      </c>
      <c r="J607" s="368">
        <f t="shared" si="269"/>
      </c>
      <c r="K607" s="382">
        <v>11</v>
      </c>
      <c r="L607" s="368">
        <f t="shared" si="566"/>
      </c>
      <c r="M607" s="382">
        <v>0</v>
      </c>
      <c r="N607" s="384">
        <f t="shared" si="370"/>
      </c>
      <c r="O607" s="382">
        <v>0</v>
      </c>
      <c r="P607" s="384">
        <f t="shared" si="1049"/>
      </c>
      <c r="Q607" s="385"/>
      <c r="R607" s="432"/>
      <c r="S607" s="385"/>
      <c r="T607" s="432"/>
      <c r="U607" s="386"/>
      <c r="V607" s="378"/>
      <c r="W607" s="386"/>
      <c r="X607" s="378"/>
      <c r="Y607" s="385"/>
      <c r="Z607" s="378"/>
      <c r="AA607" s="378"/>
      <c r="AB607" s="432"/>
      <c r="AC607" s="432"/>
      <c r="AD607" s="385"/>
      <c r="AE607" s="378"/>
      <c r="AF607" s="421" t="s">
        <v>373</v>
      </c>
    </row>
    <row customHeight="true" ht="22.61904761904762" r="608">
      <c r="A608" s="419"/>
      <c r="B608" s="370" t="s">
        <v>378</v>
      </c>
      <c r="C608" s="370"/>
      <c r="D608" s="370"/>
      <c r="E608" s="366">
        <f>SUM(E598:E607)</f>
      </c>
      <c r="F608" s="366">
        <f>SUM(F598:F607)</f>
      </c>
      <c r="G608" s="366">
        <f>SUM(G598:G607)</f>
      </c>
      <c r="H608" s="366">
        <f>SUM(H598:H607)</f>
      </c>
      <c r="I608" s="371">
        <f t="shared" si="147"/>
      </c>
      <c r="J608" s="367">
        <f t="shared" si="269"/>
      </c>
      <c r="K608" s="366">
        <f>SUM(K598:K607)</f>
      </c>
      <c r="L608" s="367">
        <f t="shared" si="566"/>
      </c>
      <c r="M608" s="366">
        <f>SUM(M598:M607)</f>
      </c>
      <c r="N608" s="372">
        <f t="shared" si="370"/>
      </c>
      <c r="O608" s="366">
        <f>SUM(O598:O607)</f>
      </c>
      <c r="P608" s="372">
        <f t="shared" si="1049"/>
      </c>
      <c r="Q608" s="373">
        <f>M608/O608</f>
      </c>
      <c r="R608" s="366">
        <f>SUM(R598:R607)</f>
      </c>
      <c r="S608" s="373">
        <f>(O608+O608)/(K608+K608)</f>
      </c>
      <c r="T608" s="366">
        <f>SUM(T598:T607)</f>
      </c>
      <c r="U608" s="374">
        <f t="shared" ref="U608:U609" si="62">F608/T608</f>
      </c>
      <c r="V608" s="375">
        <f>(F608+5*500)/T608</f>
      </c>
      <c r="W608" s="367">
        <f>SUM(W598:W607)</f>
      </c>
      <c r="X608" s="376">
        <f t="shared" ref="X608:X609" si="696">W608/T608</f>
      </c>
      <c r="Y608" s="373">
        <f t="shared" ref="Y608:Y609" si="830">T608/R608</f>
      </c>
      <c r="Z608" s="375">
        <f t="shared" ref="Z608:Z609" si="964">W608/F608</f>
      </c>
      <c r="AA608" s="375">
        <f>W608/(F608+COUNT(W598:W607)*500)</f>
      </c>
      <c r="AB608" s="366">
        <f>AB598+AB600+AB602+AB604+AB606</f>
      </c>
      <c r="AC608" s="366">
        <f>AC598+AC600+AC602+AC604+AC606</f>
      </c>
      <c r="AD608" s="373">
        <f t="shared" ref="AD608:AD609" si="481">AB608/T608</f>
      </c>
      <c r="AE608" s="377">
        <f>(W608-AC608)/(F608+COUNT(W598:W607)*500)</f>
      </c>
      <c r="AF608" s="378"/>
    </row>
    <row customHeight="true" ht="22.61904761904762" r="609">
      <c r="A609" s="419"/>
      <c r="B609" s="407" t="s">
        <v>379</v>
      </c>
      <c r="C609" s="420" t="s">
        <v>391</v>
      </c>
      <c r="D609" s="379" t="s">
        <v>370</v>
      </c>
      <c r="E609" s="380">
        <v>152.84</v>
      </c>
      <c r="F609" s="381">
        <f>E609+E610</f>
      </c>
      <c r="G609" s="382">
        <v>938</v>
      </c>
      <c r="H609" s="382">
        <v>58</v>
      </c>
      <c r="I609" s="383">
        <f t="shared" si="147"/>
      </c>
      <c r="J609" s="368">
        <f t="shared" si="269"/>
      </c>
      <c r="K609" s="382">
        <v>0</v>
      </c>
      <c r="L609" s="368">
        <f t="shared" si="566"/>
      </c>
      <c r="M609" s="382">
        <v>0</v>
      </c>
      <c r="N609" s="384">
        <f t="shared" si="370"/>
      </c>
      <c r="O609" s="382">
        <v>0</v>
      </c>
      <c r="P609" s="384">
        <f t="shared" si="1049"/>
      </c>
      <c r="Q609" s="385">
        <f>(M609+M610)/(O609+O610)</f>
      </c>
      <c r="R609" s="432">
        <v>3</v>
      </c>
      <c r="S609" s="385">
        <f>(O609+O610)/(K609+K610)</f>
      </c>
      <c r="T609" s="432">
        <v>2</v>
      </c>
      <c r="U609" s="386">
        <f t="shared" si="62"/>
      </c>
      <c r="V609" s="378">
        <f>(F609+500)/T609</f>
      </c>
      <c r="W609" s="386">
        <v>3432</v>
      </c>
      <c r="X609" s="378">
        <f t="shared" si="696"/>
      </c>
      <c r="Y609" s="385">
        <f t="shared" si="830"/>
      </c>
      <c r="Z609" s="378">
        <f t="shared" si="964"/>
      </c>
      <c r="AA609" s="378">
        <f>W609/(F609+500)</f>
      </c>
      <c r="AB609" s="432">
        <v>1</v>
      </c>
      <c r="AC609" s="432">
        <v>2088</v>
      </c>
      <c r="AD609" s="385">
        <f t="shared" si="481"/>
      </c>
      <c r="AE609" s="378">
        <f>(W609-AC609)/(F609+500)</f>
      </c>
      <c r="AF609" s="378" t="s">
        <v>371</v>
      </c>
    </row>
    <row customHeight="true" ht="22.61904761904762" r="610">
      <c r="A610" s="419"/>
      <c r="B610" s="407"/>
      <c r="C610" s="420"/>
      <c r="D610" s="379" t="s">
        <v>372</v>
      </c>
      <c r="E610" s="380">
        <v>794.52</v>
      </c>
      <c r="F610" s="381"/>
      <c r="G610" s="382">
        <v>7633</v>
      </c>
      <c r="H610" s="382">
        <v>270</v>
      </c>
      <c r="I610" s="383">
        <f t="shared" si="147"/>
      </c>
      <c r="J610" s="368">
        <f t="shared" si="269"/>
      </c>
      <c r="K610" s="382">
        <v>17</v>
      </c>
      <c r="L610" s="368">
        <f t="shared" si="566"/>
      </c>
      <c r="M610" s="382">
        <v>2</v>
      </c>
      <c r="N610" s="384">
        <f t="shared" si="370"/>
      </c>
      <c r="O610" s="382">
        <v>0</v>
      </c>
      <c r="P610" s="384">
        <f t="shared" si="1049"/>
      </c>
      <c r="Q610" s="385"/>
      <c r="R610" s="432"/>
      <c r="S610" s="385"/>
      <c r="T610" s="432"/>
      <c r="U610" s="386"/>
      <c r="V610" s="378"/>
      <c r="W610" s="386"/>
      <c r="X610" s="378"/>
      <c r="Y610" s="385"/>
      <c r="Z610" s="378"/>
      <c r="AA610" s="378"/>
      <c r="AB610" s="432"/>
      <c r="AC610" s="432"/>
      <c r="AD610" s="385"/>
      <c r="AE610" s="378"/>
      <c r="AF610" s="421" t="s">
        <v>373</v>
      </c>
    </row>
    <row customHeight="true" ht="22.61904761904762" r="611">
      <c r="A611" s="419"/>
      <c r="B611" s="407" t="s">
        <v>381</v>
      </c>
      <c r="C611" s="420" t="s">
        <v>391</v>
      </c>
      <c r="D611" s="379" t="s">
        <v>370</v>
      </c>
      <c r="E611" s="380">
        <v>136.9</v>
      </c>
      <c r="F611" s="381">
        <f>E611+E612</f>
      </c>
      <c r="G611" s="382">
        <v>767</v>
      </c>
      <c r="H611" s="382">
        <v>29</v>
      </c>
      <c r="I611" s="383">
        <f t="shared" si="147"/>
      </c>
      <c r="J611" s="383">
        <f t="shared" ref="J611:J614" si="176">I611/H611</f>
      </c>
      <c r="K611" s="382">
        <v>2</v>
      </c>
      <c r="L611" s="368">
        <f t="shared" si="566"/>
      </c>
      <c r="M611" s="382">
        <v>1</v>
      </c>
      <c r="N611" s="384">
        <f t="shared" si="370"/>
      </c>
      <c r="O611" s="382">
        <v>0</v>
      </c>
      <c r="P611" s="384">
        <f t="shared" si="1049"/>
      </c>
      <c r="Q611" s="385">
        <f>(M611+M612)/(O611+O612)</f>
      </c>
      <c r="R611" s="432">
        <v>6</v>
      </c>
      <c r="S611" s="385">
        <f>(O611+O612)/(K611+K612)</f>
      </c>
      <c r="T611" s="432">
        <v>4</v>
      </c>
      <c r="U611" s="386">
        <f>F611/T611</f>
      </c>
      <c r="V611" s="378">
        <f>(F611+500)/T611</f>
      </c>
      <c r="W611" s="386">
        <v>4461.6</v>
      </c>
      <c r="X611" s="378">
        <f>W611/T611</f>
      </c>
      <c r="Y611" s="385">
        <f>T611/R611</f>
      </c>
      <c r="Z611" s="378">
        <f>W611/F611</f>
      </c>
      <c r="AA611" s="378">
        <f>W611/(F611+500)</f>
      </c>
      <c r="AB611" s="432">
        <v>1</v>
      </c>
      <c r="AC611" s="432">
        <v>2088</v>
      </c>
      <c r="AD611" s="385">
        <f>AB611/T611</f>
      </c>
      <c r="AE611" s="378">
        <f>(W611-AC611)/(F611+500)</f>
      </c>
      <c r="AF611" s="378" t="s">
        <v>371</v>
      </c>
    </row>
    <row customHeight="true" ht="22.61904761904762" r="612">
      <c r="A612" s="419"/>
      <c r="B612" s="407"/>
      <c r="C612" s="420"/>
      <c r="D612" s="379" t="s">
        <v>372</v>
      </c>
      <c r="E612" s="382">
        <v>981.66</v>
      </c>
      <c r="F612" s="381"/>
      <c r="G612" s="382">
        <v>9831</v>
      </c>
      <c r="H612" s="382">
        <v>375</v>
      </c>
      <c r="I612" s="383">
        <f t="shared" si="147"/>
      </c>
      <c r="J612" s="383">
        <f t="shared" si="176"/>
      </c>
      <c r="K612" s="382">
        <v>18</v>
      </c>
      <c r="L612" s="368">
        <f t="shared" si="566"/>
      </c>
      <c r="M612" s="382">
        <v>3</v>
      </c>
      <c r="N612" s="384">
        <f t="shared" si="370"/>
      </c>
      <c r="O612" s="382">
        <v>0</v>
      </c>
      <c r="P612" s="384">
        <f t="shared" si="1049"/>
      </c>
      <c r="Q612" s="385"/>
      <c r="R612" s="432"/>
      <c r="S612" s="385"/>
      <c r="T612" s="432"/>
      <c r="U612" s="386"/>
      <c r="V612" s="378"/>
      <c r="W612" s="386"/>
      <c r="X612" s="378"/>
      <c r="Y612" s="385"/>
      <c r="Z612" s="378"/>
      <c r="AA612" s="378"/>
      <c r="AB612" s="432"/>
      <c r="AC612" s="432"/>
      <c r="AD612" s="385"/>
      <c r="AE612" s="378"/>
      <c r="AF612" s="421" t="s">
        <v>373</v>
      </c>
    </row>
    <row customHeight="true" ht="22.61904761904762" r="613">
      <c r="A613" s="419"/>
      <c r="B613" s="407" t="s">
        <v>382</v>
      </c>
      <c r="C613" s="420" t="s">
        <v>391</v>
      </c>
      <c r="D613" s="379" t="s">
        <v>370</v>
      </c>
      <c r="E613" s="382">
        <v>108.91</v>
      </c>
      <c r="F613" s="381">
        <f>E613+E614</f>
      </c>
      <c r="G613" s="382">
        <v>687</v>
      </c>
      <c r="H613" s="382">
        <v>43</v>
      </c>
      <c r="I613" s="383">
        <f t="shared" si="147"/>
      </c>
      <c r="J613" s="383">
        <f t="shared" si="176"/>
      </c>
      <c r="K613" s="382">
        <v>1</v>
      </c>
      <c r="L613" s="368">
        <f t="shared" si="566"/>
      </c>
      <c r="M613" s="382">
        <v>0</v>
      </c>
      <c r="N613" s="384">
        <f t="shared" si="370"/>
      </c>
      <c r="O613" s="382">
        <v>0</v>
      </c>
      <c r="P613" s="384">
        <f t="shared" si="1049"/>
      </c>
      <c r="Q613" s="385">
        <f>(M613+M614)/(O613+O614)</f>
      </c>
      <c r="R613" s="432">
        <v>11</v>
      </c>
      <c r="S613" s="385">
        <f>(O613+O614)/(K613+K614)</f>
      </c>
      <c r="T613" s="432">
        <v>6</v>
      </c>
      <c r="U613" s="386">
        <f>F613/T613</f>
      </c>
      <c r="V613" s="378">
        <f>(F613+500)/T613</f>
      </c>
      <c r="W613" s="386">
        <v>8037.6</v>
      </c>
      <c r="X613" s="378">
        <f>W613/T613</f>
      </c>
      <c r="Y613" s="385">
        <f>T613/R613</f>
      </c>
      <c r="Z613" s="378">
        <f>W613/F613</f>
      </c>
      <c r="AA613" s="378">
        <f>W613/(F613+500)</f>
      </c>
      <c r="AB613" s="432">
        <v>2</v>
      </c>
      <c r="AC613" s="432">
        <v>1680</v>
      </c>
      <c r="AD613" s="385">
        <f>AB613/T613</f>
      </c>
      <c r="AE613" s="378">
        <f>(W613-AC613)/(F613+500)</f>
      </c>
      <c r="AF613" s="378" t="s">
        <v>371</v>
      </c>
    </row>
    <row customHeight="true" ht="22.61904761904762" r="614">
      <c r="A614" s="419"/>
      <c r="B614" s="407"/>
      <c r="C614" s="420"/>
      <c r="D614" s="379" t="s">
        <v>372</v>
      </c>
      <c r="E614" s="380">
        <v>1918.41</v>
      </c>
      <c r="F614" s="381"/>
      <c r="G614" s="382">
        <v>18032</v>
      </c>
      <c r="H614" s="382">
        <v>923</v>
      </c>
      <c r="I614" s="383">
        <f t="shared" si="147"/>
      </c>
      <c r="J614" s="383">
        <f t="shared" si="176"/>
      </c>
      <c r="K614" s="382">
        <v>43</v>
      </c>
      <c r="L614" s="368">
        <f t="shared" si="566"/>
      </c>
      <c r="M614" s="382">
        <v>4</v>
      </c>
      <c r="N614" s="384">
        <f t="shared" si="370"/>
      </c>
      <c r="O614" s="382">
        <v>0</v>
      </c>
      <c r="P614" s="384">
        <f t="shared" si="1049"/>
      </c>
      <c r="Q614" s="385"/>
      <c r="R614" s="432"/>
      <c r="S614" s="385"/>
      <c r="T614" s="432"/>
      <c r="U614" s="386"/>
      <c r="V614" s="378"/>
      <c r="W614" s="386"/>
      <c r="X614" s="378"/>
      <c r="Y614" s="385"/>
      <c r="Z614" s="378"/>
      <c r="AA614" s="378"/>
      <c r="AB614" s="432"/>
      <c r="AC614" s="432"/>
      <c r="AD614" s="385"/>
      <c r="AE614" s="378"/>
      <c r="AF614" s="421" t="s">
        <v>373</v>
      </c>
    </row>
    <row customHeight="true" ht="22.61904761904762" r="615">
      <c r="A615" s="419"/>
      <c r="B615" s="407" t="s">
        <v>383</v>
      </c>
      <c r="C615" s="420" t="s">
        <v>391</v>
      </c>
      <c r="D615" s="379" t="s">
        <v>370</v>
      </c>
      <c r="E615" s="382">
        <v>83.1</v>
      </c>
      <c r="F615" s="381">
        <f>E615+E616</f>
      </c>
      <c r="G615" s="382">
        <v>544</v>
      </c>
      <c r="H615" s="382">
        <v>48</v>
      </c>
      <c r="I615" s="383">
        <f t="shared" si="147"/>
      </c>
      <c r="J615" s="368">
        <f t="shared" ref="J615:J621" si="270">(E615/G615)*1000</f>
      </c>
      <c r="K615" s="382">
        <v>3</v>
      </c>
      <c r="L615" s="368">
        <f t="shared" si="566"/>
      </c>
      <c r="M615" s="382">
        <v>1</v>
      </c>
      <c r="N615" s="384">
        <f t="shared" si="370"/>
      </c>
      <c r="O615" s="382">
        <v>0</v>
      </c>
      <c r="P615" s="384">
        <f t="shared" si="1049"/>
      </c>
      <c r="Q615" s="385">
        <f>(M615+M616)/(O615+O616)</f>
      </c>
      <c r="R615" s="432">
        <v>15</v>
      </c>
      <c r="S615" s="385">
        <f>(O615+O616)/(K615+K616)</f>
      </c>
      <c r="T615" s="432">
        <v>5</v>
      </c>
      <c r="U615" s="386">
        <f>F615/T615</f>
      </c>
      <c r="V615" s="378">
        <f>(F615+500)/T615</f>
      </c>
      <c r="W615" s="436">
        <v>4608</v>
      </c>
      <c r="X615" s="378">
        <f>W615/T615</f>
      </c>
      <c r="Y615" s="385">
        <f>T615/R615</f>
      </c>
      <c r="Z615" s="378">
        <f>W615/F615</f>
      </c>
      <c r="AA615" s="378">
        <f>W615/(F615+500)</f>
      </c>
      <c r="AB615" s="432">
        <v>0</v>
      </c>
      <c r="AC615" s="432">
        <v>0</v>
      </c>
      <c r="AD615" s="385">
        <f>AB615/T615</f>
      </c>
      <c r="AE615" s="378">
        <f>(W615-AC615)/(F615+500)</f>
      </c>
      <c r="AF615" s="378" t="s">
        <v>371</v>
      </c>
    </row>
    <row customHeight="true" ht="22.61904761904762" r="616">
      <c r="A616" s="419"/>
      <c r="B616" s="407"/>
      <c r="C616" s="420"/>
      <c r="D616" s="379" t="s">
        <v>372</v>
      </c>
      <c r="E616" s="382">
        <v>3094.25</v>
      </c>
      <c r="F616" s="381"/>
      <c r="G616" s="382">
        <v>30023</v>
      </c>
      <c r="H616" s="382">
        <v>1614</v>
      </c>
      <c r="I616" s="383">
        <f t="shared" si="147"/>
      </c>
      <c r="J616" s="368">
        <f t="shared" si="270"/>
      </c>
      <c r="K616" s="382">
        <v>72</v>
      </c>
      <c r="L616" s="368">
        <f t="shared" si="566"/>
      </c>
      <c r="M616" s="382">
        <v>8</v>
      </c>
      <c r="N616" s="384">
        <f t="shared" si="370"/>
      </c>
      <c r="O616" s="382">
        <v>0</v>
      </c>
      <c r="P616" s="384">
        <f t="shared" si="1049"/>
      </c>
      <c r="Q616" s="385"/>
      <c r="R616" s="432"/>
      <c r="S616" s="385"/>
      <c r="T616" s="432"/>
      <c r="U616" s="386"/>
      <c r="V616" s="378"/>
      <c r="W616" s="436"/>
      <c r="X616" s="378"/>
      <c r="Y616" s="385"/>
      <c r="Z616" s="378"/>
      <c r="AA616" s="378"/>
      <c r="AB616" s="432"/>
      <c r="AC616" s="432"/>
      <c r="AD616" s="385"/>
      <c r="AE616" s="378"/>
      <c r="AF616" s="421" t="s">
        <v>373</v>
      </c>
    </row>
    <row customHeight="true" ht="22.61904761904762" r="617">
      <c r="A617" s="419"/>
      <c r="B617" s="407" t="s">
        <v>385</v>
      </c>
      <c r="C617" s="420" t="s">
        <v>391</v>
      </c>
      <c r="D617" s="379" t="s">
        <v>370</v>
      </c>
      <c r="E617" s="380">
        <v>103.7</v>
      </c>
      <c r="F617" s="381">
        <f>E617+E618</f>
      </c>
      <c r="G617" s="380">
        <v>607</v>
      </c>
      <c r="H617" s="382">
        <v>48</v>
      </c>
      <c r="I617" s="383">
        <f t="shared" si="147"/>
      </c>
      <c r="J617" s="368">
        <f t="shared" si="270"/>
      </c>
      <c r="K617" s="382">
        <v>1</v>
      </c>
      <c r="L617" s="368">
        <f t="shared" si="566"/>
      </c>
      <c r="M617" s="382">
        <v>0</v>
      </c>
      <c r="N617" s="384">
        <f t="shared" si="370"/>
      </c>
      <c r="O617" s="382">
        <v>0</v>
      </c>
      <c r="P617" s="384">
        <f t="shared" si="1049"/>
      </c>
      <c r="Q617" s="385">
        <f>(M617+M618)/(O617+O618)</f>
      </c>
      <c r="R617" s="432">
        <v>5</v>
      </c>
      <c r="S617" s="385">
        <f>(O617+O618)/(K617+K618)</f>
      </c>
      <c r="T617" s="432">
        <v>0</v>
      </c>
      <c r="U617" s="386">
        <f>F617/T617</f>
      </c>
      <c r="V617" s="378">
        <f>(F617+500)/T617</f>
      </c>
      <c r="W617" s="436">
        <v>0</v>
      </c>
      <c r="X617" s="378">
        <f>W617/T617</f>
      </c>
      <c r="Y617" s="385">
        <f>T617/R617</f>
      </c>
      <c r="Z617" s="378">
        <f>W617/F617</f>
      </c>
      <c r="AA617" s="378">
        <f>W617/(F617+500)</f>
      </c>
      <c r="AB617" s="432">
        <v>0</v>
      </c>
      <c r="AC617" s="432">
        <v>0</v>
      </c>
      <c r="AD617" s="385">
        <f>AB617/T617</f>
      </c>
      <c r="AE617" s="378">
        <f>(W617-AC617)/(F617+500)</f>
      </c>
      <c r="AF617" s="378" t="s">
        <v>371</v>
      </c>
    </row>
    <row customHeight="true" ht="22.61904761904762" r="618">
      <c r="A618" s="419"/>
      <c r="B618" s="407"/>
      <c r="C618" s="420"/>
      <c r="D618" s="379" t="s">
        <v>372</v>
      </c>
      <c r="E618" s="380">
        <v>4015.71</v>
      </c>
      <c r="F618" s="381"/>
      <c r="G618" s="380">
        <v>37589</v>
      </c>
      <c r="H618" s="382">
        <v>2001</v>
      </c>
      <c r="I618" s="383">
        <f t="shared" si="147"/>
      </c>
      <c r="J618" s="368">
        <f t="shared" si="270"/>
      </c>
      <c r="K618" s="382">
        <v>92</v>
      </c>
      <c r="L618" s="368">
        <f t="shared" si="566"/>
      </c>
      <c r="M618" s="382">
        <v>0</v>
      </c>
      <c r="N618" s="384">
        <f t="shared" si="370"/>
      </c>
      <c r="O618" s="382">
        <v>0</v>
      </c>
      <c r="P618" s="384">
        <f t="shared" si="1049"/>
      </c>
      <c r="Q618" s="385"/>
      <c r="R618" s="432"/>
      <c r="S618" s="385"/>
      <c r="T618" s="432"/>
      <c r="U618" s="386"/>
      <c r="V618" s="378"/>
      <c r="W618" s="386"/>
      <c r="X618" s="378"/>
      <c r="Y618" s="385"/>
      <c r="Z618" s="378"/>
      <c r="AA618" s="378"/>
      <c r="AB618" s="432"/>
      <c r="AC618" s="432"/>
      <c r="AD618" s="385"/>
      <c r="AE618" s="378"/>
      <c r="AF618" s="421" t="s">
        <v>373</v>
      </c>
    </row>
    <row customHeight="true" ht="22.61904761904762" r="619">
      <c r="A619" s="419"/>
      <c r="B619" s="370" t="s">
        <v>378</v>
      </c>
      <c r="C619" s="370"/>
      <c r="D619" s="370"/>
      <c r="E619" s="366">
        <f>SUM(E609:E618)</f>
      </c>
      <c r="F619" s="366">
        <f>SUM(F609:F618)</f>
      </c>
      <c r="G619" s="366">
        <f>SUM(G609:G618)</f>
      </c>
      <c r="H619" s="366">
        <f>SUM(H609:H618)</f>
      </c>
      <c r="I619" s="371">
        <f t="shared" si="147"/>
      </c>
      <c r="J619" s="367">
        <f t="shared" si="270"/>
      </c>
      <c r="K619" s="366">
        <f>SUM(K609:K618)</f>
      </c>
      <c r="L619" s="367">
        <f t="shared" si="566"/>
      </c>
      <c r="M619" s="366">
        <f>SUM(M609:M618)</f>
      </c>
      <c r="N619" s="372">
        <f t="shared" si="370"/>
      </c>
      <c r="O619" s="366">
        <f>SUM(O609:O618)</f>
      </c>
      <c r="P619" s="372">
        <f t="shared" si="1049"/>
      </c>
      <c r="Q619" s="373">
        <f>M619/O619</f>
      </c>
      <c r="R619" s="366">
        <f>SUM(R609:R618)</f>
      </c>
      <c r="S619" s="373">
        <f>(O619+O619)/(K619+K619)</f>
      </c>
      <c r="T619" s="366">
        <f>SUM(T609:T618)</f>
      </c>
      <c r="U619" s="374">
        <f t="shared" ref="U619:U620" si="63">F619/T619</f>
      </c>
      <c r="V619" s="375">
        <f>(F619+5*500)/T619</f>
      </c>
      <c r="W619" s="367">
        <f>SUM(W609:W618)</f>
      </c>
      <c r="X619" s="376">
        <f t="shared" ref="X619:X620" si="697">W619/T619</f>
      </c>
      <c r="Y619" s="373">
        <f t="shared" ref="Y619:Y620" si="831">T619/R619</f>
      </c>
      <c r="Z619" s="375">
        <f t="shared" ref="Z619:Z620" si="965">W619/F619</f>
      </c>
      <c r="AA619" s="375">
        <f>W619/(F619+COUNT(W609:W618)*500)</f>
      </c>
      <c r="AB619" s="366">
        <f>AB609+AB611+AB613+AB615+AB617</f>
      </c>
      <c r="AC619" s="366">
        <f>AC609+AC611+AC613+AC615+AC617</f>
      </c>
      <c r="AD619" s="373">
        <f t="shared" ref="AD619:AD620" si="482">AB619/T619</f>
      </c>
      <c r="AE619" s="377">
        <f>(W619-AC619)/(F619+COUNT(W609:W618))</f>
      </c>
      <c r="AF619" s="378"/>
    </row>
    <row customHeight="true" ht="22.61904761904762" r="620">
      <c r="A620" s="419"/>
      <c r="B620" s="407" t="s">
        <v>386</v>
      </c>
      <c r="C620" s="420" t="s">
        <v>369</v>
      </c>
      <c r="D620" s="379" t="s">
        <v>370</v>
      </c>
      <c r="E620" s="380">
        <v>139.91</v>
      </c>
      <c r="F620" s="381">
        <f>E620+E621</f>
      </c>
      <c r="G620" s="380">
        <v>599</v>
      </c>
      <c r="H620" s="382">
        <v>41</v>
      </c>
      <c r="I620" s="383">
        <f t="shared" si="147"/>
      </c>
      <c r="J620" s="368">
        <f t="shared" si="270"/>
      </c>
      <c r="K620" s="382">
        <v>1</v>
      </c>
      <c r="L620" s="368">
        <f t="shared" si="566"/>
      </c>
      <c r="M620" s="382">
        <v>0</v>
      </c>
      <c r="N620" s="384">
        <f t="shared" si="370"/>
      </c>
      <c r="O620" s="382">
        <v>0</v>
      </c>
      <c r="P620" s="384">
        <f t="shared" si="1049"/>
      </c>
      <c r="Q620" s="385">
        <f>(M620+M621)/(O620+O621)</f>
      </c>
      <c r="R620" s="432">
        <v>6</v>
      </c>
      <c r="S620" s="385">
        <f>(O620+O621)/(K620+K621)</f>
      </c>
      <c r="T620" s="432">
        <v>2</v>
      </c>
      <c r="U620" s="386">
        <f t="shared" si="63"/>
      </c>
      <c r="V620" s="378">
        <f>(F620+500)/T620</f>
      </c>
      <c r="W620" s="436">
        <v>3036</v>
      </c>
      <c r="X620" s="378">
        <f t="shared" si="697"/>
      </c>
      <c r="Y620" s="385">
        <f t="shared" si="831"/>
      </c>
      <c r="Z620" s="378">
        <f t="shared" si="965"/>
      </c>
      <c r="AA620" s="378">
        <f>W620/(F620+500)</f>
      </c>
      <c r="AB620" s="432">
        <v>0</v>
      </c>
      <c r="AC620" s="432">
        <v>0</v>
      </c>
      <c r="AD620" s="385">
        <f t="shared" si="482"/>
      </c>
      <c r="AE620" s="378">
        <f>(W620-AC620)/(F620+500)</f>
      </c>
      <c r="AF620" s="378" t="s">
        <v>387</v>
      </c>
    </row>
    <row customHeight="true" ht="22.61904761904762" r="621">
      <c r="A621" s="419"/>
      <c r="B621" s="407"/>
      <c r="C621" s="420"/>
      <c r="D621" s="379" t="s">
        <v>372</v>
      </c>
      <c r="E621" s="380">
        <v>2484.39</v>
      </c>
      <c r="F621" s="381"/>
      <c r="G621" s="382">
        <v>25374</v>
      </c>
      <c r="H621" s="382">
        <v>1163</v>
      </c>
      <c r="I621" s="383">
        <f t="shared" si="147"/>
      </c>
      <c r="J621" s="368">
        <f t="shared" si="270"/>
      </c>
      <c r="K621" s="382">
        <v>58</v>
      </c>
      <c r="L621" s="368">
        <f t="shared" si="566"/>
      </c>
      <c r="M621" s="382">
        <v>2</v>
      </c>
      <c r="N621" s="384">
        <f t="shared" si="370"/>
      </c>
      <c r="O621" s="382">
        <v>0</v>
      </c>
      <c r="P621" s="384">
        <f t="shared" si="1049"/>
      </c>
      <c r="Q621" s="385"/>
      <c r="R621" s="432"/>
      <c r="S621" s="385"/>
      <c r="T621" s="432"/>
      <c r="U621" s="386"/>
      <c r="V621" s="378"/>
      <c r="W621" s="436"/>
      <c r="X621" s="378"/>
      <c r="Y621" s="385"/>
      <c r="Z621" s="378"/>
      <c r="AA621" s="378"/>
      <c r="AB621" s="432"/>
      <c r="AC621" s="432"/>
      <c r="AD621" s="385"/>
      <c r="AE621" s="378"/>
      <c r="AF621" s="378" t="s">
        <v>388</v>
      </c>
    </row>
    <row customHeight="true" ht="22.61904761904762" r="622">
      <c r="A622" s="419"/>
      <c r="B622" s="407" t="s">
        <v>389</v>
      </c>
      <c r="C622" s="420" t="s">
        <v>369</v>
      </c>
      <c r="D622" s="379" t="s">
        <v>370</v>
      </c>
      <c r="E622" s="380">
        <v>82.53</v>
      </c>
      <c r="F622" s="381">
        <f>E622+E623</f>
      </c>
      <c r="G622" s="380">
        <v>549</v>
      </c>
      <c r="H622" s="382">
        <v>33</v>
      </c>
      <c r="I622" s="383">
        <f t="shared" si="147"/>
      </c>
      <c r="J622" s="383">
        <f t="shared" ref="J622:J625" si="177">I622/H622</f>
      </c>
      <c r="K622" s="382">
        <v>0</v>
      </c>
      <c r="L622" s="368">
        <f t="shared" si="566"/>
      </c>
      <c r="M622" s="382">
        <v>0</v>
      </c>
      <c r="N622" s="384">
        <f t="shared" si="370"/>
      </c>
      <c r="O622" s="382">
        <v>0</v>
      </c>
      <c r="P622" s="384">
        <f t="shared" si="1049"/>
      </c>
      <c r="Q622" s="385">
        <f>(M622+M623)/(O622+O623)</f>
      </c>
      <c r="R622" s="432">
        <v>5</v>
      </c>
      <c r="S622" s="385">
        <f>(O622+O623)/(K622+K623)</f>
      </c>
      <c r="T622" s="432">
        <v>0</v>
      </c>
      <c r="U622" s="386">
        <f>F622/T622</f>
      </c>
      <c r="V622" s="378">
        <f>(F622+500)/T622</f>
      </c>
      <c r="W622" s="436">
        <v>0</v>
      </c>
      <c r="X622" s="378">
        <f>W622/T622</f>
      </c>
      <c r="Y622" s="385">
        <f>T622/R622</f>
      </c>
      <c r="Z622" s="378">
        <f>W622/F622</f>
      </c>
      <c r="AA622" s="378">
        <f>W622/(F622+500)</f>
      </c>
      <c r="AB622" s="432">
        <v>0</v>
      </c>
      <c r="AC622" s="434">
        <v>0</v>
      </c>
      <c r="AD622" s="385">
        <f>AB622/T622</f>
      </c>
      <c r="AE622" s="378">
        <f>(W622-AC622)/(F622+500)</f>
      </c>
      <c r="AF622" s="378" t="s">
        <v>387</v>
      </c>
    </row>
    <row customHeight="true" ht="22.61904761904762" r="623">
      <c r="A623" s="419"/>
      <c r="B623" s="407"/>
      <c r="C623" s="420"/>
      <c r="D623" s="379" t="s">
        <v>372</v>
      </c>
      <c r="E623" s="380">
        <v>1626.63</v>
      </c>
      <c r="F623" s="381"/>
      <c r="G623" s="380">
        <v>19044</v>
      </c>
      <c r="H623" s="382">
        <v>872</v>
      </c>
      <c r="I623" s="383">
        <f t="shared" si="147"/>
      </c>
      <c r="J623" s="383">
        <f t="shared" si="177"/>
      </c>
      <c r="K623" s="382">
        <v>33</v>
      </c>
      <c r="L623" s="368">
        <f t="shared" si="566"/>
      </c>
      <c r="M623" s="382">
        <v>1</v>
      </c>
      <c r="N623" s="384">
        <f t="shared" si="370"/>
      </c>
      <c r="O623" s="382">
        <v>0</v>
      </c>
      <c r="P623" s="384">
        <f t="shared" si="1049"/>
      </c>
      <c r="Q623" s="385"/>
      <c r="R623" s="432"/>
      <c r="S623" s="385"/>
      <c r="T623" s="432"/>
      <c r="U623" s="386"/>
      <c r="V623" s="378"/>
      <c r="W623" s="386"/>
      <c r="X623" s="378"/>
      <c r="Y623" s="385"/>
      <c r="Z623" s="378"/>
      <c r="AA623" s="378"/>
      <c r="AB623" s="432"/>
      <c r="AC623" s="434"/>
      <c r="AD623" s="385"/>
      <c r="AE623" s="378"/>
      <c r="AF623" s="378" t="s">
        <v>388</v>
      </c>
    </row>
    <row customHeight="true" ht="22.61904761904762" r="624">
      <c r="A624" s="419"/>
      <c r="B624" s="407" t="s">
        <v>390</v>
      </c>
      <c r="C624" s="420" t="s">
        <v>369</v>
      </c>
      <c r="D624" s="379" t="s">
        <v>370</v>
      </c>
      <c r="E624" s="380">
        <v>125.3</v>
      </c>
      <c r="F624" s="381">
        <f>E624+E625</f>
      </c>
      <c r="G624" s="380">
        <v>638</v>
      </c>
      <c r="H624" s="382">
        <v>30</v>
      </c>
      <c r="I624" s="383">
        <f t="shared" si="147"/>
      </c>
      <c r="J624" s="383">
        <f t="shared" si="177"/>
      </c>
      <c r="K624" s="382">
        <v>3</v>
      </c>
      <c r="L624" s="368">
        <f t="shared" si="566"/>
      </c>
      <c r="M624" s="382">
        <v>0</v>
      </c>
      <c r="N624" s="384">
        <f t="shared" si="370"/>
      </c>
      <c r="O624" s="382">
        <v>0</v>
      </c>
      <c r="P624" s="384">
        <f t="shared" si="1049"/>
      </c>
      <c r="Q624" s="385">
        <f>(M624+M625)/(O624+O625)</f>
      </c>
      <c r="R624" s="432">
        <v>6</v>
      </c>
      <c r="S624" s="385">
        <f>(O624+O625)/(K624+K625)</f>
      </c>
      <c r="T624" s="432">
        <v>2</v>
      </c>
      <c r="U624" s="386">
        <f>F624/T624</f>
      </c>
      <c r="V624" s="378">
        <f>(F624+500)/T624</f>
      </c>
      <c r="W624" s="386">
        <v>3036</v>
      </c>
      <c r="X624" s="378">
        <f>W624/T624</f>
      </c>
      <c r="Y624" s="385">
        <f>T624/R624</f>
      </c>
      <c r="Z624" s="378">
        <f>W624/F624</f>
      </c>
      <c r="AA624" s="378">
        <f>W624/(F624+500)</f>
      </c>
      <c r="AB624" s="432">
        <v>2</v>
      </c>
      <c r="AC624" s="432">
        <v>3036</v>
      </c>
      <c r="AD624" s="385">
        <f>AB624/T624</f>
      </c>
      <c r="AE624" s="378">
        <f>(W624-AC624)/(F624+500)</f>
      </c>
      <c r="AF624" s="378" t="s">
        <v>387</v>
      </c>
    </row>
    <row customHeight="true" ht="22.61904761904762" r="625">
      <c r="A625" s="419"/>
      <c r="B625" s="407"/>
      <c r="C625" s="420"/>
      <c r="D625" s="379" t="s">
        <v>372</v>
      </c>
      <c r="E625" s="380">
        <v>1375.14</v>
      </c>
      <c r="F625" s="381"/>
      <c r="G625" s="380">
        <v>15551</v>
      </c>
      <c r="H625" s="382">
        <v>717</v>
      </c>
      <c r="I625" s="383">
        <f t="shared" si="147"/>
      </c>
      <c r="J625" s="383">
        <f t="shared" si="177"/>
      </c>
      <c r="K625" s="382">
        <v>31</v>
      </c>
      <c r="L625" s="368">
        <f t="shared" si="566"/>
      </c>
      <c r="M625" s="382">
        <v>2</v>
      </c>
      <c r="N625" s="384">
        <f t="shared" si="370"/>
      </c>
      <c r="O625" s="382">
        <v>0</v>
      </c>
      <c r="P625" s="384">
        <f t="shared" si="1049"/>
      </c>
      <c r="Q625" s="385"/>
      <c r="R625" s="432"/>
      <c r="S625" s="385"/>
      <c r="T625" s="432"/>
      <c r="U625" s="386"/>
      <c r="V625" s="378"/>
      <c r="W625" s="386"/>
      <c r="X625" s="378"/>
      <c r="Y625" s="385"/>
      <c r="Z625" s="378"/>
      <c r="AA625" s="378"/>
      <c r="AB625" s="432"/>
      <c r="AC625" s="432"/>
      <c r="AD625" s="385"/>
      <c r="AE625" s="378"/>
      <c r="AF625" s="378" t="s">
        <v>388</v>
      </c>
    </row>
    <row customHeight="true" ht="22.61904761904762" r="626">
      <c r="A626" s="419"/>
      <c r="B626" s="407" t="s">
        <v>392</v>
      </c>
      <c r="C626" s="420" t="s">
        <v>369</v>
      </c>
      <c r="D626" s="379" t="s">
        <v>370</v>
      </c>
      <c r="E626" s="380">
        <v>86.93</v>
      </c>
      <c r="F626" s="381">
        <f>E626+E627</f>
      </c>
      <c r="G626" s="382">
        <v>662</v>
      </c>
      <c r="H626" s="382">
        <v>41</v>
      </c>
      <c r="I626" s="383">
        <f t="shared" si="147"/>
      </c>
      <c r="J626" s="368">
        <f t="shared" ref="J626:J640" si="271">(E626/G626)*1000</f>
      </c>
      <c r="K626" s="382">
        <v>0</v>
      </c>
      <c r="L626" s="368">
        <f t="shared" si="566"/>
      </c>
      <c r="M626" s="382">
        <v>0</v>
      </c>
      <c r="N626" s="384">
        <f t="shared" si="370"/>
      </c>
      <c r="O626" s="382">
        <v>0</v>
      </c>
      <c r="P626" s="384">
        <f t="shared" si="1049"/>
      </c>
      <c r="Q626" s="385">
        <f>(M626+M627)/(O626+O627)</f>
      </c>
      <c r="R626" s="432">
        <v>4</v>
      </c>
      <c r="S626" s="385">
        <f>(O626+O627)/(K626+K627)</f>
      </c>
      <c r="T626" s="432">
        <v>1</v>
      </c>
      <c r="U626" s="386">
        <f>F626/T626</f>
      </c>
      <c r="V626" s="378">
        <f>(F626+500)/T626</f>
      </c>
      <c r="W626" s="436">
        <v>1100.3999999999978</v>
      </c>
      <c r="X626" s="378">
        <f>W626/T626</f>
      </c>
      <c r="Y626" s="385">
        <f>T626/R626</f>
      </c>
      <c r="Z626" s="378">
        <f>W626/F626</f>
      </c>
      <c r="AA626" s="378">
        <f>W626/(F626+500)</f>
      </c>
      <c r="AB626" s="432">
        <v>0</v>
      </c>
      <c r="AC626" s="432">
        <v>0</v>
      </c>
      <c r="AD626" s="385">
        <f>AB626/T626</f>
      </c>
      <c r="AE626" s="378">
        <f>(W626-AC626)/(F626+500)</f>
      </c>
      <c r="AF626" s="378" t="s">
        <v>387</v>
      </c>
    </row>
    <row customHeight="true" ht="22.61904761904762" r="627">
      <c r="A627" s="419"/>
      <c r="B627" s="407"/>
      <c r="C627" s="420"/>
      <c r="D627" s="379" t="s">
        <v>372</v>
      </c>
      <c r="E627" s="380">
        <v>1600.69</v>
      </c>
      <c r="F627" s="381"/>
      <c r="G627" s="380">
        <v>21706</v>
      </c>
      <c r="H627" s="382">
        <v>1139</v>
      </c>
      <c r="I627" s="383">
        <f t="shared" si="147"/>
      </c>
      <c r="J627" s="368">
        <f t="shared" si="271"/>
      </c>
      <c r="K627" s="382">
        <v>37</v>
      </c>
      <c r="L627" s="368">
        <f t="shared" si="566"/>
      </c>
      <c r="M627" s="382">
        <v>2</v>
      </c>
      <c r="N627" s="384">
        <f t="shared" si="370"/>
      </c>
      <c r="O627" s="382">
        <v>0</v>
      </c>
      <c r="P627" s="384">
        <f t="shared" si="1049"/>
      </c>
      <c r="Q627" s="385"/>
      <c r="R627" s="432"/>
      <c r="S627" s="385"/>
      <c r="T627" s="432"/>
      <c r="U627" s="386"/>
      <c r="V627" s="378"/>
      <c r="W627" s="436"/>
      <c r="X627" s="378"/>
      <c r="Y627" s="385"/>
      <c r="Z627" s="378"/>
      <c r="AA627" s="378"/>
      <c r="AB627" s="432"/>
      <c r="AC627" s="432"/>
      <c r="AD627" s="385"/>
      <c r="AE627" s="378"/>
      <c r="AF627" s="378" t="s">
        <v>388</v>
      </c>
    </row>
    <row customHeight="true" ht="22.61904761904762" r="628">
      <c r="A628" s="419"/>
      <c r="B628" s="407" t="s">
        <v>393</v>
      </c>
      <c r="C628" s="420" t="s">
        <v>369</v>
      </c>
      <c r="D628" s="379" t="s">
        <v>370</v>
      </c>
      <c r="E628" s="380">
        <v>73.18</v>
      </c>
      <c r="F628" s="381">
        <f>E628+E629</f>
      </c>
      <c r="G628" s="380">
        <v>741</v>
      </c>
      <c r="H628" s="382">
        <v>55</v>
      </c>
      <c r="I628" s="383">
        <f t="shared" si="147"/>
      </c>
      <c r="J628" s="368">
        <f t="shared" si="271"/>
      </c>
      <c r="K628" s="382">
        <v>1</v>
      </c>
      <c r="L628" s="368">
        <f t="shared" si="566"/>
      </c>
      <c r="M628" s="382">
        <v>0</v>
      </c>
      <c r="N628" s="384">
        <f t="shared" si="370"/>
      </c>
      <c r="O628" s="382">
        <v>0</v>
      </c>
      <c r="P628" s="384">
        <f t="shared" si="1049"/>
      </c>
      <c r="Q628" s="385">
        <f>(M628+M629)/(O628+O629)</f>
      </c>
      <c r="R628" s="432">
        <v>8</v>
      </c>
      <c r="S628" s="385">
        <f>(O628+O629)/(K628+K629)</f>
      </c>
      <c r="T628" s="432">
        <v>3</v>
      </c>
      <c r="U628" s="386">
        <f>F628/T628</f>
      </c>
      <c r="V628" s="378">
        <f>(F628+500)/T628</f>
      </c>
      <c r="W628" s="386">
        <v>2392.800000000003</v>
      </c>
      <c r="X628" s="378">
        <f>W628/T628</f>
      </c>
      <c r="Y628" s="385">
        <f>T628/R628</f>
      </c>
      <c r="Z628" s="378">
        <f>W628/F628</f>
      </c>
      <c r="AA628" s="378">
        <f>W628/(F628+500)</f>
      </c>
      <c r="AB628" s="432">
        <v>2</v>
      </c>
      <c r="AC628" s="432">
        <v>1718.4</v>
      </c>
      <c r="AD628" s="385">
        <f>AB628/T628</f>
      </c>
      <c r="AE628" s="378">
        <f>(W628-AC628)/(F628+500)</f>
      </c>
      <c r="AF628" s="378" t="s">
        <v>387</v>
      </c>
    </row>
    <row customHeight="true" ht="22.61904761904762" r="629">
      <c r="A629" s="419"/>
      <c r="B629" s="407"/>
      <c r="C629" s="420"/>
      <c r="D629" s="379" t="s">
        <v>372</v>
      </c>
      <c r="E629" s="380">
        <v>1956.26</v>
      </c>
      <c r="F629" s="381"/>
      <c r="G629" s="380">
        <v>21992</v>
      </c>
      <c r="H629" s="382">
        <v>1175</v>
      </c>
      <c r="I629" s="383">
        <f t="shared" si="147"/>
      </c>
      <c r="J629" s="368">
        <f t="shared" si="271"/>
      </c>
      <c r="K629" s="382">
        <v>49</v>
      </c>
      <c r="L629" s="368">
        <f t="shared" si="566"/>
      </c>
      <c r="M629" s="382">
        <v>3</v>
      </c>
      <c r="N629" s="384">
        <f t="shared" si="370"/>
      </c>
      <c r="O629" s="382">
        <v>0</v>
      </c>
      <c r="P629" s="384">
        <f t="shared" si="1049"/>
      </c>
      <c r="Q629" s="385"/>
      <c r="R629" s="432"/>
      <c r="S629" s="385"/>
      <c r="T629" s="432"/>
      <c r="U629" s="386"/>
      <c r="V629" s="378"/>
      <c r="W629" s="386"/>
      <c r="X629" s="378"/>
      <c r="Y629" s="385"/>
      <c r="Z629" s="378"/>
      <c r="AA629" s="378"/>
      <c r="AB629" s="432"/>
      <c r="AC629" s="432"/>
      <c r="AD629" s="385"/>
      <c r="AE629" s="378"/>
      <c r="AF629" s="378" t="s">
        <v>388</v>
      </c>
    </row>
    <row customHeight="true" ht="22.61904761904762" r="630">
      <c r="A630" s="419"/>
      <c r="B630" s="370" t="s">
        <v>378</v>
      </c>
      <c r="C630" s="370"/>
      <c r="D630" s="370"/>
      <c r="E630" s="366">
        <f>SUM(E620:E629)</f>
      </c>
      <c r="F630" s="366">
        <f>SUM(F620:F629)</f>
      </c>
      <c r="G630" s="366">
        <f>SUM(G620:G629)</f>
      </c>
      <c r="H630" s="366">
        <f>SUM(H620:H629)</f>
      </c>
      <c r="I630" s="371">
        <f t="shared" si="147"/>
      </c>
      <c r="J630" s="367">
        <f t="shared" si="271"/>
      </c>
      <c r="K630" s="366">
        <f>SUM(K620:K629)</f>
      </c>
      <c r="L630" s="367">
        <f t="shared" si="566"/>
      </c>
      <c r="M630" s="366">
        <f>SUM(M620:M629)</f>
      </c>
      <c r="N630" s="372">
        <f t="shared" si="370"/>
      </c>
      <c r="O630" s="366">
        <f>SUM(O620:O629)</f>
      </c>
      <c r="P630" s="372">
        <f t="shared" si="1049"/>
      </c>
      <c r="Q630" s="373">
        <f>M630/O630</f>
      </c>
      <c r="R630" s="366">
        <f>SUM(R620:R629)</f>
      </c>
      <c r="S630" s="373">
        <f>(O630+O630)/(K630+K630)</f>
      </c>
      <c r="T630" s="366">
        <f>SUM(T620:T629)</f>
      </c>
      <c r="U630" s="374">
        <f t="shared" ref="U630:U631" si="64">F630/T630</f>
      </c>
      <c r="V630" s="375">
        <f>(F630+5*500)/T630</f>
      </c>
      <c r="W630" s="367">
        <f>SUM(W620:W629)</f>
      </c>
      <c r="X630" s="376">
        <f t="shared" ref="X630:X631" si="698">W630/T630</f>
      </c>
      <c r="Y630" s="373">
        <f t="shared" ref="Y630:Y631" si="832">T630/R630</f>
      </c>
      <c r="Z630" s="375">
        <f t="shared" ref="Z630:Z631" si="966">W630/F630</f>
      </c>
      <c r="AA630" s="375">
        <f>W630/(F630+COUNT(W620:W629)*500)</f>
      </c>
      <c r="AB630" s="366">
        <f>SUM(AB620:AB629)</f>
      </c>
      <c r="AC630" s="366">
        <f>SUM(AC620:AC629)</f>
      </c>
      <c r="AD630" s="373">
        <f t="shared" ref="AD630:AD631" si="483">AB630/T630</f>
      </c>
      <c r="AE630" s="377">
        <f>(W630-AC630)/(F630+COUNT(W620:W629)*500)</f>
      </c>
      <c r="AF630" s="378"/>
    </row>
    <row customHeight="true" ht="22.61904761904762" r="631">
      <c r="A631" s="419"/>
      <c r="B631" s="422" t="s">
        <v>394</v>
      </c>
      <c r="C631" s="420" t="s">
        <v>396</v>
      </c>
      <c r="D631" s="379" t="s">
        <v>370</v>
      </c>
      <c r="E631" s="380">
        <v>225.32</v>
      </c>
      <c r="F631" s="381">
        <f>E631+E632</f>
      </c>
      <c r="G631" s="380">
        <v>932</v>
      </c>
      <c r="H631" s="382">
        <v>61</v>
      </c>
      <c r="I631" s="383">
        <f t="shared" si="147"/>
      </c>
      <c r="J631" s="368">
        <f t="shared" si="271"/>
      </c>
      <c r="K631" s="382">
        <v>3</v>
      </c>
      <c r="L631" s="368">
        <f t="shared" si="566"/>
      </c>
      <c r="M631" s="382">
        <v>0</v>
      </c>
      <c r="N631" s="384">
        <f t="shared" si="370"/>
      </c>
      <c r="O631" s="382">
        <v>0</v>
      </c>
      <c r="P631" s="384">
        <f t="shared" si="1049"/>
      </c>
      <c r="Q631" s="385">
        <f>(M631+M632)/(O631+O632)</f>
      </c>
      <c r="R631" s="432">
        <v>3</v>
      </c>
      <c r="S631" s="385">
        <f>(O631+O632)/(K631+K632)</f>
      </c>
      <c r="T631" s="432">
        <v>1</v>
      </c>
      <c r="U631" s="386">
        <f t="shared" si="64"/>
      </c>
      <c r="V631" s="378">
        <f>(F631+500)/T631</f>
      </c>
      <c r="W631" s="386">
        <v>2088</v>
      </c>
      <c r="X631" s="378">
        <f t="shared" si="698"/>
      </c>
      <c r="Y631" s="385">
        <f t="shared" si="832"/>
      </c>
      <c r="Z631" s="378">
        <f t="shared" si="966"/>
      </c>
      <c r="AA631" s="378">
        <f>W631/(F631+500)</f>
      </c>
      <c r="AB631" s="432">
        <v>0</v>
      </c>
      <c r="AC631" s="432">
        <v>0</v>
      </c>
      <c r="AD631" s="385">
        <f t="shared" si="483"/>
      </c>
      <c r="AE631" s="378">
        <f>(W631-AC631)/(F631+500)</f>
      </c>
      <c r="AF631" s="378" t="s">
        <v>387</v>
      </c>
    </row>
    <row customHeight="true" ht="22.61904761904762" r="632">
      <c r="A632" s="419"/>
      <c r="B632" s="422"/>
      <c r="C632" s="420"/>
      <c r="D632" s="379" t="s">
        <v>372</v>
      </c>
      <c r="E632" s="380">
        <v>2233.39</v>
      </c>
      <c r="F632" s="381"/>
      <c r="G632" s="380">
        <v>26976</v>
      </c>
      <c r="H632" s="382">
        <v>1222</v>
      </c>
      <c r="I632" s="383">
        <f t="shared" si="147"/>
      </c>
      <c r="J632" s="368">
        <f t="shared" si="271"/>
      </c>
      <c r="K632" s="382">
        <v>46</v>
      </c>
      <c r="L632" s="368">
        <f t="shared" si="566"/>
      </c>
      <c r="M632" s="382">
        <v>0</v>
      </c>
      <c r="N632" s="384">
        <f t="shared" si="370"/>
      </c>
      <c r="O632" s="382">
        <v>0</v>
      </c>
      <c r="P632" s="384">
        <f t="shared" si="1049"/>
      </c>
      <c r="Q632" s="385"/>
      <c r="R632" s="432"/>
      <c r="S632" s="385"/>
      <c r="T632" s="432"/>
      <c r="U632" s="386"/>
      <c r="V632" s="378"/>
      <c r="W632" s="386"/>
      <c r="X632" s="378"/>
      <c r="Y632" s="385"/>
      <c r="Z632" s="378"/>
      <c r="AA632" s="378"/>
      <c r="AB632" s="432"/>
      <c r="AC632" s="432"/>
      <c r="AD632" s="385"/>
      <c r="AE632" s="378"/>
      <c r="AF632" s="378" t="s">
        <v>388</v>
      </c>
    </row>
    <row customHeight="true" ht="22.61904761904762" r="633">
      <c r="A633" s="419"/>
      <c r="B633" s="422" t="s">
        <v>395</v>
      </c>
      <c r="C633" s="420" t="s">
        <v>396</v>
      </c>
      <c r="D633" s="379" t="s">
        <v>370</v>
      </c>
      <c r="E633" s="380">
        <v>233.4</v>
      </c>
      <c r="F633" s="381">
        <f>E633+E634</f>
      </c>
      <c r="G633" s="382">
        <v>996</v>
      </c>
      <c r="H633" s="382">
        <v>67</v>
      </c>
      <c r="I633" s="383">
        <f t="shared" si="147"/>
      </c>
      <c r="J633" s="368">
        <f t="shared" si="271"/>
      </c>
      <c r="K633" s="382">
        <v>1</v>
      </c>
      <c r="L633" s="368">
        <f t="shared" si="566"/>
      </c>
      <c r="M633" s="382">
        <v>0</v>
      </c>
      <c r="N633" s="384">
        <f t="shared" si="370"/>
      </c>
      <c r="O633" s="382">
        <v>0</v>
      </c>
      <c r="P633" s="384">
        <f t="shared" si="1049"/>
      </c>
      <c r="Q633" s="385">
        <f>(M633+M634)/(O633+O634)</f>
      </c>
      <c r="R633" s="432">
        <v>8</v>
      </c>
      <c r="S633" s="385">
        <f>(O633+O634)/(K633+K634)</f>
      </c>
      <c r="T633" s="432">
        <v>3</v>
      </c>
      <c r="U633" s="386">
        <f>F633/T633</f>
      </c>
      <c r="V633" s="378">
        <f>(F633+500)/T633</f>
      </c>
      <c r="W633" s="436">
        <v>6372</v>
      </c>
      <c r="X633" s="378">
        <f>W633/T633</f>
      </c>
      <c r="Y633" s="385">
        <f>T633/R633</f>
      </c>
      <c r="Z633" s="378">
        <f>W633/F633</f>
      </c>
      <c r="AA633" s="378">
        <f>W633/(F633+500)</f>
      </c>
      <c r="AB633" s="432">
        <v>1</v>
      </c>
      <c r="AC633" s="432">
        <v>2592</v>
      </c>
      <c r="AD633" s="385">
        <f>AB633/T633</f>
      </c>
      <c r="AE633" s="378">
        <f>(W633-AC633)/(F633+500)</f>
      </c>
      <c r="AF633" s="378" t="s">
        <v>387</v>
      </c>
    </row>
    <row customHeight="true" ht="22.61904761904762" r="634">
      <c r="A634" s="419"/>
      <c r="B634" s="422"/>
      <c r="C634" s="420"/>
      <c r="D634" s="379" t="s">
        <v>372</v>
      </c>
      <c r="E634" s="380">
        <v>2716.89</v>
      </c>
      <c r="F634" s="381"/>
      <c r="G634" s="380">
        <v>40854</v>
      </c>
      <c r="H634" s="382">
        <v>1347</v>
      </c>
      <c r="I634" s="383">
        <f t="shared" si="147"/>
      </c>
      <c r="J634" s="368">
        <f t="shared" si="271"/>
      </c>
      <c r="K634" s="382">
        <v>69</v>
      </c>
      <c r="L634" s="368">
        <f t="shared" si="566"/>
      </c>
      <c r="M634" s="382">
        <v>1</v>
      </c>
      <c r="N634" s="384">
        <f t="shared" si="370"/>
      </c>
      <c r="O634" s="382">
        <v>0</v>
      </c>
      <c r="P634" s="384">
        <f t="shared" si="1049"/>
      </c>
      <c r="Q634" s="385"/>
      <c r="R634" s="432"/>
      <c r="S634" s="385"/>
      <c r="T634" s="432"/>
      <c r="U634" s="386"/>
      <c r="V634" s="378"/>
      <c r="W634" s="436"/>
      <c r="X634" s="378"/>
      <c r="Y634" s="385"/>
      <c r="Z634" s="378"/>
      <c r="AA634" s="378"/>
      <c r="AB634" s="432"/>
      <c r="AC634" s="432"/>
      <c r="AD634" s="385"/>
      <c r="AE634" s="378"/>
      <c r="AF634" s="378" t="s">
        <v>388</v>
      </c>
    </row>
    <row customHeight="true" ht="22.61904761904762" r="635">
      <c r="A635" s="419"/>
      <c r="B635" s="407" t="s">
        <v>397</v>
      </c>
      <c r="C635" s="420" t="s">
        <v>396</v>
      </c>
      <c r="D635" s="379" t="s">
        <v>370</v>
      </c>
      <c r="E635" s="380">
        <v>195.15</v>
      </c>
      <c r="F635" s="381">
        <f>E635+E636</f>
      </c>
      <c r="G635" s="380">
        <v>933</v>
      </c>
      <c r="H635" s="382">
        <v>96</v>
      </c>
      <c r="I635" s="383">
        <f t="shared" si="147"/>
      </c>
      <c r="J635" s="368">
        <f t="shared" si="271"/>
      </c>
      <c r="K635" s="382">
        <v>2</v>
      </c>
      <c r="L635" s="368">
        <f t="shared" si="566"/>
      </c>
      <c r="M635" s="382">
        <v>0</v>
      </c>
      <c r="N635" s="384">
        <f t="shared" si="370"/>
      </c>
      <c r="O635" s="382">
        <v>0</v>
      </c>
      <c r="P635" s="384">
        <f t="shared" si="1049"/>
      </c>
      <c r="Q635" s="385">
        <f>(M635+M636)/(O635+O636)</f>
      </c>
      <c r="R635" s="432">
        <v>9</v>
      </c>
      <c r="S635" s="385">
        <f>(O635+O636)/(K635+K636)</f>
      </c>
      <c r="T635" s="432">
        <v>1</v>
      </c>
      <c r="U635" s="386">
        <f>F635/T635</f>
      </c>
      <c r="V635" s="378">
        <f>(F635+500)/T635</f>
      </c>
      <c r="W635" s="386">
        <v>1692</v>
      </c>
      <c r="X635" s="378">
        <f>W635/T635</f>
      </c>
      <c r="Y635" s="385">
        <f>T635/R635</f>
      </c>
      <c r="Z635" s="378">
        <f>W635/F635</f>
      </c>
      <c r="AA635" s="378">
        <f>W635/(F635+500)</f>
      </c>
      <c r="AB635" s="432">
        <v>0</v>
      </c>
      <c r="AC635" s="432">
        <v>0</v>
      </c>
      <c r="AD635" s="385">
        <f>AB635/T635</f>
      </c>
      <c r="AE635" s="378">
        <f>(W635-AC635)/(F635+500)</f>
      </c>
      <c r="AF635" s="378" t="s">
        <v>387</v>
      </c>
    </row>
    <row customHeight="true" ht="22.61904761904762" r="636">
      <c r="A636" s="419"/>
      <c r="B636" s="407"/>
      <c r="C636" s="420"/>
      <c r="D636" s="379" t="s">
        <v>372</v>
      </c>
      <c r="E636" s="380">
        <v>3396.58</v>
      </c>
      <c r="F636" s="381"/>
      <c r="G636" s="380">
        <v>42898</v>
      </c>
      <c r="H636" s="382">
        <v>1884</v>
      </c>
      <c r="I636" s="383">
        <f t="shared" si="147"/>
      </c>
      <c r="J636" s="368">
        <f t="shared" si="271"/>
      </c>
      <c r="K636" s="382">
        <v>82</v>
      </c>
      <c r="L636" s="368">
        <f t="shared" si="566"/>
      </c>
      <c r="M636" s="382">
        <v>5</v>
      </c>
      <c r="N636" s="384">
        <f t="shared" si="370"/>
      </c>
      <c r="O636" s="382">
        <v>0</v>
      </c>
      <c r="P636" s="384">
        <f t="shared" si="1049"/>
      </c>
      <c r="Q636" s="385"/>
      <c r="R636" s="432"/>
      <c r="S636" s="385"/>
      <c r="T636" s="432"/>
      <c r="U636" s="386"/>
      <c r="V636" s="378"/>
      <c r="W636" s="386"/>
      <c r="X636" s="378"/>
      <c r="Y636" s="385"/>
      <c r="Z636" s="378"/>
      <c r="AA636" s="378"/>
      <c r="AB636" s="432"/>
      <c r="AC636" s="432"/>
      <c r="AD636" s="385"/>
      <c r="AE636" s="378"/>
      <c r="AF636" s="378" t="s">
        <v>388</v>
      </c>
    </row>
    <row customHeight="true" ht="22.61904761904762" r="637">
      <c r="A637" s="419"/>
      <c r="B637" s="407" t="s">
        <v>398</v>
      </c>
      <c r="C637" s="420" t="s">
        <v>396</v>
      </c>
      <c r="D637" s="379" t="s">
        <v>370</v>
      </c>
      <c r="E637" s="380">
        <v>181.79</v>
      </c>
      <c r="F637" s="381">
        <f>E637+E638</f>
      </c>
      <c r="G637" s="380">
        <v>800</v>
      </c>
      <c r="H637" s="382">
        <v>73</v>
      </c>
      <c r="I637" s="383">
        <f t="shared" si="147"/>
      </c>
      <c r="J637" s="368">
        <f t="shared" si="271"/>
      </c>
      <c r="K637" s="382">
        <v>3</v>
      </c>
      <c r="L637" s="368">
        <f t="shared" si="566"/>
      </c>
      <c r="M637" s="382">
        <v>0</v>
      </c>
      <c r="N637" s="384">
        <f t="shared" si="370"/>
      </c>
      <c r="O637" s="382">
        <v>0</v>
      </c>
      <c r="P637" s="384">
        <f t="shared" si="1049"/>
      </c>
      <c r="Q637" s="385">
        <f>(M637+M638)/(O637+O638)</f>
      </c>
      <c r="R637" s="432">
        <v>10</v>
      </c>
      <c r="S637" s="385">
        <f>(O637+O638)/(K637+K638)</f>
      </c>
      <c r="T637" s="432">
        <v>3</v>
      </c>
      <c r="U637" s="386">
        <f>F637/T637</f>
      </c>
      <c r="V637" s="378">
        <f>(F637+500)/T637</f>
      </c>
      <c r="W637" s="386">
        <v>4380</v>
      </c>
      <c r="X637" s="378">
        <f>W637/T637</f>
      </c>
      <c r="Y637" s="385">
        <f>T637/R637</f>
      </c>
      <c r="Z637" s="378">
        <f>W637/F637</f>
      </c>
      <c r="AA637" s="378">
        <f>W637/(F637+500)</f>
      </c>
      <c r="AB637" s="432">
        <v>0</v>
      </c>
      <c r="AC637" s="432">
        <v>0</v>
      </c>
      <c r="AD637" s="385">
        <f>AB637/T637</f>
      </c>
      <c r="AE637" s="378">
        <f>(W637-AC637)/(F637+500)</f>
      </c>
      <c r="AF637" s="378" t="s">
        <v>387</v>
      </c>
    </row>
    <row customHeight="true" ht="22.61904761904762" r="638">
      <c r="A638" s="419"/>
      <c r="B638" s="407"/>
      <c r="C638" s="420"/>
      <c r="D638" s="379" t="s">
        <v>372</v>
      </c>
      <c r="E638" s="380">
        <v>1589.9</v>
      </c>
      <c r="F638" s="381"/>
      <c r="G638" s="380">
        <v>19077</v>
      </c>
      <c r="H638" s="382">
        <v>928</v>
      </c>
      <c r="I638" s="383">
        <f t="shared" si="147"/>
      </c>
      <c r="J638" s="368">
        <f t="shared" si="271"/>
      </c>
      <c r="K638" s="382">
        <v>40</v>
      </c>
      <c r="L638" s="368">
        <f t="shared" si="566"/>
      </c>
      <c r="M638" s="382">
        <v>2</v>
      </c>
      <c r="N638" s="384">
        <f t="shared" si="370"/>
      </c>
      <c r="O638" s="382">
        <v>0</v>
      </c>
      <c r="P638" s="384">
        <f t="shared" si="1049"/>
      </c>
      <c r="Q638" s="385"/>
      <c r="R638" s="432"/>
      <c r="S638" s="385"/>
      <c r="T638" s="432"/>
      <c r="U638" s="386"/>
      <c r="V638" s="378"/>
      <c r="W638" s="386"/>
      <c r="X638" s="378"/>
      <c r="Y638" s="385"/>
      <c r="Z638" s="378"/>
      <c r="AA638" s="378"/>
      <c r="AB638" s="432"/>
      <c r="AC638" s="432"/>
      <c r="AD638" s="385"/>
      <c r="AE638" s="378"/>
      <c r="AF638" s="378" t="s">
        <v>388</v>
      </c>
    </row>
    <row customHeight="true" ht="22.61904761904762" r="639">
      <c r="A639" s="419"/>
      <c r="B639" s="422" t="s">
        <v>399</v>
      </c>
      <c r="C639" s="420" t="s">
        <v>396</v>
      </c>
      <c r="D639" s="379" t="s">
        <v>370</v>
      </c>
      <c r="E639" s="380">
        <v>55.41</v>
      </c>
      <c r="F639" s="381">
        <f>E639+E640</f>
      </c>
      <c r="G639" s="380">
        <v>368</v>
      </c>
      <c r="H639" s="382">
        <v>30</v>
      </c>
      <c r="I639" s="383">
        <f t="shared" si="147"/>
      </c>
      <c r="J639" s="368">
        <f t="shared" si="271"/>
      </c>
      <c r="K639" s="382">
        <v>0</v>
      </c>
      <c r="L639" s="368">
        <f t="shared" si="566"/>
      </c>
      <c r="M639" s="382">
        <v>0</v>
      </c>
      <c r="N639" s="384">
        <f t="shared" si="370"/>
      </c>
      <c r="O639" s="382">
        <v>0</v>
      </c>
      <c r="P639" s="384">
        <f t="shared" si="1049"/>
      </c>
      <c r="Q639" s="385">
        <f>(M639+M640)/(O639+O640)</f>
      </c>
      <c r="R639" s="432">
        <v>11</v>
      </c>
      <c r="S639" s="385">
        <f>(O639+O640)/(K639+K640)</f>
      </c>
      <c r="T639" s="432">
        <v>1</v>
      </c>
      <c r="U639" s="386">
        <f>F639/T639</f>
      </c>
      <c r="V639" s="378">
        <f>(F639+500)/T639</f>
      </c>
      <c r="W639" s="386">
        <v>598.7999999999956</v>
      </c>
      <c r="X639" s="378">
        <f>W639/T639</f>
      </c>
      <c r="Y639" s="385">
        <f>T639/R639</f>
      </c>
      <c r="Z639" s="378">
        <f>W639/F639</f>
      </c>
      <c r="AA639" s="378">
        <f>W639/(F639+500)</f>
      </c>
      <c r="AB639" s="432">
        <v>0</v>
      </c>
      <c r="AC639" s="432">
        <v>0</v>
      </c>
      <c r="AD639" s="385">
        <f>AB639/T639</f>
      </c>
      <c r="AE639" s="378">
        <f>(W639-AC639)/(F639+500)</f>
      </c>
      <c r="AF639" s="378" t="s">
        <v>387</v>
      </c>
    </row>
    <row customHeight="true" ht="22.61904761904762" r="640">
      <c r="A640" s="419"/>
      <c r="B640" s="422"/>
      <c r="C640" s="420"/>
      <c r="D640" s="379" t="s">
        <v>372</v>
      </c>
      <c r="E640" s="380">
        <v>605.15</v>
      </c>
      <c r="F640" s="381"/>
      <c r="G640" s="380">
        <v>8050</v>
      </c>
      <c r="H640" s="382">
        <v>440</v>
      </c>
      <c r="I640" s="383">
        <f t="shared" si="147"/>
      </c>
      <c r="J640" s="368">
        <f t="shared" si="271"/>
      </c>
      <c r="K640" s="382">
        <v>26</v>
      </c>
      <c r="L640" s="368">
        <f t="shared" si="566"/>
      </c>
      <c r="M640" s="382">
        <v>1</v>
      </c>
      <c r="N640" s="384">
        <f t="shared" si="370"/>
      </c>
      <c r="O640" s="382">
        <v>0</v>
      </c>
      <c r="P640" s="384">
        <f t="shared" si="1049"/>
      </c>
      <c r="Q640" s="385"/>
      <c r="R640" s="432"/>
      <c r="S640" s="385"/>
      <c r="T640" s="432"/>
      <c r="U640" s="386"/>
      <c r="V640" s="378"/>
      <c r="W640" s="386"/>
      <c r="X640" s="378"/>
      <c r="Y640" s="385"/>
      <c r="Z640" s="378"/>
      <c r="AA640" s="378"/>
      <c r="AB640" s="432"/>
      <c r="AC640" s="432"/>
      <c r="AD640" s="385"/>
      <c r="AE640" s="378"/>
      <c r="AF640" s="378" t="s">
        <v>388</v>
      </c>
    </row>
    <row customHeight="true" ht="22.61904761904762" r="641">
      <c r="A641" s="419"/>
      <c r="B641" s="370" t="s">
        <v>378</v>
      </c>
      <c r="C641" s="370"/>
      <c r="D641" s="370"/>
      <c r="E641" s="366">
        <f>SUM(E631:E640)</f>
      </c>
      <c r="F641" s="366">
        <f>SUM(F631:F640)</f>
      </c>
      <c r="G641" s="366">
        <f>SUM(G631:G640)</f>
      </c>
      <c r="H641" s="366">
        <f>SUM(H631:H640)</f>
      </c>
      <c r="I641" s="371">
        <f t="shared" si="147"/>
      </c>
      <c r="J641" s="367">
        <f>SUM(I640:G638)</f>
      </c>
      <c r="K641" s="366">
        <f>SUM(K631:K640)</f>
      </c>
      <c r="L641" s="367">
        <f t="shared" si="566"/>
      </c>
      <c r="M641" s="366">
        <f>SUM(M631:M640)</f>
      </c>
      <c r="N641" s="372">
        <f t="shared" si="370"/>
      </c>
      <c r="O641" s="366">
        <f>SUM(O631:O640)</f>
      </c>
      <c r="P641" s="372">
        <f t="shared" si="1049"/>
      </c>
      <c r="Q641" s="373">
        <f t="shared" ref="Q641:Q642" si="401">M641/O641</f>
      </c>
      <c r="R641" s="366">
        <f>SUM(R631:R640)</f>
      </c>
      <c r="S641" s="373">
        <f t="shared" ref="S641:S642" si="1080">(O641+O641)/(K641+K641)</f>
      </c>
      <c r="T641" s="366">
        <f>SUM(T631:T640)</f>
      </c>
      <c r="U641" s="374">
        <f t="shared" ref="U641:U642" si="65">F641/T641</f>
      </c>
      <c r="V641" s="375">
        <f>(F641+5*500)/T641</f>
      </c>
      <c r="W641" s="367">
        <f>SUM(W631:W640)</f>
      </c>
      <c r="X641" s="376">
        <f t="shared" ref="X641:X642" si="699">W641/T641</f>
      </c>
      <c r="Y641" s="373">
        <f t="shared" ref="Y641:Y642" si="833">T641/R641</f>
      </c>
      <c r="Z641" s="375">
        <f t="shared" ref="Z641:Z642" si="967">W641/F641</f>
      </c>
      <c r="AA641" s="375">
        <f>W641/(F641+COUNT(W631:W640)*500)</f>
      </c>
      <c r="AB641" s="366">
        <f>SUM(AB631:AB640)</f>
      </c>
      <c r="AC641" s="366">
        <f>SUM(AC631:AC640)</f>
      </c>
      <c r="AD641" s="373">
        <f t="shared" ref="AD641:AD642" si="484">AB641/T641</f>
      </c>
      <c r="AE641" s="377">
        <f>(W641-AC641)/(F641+COUNT(W631:W640)*500)</f>
      </c>
      <c r="AF641" s="378"/>
    </row>
    <row customHeight="true" ht="22.61904761904762" r="642">
      <c r="A642" s="419"/>
      <c r="B642" s="411" t="s">
        <v>400</v>
      </c>
      <c r="C642" s="411"/>
      <c r="D642" s="411"/>
      <c r="E642" s="418">
        <f>SUM(E608)+E619+E630+E641</f>
      </c>
      <c r="F642" s="418">
        <f>SUM(F608)+F619+F630+F641</f>
      </c>
      <c r="G642" s="418">
        <f>SUM(G608)+G619+G630+G641</f>
      </c>
      <c r="H642" s="418">
        <f>SUM(H608)+H619+H630+H641</f>
      </c>
      <c r="I642" s="413">
        <f t="shared" si="147"/>
      </c>
      <c r="J642" s="414">
        <f>(E642/G642)*1000</f>
      </c>
      <c r="K642" s="437">
        <f>SUM(K608)+K619+K630+K641</f>
      </c>
      <c r="L642" s="414">
        <f t="shared" si="566"/>
      </c>
      <c r="M642" s="437">
        <f>SUM(M608)+M619+M630+M641</f>
      </c>
      <c r="N642" s="415">
        <f t="shared" si="370"/>
      </c>
      <c r="O642" s="437">
        <f>SUM(O608)+O619+O630+O641</f>
      </c>
      <c r="P642" s="415">
        <f t="shared" si="1049"/>
      </c>
      <c r="Q642" s="416">
        <f t="shared" si="401"/>
      </c>
      <c r="R642" s="437">
        <f>SUM(R608)+R619+R630+R641</f>
      </c>
      <c r="S642" s="416">
        <f t="shared" si="1080"/>
      </c>
      <c r="T642" s="437">
        <f>SUM(T608)+T619+T630+T641</f>
      </c>
      <c r="U642" s="417">
        <f t="shared" si="65"/>
      </c>
      <c r="V642" s="418">
        <f>(F642+4*500)/T642</f>
      </c>
      <c r="W642" s="417">
        <f>SUM(W608)+W619+W630+W641</f>
      </c>
      <c r="X642" s="418">
        <f t="shared" si="699"/>
      </c>
      <c r="Y642" s="416">
        <f t="shared" si="833"/>
      </c>
      <c r="Z642" s="418">
        <f t="shared" si="967"/>
      </c>
      <c r="AA642" s="418">
        <f>W642/(F642+COUNT(W598:W607,W609:W618,W620:W629,W631:W640)*500)</f>
      </c>
      <c r="AB642" s="437">
        <f>SUM(AB608)+AB619+AB630+AB641</f>
      </c>
      <c r="AC642" s="437">
        <f>SUM(AC608)+AC619+AC630+AC641</f>
      </c>
      <c r="AD642" s="416">
        <f t="shared" si="484"/>
      </c>
      <c r="AE642" s="418">
        <f>(W642-AC642)/(F642+COUNT(,W598:W607,W609:W616,W620:W627,W631:W640)*500)</f>
      </c>
      <c r="AF642" s="378"/>
    </row>
    <row customHeight="true" ht="22.61904761904762" r="643">
      <c r="A643" s="424" t="s">
        <v>335</v>
      </c>
      <c r="B643" s="424" t="s">
        <v>336</v>
      </c>
      <c r="C643" s="424" t="s">
        <v>337</v>
      </c>
      <c r="D643" s="424" t="s">
        <v>338</v>
      </c>
      <c r="E643" s="424" t="s">
        <v>339</v>
      </c>
      <c r="F643" s="424" t="s">
        <v>340</v>
      </c>
      <c r="G643" s="424" t="s">
        <v>341</v>
      </c>
      <c r="H643" s="424" t="s">
        <v>342</v>
      </c>
      <c r="I643" s="425" t="s">
        <v>343</v>
      </c>
      <c r="J643" s="426" t="s">
        <v>344</v>
      </c>
      <c r="K643" s="424" t="s">
        <v>345</v>
      </c>
      <c r="L643" s="426" t="s">
        <v>346</v>
      </c>
      <c r="M643" s="424" t="s">
        <v>347</v>
      </c>
      <c r="N643" s="427" t="s">
        <v>348</v>
      </c>
      <c r="O643" s="424" t="s">
        <v>349</v>
      </c>
      <c r="P643" s="427" t="s">
        <v>350</v>
      </c>
      <c r="Q643" s="425" t="s">
        <v>351</v>
      </c>
      <c r="R643" s="428" t="s">
        <v>352</v>
      </c>
      <c r="S643" s="429" t="s">
        <v>353</v>
      </c>
      <c r="T643" s="428" t="s">
        <v>354</v>
      </c>
      <c r="U643" s="430" t="s">
        <v>355</v>
      </c>
      <c r="V643" s="431" t="s">
        <v>356</v>
      </c>
      <c r="W643" s="430" t="s">
        <v>357</v>
      </c>
      <c r="X643" s="431" t="s">
        <v>358</v>
      </c>
      <c r="Y643" s="429" t="s">
        <v>359</v>
      </c>
      <c r="Z643" s="431" t="s">
        <v>360</v>
      </c>
      <c r="AA643" s="431" t="s">
        <v>361</v>
      </c>
      <c r="AB643" s="431" t="s">
        <v>362</v>
      </c>
      <c r="AC643" s="428" t="s">
        <v>363</v>
      </c>
      <c r="AD643" s="429" t="s">
        <v>364</v>
      </c>
      <c r="AE643" s="431" t="s">
        <v>365</v>
      </c>
      <c r="AF643" s="431" t="s">
        <v>366</v>
      </c>
    </row>
    <row customHeight="true" ht="22.61904761904762" r="644">
      <c r="A644" s="419" t="s">
        <v>422</v>
      </c>
      <c r="B644" s="422" t="s">
        <v>413</v>
      </c>
      <c r="C644" s="420" t="s">
        <v>420</v>
      </c>
      <c r="D644" s="379" t="s">
        <v>370</v>
      </c>
      <c r="E644" s="380">
        <v>44</v>
      </c>
      <c r="F644" s="381">
        <f>E644+E645</f>
      </c>
      <c r="G644" s="382">
        <v>366</v>
      </c>
      <c r="H644" s="382">
        <v>18</v>
      </c>
      <c r="I644" s="383">
        <f t="shared" ref="I644:I686" si="148">H644/G644</f>
      </c>
      <c r="J644" s="368">
        <f t="shared" ref="J644:J645" si="272">(E644/G644)*1000</f>
      </c>
      <c r="K644" s="382">
        <v>1</v>
      </c>
      <c r="L644" s="368">
        <f t="shared" ref="L644:L686" si="567">E644/K644</f>
      </c>
      <c r="M644" s="382">
        <v>0</v>
      </c>
      <c r="N644" s="384">
        <f t="shared" ref="N644:N686" si="371">E644/M644</f>
      </c>
      <c r="O644" s="382">
        <v>0</v>
      </c>
      <c r="P644" s="384">
        <f t="shared" ref="P644:P686" si="1050">E644/O644</f>
      </c>
      <c r="Q644" s="385">
        <f>(M644+M645)/(O644+O645)</f>
      </c>
      <c r="R644" s="432">
        <v>8</v>
      </c>
      <c r="S644" s="385">
        <f>(O644+O645)/(K644+K645)</f>
      </c>
      <c r="T644" s="432">
        <v>2</v>
      </c>
      <c r="U644" s="386">
        <f>F644/T644</f>
      </c>
      <c r="V644" s="378">
        <f>(F644+500)/T644</f>
      </c>
      <c r="W644" s="386">
        <v>2688</v>
      </c>
      <c r="X644" s="378">
        <f>W644/T644</f>
      </c>
      <c r="Y644" s="385">
        <f>T644/R644</f>
      </c>
      <c r="Z644" s="378">
        <f>W644/F644</f>
      </c>
      <c r="AA644" s="378">
        <f>W644/(F644+500)</f>
      </c>
      <c r="AB644" s="432">
        <v>0</v>
      </c>
      <c r="AC644" s="432">
        <v>0</v>
      </c>
      <c r="AD644" s="385">
        <f>AB644/T644</f>
      </c>
      <c r="AE644" s="378">
        <f>(W644-AC644)/(F644+500)</f>
      </c>
      <c r="AF644" s="378" t="s">
        <v>371</v>
      </c>
    </row>
    <row customHeight="true" ht="22.61904761904762" r="645">
      <c r="A645" s="419"/>
      <c r="B645" s="422"/>
      <c r="C645" s="420"/>
      <c r="D645" s="379" t="s">
        <v>372</v>
      </c>
      <c r="E645" s="382">
        <v>930.72</v>
      </c>
      <c r="F645" s="381"/>
      <c r="G645" s="382">
        <v>10103</v>
      </c>
      <c r="H645" s="382">
        <v>474</v>
      </c>
      <c r="I645" s="383">
        <f t="shared" si="148"/>
      </c>
      <c r="J645" s="368">
        <f t="shared" si="272"/>
      </c>
      <c r="K645" s="382">
        <v>22</v>
      </c>
      <c r="L645" s="368">
        <f t="shared" si="567"/>
      </c>
      <c r="M645" s="382">
        <v>1</v>
      </c>
      <c r="N645" s="384">
        <f t="shared" si="371"/>
      </c>
      <c r="O645" s="382">
        <v>0</v>
      </c>
      <c r="P645" s="384">
        <f t="shared" si="1050"/>
      </c>
      <c r="Q645" s="385"/>
      <c r="R645" s="432"/>
      <c r="S645" s="385"/>
      <c r="T645" s="432"/>
      <c r="U645" s="386"/>
      <c r="V645" s="378"/>
      <c r="W645" s="386"/>
      <c r="X645" s="378"/>
      <c r="Y645" s="385"/>
      <c r="Z645" s="378"/>
      <c r="AA645" s="378"/>
      <c r="AB645" s="432"/>
      <c r="AC645" s="432"/>
      <c r="AD645" s="385"/>
      <c r="AE645" s="378"/>
      <c r="AF645" s="421" t="s">
        <v>373</v>
      </c>
    </row>
    <row customHeight="true" ht="22.61904761904762" r="646">
      <c r="A646" s="419"/>
      <c r="B646" s="422" t="s">
        <v>414</v>
      </c>
      <c r="C646" s="420" t="s">
        <v>420</v>
      </c>
      <c r="D646" s="379" t="s">
        <v>370</v>
      </c>
      <c r="E646" s="382">
        <v>105.29</v>
      </c>
      <c r="F646" s="381">
        <f>E646+E647</f>
      </c>
      <c r="G646" s="382">
        <v>550</v>
      </c>
      <c r="H646" s="382">
        <v>50</v>
      </c>
      <c r="I646" s="383">
        <f t="shared" si="148"/>
      </c>
      <c r="J646" s="383">
        <f t="shared" ref="J646:J649" si="178">I646/H646</f>
      </c>
      <c r="K646" s="382">
        <v>0</v>
      </c>
      <c r="L646" s="368">
        <f t="shared" si="567"/>
      </c>
      <c r="M646" s="382">
        <v>0</v>
      </c>
      <c r="N646" s="384">
        <f t="shared" si="371"/>
      </c>
      <c r="O646" s="382">
        <v>0</v>
      </c>
      <c r="P646" s="384">
        <f t="shared" si="1050"/>
      </c>
      <c r="Q646" s="385">
        <f>(M646+M647)/(O646+O647)</f>
      </c>
      <c r="R646" s="432">
        <v>4</v>
      </c>
      <c r="S646" s="385">
        <f>(O646+O647)/(K646+K647)</f>
      </c>
      <c r="T646" s="432">
        <v>0</v>
      </c>
      <c r="U646" s="386">
        <f>F646/T646</f>
      </c>
      <c r="V646" s="378">
        <f>(F646+500)/T646</f>
      </c>
      <c r="W646" s="436">
        <v>0</v>
      </c>
      <c r="X646" s="378">
        <f>W646/T646</f>
      </c>
      <c r="Y646" s="385">
        <f>T646/R646</f>
      </c>
      <c r="Z646" s="378">
        <f>W646/F646</f>
      </c>
      <c r="AA646" s="378">
        <f>W646/(F646+500)</f>
      </c>
      <c r="AB646" s="432">
        <v>0</v>
      </c>
      <c r="AC646" s="432">
        <v>0</v>
      </c>
      <c r="AD646" s="385">
        <f>AB646/T646</f>
      </c>
      <c r="AE646" s="378">
        <f>(W646-AC646)/(F646+500)</f>
      </c>
      <c r="AF646" s="378" t="s">
        <v>371</v>
      </c>
    </row>
    <row customHeight="true" ht="22.61904761904762" r="647">
      <c r="A647" s="419"/>
      <c r="B647" s="422"/>
      <c r="C647" s="420"/>
      <c r="D647" s="379" t="s">
        <v>372</v>
      </c>
      <c r="E647" s="382">
        <v>1043.09</v>
      </c>
      <c r="F647" s="381"/>
      <c r="G647" s="382">
        <v>10994</v>
      </c>
      <c r="H647" s="382">
        <v>444</v>
      </c>
      <c r="I647" s="383">
        <f t="shared" si="148"/>
      </c>
      <c r="J647" s="383">
        <f t="shared" si="178"/>
      </c>
      <c r="K647" s="382">
        <v>17</v>
      </c>
      <c r="L647" s="368">
        <f t="shared" si="567"/>
      </c>
      <c r="M647" s="382">
        <v>0</v>
      </c>
      <c r="N647" s="384">
        <f t="shared" si="371"/>
      </c>
      <c r="O647" s="382">
        <v>0</v>
      </c>
      <c r="P647" s="384">
        <f t="shared" si="1050"/>
      </c>
      <c r="Q647" s="385"/>
      <c r="R647" s="432"/>
      <c r="S647" s="385"/>
      <c r="T647" s="432"/>
      <c r="U647" s="386"/>
      <c r="V647" s="378"/>
      <c r="W647" s="436"/>
      <c r="X647" s="378"/>
      <c r="Y647" s="385"/>
      <c r="Z647" s="378"/>
      <c r="AA647" s="378"/>
      <c r="AB647" s="432"/>
      <c r="AC647" s="432"/>
      <c r="AD647" s="385"/>
      <c r="AE647" s="378"/>
      <c r="AF647" s="421" t="s">
        <v>373</v>
      </c>
    </row>
    <row customHeight="true" ht="22.61904761904762" r="648">
      <c r="A648" s="419"/>
      <c r="B648" s="422" t="s">
        <v>375</v>
      </c>
      <c r="C648" s="420" t="s">
        <v>420</v>
      </c>
      <c r="D648" s="379" t="s">
        <v>370</v>
      </c>
      <c r="E648" s="382">
        <v>147.01</v>
      </c>
      <c r="F648" s="381">
        <f>E648+E649</f>
      </c>
      <c r="G648" s="382">
        <v>591</v>
      </c>
      <c r="H648" s="382">
        <v>50</v>
      </c>
      <c r="I648" s="383">
        <f t="shared" si="148"/>
      </c>
      <c r="J648" s="383">
        <f t="shared" si="178"/>
      </c>
      <c r="K648" s="382">
        <v>1</v>
      </c>
      <c r="L648" s="368">
        <f t="shared" si="567"/>
      </c>
      <c r="M648" s="382">
        <v>0</v>
      </c>
      <c r="N648" s="384">
        <f t="shared" si="371"/>
      </c>
      <c r="O648" s="382">
        <v>0</v>
      </c>
      <c r="P648" s="384">
        <f t="shared" si="1050"/>
      </c>
      <c r="Q648" s="385">
        <f>(M648+M649)/(O648+O649)</f>
      </c>
      <c r="R648" s="432">
        <v>6</v>
      </c>
      <c r="S648" s="385">
        <f>(O648+O649)/(K648+K649)</f>
      </c>
      <c r="T648" s="432">
        <v>5</v>
      </c>
      <c r="U648" s="386">
        <f>F648/T648</f>
      </c>
      <c r="V648" s="378">
        <f>(F648+500)/T648</f>
      </c>
      <c r="W648" s="436">
        <v>6524.4</v>
      </c>
      <c r="X648" s="378">
        <f>W648/T648</f>
      </c>
      <c r="Y648" s="385">
        <f>T648/R648</f>
      </c>
      <c r="Z648" s="378">
        <f>W648/F648</f>
      </c>
      <c r="AA648" s="378">
        <f>W648/(F648+500)</f>
      </c>
      <c r="AB648" s="432">
        <v>3</v>
      </c>
      <c r="AC648" s="432">
        <v>3488.4</v>
      </c>
      <c r="AD648" s="385">
        <f>AB648/T648</f>
      </c>
      <c r="AE648" s="378">
        <f>(W648-AC648)/(F648+500)</f>
      </c>
      <c r="AF648" s="378" t="s">
        <v>371</v>
      </c>
    </row>
    <row customHeight="true" ht="22.61904761904762" r="649">
      <c r="A649" s="419"/>
      <c r="B649" s="422"/>
      <c r="C649" s="420"/>
      <c r="D649" s="379" t="s">
        <v>372</v>
      </c>
      <c r="E649" s="380">
        <v>849.71</v>
      </c>
      <c r="F649" s="381"/>
      <c r="G649" s="382">
        <v>9376</v>
      </c>
      <c r="H649" s="382">
        <v>388</v>
      </c>
      <c r="I649" s="383">
        <f t="shared" si="148"/>
      </c>
      <c r="J649" s="383">
        <f t="shared" si="178"/>
      </c>
      <c r="K649" s="382">
        <v>17</v>
      </c>
      <c r="L649" s="368">
        <f t="shared" si="567"/>
      </c>
      <c r="M649" s="382">
        <v>5</v>
      </c>
      <c r="N649" s="384">
        <f t="shared" si="371"/>
      </c>
      <c r="O649" s="382">
        <v>0</v>
      </c>
      <c r="P649" s="384">
        <f t="shared" si="1050"/>
      </c>
      <c r="Q649" s="385"/>
      <c r="R649" s="432"/>
      <c r="S649" s="385"/>
      <c r="T649" s="432"/>
      <c r="U649" s="386"/>
      <c r="V649" s="378"/>
      <c r="W649" s="436"/>
      <c r="X649" s="378"/>
      <c r="Y649" s="385"/>
      <c r="Z649" s="378"/>
      <c r="AA649" s="378"/>
      <c r="AB649" s="432"/>
      <c r="AC649" s="432"/>
      <c r="AD649" s="385"/>
      <c r="AE649" s="378"/>
      <c r="AF649" s="421" t="s">
        <v>373</v>
      </c>
    </row>
    <row customHeight="true" ht="22.61904761904762" r="650">
      <c r="A650" s="419"/>
      <c r="B650" s="422" t="s">
        <v>376</v>
      </c>
      <c r="C650" s="420" t="s">
        <v>420</v>
      </c>
      <c r="D650" s="379" t="s">
        <v>370</v>
      </c>
      <c r="E650" s="382">
        <v>84.25</v>
      </c>
      <c r="F650" s="381">
        <f>E650+E651</f>
      </c>
      <c r="G650" s="382">
        <v>438</v>
      </c>
      <c r="H650" s="382">
        <v>40</v>
      </c>
      <c r="I650" s="383">
        <f t="shared" si="148"/>
      </c>
      <c r="J650" s="368">
        <f t="shared" ref="J650:J654" si="273">(E650/G650)*1000</f>
      </c>
      <c r="K650" s="382">
        <v>1</v>
      </c>
      <c r="L650" s="368">
        <f t="shared" si="567"/>
      </c>
      <c r="M650" s="382">
        <v>0</v>
      </c>
      <c r="N650" s="384">
        <f t="shared" si="371"/>
      </c>
      <c r="O650" s="382">
        <v>0</v>
      </c>
      <c r="P650" s="384">
        <f t="shared" si="1050"/>
      </c>
      <c r="Q650" s="385">
        <f>(M650+M651)/(O650+O651)</f>
      </c>
      <c r="R650" s="432">
        <v>0</v>
      </c>
      <c r="S650" s="385">
        <f>(O650+O651)/(K650+K651)</f>
      </c>
      <c r="T650" s="432">
        <v>0</v>
      </c>
      <c r="U650" s="386">
        <f>F650/T650</f>
      </c>
      <c r="V650" s="378">
        <f>(F650+500)/T650</f>
      </c>
      <c r="W650" s="436">
        <v>0</v>
      </c>
      <c r="X650" s="378">
        <f>W650/T650</f>
      </c>
      <c r="Y650" s="385">
        <f>T650/R650</f>
      </c>
      <c r="Z650" s="378">
        <f>W650/F650</f>
      </c>
      <c r="AA650" s="378">
        <f>W650/(F650+500)</f>
      </c>
      <c r="AB650" s="432">
        <v>0</v>
      </c>
      <c r="AC650" s="432">
        <v>0</v>
      </c>
      <c r="AD650" s="385">
        <f>AB650/T650</f>
      </c>
      <c r="AE650" s="378">
        <f>(W650-AC650)/(F650+500)</f>
      </c>
      <c r="AF650" s="378" t="s">
        <v>371</v>
      </c>
    </row>
    <row customHeight="true" ht="22.61904761904762" r="651">
      <c r="A651" s="419"/>
      <c r="B651" s="422"/>
      <c r="C651" s="420"/>
      <c r="D651" s="379" t="s">
        <v>372</v>
      </c>
      <c r="E651" s="380">
        <v>804.28</v>
      </c>
      <c r="F651" s="381"/>
      <c r="G651" s="382">
        <v>8033</v>
      </c>
      <c r="H651" s="382">
        <v>268</v>
      </c>
      <c r="I651" s="383">
        <f t="shared" si="148"/>
      </c>
      <c r="J651" s="368">
        <f t="shared" si="273"/>
      </c>
      <c r="K651" s="382">
        <v>10</v>
      </c>
      <c r="L651" s="368">
        <f t="shared" si="567"/>
      </c>
      <c r="M651" s="382">
        <v>0</v>
      </c>
      <c r="N651" s="384">
        <f t="shared" si="371"/>
      </c>
      <c r="O651" s="382">
        <v>0</v>
      </c>
      <c r="P651" s="384">
        <f t="shared" si="1050"/>
      </c>
      <c r="Q651" s="385"/>
      <c r="R651" s="432"/>
      <c r="S651" s="385"/>
      <c r="T651" s="432"/>
      <c r="U651" s="386"/>
      <c r="V651" s="378"/>
      <c r="W651" s="436"/>
      <c r="X651" s="378"/>
      <c r="Y651" s="385"/>
      <c r="Z651" s="378"/>
      <c r="AA651" s="378"/>
      <c r="AB651" s="432"/>
      <c r="AC651" s="432"/>
      <c r="AD651" s="385"/>
      <c r="AE651" s="378"/>
      <c r="AF651" s="421" t="s">
        <v>373</v>
      </c>
    </row>
    <row customHeight="true" ht="22.61904761904762" r="652">
      <c r="A652" s="419"/>
      <c r="B652" s="370" t="s">
        <v>378</v>
      </c>
      <c r="C652" s="370"/>
      <c r="D652" s="370"/>
      <c r="E652" s="366">
        <f>SUM(E644:E651)</f>
      </c>
      <c r="F652" s="366">
        <f>SUM(F644:F651)</f>
      </c>
      <c r="G652" s="366">
        <f>SUM(G644:G651)</f>
      </c>
      <c r="H652" s="366">
        <f>SUM(H644:H651)</f>
      </c>
      <c r="I652" s="371">
        <f t="shared" si="148"/>
      </c>
      <c r="J652" s="367">
        <f t="shared" si="273"/>
      </c>
      <c r="K652" s="366">
        <f>SUM(K644:K651)</f>
      </c>
      <c r="L652" s="367">
        <f t="shared" si="567"/>
      </c>
      <c r="M652" s="366">
        <f>SUM(M644:M651)</f>
      </c>
      <c r="N652" s="372">
        <f t="shared" si="371"/>
      </c>
      <c r="O652" s="366">
        <f>SUM(O644:O651)</f>
      </c>
      <c r="P652" s="372">
        <f t="shared" si="1050"/>
      </c>
      <c r="Q652" s="373">
        <f>M652/O652</f>
      </c>
      <c r="R652" s="366">
        <f>SUM(R644:R651)</f>
      </c>
      <c r="S652" s="373">
        <f>(O652+O652)/(K652+K652)</f>
      </c>
      <c r="T652" s="366">
        <f>SUM(T644:T651)</f>
      </c>
      <c r="U652" s="374">
        <f t="shared" ref="U652:U653" si="66">F652/T652</f>
      </c>
      <c r="V652" s="375">
        <f>(F652+5*500)/T652</f>
      </c>
      <c r="W652" s="367">
        <f>SUM(W644:W651)</f>
      </c>
      <c r="X652" s="376">
        <f t="shared" ref="X652:X653" si="700">W652/T652</f>
      </c>
      <c r="Y652" s="373">
        <f t="shared" ref="Y652:Y653" si="834">T652/R652</f>
      </c>
      <c r="Z652" s="375">
        <f t="shared" ref="Z652:Z653" si="968">W652/F652</f>
      </c>
      <c r="AA652" s="375">
        <f>W652/(F652+COUNT(W644:W651)*500)</f>
      </c>
      <c r="AB652" s="366">
        <f>SUM(AB644:AB651)</f>
      </c>
      <c r="AC652" s="366">
        <f>SUM(AC644:AC651)</f>
      </c>
      <c r="AD652" s="373">
        <f t="shared" ref="AD652:AD653" si="485">AB652/T652</f>
      </c>
      <c r="AE652" s="377">
        <f>(W652-AC652)/(F652+COUNT(W644:W651)*500)</f>
      </c>
      <c r="AF652" s="378"/>
    </row>
    <row customHeight="true" ht="22.61904761904762" r="653">
      <c r="A653" s="419"/>
      <c r="B653" s="407" t="s">
        <v>377</v>
      </c>
      <c r="C653" s="420" t="s">
        <v>369</v>
      </c>
      <c r="D653" s="379" t="s">
        <v>370</v>
      </c>
      <c r="E653" s="380">
        <v>58.88</v>
      </c>
      <c r="F653" s="381">
        <f>E653+E654</f>
      </c>
      <c r="G653" s="382">
        <v>434</v>
      </c>
      <c r="H653" s="382">
        <v>56</v>
      </c>
      <c r="I653" s="383">
        <f t="shared" si="148"/>
      </c>
      <c r="J653" s="368">
        <f t="shared" si="273"/>
      </c>
      <c r="K653" s="382">
        <v>0</v>
      </c>
      <c r="L653" s="368">
        <f t="shared" si="567"/>
      </c>
      <c r="M653" s="382">
        <v>0</v>
      </c>
      <c r="N653" s="384">
        <f t="shared" si="371"/>
      </c>
      <c r="O653" s="382">
        <v>0</v>
      </c>
      <c r="P653" s="384">
        <f t="shared" si="1050"/>
      </c>
      <c r="Q653" s="385">
        <f>(M653+M654)/(O653+O654)</f>
      </c>
      <c r="R653" s="432">
        <v>1</v>
      </c>
      <c r="S653" s="385">
        <f>(O653+O654)/(K653+K654)</f>
      </c>
      <c r="T653" s="432">
        <v>0</v>
      </c>
      <c r="U653" s="386">
        <f t="shared" si="66"/>
      </c>
      <c r="V653" s="378">
        <f>(F653+500)/T653</f>
      </c>
      <c r="W653" s="436">
        <v>0</v>
      </c>
      <c r="X653" s="378">
        <f t="shared" si="700"/>
      </c>
      <c r="Y653" s="385">
        <f t="shared" si="834"/>
      </c>
      <c r="Z653" s="378">
        <f t="shared" si="968"/>
      </c>
      <c r="AA653" s="378">
        <f>W653/(F653+500)</f>
      </c>
      <c r="AB653" s="432">
        <v>0</v>
      </c>
      <c r="AC653" s="432">
        <v>0</v>
      </c>
      <c r="AD653" s="385">
        <f t="shared" si="485"/>
      </c>
      <c r="AE653" s="378">
        <f>(W653-AC653)/(F653+500)</f>
      </c>
      <c r="AF653" s="378" t="s">
        <v>371</v>
      </c>
    </row>
    <row customHeight="true" ht="22.61904761904762" r="654">
      <c r="A654" s="419"/>
      <c r="B654" s="407"/>
      <c r="C654" s="420"/>
      <c r="D654" s="379" t="s">
        <v>372</v>
      </c>
      <c r="E654" s="380">
        <v>775.02</v>
      </c>
      <c r="F654" s="381"/>
      <c r="G654" s="382">
        <v>7196</v>
      </c>
      <c r="H654" s="382">
        <v>228</v>
      </c>
      <c r="I654" s="383">
        <f t="shared" si="148"/>
      </c>
      <c r="J654" s="368">
        <f t="shared" si="273"/>
      </c>
      <c r="K654" s="382">
        <v>8</v>
      </c>
      <c r="L654" s="368">
        <f t="shared" si="567"/>
      </c>
      <c r="M654" s="382">
        <v>0</v>
      </c>
      <c r="N654" s="384">
        <f t="shared" si="371"/>
      </c>
      <c r="O654" s="382">
        <v>0</v>
      </c>
      <c r="P654" s="384">
        <f t="shared" si="1050"/>
      </c>
      <c r="Q654" s="385"/>
      <c r="R654" s="432"/>
      <c r="S654" s="385"/>
      <c r="T654" s="432"/>
      <c r="U654" s="386"/>
      <c r="V654" s="378"/>
      <c r="W654" s="386"/>
      <c r="X654" s="378"/>
      <c r="Y654" s="385"/>
      <c r="Z654" s="378"/>
      <c r="AA654" s="378"/>
      <c r="AB654" s="432"/>
      <c r="AC654" s="432"/>
      <c r="AD654" s="385"/>
      <c r="AE654" s="378"/>
      <c r="AF654" s="421" t="s">
        <v>373</v>
      </c>
    </row>
    <row customHeight="true" ht="22.61904761904762" r="655">
      <c r="A655" s="419"/>
      <c r="B655" s="407" t="s">
        <v>379</v>
      </c>
      <c r="C655" s="420" t="s">
        <v>369</v>
      </c>
      <c r="D655" s="379" t="s">
        <v>370</v>
      </c>
      <c r="E655" s="382">
        <v>44.51</v>
      </c>
      <c r="F655" s="381">
        <f>E655+E656</f>
      </c>
      <c r="G655" s="382">
        <v>171</v>
      </c>
      <c r="H655" s="382">
        <v>24</v>
      </c>
      <c r="I655" s="383">
        <f t="shared" si="148"/>
      </c>
      <c r="J655" s="383">
        <f t="shared" ref="J655:J656" si="179">I655/H655</f>
      </c>
      <c r="K655" s="382">
        <v>1</v>
      </c>
      <c r="L655" s="368">
        <f t="shared" si="567"/>
      </c>
      <c r="M655" s="382">
        <v>0</v>
      </c>
      <c r="N655" s="384">
        <f t="shared" si="371"/>
      </c>
      <c r="O655" s="382">
        <v>0</v>
      </c>
      <c r="P655" s="384">
        <f t="shared" si="1050"/>
      </c>
      <c r="Q655" s="385">
        <f>(M655+M656)/(O655+O656)</f>
      </c>
      <c r="R655" s="432">
        <v>2</v>
      </c>
      <c r="S655" s="385">
        <f>(O655+O656)/(K655+K656)</f>
      </c>
      <c r="T655" s="432">
        <v>1</v>
      </c>
      <c r="U655" s="386">
        <f>F655/T655</f>
      </c>
      <c r="V655" s="378">
        <f>(F655+500)/T655</f>
      </c>
      <c r="W655" s="386">
        <v>372</v>
      </c>
      <c r="X655" s="378">
        <f>W655/T655</f>
      </c>
      <c r="Y655" s="385">
        <f>T655/R655</f>
      </c>
      <c r="Z655" s="378">
        <f>W655/F655</f>
      </c>
      <c r="AA655" s="378">
        <f>W655/(F655+500)</f>
      </c>
      <c r="AB655" s="432">
        <v>1</v>
      </c>
      <c r="AC655" s="432">
        <v>372</v>
      </c>
      <c r="AD655" s="385">
        <f>AB655/T655</f>
      </c>
      <c r="AE655" s="378">
        <f>(W655-AC655)/(F655+500)</f>
      </c>
      <c r="AF655" s="378" t="s">
        <v>371</v>
      </c>
    </row>
    <row customHeight="true" ht="22.61904761904762" r="656">
      <c r="A656" s="419"/>
      <c r="B656" s="407"/>
      <c r="C656" s="420"/>
      <c r="D656" s="379" t="s">
        <v>372</v>
      </c>
      <c r="E656" s="380">
        <v>783.91</v>
      </c>
      <c r="F656" s="381"/>
      <c r="G656" s="382">
        <v>7736</v>
      </c>
      <c r="H656" s="382">
        <v>252</v>
      </c>
      <c r="I656" s="383">
        <f t="shared" si="148"/>
      </c>
      <c r="J656" s="383">
        <f t="shared" si="179"/>
      </c>
      <c r="K656" s="382">
        <v>17</v>
      </c>
      <c r="L656" s="368">
        <f t="shared" si="567"/>
      </c>
      <c r="M656" s="382">
        <v>0</v>
      </c>
      <c r="N656" s="384">
        <f t="shared" si="371"/>
      </c>
      <c r="O656" s="382">
        <v>0</v>
      </c>
      <c r="P656" s="384">
        <f t="shared" si="1050"/>
      </c>
      <c r="Q656" s="385"/>
      <c r="R656" s="432"/>
      <c r="S656" s="385"/>
      <c r="T656" s="432"/>
      <c r="U656" s="386"/>
      <c r="V656" s="378"/>
      <c r="W656" s="386"/>
      <c r="X656" s="378"/>
      <c r="Y656" s="385"/>
      <c r="Z656" s="378"/>
      <c r="AA656" s="378"/>
      <c r="AB656" s="432"/>
      <c r="AC656" s="432"/>
      <c r="AD656" s="385"/>
      <c r="AE656" s="378"/>
      <c r="AF656" s="421" t="s">
        <v>373</v>
      </c>
    </row>
    <row customHeight="true" ht="22.61904761904762" r="657">
      <c r="A657" s="419"/>
      <c r="B657" s="407" t="s">
        <v>381</v>
      </c>
      <c r="C657" s="420" t="s">
        <v>369</v>
      </c>
      <c r="D657" s="379" t="s">
        <v>370</v>
      </c>
      <c r="E657" s="382">
        <v>32.42</v>
      </c>
      <c r="F657" s="381">
        <f>E657+E658</f>
      </c>
      <c r="G657" s="382">
        <v>210</v>
      </c>
      <c r="H657" s="382">
        <v>30</v>
      </c>
      <c r="I657" s="383">
        <f t="shared" si="148"/>
      </c>
      <c r="J657" s="368">
        <f t="shared" ref="J657:J665" si="274">(E657/G657)*1000</f>
      </c>
      <c r="K657" s="382">
        <v>0</v>
      </c>
      <c r="L657" s="368">
        <f t="shared" si="567"/>
      </c>
      <c r="M657" s="382">
        <v>0</v>
      </c>
      <c r="N657" s="384">
        <f t="shared" si="371"/>
      </c>
      <c r="O657" s="382">
        <v>0</v>
      </c>
      <c r="P657" s="384">
        <f t="shared" si="1050"/>
      </c>
      <c r="Q657" s="385">
        <f>(M657+M658)/(O657+O658)</f>
      </c>
      <c r="R657" s="432">
        <v>0</v>
      </c>
      <c r="S657" s="385">
        <f>(O657+O658)/(K657+K658)</f>
      </c>
      <c r="T657" s="432">
        <v>0</v>
      </c>
      <c r="U657" s="386">
        <f>F657/T657</f>
      </c>
      <c r="V657" s="378">
        <f>(F657+500)/T657</f>
      </c>
      <c r="W657" s="436">
        <v>0</v>
      </c>
      <c r="X657" s="378">
        <f>W657/T657</f>
      </c>
      <c r="Y657" s="385">
        <f>T657/R657</f>
      </c>
      <c r="Z657" s="378">
        <f>W657/F657</f>
      </c>
      <c r="AA657" s="378">
        <f>W657/(F657+500)</f>
      </c>
      <c r="AB657" s="432">
        <v>0</v>
      </c>
      <c r="AC657" s="432">
        <v>0</v>
      </c>
      <c r="AD657" s="385">
        <f>AB657/T657</f>
      </c>
      <c r="AE657" s="378">
        <f>(W657-AC657)/(F657+500)</f>
      </c>
      <c r="AF657" s="378" t="s">
        <v>371</v>
      </c>
    </row>
    <row customHeight="true" ht="22.61904761904762" r="658">
      <c r="A658" s="419"/>
      <c r="B658" s="407"/>
      <c r="C658" s="420"/>
      <c r="D658" s="379" t="s">
        <v>372</v>
      </c>
      <c r="E658" s="382">
        <v>680.38</v>
      </c>
      <c r="F658" s="381"/>
      <c r="G658" s="382">
        <v>6263</v>
      </c>
      <c r="H658" s="382">
        <v>237</v>
      </c>
      <c r="I658" s="383">
        <f t="shared" si="148"/>
      </c>
      <c r="J658" s="368">
        <f t="shared" si="274"/>
      </c>
      <c r="K658" s="382">
        <v>14</v>
      </c>
      <c r="L658" s="368">
        <f t="shared" si="567"/>
      </c>
      <c r="M658" s="382">
        <v>0</v>
      </c>
      <c r="N658" s="384">
        <f t="shared" si="371"/>
      </c>
      <c r="O658" s="382">
        <v>0</v>
      </c>
      <c r="P658" s="384">
        <f t="shared" si="1050"/>
      </c>
      <c r="Q658" s="385"/>
      <c r="R658" s="432"/>
      <c r="S658" s="385"/>
      <c r="T658" s="432"/>
      <c r="U658" s="386"/>
      <c r="V658" s="378"/>
      <c r="W658" s="436"/>
      <c r="X658" s="378"/>
      <c r="Y658" s="385"/>
      <c r="Z658" s="378"/>
      <c r="AA658" s="378"/>
      <c r="AB658" s="432"/>
      <c r="AC658" s="432"/>
      <c r="AD658" s="385"/>
      <c r="AE658" s="378"/>
      <c r="AF658" s="421" t="s">
        <v>373</v>
      </c>
    </row>
    <row customHeight="true" ht="22.61904761904762" r="659">
      <c r="A659" s="419"/>
      <c r="B659" s="407" t="s">
        <v>382</v>
      </c>
      <c r="C659" s="420" t="s">
        <v>369</v>
      </c>
      <c r="D659" s="379" t="s">
        <v>370</v>
      </c>
      <c r="E659" s="382">
        <v>109.76</v>
      </c>
      <c r="F659" s="381">
        <f>E659+E660</f>
      </c>
      <c r="G659" s="382">
        <v>388</v>
      </c>
      <c r="H659" s="382">
        <v>39</v>
      </c>
      <c r="I659" s="383">
        <f t="shared" si="148"/>
      </c>
      <c r="J659" s="368">
        <f t="shared" si="274"/>
      </c>
      <c r="K659" s="382">
        <v>0</v>
      </c>
      <c r="L659" s="368">
        <f t="shared" si="567"/>
      </c>
      <c r="M659" s="382">
        <v>0</v>
      </c>
      <c r="N659" s="384">
        <f t="shared" si="371"/>
      </c>
      <c r="O659" s="382">
        <v>0</v>
      </c>
      <c r="P659" s="384">
        <f t="shared" si="1050"/>
      </c>
      <c r="Q659" s="385">
        <f>(M659+M660)/(O659+O660)</f>
      </c>
      <c r="R659" s="432">
        <v>0</v>
      </c>
      <c r="S659" s="385">
        <f>(O659+O660)/(K659+K660)</f>
      </c>
      <c r="T659" s="432">
        <v>0</v>
      </c>
      <c r="U659" s="386">
        <f>F659/T659</f>
      </c>
      <c r="V659" s="378">
        <f>(F659+500)/T659</f>
      </c>
      <c r="W659" s="436">
        <v>0</v>
      </c>
      <c r="X659" s="378">
        <f>W659/T659</f>
      </c>
      <c r="Y659" s="385">
        <f>T659/R659</f>
      </c>
      <c r="Z659" s="378">
        <f>W659/F659</f>
      </c>
      <c r="AA659" s="378">
        <f>W659/(F659+500)</f>
      </c>
      <c r="AB659" s="432">
        <v>0</v>
      </c>
      <c r="AC659" s="432">
        <v>0</v>
      </c>
      <c r="AD659" s="385">
        <f>AB659/T659</f>
      </c>
      <c r="AE659" s="378">
        <f>(W659-AC659)/(F659+500)</f>
      </c>
      <c r="AF659" s="378" t="s">
        <v>371</v>
      </c>
    </row>
    <row customHeight="true" ht="22.61904761904762" r="660">
      <c r="A660" s="419"/>
      <c r="B660" s="407"/>
      <c r="C660" s="420"/>
      <c r="D660" s="379" t="s">
        <v>372</v>
      </c>
      <c r="E660" s="382">
        <v>448.56</v>
      </c>
      <c r="F660" s="381"/>
      <c r="G660" s="382">
        <v>3767</v>
      </c>
      <c r="H660" s="382">
        <v>179</v>
      </c>
      <c r="I660" s="383">
        <f t="shared" si="148"/>
      </c>
      <c r="J660" s="368">
        <f t="shared" si="274"/>
      </c>
      <c r="K660" s="382">
        <v>9</v>
      </c>
      <c r="L660" s="368">
        <f t="shared" si="567"/>
      </c>
      <c r="M660" s="382">
        <v>0</v>
      </c>
      <c r="N660" s="384">
        <f t="shared" si="371"/>
      </c>
      <c r="O660" s="382">
        <v>0</v>
      </c>
      <c r="P660" s="384">
        <f t="shared" si="1050"/>
      </c>
      <c r="Q660" s="385"/>
      <c r="R660" s="432"/>
      <c r="S660" s="385"/>
      <c r="T660" s="432"/>
      <c r="U660" s="386"/>
      <c r="V660" s="378"/>
      <c r="W660" s="436"/>
      <c r="X660" s="378"/>
      <c r="Y660" s="385"/>
      <c r="Z660" s="378"/>
      <c r="AA660" s="378"/>
      <c r="AB660" s="432"/>
      <c r="AC660" s="432"/>
      <c r="AD660" s="385"/>
      <c r="AE660" s="378"/>
      <c r="AF660" s="421" t="s">
        <v>373</v>
      </c>
    </row>
    <row customHeight="true" ht="22.61904761904762" r="661">
      <c r="A661" s="419"/>
      <c r="B661" s="407" t="s">
        <v>383</v>
      </c>
      <c r="C661" s="420" t="s">
        <v>369</v>
      </c>
      <c r="D661" s="379" t="s">
        <v>370</v>
      </c>
      <c r="E661" s="380">
        <v>23.47</v>
      </c>
      <c r="F661" s="381">
        <f>E661+E662</f>
      </c>
      <c r="G661" s="380">
        <v>317</v>
      </c>
      <c r="H661" s="382">
        <v>34</v>
      </c>
      <c r="I661" s="383">
        <f t="shared" si="148"/>
      </c>
      <c r="J661" s="368">
        <f t="shared" si="274"/>
      </c>
      <c r="K661" s="382">
        <v>1</v>
      </c>
      <c r="L661" s="368">
        <f t="shared" si="567"/>
      </c>
      <c r="M661" s="382">
        <v>0</v>
      </c>
      <c r="N661" s="384">
        <f t="shared" si="371"/>
      </c>
      <c r="O661" s="382">
        <v>0</v>
      </c>
      <c r="P661" s="384">
        <f t="shared" si="1050"/>
      </c>
      <c r="Q661" s="385">
        <f>(M661+M662)/(O661+O662)</f>
      </c>
      <c r="R661" s="432">
        <v>1</v>
      </c>
      <c r="S661" s="385">
        <f>(O661+O662)/(K661+K662)</f>
      </c>
      <c r="T661" s="432">
        <v>1</v>
      </c>
      <c r="U661" s="386">
        <f>F661/T661</f>
      </c>
      <c r="V661" s="378">
        <f>(F661+500)/T661</f>
      </c>
      <c r="W661" s="436">
        <v>1692</v>
      </c>
      <c r="X661" s="378">
        <f>W661/T661</f>
      </c>
      <c r="Y661" s="385">
        <f>T661/R661</f>
      </c>
      <c r="Z661" s="378">
        <f>W661/F661</f>
      </c>
      <c r="AA661" s="378">
        <f>W661/(F661+500)</f>
      </c>
      <c r="AB661" s="432">
        <v>0</v>
      </c>
      <c r="AC661" s="432">
        <v>0</v>
      </c>
      <c r="AD661" s="385">
        <f>AB661/T661</f>
      </c>
      <c r="AE661" s="378">
        <f>(W661-AC661)/(F661+500)</f>
      </c>
      <c r="AF661" s="378" t="s">
        <v>371</v>
      </c>
    </row>
    <row customHeight="true" ht="22.61904761904762" r="662">
      <c r="A662" s="419"/>
      <c r="B662" s="407"/>
      <c r="C662" s="420"/>
      <c r="D662" s="379" t="s">
        <v>372</v>
      </c>
      <c r="E662" s="380">
        <v>491.95</v>
      </c>
      <c r="F662" s="381"/>
      <c r="G662" s="380">
        <v>4430</v>
      </c>
      <c r="H662" s="382">
        <v>210</v>
      </c>
      <c r="I662" s="383">
        <f t="shared" si="148"/>
      </c>
      <c r="J662" s="368">
        <f t="shared" si="274"/>
      </c>
      <c r="K662" s="382">
        <v>7</v>
      </c>
      <c r="L662" s="368">
        <f t="shared" si="567"/>
      </c>
      <c r="M662" s="382">
        <v>1</v>
      </c>
      <c r="N662" s="384">
        <f t="shared" si="371"/>
      </c>
      <c r="O662" s="382">
        <v>0</v>
      </c>
      <c r="P662" s="384">
        <f t="shared" si="1050"/>
      </c>
      <c r="Q662" s="385"/>
      <c r="R662" s="432"/>
      <c r="S662" s="385"/>
      <c r="T662" s="432"/>
      <c r="U662" s="386"/>
      <c r="V662" s="378"/>
      <c r="W662" s="436"/>
      <c r="X662" s="378"/>
      <c r="Y662" s="385"/>
      <c r="Z662" s="378"/>
      <c r="AA662" s="378"/>
      <c r="AB662" s="432"/>
      <c r="AC662" s="432"/>
      <c r="AD662" s="385"/>
      <c r="AE662" s="378"/>
      <c r="AF662" s="421" t="s">
        <v>373</v>
      </c>
    </row>
    <row customHeight="true" ht="22.61904761904762" r="663">
      <c r="A663" s="419"/>
      <c r="B663" s="370" t="s">
        <v>378</v>
      </c>
      <c r="C663" s="370"/>
      <c r="D663" s="370"/>
      <c r="E663" s="366">
        <f>SUM(E653:E662)</f>
      </c>
      <c r="F663" s="366">
        <f>SUM(F653:F662)</f>
      </c>
      <c r="G663" s="366">
        <f>SUM(G653:G662)</f>
      </c>
      <c r="H663" s="366">
        <f>SUM(H653:H662)</f>
      </c>
      <c r="I663" s="371">
        <f t="shared" si="148"/>
      </c>
      <c r="J663" s="367">
        <f t="shared" si="274"/>
      </c>
      <c r="K663" s="366">
        <f>SUM(K653:K662)</f>
      </c>
      <c r="L663" s="367">
        <f t="shared" si="567"/>
      </c>
      <c r="M663" s="366">
        <f>SUM(M653:M662)</f>
      </c>
      <c r="N663" s="372">
        <f t="shared" si="371"/>
      </c>
      <c r="O663" s="366">
        <f>SUM(O653:O662)</f>
      </c>
      <c r="P663" s="372">
        <f t="shared" si="1050"/>
      </c>
      <c r="Q663" s="373">
        <f>M663/O663</f>
      </c>
      <c r="R663" s="366">
        <f>SUM(R653:R662)</f>
      </c>
      <c r="S663" s="373">
        <f>(O663+O663)/(K663+K663)</f>
      </c>
      <c r="T663" s="366">
        <f>SUM(T653:T662)</f>
      </c>
      <c r="U663" s="374">
        <f t="shared" ref="U663:U664" si="67">F663/T663</f>
      </c>
      <c r="V663" s="375">
        <f>(F663+5*500)/T663</f>
      </c>
      <c r="W663" s="367">
        <f>SUM(W653:W662)</f>
      </c>
      <c r="X663" s="376">
        <f t="shared" ref="X663:X664" si="701">W663/T663</f>
      </c>
      <c r="Y663" s="373">
        <f t="shared" ref="Y663:Y664" si="835">T663/R663</f>
      </c>
      <c r="Z663" s="375">
        <f t="shared" ref="Z663:Z664" si="969">W663/F663</f>
      </c>
      <c r="AA663" s="375">
        <f>W663/(F663+COUNT(W653:W662)*500)</f>
      </c>
      <c r="AB663" s="366">
        <f>SUM(AB653:AB662)</f>
      </c>
      <c r="AC663" s="366">
        <f>SUM(AC653:AC662)</f>
      </c>
      <c r="AD663" s="373">
        <f t="shared" ref="AD663:AD664" si="486">AB663/T663</f>
      </c>
      <c r="AE663" s="377">
        <f>(W663-AC663)/(F663+COUNT(W653:W662))</f>
      </c>
      <c r="AF663" s="378"/>
    </row>
    <row customHeight="true" ht="22.61904761904762" r="664">
      <c r="A664" s="419"/>
      <c r="B664" s="407" t="s">
        <v>385</v>
      </c>
      <c r="C664" s="420" t="s">
        <v>405</v>
      </c>
      <c r="D664" s="379" t="s">
        <v>370</v>
      </c>
      <c r="E664" s="382">
        <v>28.21</v>
      </c>
      <c r="F664" s="381">
        <f>E664+E665</f>
      </c>
      <c r="G664" s="382">
        <v>294</v>
      </c>
      <c r="H664" s="382">
        <v>35</v>
      </c>
      <c r="I664" s="383">
        <f t="shared" si="148"/>
      </c>
      <c r="J664" s="368">
        <f t="shared" si="274"/>
      </c>
      <c r="K664" s="382">
        <v>0</v>
      </c>
      <c r="L664" s="368">
        <f t="shared" si="567"/>
      </c>
      <c r="M664" s="382">
        <v>0</v>
      </c>
      <c r="N664" s="384">
        <f t="shared" si="371"/>
      </c>
      <c r="O664" s="382">
        <v>0</v>
      </c>
      <c r="P664" s="384">
        <f t="shared" si="1050"/>
      </c>
      <c r="Q664" s="385">
        <f>(M664+M665)/(O664+O665)</f>
      </c>
      <c r="R664" s="432">
        <v>2</v>
      </c>
      <c r="S664" s="385">
        <f>(O664+O665)/(K664+K665)</f>
      </c>
      <c r="T664" s="432">
        <v>1</v>
      </c>
      <c r="U664" s="386">
        <f t="shared" si="67"/>
      </c>
      <c r="V664" s="378">
        <f>(F664+500)/T664</f>
      </c>
      <c r="W664" s="436">
        <v>1692</v>
      </c>
      <c r="X664" s="378">
        <f t="shared" si="701"/>
      </c>
      <c r="Y664" s="385">
        <f t="shared" si="835"/>
      </c>
      <c r="Z664" s="378">
        <f t="shared" si="969"/>
      </c>
      <c r="AA664" s="378">
        <f>W664/(F664+500)</f>
      </c>
      <c r="AB664" s="432">
        <v>1</v>
      </c>
      <c r="AC664" s="432">
        <v>1692</v>
      </c>
      <c r="AD664" s="385">
        <f t="shared" si="486"/>
      </c>
      <c r="AE664" s="378">
        <f>(W664-AC664)/(F664+500)</f>
      </c>
      <c r="AF664" s="378" t="s">
        <v>371</v>
      </c>
    </row>
    <row customHeight="true" ht="22.61904761904762" r="665">
      <c r="A665" s="419"/>
      <c r="B665" s="407"/>
      <c r="C665" s="420"/>
      <c r="D665" s="379" t="s">
        <v>372</v>
      </c>
      <c r="E665" s="382">
        <v>634.84</v>
      </c>
      <c r="F665" s="381"/>
      <c r="G665" s="382">
        <v>5348</v>
      </c>
      <c r="H665" s="382">
        <v>281</v>
      </c>
      <c r="I665" s="383">
        <f t="shared" si="148"/>
      </c>
      <c r="J665" s="368">
        <f t="shared" si="274"/>
      </c>
      <c r="K665" s="382">
        <v>9</v>
      </c>
      <c r="L665" s="368">
        <f t="shared" si="567"/>
      </c>
      <c r="M665" s="382">
        <v>1</v>
      </c>
      <c r="N665" s="384">
        <f t="shared" si="371"/>
      </c>
      <c r="O665" s="382">
        <v>0</v>
      </c>
      <c r="P665" s="384">
        <f t="shared" si="1050"/>
      </c>
      <c r="Q665" s="385"/>
      <c r="R665" s="432"/>
      <c r="S665" s="385"/>
      <c r="T665" s="432"/>
      <c r="U665" s="386"/>
      <c r="V665" s="378"/>
      <c r="W665" s="436"/>
      <c r="X665" s="378"/>
      <c r="Y665" s="385"/>
      <c r="Z665" s="378"/>
      <c r="AA665" s="378"/>
      <c r="AB665" s="432"/>
      <c r="AC665" s="432"/>
      <c r="AD665" s="385"/>
      <c r="AE665" s="378"/>
      <c r="AF665" s="421" t="s">
        <v>373</v>
      </c>
    </row>
    <row customHeight="true" ht="22.61904761904762" r="666">
      <c r="A666" s="419"/>
      <c r="B666" s="407" t="s">
        <v>386</v>
      </c>
      <c r="C666" s="420" t="s">
        <v>405</v>
      </c>
      <c r="D666" s="379" t="s">
        <v>370</v>
      </c>
      <c r="E666" s="382">
        <v>68.42</v>
      </c>
      <c r="F666" s="381">
        <f>E666+E667</f>
      </c>
      <c r="G666" s="382">
        <v>279</v>
      </c>
      <c r="H666" s="382">
        <v>30</v>
      </c>
      <c r="I666" s="383">
        <f t="shared" si="148"/>
      </c>
      <c r="J666" s="383">
        <f t="shared" ref="J666:J667" si="180">I666/H666</f>
      </c>
      <c r="K666" s="382">
        <v>0</v>
      </c>
      <c r="L666" s="368">
        <f t="shared" si="567"/>
      </c>
      <c r="M666" s="382">
        <v>0</v>
      </c>
      <c r="N666" s="384">
        <f t="shared" si="371"/>
      </c>
      <c r="O666" s="382">
        <v>0</v>
      </c>
      <c r="P666" s="384">
        <f t="shared" si="1050"/>
      </c>
      <c r="Q666" s="385">
        <f>(M666+M667)/(O666+O667)</f>
      </c>
      <c r="R666" s="432">
        <v>1</v>
      </c>
      <c r="S666" s="385">
        <f>(O666+O667)/(K666+K667)</f>
      </c>
      <c r="T666" s="432">
        <v>1</v>
      </c>
      <c r="U666" s="386">
        <f>F666/T666</f>
      </c>
      <c r="V666" s="378">
        <f>(F666+500)/T666</f>
      </c>
      <c r="W666" s="436">
        <v>399.60000000000036</v>
      </c>
      <c r="X666" s="378">
        <f>W666/T666</f>
      </c>
      <c r="Y666" s="385">
        <f>T666/R666</f>
      </c>
      <c r="Z666" s="378">
        <f>W666/F666</f>
      </c>
      <c r="AA666" s="378">
        <f>W666/(F666+500)</f>
      </c>
      <c r="AB666" s="432">
        <v>0</v>
      </c>
      <c r="AC666" s="434">
        <v>0</v>
      </c>
      <c r="AD666" s="385">
        <f>AB666/T666</f>
      </c>
      <c r="AE666" s="378">
        <f>(W666-AC666)/(F666+500)</f>
      </c>
      <c r="AF666" s="378" t="s">
        <v>387</v>
      </c>
    </row>
    <row customHeight="true" ht="22.61904761904762" r="667">
      <c r="A667" s="419"/>
      <c r="B667" s="407"/>
      <c r="C667" s="420"/>
      <c r="D667" s="379" t="s">
        <v>372</v>
      </c>
      <c r="E667" s="380">
        <v>635.72</v>
      </c>
      <c r="F667" s="381"/>
      <c r="G667" s="382">
        <v>5502</v>
      </c>
      <c r="H667" s="382">
        <v>274</v>
      </c>
      <c r="I667" s="383">
        <f t="shared" si="148"/>
      </c>
      <c r="J667" s="383">
        <f t="shared" si="180"/>
      </c>
      <c r="K667" s="382">
        <v>15</v>
      </c>
      <c r="L667" s="368">
        <f t="shared" si="567"/>
      </c>
      <c r="M667" s="382">
        <v>1</v>
      </c>
      <c r="N667" s="384">
        <f t="shared" si="371"/>
      </c>
      <c r="O667" s="382">
        <v>0</v>
      </c>
      <c r="P667" s="384">
        <f t="shared" si="1050"/>
      </c>
      <c r="Q667" s="385"/>
      <c r="R667" s="432"/>
      <c r="S667" s="385"/>
      <c r="T667" s="432"/>
      <c r="U667" s="386"/>
      <c r="V667" s="378"/>
      <c r="W667" s="436"/>
      <c r="X667" s="378"/>
      <c r="Y667" s="385"/>
      <c r="Z667" s="378"/>
      <c r="AA667" s="378"/>
      <c r="AB667" s="432"/>
      <c r="AC667" s="434"/>
      <c r="AD667" s="385"/>
      <c r="AE667" s="378"/>
      <c r="AF667" s="421" t="s">
        <v>403</v>
      </c>
    </row>
    <row customHeight="true" ht="22.61904761904762" r="668">
      <c r="A668" s="419"/>
      <c r="B668" s="407" t="s">
        <v>389</v>
      </c>
      <c r="C668" s="420" t="s">
        <v>405</v>
      </c>
      <c r="D668" s="379" t="s">
        <v>370</v>
      </c>
      <c r="E668" s="380">
        <v>73.29</v>
      </c>
      <c r="F668" s="381">
        <f>E668+E669</f>
      </c>
      <c r="G668" s="382">
        <v>271</v>
      </c>
      <c r="H668" s="382">
        <v>28</v>
      </c>
      <c r="I668" s="383">
        <f t="shared" si="148"/>
      </c>
      <c r="J668" s="368">
        <f t="shared" ref="J668:J669" si="275">(E668/G668)*1000</f>
      </c>
      <c r="K668" s="382">
        <v>1</v>
      </c>
      <c r="L668" s="368">
        <f t="shared" si="567"/>
      </c>
      <c r="M668" s="382">
        <v>1</v>
      </c>
      <c r="N668" s="384">
        <f t="shared" si="371"/>
      </c>
      <c r="O668" s="382">
        <v>0</v>
      </c>
      <c r="P668" s="384">
        <f t="shared" si="1050"/>
      </c>
      <c r="Q668" s="385">
        <f>(M668+M669)/(O668+O669)</f>
      </c>
      <c r="R668" s="432">
        <v>4</v>
      </c>
      <c r="S668" s="385">
        <f>(O668+O669)/(K668+K669)</f>
      </c>
      <c r="T668" s="432">
        <v>2</v>
      </c>
      <c r="U668" s="386">
        <f>F668/T668</f>
      </c>
      <c r="V668" s="378">
        <f>(F668+500)/T668</f>
      </c>
      <c r="W668" s="436">
        <v>1197.6000000000004</v>
      </c>
      <c r="X668" s="378">
        <f>W668/T668</f>
      </c>
      <c r="Y668" s="385">
        <f>T668/R668</f>
      </c>
      <c r="Z668" s="378">
        <f>W668/F668</f>
      </c>
      <c r="AA668" s="378">
        <f>W668/(F668+500)</f>
      </c>
      <c r="AB668" s="432">
        <v>1</v>
      </c>
      <c r="AC668" s="432">
        <v>621.6</v>
      </c>
      <c r="AD668" s="385">
        <f>AB668/T668</f>
      </c>
      <c r="AE668" s="378">
        <f>(W668-AC668)/(F668+500)</f>
      </c>
      <c r="AF668" s="378" t="s">
        <v>387</v>
      </c>
    </row>
    <row customHeight="true" ht="22.61904761904762" r="669">
      <c r="A669" s="419"/>
      <c r="B669" s="407"/>
      <c r="C669" s="420"/>
      <c r="D669" s="379" t="s">
        <v>372</v>
      </c>
      <c r="E669" s="380">
        <v>700.19</v>
      </c>
      <c r="F669" s="381"/>
      <c r="G669" s="382">
        <v>6892</v>
      </c>
      <c r="H669" s="382">
        <v>309</v>
      </c>
      <c r="I669" s="383">
        <f t="shared" si="148"/>
      </c>
      <c r="J669" s="368">
        <f t="shared" si="275"/>
      </c>
      <c r="K669" s="382">
        <v>23</v>
      </c>
      <c r="L669" s="368">
        <f t="shared" si="567"/>
      </c>
      <c r="M669" s="382">
        <v>1</v>
      </c>
      <c r="N669" s="384">
        <f t="shared" si="371"/>
      </c>
      <c r="O669" s="382">
        <v>0</v>
      </c>
      <c r="P669" s="384">
        <f t="shared" si="1050"/>
      </c>
      <c r="Q669" s="385"/>
      <c r="R669" s="432"/>
      <c r="S669" s="385"/>
      <c r="T669" s="432"/>
      <c r="U669" s="386"/>
      <c r="V669" s="378"/>
      <c r="W669" s="436"/>
      <c r="X669" s="378"/>
      <c r="Y669" s="385"/>
      <c r="Z669" s="378"/>
      <c r="AA669" s="378"/>
      <c r="AB669" s="432"/>
      <c r="AC669" s="432"/>
      <c r="AD669" s="385"/>
      <c r="AE669" s="378"/>
      <c r="AF669" s="421" t="s">
        <v>403</v>
      </c>
    </row>
    <row customHeight="true" ht="22.61904761904762" r="670">
      <c r="A670" s="419"/>
      <c r="B670" s="407" t="s">
        <v>390</v>
      </c>
      <c r="C670" s="420" t="s">
        <v>405</v>
      </c>
      <c r="D670" s="379" t="s">
        <v>370</v>
      </c>
      <c r="E670" s="382">
        <v>38.59</v>
      </c>
      <c r="F670" s="381">
        <f>E670+E671</f>
      </c>
      <c r="G670" s="382">
        <v>262</v>
      </c>
      <c r="H670" s="382">
        <v>27</v>
      </c>
      <c r="I670" s="383">
        <f t="shared" si="148"/>
      </c>
      <c r="J670" s="383">
        <f t="shared" ref="J670:J671" si="181">I670/H670</f>
      </c>
      <c r="K670" s="382">
        <v>0</v>
      </c>
      <c r="L670" s="368">
        <f t="shared" si="567"/>
      </c>
      <c r="M670" s="382">
        <v>0</v>
      </c>
      <c r="N670" s="384">
        <f t="shared" si="371"/>
      </c>
      <c r="O670" s="382">
        <v>0</v>
      </c>
      <c r="P670" s="384">
        <f t="shared" si="1050"/>
      </c>
      <c r="Q670" s="385">
        <f>(M670+M671)/(O670+O671)</f>
      </c>
      <c r="R670" s="432">
        <v>2</v>
      </c>
      <c r="S670" s="385">
        <f>(O670+O671)/(K670+K671)</f>
      </c>
      <c r="T670" s="432">
        <v>1</v>
      </c>
      <c r="U670" s="386">
        <f>F670/T670</f>
      </c>
      <c r="V670" s="378">
        <f>(F670+500)/T670</f>
      </c>
      <c r="W670" s="386">
        <v>444</v>
      </c>
      <c r="X670" s="378">
        <f>W670/T670</f>
      </c>
      <c r="Y670" s="385">
        <f>T670/R670</f>
      </c>
      <c r="Z670" s="378">
        <f>W670/F670</f>
      </c>
      <c r="AA670" s="378">
        <f>W670/(F670+500)</f>
      </c>
      <c r="AB670" s="432">
        <v>0</v>
      </c>
      <c r="AC670" s="432">
        <v>0</v>
      </c>
      <c r="AD670" s="385">
        <f>AB670/T670</f>
      </c>
      <c r="AE670" s="378">
        <f>(W670-AC670)/(F670+500)</f>
      </c>
      <c r="AF670" s="378" t="s">
        <v>387</v>
      </c>
    </row>
    <row customHeight="true" ht="22.61904761904762" r="671">
      <c r="A671" s="419"/>
      <c r="B671" s="407"/>
      <c r="C671" s="420"/>
      <c r="D671" s="379" t="s">
        <v>372</v>
      </c>
      <c r="E671" s="380">
        <v>857.56</v>
      </c>
      <c r="F671" s="381"/>
      <c r="G671" s="382">
        <v>10050</v>
      </c>
      <c r="H671" s="382">
        <v>440</v>
      </c>
      <c r="I671" s="383">
        <f t="shared" si="148"/>
      </c>
      <c r="J671" s="383">
        <f t="shared" si="181"/>
      </c>
      <c r="K671" s="382">
        <v>22</v>
      </c>
      <c r="L671" s="368">
        <f t="shared" si="567"/>
      </c>
      <c r="M671" s="382">
        <v>1</v>
      </c>
      <c r="N671" s="384">
        <f t="shared" si="371"/>
      </c>
      <c r="O671" s="382">
        <v>0</v>
      </c>
      <c r="P671" s="384">
        <f t="shared" si="1050"/>
      </c>
      <c r="Q671" s="385"/>
      <c r="R671" s="432"/>
      <c r="S671" s="385"/>
      <c r="T671" s="432"/>
      <c r="U671" s="386"/>
      <c r="V671" s="378"/>
      <c r="W671" s="386"/>
      <c r="X671" s="378"/>
      <c r="Y671" s="385"/>
      <c r="Z671" s="378"/>
      <c r="AA671" s="378"/>
      <c r="AB671" s="432"/>
      <c r="AC671" s="432"/>
      <c r="AD671" s="385"/>
      <c r="AE671" s="378"/>
      <c r="AF671" s="421" t="s">
        <v>403</v>
      </c>
    </row>
    <row customHeight="true" ht="22.61904761904762" r="672">
      <c r="A672" s="419"/>
      <c r="B672" s="407" t="s">
        <v>392</v>
      </c>
      <c r="C672" s="420" t="s">
        <v>405</v>
      </c>
      <c r="D672" s="379" t="s">
        <v>370</v>
      </c>
      <c r="E672" s="380">
        <v>27.52</v>
      </c>
      <c r="F672" s="381">
        <f>E672+E673</f>
      </c>
      <c r="G672" s="382">
        <v>249</v>
      </c>
      <c r="H672" s="382">
        <v>19</v>
      </c>
      <c r="I672" s="383">
        <f t="shared" si="148"/>
      </c>
      <c r="J672" s="368">
        <f t="shared" ref="J672:J684" si="276">(E672/G672)*1000</f>
      </c>
      <c r="K672" s="382">
        <v>0</v>
      </c>
      <c r="L672" s="368">
        <f t="shared" si="567"/>
      </c>
      <c r="M672" s="382">
        <v>0</v>
      </c>
      <c r="N672" s="384">
        <f t="shared" si="371"/>
      </c>
      <c r="O672" s="382">
        <v>0</v>
      </c>
      <c r="P672" s="384">
        <f t="shared" si="1050"/>
      </c>
      <c r="Q672" s="385">
        <f>(M672+M673)/(O672+O673)</f>
      </c>
      <c r="R672" s="432">
        <v>1</v>
      </c>
      <c r="S672" s="385">
        <f>(O672+O673)/(K672+K673)</f>
      </c>
      <c r="T672" s="432">
        <v>1</v>
      </c>
      <c r="U672" s="386">
        <f>F672/T672</f>
      </c>
      <c r="V672" s="378">
        <f>(F672+500)/T672</f>
      </c>
      <c r="W672" s="386">
        <v>1691.9999999999982</v>
      </c>
      <c r="X672" s="378">
        <f>W672/T672</f>
      </c>
      <c r="Y672" s="385">
        <f>T672/R672</f>
      </c>
      <c r="Z672" s="378">
        <f>W672/F672</f>
      </c>
      <c r="AA672" s="378">
        <f>W672/(F672+500)</f>
      </c>
      <c r="AB672" s="432">
        <v>0</v>
      </c>
      <c r="AC672" s="432">
        <v>0</v>
      </c>
      <c r="AD672" s="385">
        <f>AB672/T672</f>
      </c>
      <c r="AE672" s="378">
        <f>(W672-AC672)/(F672+500)</f>
      </c>
      <c r="AF672" s="378" t="s">
        <v>387</v>
      </c>
    </row>
    <row customHeight="true" ht="22.61904761904762" r="673">
      <c r="A673" s="419"/>
      <c r="B673" s="407"/>
      <c r="C673" s="420"/>
      <c r="D673" s="379" t="s">
        <v>372</v>
      </c>
      <c r="E673" s="382">
        <v>728.73</v>
      </c>
      <c r="F673" s="381"/>
      <c r="G673" s="382">
        <v>8387</v>
      </c>
      <c r="H673" s="382">
        <v>377</v>
      </c>
      <c r="I673" s="383">
        <f t="shared" si="148"/>
      </c>
      <c r="J673" s="368">
        <f t="shared" si="276"/>
      </c>
      <c r="K673" s="382">
        <v>15</v>
      </c>
      <c r="L673" s="368">
        <f t="shared" si="567"/>
      </c>
      <c r="M673" s="382">
        <v>0</v>
      </c>
      <c r="N673" s="384">
        <f t="shared" si="371"/>
      </c>
      <c r="O673" s="382">
        <v>0</v>
      </c>
      <c r="P673" s="384">
        <f t="shared" si="1050"/>
      </c>
      <c r="Q673" s="385"/>
      <c r="R673" s="432"/>
      <c r="S673" s="385"/>
      <c r="T673" s="432"/>
      <c r="U673" s="386"/>
      <c r="V673" s="378"/>
      <c r="W673" s="386"/>
      <c r="X673" s="378"/>
      <c r="Y673" s="385"/>
      <c r="Z673" s="378"/>
      <c r="AA673" s="378"/>
      <c r="AB673" s="432"/>
      <c r="AC673" s="432"/>
      <c r="AD673" s="385"/>
      <c r="AE673" s="378"/>
      <c r="AF673" s="421" t="s">
        <v>403</v>
      </c>
    </row>
    <row customHeight="true" ht="22.61904761904762" r="674">
      <c r="A674" s="419"/>
      <c r="B674" s="370" t="s">
        <v>378</v>
      </c>
      <c r="C674" s="370"/>
      <c r="D674" s="370"/>
      <c r="E674" s="366">
        <f>SUM(E664:E673)</f>
      </c>
      <c r="F674" s="366">
        <f>SUM(F664:F673)</f>
      </c>
      <c r="G674" s="366">
        <f>SUM(G664:G673)</f>
      </c>
      <c r="H674" s="366">
        <f>SUM(H664:H673)</f>
      </c>
      <c r="I674" s="371">
        <f t="shared" si="148"/>
      </c>
      <c r="J674" s="367">
        <f t="shared" si="276"/>
      </c>
      <c r="K674" s="366">
        <f>SUM(K664:K673)</f>
      </c>
      <c r="L674" s="367">
        <f t="shared" si="567"/>
      </c>
      <c r="M674" s="366">
        <f>SUM(M664:M673)</f>
      </c>
      <c r="N674" s="372">
        <f t="shared" si="371"/>
      </c>
      <c r="O674" s="366">
        <f>SUM(O664:O673)</f>
      </c>
      <c r="P674" s="372">
        <f t="shared" si="1050"/>
      </c>
      <c r="Q674" s="373">
        <f>M674/O674</f>
      </c>
      <c r="R674" s="366">
        <f>SUM(R664:R673)</f>
      </c>
      <c r="S674" s="373">
        <f>(O674+O674)/(K674+K674)</f>
      </c>
      <c r="T674" s="366">
        <f>SUM(T664:T673)</f>
      </c>
      <c r="U674" s="374">
        <f t="shared" ref="U674:U675" si="68">F674/T674</f>
      </c>
      <c r="V674" s="375">
        <f>(F674+5*500)/T674</f>
      </c>
      <c r="W674" s="367">
        <f>SUM(W664:W673)</f>
      </c>
      <c r="X674" s="376">
        <f t="shared" ref="X674:X675" si="702">W674/T674</f>
      </c>
      <c r="Y674" s="373">
        <f t="shared" ref="Y674:Y675" si="836">T674/R674</f>
      </c>
      <c r="Z674" s="375">
        <f t="shared" ref="Z674:Z675" si="970">W674/F674</f>
      </c>
      <c r="AA674" s="375">
        <f>W674/(F674+COUNT(W664:W673)*500)</f>
      </c>
      <c r="AB674" s="366">
        <f>SUM(AB664:AB673)</f>
      </c>
      <c r="AC674" s="366">
        <f>SUM(AC664:AC673)</f>
      </c>
      <c r="AD674" s="373">
        <f t="shared" ref="AD674:AD675" si="487">AB674/T674</f>
      </c>
      <c r="AE674" s="377">
        <f>(W674-AC674)/(F674+COUNT(W664:W673)*500)</f>
      </c>
      <c r="AF674" s="378"/>
    </row>
    <row customHeight="true" ht="22.61904761904762" r="675">
      <c r="A675" s="419"/>
      <c r="B675" s="407" t="s">
        <v>393</v>
      </c>
      <c r="C675" s="420" t="s">
        <v>396</v>
      </c>
      <c r="D675" s="379" t="s">
        <v>370</v>
      </c>
      <c r="E675" s="382">
        <v>36.87</v>
      </c>
      <c r="F675" s="381">
        <f>E675+E676</f>
      </c>
      <c r="G675" s="382">
        <v>217</v>
      </c>
      <c r="H675" s="382">
        <v>41</v>
      </c>
      <c r="I675" s="383">
        <f t="shared" si="148"/>
      </c>
      <c r="J675" s="368">
        <f t="shared" si="276"/>
      </c>
      <c r="K675" s="382">
        <v>0</v>
      </c>
      <c r="L675" s="368">
        <f t="shared" si="567"/>
      </c>
      <c r="M675" s="382">
        <v>0</v>
      </c>
      <c r="N675" s="384">
        <f t="shared" si="371"/>
      </c>
      <c r="O675" s="382">
        <v>0</v>
      </c>
      <c r="P675" s="384">
        <f t="shared" si="1050"/>
      </c>
      <c r="Q675" s="385">
        <f>(M675+M676)/(O675+O676)</f>
      </c>
      <c r="R675" s="432">
        <v>2</v>
      </c>
      <c r="S675" s="385">
        <f>(O675+O676)/(K675+K676)</f>
      </c>
      <c r="T675" s="432">
        <v>1</v>
      </c>
      <c r="U675" s="386">
        <f t="shared" si="68"/>
      </c>
      <c r="V675" s="378">
        <f>(F675+500)/T675</f>
      </c>
      <c r="W675" s="386">
        <v>1344</v>
      </c>
      <c r="X675" s="378">
        <f t="shared" si="702"/>
      </c>
      <c r="Y675" s="385">
        <f t="shared" si="836"/>
      </c>
      <c r="Z675" s="378">
        <f t="shared" si="970"/>
      </c>
      <c r="AA675" s="378">
        <f>W675/(F675+500)</f>
      </c>
      <c r="AB675" s="432">
        <v>1</v>
      </c>
      <c r="AC675" s="432">
        <v>1344</v>
      </c>
      <c r="AD675" s="385">
        <f t="shared" si="487"/>
      </c>
      <c r="AE675" s="378">
        <f>(W675-AC675)/(F675+500)</f>
      </c>
      <c r="AF675" s="378" t="s">
        <v>387</v>
      </c>
    </row>
    <row customHeight="true" ht="22.61904761904762" r="676">
      <c r="A676" s="419"/>
      <c r="B676" s="407"/>
      <c r="C676" s="420"/>
      <c r="D676" s="379" t="s">
        <v>372</v>
      </c>
      <c r="E676" s="380">
        <v>557.15</v>
      </c>
      <c r="F676" s="381"/>
      <c r="G676" s="382">
        <v>5596</v>
      </c>
      <c r="H676" s="382">
        <v>194</v>
      </c>
      <c r="I676" s="383">
        <f t="shared" si="148"/>
      </c>
      <c r="J676" s="368">
        <f t="shared" si="276"/>
      </c>
      <c r="K676" s="382">
        <v>13</v>
      </c>
      <c r="L676" s="368">
        <f t="shared" si="567"/>
      </c>
      <c r="M676" s="382">
        <v>1</v>
      </c>
      <c r="N676" s="384">
        <f t="shared" si="371"/>
      </c>
      <c r="O676" s="382">
        <v>0</v>
      </c>
      <c r="P676" s="384">
        <f t="shared" si="1050"/>
      </c>
      <c r="Q676" s="385"/>
      <c r="R676" s="432"/>
      <c r="S676" s="385"/>
      <c r="T676" s="432"/>
      <c r="U676" s="386"/>
      <c r="V676" s="378"/>
      <c r="W676" s="386"/>
      <c r="X676" s="378"/>
      <c r="Y676" s="385"/>
      <c r="Z676" s="378"/>
      <c r="AA676" s="378"/>
      <c r="AB676" s="432"/>
      <c r="AC676" s="432"/>
      <c r="AD676" s="385"/>
      <c r="AE676" s="378"/>
      <c r="AF676" s="421" t="s">
        <v>403</v>
      </c>
    </row>
    <row customHeight="true" ht="22.61904761904762" r="677">
      <c r="A677" s="419"/>
      <c r="B677" s="422" t="s">
        <v>394</v>
      </c>
      <c r="C677" s="420" t="s">
        <v>396</v>
      </c>
      <c r="D677" s="379" t="s">
        <v>370</v>
      </c>
      <c r="E677" s="380">
        <v>37.65</v>
      </c>
      <c r="F677" s="381">
        <f>E677+E678</f>
      </c>
      <c r="G677" s="382">
        <v>254</v>
      </c>
      <c r="H677" s="382">
        <v>30</v>
      </c>
      <c r="I677" s="383">
        <f t="shared" si="148"/>
      </c>
      <c r="J677" s="368">
        <f t="shared" si="276"/>
      </c>
      <c r="K677" s="382">
        <v>0</v>
      </c>
      <c r="L677" s="368">
        <f t="shared" si="567"/>
      </c>
      <c r="M677" s="382">
        <v>0</v>
      </c>
      <c r="N677" s="384">
        <f t="shared" si="371"/>
      </c>
      <c r="O677" s="382">
        <v>0</v>
      </c>
      <c r="P677" s="384">
        <f t="shared" si="1050"/>
      </c>
      <c r="Q677" s="385">
        <f>(M677+M678)/(O677+O678)</f>
      </c>
      <c r="R677" s="432">
        <v>3</v>
      </c>
      <c r="S677" s="385">
        <f>(O677+O678)/(K677+K678)</f>
      </c>
      <c r="T677" s="432">
        <v>2</v>
      </c>
      <c r="U677" s="386">
        <f>F677/T677</f>
      </c>
      <c r="V677" s="378">
        <f>(F677+500)/T677</f>
      </c>
      <c r="W677" s="436">
        <v>2532</v>
      </c>
      <c r="X677" s="378">
        <f>W677/T677</f>
      </c>
      <c r="Y677" s="385">
        <f>T677/R677</f>
      </c>
      <c r="Z677" s="378">
        <f>W677/F677</f>
      </c>
      <c r="AA677" s="378">
        <f>W677/(F677+500)</f>
      </c>
      <c r="AB677" s="432">
        <v>0</v>
      </c>
      <c r="AC677" s="432">
        <v>0</v>
      </c>
      <c r="AD677" s="385">
        <f>AB677/T677</f>
      </c>
      <c r="AE677" s="378">
        <f>(W677-AC677)/(F677+500)</f>
      </c>
      <c r="AF677" s="378" t="s">
        <v>387</v>
      </c>
    </row>
    <row customHeight="true" ht="22.61904761904762" r="678">
      <c r="A678" s="419"/>
      <c r="B678" s="422"/>
      <c r="C678" s="420"/>
      <c r="D678" s="379" t="s">
        <v>372</v>
      </c>
      <c r="E678" s="382">
        <v>678.35</v>
      </c>
      <c r="F678" s="381"/>
      <c r="G678" s="382">
        <v>7883</v>
      </c>
      <c r="H678" s="382">
        <v>273</v>
      </c>
      <c r="I678" s="383">
        <f t="shared" si="148"/>
      </c>
      <c r="J678" s="368">
        <f t="shared" si="276"/>
      </c>
      <c r="K678" s="382">
        <v>8</v>
      </c>
      <c r="L678" s="368">
        <f t="shared" si="567"/>
      </c>
      <c r="M678" s="382">
        <v>2</v>
      </c>
      <c r="N678" s="384">
        <f t="shared" si="371"/>
      </c>
      <c r="O678" s="382">
        <v>0</v>
      </c>
      <c r="P678" s="384">
        <f t="shared" si="1050"/>
      </c>
      <c r="Q678" s="385"/>
      <c r="R678" s="432"/>
      <c r="S678" s="385"/>
      <c r="T678" s="432"/>
      <c r="U678" s="386"/>
      <c r="V678" s="378"/>
      <c r="W678" s="436"/>
      <c r="X678" s="378"/>
      <c r="Y678" s="385"/>
      <c r="Z678" s="378"/>
      <c r="AA678" s="378"/>
      <c r="AB678" s="432"/>
      <c r="AC678" s="432"/>
      <c r="AD678" s="385"/>
      <c r="AE678" s="378"/>
      <c r="AF678" s="421" t="s">
        <v>403</v>
      </c>
    </row>
    <row customHeight="true" ht="22.61904761904762" r="679">
      <c r="A679" s="419"/>
      <c r="B679" s="422" t="s">
        <v>395</v>
      </c>
      <c r="C679" s="420" t="s">
        <v>396</v>
      </c>
      <c r="D679" s="379" t="s">
        <v>370</v>
      </c>
      <c r="E679" s="382">
        <v>74.29</v>
      </c>
      <c r="F679" s="381">
        <f>E679+E680</f>
      </c>
      <c r="G679" s="382">
        <v>391</v>
      </c>
      <c r="H679" s="382">
        <v>49</v>
      </c>
      <c r="I679" s="383">
        <f t="shared" si="148"/>
      </c>
      <c r="J679" s="368">
        <f t="shared" si="276"/>
      </c>
      <c r="K679" s="382">
        <v>0</v>
      </c>
      <c r="L679" s="368">
        <f t="shared" si="567"/>
      </c>
      <c r="M679" s="382">
        <v>0</v>
      </c>
      <c r="N679" s="384">
        <f t="shared" si="371"/>
      </c>
      <c r="O679" s="382">
        <v>0</v>
      </c>
      <c r="P679" s="384">
        <f t="shared" si="1050"/>
      </c>
      <c r="Q679" s="385">
        <f>(M679+M680)/(O679+O680)</f>
      </c>
      <c r="R679" s="432">
        <v>7</v>
      </c>
      <c r="S679" s="385">
        <f>(O679+O680)/(K679+K680)</f>
      </c>
      <c r="T679" s="432">
        <v>4</v>
      </c>
      <c r="U679" s="386">
        <f>F679/T679</f>
      </c>
      <c r="V679" s="378">
        <f>(F679+500)/T679</f>
      </c>
      <c r="W679" s="436">
        <v>3600</v>
      </c>
      <c r="X679" s="378">
        <f>W679/T679</f>
      </c>
      <c r="Y679" s="385">
        <f>T679/R679</f>
      </c>
      <c r="Z679" s="378">
        <f>W679/F679</f>
      </c>
      <c r="AA679" s="378">
        <f>W679/(F679+500)</f>
      </c>
      <c r="AB679" s="432">
        <v>0</v>
      </c>
      <c r="AC679" s="432">
        <v>0</v>
      </c>
      <c r="AD679" s="385">
        <f>AB679/T679</f>
      </c>
      <c r="AE679" s="378">
        <f>(W679-AC679)/(F679+500)</f>
      </c>
      <c r="AF679" s="378" t="s">
        <v>387</v>
      </c>
    </row>
    <row customHeight="true" ht="22.61904761904762" r="680">
      <c r="A680" s="419"/>
      <c r="B680" s="422"/>
      <c r="C680" s="420"/>
      <c r="D680" s="379" t="s">
        <v>372</v>
      </c>
      <c r="E680" s="382">
        <v>1164.27</v>
      </c>
      <c r="F680" s="381"/>
      <c r="G680" s="382">
        <v>14277</v>
      </c>
      <c r="H680" s="382">
        <v>447</v>
      </c>
      <c r="I680" s="383">
        <f t="shared" si="148"/>
      </c>
      <c r="J680" s="368">
        <f t="shared" si="276"/>
      </c>
      <c r="K680" s="382">
        <v>24</v>
      </c>
      <c r="L680" s="368">
        <f t="shared" si="567"/>
      </c>
      <c r="M680" s="382">
        <v>3</v>
      </c>
      <c r="N680" s="384">
        <f t="shared" si="371"/>
      </c>
      <c r="O680" s="382">
        <v>0</v>
      </c>
      <c r="P680" s="384">
        <f t="shared" si="1050"/>
      </c>
      <c r="Q680" s="385"/>
      <c r="R680" s="432"/>
      <c r="S680" s="385"/>
      <c r="T680" s="432"/>
      <c r="U680" s="386"/>
      <c r="V680" s="378"/>
      <c r="W680" s="436"/>
      <c r="X680" s="378"/>
      <c r="Y680" s="385"/>
      <c r="Z680" s="378"/>
      <c r="AA680" s="378"/>
      <c r="AB680" s="432"/>
      <c r="AC680" s="432"/>
      <c r="AD680" s="385"/>
      <c r="AE680" s="378"/>
      <c r="AF680" s="421" t="s">
        <v>403</v>
      </c>
    </row>
    <row customHeight="true" ht="22.61904761904762" r="681">
      <c r="A681" s="419"/>
      <c r="B681" s="407" t="s">
        <v>397</v>
      </c>
      <c r="C681" s="420" t="s">
        <v>396</v>
      </c>
      <c r="D681" s="379" t="s">
        <v>370</v>
      </c>
      <c r="E681" s="382">
        <v>86.51</v>
      </c>
      <c r="F681" s="381">
        <f>E681+E682</f>
      </c>
      <c r="G681" s="382">
        <v>601</v>
      </c>
      <c r="H681" s="382">
        <v>80</v>
      </c>
      <c r="I681" s="383">
        <f t="shared" si="148"/>
      </c>
      <c r="J681" s="368">
        <f t="shared" si="276"/>
      </c>
      <c r="K681" s="382">
        <v>0</v>
      </c>
      <c r="L681" s="368">
        <f t="shared" si="567"/>
      </c>
      <c r="M681" s="382">
        <v>0</v>
      </c>
      <c r="N681" s="384">
        <f t="shared" si="371"/>
      </c>
      <c r="O681" s="382">
        <v>0</v>
      </c>
      <c r="P681" s="384">
        <f t="shared" si="1050"/>
      </c>
      <c r="Q681" s="385">
        <f>(M681+M682)/(O681+O682)</f>
      </c>
      <c r="R681" s="432">
        <v>6</v>
      </c>
      <c r="S681" s="385">
        <f>(O681+O682)/(K681+K682)</f>
      </c>
      <c r="T681" s="432">
        <v>3</v>
      </c>
      <c r="U681" s="386">
        <f>F681/T681</f>
      </c>
      <c r="V681" s="378">
        <f>(F681+500)/T681</f>
      </c>
      <c r="W681" s="386">
        <v>4728</v>
      </c>
      <c r="X681" s="378">
        <f>W681/T681</f>
      </c>
      <c r="Y681" s="385">
        <f>T681/R681</f>
      </c>
      <c r="Z681" s="378">
        <f>W681/F681</f>
      </c>
      <c r="AA681" s="378">
        <f>W681/(F681+500)</f>
      </c>
      <c r="AB681" s="432">
        <v>0</v>
      </c>
      <c r="AC681" s="432">
        <v>0</v>
      </c>
      <c r="AD681" s="385">
        <f>AB681/T681</f>
      </c>
      <c r="AE681" s="378">
        <f>(W681-AC681)/(F681+500)</f>
      </c>
      <c r="AF681" s="378" t="s">
        <v>387</v>
      </c>
    </row>
    <row customHeight="true" ht="22.61904761904762" r="682">
      <c r="A682" s="419"/>
      <c r="B682" s="407"/>
      <c r="C682" s="420"/>
      <c r="D682" s="379" t="s">
        <v>372</v>
      </c>
      <c r="E682" s="382">
        <v>1663.34</v>
      </c>
      <c r="F682" s="381"/>
      <c r="G682" s="382">
        <v>20121</v>
      </c>
      <c r="H682" s="382">
        <v>722</v>
      </c>
      <c r="I682" s="383">
        <f t="shared" si="148"/>
      </c>
      <c r="J682" s="368">
        <f t="shared" si="276"/>
      </c>
      <c r="K682" s="382">
        <v>37</v>
      </c>
      <c r="L682" s="368">
        <f t="shared" si="567"/>
      </c>
      <c r="M682" s="382">
        <v>3</v>
      </c>
      <c r="N682" s="384">
        <f t="shared" si="371"/>
      </c>
      <c r="O682" s="382">
        <v>0</v>
      </c>
      <c r="P682" s="384">
        <f t="shared" si="1050"/>
      </c>
      <c r="Q682" s="385"/>
      <c r="R682" s="432"/>
      <c r="S682" s="385"/>
      <c r="T682" s="432"/>
      <c r="U682" s="386"/>
      <c r="V682" s="378"/>
      <c r="W682" s="386"/>
      <c r="X682" s="378"/>
      <c r="Y682" s="385"/>
      <c r="Z682" s="378"/>
      <c r="AA682" s="378"/>
      <c r="AB682" s="432"/>
      <c r="AC682" s="432"/>
      <c r="AD682" s="385"/>
      <c r="AE682" s="378"/>
      <c r="AF682" s="421" t="s">
        <v>403</v>
      </c>
    </row>
    <row customHeight="true" ht="22.61904761904762" r="683">
      <c r="A683" s="419"/>
      <c r="B683" s="407" t="s">
        <v>398</v>
      </c>
      <c r="C683" s="420" t="s">
        <v>396</v>
      </c>
      <c r="D683" s="379" t="s">
        <v>370</v>
      </c>
      <c r="E683" s="382">
        <v>98.29</v>
      </c>
      <c r="F683" s="381">
        <f>E683+E684</f>
      </c>
      <c r="G683" s="382">
        <v>627</v>
      </c>
      <c r="H683" s="382">
        <v>71</v>
      </c>
      <c r="I683" s="383">
        <f t="shared" si="148"/>
      </c>
      <c r="J683" s="368">
        <f t="shared" si="276"/>
      </c>
      <c r="K683" s="382">
        <v>3</v>
      </c>
      <c r="L683" s="368">
        <f t="shared" si="567"/>
      </c>
      <c r="M683" s="382">
        <v>0</v>
      </c>
      <c r="N683" s="384">
        <f t="shared" si="371"/>
      </c>
      <c r="O683" s="382">
        <v>0</v>
      </c>
      <c r="P683" s="384">
        <f t="shared" si="1050"/>
      </c>
      <c r="Q683" s="385">
        <f>(M683+M684)/(O683+O684)</f>
      </c>
      <c r="R683" s="432">
        <v>5</v>
      </c>
      <c r="S683" s="385">
        <f>(O683+O684)/(K683+K684)</f>
      </c>
      <c r="T683" s="432">
        <v>2</v>
      </c>
      <c r="U683" s="386">
        <f>F683/T683</f>
      </c>
      <c r="V683" s="378">
        <f>(F683+500)/T683</f>
      </c>
      <c r="W683" s="386">
        <v>657.6000000000022</v>
      </c>
      <c r="X683" s="378">
        <f>W683/T683</f>
      </c>
      <c r="Y683" s="385">
        <f>T683/R683</f>
      </c>
      <c r="Z683" s="378">
        <f>W683/F683</f>
      </c>
      <c r="AA683" s="378">
        <f>W683/(F683+500)</f>
      </c>
      <c r="AB683" s="432">
        <v>0</v>
      </c>
      <c r="AC683" s="432">
        <v>0</v>
      </c>
      <c r="AD683" s="385">
        <f>AB683/T683</f>
      </c>
      <c r="AE683" s="378">
        <f>(W683-AC683)/(F683+500)</f>
      </c>
      <c r="AF683" s="378" t="s">
        <v>387</v>
      </c>
    </row>
    <row customHeight="true" ht="22.61904761904762" r="684">
      <c r="A684" s="419"/>
      <c r="B684" s="407"/>
      <c r="C684" s="420"/>
      <c r="D684" s="379" t="s">
        <v>372</v>
      </c>
      <c r="E684" s="382">
        <v>1468.28</v>
      </c>
      <c r="F684" s="381"/>
      <c r="G684" s="382">
        <v>16159</v>
      </c>
      <c r="H684" s="382">
        <v>792</v>
      </c>
      <c r="I684" s="383">
        <f t="shared" si="148"/>
      </c>
      <c r="J684" s="368">
        <f t="shared" si="276"/>
      </c>
      <c r="K684" s="382">
        <v>45</v>
      </c>
      <c r="L684" s="368">
        <f t="shared" si="567"/>
      </c>
      <c r="M684" s="382">
        <v>2</v>
      </c>
      <c r="N684" s="384">
        <f t="shared" si="371"/>
      </c>
      <c r="O684" s="382">
        <v>0</v>
      </c>
      <c r="P684" s="384">
        <f t="shared" si="1050"/>
      </c>
      <c r="Q684" s="385"/>
      <c r="R684" s="432"/>
      <c r="S684" s="385"/>
      <c r="T684" s="432"/>
      <c r="U684" s="386"/>
      <c r="V684" s="378"/>
      <c r="W684" s="386"/>
      <c r="X684" s="378"/>
      <c r="Y684" s="385"/>
      <c r="Z684" s="378"/>
      <c r="AA684" s="378"/>
      <c r="AB684" s="432"/>
      <c r="AC684" s="432"/>
      <c r="AD684" s="385"/>
      <c r="AE684" s="378"/>
      <c r="AF684" s="421" t="s">
        <v>403</v>
      </c>
    </row>
    <row customHeight="true" ht="22.61904761904762" r="685">
      <c r="A685" s="419"/>
      <c r="B685" s="370" t="s">
        <v>378</v>
      </c>
      <c r="C685" s="370"/>
      <c r="D685" s="370"/>
      <c r="E685" s="366">
        <f>SUM(E675:E684)</f>
      </c>
      <c r="F685" s="366">
        <f>SUM(F675:F684)</f>
      </c>
      <c r="G685" s="366">
        <f>SUM(G675:G684)</f>
      </c>
      <c r="H685" s="366">
        <f>SUM(H675:H684)</f>
      </c>
      <c r="I685" s="371">
        <f t="shared" si="148"/>
      </c>
      <c r="J685" s="367">
        <f>SUM(I684:G682)</f>
      </c>
      <c r="K685" s="366">
        <f>SUM(K675:K684)</f>
      </c>
      <c r="L685" s="367">
        <f t="shared" si="567"/>
      </c>
      <c r="M685" s="366">
        <f>SUM(M675:M684)</f>
      </c>
      <c r="N685" s="372">
        <f t="shared" si="371"/>
      </c>
      <c r="O685" s="366">
        <f>SUM(O675:O684)</f>
      </c>
      <c r="P685" s="372">
        <f t="shared" si="1050"/>
      </c>
      <c r="Q685" s="373">
        <f t="shared" ref="Q685:Q686" si="402">M685/O685</f>
      </c>
      <c r="R685" s="366">
        <f>SUM(R675:R684)</f>
      </c>
      <c r="S685" s="373">
        <f t="shared" ref="S685:S686" si="1081">(O685+O685)/(K685+K685)</f>
      </c>
      <c r="T685" s="366">
        <f>SUM(T675:T684)</f>
      </c>
      <c r="U685" s="374">
        <f t="shared" ref="U685:U686" si="69">F685/T685</f>
      </c>
      <c r="V685" s="375">
        <f>(F685+5*500)/T685</f>
      </c>
      <c r="W685" s="367">
        <f>SUM(W675:W684)</f>
      </c>
      <c r="X685" s="376">
        <f t="shared" ref="X685:X686" si="703">W685/T685</f>
      </c>
      <c r="Y685" s="373">
        <f t="shared" ref="Y685:Y686" si="837">T685/R685</f>
      </c>
      <c r="Z685" s="375">
        <f t="shared" ref="Z685:Z686" si="971">W685/F685</f>
      </c>
      <c r="AA685" s="375">
        <f>W685/(F685+COUNT(W675:W684)*500)</f>
      </c>
      <c r="AB685" s="366">
        <f>SUM(AB675:AB684)</f>
      </c>
      <c r="AC685" s="366">
        <f>SUM(AC675:AC684)</f>
      </c>
      <c r="AD685" s="373">
        <f t="shared" ref="AD685:AD686" si="488">AB685/T685</f>
      </c>
      <c r="AE685" s="377">
        <f>(W685-AC685)/(F685+COUNT(W675:W684)*500)</f>
      </c>
      <c r="AF685" s="378"/>
    </row>
    <row customHeight="true" ht="22.61904761904762" r="686">
      <c r="A686" s="419"/>
      <c r="B686" s="411" t="s">
        <v>400</v>
      </c>
      <c r="C686" s="411"/>
      <c r="D686" s="411"/>
      <c r="E686" s="418">
        <f>SUM(E652)+E663+E674+E685</f>
      </c>
      <c r="F686" s="418">
        <f>SUM(F652)+F663+F674+F685</f>
      </c>
      <c r="G686" s="418">
        <f>SUM(G652)+G663+G674+G685</f>
      </c>
      <c r="H686" s="418">
        <f>SUM(H652)+H663+H674+H685</f>
      </c>
      <c r="I686" s="413">
        <f t="shared" si="148"/>
      </c>
      <c r="J686" s="414">
        <f>(E686/G686)*1000</f>
      </c>
      <c r="K686" s="437">
        <f>SUM(K652)+K663+K674+K685</f>
      </c>
      <c r="L686" s="414">
        <f t="shared" si="567"/>
      </c>
      <c r="M686" s="437">
        <f>SUM(M652)+M663+M674+M685</f>
      </c>
      <c r="N686" s="415">
        <f t="shared" si="371"/>
      </c>
      <c r="O686" s="437">
        <f>SUM(O652)+O663+O674+O685</f>
      </c>
      <c r="P686" s="415">
        <f t="shared" si="1050"/>
      </c>
      <c r="Q686" s="416">
        <f t="shared" si="402"/>
      </c>
      <c r="R686" s="437">
        <f>SUM(R652)+R663+R674+R685</f>
      </c>
      <c r="S686" s="416">
        <f t="shared" si="1081"/>
      </c>
      <c r="T686" s="437">
        <f>SUM(T652)+T663+T674+T685</f>
      </c>
      <c r="U686" s="417">
        <f t="shared" si="69"/>
      </c>
      <c r="V686" s="418">
        <f>(F686+4*500)/T686</f>
      </c>
      <c r="W686" s="417">
        <f>SUM(W652)+W663+W674+W685</f>
      </c>
      <c r="X686" s="418">
        <f t="shared" si="703"/>
      </c>
      <c r="Y686" s="416">
        <f t="shared" si="837"/>
      </c>
      <c r="Z686" s="418">
        <f t="shared" si="971"/>
      </c>
      <c r="AA686" s="418">
        <f>W686/(F686+COUNT(W644:W651,W653:W662,W664:W673,W675:W684)*500)</f>
      </c>
      <c r="AB686" s="437">
        <f>SUM(AB652)+AB663+AB674+AB685</f>
      </c>
      <c r="AC686" s="437">
        <f>SUM(AC652)+AC663+AC674+AC685</f>
      </c>
      <c r="AD686" s="416">
        <f t="shared" si="488"/>
      </c>
      <c r="AE686" s="418">
        <f>(W686-AC686)/(F686+COUNT(,W644:W651,W653:W658,W664:W671,W675:W684)*500)</f>
      </c>
      <c r="AF686" s="378"/>
    </row>
    <row customHeight="true" ht="22.61904761904762" r="687">
      <c r="A687" s="424" t="s">
        <v>335</v>
      </c>
      <c r="B687" s="424" t="s">
        <v>336</v>
      </c>
      <c r="C687" s="424" t="s">
        <v>337</v>
      </c>
      <c r="D687" s="424" t="s">
        <v>338</v>
      </c>
      <c r="E687" s="424" t="s">
        <v>339</v>
      </c>
      <c r="F687" s="424" t="s">
        <v>340</v>
      </c>
      <c r="G687" s="424" t="s">
        <v>341</v>
      </c>
      <c r="H687" s="424" t="s">
        <v>342</v>
      </c>
      <c r="I687" s="425" t="s">
        <v>343</v>
      </c>
      <c r="J687" s="426" t="s">
        <v>344</v>
      </c>
      <c r="K687" s="424" t="s">
        <v>345</v>
      </c>
      <c r="L687" s="426" t="s">
        <v>346</v>
      </c>
      <c r="M687" s="424" t="s">
        <v>347</v>
      </c>
      <c r="N687" s="427" t="s">
        <v>348</v>
      </c>
      <c r="O687" s="424" t="s">
        <v>349</v>
      </c>
      <c r="P687" s="427" t="s">
        <v>350</v>
      </c>
      <c r="Q687" s="425" t="s">
        <v>351</v>
      </c>
      <c r="R687" s="428" t="s">
        <v>352</v>
      </c>
      <c r="S687" s="429" t="s">
        <v>353</v>
      </c>
      <c r="T687" s="428" t="s">
        <v>354</v>
      </c>
      <c r="U687" s="430" t="s">
        <v>355</v>
      </c>
      <c r="V687" s="431" t="s">
        <v>356</v>
      </c>
      <c r="W687" s="430" t="s">
        <v>357</v>
      </c>
      <c r="X687" s="431" t="s">
        <v>358</v>
      </c>
      <c r="Y687" s="429" t="s">
        <v>359</v>
      </c>
      <c r="Z687" s="431" t="s">
        <v>360</v>
      </c>
      <c r="AA687" s="431" t="s">
        <v>361</v>
      </c>
      <c r="AB687" s="431" t="s">
        <v>362</v>
      </c>
      <c r="AC687" s="428" t="s">
        <v>363</v>
      </c>
      <c r="AD687" s="429" t="s">
        <v>364</v>
      </c>
      <c r="AE687" s="431" t="s">
        <v>365</v>
      </c>
      <c r="AF687" s="431" t="s">
        <v>366</v>
      </c>
    </row>
    <row customHeight="true" ht="22.61904761904762" r="688">
      <c r="A688" s="419" t="s">
        <v>423</v>
      </c>
      <c r="B688" s="422" t="s">
        <v>413</v>
      </c>
      <c r="C688" s="420" t="s">
        <v>420</v>
      </c>
      <c r="D688" s="379" t="s">
        <v>370</v>
      </c>
      <c r="E688" s="380">
        <v>9.4</v>
      </c>
      <c r="F688" s="381">
        <f>E688+E689</f>
      </c>
      <c r="G688" s="382">
        <v>135</v>
      </c>
      <c r="H688" s="382">
        <v>22</v>
      </c>
      <c r="I688" s="383">
        <f t="shared" ref="I688:I732" si="149">H688/G688</f>
      </c>
      <c r="J688" s="368">
        <f t="shared" ref="J688:J689" si="277">(E688/G688)*1000</f>
      </c>
      <c r="K688" s="382">
        <v>0</v>
      </c>
      <c r="L688" s="368">
        <f t="shared" ref="L688:L732" si="568">E688/K688</f>
      </c>
      <c r="M688" s="382">
        <v>0</v>
      </c>
      <c r="N688" s="384">
        <f t="shared" ref="N688:N732" si="372">E688/M688</f>
      </c>
      <c r="O688" s="382">
        <v>0</v>
      </c>
      <c r="P688" s="384">
        <f t="shared" ref="P688:P732" si="1051">E688/O688</f>
      </c>
      <c r="Q688" s="385">
        <f>(M688+M689)/(O688+O689)</f>
      </c>
      <c r="R688" s="432">
        <v>6</v>
      </c>
      <c r="S688" s="385">
        <f>(O688+O689)/(K688+K689)</f>
      </c>
      <c r="T688" s="432">
        <v>3</v>
      </c>
      <c r="U688" s="386">
        <f>F688/T688</f>
      </c>
      <c r="V688" s="378">
        <f>(F688+500)/T688</f>
      </c>
      <c r="W688" s="386">
        <v>3804</v>
      </c>
      <c r="X688" s="378">
        <f>W688/T688</f>
      </c>
      <c r="Y688" s="385">
        <f>T688/R688</f>
      </c>
      <c r="Z688" s="378">
        <f>W688/F688</f>
      </c>
      <c r="AA688" s="378">
        <f>W688/(F688+500)</f>
      </c>
      <c r="AB688" s="432">
        <v>1</v>
      </c>
      <c r="AC688" s="432">
        <v>372</v>
      </c>
      <c r="AD688" s="385">
        <f>AB688/T688</f>
      </c>
      <c r="AE688" s="378">
        <f>(W688-AC688)/(F688+500)</f>
      </c>
      <c r="AF688" s="378" t="s">
        <v>371</v>
      </c>
    </row>
    <row customHeight="true" ht="22.61904761904762" r="689">
      <c r="A689" s="419"/>
      <c r="B689" s="422"/>
      <c r="C689" s="420"/>
      <c r="D689" s="379" t="s">
        <v>372</v>
      </c>
      <c r="E689" s="382">
        <v>1175.38</v>
      </c>
      <c r="F689" s="381"/>
      <c r="G689" s="382">
        <v>11418</v>
      </c>
      <c r="H689" s="382">
        <v>844</v>
      </c>
      <c r="I689" s="383">
        <f t="shared" si="149"/>
      </c>
      <c r="J689" s="368">
        <f t="shared" si="277"/>
      </c>
      <c r="K689" s="382">
        <v>25</v>
      </c>
      <c r="L689" s="368">
        <f t="shared" si="568"/>
      </c>
      <c r="M689" s="382">
        <v>3</v>
      </c>
      <c r="N689" s="384">
        <f t="shared" si="372"/>
      </c>
      <c r="O689" s="382">
        <v>0</v>
      </c>
      <c r="P689" s="384">
        <f t="shared" si="1051"/>
      </c>
      <c r="Q689" s="385"/>
      <c r="R689" s="432"/>
      <c r="S689" s="385"/>
      <c r="T689" s="432"/>
      <c r="U689" s="386"/>
      <c r="V689" s="378"/>
      <c r="W689" s="386"/>
      <c r="X689" s="378"/>
      <c r="Y689" s="385"/>
      <c r="Z689" s="378"/>
      <c r="AA689" s="378"/>
      <c r="AB689" s="432"/>
      <c r="AC689" s="432"/>
      <c r="AD689" s="385"/>
      <c r="AE689" s="378"/>
      <c r="AF689" s="421" t="s">
        <v>373</v>
      </c>
    </row>
    <row customHeight="true" ht="22.61904761904762" r="690">
      <c r="A690" s="419"/>
      <c r="B690" s="422" t="s">
        <v>414</v>
      </c>
      <c r="C690" s="420" t="s">
        <v>420</v>
      </c>
      <c r="D690" s="379" t="s">
        <v>370</v>
      </c>
      <c r="E690" s="382">
        <v>52.31</v>
      </c>
      <c r="F690" s="381">
        <f>E690+E691</f>
      </c>
      <c r="G690" s="382">
        <v>282</v>
      </c>
      <c r="H690" s="382">
        <v>45</v>
      </c>
      <c r="I690" s="383">
        <f t="shared" si="149"/>
      </c>
      <c r="J690" s="383">
        <f t="shared" ref="J690:J695" si="182">I690/H690</f>
      </c>
      <c r="K690" s="382">
        <v>1</v>
      </c>
      <c r="L690" s="368">
        <f t="shared" si="568"/>
      </c>
      <c r="M690" s="382">
        <v>0</v>
      </c>
      <c r="N690" s="384">
        <f t="shared" si="372"/>
      </c>
      <c r="O690" s="382">
        <v>0</v>
      </c>
      <c r="P690" s="384">
        <f t="shared" si="1051"/>
      </c>
      <c r="Q690" s="385">
        <f>(M690+M691)/(O690+O691)</f>
      </c>
      <c r="R690" s="432">
        <v>4</v>
      </c>
      <c r="S690" s="385">
        <f>(O690+O691)/(K690+K691)</f>
      </c>
      <c r="T690" s="432">
        <v>2</v>
      </c>
      <c r="U690" s="386">
        <f>F690/T690</f>
      </c>
      <c r="V690" s="378">
        <f>(F690+500)/T690</f>
      </c>
      <c r="W690" s="436">
        <v>2064</v>
      </c>
      <c r="X690" s="378">
        <f>W690/T690</f>
      </c>
      <c r="Y690" s="385">
        <f>T690/R690</f>
      </c>
      <c r="Z690" s="378">
        <f>W690/F690</f>
      </c>
      <c r="AA690" s="378">
        <f>W690/(F690+500)</f>
      </c>
      <c r="AB690" s="432">
        <v>0</v>
      </c>
      <c r="AC690" s="432">
        <v>0</v>
      </c>
      <c r="AD690" s="385">
        <f>AB690/T690</f>
      </c>
      <c r="AE690" s="378">
        <f>(W690-AC690)/(F690+500)</f>
      </c>
      <c r="AF690" s="378" t="s">
        <v>371</v>
      </c>
    </row>
    <row customHeight="true" ht="22.61904761904762" r="691">
      <c r="A691" s="419"/>
      <c r="B691" s="422"/>
      <c r="C691" s="420"/>
      <c r="D691" s="379" t="s">
        <v>372</v>
      </c>
      <c r="E691" s="382">
        <v>1199.14</v>
      </c>
      <c r="F691" s="381"/>
      <c r="G691" s="382">
        <v>14239</v>
      </c>
      <c r="H691" s="382">
        <v>623</v>
      </c>
      <c r="I691" s="383">
        <f t="shared" si="149"/>
      </c>
      <c r="J691" s="383">
        <f t="shared" si="182"/>
      </c>
      <c r="K691" s="382">
        <v>26</v>
      </c>
      <c r="L691" s="368">
        <f t="shared" si="568"/>
      </c>
      <c r="M691" s="382">
        <v>2</v>
      </c>
      <c r="N691" s="384">
        <f t="shared" si="372"/>
      </c>
      <c r="O691" s="382">
        <v>0</v>
      </c>
      <c r="P691" s="384">
        <f t="shared" si="1051"/>
      </c>
      <c r="Q691" s="385"/>
      <c r="R691" s="432"/>
      <c r="S691" s="385"/>
      <c r="T691" s="432"/>
      <c r="U691" s="386"/>
      <c r="V691" s="378"/>
      <c r="W691" s="436"/>
      <c r="X691" s="378"/>
      <c r="Y691" s="385"/>
      <c r="Z691" s="378"/>
      <c r="AA691" s="378"/>
      <c r="AB691" s="432"/>
      <c r="AC691" s="432"/>
      <c r="AD691" s="385"/>
      <c r="AE691" s="378"/>
      <c r="AF691" s="421" t="s">
        <v>373</v>
      </c>
    </row>
    <row customHeight="true" ht="22.61904761904762" r="692">
      <c r="A692" s="419"/>
      <c r="B692" s="422" t="s">
        <v>375</v>
      </c>
      <c r="C692" s="420" t="s">
        <v>420</v>
      </c>
      <c r="D692" s="379" t="s">
        <v>370</v>
      </c>
      <c r="E692" s="382">
        <v>17.3</v>
      </c>
      <c r="F692" s="381">
        <f>E692+E693</f>
      </c>
      <c r="G692" s="382">
        <v>206</v>
      </c>
      <c r="H692" s="382">
        <v>38</v>
      </c>
      <c r="I692" s="383">
        <f t="shared" si="149"/>
      </c>
      <c r="J692" s="383">
        <f t="shared" si="182"/>
      </c>
      <c r="K692" s="382">
        <v>0</v>
      </c>
      <c r="L692" s="368">
        <f t="shared" si="568"/>
      </c>
      <c r="M692" s="382">
        <v>0</v>
      </c>
      <c r="N692" s="384">
        <f t="shared" si="372"/>
      </c>
      <c r="O692" s="382">
        <v>0</v>
      </c>
      <c r="P692" s="384">
        <f t="shared" si="1051"/>
      </c>
      <c r="Q692" s="385">
        <f>(M692+M693)/(O692+O693)</f>
      </c>
      <c r="R692" s="432">
        <v>2</v>
      </c>
      <c r="S692" s="385">
        <f>(O692+O693)/(K692+K693)</f>
      </c>
      <c r="T692" s="432">
        <v>2</v>
      </c>
      <c r="U692" s="386">
        <f>F692/T692</f>
      </c>
      <c r="V692" s="378">
        <f>(F692+500)/T692</f>
      </c>
      <c r="W692" s="436">
        <v>2064</v>
      </c>
      <c r="X692" s="378">
        <f>W692/T692</f>
      </c>
      <c r="Y692" s="385">
        <f>T692/R692</f>
      </c>
      <c r="Z692" s="378">
        <f>W692/F692</f>
      </c>
      <c r="AA692" s="378">
        <f>W692/(F692+500)</f>
      </c>
      <c r="AB692" s="432">
        <v>0</v>
      </c>
      <c r="AC692" s="432">
        <v>0</v>
      </c>
      <c r="AD692" s="385">
        <f>AB692/T692</f>
      </c>
      <c r="AE692" s="378">
        <f>(W692-AC692)/(F692+500)</f>
      </c>
      <c r="AF692" s="378" t="s">
        <v>371</v>
      </c>
    </row>
    <row customHeight="true" ht="22.61904761904762" r="693">
      <c r="A693" s="419"/>
      <c r="B693" s="422"/>
      <c r="C693" s="420"/>
      <c r="D693" s="379" t="s">
        <v>372</v>
      </c>
      <c r="E693" s="382">
        <v>1080.67</v>
      </c>
      <c r="F693" s="381"/>
      <c r="G693" s="382">
        <v>11409</v>
      </c>
      <c r="H693" s="382">
        <v>408</v>
      </c>
      <c r="I693" s="383">
        <f t="shared" si="149"/>
      </c>
      <c r="J693" s="383">
        <f t="shared" si="182"/>
      </c>
      <c r="K693" s="382">
        <v>15</v>
      </c>
      <c r="L693" s="368">
        <f t="shared" si="568"/>
      </c>
      <c r="M693" s="382">
        <v>2</v>
      </c>
      <c r="N693" s="384">
        <f t="shared" si="372"/>
      </c>
      <c r="O693" s="382">
        <v>0</v>
      </c>
      <c r="P693" s="384">
        <f t="shared" si="1051"/>
      </c>
      <c r="Q693" s="385"/>
      <c r="R693" s="432"/>
      <c r="S693" s="385"/>
      <c r="T693" s="432"/>
      <c r="U693" s="386"/>
      <c r="V693" s="378"/>
      <c r="W693" s="436"/>
      <c r="X693" s="378"/>
      <c r="Y693" s="385"/>
      <c r="Z693" s="378"/>
      <c r="AA693" s="378"/>
      <c r="AB693" s="432"/>
      <c r="AC693" s="432"/>
      <c r="AD693" s="385"/>
      <c r="AE693" s="378"/>
      <c r="AF693" s="421" t="s">
        <v>373</v>
      </c>
    </row>
    <row customHeight="true" ht="22.61904761904762" r="694">
      <c r="A694" s="419"/>
      <c r="B694" s="422" t="s">
        <v>376</v>
      </c>
      <c r="C694" s="420" t="s">
        <v>420</v>
      </c>
      <c r="D694" s="379" t="s">
        <v>370</v>
      </c>
      <c r="E694" s="382">
        <v>29.34</v>
      </c>
      <c r="F694" s="381">
        <f>E694+E695</f>
      </c>
      <c r="G694" s="382">
        <v>309</v>
      </c>
      <c r="H694" s="382">
        <v>67</v>
      </c>
      <c r="I694" s="383">
        <f t="shared" si="149"/>
      </c>
      <c r="J694" s="383">
        <f t="shared" si="182"/>
      </c>
      <c r="K694" s="382">
        <v>0</v>
      </c>
      <c r="L694" s="368">
        <f t="shared" si="568"/>
      </c>
      <c r="M694" s="382">
        <v>0</v>
      </c>
      <c r="N694" s="384">
        <f t="shared" si="372"/>
      </c>
      <c r="O694" s="382">
        <v>0</v>
      </c>
      <c r="P694" s="384">
        <f t="shared" si="1051"/>
      </c>
      <c r="Q694" s="385">
        <f>(M694+M695)/(O694+O695)</f>
      </c>
      <c r="R694" s="432">
        <v>3</v>
      </c>
      <c r="S694" s="385">
        <f>(O694+O695)/(K694+K695)</f>
      </c>
      <c r="T694" s="432">
        <v>1</v>
      </c>
      <c r="U694" s="386">
        <f>F694/T694</f>
      </c>
      <c r="V694" s="378">
        <f>(F694+500)/T694</f>
      </c>
      <c r="W694" s="436">
        <v>1344</v>
      </c>
      <c r="X694" s="378">
        <f>W694/T694</f>
      </c>
      <c r="Y694" s="385">
        <f>T694/R694</f>
      </c>
      <c r="Z694" s="378">
        <f>W694/F694</f>
      </c>
      <c r="AA694" s="378">
        <f>W694/(F694+500)</f>
      </c>
      <c r="AB694" s="432">
        <v>0</v>
      </c>
      <c r="AC694" s="432">
        <v>0</v>
      </c>
      <c r="AD694" s="385">
        <f>AB694/T694</f>
      </c>
      <c r="AE694" s="378">
        <f>(W694-AC694)/(F694+500)</f>
      </c>
      <c r="AF694" s="378" t="s">
        <v>371</v>
      </c>
    </row>
    <row customHeight="true" ht="22.61904761904762" r="695">
      <c r="A695" s="419"/>
      <c r="B695" s="422"/>
      <c r="C695" s="420"/>
      <c r="D695" s="379" t="s">
        <v>372</v>
      </c>
      <c r="E695" s="380">
        <v>1130.78</v>
      </c>
      <c r="F695" s="381"/>
      <c r="G695" s="382">
        <v>10941</v>
      </c>
      <c r="H695" s="382">
        <v>440</v>
      </c>
      <c r="I695" s="383">
        <f t="shared" si="149"/>
      </c>
      <c r="J695" s="383">
        <f t="shared" si="182"/>
      </c>
      <c r="K695" s="382">
        <v>18</v>
      </c>
      <c r="L695" s="368">
        <f t="shared" si="568"/>
      </c>
      <c r="M695" s="382">
        <v>0</v>
      </c>
      <c r="N695" s="384">
        <f t="shared" si="372"/>
      </c>
      <c r="O695" s="382">
        <v>0</v>
      </c>
      <c r="P695" s="384">
        <f t="shared" si="1051"/>
      </c>
      <c r="Q695" s="385"/>
      <c r="R695" s="432"/>
      <c r="S695" s="385"/>
      <c r="T695" s="432"/>
      <c r="U695" s="386"/>
      <c r="V695" s="378"/>
      <c r="W695" s="436"/>
      <c r="X695" s="378"/>
      <c r="Y695" s="385"/>
      <c r="Z695" s="378"/>
      <c r="AA695" s="378"/>
      <c r="AB695" s="432"/>
      <c r="AC695" s="432"/>
      <c r="AD695" s="385"/>
      <c r="AE695" s="378"/>
      <c r="AF695" s="421" t="s">
        <v>373</v>
      </c>
    </row>
    <row customHeight="true" ht="22.61904761904762" r="696">
      <c r="A696" s="419"/>
      <c r="B696" s="407" t="s">
        <v>377</v>
      </c>
      <c r="C696" s="420" t="s">
        <v>420</v>
      </c>
      <c r="D696" s="379" t="s">
        <v>370</v>
      </c>
      <c r="E696" s="382">
        <v>20.24</v>
      </c>
      <c r="F696" s="381">
        <f>E696+E697</f>
      </c>
      <c r="G696" s="382">
        <v>347</v>
      </c>
      <c r="H696" s="382">
        <v>55</v>
      </c>
      <c r="I696" s="383">
        <f t="shared" si="149"/>
      </c>
      <c r="J696" s="368">
        <f t="shared" ref="J696:J700" si="278">(E696/G696)*1000</f>
      </c>
      <c r="K696" s="382">
        <v>0</v>
      </c>
      <c r="L696" s="368">
        <f t="shared" si="568"/>
      </c>
      <c r="M696" s="382">
        <v>0</v>
      </c>
      <c r="N696" s="384">
        <f t="shared" si="372"/>
      </c>
      <c r="O696" s="382">
        <v>0</v>
      </c>
      <c r="P696" s="384">
        <f t="shared" si="1051"/>
      </c>
      <c r="Q696" s="385">
        <f>(M696+M697)/(O696+O697)</f>
      </c>
      <c r="R696" s="432">
        <v>1</v>
      </c>
      <c r="S696" s="385">
        <f>(O696+O697)/(K696+K697)</f>
      </c>
      <c r="T696" s="432">
        <v>1</v>
      </c>
      <c r="U696" s="386">
        <f>F696/T696</f>
      </c>
      <c r="V696" s="378">
        <f>(F696+500)/T696</f>
      </c>
      <c r="W696" s="436">
        <v>2088</v>
      </c>
      <c r="X696" s="378">
        <f>W696/T696</f>
      </c>
      <c r="Y696" s="385">
        <f>T696/R696</f>
      </c>
      <c r="Z696" s="378">
        <f>W696/F696</f>
      </c>
      <c r="AA696" s="378">
        <f>W696/(F696+500)</f>
      </c>
      <c r="AB696" s="432">
        <v>1</v>
      </c>
      <c r="AC696" s="432">
        <v>2088</v>
      </c>
      <c r="AD696" s="385">
        <f>AB696/T696</f>
      </c>
      <c r="AE696" s="378">
        <f>(W696-AC696)/(F696+500)</f>
      </c>
      <c r="AF696" s="378" t="s">
        <v>371</v>
      </c>
    </row>
    <row customHeight="true" ht="22.61904761904762" r="697">
      <c r="A697" s="419"/>
      <c r="B697" s="407"/>
      <c r="C697" s="420"/>
      <c r="D697" s="379" t="s">
        <v>372</v>
      </c>
      <c r="E697" s="380">
        <v>1092.35</v>
      </c>
      <c r="F697" s="381"/>
      <c r="G697" s="382">
        <v>11247</v>
      </c>
      <c r="H697" s="382">
        <v>418</v>
      </c>
      <c r="I697" s="383">
        <f t="shared" si="149"/>
      </c>
      <c r="J697" s="368">
        <f t="shared" si="278"/>
      </c>
      <c r="K697" s="382">
        <v>14</v>
      </c>
      <c r="L697" s="368">
        <f t="shared" si="568"/>
      </c>
      <c r="M697" s="382">
        <v>1</v>
      </c>
      <c r="N697" s="384">
        <f t="shared" si="372"/>
      </c>
      <c r="O697" s="382">
        <v>1</v>
      </c>
      <c r="P697" s="384">
        <f t="shared" si="1051"/>
      </c>
      <c r="Q697" s="385"/>
      <c r="R697" s="432"/>
      <c r="S697" s="385"/>
      <c r="T697" s="432"/>
      <c r="U697" s="386"/>
      <c r="V697" s="378"/>
      <c r="W697" s="436"/>
      <c r="X697" s="378"/>
      <c r="Y697" s="385"/>
      <c r="Z697" s="378"/>
      <c r="AA697" s="378"/>
      <c r="AB697" s="432"/>
      <c r="AC697" s="432"/>
      <c r="AD697" s="385"/>
      <c r="AE697" s="378"/>
      <c r="AF697" s="421" t="s">
        <v>373</v>
      </c>
    </row>
    <row customHeight="true" ht="22.61904761904762" r="698">
      <c r="A698" s="419"/>
      <c r="B698" s="370" t="s">
        <v>378</v>
      </c>
      <c r="C698" s="370"/>
      <c r="D698" s="370"/>
      <c r="E698" s="366">
        <f>SUM(E688:E697)</f>
      </c>
      <c r="F698" s="366">
        <f>SUM(F688:F697)</f>
      </c>
      <c r="G698" s="366">
        <f>SUM(G688:G697)</f>
      </c>
      <c r="H698" s="366">
        <f>SUM(H688:H697)</f>
      </c>
      <c r="I698" s="371">
        <f t="shared" si="149"/>
      </c>
      <c r="J698" s="367">
        <f t="shared" si="278"/>
      </c>
      <c r="K698" s="366">
        <f>SUM(K688:K697)</f>
      </c>
      <c r="L698" s="367">
        <f t="shared" si="568"/>
      </c>
      <c r="M698" s="366">
        <f>SUM(M688:M697)</f>
      </c>
      <c r="N698" s="372">
        <f t="shared" si="372"/>
      </c>
      <c r="O698" s="366">
        <f>SUM(O688:O697)</f>
      </c>
      <c r="P698" s="372">
        <f t="shared" si="1051"/>
      </c>
      <c r="Q698" s="373">
        <f>M698/O698</f>
      </c>
      <c r="R698" s="366">
        <f>SUM(R688:R697)</f>
      </c>
      <c r="S698" s="373">
        <f>(O698+O698)/(K698+K698)</f>
      </c>
      <c r="T698" s="366">
        <f>SUM(T688:T697)</f>
      </c>
      <c r="U698" s="374">
        <f t="shared" ref="U698:U699" si="70">F698/T698</f>
      </c>
      <c r="V698" s="375">
        <f>(F698+5*500)/T698</f>
      </c>
      <c r="W698" s="367">
        <f>SUM(W688:W697)</f>
      </c>
      <c r="X698" s="376">
        <f t="shared" ref="X698:X699" si="704">W698/T698</f>
      </c>
      <c r="Y698" s="373">
        <f t="shared" ref="Y698:Y699" si="838">T698/R698</f>
      </c>
      <c r="Z698" s="375">
        <f t="shared" ref="Z698:Z699" si="972">W698/F698</f>
      </c>
      <c r="AA698" s="375">
        <f>W698/(F698+COUNT(W688:W697)*500)</f>
      </c>
      <c r="AB698" s="366">
        <f>SUM(AB688:AB697)</f>
      </c>
      <c r="AC698" s="366">
        <f>SUM(AC688:AC697)</f>
      </c>
      <c r="AD698" s="373">
        <f t="shared" ref="AD698:AD699" si="489">AB698/T698</f>
      </c>
      <c r="AE698" s="377">
        <f>(W698-AC698)/(F698+COUNT(W688:W697)*500)</f>
      </c>
      <c r="AF698" s="378"/>
    </row>
    <row customHeight="true" ht="22.61904761904762" r="699">
      <c r="A699" s="419"/>
      <c r="B699" s="407" t="s">
        <v>379</v>
      </c>
      <c r="C699" s="420" t="s">
        <v>405</v>
      </c>
      <c r="D699" s="379" t="s">
        <v>370</v>
      </c>
      <c r="E699" s="380">
        <v>38.88</v>
      </c>
      <c r="F699" s="381">
        <f>E699+E700</f>
      </c>
      <c r="G699" s="382">
        <v>323</v>
      </c>
      <c r="H699" s="382">
        <v>46</v>
      </c>
      <c r="I699" s="383">
        <f t="shared" si="149"/>
      </c>
      <c r="J699" s="368">
        <f t="shared" si="278"/>
      </c>
      <c r="K699" s="382">
        <v>0</v>
      </c>
      <c r="L699" s="368">
        <f t="shared" si="568"/>
      </c>
      <c r="M699" s="382">
        <v>0</v>
      </c>
      <c r="N699" s="384">
        <f t="shared" si="372"/>
      </c>
      <c r="O699" s="382">
        <v>0</v>
      </c>
      <c r="P699" s="384">
        <f t="shared" si="1051"/>
      </c>
      <c r="Q699" s="385">
        <f>(M699+M700)/(O699+O700)</f>
      </c>
      <c r="R699" s="432">
        <v>8</v>
      </c>
      <c r="S699" s="385">
        <f>(O699+O700)/(K699+K700)</f>
      </c>
      <c r="T699" s="432">
        <v>3</v>
      </c>
      <c r="U699" s="386">
        <f t="shared" si="70"/>
      </c>
      <c r="V699" s="378">
        <f>(F699+500)/T699</f>
      </c>
      <c r="W699" s="436">
        <v>4224</v>
      </c>
      <c r="X699" s="378">
        <f t="shared" si="704"/>
      </c>
      <c r="Y699" s="385">
        <f t="shared" si="838"/>
      </c>
      <c r="Z699" s="378">
        <f t="shared" si="972"/>
      </c>
      <c r="AA699" s="378">
        <f>W699/(F699+500)</f>
      </c>
      <c r="AB699" s="432">
        <v>0</v>
      </c>
      <c r="AC699" s="432">
        <v>0</v>
      </c>
      <c r="AD699" s="385">
        <f t="shared" si="489"/>
      </c>
      <c r="AE699" s="378">
        <f>(W699-AC699)/(F699+500)</f>
      </c>
      <c r="AF699" s="378" t="s">
        <v>371</v>
      </c>
    </row>
    <row customHeight="true" ht="22.61904761904762" r="700">
      <c r="A700" s="419"/>
      <c r="B700" s="407"/>
      <c r="C700" s="420"/>
      <c r="D700" s="379" t="s">
        <v>372</v>
      </c>
      <c r="E700" s="380">
        <v>1106.56</v>
      </c>
      <c r="F700" s="381"/>
      <c r="G700" s="382">
        <v>12060</v>
      </c>
      <c r="H700" s="382">
        <v>509</v>
      </c>
      <c r="I700" s="383">
        <f t="shared" si="149"/>
      </c>
      <c r="J700" s="368">
        <f t="shared" si="278"/>
      </c>
      <c r="K700" s="382">
        <v>23</v>
      </c>
      <c r="L700" s="368">
        <f t="shared" si="568"/>
      </c>
      <c r="M700" s="382">
        <v>3</v>
      </c>
      <c r="N700" s="384">
        <f t="shared" si="372"/>
      </c>
      <c r="O700" s="382">
        <v>0</v>
      </c>
      <c r="P700" s="384">
        <f t="shared" si="1051"/>
      </c>
      <c r="Q700" s="385"/>
      <c r="R700" s="432"/>
      <c r="S700" s="385"/>
      <c r="T700" s="432"/>
      <c r="U700" s="386"/>
      <c r="V700" s="378"/>
      <c r="W700" s="436"/>
      <c r="X700" s="378"/>
      <c r="Y700" s="385"/>
      <c r="Z700" s="378"/>
      <c r="AA700" s="378"/>
      <c r="AB700" s="432"/>
      <c r="AC700" s="432"/>
      <c r="AD700" s="385"/>
      <c r="AE700" s="378"/>
      <c r="AF700" s="421" t="s">
        <v>373</v>
      </c>
    </row>
    <row customHeight="true" ht="22.61904761904762" r="701">
      <c r="A701" s="419"/>
      <c r="B701" s="407" t="s">
        <v>381</v>
      </c>
      <c r="C701" s="420" t="s">
        <v>405</v>
      </c>
      <c r="D701" s="379" t="s">
        <v>370</v>
      </c>
      <c r="E701" s="382">
        <v>38.74</v>
      </c>
      <c r="F701" s="381">
        <f>E701+E702</f>
      </c>
      <c r="G701" s="382">
        <v>411</v>
      </c>
      <c r="H701" s="382">
        <v>76</v>
      </c>
      <c r="I701" s="383">
        <f t="shared" si="149"/>
      </c>
      <c r="J701" s="383">
        <f t="shared" ref="J701:J702" si="183">I701/H701</f>
      </c>
      <c r="K701" s="382">
        <v>0</v>
      </c>
      <c r="L701" s="368">
        <f t="shared" si="568"/>
      </c>
      <c r="M701" s="382">
        <v>0</v>
      </c>
      <c r="N701" s="384">
        <f t="shared" si="372"/>
      </c>
      <c r="O701" s="382">
        <v>0</v>
      </c>
      <c r="P701" s="384">
        <f t="shared" si="1051"/>
      </c>
      <c r="Q701" s="385">
        <f>(M701+M702)/(O701+O702)</f>
      </c>
      <c r="R701" s="432">
        <v>1</v>
      </c>
      <c r="S701" s="385">
        <f>(O701+O702)/(K701+K702)</f>
      </c>
      <c r="T701" s="432">
        <v>0</v>
      </c>
      <c r="U701" s="386">
        <f>F701/T701</f>
      </c>
      <c r="V701" s="378">
        <f>(F701+500)/T701</f>
      </c>
      <c r="W701" s="386">
        <v>0</v>
      </c>
      <c r="X701" s="378">
        <f>W701/T701</f>
      </c>
      <c r="Y701" s="385">
        <f>T701/R701</f>
      </c>
      <c r="Z701" s="378">
        <f>W701/F701</f>
      </c>
      <c r="AA701" s="378">
        <f>W701/(F701+500)</f>
      </c>
      <c r="AB701" s="432">
        <v>0</v>
      </c>
      <c r="AC701" s="432">
        <v>0</v>
      </c>
      <c r="AD701" s="385">
        <f>AB701/T701</f>
      </c>
      <c r="AE701" s="378">
        <f>(W701-AC701)/(F701+500)</f>
      </c>
      <c r="AF701" s="378" t="s">
        <v>371</v>
      </c>
    </row>
    <row customHeight="true" ht="22.61904761904762" r="702">
      <c r="A702" s="419"/>
      <c r="B702" s="407"/>
      <c r="C702" s="420"/>
      <c r="D702" s="379" t="s">
        <v>372</v>
      </c>
      <c r="E702" s="380">
        <v>1054.99</v>
      </c>
      <c r="F702" s="381"/>
      <c r="G702" s="382">
        <v>12002</v>
      </c>
      <c r="H702" s="382">
        <v>510</v>
      </c>
      <c r="I702" s="383">
        <f t="shared" si="149"/>
      </c>
      <c r="J702" s="383">
        <f t="shared" si="183"/>
      </c>
      <c r="K702" s="382">
        <v>25</v>
      </c>
      <c r="L702" s="368">
        <f t="shared" si="568"/>
      </c>
      <c r="M702" s="382">
        <v>1</v>
      </c>
      <c r="N702" s="384">
        <f t="shared" si="372"/>
      </c>
      <c r="O702" s="382">
        <v>0</v>
      </c>
      <c r="P702" s="384">
        <f t="shared" si="1051"/>
      </c>
      <c r="Q702" s="385"/>
      <c r="R702" s="432"/>
      <c r="S702" s="385"/>
      <c r="T702" s="432"/>
      <c r="U702" s="386"/>
      <c r="V702" s="378"/>
      <c r="W702" s="386"/>
      <c r="X702" s="378"/>
      <c r="Y702" s="385"/>
      <c r="Z702" s="378"/>
      <c r="AA702" s="378"/>
      <c r="AB702" s="432"/>
      <c r="AC702" s="432"/>
      <c r="AD702" s="385"/>
      <c r="AE702" s="378"/>
      <c r="AF702" s="421" t="s">
        <v>373</v>
      </c>
    </row>
    <row customHeight="true" ht="22.61904761904762" r="703">
      <c r="A703" s="419"/>
      <c r="B703" s="407" t="s">
        <v>382</v>
      </c>
      <c r="C703" s="420" t="s">
        <v>405</v>
      </c>
      <c r="D703" s="379" t="s">
        <v>370</v>
      </c>
      <c r="E703" s="382">
        <v>29.06</v>
      </c>
      <c r="F703" s="381">
        <f>E703+E704</f>
      </c>
      <c r="G703" s="382">
        <v>396</v>
      </c>
      <c r="H703" s="382">
        <v>60</v>
      </c>
      <c r="I703" s="383">
        <f t="shared" si="149"/>
      </c>
      <c r="J703" s="368">
        <f t="shared" ref="J703:J711" si="279">(E703/G703)*1000</f>
      </c>
      <c r="K703" s="382">
        <v>0</v>
      </c>
      <c r="L703" s="368">
        <f t="shared" si="568"/>
      </c>
      <c r="M703" s="382">
        <v>0</v>
      </c>
      <c r="N703" s="384">
        <f t="shared" si="372"/>
      </c>
      <c r="O703" s="382">
        <v>0</v>
      </c>
      <c r="P703" s="384">
        <f t="shared" si="1051"/>
      </c>
      <c r="Q703" s="385">
        <f>(M703+M704)/(O703+O704)</f>
      </c>
      <c r="R703" s="432">
        <v>3</v>
      </c>
      <c r="S703" s="385">
        <f>(O703+O704)/(K703+K704)</f>
      </c>
      <c r="T703" s="432">
        <v>0</v>
      </c>
      <c r="U703" s="386">
        <f>F703/T703</f>
      </c>
      <c r="V703" s="378">
        <f>(F703+500)/T703</f>
      </c>
      <c r="W703" s="436">
        <v>0</v>
      </c>
      <c r="X703" s="378">
        <f>W703/T703</f>
      </c>
      <c r="Y703" s="385">
        <f>T703/R703</f>
      </c>
      <c r="Z703" s="378">
        <f>W703/F703</f>
      </c>
      <c r="AA703" s="378">
        <f>W703/(F703+500)</f>
      </c>
      <c r="AB703" s="432">
        <v>0</v>
      </c>
      <c r="AC703" s="432">
        <v>0</v>
      </c>
      <c r="AD703" s="385">
        <f>AB703/T703</f>
      </c>
      <c r="AE703" s="378">
        <f>(W703-AC703)/(F703+500)</f>
      </c>
      <c r="AF703" s="378" t="s">
        <v>371</v>
      </c>
    </row>
    <row customHeight="true" ht="22.61904761904762" r="704">
      <c r="A704" s="419"/>
      <c r="B704" s="407"/>
      <c r="C704" s="420"/>
      <c r="D704" s="379" t="s">
        <v>372</v>
      </c>
      <c r="E704" s="382">
        <v>937.95</v>
      </c>
      <c r="F704" s="381"/>
      <c r="G704" s="382">
        <v>9430</v>
      </c>
      <c r="H704" s="382">
        <v>380</v>
      </c>
      <c r="I704" s="383">
        <f t="shared" si="149"/>
      </c>
      <c r="J704" s="368">
        <f t="shared" si="279"/>
      </c>
      <c r="K704" s="382">
        <v>14</v>
      </c>
      <c r="L704" s="368">
        <f t="shared" si="568"/>
      </c>
      <c r="M704" s="382">
        <v>0</v>
      </c>
      <c r="N704" s="384">
        <f t="shared" si="372"/>
      </c>
      <c r="O704" s="382">
        <v>0</v>
      </c>
      <c r="P704" s="384">
        <f t="shared" si="1051"/>
      </c>
      <c r="Q704" s="385"/>
      <c r="R704" s="432"/>
      <c r="S704" s="385"/>
      <c r="T704" s="432"/>
      <c r="U704" s="386"/>
      <c r="V704" s="378"/>
      <c r="W704" s="436"/>
      <c r="X704" s="378"/>
      <c r="Y704" s="385"/>
      <c r="Z704" s="378"/>
      <c r="AA704" s="378"/>
      <c r="AB704" s="432"/>
      <c r="AC704" s="432"/>
      <c r="AD704" s="385"/>
      <c r="AE704" s="378"/>
      <c r="AF704" s="421" t="s">
        <v>373</v>
      </c>
    </row>
    <row customHeight="true" ht="22.61904761904762" r="705">
      <c r="A705" s="419"/>
      <c r="B705" s="407" t="s">
        <v>383</v>
      </c>
      <c r="C705" s="420" t="s">
        <v>405</v>
      </c>
      <c r="D705" s="379" t="s">
        <v>370</v>
      </c>
      <c r="E705" s="382">
        <v>18.14</v>
      </c>
      <c r="F705" s="381">
        <f>E705+E706</f>
      </c>
      <c r="G705" s="382">
        <v>344</v>
      </c>
      <c r="H705" s="382">
        <v>53</v>
      </c>
      <c r="I705" s="383">
        <f t="shared" si="149"/>
      </c>
      <c r="J705" s="368">
        <f t="shared" si="279"/>
      </c>
      <c r="K705" s="382">
        <v>0</v>
      </c>
      <c r="L705" s="368">
        <f t="shared" si="568"/>
      </c>
      <c r="M705" s="382">
        <v>0</v>
      </c>
      <c r="N705" s="384">
        <f t="shared" si="372"/>
      </c>
      <c r="O705" s="382">
        <v>0</v>
      </c>
      <c r="P705" s="384">
        <f t="shared" si="1051"/>
      </c>
      <c r="Q705" s="385">
        <f>(M705+M706)/(O705+O706)</f>
      </c>
      <c r="R705" s="432">
        <v>5</v>
      </c>
      <c r="S705" s="385">
        <f>(O705+O706)/(K705+K706)</f>
      </c>
      <c r="T705" s="432">
        <v>3</v>
      </c>
      <c r="U705" s="386">
        <f>F705/T705</f>
      </c>
      <c r="V705" s="378">
        <f>(F705+500)/T705</f>
      </c>
      <c r="W705" s="436">
        <v>3849.5999999999985</v>
      </c>
      <c r="X705" s="378">
        <f>W705/T705</f>
      </c>
      <c r="Y705" s="385">
        <f>T705/R705</f>
      </c>
      <c r="Z705" s="378">
        <f>W705/F705</f>
      </c>
      <c r="AA705" s="378">
        <f>W705/(F705+500)</f>
      </c>
      <c r="AB705" s="432">
        <v>0</v>
      </c>
      <c r="AC705" s="432">
        <v>0</v>
      </c>
      <c r="AD705" s="385">
        <f>AB705/T705</f>
      </c>
      <c r="AE705" s="378">
        <f>(W705-AC705)/(F705+500)</f>
      </c>
      <c r="AF705" s="378" t="s">
        <v>371</v>
      </c>
    </row>
    <row customHeight="true" ht="22.61904761904762" r="706">
      <c r="A706" s="419"/>
      <c r="B706" s="407"/>
      <c r="C706" s="420"/>
      <c r="D706" s="379" t="s">
        <v>372</v>
      </c>
      <c r="E706" s="382">
        <v>908.22</v>
      </c>
      <c r="F706" s="381"/>
      <c r="G706" s="382">
        <v>10332</v>
      </c>
      <c r="H706" s="382">
        <v>339</v>
      </c>
      <c r="I706" s="383">
        <f t="shared" si="149"/>
      </c>
      <c r="J706" s="368">
        <f t="shared" si="279"/>
      </c>
      <c r="K706" s="382">
        <v>18</v>
      </c>
      <c r="L706" s="368">
        <f t="shared" si="568"/>
      </c>
      <c r="M706" s="382">
        <v>1</v>
      </c>
      <c r="N706" s="384">
        <f t="shared" si="372"/>
      </c>
      <c r="O706" s="382">
        <v>0</v>
      </c>
      <c r="P706" s="384">
        <f t="shared" si="1051"/>
      </c>
      <c r="Q706" s="385"/>
      <c r="R706" s="432"/>
      <c r="S706" s="385"/>
      <c r="T706" s="432"/>
      <c r="U706" s="386"/>
      <c r="V706" s="378"/>
      <c r="W706" s="436"/>
      <c r="X706" s="378"/>
      <c r="Y706" s="385"/>
      <c r="Z706" s="378"/>
      <c r="AA706" s="378"/>
      <c r="AB706" s="432"/>
      <c r="AC706" s="432"/>
      <c r="AD706" s="385"/>
      <c r="AE706" s="378"/>
      <c r="AF706" s="421" t="s">
        <v>373</v>
      </c>
    </row>
    <row customHeight="true" ht="22.61904761904762" r="707">
      <c r="A707" s="419"/>
      <c r="B707" s="407" t="s">
        <v>385</v>
      </c>
      <c r="C707" s="420" t="s">
        <v>405</v>
      </c>
      <c r="D707" s="379" t="s">
        <v>370</v>
      </c>
      <c r="E707" s="382">
        <v>17.71</v>
      </c>
      <c r="F707" s="381">
        <f>E707+E708</f>
      </c>
      <c r="G707" s="382">
        <v>291</v>
      </c>
      <c r="H707" s="382">
        <v>47</v>
      </c>
      <c r="I707" s="383">
        <f t="shared" si="149"/>
      </c>
      <c r="J707" s="368">
        <f t="shared" si="279"/>
      </c>
      <c r="K707" s="382">
        <v>0</v>
      </c>
      <c r="L707" s="368">
        <f t="shared" si="568"/>
      </c>
      <c r="M707" s="382">
        <v>0</v>
      </c>
      <c r="N707" s="384">
        <f t="shared" si="372"/>
      </c>
      <c r="O707" s="382">
        <v>0</v>
      </c>
      <c r="P707" s="384">
        <f t="shared" si="1051"/>
      </c>
      <c r="Q707" s="385">
        <f>(M707+M708)/(O707+O708)</f>
      </c>
      <c r="R707" s="432">
        <v>0</v>
      </c>
      <c r="S707" s="385">
        <f>(O707+O708)/(K707+K708)</f>
      </c>
      <c r="T707" s="432">
        <v>0</v>
      </c>
      <c r="U707" s="386">
        <f>F707/T707</f>
      </c>
      <c r="V707" s="378">
        <f>(F707+500)/T707</f>
      </c>
      <c r="W707" s="436">
        <v>0</v>
      </c>
      <c r="X707" s="378">
        <f>W707/T707</f>
      </c>
      <c r="Y707" s="385">
        <f>T707/R707</f>
      </c>
      <c r="Z707" s="378">
        <f>W707/F707</f>
      </c>
      <c r="AA707" s="378">
        <f>W707/(F707+500)</f>
      </c>
      <c r="AB707" s="432">
        <v>0</v>
      </c>
      <c r="AC707" s="432">
        <v>0</v>
      </c>
      <c r="AD707" s="385">
        <f>AB707/T707</f>
      </c>
      <c r="AE707" s="378">
        <f>(W707-AC707)/(F707+500)</f>
      </c>
      <c r="AF707" s="378" t="s">
        <v>371</v>
      </c>
    </row>
    <row customHeight="true" ht="22.61904761904762" r="708">
      <c r="A708" s="419"/>
      <c r="B708" s="407"/>
      <c r="C708" s="420"/>
      <c r="D708" s="379" t="s">
        <v>372</v>
      </c>
      <c r="E708" s="380">
        <v>762.18</v>
      </c>
      <c r="F708" s="381"/>
      <c r="G708" s="382">
        <v>10260</v>
      </c>
      <c r="H708" s="382">
        <v>285</v>
      </c>
      <c r="I708" s="383">
        <f t="shared" si="149"/>
      </c>
      <c r="J708" s="368">
        <f t="shared" si="279"/>
      </c>
      <c r="K708" s="382">
        <v>10</v>
      </c>
      <c r="L708" s="368">
        <f t="shared" si="568"/>
      </c>
      <c r="M708" s="382">
        <v>0</v>
      </c>
      <c r="N708" s="384">
        <f t="shared" si="372"/>
      </c>
      <c r="O708" s="382">
        <v>0</v>
      </c>
      <c r="P708" s="384">
        <f t="shared" si="1051"/>
      </c>
      <c r="Q708" s="385"/>
      <c r="R708" s="432"/>
      <c r="S708" s="385"/>
      <c r="T708" s="432"/>
      <c r="U708" s="386"/>
      <c r="V708" s="378"/>
      <c r="W708" s="436"/>
      <c r="X708" s="378"/>
      <c r="Y708" s="385"/>
      <c r="Z708" s="378"/>
      <c r="AA708" s="378"/>
      <c r="AB708" s="432"/>
      <c r="AC708" s="432"/>
      <c r="AD708" s="385"/>
      <c r="AE708" s="378"/>
      <c r="AF708" s="421" t="s">
        <v>373</v>
      </c>
    </row>
    <row customHeight="true" ht="22.61904761904762" r="709">
      <c r="A709" s="419"/>
      <c r="B709" s="370" t="s">
        <v>378</v>
      </c>
      <c r="C709" s="370"/>
      <c r="D709" s="370"/>
      <c r="E709" s="366">
        <f>SUM(E699:E708)</f>
      </c>
      <c r="F709" s="366">
        <f>SUM(F699:F708)</f>
      </c>
      <c r="G709" s="366">
        <f>SUM(G699:G708)</f>
      </c>
      <c r="H709" s="366">
        <f>SUM(H699:H708)</f>
      </c>
      <c r="I709" s="371">
        <f t="shared" si="149"/>
      </c>
      <c r="J709" s="367">
        <f t="shared" si="279"/>
      </c>
      <c r="K709" s="366">
        <f>SUM(K699:K708)</f>
      </c>
      <c r="L709" s="367">
        <f t="shared" si="568"/>
      </c>
      <c r="M709" s="366">
        <f>SUM(M699:M708)</f>
      </c>
      <c r="N709" s="372">
        <f t="shared" si="372"/>
      </c>
      <c r="O709" s="366">
        <f>SUM(O699:O708)</f>
      </c>
      <c r="P709" s="372">
        <f t="shared" si="1051"/>
      </c>
      <c r="Q709" s="373">
        <f>M709/O709</f>
      </c>
      <c r="R709" s="366">
        <f>SUM(R699:R708)</f>
      </c>
      <c r="S709" s="373">
        <f>(O709+O709)/(K709+K709)</f>
      </c>
      <c r="T709" s="366">
        <f>SUM(T699:T708)</f>
      </c>
      <c r="U709" s="374">
        <f t="shared" ref="U709:U710" si="71">F709/T709</f>
      </c>
      <c r="V709" s="375">
        <f>(F709+5*500)/T709</f>
      </c>
      <c r="W709" s="367">
        <f>SUM(W699:W708)</f>
      </c>
      <c r="X709" s="376">
        <f t="shared" ref="X709:X710" si="705">W709/T709</f>
      </c>
      <c r="Y709" s="373">
        <f t="shared" ref="Y709:Y710" si="839">T709/R709</f>
      </c>
      <c r="Z709" s="375">
        <f t="shared" ref="Z709:Z710" si="973">W709/F709</f>
      </c>
      <c r="AA709" s="375">
        <f>W709/(F709+COUNT(W699:W708)*500)</f>
      </c>
      <c r="AB709" s="366">
        <f>SUM(AB699:AB708)</f>
      </c>
      <c r="AC709" s="366">
        <f>SUM(AC699:AC708)</f>
      </c>
      <c r="AD709" s="373">
        <f t="shared" ref="AD709:AD710" si="490">AB709/T709</f>
      </c>
      <c r="AE709" s="377">
        <f>(W709-AC709)/(F709+COUNT(W699:W708))</f>
      </c>
      <c r="AF709" s="378"/>
    </row>
    <row customHeight="true" ht="22.61904761904762" r="710">
      <c r="A710" s="419"/>
      <c r="B710" s="407" t="s">
        <v>386</v>
      </c>
      <c r="C710" s="420" t="s">
        <v>396</v>
      </c>
      <c r="D710" s="379" t="s">
        <v>370</v>
      </c>
      <c r="E710" s="382">
        <v>48.35</v>
      </c>
      <c r="F710" s="381">
        <f>E710+E711</f>
      </c>
      <c r="G710" s="382">
        <v>326</v>
      </c>
      <c r="H710" s="382">
        <v>50</v>
      </c>
      <c r="I710" s="383">
        <f t="shared" si="149"/>
      </c>
      <c r="J710" s="368">
        <f t="shared" si="279"/>
      </c>
      <c r="K710" s="382">
        <v>2</v>
      </c>
      <c r="L710" s="368">
        <f t="shared" si="568"/>
      </c>
      <c r="M710" s="382">
        <v>0</v>
      </c>
      <c r="N710" s="384">
        <f t="shared" si="372"/>
      </c>
      <c r="O710" s="382">
        <v>0</v>
      </c>
      <c r="P710" s="384">
        <f t="shared" si="1051"/>
      </c>
      <c r="Q710" s="385">
        <f>(M710+M711)/(O710+O711)</f>
      </c>
      <c r="R710" s="432">
        <v>3</v>
      </c>
      <c r="S710" s="385">
        <f>(O710+O711)/(K710+K711)</f>
      </c>
      <c r="T710" s="432">
        <v>1</v>
      </c>
      <c r="U710" s="386">
        <f t="shared" si="71"/>
      </c>
      <c r="V710" s="378">
        <f>(F710+500)/T710</f>
      </c>
      <c r="W710" s="436">
        <v>178.8000000000029</v>
      </c>
      <c r="X710" s="378">
        <f t="shared" si="705"/>
      </c>
      <c r="Y710" s="385">
        <f t="shared" si="839"/>
      </c>
      <c r="Z710" s="378">
        <f t="shared" si="973"/>
      </c>
      <c r="AA710" s="378">
        <f>W710/(F710+500)</f>
      </c>
      <c r="AB710" s="432">
        <v>0</v>
      </c>
      <c r="AC710" s="432">
        <v>0</v>
      </c>
      <c r="AD710" s="385">
        <f t="shared" si="490"/>
      </c>
      <c r="AE710" s="378">
        <f>(W710-AC710)/(F710+500)</f>
      </c>
      <c r="AF710" s="378" t="s">
        <v>387</v>
      </c>
    </row>
    <row customHeight="true" ht="22.61904761904762" r="711">
      <c r="A711" s="419"/>
      <c r="B711" s="407"/>
      <c r="C711" s="420"/>
      <c r="D711" s="379" t="s">
        <v>372</v>
      </c>
      <c r="E711" s="382">
        <v>848.53</v>
      </c>
      <c r="F711" s="381"/>
      <c r="G711" s="382">
        <v>8654</v>
      </c>
      <c r="H711" s="382">
        <v>254</v>
      </c>
      <c r="I711" s="383">
        <f t="shared" si="149"/>
      </c>
      <c r="J711" s="368">
        <f t="shared" si="279"/>
      </c>
      <c r="K711" s="382">
        <v>16</v>
      </c>
      <c r="L711" s="368">
        <f t="shared" si="568"/>
      </c>
      <c r="M711" s="382">
        <v>0</v>
      </c>
      <c r="N711" s="384">
        <f t="shared" si="372"/>
      </c>
      <c r="O711" s="382">
        <v>0</v>
      </c>
      <c r="P711" s="384">
        <f t="shared" si="1051"/>
      </c>
      <c r="Q711" s="385"/>
      <c r="R711" s="432"/>
      <c r="S711" s="385"/>
      <c r="T711" s="432"/>
      <c r="U711" s="386"/>
      <c r="V711" s="378"/>
      <c r="W711" s="436"/>
      <c r="X711" s="378"/>
      <c r="Y711" s="385"/>
      <c r="Z711" s="378"/>
      <c r="AA711" s="378"/>
      <c r="AB711" s="432"/>
      <c r="AC711" s="432"/>
      <c r="AD711" s="385"/>
      <c r="AE711" s="378"/>
      <c r="AF711" s="421" t="s">
        <v>403</v>
      </c>
    </row>
    <row customHeight="true" ht="22.61904761904762" r="712">
      <c r="A712" s="419"/>
      <c r="B712" s="407" t="s">
        <v>389</v>
      </c>
      <c r="C712" s="420" t="s">
        <v>396</v>
      </c>
      <c r="D712" s="379" t="s">
        <v>370</v>
      </c>
      <c r="E712" s="382">
        <v>19.08</v>
      </c>
      <c r="F712" s="381">
        <f>E712+E713</f>
      </c>
      <c r="G712" s="382">
        <v>316</v>
      </c>
      <c r="H712" s="382">
        <v>46</v>
      </c>
      <c r="I712" s="383">
        <f t="shared" si="149"/>
      </c>
      <c r="J712" s="383">
        <f t="shared" ref="J712:J713" si="184">I712/H712</f>
      </c>
      <c r="K712" s="382">
        <v>0</v>
      </c>
      <c r="L712" s="368">
        <f t="shared" si="568"/>
      </c>
      <c r="M712" s="382">
        <v>0</v>
      </c>
      <c r="N712" s="384">
        <f t="shared" si="372"/>
      </c>
      <c r="O712" s="382">
        <v>0</v>
      </c>
      <c r="P712" s="384">
        <f t="shared" si="1051"/>
      </c>
      <c r="Q712" s="385">
        <f>(M712+M713)/(O712+O713)</f>
      </c>
      <c r="R712" s="432">
        <v>6</v>
      </c>
      <c r="S712" s="385">
        <f>(O712+O713)/(K712+K713)</f>
      </c>
      <c r="T712" s="432">
        <v>3</v>
      </c>
      <c r="U712" s="386">
        <f>F712/T712</f>
      </c>
      <c r="V712" s="378">
        <f>(F712+500)/T712</f>
      </c>
      <c r="W712" s="436">
        <v>3151.199999999997</v>
      </c>
      <c r="X712" s="378">
        <f>W712/T712</f>
      </c>
      <c r="Y712" s="385">
        <f>T712/R712</f>
      </c>
      <c r="Z712" s="378">
        <f>W712/F712</f>
      </c>
      <c r="AA712" s="378">
        <f>W712/(F712+500)</f>
      </c>
      <c r="AB712" s="432">
        <v>1</v>
      </c>
      <c r="AC712" s="434">
        <v>1344</v>
      </c>
      <c r="AD712" s="385">
        <f>AB712/T712</f>
      </c>
      <c r="AE712" s="378">
        <f>(W712-AC712)/(F712+500)</f>
      </c>
      <c r="AF712" s="378" t="s">
        <v>387</v>
      </c>
    </row>
    <row customHeight="true" ht="22.61904761904762" r="713">
      <c r="A713" s="419"/>
      <c r="B713" s="407"/>
      <c r="C713" s="420"/>
      <c r="D713" s="379" t="s">
        <v>372</v>
      </c>
      <c r="E713" s="382">
        <v>855.25</v>
      </c>
      <c r="F713" s="381"/>
      <c r="G713" s="382">
        <v>8667</v>
      </c>
      <c r="H713" s="382">
        <v>230</v>
      </c>
      <c r="I713" s="383">
        <f t="shared" si="149"/>
      </c>
      <c r="J713" s="383">
        <f t="shared" si="184"/>
      </c>
      <c r="K713" s="382">
        <v>19</v>
      </c>
      <c r="L713" s="368">
        <f t="shared" si="568"/>
      </c>
      <c r="M713" s="382">
        <v>2</v>
      </c>
      <c r="N713" s="384">
        <f t="shared" si="372"/>
      </c>
      <c r="O713" s="382">
        <v>0</v>
      </c>
      <c r="P713" s="384">
        <f t="shared" si="1051"/>
      </c>
      <c r="Q713" s="385"/>
      <c r="R713" s="432"/>
      <c r="S713" s="385"/>
      <c r="T713" s="432"/>
      <c r="U713" s="386"/>
      <c r="V713" s="378"/>
      <c r="W713" s="436"/>
      <c r="X713" s="378"/>
      <c r="Y713" s="385"/>
      <c r="Z713" s="378"/>
      <c r="AA713" s="378"/>
      <c r="AB713" s="432"/>
      <c r="AC713" s="434"/>
      <c r="AD713" s="385"/>
      <c r="AE713" s="378"/>
      <c r="AF713" s="421" t="s">
        <v>403</v>
      </c>
    </row>
    <row customHeight="true" ht="22.61904761904762" r="714">
      <c r="A714" s="419"/>
      <c r="B714" s="407" t="s">
        <v>390</v>
      </c>
      <c r="C714" s="420" t="s">
        <v>396</v>
      </c>
      <c r="D714" s="379" t="s">
        <v>370</v>
      </c>
      <c r="E714" s="382">
        <v>34.74</v>
      </c>
      <c r="F714" s="381">
        <f>E714+E715</f>
      </c>
      <c r="G714" s="382">
        <v>287</v>
      </c>
      <c r="H714" s="382">
        <v>38</v>
      </c>
      <c r="I714" s="383">
        <f t="shared" si="149"/>
      </c>
      <c r="J714" s="368">
        <f t="shared" ref="J714:J715" si="280">(E714/G714)*1000</f>
      </c>
      <c r="K714" s="382">
        <v>0</v>
      </c>
      <c r="L714" s="368">
        <f t="shared" si="568"/>
      </c>
      <c r="M714" s="382">
        <v>0</v>
      </c>
      <c r="N714" s="384">
        <f t="shared" si="372"/>
      </c>
      <c r="O714" s="382">
        <v>0</v>
      </c>
      <c r="P714" s="384">
        <f t="shared" si="1051"/>
      </c>
      <c r="Q714" s="385">
        <f>(M714+M715)/(O714+O715)</f>
      </c>
      <c r="R714" s="432">
        <v>1</v>
      </c>
      <c r="S714" s="385">
        <f>(O714+O715)/(K714+K715)</f>
      </c>
      <c r="T714" s="432">
        <v>0</v>
      </c>
      <c r="U714" s="386">
        <f>F714/T714</f>
      </c>
      <c r="V714" s="378">
        <f>(F714+500)/T714</f>
      </c>
      <c r="W714" s="436">
        <v>0</v>
      </c>
      <c r="X714" s="378">
        <f>W714/T714</f>
      </c>
      <c r="Y714" s="385">
        <f>T714/R714</f>
      </c>
      <c r="Z714" s="378">
        <f>W714/F714</f>
      </c>
      <c r="AA714" s="378">
        <f>W714/(F714+500)</f>
      </c>
      <c r="AB714" s="432">
        <v>0</v>
      </c>
      <c r="AC714" s="432">
        <v>0</v>
      </c>
      <c r="AD714" s="385">
        <f>AB714/T714</f>
      </c>
      <c r="AE714" s="378">
        <f>(W714-AC714)/(F714+500)</f>
      </c>
      <c r="AF714" s="378" t="s">
        <v>387</v>
      </c>
    </row>
    <row customHeight="true" ht="22.61904761904762" r="715">
      <c r="A715" s="419"/>
      <c r="B715" s="407"/>
      <c r="C715" s="420"/>
      <c r="D715" s="379" t="s">
        <v>372</v>
      </c>
      <c r="E715" s="380">
        <v>614.52</v>
      </c>
      <c r="F715" s="381"/>
      <c r="G715" s="382">
        <v>5762</v>
      </c>
      <c r="H715" s="382">
        <v>189</v>
      </c>
      <c r="I715" s="383">
        <f t="shared" si="149"/>
      </c>
      <c r="J715" s="368">
        <f t="shared" si="280"/>
      </c>
      <c r="K715" s="382">
        <v>8</v>
      </c>
      <c r="L715" s="368">
        <f t="shared" si="568"/>
      </c>
      <c r="M715" s="382">
        <v>0</v>
      </c>
      <c r="N715" s="384">
        <f t="shared" si="372"/>
      </c>
      <c r="O715" s="382">
        <v>0</v>
      </c>
      <c r="P715" s="384">
        <f t="shared" si="1051"/>
      </c>
      <c r="Q715" s="385"/>
      <c r="R715" s="432"/>
      <c r="S715" s="385"/>
      <c r="T715" s="432"/>
      <c r="U715" s="386"/>
      <c r="V715" s="378"/>
      <c r="W715" s="436"/>
      <c r="X715" s="378"/>
      <c r="Y715" s="385"/>
      <c r="Z715" s="378"/>
      <c r="AA715" s="378"/>
      <c r="AB715" s="432"/>
      <c r="AC715" s="432"/>
      <c r="AD715" s="385"/>
      <c r="AE715" s="378"/>
      <c r="AF715" s="421" t="s">
        <v>403</v>
      </c>
    </row>
    <row customHeight="true" ht="22.61904761904762" r="716">
      <c r="A716" s="419"/>
      <c r="B716" s="407" t="s">
        <v>392</v>
      </c>
      <c r="C716" s="420" t="s">
        <v>396</v>
      </c>
      <c r="D716" s="379" t="s">
        <v>370</v>
      </c>
      <c r="E716" s="382">
        <v>16.11</v>
      </c>
      <c r="F716" s="381">
        <f>E716+E717</f>
      </c>
      <c r="G716" s="382">
        <v>256</v>
      </c>
      <c r="H716" s="382">
        <v>32</v>
      </c>
      <c r="I716" s="383">
        <f t="shared" si="149"/>
      </c>
      <c r="J716" s="383">
        <f t="shared" ref="J716:J717" si="185">I716/H716</f>
      </c>
      <c r="K716" s="382">
        <v>0</v>
      </c>
      <c r="L716" s="368">
        <f t="shared" si="568"/>
      </c>
      <c r="M716" s="382">
        <v>0</v>
      </c>
      <c r="N716" s="384">
        <f t="shared" si="372"/>
      </c>
      <c r="O716" s="382">
        <v>0</v>
      </c>
      <c r="P716" s="384">
        <f t="shared" si="1051"/>
      </c>
      <c r="Q716" s="385">
        <f>(M716+M717)/(O716+O717)</f>
      </c>
      <c r="R716" s="432">
        <v>1</v>
      </c>
      <c r="S716" s="385">
        <f>(O716+O717)/(K716+K717)</f>
      </c>
      <c r="T716" s="432">
        <v>1</v>
      </c>
      <c r="U716" s="386">
        <f>F716/T716</f>
      </c>
      <c r="V716" s="378">
        <f>(F716+500)/T716</f>
      </c>
      <c r="W716" s="386">
        <v>2592</v>
      </c>
      <c r="X716" s="378">
        <f>W716/T716</f>
      </c>
      <c r="Y716" s="385">
        <f>T716/R716</f>
      </c>
      <c r="Z716" s="378">
        <f>W716/F716</f>
      </c>
      <c r="AA716" s="378">
        <f>W716/(F716+500)</f>
      </c>
      <c r="AB716" s="432">
        <v>0</v>
      </c>
      <c r="AC716" s="432">
        <v>0</v>
      </c>
      <c r="AD716" s="385">
        <f>AB716/T716</f>
      </c>
      <c r="AE716" s="378">
        <f>(W716-AC716)/(F716+500)</f>
      </c>
      <c r="AF716" s="378" t="s">
        <v>387</v>
      </c>
    </row>
    <row customHeight="true" ht="22.61904761904762" r="717">
      <c r="A717" s="419"/>
      <c r="B717" s="407"/>
      <c r="C717" s="420"/>
      <c r="D717" s="379" t="s">
        <v>372</v>
      </c>
      <c r="E717" s="382">
        <v>580.84</v>
      </c>
      <c r="F717" s="381"/>
      <c r="G717" s="382">
        <v>5651</v>
      </c>
      <c r="H717" s="382">
        <v>164</v>
      </c>
      <c r="I717" s="383">
        <f t="shared" si="149"/>
      </c>
      <c r="J717" s="383">
        <f t="shared" si="185"/>
      </c>
      <c r="K717" s="382">
        <v>9</v>
      </c>
      <c r="L717" s="368">
        <f t="shared" si="568"/>
      </c>
      <c r="M717" s="382">
        <v>1</v>
      </c>
      <c r="N717" s="384">
        <f t="shared" si="372"/>
      </c>
      <c r="O717" s="382">
        <v>0</v>
      </c>
      <c r="P717" s="384">
        <f t="shared" si="1051"/>
      </c>
      <c r="Q717" s="385"/>
      <c r="R717" s="432"/>
      <c r="S717" s="385"/>
      <c r="T717" s="432"/>
      <c r="U717" s="386"/>
      <c r="V717" s="378"/>
      <c r="W717" s="386"/>
      <c r="X717" s="378"/>
      <c r="Y717" s="385"/>
      <c r="Z717" s="378"/>
      <c r="AA717" s="378"/>
      <c r="AB717" s="432"/>
      <c r="AC717" s="432"/>
      <c r="AD717" s="385"/>
      <c r="AE717" s="378"/>
      <c r="AF717" s="421" t="s">
        <v>403</v>
      </c>
    </row>
    <row customHeight="true" ht="22.61904761904762" r="718">
      <c r="A718" s="419"/>
      <c r="B718" s="407" t="s">
        <v>393</v>
      </c>
      <c r="C718" s="420" t="s">
        <v>396</v>
      </c>
      <c r="D718" s="379" t="s">
        <v>370</v>
      </c>
      <c r="E718" s="380">
        <v>8.15</v>
      </c>
      <c r="F718" s="381">
        <f>E718+E719</f>
      </c>
      <c r="G718" s="382">
        <v>309</v>
      </c>
      <c r="H718" s="382">
        <v>55</v>
      </c>
      <c r="I718" s="383">
        <f t="shared" si="149"/>
      </c>
      <c r="J718" s="368">
        <f t="shared" ref="J718:J730" si="281">(E718/G718)*1000</f>
      </c>
      <c r="K718" s="382">
        <v>0</v>
      </c>
      <c r="L718" s="368">
        <f t="shared" si="568"/>
      </c>
      <c r="M718" s="382">
        <v>0</v>
      </c>
      <c r="N718" s="384">
        <f t="shared" si="372"/>
      </c>
      <c r="O718" s="382">
        <v>0</v>
      </c>
      <c r="P718" s="384">
        <f t="shared" si="1051"/>
      </c>
      <c r="Q718" s="385">
        <f>(M718+M719)/(O718+O719)</f>
      </c>
      <c r="R718" s="432">
        <v>0</v>
      </c>
      <c r="S718" s="385">
        <f>(O718+O719)/(K718+K719)</f>
      </c>
      <c r="T718" s="432">
        <v>0</v>
      </c>
      <c r="U718" s="386">
        <f>F718/T718</f>
      </c>
      <c r="V718" s="378">
        <f>(F718+500)/T718</f>
      </c>
      <c r="W718" s="436">
        <v>0</v>
      </c>
      <c r="X718" s="378">
        <f>W718/T718</f>
      </c>
      <c r="Y718" s="385">
        <f>T718/R718</f>
      </c>
      <c r="Z718" s="378">
        <f>W718/F718</f>
      </c>
      <c r="AA718" s="378">
        <f>W718/(F718+500)</f>
      </c>
      <c r="AB718" s="432">
        <v>0</v>
      </c>
      <c r="AC718" s="432">
        <v>0</v>
      </c>
      <c r="AD718" s="385">
        <f>AB718/T718</f>
      </c>
      <c r="AE718" s="378">
        <f>(W718-AC718)/(F718+500)</f>
      </c>
      <c r="AF718" s="378" t="s">
        <v>387</v>
      </c>
    </row>
    <row customHeight="true" ht="22.61904761904762" r="719">
      <c r="A719" s="419"/>
      <c r="B719" s="407"/>
      <c r="C719" s="420"/>
      <c r="D719" s="379" t="s">
        <v>372</v>
      </c>
      <c r="E719" s="382">
        <v>909.44</v>
      </c>
      <c r="F719" s="381"/>
      <c r="G719" s="382">
        <v>7378</v>
      </c>
      <c r="H719" s="382">
        <v>245</v>
      </c>
      <c r="I719" s="383">
        <f t="shared" si="149"/>
      </c>
      <c r="J719" s="368">
        <f t="shared" si="281"/>
      </c>
      <c r="K719" s="382">
        <v>13</v>
      </c>
      <c r="L719" s="368">
        <f t="shared" si="568"/>
      </c>
      <c r="M719" s="382">
        <v>0</v>
      </c>
      <c r="N719" s="384">
        <f t="shared" si="372"/>
      </c>
      <c r="O719" s="382">
        <v>0</v>
      </c>
      <c r="P719" s="384">
        <f t="shared" si="1051"/>
      </c>
      <c r="Q719" s="385"/>
      <c r="R719" s="432"/>
      <c r="S719" s="385"/>
      <c r="T719" s="432"/>
      <c r="U719" s="386"/>
      <c r="V719" s="378"/>
      <c r="W719" s="386"/>
      <c r="X719" s="378"/>
      <c r="Y719" s="385"/>
      <c r="Z719" s="378"/>
      <c r="AA719" s="378"/>
      <c r="AB719" s="432"/>
      <c r="AC719" s="432"/>
      <c r="AD719" s="385"/>
      <c r="AE719" s="378"/>
      <c r="AF719" s="421" t="s">
        <v>403</v>
      </c>
    </row>
    <row customHeight="true" ht="22.61904761904762" r="720">
      <c r="A720" s="419"/>
      <c r="B720" s="370" t="s">
        <v>378</v>
      </c>
      <c r="C720" s="370"/>
      <c r="D720" s="370"/>
      <c r="E720" s="366">
        <f>SUM(E710:E719)</f>
      </c>
      <c r="F720" s="366">
        <f>SUM(F710:F719)</f>
      </c>
      <c r="G720" s="366">
        <f>SUM(G710:G719)</f>
      </c>
      <c r="H720" s="366">
        <f>SUM(H710:H719)</f>
      </c>
      <c r="I720" s="371">
        <f t="shared" si="149"/>
      </c>
      <c r="J720" s="367">
        <f t="shared" si="281"/>
      </c>
      <c r="K720" s="366">
        <f>SUM(K710:K719)</f>
      </c>
      <c r="L720" s="367">
        <f t="shared" si="568"/>
      </c>
      <c r="M720" s="366">
        <f>SUM(M710:M719)</f>
      </c>
      <c r="N720" s="372">
        <f t="shared" si="372"/>
      </c>
      <c r="O720" s="366">
        <f>SUM(O710:O719)</f>
      </c>
      <c r="P720" s="372">
        <f t="shared" si="1051"/>
      </c>
      <c r="Q720" s="373">
        <f>M720/O720</f>
      </c>
      <c r="R720" s="366">
        <f>SUM(R710:R719)</f>
      </c>
      <c r="S720" s="373">
        <f>(O720+O720)/(K720+K720)</f>
      </c>
      <c r="T720" s="366">
        <f>SUM(T710:T719)</f>
      </c>
      <c r="U720" s="374">
        <f t="shared" ref="U720:U721" si="72">F720/T720</f>
      </c>
      <c r="V720" s="375">
        <f>(F720+5*500)/T720</f>
      </c>
      <c r="W720" s="367">
        <f>SUM(W710:W719)</f>
      </c>
      <c r="X720" s="376">
        <f t="shared" ref="X720:X721" si="706">W720/T720</f>
      </c>
      <c r="Y720" s="373">
        <f t="shared" ref="Y720:Y721" si="840">T720/R720</f>
      </c>
      <c r="Z720" s="375">
        <f t="shared" ref="Z720:Z721" si="974">W720/F720</f>
      </c>
      <c r="AA720" s="375">
        <f>W720/(F720+COUNT(W710:W719)*500)</f>
      </c>
      <c r="AB720" s="366">
        <f>SUM(AB710:AB719)</f>
      </c>
      <c r="AC720" s="366">
        <f>SUM(AC710:AC719)</f>
      </c>
      <c r="AD720" s="373">
        <f t="shared" ref="AD720:AD721" si="491">AB720/T720</f>
      </c>
      <c r="AE720" s="377">
        <f>(W720-AC720)/(F720+COUNT(W710:W719)*500)</f>
      </c>
      <c r="AF720" s="378"/>
    </row>
    <row customHeight="true" ht="22.61904761904762" r="721">
      <c r="A721" s="419"/>
      <c r="B721" s="422" t="s">
        <v>394</v>
      </c>
      <c r="C721" s="420" t="s">
        <v>391</v>
      </c>
      <c r="D721" s="379" t="s">
        <v>370</v>
      </c>
      <c r="E721" s="382">
        <v>46.94</v>
      </c>
      <c r="F721" s="381">
        <f>E721+E722</f>
      </c>
      <c r="G721" s="382">
        <v>316</v>
      </c>
      <c r="H721" s="382">
        <v>63</v>
      </c>
      <c r="I721" s="383">
        <f t="shared" si="149"/>
      </c>
      <c r="J721" s="368">
        <f t="shared" si="281"/>
      </c>
      <c r="K721" s="382">
        <v>0</v>
      </c>
      <c r="L721" s="368">
        <f t="shared" si="568"/>
      </c>
      <c r="M721" s="382">
        <v>0</v>
      </c>
      <c r="N721" s="384">
        <f t="shared" si="372"/>
      </c>
      <c r="O721" s="382">
        <v>0</v>
      </c>
      <c r="P721" s="384">
        <f t="shared" si="1051"/>
      </c>
      <c r="Q721" s="385">
        <f>(M721+M722)/(O721+O722)</f>
      </c>
      <c r="R721" s="432">
        <v>0</v>
      </c>
      <c r="S721" s="385">
        <f>(O721+O722)/(K721+K722)</f>
      </c>
      <c r="T721" s="432">
        <v>0</v>
      </c>
      <c r="U721" s="386">
        <f t="shared" si="72"/>
      </c>
      <c r="V721" s="378">
        <f>(F721+500)/T721</f>
      </c>
      <c r="W721" s="436">
        <v>0</v>
      </c>
      <c r="X721" s="378">
        <f t="shared" si="706"/>
      </c>
      <c r="Y721" s="385">
        <f t="shared" si="840"/>
      </c>
      <c r="Z721" s="378">
        <f t="shared" si="974"/>
      </c>
      <c r="AA721" s="378">
        <f>W721/(F721+500)</f>
      </c>
      <c r="AB721" s="432">
        <v>0</v>
      </c>
      <c r="AC721" s="432">
        <v>0</v>
      </c>
      <c r="AD721" s="385">
        <f t="shared" si="491"/>
      </c>
      <c r="AE721" s="378">
        <f>(W721-AC721)/(F721+500)</f>
      </c>
      <c r="AF721" s="378" t="s">
        <v>387</v>
      </c>
    </row>
    <row customHeight="true" ht="22.61904761904762" r="722">
      <c r="A722" s="419"/>
      <c r="B722" s="422"/>
      <c r="C722" s="420"/>
      <c r="D722" s="379" t="s">
        <v>372</v>
      </c>
      <c r="E722" s="382">
        <v>884.83</v>
      </c>
      <c r="F722" s="381"/>
      <c r="G722" s="382">
        <v>9502</v>
      </c>
      <c r="H722" s="382">
        <v>284</v>
      </c>
      <c r="I722" s="383">
        <f t="shared" si="149"/>
      </c>
      <c r="J722" s="368">
        <f t="shared" si="281"/>
      </c>
      <c r="K722" s="382">
        <v>9</v>
      </c>
      <c r="L722" s="368">
        <f t="shared" si="568"/>
      </c>
      <c r="M722" s="382">
        <v>0</v>
      </c>
      <c r="N722" s="384">
        <f t="shared" si="372"/>
      </c>
      <c r="O722" s="382">
        <v>0</v>
      </c>
      <c r="P722" s="384">
        <f t="shared" si="1051"/>
      </c>
      <c r="Q722" s="385"/>
      <c r="R722" s="432"/>
      <c r="S722" s="385"/>
      <c r="T722" s="432"/>
      <c r="U722" s="386"/>
      <c r="V722" s="378"/>
      <c r="W722" s="386"/>
      <c r="X722" s="378"/>
      <c r="Y722" s="385"/>
      <c r="Z722" s="378"/>
      <c r="AA722" s="378"/>
      <c r="AB722" s="432"/>
      <c r="AC722" s="432"/>
      <c r="AD722" s="385"/>
      <c r="AE722" s="378"/>
      <c r="AF722" s="421" t="s">
        <v>403</v>
      </c>
    </row>
    <row customHeight="true" ht="22.61904761904762" r="723">
      <c r="A723" s="419"/>
      <c r="B723" s="422" t="s">
        <v>395</v>
      </c>
      <c r="C723" s="420" t="s">
        <v>391</v>
      </c>
      <c r="D723" s="379" t="s">
        <v>370</v>
      </c>
      <c r="E723" s="382">
        <v>19.43</v>
      </c>
      <c r="F723" s="381">
        <f>E723+E724</f>
      </c>
      <c r="G723" s="382">
        <v>243</v>
      </c>
      <c r="H723" s="382">
        <v>42</v>
      </c>
      <c r="I723" s="383">
        <f t="shared" si="149"/>
      </c>
      <c r="J723" s="368">
        <f t="shared" si="281"/>
      </c>
      <c r="K723" s="382">
        <v>0</v>
      </c>
      <c r="L723" s="368">
        <f t="shared" si="568"/>
      </c>
      <c r="M723" s="382">
        <v>0</v>
      </c>
      <c r="N723" s="384">
        <f t="shared" si="372"/>
      </c>
      <c r="O723" s="382">
        <v>0</v>
      </c>
      <c r="P723" s="384">
        <f t="shared" si="1051"/>
      </c>
      <c r="Q723" s="385">
        <f>(M723+M724)/(O723+O724)</f>
      </c>
      <c r="R723" s="432">
        <v>1</v>
      </c>
      <c r="S723" s="385">
        <f>(O723+O724)/(K723+K724)</f>
      </c>
      <c r="T723" s="432">
        <v>1</v>
      </c>
      <c r="U723" s="386">
        <f>F723/T723</f>
      </c>
      <c r="V723" s="378">
        <f>(F723+500)/T723</f>
      </c>
      <c r="W723" s="436">
        <v>326.40000000000146</v>
      </c>
      <c r="X723" s="378">
        <f>W723/T723</f>
      </c>
      <c r="Y723" s="385">
        <f>T723/R723</f>
      </c>
      <c r="Z723" s="378">
        <f>W723/F723</f>
      </c>
      <c r="AA723" s="378">
        <f>W723/(F723+500)</f>
      </c>
      <c r="AB723" s="432">
        <v>0</v>
      </c>
      <c r="AC723" s="432">
        <v>0</v>
      </c>
      <c r="AD723" s="385">
        <f>AB723/T723</f>
      </c>
      <c r="AE723" s="378">
        <f>(W723-AC723)/(F723+500)</f>
      </c>
      <c r="AF723" s="378" t="s">
        <v>387</v>
      </c>
    </row>
    <row customHeight="true" ht="22.61904761904762" r="724">
      <c r="A724" s="419"/>
      <c r="B724" s="422"/>
      <c r="C724" s="420"/>
      <c r="D724" s="379" t="s">
        <v>372</v>
      </c>
      <c r="E724" s="382">
        <v>909.75</v>
      </c>
      <c r="F724" s="381"/>
      <c r="G724" s="382">
        <v>9626</v>
      </c>
      <c r="H724" s="382">
        <v>293</v>
      </c>
      <c r="I724" s="383">
        <f t="shared" si="149"/>
      </c>
      <c r="J724" s="368">
        <f t="shared" si="281"/>
      </c>
      <c r="K724" s="382">
        <v>11</v>
      </c>
      <c r="L724" s="368">
        <f t="shared" si="568"/>
      </c>
      <c r="M724" s="382">
        <v>1</v>
      </c>
      <c r="N724" s="384">
        <f t="shared" si="372"/>
      </c>
      <c r="O724" s="382">
        <v>0</v>
      </c>
      <c r="P724" s="384">
        <f t="shared" si="1051"/>
      </c>
      <c r="Q724" s="385"/>
      <c r="R724" s="432"/>
      <c r="S724" s="385"/>
      <c r="T724" s="432"/>
      <c r="U724" s="386"/>
      <c r="V724" s="378"/>
      <c r="W724" s="436"/>
      <c r="X724" s="378"/>
      <c r="Y724" s="385"/>
      <c r="Z724" s="378"/>
      <c r="AA724" s="378"/>
      <c r="AB724" s="432"/>
      <c r="AC724" s="432"/>
      <c r="AD724" s="385"/>
      <c r="AE724" s="378"/>
      <c r="AF724" s="421" t="s">
        <v>403</v>
      </c>
    </row>
    <row customHeight="true" ht="22.61904761904762" r="725">
      <c r="A725" s="419"/>
      <c r="B725" s="407" t="s">
        <v>397</v>
      </c>
      <c r="C725" s="420" t="s">
        <v>391</v>
      </c>
      <c r="D725" s="379" t="s">
        <v>370</v>
      </c>
      <c r="E725" s="382">
        <v>21.21</v>
      </c>
      <c r="F725" s="381">
        <f>E725+E726</f>
      </c>
      <c r="G725" s="382">
        <v>352</v>
      </c>
      <c r="H725" s="382">
        <v>80</v>
      </c>
      <c r="I725" s="383">
        <f t="shared" si="149"/>
      </c>
      <c r="J725" s="368">
        <f t="shared" si="281"/>
      </c>
      <c r="K725" s="382">
        <v>1</v>
      </c>
      <c r="L725" s="368">
        <f t="shared" si="568"/>
      </c>
      <c r="M725" s="382">
        <v>0</v>
      </c>
      <c r="N725" s="384">
        <f t="shared" si="372"/>
      </c>
      <c r="O725" s="382">
        <v>0</v>
      </c>
      <c r="P725" s="384">
        <f t="shared" si="1051"/>
      </c>
      <c r="Q725" s="385">
        <f>(M725+M726)/(O725+O726)</f>
      </c>
      <c r="R725" s="432">
        <v>3</v>
      </c>
      <c r="S725" s="385">
        <f>(O725+O726)/(K725+K726)</f>
      </c>
      <c r="T725" s="432">
        <v>2</v>
      </c>
      <c r="U725" s="386">
        <f>F725/T725</f>
      </c>
      <c r="V725" s="378">
        <f>(F725+500)/T725</f>
      </c>
      <c r="W725" s="436">
        <v>2088</v>
      </c>
      <c r="X725" s="378">
        <f>W725/T725</f>
      </c>
      <c r="Y725" s="385">
        <f>T725/R725</f>
      </c>
      <c r="Z725" s="378">
        <f>W725/F725</f>
      </c>
      <c r="AA725" s="378">
        <f>W725/(F725+500)</f>
      </c>
      <c r="AB725" s="432">
        <v>1</v>
      </c>
      <c r="AC725" s="432">
        <v>396</v>
      </c>
      <c r="AD725" s="385">
        <f>AB725/T725</f>
      </c>
      <c r="AE725" s="378">
        <f>(W725-AC725)/(F725+500)</f>
      </c>
      <c r="AF725" s="378" t="s">
        <v>387</v>
      </c>
    </row>
    <row customHeight="true" ht="22.61904761904762" r="726">
      <c r="A726" s="419"/>
      <c r="B726" s="407"/>
      <c r="C726" s="420"/>
      <c r="D726" s="379" t="s">
        <v>372</v>
      </c>
      <c r="E726" s="382">
        <v>1086.43</v>
      </c>
      <c r="F726" s="381"/>
      <c r="G726" s="382">
        <v>10943</v>
      </c>
      <c r="H726" s="382">
        <v>434</v>
      </c>
      <c r="I726" s="383">
        <f t="shared" si="149"/>
      </c>
      <c r="J726" s="368">
        <f t="shared" si="281"/>
      </c>
      <c r="K726" s="382">
        <v>27</v>
      </c>
      <c r="L726" s="368">
        <f t="shared" si="568"/>
      </c>
      <c r="M726" s="382">
        <v>1</v>
      </c>
      <c r="N726" s="384">
        <f t="shared" si="372"/>
      </c>
      <c r="O726" s="382">
        <v>0</v>
      </c>
      <c r="P726" s="384">
        <f t="shared" si="1051"/>
      </c>
      <c r="Q726" s="385"/>
      <c r="R726" s="432"/>
      <c r="S726" s="385"/>
      <c r="T726" s="432"/>
      <c r="U726" s="386"/>
      <c r="V726" s="378"/>
      <c r="W726" s="436"/>
      <c r="X726" s="378"/>
      <c r="Y726" s="385"/>
      <c r="Z726" s="378"/>
      <c r="AA726" s="378"/>
      <c r="AB726" s="432"/>
      <c r="AC726" s="432"/>
      <c r="AD726" s="385"/>
      <c r="AE726" s="378"/>
      <c r="AF726" s="421" t="s">
        <v>403</v>
      </c>
    </row>
    <row customHeight="true" ht="22.61904761904762" r="727">
      <c r="A727" s="419"/>
      <c r="B727" s="407" t="s">
        <v>398</v>
      </c>
      <c r="C727" s="420" t="s">
        <v>391</v>
      </c>
      <c r="D727" s="379" t="s">
        <v>370</v>
      </c>
      <c r="E727" s="382">
        <v>133.05</v>
      </c>
      <c r="F727" s="381">
        <f>E727+E728</f>
      </c>
      <c r="G727" s="382">
        <v>454</v>
      </c>
      <c r="H727" s="382">
        <v>68</v>
      </c>
      <c r="I727" s="383">
        <f t="shared" si="149"/>
      </c>
      <c r="J727" s="368">
        <f t="shared" si="281"/>
      </c>
      <c r="K727" s="382">
        <v>4</v>
      </c>
      <c r="L727" s="368">
        <f t="shared" si="568"/>
      </c>
      <c r="M727" s="382">
        <v>0</v>
      </c>
      <c r="N727" s="384">
        <f t="shared" si="372"/>
      </c>
      <c r="O727" s="382">
        <v>0</v>
      </c>
      <c r="P727" s="384">
        <f t="shared" si="1051"/>
      </c>
      <c r="Q727" s="385">
        <f>(M727+M728)/(O727+O728)</f>
      </c>
      <c r="R727" s="432">
        <v>3</v>
      </c>
      <c r="S727" s="385">
        <f>(O727+O728)/(K727+K728)</f>
      </c>
      <c r="T727" s="432">
        <v>1</v>
      </c>
      <c r="U727" s="386">
        <f>F727/T727</f>
      </c>
      <c r="V727" s="378">
        <f>(F727+500)/T727</f>
      </c>
      <c r="W727" s="386">
        <v>2088</v>
      </c>
      <c r="X727" s="378">
        <f>W727/T727</f>
      </c>
      <c r="Y727" s="385">
        <f>T727/R727</f>
      </c>
      <c r="Z727" s="378">
        <f>W727/F727</f>
      </c>
      <c r="AA727" s="378">
        <f>W727/(F727+500)</f>
      </c>
      <c r="AB727" s="432">
        <v>0</v>
      </c>
      <c r="AC727" s="432">
        <v>0</v>
      </c>
      <c r="AD727" s="385">
        <f>AB727/T727</f>
      </c>
      <c r="AE727" s="378">
        <f>(W727-AC727)/(F727+500)</f>
      </c>
      <c r="AF727" s="378" t="s">
        <v>387</v>
      </c>
    </row>
    <row customHeight="true" ht="22.61904761904762" r="728">
      <c r="A728" s="419"/>
      <c r="B728" s="407"/>
      <c r="C728" s="420"/>
      <c r="D728" s="379" t="s">
        <v>372</v>
      </c>
      <c r="E728" s="382">
        <v>1112.59</v>
      </c>
      <c r="F728" s="381"/>
      <c r="G728" s="382">
        <v>12413</v>
      </c>
      <c r="H728" s="382">
        <v>578</v>
      </c>
      <c r="I728" s="383">
        <f t="shared" si="149"/>
      </c>
      <c r="J728" s="368">
        <f t="shared" si="281"/>
      </c>
      <c r="K728" s="382">
        <v>26</v>
      </c>
      <c r="L728" s="368">
        <f t="shared" si="568"/>
      </c>
      <c r="M728" s="382">
        <v>1</v>
      </c>
      <c r="N728" s="384">
        <f t="shared" si="372"/>
      </c>
      <c r="O728" s="382">
        <v>0</v>
      </c>
      <c r="P728" s="384">
        <f t="shared" si="1051"/>
      </c>
      <c r="Q728" s="385"/>
      <c r="R728" s="432"/>
      <c r="S728" s="385"/>
      <c r="T728" s="432"/>
      <c r="U728" s="386"/>
      <c r="V728" s="378"/>
      <c r="W728" s="386"/>
      <c r="X728" s="378"/>
      <c r="Y728" s="385"/>
      <c r="Z728" s="378"/>
      <c r="AA728" s="378"/>
      <c r="AB728" s="432"/>
      <c r="AC728" s="432"/>
      <c r="AD728" s="385"/>
      <c r="AE728" s="378"/>
      <c r="AF728" s="421" t="s">
        <v>403</v>
      </c>
    </row>
    <row customHeight="true" ht="22.61904761904762" r="729">
      <c r="A729" s="419"/>
      <c r="B729" s="422" t="s">
        <v>399</v>
      </c>
      <c r="C729" s="420" t="s">
        <v>391</v>
      </c>
      <c r="D729" s="379" t="s">
        <v>370</v>
      </c>
      <c r="E729" s="382">
        <v>17.94</v>
      </c>
      <c r="F729" s="381">
        <f>E729+E730</f>
      </c>
      <c r="G729" s="382">
        <v>169</v>
      </c>
      <c r="H729" s="382">
        <v>25</v>
      </c>
      <c r="I729" s="383">
        <f t="shared" si="149"/>
      </c>
      <c r="J729" s="368">
        <f t="shared" si="281"/>
      </c>
      <c r="K729" s="382">
        <v>0</v>
      </c>
      <c r="L729" s="368">
        <f t="shared" si="568"/>
      </c>
      <c r="M729" s="382">
        <v>1</v>
      </c>
      <c r="N729" s="384">
        <f t="shared" si="372"/>
      </c>
      <c r="O729" s="382">
        <v>0</v>
      </c>
      <c r="P729" s="384">
        <f t="shared" si="1051"/>
      </c>
      <c r="Q729" s="385">
        <f>(M729+M730)/(O729+O730)</f>
      </c>
      <c r="R729" s="432">
        <v>4</v>
      </c>
      <c r="S729" s="385">
        <f>(O729+O730)/(K729+K730)</f>
      </c>
      <c r="T729" s="432">
        <v>2</v>
      </c>
      <c r="U729" s="386">
        <f>F729/T729</f>
      </c>
      <c r="V729" s="378">
        <f>(F729+500)/T729</f>
      </c>
      <c r="W729" s="386">
        <v>1716</v>
      </c>
      <c r="X729" s="378">
        <f>W729/T729</f>
      </c>
      <c r="Y729" s="385">
        <f>T729/R729</f>
      </c>
      <c r="Z729" s="378">
        <f>W729/F729</f>
      </c>
      <c r="AA729" s="378">
        <f>W729/(F729+500)</f>
      </c>
      <c r="AB729" s="432">
        <v>1</v>
      </c>
      <c r="AC729" s="432">
        <v>372</v>
      </c>
      <c r="AD729" s="385">
        <f>AB729/T729</f>
      </c>
      <c r="AE729" s="378">
        <f>(W729-AC729)/(F729+500)</f>
      </c>
      <c r="AF729" s="378" t="s">
        <v>387</v>
      </c>
    </row>
    <row customHeight="true" ht="22.61904761904762" r="730">
      <c r="A730" s="419"/>
      <c r="B730" s="422"/>
      <c r="C730" s="420"/>
      <c r="D730" s="379" t="s">
        <v>372</v>
      </c>
      <c r="E730" s="382">
        <v>662.27</v>
      </c>
      <c r="F730" s="381"/>
      <c r="G730" s="382">
        <v>9285</v>
      </c>
      <c r="H730" s="382">
        <v>574</v>
      </c>
      <c r="I730" s="383">
        <f t="shared" si="149"/>
      </c>
      <c r="J730" s="368">
        <f t="shared" si="281"/>
      </c>
      <c r="K730" s="382">
        <v>17</v>
      </c>
      <c r="L730" s="368">
        <f t="shared" si="568"/>
      </c>
      <c r="M730" s="382">
        <v>1</v>
      </c>
      <c r="N730" s="384">
        <f t="shared" si="372"/>
      </c>
      <c r="O730" s="382">
        <v>0</v>
      </c>
      <c r="P730" s="384">
        <f t="shared" si="1051"/>
      </c>
      <c r="Q730" s="385"/>
      <c r="R730" s="432"/>
      <c r="S730" s="385"/>
      <c r="T730" s="432"/>
      <c r="U730" s="386"/>
      <c r="V730" s="378"/>
      <c r="W730" s="386"/>
      <c r="X730" s="378"/>
      <c r="Y730" s="385"/>
      <c r="Z730" s="378"/>
      <c r="AA730" s="378"/>
      <c r="AB730" s="432"/>
      <c r="AC730" s="432"/>
      <c r="AD730" s="385"/>
      <c r="AE730" s="378"/>
      <c r="AF730" s="421" t="s">
        <v>403</v>
      </c>
    </row>
    <row customHeight="true" ht="22.61904761904762" r="731">
      <c r="A731" s="419"/>
      <c r="B731" s="370" t="s">
        <v>378</v>
      </c>
      <c r="C731" s="370"/>
      <c r="D731" s="370"/>
      <c r="E731" s="366">
        <f>SUM(E721:E730)</f>
      </c>
      <c r="F731" s="366">
        <f>SUM(F721:F730)</f>
      </c>
      <c r="G731" s="366">
        <f>SUM(G721:G730)</f>
      </c>
      <c r="H731" s="366">
        <f>SUM(H721:H730)</f>
      </c>
      <c r="I731" s="371">
        <f t="shared" si="149"/>
      </c>
      <c r="J731" s="367">
        <f>SUM(I730:G728)</f>
      </c>
      <c r="K731" s="366">
        <f>SUM(K721:K730)</f>
      </c>
      <c r="L731" s="367">
        <f t="shared" si="568"/>
      </c>
      <c r="M731" s="366">
        <f>SUM(M721:M730)</f>
      </c>
      <c r="N731" s="372">
        <f t="shared" si="372"/>
      </c>
      <c r="O731" s="366">
        <f>SUM(O721:O730)</f>
      </c>
      <c r="P731" s="372">
        <f t="shared" si="1051"/>
      </c>
      <c r="Q731" s="373">
        <f t="shared" ref="Q731:Q732" si="403">M731/O731</f>
      </c>
      <c r="R731" s="366">
        <f>SUM(R721:R730)</f>
      </c>
      <c r="S731" s="373">
        <f t="shared" ref="S731:S732" si="1082">(O731+O731)/(K731+K731)</f>
      </c>
      <c r="T731" s="366">
        <f>SUM(T721:T730)</f>
      </c>
      <c r="U731" s="374">
        <f t="shared" ref="U731:U732" si="73">F731/T731</f>
      </c>
      <c r="V731" s="375">
        <f>(F731+5*500)/T731</f>
      </c>
      <c r="W731" s="367">
        <f>SUM(W721:W730)</f>
      </c>
      <c r="X731" s="376">
        <f t="shared" ref="X731:X732" si="707">W731/T731</f>
      </c>
      <c r="Y731" s="373">
        <f t="shared" ref="Y731:Y732" si="841">T731/R731</f>
      </c>
      <c r="Z731" s="375">
        <f t="shared" ref="Z731:Z732" si="975">W731/F731</f>
      </c>
      <c r="AA731" s="375">
        <f>W731/(F731+COUNT(W721:W730)*500)</f>
      </c>
      <c r="AB731" s="366">
        <f>SUM(AB721:AB730)</f>
      </c>
      <c r="AC731" s="366">
        <f>SUM(AC721:AC730)</f>
      </c>
      <c r="AD731" s="373">
        <f t="shared" ref="AD731:AD732" si="492">AB731/T731</f>
      </c>
      <c r="AE731" s="377">
        <f>(W731-AC731)/(F731+COUNT(W721:W730)*500)</f>
      </c>
      <c r="AF731" s="378"/>
    </row>
    <row customHeight="true" ht="22.61904761904762" r="732">
      <c r="A732" s="419"/>
      <c r="B732" s="411" t="s">
        <v>400</v>
      </c>
      <c r="C732" s="411"/>
      <c r="D732" s="411"/>
      <c r="E732" s="418">
        <f>SUM(E698)+E709+E720+E731</f>
      </c>
      <c r="F732" s="418">
        <f>SUM(F698)+F709+F720+F731</f>
      </c>
      <c r="G732" s="418">
        <f>SUM(G698)+G709+G720+G731</f>
      </c>
      <c r="H732" s="418">
        <f>SUM(H698)+H709+H720+H731</f>
      </c>
      <c r="I732" s="413">
        <f t="shared" si="149"/>
      </c>
      <c r="J732" s="414">
        <f>(E732/G732)*1000</f>
      </c>
      <c r="K732" s="437">
        <f>SUM(K698)+K709+K720+K731</f>
      </c>
      <c r="L732" s="414">
        <f t="shared" si="568"/>
      </c>
      <c r="M732" s="437">
        <f>SUM(M698)+M709+M720+M731</f>
      </c>
      <c r="N732" s="415">
        <f t="shared" si="372"/>
      </c>
      <c r="O732" s="437">
        <f>SUM(O698)+O709+O720+O731</f>
      </c>
      <c r="P732" s="415">
        <f t="shared" si="1051"/>
      </c>
      <c r="Q732" s="416">
        <f t="shared" si="403"/>
      </c>
      <c r="R732" s="437">
        <f>SUM(R698)+R709+R720+R731</f>
      </c>
      <c r="S732" s="416">
        <f t="shared" si="1082"/>
      </c>
      <c r="T732" s="437">
        <f>SUM(T698)+T709+T720+T731</f>
      </c>
      <c r="U732" s="417">
        <f t="shared" si="73"/>
      </c>
      <c r="V732" s="418">
        <f>(F732+4*500)/T732</f>
      </c>
      <c r="W732" s="417">
        <f>SUM(W698)+W709+W720+W731</f>
      </c>
      <c r="X732" s="418">
        <f t="shared" si="707"/>
      </c>
      <c r="Y732" s="416">
        <f t="shared" si="841"/>
      </c>
      <c r="Z732" s="418">
        <f t="shared" si="975"/>
      </c>
      <c r="AA732" s="418">
        <f>W732/(F732+COUNT(W688:W697,W699:W708,W710:W719,W721:W730)*500)</f>
      </c>
      <c r="AB732" s="437">
        <f>SUM(AB698)+AB709+AB720+AB731</f>
      </c>
      <c r="AC732" s="437">
        <f>SUM(AC698)+AC709+AC720+AC731</f>
      </c>
      <c r="AD732" s="416">
        <f t="shared" si="492"/>
      </c>
      <c r="AE732" s="418">
        <f>(W732-AC732)/(F732+COUNT(,W688:W697,W699:W704,W710:W717,W721:W730)*500)</f>
      </c>
      <c r="AF732" s="378"/>
    </row>
    <row customHeight="true" ht="22.61904761904762" r="733">
      <c r="A733" s="424" t="s">
        <v>335</v>
      </c>
      <c r="B733" s="424" t="s">
        <v>336</v>
      </c>
      <c r="C733" s="424" t="s">
        <v>337</v>
      </c>
      <c r="D733" s="424" t="s">
        <v>338</v>
      </c>
      <c r="E733" s="424" t="s">
        <v>339</v>
      </c>
      <c r="F733" s="424" t="s">
        <v>340</v>
      </c>
      <c r="G733" s="424" t="s">
        <v>341</v>
      </c>
      <c r="H733" s="424" t="s">
        <v>342</v>
      </c>
      <c r="I733" s="425" t="s">
        <v>343</v>
      </c>
      <c r="J733" s="426" t="s">
        <v>344</v>
      </c>
      <c r="K733" s="424" t="s">
        <v>345</v>
      </c>
      <c r="L733" s="426" t="s">
        <v>346</v>
      </c>
      <c r="M733" s="424" t="s">
        <v>347</v>
      </c>
      <c r="N733" s="427" t="s">
        <v>348</v>
      </c>
      <c r="O733" s="424" t="s">
        <v>349</v>
      </c>
      <c r="P733" s="427" t="s">
        <v>350</v>
      </c>
      <c r="Q733" s="425" t="s">
        <v>351</v>
      </c>
      <c r="R733" s="428" t="s">
        <v>352</v>
      </c>
      <c r="S733" s="429" t="s">
        <v>353</v>
      </c>
      <c r="T733" s="428" t="s">
        <v>354</v>
      </c>
      <c r="U733" s="430" t="s">
        <v>355</v>
      </c>
      <c r="V733" s="431" t="s">
        <v>356</v>
      </c>
      <c r="W733" s="430" t="s">
        <v>357</v>
      </c>
      <c r="X733" s="431" t="s">
        <v>358</v>
      </c>
      <c r="Y733" s="429" t="s">
        <v>359</v>
      </c>
      <c r="Z733" s="431" t="s">
        <v>360</v>
      </c>
      <c r="AA733" s="431" t="s">
        <v>361</v>
      </c>
      <c r="AB733" s="431" t="s">
        <v>362</v>
      </c>
      <c r="AC733" s="428" t="s">
        <v>363</v>
      </c>
      <c r="AD733" s="429" t="s">
        <v>364</v>
      </c>
      <c r="AE733" s="431" t="s">
        <v>365</v>
      </c>
      <c r="AF733" s="431" t="s">
        <v>366</v>
      </c>
    </row>
    <row customHeight="true" ht="22.61904761904762" r="734">
      <c r="A734" s="419" t="s">
        <v>424</v>
      </c>
      <c r="B734" s="422" t="s">
        <v>413</v>
      </c>
      <c r="C734" s="420" t="s">
        <v>420</v>
      </c>
      <c r="D734" s="379" t="s">
        <v>370</v>
      </c>
      <c r="E734" s="380">
        <v>90.29</v>
      </c>
      <c r="F734" s="381">
        <f>E734+E735</f>
      </c>
      <c r="G734" s="382">
        <v>261</v>
      </c>
      <c r="H734" s="382">
        <v>36</v>
      </c>
      <c r="I734" s="383">
        <f t="shared" ref="I734:I778" si="150">H734/G734</f>
      </c>
      <c r="J734" s="368">
        <f t="shared" ref="J734:J735" si="282">(E734/G734)*1000</f>
      </c>
      <c r="K734" s="382">
        <v>0</v>
      </c>
      <c r="L734" s="368">
        <f t="shared" ref="L734:L778" si="569">E734/K734</f>
      </c>
      <c r="M734" s="382">
        <v>0</v>
      </c>
      <c r="N734" s="384">
        <f t="shared" ref="N734:N778" si="373">E734/M734</f>
      </c>
      <c r="O734" s="382">
        <v>0</v>
      </c>
      <c r="P734" s="384">
        <f t="shared" ref="P734:P778" si="1052">E734/O734</f>
      </c>
      <c r="Q734" s="385">
        <f>(M734+M735)/(O734+O735)</f>
      </c>
      <c r="R734" s="432">
        <v>2</v>
      </c>
      <c r="S734" s="385">
        <f>(O734+O735)/(K734+K735)</f>
      </c>
      <c r="T734" s="432">
        <v>0</v>
      </c>
      <c r="U734" s="386">
        <f>F734/T734</f>
      </c>
      <c r="V734" s="378">
        <f>(F734+500)/T734</f>
      </c>
      <c r="W734" s="436">
        <v>0</v>
      </c>
      <c r="X734" s="378">
        <f>W734/T734</f>
      </c>
      <c r="Y734" s="385">
        <f>T734/R734</f>
      </c>
      <c r="Z734" s="378">
        <f>W734/F734</f>
      </c>
      <c r="AA734" s="378">
        <f>W734/(F734+500)</f>
      </c>
      <c r="AB734" s="432">
        <v>0</v>
      </c>
      <c r="AC734" s="432">
        <v>0</v>
      </c>
      <c r="AD734" s="385">
        <f>AB734/T734</f>
      </c>
      <c r="AE734" s="378">
        <f>(W734-AC734)/(F734+500)</f>
      </c>
      <c r="AF734" s="378" t="s">
        <v>371</v>
      </c>
    </row>
    <row customHeight="true" ht="22.61904761904762" r="735">
      <c r="A735" s="419"/>
      <c r="B735" s="422"/>
      <c r="C735" s="420"/>
      <c r="D735" s="379" t="s">
        <v>372</v>
      </c>
      <c r="E735" s="382">
        <v>936.31</v>
      </c>
      <c r="F735" s="381"/>
      <c r="G735" s="382">
        <v>9764</v>
      </c>
      <c r="H735" s="382">
        <v>612</v>
      </c>
      <c r="I735" s="383">
        <f t="shared" si="150"/>
      </c>
      <c r="J735" s="368">
        <f t="shared" si="282"/>
      </c>
      <c r="K735" s="382">
        <v>16</v>
      </c>
      <c r="L735" s="368">
        <f t="shared" si="569"/>
      </c>
      <c r="M735" s="382">
        <v>0</v>
      </c>
      <c r="N735" s="384">
        <f t="shared" si="373"/>
      </c>
      <c r="O735" s="382">
        <v>0</v>
      </c>
      <c r="P735" s="384">
        <f t="shared" si="1052"/>
      </c>
      <c r="Q735" s="385"/>
      <c r="R735" s="432"/>
      <c r="S735" s="385"/>
      <c r="T735" s="432"/>
      <c r="U735" s="386"/>
      <c r="V735" s="378"/>
      <c r="W735" s="386"/>
      <c r="X735" s="378"/>
      <c r="Y735" s="385"/>
      <c r="Z735" s="378"/>
      <c r="AA735" s="378"/>
      <c r="AB735" s="432"/>
      <c r="AC735" s="432"/>
      <c r="AD735" s="385"/>
      <c r="AE735" s="378"/>
      <c r="AF735" s="421" t="s">
        <v>373</v>
      </c>
    </row>
    <row customHeight="true" ht="22.61904761904762" r="736">
      <c r="A736" s="419"/>
      <c r="B736" s="422" t="s">
        <v>414</v>
      </c>
      <c r="C736" s="420" t="s">
        <v>420</v>
      </c>
      <c r="D736" s="379" t="s">
        <v>370</v>
      </c>
      <c r="E736" s="382">
        <v>81.69</v>
      </c>
      <c r="F736" s="381">
        <f>E736+E737</f>
      </c>
      <c r="G736" s="382">
        <v>562</v>
      </c>
      <c r="H736" s="382">
        <v>58</v>
      </c>
      <c r="I736" s="383">
        <f t="shared" si="150"/>
      </c>
      <c r="J736" s="383">
        <f t="shared" ref="J736:J741" si="186">I736/H736</f>
      </c>
      <c r="K736" s="382">
        <v>2</v>
      </c>
      <c r="L736" s="368">
        <f t="shared" si="569"/>
      </c>
      <c r="M736" s="382">
        <v>0</v>
      </c>
      <c r="N736" s="384">
        <f t="shared" si="373"/>
      </c>
      <c r="O736" s="382">
        <v>0</v>
      </c>
      <c r="P736" s="384">
        <f t="shared" si="1052"/>
      </c>
      <c r="Q736" s="385">
        <f>(M736+M737)/(O736+O737)</f>
      </c>
      <c r="R736" s="432">
        <v>5</v>
      </c>
      <c r="S736" s="385">
        <f>(O736+O737)/(K736+K737)</f>
      </c>
      <c r="T736" s="432">
        <v>4</v>
      </c>
      <c r="U736" s="386">
        <f>F736/T736</f>
      </c>
      <c r="V736" s="378">
        <f>(F736+500)/T736</f>
      </c>
      <c r="W736" s="436">
        <v>3799.2</v>
      </c>
      <c r="X736" s="378">
        <f>W736/T736</f>
      </c>
      <c r="Y736" s="385">
        <f>T736/R736</f>
      </c>
      <c r="Z736" s="378">
        <f>W736/F736</f>
      </c>
      <c r="AA736" s="378">
        <f>W736/(F736+500)</f>
      </c>
      <c r="AB736" s="432">
        <v>1</v>
      </c>
      <c r="AC736" s="432">
        <v>360</v>
      </c>
      <c r="AD736" s="385">
        <f>AB736/T736</f>
      </c>
      <c r="AE736" s="378">
        <f>(W736-AC736)/(F736+500)</f>
      </c>
      <c r="AF736" s="378" t="s">
        <v>371</v>
      </c>
    </row>
    <row customHeight="true" ht="22.61904761904762" r="737">
      <c r="A737" s="419"/>
      <c r="B737" s="422"/>
      <c r="C737" s="420"/>
      <c r="D737" s="379" t="s">
        <v>372</v>
      </c>
      <c r="E737" s="382">
        <v>1260.54</v>
      </c>
      <c r="F737" s="381"/>
      <c r="G737" s="382">
        <v>13360</v>
      </c>
      <c r="H737" s="382">
        <v>743</v>
      </c>
      <c r="I737" s="383">
        <f t="shared" si="150"/>
      </c>
      <c r="J737" s="383">
        <f t="shared" si="186"/>
      </c>
      <c r="K737" s="382">
        <v>29</v>
      </c>
      <c r="L737" s="368">
        <f t="shared" si="569"/>
      </c>
      <c r="M737" s="382">
        <v>4</v>
      </c>
      <c r="N737" s="384">
        <f t="shared" si="373"/>
      </c>
      <c r="O737" s="382">
        <v>0</v>
      </c>
      <c r="P737" s="384">
        <f t="shared" si="1052"/>
      </c>
      <c r="Q737" s="385"/>
      <c r="R737" s="432"/>
      <c r="S737" s="385"/>
      <c r="T737" s="432"/>
      <c r="U737" s="386"/>
      <c r="V737" s="378"/>
      <c r="W737" s="436"/>
      <c r="X737" s="378"/>
      <c r="Y737" s="385"/>
      <c r="Z737" s="378"/>
      <c r="AA737" s="378"/>
      <c r="AB737" s="432"/>
      <c r="AC737" s="432"/>
      <c r="AD737" s="385"/>
      <c r="AE737" s="378"/>
      <c r="AF737" s="421" t="s">
        <v>373</v>
      </c>
    </row>
    <row customHeight="true" ht="22.61904761904762" r="738">
      <c r="A738" s="419"/>
      <c r="B738" s="422" t="s">
        <v>375</v>
      </c>
      <c r="C738" s="420" t="s">
        <v>420</v>
      </c>
      <c r="D738" s="379" t="s">
        <v>370</v>
      </c>
      <c r="E738" s="382">
        <v>108.27</v>
      </c>
      <c r="F738" s="381">
        <f>E738+E739</f>
      </c>
      <c r="G738" s="382">
        <v>562</v>
      </c>
      <c r="H738" s="382">
        <v>63</v>
      </c>
      <c r="I738" s="383">
        <f t="shared" si="150"/>
      </c>
      <c r="J738" s="383">
        <f t="shared" si="186"/>
      </c>
      <c r="K738" s="382">
        <v>1</v>
      </c>
      <c r="L738" s="368">
        <f t="shared" si="569"/>
      </c>
      <c r="M738" s="382">
        <v>0</v>
      </c>
      <c r="N738" s="384">
        <f t="shared" si="373"/>
      </c>
      <c r="O738" s="382">
        <v>0</v>
      </c>
      <c r="P738" s="384">
        <f t="shared" si="1052"/>
      </c>
      <c r="Q738" s="385">
        <f>(M738+M739)/(O738+O739)</f>
      </c>
      <c r="R738" s="432">
        <v>6</v>
      </c>
      <c r="S738" s="385">
        <f>(O738+O739)/(K738+K739)</f>
      </c>
      <c r="T738" s="432">
        <v>2</v>
      </c>
      <c r="U738" s="386">
        <f>F738/T738</f>
      </c>
      <c r="V738" s="378">
        <f>(F738+500)/T738</f>
      </c>
      <c r="W738" s="436">
        <v>1836</v>
      </c>
      <c r="X738" s="378">
        <f>W738/T738</f>
      </c>
      <c r="Y738" s="385">
        <f>T738/R738</f>
      </c>
      <c r="Z738" s="378">
        <f>W738/F738</f>
      </c>
      <c r="AA738" s="378">
        <f>W738/(F738+500)</f>
      </c>
      <c r="AB738" s="432">
        <v>0</v>
      </c>
      <c r="AC738" s="432">
        <v>0</v>
      </c>
      <c r="AD738" s="385">
        <f>AB738/T738</f>
      </c>
      <c r="AE738" s="378">
        <f>(W738-AC738)/(F738+500)</f>
      </c>
      <c r="AF738" s="378" t="s">
        <v>371</v>
      </c>
    </row>
    <row customHeight="true" ht="22.61904761904762" r="739">
      <c r="A739" s="419"/>
      <c r="B739" s="422"/>
      <c r="C739" s="420"/>
      <c r="D739" s="379" t="s">
        <v>372</v>
      </c>
      <c r="E739" s="382">
        <v>1266.47</v>
      </c>
      <c r="F739" s="381"/>
      <c r="G739" s="382">
        <v>11387</v>
      </c>
      <c r="H739" s="382">
        <v>527</v>
      </c>
      <c r="I739" s="383">
        <f t="shared" si="150"/>
      </c>
      <c r="J739" s="383">
        <f t="shared" si="186"/>
      </c>
      <c r="K739" s="382">
        <v>22</v>
      </c>
      <c r="L739" s="368">
        <f t="shared" si="569"/>
      </c>
      <c r="M739" s="382">
        <v>1</v>
      </c>
      <c r="N739" s="384">
        <f t="shared" si="373"/>
      </c>
      <c r="O739" s="382">
        <v>0</v>
      </c>
      <c r="P739" s="384">
        <f t="shared" si="1052"/>
      </c>
      <c r="Q739" s="385"/>
      <c r="R739" s="432"/>
      <c r="S739" s="385"/>
      <c r="T739" s="432"/>
      <c r="U739" s="386"/>
      <c r="V739" s="378"/>
      <c r="W739" s="436"/>
      <c r="X739" s="378"/>
      <c r="Y739" s="385"/>
      <c r="Z739" s="378"/>
      <c r="AA739" s="378"/>
      <c r="AB739" s="432"/>
      <c r="AC739" s="432"/>
      <c r="AD739" s="385"/>
      <c r="AE739" s="378"/>
      <c r="AF739" s="421" t="s">
        <v>373</v>
      </c>
    </row>
    <row customHeight="true" ht="22.61904761904762" r="740">
      <c r="A740" s="419"/>
      <c r="B740" s="422" t="s">
        <v>376</v>
      </c>
      <c r="C740" s="420" t="s">
        <v>420</v>
      </c>
      <c r="D740" s="379" t="s">
        <v>370</v>
      </c>
      <c r="E740" s="382">
        <v>222.51</v>
      </c>
      <c r="F740" s="381">
        <f>E740+E741</f>
      </c>
      <c r="G740" s="382">
        <v>581</v>
      </c>
      <c r="H740" s="382">
        <v>61</v>
      </c>
      <c r="I740" s="383">
        <f t="shared" si="150"/>
      </c>
      <c r="J740" s="383">
        <f t="shared" si="186"/>
      </c>
      <c r="K740" s="382">
        <v>2</v>
      </c>
      <c r="L740" s="368">
        <f t="shared" si="569"/>
      </c>
      <c r="M740" s="382">
        <v>1</v>
      </c>
      <c r="N740" s="384">
        <f t="shared" si="373"/>
      </c>
      <c r="O740" s="382">
        <v>0</v>
      </c>
      <c r="P740" s="384">
        <f t="shared" si="1052"/>
      </c>
      <c r="Q740" s="385">
        <f>(M740+M741)/(O740+O741)</f>
      </c>
      <c r="R740" s="432">
        <v>4</v>
      </c>
      <c r="S740" s="385">
        <f>(O740+O741)/(K740+K741)</f>
      </c>
      <c r="T740" s="432">
        <v>1</v>
      </c>
      <c r="U740" s="386">
        <f>F740/T740</f>
      </c>
      <c r="V740" s="378">
        <f>(F740+500)/T740</f>
      </c>
      <c r="W740" s="436">
        <v>2088</v>
      </c>
      <c r="X740" s="378">
        <f>W740/T740</f>
      </c>
      <c r="Y740" s="385">
        <f>T740/R740</f>
      </c>
      <c r="Z740" s="378">
        <f>W740/F740</f>
      </c>
      <c r="AA740" s="378">
        <f>W740/(F740+500)</f>
      </c>
      <c r="AB740" s="432">
        <v>0</v>
      </c>
      <c r="AC740" s="432">
        <v>0</v>
      </c>
      <c r="AD740" s="385">
        <f>AB740/T740</f>
      </c>
      <c r="AE740" s="378">
        <f>(W740-AC740)/(F740+500)</f>
      </c>
      <c r="AF740" s="378" t="s">
        <v>371</v>
      </c>
    </row>
    <row customHeight="true" ht="22.61904761904762" r="741">
      <c r="A741" s="419"/>
      <c r="B741" s="422"/>
      <c r="C741" s="420"/>
      <c r="D741" s="379" t="s">
        <v>372</v>
      </c>
      <c r="E741" s="380">
        <v>1028.71</v>
      </c>
      <c r="F741" s="381"/>
      <c r="G741" s="382">
        <v>9977</v>
      </c>
      <c r="H741" s="382">
        <v>341</v>
      </c>
      <c r="I741" s="383">
        <f t="shared" si="150"/>
      </c>
      <c r="J741" s="383">
        <f t="shared" si="186"/>
      </c>
      <c r="K741" s="382">
        <v>16</v>
      </c>
      <c r="L741" s="368">
        <f t="shared" si="569"/>
      </c>
      <c r="M741" s="382">
        <v>0</v>
      </c>
      <c r="N741" s="384">
        <f t="shared" si="373"/>
      </c>
      <c r="O741" s="382">
        <v>0</v>
      </c>
      <c r="P741" s="384">
        <f t="shared" si="1052"/>
      </c>
      <c r="Q741" s="385"/>
      <c r="R741" s="432"/>
      <c r="S741" s="385"/>
      <c r="T741" s="432"/>
      <c r="U741" s="386"/>
      <c r="V741" s="378"/>
      <c r="W741" s="436"/>
      <c r="X741" s="378"/>
      <c r="Y741" s="385"/>
      <c r="Z741" s="378"/>
      <c r="AA741" s="378"/>
      <c r="AB741" s="432"/>
      <c r="AC741" s="432"/>
      <c r="AD741" s="385"/>
      <c r="AE741" s="378"/>
      <c r="AF741" s="421" t="s">
        <v>373</v>
      </c>
    </row>
    <row customHeight="true" ht="22.61904761904762" r="742">
      <c r="A742" s="419"/>
      <c r="B742" s="407" t="s">
        <v>377</v>
      </c>
      <c r="C742" s="420" t="s">
        <v>420</v>
      </c>
      <c r="D742" s="379" t="s">
        <v>370</v>
      </c>
      <c r="E742" s="382">
        <v>133.8</v>
      </c>
      <c r="F742" s="381">
        <f>E742+E743</f>
      </c>
      <c r="G742" s="382">
        <v>696</v>
      </c>
      <c r="H742" s="382">
        <v>70</v>
      </c>
      <c r="I742" s="383">
        <f t="shared" si="150"/>
      </c>
      <c r="J742" s="368">
        <f t="shared" ref="J742:J746" si="283">(E742/G742)*1000</f>
      </c>
      <c r="K742" s="382">
        <v>4</v>
      </c>
      <c r="L742" s="368">
        <f t="shared" si="569"/>
      </c>
      <c r="M742" s="382">
        <v>0</v>
      </c>
      <c r="N742" s="384">
        <f t="shared" si="373"/>
      </c>
      <c r="O742" s="382">
        <v>0</v>
      </c>
      <c r="P742" s="384">
        <f t="shared" si="1052"/>
      </c>
      <c r="Q742" s="385">
        <f>(M742+M743)/(O742+O743)</f>
      </c>
      <c r="R742" s="432">
        <v>6</v>
      </c>
      <c r="S742" s="385">
        <f>(O742+O743)/(K742+K743)</f>
      </c>
      <c r="T742" s="432">
        <v>4</v>
      </c>
      <c r="U742" s="386">
        <f>F742/T742</f>
      </c>
      <c r="V742" s="378">
        <f>(F742+500)/T742</f>
      </c>
      <c r="W742" s="436">
        <v>5124.000000000001</v>
      </c>
      <c r="X742" s="378">
        <f>W742/T742</f>
      </c>
      <c r="Y742" s="385">
        <f>T742/R742</f>
      </c>
      <c r="Z742" s="378">
        <f>W742/F742</f>
      </c>
      <c r="AA742" s="378">
        <f>W742/(F742+500)</f>
      </c>
      <c r="AB742" s="432">
        <v>1</v>
      </c>
      <c r="AC742" s="432">
        <v>1692</v>
      </c>
      <c r="AD742" s="385">
        <f>AB742/T742</f>
      </c>
      <c r="AE742" s="378">
        <f>(W742-AC742)/(F742+500)</f>
      </c>
      <c r="AF742" s="378" t="s">
        <v>371</v>
      </c>
    </row>
    <row customHeight="true" ht="22.61904761904762" r="743">
      <c r="A743" s="419"/>
      <c r="B743" s="407"/>
      <c r="C743" s="420"/>
      <c r="D743" s="379" t="s">
        <v>372</v>
      </c>
      <c r="E743" s="380">
        <v>1278.35</v>
      </c>
      <c r="F743" s="381"/>
      <c r="G743" s="382">
        <v>11856</v>
      </c>
      <c r="H743" s="382">
        <v>330</v>
      </c>
      <c r="I743" s="383">
        <f t="shared" si="150"/>
      </c>
      <c r="J743" s="368">
        <f t="shared" si="283"/>
      </c>
      <c r="K743" s="382">
        <v>24</v>
      </c>
      <c r="L743" s="368">
        <f t="shared" si="569"/>
      </c>
      <c r="M743" s="382">
        <v>3</v>
      </c>
      <c r="N743" s="384">
        <f t="shared" si="373"/>
      </c>
      <c r="O743" s="382">
        <v>0</v>
      </c>
      <c r="P743" s="384">
        <f t="shared" si="1052"/>
      </c>
      <c r="Q743" s="385"/>
      <c r="R743" s="432"/>
      <c r="S743" s="385"/>
      <c r="T743" s="432"/>
      <c r="U743" s="386"/>
      <c r="V743" s="378"/>
      <c r="W743" s="436"/>
      <c r="X743" s="378"/>
      <c r="Y743" s="385"/>
      <c r="Z743" s="378"/>
      <c r="AA743" s="378"/>
      <c r="AB743" s="432"/>
      <c r="AC743" s="432"/>
      <c r="AD743" s="385"/>
      <c r="AE743" s="378"/>
      <c r="AF743" s="421" t="s">
        <v>373</v>
      </c>
    </row>
    <row customHeight="true" ht="22.61904761904762" r="744">
      <c r="A744" s="419"/>
      <c r="B744" s="370" t="s">
        <v>378</v>
      </c>
      <c r="C744" s="370"/>
      <c r="D744" s="370"/>
      <c r="E744" s="366">
        <f>SUM(E734:E743)</f>
      </c>
      <c r="F744" s="366">
        <f>SUM(F734:F743)</f>
      </c>
      <c r="G744" s="366">
        <f>SUM(G734:G743)</f>
      </c>
      <c r="H744" s="366">
        <f>SUM(H734:H743)</f>
      </c>
      <c r="I744" s="371">
        <f t="shared" si="150"/>
      </c>
      <c r="J744" s="367">
        <f t="shared" si="283"/>
      </c>
      <c r="K744" s="366">
        <f>SUM(K734:K743)</f>
      </c>
      <c r="L744" s="367">
        <f t="shared" si="569"/>
      </c>
      <c r="M744" s="366">
        <f>SUM(M734:M743)</f>
      </c>
      <c r="N744" s="372">
        <f t="shared" si="373"/>
      </c>
      <c r="O744" s="366">
        <f>SUM(O734:O743)</f>
      </c>
      <c r="P744" s="372">
        <f t="shared" si="1052"/>
      </c>
      <c r="Q744" s="373">
        <f>M744/O744</f>
      </c>
      <c r="R744" s="366">
        <f>SUM(R734:R743)</f>
      </c>
      <c r="S744" s="373">
        <f>(O744+O744)/(K744+K744)</f>
      </c>
      <c r="T744" s="366">
        <f>SUM(T734:T743)</f>
      </c>
      <c r="U744" s="374">
        <f t="shared" ref="U744:U745" si="74">F744/T744</f>
      </c>
      <c r="V744" s="375">
        <f>(F744+5*500)/T744</f>
      </c>
      <c r="W744" s="367">
        <f>SUM(W734:W743)</f>
      </c>
      <c r="X744" s="376">
        <f t="shared" ref="X744:X745" si="708">W744/T744</f>
      </c>
      <c r="Y744" s="373">
        <f t="shared" ref="Y744:Y745" si="842">T744/R744</f>
      </c>
      <c r="Z744" s="375">
        <f t="shared" ref="Z744:Z745" si="976">W744/F744</f>
      </c>
      <c r="AA744" s="375">
        <f>W744/(F744+COUNT(W734:W743)*500)</f>
      </c>
      <c r="AB744" s="366">
        <f>SUM(AB734:AB743)</f>
      </c>
      <c r="AC744" s="366">
        <f>SUM(AC734:AC743)</f>
      </c>
      <c r="AD744" s="373">
        <f t="shared" ref="AD744:AD745" si="493">AB744/T744</f>
      </c>
      <c r="AE744" s="377">
        <f>(W744-AC744)/(F744+COUNT(W734:W743)*500)</f>
      </c>
      <c r="AF744" s="378"/>
    </row>
    <row customHeight="true" ht="22.61904761904762" r="745">
      <c r="A745" s="419"/>
      <c r="B745" s="407" t="s">
        <v>379</v>
      </c>
      <c r="C745" s="420" t="s">
        <v>405</v>
      </c>
      <c r="D745" s="379" t="s">
        <v>370</v>
      </c>
      <c r="E745" s="380">
        <v>54.95</v>
      </c>
      <c r="F745" s="381">
        <f>E745+E746</f>
      </c>
      <c r="G745" s="382">
        <v>479</v>
      </c>
      <c r="H745" s="382">
        <v>40</v>
      </c>
      <c r="I745" s="383">
        <f t="shared" si="150"/>
      </c>
      <c r="J745" s="368">
        <f t="shared" si="283"/>
      </c>
      <c r="K745" s="382">
        <v>2</v>
      </c>
      <c r="L745" s="368">
        <f t="shared" si="569"/>
      </c>
      <c r="M745" s="382">
        <v>1</v>
      </c>
      <c r="N745" s="384">
        <f t="shared" si="373"/>
      </c>
      <c r="O745" s="382">
        <v>0</v>
      </c>
      <c r="P745" s="384">
        <f t="shared" si="1052"/>
      </c>
      <c r="Q745" s="385">
        <f>(M745+M746)/(O745+O746)</f>
      </c>
      <c r="R745" s="432">
        <v>6</v>
      </c>
      <c r="S745" s="385">
        <f>(O745+O746)/(K745+K746)</f>
      </c>
      <c r="T745" s="432">
        <v>3</v>
      </c>
      <c r="U745" s="386">
        <f t="shared" si="74"/>
      </c>
      <c r="V745" s="378">
        <f>(F745+500)/T745</f>
      </c>
      <c r="W745" s="436">
        <v>9156</v>
      </c>
      <c r="X745" s="378">
        <f t="shared" si="708"/>
      </c>
      <c r="Y745" s="385">
        <f t="shared" si="842"/>
      </c>
      <c r="Z745" s="378">
        <f t="shared" si="976"/>
      </c>
      <c r="AA745" s="378">
        <f>W745/(F745+500)</f>
      </c>
      <c r="AB745" s="432">
        <v>2</v>
      </c>
      <c r="AC745" s="432">
        <v>7464</v>
      </c>
      <c r="AD745" s="385">
        <f t="shared" si="493"/>
      </c>
      <c r="AE745" s="378">
        <f>(W745-AC745)/(F745+500)</f>
      </c>
      <c r="AF745" s="378" t="s">
        <v>371</v>
      </c>
    </row>
    <row customHeight="true" ht="22.61904761904762" r="746">
      <c r="A746" s="419"/>
      <c r="B746" s="407"/>
      <c r="C746" s="420"/>
      <c r="D746" s="379" t="s">
        <v>372</v>
      </c>
      <c r="E746" s="380">
        <v>1916.77</v>
      </c>
      <c r="F746" s="381"/>
      <c r="G746" s="382">
        <v>16636</v>
      </c>
      <c r="H746" s="382">
        <v>530</v>
      </c>
      <c r="I746" s="383">
        <f t="shared" si="150"/>
      </c>
      <c r="J746" s="368">
        <f t="shared" si="283"/>
      </c>
      <c r="K746" s="382">
        <v>37</v>
      </c>
      <c r="L746" s="368">
        <f t="shared" si="569"/>
      </c>
      <c r="M746" s="382">
        <v>2</v>
      </c>
      <c r="N746" s="384">
        <f t="shared" si="373"/>
      </c>
      <c r="O746" s="382">
        <v>0</v>
      </c>
      <c r="P746" s="384">
        <f t="shared" si="1052"/>
      </c>
      <c r="Q746" s="385"/>
      <c r="R746" s="432"/>
      <c r="S746" s="385"/>
      <c r="T746" s="432"/>
      <c r="U746" s="386"/>
      <c r="V746" s="378"/>
      <c r="W746" s="436"/>
      <c r="X746" s="378"/>
      <c r="Y746" s="385"/>
      <c r="Z746" s="378"/>
      <c r="AA746" s="378"/>
      <c r="AB746" s="432"/>
      <c r="AC746" s="432"/>
      <c r="AD746" s="385"/>
      <c r="AE746" s="378"/>
      <c r="AF746" s="421" t="s">
        <v>373</v>
      </c>
    </row>
    <row customHeight="true" ht="22.61904761904762" r="747">
      <c r="A747" s="419"/>
      <c r="B747" s="407" t="s">
        <v>381</v>
      </c>
      <c r="C747" s="420" t="s">
        <v>405</v>
      </c>
      <c r="D747" s="379" t="s">
        <v>370</v>
      </c>
      <c r="E747" s="382">
        <v>134.38</v>
      </c>
      <c r="F747" s="381">
        <f>E747+E748</f>
      </c>
      <c r="G747" s="382">
        <v>551</v>
      </c>
      <c r="H747" s="382">
        <v>65</v>
      </c>
      <c r="I747" s="383">
        <f t="shared" si="150"/>
      </c>
      <c r="J747" s="383">
        <f t="shared" ref="J747:J748" si="187">I747/H747</f>
      </c>
      <c r="K747" s="382">
        <v>1</v>
      </c>
      <c r="L747" s="368">
        <f t="shared" si="569"/>
      </c>
      <c r="M747" s="382">
        <v>0</v>
      </c>
      <c r="N747" s="384">
        <f t="shared" si="373"/>
      </c>
      <c r="O747" s="382">
        <v>0</v>
      </c>
      <c r="P747" s="384">
        <f t="shared" si="1052"/>
      </c>
      <c r="Q747" s="385">
        <f>(M747+M748)/(O747+O748)</f>
      </c>
      <c r="R747" s="432">
        <v>6</v>
      </c>
      <c r="S747" s="385">
        <f>(O747+O748)/(K747+K748)</f>
      </c>
      <c r="T747" s="432">
        <v>1</v>
      </c>
      <c r="U747" s="386">
        <f>F747/T747</f>
      </c>
      <c r="V747" s="378">
        <f>(F747+500)/T747</f>
      </c>
      <c r="W747" s="386">
        <v>1092</v>
      </c>
      <c r="X747" s="378">
        <f>W747/T747</f>
      </c>
      <c r="Y747" s="385">
        <f>T747/R747</f>
      </c>
      <c r="Z747" s="378">
        <f>W747/F747</f>
      </c>
      <c r="AA747" s="378">
        <f>W747/(F747+500)</f>
      </c>
      <c r="AB747" s="432">
        <v>1</v>
      </c>
      <c r="AC747" s="432">
        <v>1092</v>
      </c>
      <c r="AD747" s="385">
        <f>AB747/T747</f>
      </c>
      <c r="AE747" s="378">
        <f>(W747-AC747)/(F747+500)</f>
      </c>
      <c r="AF747" s="378" t="s">
        <v>371</v>
      </c>
    </row>
    <row customHeight="true" ht="22.61904761904762" r="748">
      <c r="A748" s="419"/>
      <c r="B748" s="407"/>
      <c r="C748" s="420"/>
      <c r="D748" s="379" t="s">
        <v>372</v>
      </c>
      <c r="E748" s="380">
        <v>1287.83</v>
      </c>
      <c r="F748" s="381"/>
      <c r="G748" s="382">
        <v>14016</v>
      </c>
      <c r="H748" s="382">
        <v>390</v>
      </c>
      <c r="I748" s="383">
        <f t="shared" si="150"/>
      </c>
      <c r="J748" s="383">
        <f t="shared" si="187"/>
      </c>
      <c r="K748" s="382">
        <v>26</v>
      </c>
      <c r="L748" s="368">
        <f t="shared" si="569"/>
      </c>
      <c r="M748" s="382">
        <v>1</v>
      </c>
      <c r="N748" s="384">
        <f t="shared" si="373"/>
      </c>
      <c r="O748" s="382">
        <v>0</v>
      </c>
      <c r="P748" s="384">
        <f t="shared" si="1052"/>
      </c>
      <c r="Q748" s="385"/>
      <c r="R748" s="432"/>
      <c r="S748" s="385"/>
      <c r="T748" s="432"/>
      <c r="U748" s="386"/>
      <c r="V748" s="378"/>
      <c r="W748" s="386"/>
      <c r="X748" s="378"/>
      <c r="Y748" s="385"/>
      <c r="Z748" s="378"/>
      <c r="AA748" s="378"/>
      <c r="AB748" s="432"/>
      <c r="AC748" s="432"/>
      <c r="AD748" s="385"/>
      <c r="AE748" s="378"/>
      <c r="AF748" s="421" t="s">
        <v>373</v>
      </c>
    </row>
    <row customHeight="true" ht="22.61904761904762" r="749">
      <c r="A749" s="419"/>
      <c r="B749" s="407" t="s">
        <v>382</v>
      </c>
      <c r="C749" s="420" t="s">
        <v>405</v>
      </c>
      <c r="D749" s="379" t="s">
        <v>370</v>
      </c>
      <c r="E749" s="382">
        <v>72.83</v>
      </c>
      <c r="F749" s="381">
        <f>E749+E750</f>
      </c>
      <c r="G749" s="382">
        <v>491</v>
      </c>
      <c r="H749" s="382">
        <v>51</v>
      </c>
      <c r="I749" s="383">
        <f t="shared" si="150"/>
      </c>
      <c r="J749" s="368">
        <f t="shared" ref="J749:J757" si="284">(E749/G749)*1000</f>
      </c>
      <c r="K749" s="382">
        <v>1</v>
      </c>
      <c r="L749" s="368">
        <f t="shared" si="569"/>
      </c>
      <c r="M749" s="382">
        <v>0</v>
      </c>
      <c r="N749" s="384">
        <f t="shared" si="373"/>
      </c>
      <c r="O749" s="382">
        <v>0</v>
      </c>
      <c r="P749" s="384">
        <f t="shared" si="1052"/>
      </c>
      <c r="Q749" s="385">
        <f>(M749+M750)/(O749+O750)</f>
      </c>
      <c r="R749" s="432">
        <v>7</v>
      </c>
      <c r="S749" s="385">
        <f>(O749+O750)/(K749+K750)</f>
      </c>
      <c r="T749" s="432">
        <v>4</v>
      </c>
      <c r="U749" s="386">
        <f>F749/T749</f>
      </c>
      <c r="V749" s="378">
        <f>(F749+500)/T749</f>
      </c>
      <c r="W749" s="436">
        <v>3610.7999999999993</v>
      </c>
      <c r="X749" s="378">
        <f>W749/T749</f>
      </c>
      <c r="Y749" s="385">
        <f>T749/R749</f>
      </c>
      <c r="Z749" s="378">
        <f>W749/F749</f>
      </c>
      <c r="AA749" s="378">
        <f>W749/(F749+500)</f>
      </c>
      <c r="AB749" s="432">
        <v>1</v>
      </c>
      <c r="AC749" s="432">
        <v>1692</v>
      </c>
      <c r="AD749" s="385">
        <f>AB749/T749</f>
      </c>
      <c r="AE749" s="378">
        <f>(W749-AC749)/(F749+500)</f>
      </c>
      <c r="AF749" s="378" t="s">
        <v>371</v>
      </c>
    </row>
    <row customHeight="true" ht="22.61904761904762" r="750">
      <c r="A750" s="419"/>
      <c r="B750" s="407"/>
      <c r="C750" s="420"/>
      <c r="D750" s="379" t="s">
        <v>372</v>
      </c>
      <c r="E750" s="382">
        <v>986.5</v>
      </c>
      <c r="F750" s="381"/>
      <c r="G750" s="382">
        <v>10968</v>
      </c>
      <c r="H750" s="382">
        <v>330</v>
      </c>
      <c r="I750" s="383">
        <f t="shared" si="150"/>
      </c>
      <c r="J750" s="368">
        <f t="shared" si="284"/>
      </c>
      <c r="K750" s="382">
        <v>27</v>
      </c>
      <c r="L750" s="368">
        <f t="shared" si="569"/>
      </c>
      <c r="M750" s="382">
        <v>2</v>
      </c>
      <c r="N750" s="384">
        <f t="shared" si="373"/>
      </c>
      <c r="O750" s="382">
        <v>0</v>
      </c>
      <c r="P750" s="384">
        <f t="shared" si="1052"/>
      </c>
      <c r="Q750" s="385"/>
      <c r="R750" s="432"/>
      <c r="S750" s="385"/>
      <c r="T750" s="432"/>
      <c r="U750" s="386"/>
      <c r="V750" s="378"/>
      <c r="W750" s="436"/>
      <c r="X750" s="378"/>
      <c r="Y750" s="385"/>
      <c r="Z750" s="378"/>
      <c r="AA750" s="378"/>
      <c r="AB750" s="432"/>
      <c r="AC750" s="432"/>
      <c r="AD750" s="385"/>
      <c r="AE750" s="378"/>
      <c r="AF750" s="421" t="s">
        <v>373</v>
      </c>
    </row>
    <row customHeight="true" ht="22.61904761904762" r="751">
      <c r="A751" s="419"/>
      <c r="B751" s="407" t="s">
        <v>383</v>
      </c>
      <c r="C751" s="420" t="s">
        <v>405</v>
      </c>
      <c r="D751" s="379" t="s">
        <v>370</v>
      </c>
      <c r="E751" s="382">
        <v>66.51</v>
      </c>
      <c r="F751" s="381">
        <f>E751+E752</f>
      </c>
      <c r="G751" s="382">
        <v>477</v>
      </c>
      <c r="H751" s="382">
        <v>43</v>
      </c>
      <c r="I751" s="383">
        <f t="shared" si="150"/>
      </c>
      <c r="J751" s="368">
        <f t="shared" si="284"/>
      </c>
      <c r="K751" s="382">
        <v>1</v>
      </c>
      <c r="L751" s="368">
        <f t="shared" si="569"/>
      </c>
      <c r="M751" s="382">
        <v>0</v>
      </c>
      <c r="N751" s="384">
        <f t="shared" si="373"/>
      </c>
      <c r="O751" s="382">
        <v>0</v>
      </c>
      <c r="P751" s="384">
        <f t="shared" si="1052"/>
      </c>
      <c r="Q751" s="385">
        <f>(M751+M752)/(O751+O752)</f>
      </c>
      <c r="R751" s="432">
        <v>6</v>
      </c>
      <c r="S751" s="385">
        <f>(O751+O752)/(K751+K752)</f>
      </c>
      <c r="T751" s="432">
        <v>2</v>
      </c>
      <c r="U751" s="386">
        <f>F751/T751</f>
      </c>
      <c r="V751" s="378">
        <f>(F751+500)/T751</f>
      </c>
      <c r="W751" s="436">
        <v>2688</v>
      </c>
      <c r="X751" s="378">
        <f>W751/T751</f>
      </c>
      <c r="Y751" s="385">
        <f>T751/R751</f>
      </c>
      <c r="Z751" s="378">
        <f>W751/F751</f>
      </c>
      <c r="AA751" s="378">
        <f>W751/(F751+500)</f>
      </c>
      <c r="AB751" s="432">
        <v>0</v>
      </c>
      <c r="AC751" s="432">
        <v>0</v>
      </c>
      <c r="AD751" s="385">
        <f>AB751/T751</f>
      </c>
      <c r="AE751" s="378">
        <f>(W751-AC751)/(F751+500)</f>
      </c>
      <c r="AF751" s="378" t="s">
        <v>371</v>
      </c>
    </row>
    <row customHeight="true" ht="22.61904761904762" r="752">
      <c r="A752" s="419"/>
      <c r="B752" s="407"/>
      <c r="C752" s="420"/>
      <c r="D752" s="379" t="s">
        <v>372</v>
      </c>
      <c r="E752" s="382">
        <v>1094.71</v>
      </c>
      <c r="F752" s="381"/>
      <c r="G752" s="382">
        <v>10347</v>
      </c>
      <c r="H752" s="382">
        <v>440</v>
      </c>
      <c r="I752" s="383">
        <f t="shared" si="150"/>
      </c>
      <c r="J752" s="368">
        <f t="shared" si="284"/>
      </c>
      <c r="K752" s="382">
        <v>15</v>
      </c>
      <c r="L752" s="368">
        <f t="shared" si="569"/>
      </c>
      <c r="M752" s="382">
        <v>3</v>
      </c>
      <c r="N752" s="384">
        <f t="shared" si="373"/>
      </c>
      <c r="O752" s="382">
        <v>0</v>
      </c>
      <c r="P752" s="384">
        <f t="shared" si="1052"/>
      </c>
      <c r="Q752" s="385"/>
      <c r="R752" s="432"/>
      <c r="S752" s="385"/>
      <c r="T752" s="432"/>
      <c r="U752" s="386"/>
      <c r="V752" s="378"/>
      <c r="W752" s="436"/>
      <c r="X752" s="378"/>
      <c r="Y752" s="385"/>
      <c r="Z752" s="378"/>
      <c r="AA752" s="378"/>
      <c r="AB752" s="432"/>
      <c r="AC752" s="432"/>
      <c r="AD752" s="385"/>
      <c r="AE752" s="378"/>
      <c r="AF752" s="421" t="s">
        <v>373</v>
      </c>
    </row>
    <row customHeight="true" ht="22.61904761904762" r="753">
      <c r="A753" s="419"/>
      <c r="B753" s="407" t="s">
        <v>385</v>
      </c>
      <c r="C753" s="420" t="s">
        <v>405</v>
      </c>
      <c r="D753" s="379" t="s">
        <v>370</v>
      </c>
      <c r="E753" s="382">
        <v>144.34</v>
      </c>
      <c r="F753" s="381">
        <f>E753+E754</f>
      </c>
      <c r="G753" s="382">
        <v>700</v>
      </c>
      <c r="H753" s="382">
        <v>47</v>
      </c>
      <c r="I753" s="383">
        <f t="shared" si="150"/>
      </c>
      <c r="J753" s="368">
        <f t="shared" si="284"/>
      </c>
      <c r="K753" s="382">
        <v>2</v>
      </c>
      <c r="L753" s="368">
        <f t="shared" si="569"/>
      </c>
      <c r="M753" s="382">
        <v>0</v>
      </c>
      <c r="N753" s="384">
        <f t="shared" si="373"/>
      </c>
      <c r="O753" s="382">
        <v>0</v>
      </c>
      <c r="P753" s="384">
        <f t="shared" si="1052"/>
      </c>
      <c r="Q753" s="385">
        <f>(M753+M754)/(O753+O754)</f>
      </c>
      <c r="R753" s="432">
        <v>5</v>
      </c>
      <c r="S753" s="385">
        <f>(O753+O754)/(K753+K754)</f>
      </c>
      <c r="T753" s="432">
        <v>0</v>
      </c>
      <c r="U753" s="386">
        <f>F753/T753</f>
      </c>
      <c r="V753" s="378">
        <f>(F753+500)/T753</f>
      </c>
      <c r="W753" s="436">
        <v>0</v>
      </c>
      <c r="X753" s="378">
        <f>W753/T753</f>
      </c>
      <c r="Y753" s="385">
        <f>T753/R753</f>
      </c>
      <c r="Z753" s="378">
        <f>W753/F753</f>
      </c>
      <c r="AA753" s="378">
        <f>W753/(F753+500)</f>
      </c>
      <c r="AB753" s="432">
        <v>0</v>
      </c>
      <c r="AC753" s="432">
        <v>0</v>
      </c>
      <c r="AD753" s="385">
        <f>AB753/T753</f>
      </c>
      <c r="AE753" s="378">
        <f>(W753-AC753)/(F753+500)</f>
      </c>
      <c r="AF753" s="378" t="s">
        <v>371</v>
      </c>
    </row>
    <row customHeight="true" ht="22.61904761904762" r="754">
      <c r="A754" s="419"/>
      <c r="B754" s="407"/>
      <c r="C754" s="420"/>
      <c r="D754" s="379" t="s">
        <v>372</v>
      </c>
      <c r="E754" s="380">
        <v>898.16</v>
      </c>
      <c r="F754" s="381"/>
      <c r="G754" s="382">
        <v>8619</v>
      </c>
      <c r="H754" s="382">
        <v>264</v>
      </c>
      <c r="I754" s="383">
        <f t="shared" si="150"/>
      </c>
      <c r="J754" s="368">
        <f t="shared" si="284"/>
      </c>
      <c r="K754" s="382">
        <v>22</v>
      </c>
      <c r="L754" s="368">
        <f t="shared" si="569"/>
      </c>
      <c r="M754" s="382">
        <v>0</v>
      </c>
      <c r="N754" s="384">
        <f t="shared" si="373"/>
      </c>
      <c r="O754" s="382">
        <v>0</v>
      </c>
      <c r="P754" s="384">
        <f t="shared" si="1052"/>
      </c>
      <c r="Q754" s="385"/>
      <c r="R754" s="432"/>
      <c r="S754" s="385"/>
      <c r="T754" s="432"/>
      <c r="U754" s="386"/>
      <c r="V754" s="378"/>
      <c r="W754" s="436"/>
      <c r="X754" s="378"/>
      <c r="Y754" s="385"/>
      <c r="Z754" s="378"/>
      <c r="AA754" s="378"/>
      <c r="AB754" s="432"/>
      <c r="AC754" s="432"/>
      <c r="AD754" s="385"/>
      <c r="AE754" s="378"/>
      <c r="AF754" s="421" t="s">
        <v>373</v>
      </c>
    </row>
    <row customHeight="true" ht="22.61904761904762" r="755">
      <c r="A755" s="419"/>
      <c r="B755" s="370" t="s">
        <v>378</v>
      </c>
      <c r="C755" s="370"/>
      <c r="D755" s="370"/>
      <c r="E755" s="366">
        <f>SUM(E745:E754)</f>
      </c>
      <c r="F755" s="366">
        <f>SUM(F745:F754)</f>
      </c>
      <c r="G755" s="366">
        <f>SUM(G745:G754)</f>
      </c>
      <c r="H755" s="366">
        <f>SUM(H745:H754)</f>
      </c>
      <c r="I755" s="371">
        <f t="shared" si="150"/>
      </c>
      <c r="J755" s="367">
        <f t="shared" si="284"/>
      </c>
      <c r="K755" s="366">
        <f>SUM(K745:K754)</f>
      </c>
      <c r="L755" s="367">
        <f t="shared" si="569"/>
      </c>
      <c r="M755" s="366">
        <f>SUM(M745:M754)</f>
      </c>
      <c r="N755" s="372">
        <f t="shared" si="373"/>
      </c>
      <c r="O755" s="366">
        <f>SUM(O745:O754)</f>
      </c>
      <c r="P755" s="372">
        <f t="shared" si="1052"/>
      </c>
      <c r="Q755" s="373">
        <f>M755/O755</f>
      </c>
      <c r="R755" s="366">
        <f>SUM(R745:R754)</f>
      </c>
      <c r="S755" s="373">
        <f>(O755+O755)/(K755+K755)</f>
      </c>
      <c r="T755" s="366">
        <f>SUM(T745:T754)</f>
      </c>
      <c r="U755" s="374">
        <f t="shared" ref="U755:U756" si="75">F755/T755</f>
      </c>
      <c r="V755" s="375">
        <f>(F755+5*500)/T755</f>
      </c>
      <c r="W755" s="367">
        <f>SUM(W745:W754)</f>
      </c>
      <c r="X755" s="376">
        <f t="shared" ref="X755:X756" si="709">W755/T755</f>
      </c>
      <c r="Y755" s="373">
        <f t="shared" ref="Y755:Y756" si="843">T755/R755</f>
      </c>
      <c r="Z755" s="375">
        <f t="shared" ref="Z755:Z756" si="977">W755/F755</f>
      </c>
      <c r="AA755" s="375">
        <f>W755/(F755+COUNT(W745:W754)*500)</f>
      </c>
      <c r="AB755" s="366">
        <f>SUM(AB745:AB754)</f>
      </c>
      <c r="AC755" s="366">
        <f>SUM(AC745:AC754)</f>
      </c>
      <c r="AD755" s="373">
        <f t="shared" ref="AD755:AD756" si="494">AB755/T755</f>
      </c>
      <c r="AE755" s="377">
        <f>(W755-AC755)/(F755+COUNT(W745:W754))</f>
      </c>
      <c r="AF755" s="378"/>
    </row>
    <row customHeight="true" ht="22.61904761904762" r="756">
      <c r="A756" s="419"/>
      <c r="B756" s="407" t="s">
        <v>386</v>
      </c>
      <c r="C756" s="420" t="s">
        <v>369</v>
      </c>
      <c r="D756" s="379" t="s">
        <v>370</v>
      </c>
      <c r="E756" s="382">
        <v>115.43</v>
      </c>
      <c r="F756" s="381">
        <f>E756+E757</f>
      </c>
      <c r="G756" s="382">
        <v>622</v>
      </c>
      <c r="H756" s="382">
        <v>44</v>
      </c>
      <c r="I756" s="383">
        <f t="shared" si="150"/>
      </c>
      <c r="J756" s="368">
        <f t="shared" si="284"/>
      </c>
      <c r="K756" s="382">
        <v>2</v>
      </c>
      <c r="L756" s="368">
        <f t="shared" si="569"/>
      </c>
      <c r="M756" s="382">
        <v>0</v>
      </c>
      <c r="N756" s="384">
        <f t="shared" si="373"/>
      </c>
      <c r="O756" s="382">
        <v>0</v>
      </c>
      <c r="P756" s="384">
        <f t="shared" si="1052"/>
      </c>
      <c r="Q756" s="385">
        <f>(M756+M757)/(O756+O757)</f>
      </c>
      <c r="R756" s="432">
        <v>7</v>
      </c>
      <c r="S756" s="385">
        <f>(O756+O757)/(K756+K757)</f>
      </c>
      <c r="T756" s="432">
        <v>1</v>
      </c>
      <c r="U756" s="386">
        <f t="shared" si="75"/>
      </c>
      <c r="V756" s="378">
        <f>(F756+500)/T756</f>
      </c>
      <c r="W756" s="436">
        <v>723.5999999999985</v>
      </c>
      <c r="X756" s="378">
        <f t="shared" si="709"/>
      </c>
      <c r="Y756" s="385">
        <f t="shared" si="843"/>
      </c>
      <c r="Z756" s="378">
        <f t="shared" si="977"/>
      </c>
      <c r="AA756" s="378">
        <f>W756/(F756+500)</f>
      </c>
      <c r="AB756" s="432">
        <v>1</v>
      </c>
      <c r="AC756" s="432">
        <v>723.6</v>
      </c>
      <c r="AD756" s="385">
        <f t="shared" si="494"/>
      </c>
      <c r="AE756" s="378">
        <f>(W756-AC756)/(F756+500)</f>
      </c>
      <c r="AF756" s="378" t="s">
        <v>387</v>
      </c>
    </row>
    <row customHeight="true" ht="22.61904761904762" r="757">
      <c r="A757" s="419"/>
      <c r="B757" s="407"/>
      <c r="C757" s="420"/>
      <c r="D757" s="379" t="s">
        <v>372</v>
      </c>
      <c r="E757" s="382">
        <v>921.8</v>
      </c>
      <c r="F757" s="381"/>
      <c r="G757" s="382">
        <v>7931</v>
      </c>
      <c r="H757" s="382">
        <v>190</v>
      </c>
      <c r="I757" s="383">
        <f t="shared" si="150"/>
      </c>
      <c r="J757" s="368">
        <f t="shared" si="284"/>
      </c>
      <c r="K757" s="382">
        <v>24</v>
      </c>
      <c r="L757" s="368">
        <f t="shared" si="569"/>
      </c>
      <c r="M757" s="382">
        <v>1</v>
      </c>
      <c r="N757" s="384">
        <f t="shared" si="373"/>
      </c>
      <c r="O757" s="382">
        <v>0</v>
      </c>
      <c r="P757" s="384">
        <f t="shared" si="1052"/>
      </c>
      <c r="Q757" s="385"/>
      <c r="R757" s="432"/>
      <c r="S757" s="385"/>
      <c r="T757" s="432"/>
      <c r="U757" s="386"/>
      <c r="V757" s="378"/>
      <c r="W757" s="436"/>
      <c r="X757" s="378"/>
      <c r="Y757" s="385"/>
      <c r="Z757" s="378"/>
      <c r="AA757" s="378"/>
      <c r="AB757" s="432"/>
      <c r="AC757" s="432"/>
      <c r="AD757" s="385"/>
      <c r="AE757" s="378"/>
      <c r="AF757" s="421" t="s">
        <v>403</v>
      </c>
    </row>
    <row customHeight="true" ht="22.61904761904762" r="758">
      <c r="A758" s="419"/>
      <c r="B758" s="407" t="s">
        <v>389</v>
      </c>
      <c r="C758" s="420" t="s">
        <v>369</v>
      </c>
      <c r="D758" s="379" t="s">
        <v>370</v>
      </c>
      <c r="E758" s="382">
        <v>142.11</v>
      </c>
      <c r="F758" s="381">
        <f>E758+E759</f>
      </c>
      <c r="G758" s="382">
        <v>616</v>
      </c>
      <c r="H758" s="382">
        <v>45</v>
      </c>
      <c r="I758" s="383">
        <f t="shared" si="150"/>
      </c>
      <c r="J758" s="383">
        <f t="shared" ref="J758:J759" si="188">I758/H758</f>
      </c>
      <c r="K758" s="382">
        <v>1</v>
      </c>
      <c r="L758" s="368">
        <f t="shared" si="569"/>
      </c>
      <c r="M758" s="382">
        <v>0</v>
      </c>
      <c r="N758" s="384">
        <f t="shared" si="373"/>
      </c>
      <c r="O758" s="382">
        <v>0</v>
      </c>
      <c r="P758" s="384">
        <f t="shared" si="1052"/>
      </c>
      <c r="Q758" s="385">
        <f>(M758+M759)/(O758+O759)</f>
      </c>
      <c r="R758" s="432">
        <v>3</v>
      </c>
      <c r="S758" s="385">
        <f>(O758+O759)/(K758+K759)</f>
      </c>
      <c r="T758" s="432">
        <v>0</v>
      </c>
      <c r="U758" s="386">
        <f>F758/T758</f>
      </c>
      <c r="V758" s="378">
        <f>(F758+500)/T758</f>
      </c>
      <c r="W758" s="436">
        <v>0</v>
      </c>
      <c r="X758" s="378">
        <f>W758/T758</f>
      </c>
      <c r="Y758" s="385">
        <f>T758/R758</f>
      </c>
      <c r="Z758" s="378">
        <f>W758/F758</f>
      </c>
      <c r="AA758" s="378">
        <f>W758/(F758+500)</f>
      </c>
      <c r="AB758" s="432">
        <v>0</v>
      </c>
      <c r="AC758" s="434">
        <v>0</v>
      </c>
      <c r="AD758" s="385">
        <f>AB758/T758</f>
      </c>
      <c r="AE758" s="378">
        <f>(W758-AC758)/(F758+500)</f>
      </c>
      <c r="AF758" s="378" t="s">
        <v>387</v>
      </c>
    </row>
    <row customHeight="true" ht="22.61904761904762" r="759">
      <c r="A759" s="419"/>
      <c r="B759" s="407"/>
      <c r="C759" s="420"/>
      <c r="D759" s="379" t="s">
        <v>372</v>
      </c>
      <c r="E759" s="382">
        <v>892.43</v>
      </c>
      <c r="F759" s="381"/>
      <c r="G759" s="382">
        <v>7815</v>
      </c>
      <c r="H759" s="382">
        <v>223</v>
      </c>
      <c r="I759" s="383">
        <f t="shared" si="150"/>
      </c>
      <c r="J759" s="383">
        <f t="shared" si="188"/>
      </c>
      <c r="K759" s="382">
        <v>13</v>
      </c>
      <c r="L759" s="368">
        <f t="shared" si="569"/>
      </c>
      <c r="M759" s="382">
        <v>1</v>
      </c>
      <c r="N759" s="384">
        <f t="shared" si="373"/>
      </c>
      <c r="O759" s="382">
        <v>0</v>
      </c>
      <c r="P759" s="384">
        <f t="shared" si="1052"/>
      </c>
      <c r="Q759" s="385"/>
      <c r="R759" s="432"/>
      <c r="S759" s="385"/>
      <c r="T759" s="432"/>
      <c r="U759" s="386"/>
      <c r="V759" s="378"/>
      <c r="W759" s="436"/>
      <c r="X759" s="378"/>
      <c r="Y759" s="385"/>
      <c r="Z759" s="378"/>
      <c r="AA759" s="378"/>
      <c r="AB759" s="432"/>
      <c r="AC759" s="434"/>
      <c r="AD759" s="385"/>
      <c r="AE759" s="378"/>
      <c r="AF759" s="421" t="s">
        <v>403</v>
      </c>
    </row>
    <row customHeight="true" ht="22.61904761904762" r="760">
      <c r="A760" s="419"/>
      <c r="B760" s="407" t="s">
        <v>390</v>
      </c>
      <c r="C760" s="420" t="s">
        <v>369</v>
      </c>
      <c r="D760" s="379" t="s">
        <v>370</v>
      </c>
      <c r="E760" s="382">
        <v>61.11</v>
      </c>
      <c r="F760" s="381">
        <f>E760+E761</f>
      </c>
      <c r="G760" s="382">
        <v>495</v>
      </c>
      <c r="H760" s="382">
        <v>34</v>
      </c>
      <c r="I760" s="383">
        <f t="shared" si="150"/>
      </c>
      <c r="J760" s="368">
        <f t="shared" ref="J760:J761" si="285">(E760/G760)*1000</f>
      </c>
      <c r="K760" s="382">
        <v>1</v>
      </c>
      <c r="L760" s="368">
        <f t="shared" si="569"/>
      </c>
      <c r="M760" s="382">
        <v>0</v>
      </c>
      <c r="N760" s="384">
        <f t="shared" si="373"/>
      </c>
      <c r="O760" s="382">
        <v>0</v>
      </c>
      <c r="P760" s="384">
        <f t="shared" si="1052"/>
      </c>
      <c r="Q760" s="385">
        <f>(M760+M761)/(O760+O761)</f>
      </c>
      <c r="R760" s="432">
        <v>3</v>
      </c>
      <c r="S760" s="385">
        <f>(O760+O761)/(K760+K761)</f>
      </c>
      <c r="T760" s="432">
        <v>2</v>
      </c>
      <c r="U760" s="386">
        <f>F760/T760</f>
      </c>
      <c r="V760" s="378">
        <f>(F760+500)/T760</f>
      </c>
      <c r="W760" s="436">
        <v>3780</v>
      </c>
      <c r="X760" s="378">
        <f>W760/T760</f>
      </c>
      <c r="Y760" s="385">
        <f>T760/R760</f>
      </c>
      <c r="Z760" s="378">
        <f>W760/F760</f>
      </c>
      <c r="AA760" s="378">
        <f>W760/(F760+500)</f>
      </c>
      <c r="AB760" s="432">
        <v>1</v>
      </c>
      <c r="AC760" s="432">
        <v>1692</v>
      </c>
      <c r="AD760" s="385">
        <f>AB760/T760</f>
      </c>
      <c r="AE760" s="378">
        <f>(W760-AC760)/(F760+500)</f>
      </c>
      <c r="AF760" s="378" t="s">
        <v>387</v>
      </c>
    </row>
    <row customHeight="true" ht="22.61904761904762" r="761">
      <c r="A761" s="419"/>
      <c r="B761" s="407"/>
      <c r="C761" s="420"/>
      <c r="D761" s="379" t="s">
        <v>372</v>
      </c>
      <c r="E761" s="380">
        <v>657.76</v>
      </c>
      <c r="F761" s="381"/>
      <c r="G761" s="382">
        <v>6105</v>
      </c>
      <c r="H761" s="382">
        <v>152</v>
      </c>
      <c r="I761" s="383">
        <f t="shared" si="150"/>
      </c>
      <c r="J761" s="368">
        <f t="shared" si="285"/>
      </c>
      <c r="K761" s="382">
        <v>18</v>
      </c>
      <c r="L761" s="368">
        <f t="shared" si="569"/>
      </c>
      <c r="M761" s="382">
        <v>2</v>
      </c>
      <c r="N761" s="384">
        <f t="shared" si="373"/>
      </c>
      <c r="O761" s="382">
        <v>0</v>
      </c>
      <c r="P761" s="384">
        <f t="shared" si="1052"/>
      </c>
      <c r="Q761" s="385"/>
      <c r="R761" s="432"/>
      <c r="S761" s="385"/>
      <c r="T761" s="432"/>
      <c r="U761" s="386"/>
      <c r="V761" s="378"/>
      <c r="W761" s="436"/>
      <c r="X761" s="378"/>
      <c r="Y761" s="385"/>
      <c r="Z761" s="378"/>
      <c r="AA761" s="378"/>
      <c r="AB761" s="432"/>
      <c r="AC761" s="432"/>
      <c r="AD761" s="385"/>
      <c r="AE761" s="378"/>
      <c r="AF761" s="421" t="s">
        <v>403</v>
      </c>
    </row>
    <row customHeight="true" ht="22.61904761904762" r="762">
      <c r="A762" s="419"/>
      <c r="B762" s="407" t="s">
        <v>392</v>
      </c>
      <c r="C762" s="420" t="s">
        <v>369</v>
      </c>
      <c r="D762" s="379" t="s">
        <v>370</v>
      </c>
      <c r="E762" s="382">
        <v>108.75</v>
      </c>
      <c r="F762" s="381">
        <f>E762+E763</f>
      </c>
      <c r="G762" s="382">
        <v>673</v>
      </c>
      <c r="H762" s="382">
        <v>51</v>
      </c>
      <c r="I762" s="383">
        <f t="shared" si="150"/>
      </c>
      <c r="J762" s="383">
        <f t="shared" ref="J762:J763" si="189">I762/H762</f>
      </c>
      <c r="K762" s="382">
        <v>2</v>
      </c>
      <c r="L762" s="368">
        <f t="shared" si="569"/>
      </c>
      <c r="M762" s="382">
        <v>0</v>
      </c>
      <c r="N762" s="384">
        <f t="shared" si="373"/>
      </c>
      <c r="O762" s="382">
        <v>0</v>
      </c>
      <c r="P762" s="384">
        <f t="shared" si="1052"/>
      </c>
      <c r="Q762" s="385">
        <f>(M762+M763)/(O762+O763)</f>
      </c>
      <c r="R762" s="432">
        <v>5</v>
      </c>
      <c r="S762" s="385">
        <f>(O762+O763)/(K762+K763)</f>
      </c>
      <c r="T762" s="432">
        <v>0</v>
      </c>
      <c r="U762" s="386">
        <f>F762/T762</f>
      </c>
      <c r="V762" s="378">
        <f>(F762+500)/T762</f>
      </c>
      <c r="W762" s="436">
        <v>0</v>
      </c>
      <c r="X762" s="378">
        <f>W762/T762</f>
      </c>
      <c r="Y762" s="385">
        <f>T762/R762</f>
      </c>
      <c r="Z762" s="378">
        <f>W762/F762</f>
      </c>
      <c r="AA762" s="378">
        <f>W762/(F762+500)</f>
      </c>
      <c r="AB762" s="432">
        <v>0</v>
      </c>
      <c r="AC762" s="432">
        <v>0</v>
      </c>
      <c r="AD762" s="385">
        <f>AB762/T762</f>
      </c>
      <c r="AE762" s="378">
        <f>(W762-AC762)/(F762+500)</f>
      </c>
      <c r="AF762" s="378" t="s">
        <v>387</v>
      </c>
    </row>
    <row customHeight="true" ht="22.61904761904762" r="763">
      <c r="A763" s="419"/>
      <c r="B763" s="407"/>
      <c r="C763" s="420"/>
      <c r="D763" s="379" t="s">
        <v>372</v>
      </c>
      <c r="E763" s="382">
        <v>599.28</v>
      </c>
      <c r="F763" s="381"/>
      <c r="G763" s="382">
        <v>6029</v>
      </c>
      <c r="H763" s="382">
        <v>221</v>
      </c>
      <c r="I763" s="383">
        <f t="shared" si="150"/>
      </c>
      <c r="J763" s="383">
        <f t="shared" si="189"/>
      </c>
      <c r="K763" s="382">
        <v>16</v>
      </c>
      <c r="L763" s="368">
        <f t="shared" si="569"/>
      </c>
      <c r="M763" s="382">
        <v>1</v>
      </c>
      <c r="N763" s="384">
        <f t="shared" si="373"/>
      </c>
      <c r="O763" s="382">
        <v>0</v>
      </c>
      <c r="P763" s="384">
        <f t="shared" si="1052"/>
      </c>
      <c r="Q763" s="385"/>
      <c r="R763" s="432"/>
      <c r="S763" s="385"/>
      <c r="T763" s="432"/>
      <c r="U763" s="386"/>
      <c r="V763" s="378"/>
      <c r="W763" s="386"/>
      <c r="X763" s="378"/>
      <c r="Y763" s="385"/>
      <c r="Z763" s="378"/>
      <c r="AA763" s="378"/>
      <c r="AB763" s="432"/>
      <c r="AC763" s="432"/>
      <c r="AD763" s="385"/>
      <c r="AE763" s="378"/>
      <c r="AF763" s="421" t="s">
        <v>403</v>
      </c>
    </row>
    <row customHeight="true" ht="22.61904761904762" r="764">
      <c r="A764" s="419"/>
      <c r="B764" s="407" t="s">
        <v>393</v>
      </c>
      <c r="C764" s="420" t="s">
        <v>369</v>
      </c>
      <c r="D764" s="379" t="s">
        <v>370</v>
      </c>
      <c r="E764" s="382">
        <v>109.1</v>
      </c>
      <c r="F764" s="381">
        <f>E764+E765</f>
      </c>
      <c r="G764" s="382">
        <v>841</v>
      </c>
      <c r="H764" s="382">
        <v>88</v>
      </c>
      <c r="I764" s="383">
        <f t="shared" si="150"/>
      </c>
      <c r="J764" s="368">
        <f t="shared" ref="J764:J776" si="286">(E764/G764)*1000</f>
      </c>
      <c r="K764" s="382">
        <v>0</v>
      </c>
      <c r="L764" s="368">
        <f t="shared" si="569"/>
      </c>
      <c r="M764" s="382">
        <v>0</v>
      </c>
      <c r="N764" s="384">
        <f t="shared" si="373"/>
      </c>
      <c r="O764" s="382">
        <v>0</v>
      </c>
      <c r="P764" s="384">
        <f t="shared" si="1052"/>
      </c>
      <c r="Q764" s="385">
        <f>(M764+M765)/(O764+O765)</f>
      </c>
      <c r="R764" s="432">
        <v>1</v>
      </c>
      <c r="S764" s="385">
        <f>(O764+O765)/(K764+K765)</f>
      </c>
      <c r="T764" s="432">
        <v>0</v>
      </c>
      <c r="U764" s="386">
        <f>F764/T764</f>
      </c>
      <c r="V764" s="378">
        <f>(F764+500)/T764</f>
      </c>
      <c r="W764" s="436">
        <v>0</v>
      </c>
      <c r="X764" s="378">
        <f>W764/T764</f>
      </c>
      <c r="Y764" s="385">
        <f>T764/R764</f>
      </c>
      <c r="Z764" s="378">
        <f>W764/F764</f>
      </c>
      <c r="AA764" s="378">
        <f>W764/(F764+500)</f>
      </c>
      <c r="AB764" s="432">
        <v>0</v>
      </c>
      <c r="AC764" s="432">
        <v>0</v>
      </c>
      <c r="AD764" s="385">
        <f>AB764/T764</f>
      </c>
      <c r="AE764" s="378">
        <f>(W764-AC764)/(F764+500)</f>
      </c>
      <c r="AF764" s="378" t="s">
        <v>387</v>
      </c>
    </row>
    <row customHeight="true" ht="22.61904761904762" r="765">
      <c r="A765" s="419"/>
      <c r="B765" s="407"/>
      <c r="C765" s="420"/>
      <c r="D765" s="379" t="s">
        <v>372</v>
      </c>
      <c r="E765" s="382">
        <v>856.32</v>
      </c>
      <c r="F765" s="381"/>
      <c r="G765" s="382">
        <v>8073</v>
      </c>
      <c r="H765" s="382">
        <v>237</v>
      </c>
      <c r="I765" s="383">
        <f t="shared" si="150"/>
      </c>
      <c r="J765" s="368">
        <f t="shared" si="286"/>
      </c>
      <c r="K765" s="382">
        <v>12</v>
      </c>
      <c r="L765" s="368">
        <f t="shared" si="569"/>
      </c>
      <c r="M765" s="382">
        <v>0</v>
      </c>
      <c r="N765" s="384">
        <f t="shared" si="373"/>
      </c>
      <c r="O765" s="382">
        <v>0</v>
      </c>
      <c r="P765" s="384">
        <f t="shared" si="1052"/>
      </c>
      <c r="Q765" s="385"/>
      <c r="R765" s="432"/>
      <c r="S765" s="385"/>
      <c r="T765" s="432"/>
      <c r="U765" s="386"/>
      <c r="V765" s="378"/>
      <c r="W765" s="436"/>
      <c r="X765" s="378"/>
      <c r="Y765" s="385"/>
      <c r="Z765" s="378"/>
      <c r="AA765" s="378"/>
      <c r="AB765" s="432"/>
      <c r="AC765" s="432"/>
      <c r="AD765" s="385"/>
      <c r="AE765" s="378"/>
      <c r="AF765" s="421" t="s">
        <v>403</v>
      </c>
    </row>
    <row customHeight="true" ht="22.61904761904762" r="766">
      <c r="A766" s="419"/>
      <c r="B766" s="370" t="s">
        <v>378</v>
      </c>
      <c r="C766" s="370"/>
      <c r="D766" s="370"/>
      <c r="E766" s="366">
        <f>SUM(E756:E765)</f>
      </c>
      <c r="F766" s="366">
        <f>SUM(F756:F765)</f>
      </c>
      <c r="G766" s="366">
        <f>SUM(G756:G765)</f>
      </c>
      <c r="H766" s="366">
        <f>SUM(H756:H765)</f>
      </c>
      <c r="I766" s="371">
        <f t="shared" si="150"/>
      </c>
      <c r="J766" s="367">
        <f t="shared" si="286"/>
      </c>
      <c r="K766" s="366">
        <f>SUM(K756:K765)</f>
      </c>
      <c r="L766" s="367">
        <f t="shared" si="569"/>
      </c>
      <c r="M766" s="366">
        <f>SUM(M756:M765)</f>
      </c>
      <c r="N766" s="372">
        <f t="shared" si="373"/>
      </c>
      <c r="O766" s="366">
        <f>SUM(O756:O765)</f>
      </c>
      <c r="P766" s="372">
        <f t="shared" si="1052"/>
      </c>
      <c r="Q766" s="373">
        <f>M766/O766</f>
      </c>
      <c r="R766" s="366">
        <f>SUM(R756:R765)</f>
      </c>
      <c r="S766" s="373">
        <f>(O766+O766)/(K766+K766)</f>
      </c>
      <c r="T766" s="366">
        <f>SUM(T756:T765)</f>
      </c>
      <c r="U766" s="374">
        <f t="shared" ref="U766:U767" si="76">F766/T766</f>
      </c>
      <c r="V766" s="375">
        <f>(F766+5*500)/T766</f>
      </c>
      <c r="W766" s="367">
        <f>SUM(W756:W765)</f>
      </c>
      <c r="X766" s="376">
        <f t="shared" ref="X766:X767" si="710">W766/T766</f>
      </c>
      <c r="Y766" s="373">
        <f t="shared" ref="Y766:Y767" si="844">T766/R766</f>
      </c>
      <c r="Z766" s="375">
        <f t="shared" ref="Z766:Z767" si="978">W766/F766</f>
      </c>
      <c r="AA766" s="375">
        <f>W766/(F766+COUNT(W756:W765)*500)</f>
      </c>
      <c r="AB766" s="366">
        <f>SUM(AB756:AB765)</f>
      </c>
      <c r="AC766" s="366">
        <f>SUM(AC756:AC765)</f>
      </c>
      <c r="AD766" s="373">
        <f t="shared" ref="AD766:AD767" si="495">AB766/T766</f>
      </c>
      <c r="AE766" s="377">
        <f>(W766-AC766)/(F766+COUNT(W756:W765)*500)</f>
      </c>
      <c r="AF766" s="378"/>
    </row>
    <row customHeight="true" ht="22.61904761904762" r="767">
      <c r="A767" s="419"/>
      <c r="B767" s="422" t="s">
        <v>394</v>
      </c>
      <c r="C767" s="420" t="s">
        <v>391</v>
      </c>
      <c r="D767" s="379" t="s">
        <v>370</v>
      </c>
      <c r="E767" s="382">
        <v>113.81</v>
      </c>
      <c r="F767" s="381">
        <f>E767+E768</f>
      </c>
      <c r="G767" s="382">
        <v>1077</v>
      </c>
      <c r="H767" s="382">
        <v>112</v>
      </c>
      <c r="I767" s="383">
        <f t="shared" si="150"/>
      </c>
      <c r="J767" s="368">
        <f t="shared" si="286"/>
      </c>
      <c r="K767" s="382">
        <v>1</v>
      </c>
      <c r="L767" s="368">
        <f t="shared" si="569"/>
      </c>
      <c r="M767" s="382">
        <v>0</v>
      </c>
      <c r="N767" s="384">
        <f t="shared" si="373"/>
      </c>
      <c r="O767" s="382">
        <v>0</v>
      </c>
      <c r="P767" s="384">
        <f t="shared" si="1052"/>
      </c>
      <c r="Q767" s="385">
        <f>(M767+M768)/(O767+O768)</f>
      </c>
      <c r="R767" s="432">
        <v>5</v>
      </c>
      <c r="S767" s="385">
        <f>(O767+O768)/(K767+K768)</f>
      </c>
      <c r="T767" s="432">
        <v>2</v>
      </c>
      <c r="U767" s="386">
        <f t="shared" si="76"/>
      </c>
      <c r="V767" s="378">
        <f>(F767+500)/T767</f>
      </c>
      <c r="W767" s="436">
        <v>3780</v>
      </c>
      <c r="X767" s="378">
        <f t="shared" si="710"/>
      </c>
      <c r="Y767" s="385">
        <f t="shared" si="844"/>
      </c>
      <c r="Z767" s="378">
        <f t="shared" si="978"/>
      </c>
      <c r="AA767" s="378">
        <f>W767/(F767+500)</f>
      </c>
      <c r="AB767" s="432">
        <v>0</v>
      </c>
      <c r="AC767" s="432">
        <v>0</v>
      </c>
      <c r="AD767" s="385">
        <f t="shared" si="495"/>
      </c>
      <c r="AE767" s="378">
        <f>(W767-AC767)/(F767+500)</f>
      </c>
      <c r="AF767" s="378" t="s">
        <v>387</v>
      </c>
    </row>
    <row customHeight="true" ht="22.61904761904762" r="768">
      <c r="A768" s="419"/>
      <c r="B768" s="422"/>
      <c r="C768" s="420"/>
      <c r="D768" s="379" t="s">
        <v>372</v>
      </c>
      <c r="E768" s="382">
        <v>1292.43</v>
      </c>
      <c r="F768" s="381"/>
      <c r="G768" s="382">
        <v>12035</v>
      </c>
      <c r="H768" s="382">
        <v>351</v>
      </c>
      <c r="I768" s="383">
        <f t="shared" si="150"/>
      </c>
      <c r="J768" s="368">
        <f t="shared" si="286"/>
      </c>
      <c r="K768" s="382">
        <v>29</v>
      </c>
      <c r="L768" s="368">
        <f t="shared" si="569"/>
      </c>
      <c r="M768" s="382">
        <v>2</v>
      </c>
      <c r="N768" s="384">
        <f t="shared" si="373"/>
      </c>
      <c r="O768" s="382">
        <v>0</v>
      </c>
      <c r="P768" s="384">
        <f t="shared" si="1052"/>
      </c>
      <c r="Q768" s="385"/>
      <c r="R768" s="432"/>
      <c r="S768" s="385"/>
      <c r="T768" s="432"/>
      <c r="U768" s="386"/>
      <c r="V768" s="378"/>
      <c r="W768" s="436"/>
      <c r="X768" s="378"/>
      <c r="Y768" s="385"/>
      <c r="Z768" s="378"/>
      <c r="AA768" s="378"/>
      <c r="AB768" s="432"/>
      <c r="AC768" s="432"/>
      <c r="AD768" s="385"/>
      <c r="AE768" s="378"/>
      <c r="AF768" s="421" t="s">
        <v>403</v>
      </c>
    </row>
    <row customHeight="true" ht="22.61904761904762" r="769">
      <c r="A769" s="419"/>
      <c r="B769" s="422" t="s">
        <v>395</v>
      </c>
      <c r="C769" s="420" t="s">
        <v>391</v>
      </c>
      <c r="D769" s="379" t="s">
        <v>370</v>
      </c>
      <c r="E769" s="382">
        <v>113.29</v>
      </c>
      <c r="F769" s="381">
        <f>E769+E770</f>
      </c>
      <c r="G769" s="382">
        <v>807</v>
      </c>
      <c r="H769" s="382">
        <v>99</v>
      </c>
      <c r="I769" s="383">
        <f t="shared" si="150"/>
      </c>
      <c r="J769" s="368">
        <f t="shared" si="286"/>
      </c>
      <c r="K769" s="382">
        <v>2</v>
      </c>
      <c r="L769" s="368">
        <f t="shared" si="569"/>
      </c>
      <c r="M769" s="382">
        <v>0</v>
      </c>
      <c r="N769" s="384">
        <f t="shared" si="373"/>
      </c>
      <c r="O769" s="382">
        <v>0</v>
      </c>
      <c r="P769" s="384">
        <f t="shared" si="1052"/>
      </c>
      <c r="Q769" s="385">
        <f>(M769+M770)/(O769+O770)</f>
      </c>
      <c r="R769" s="432">
        <v>7</v>
      </c>
      <c r="S769" s="385">
        <f>(O769+O770)/(K769+K770)</f>
      </c>
      <c r="T769" s="432">
        <v>2</v>
      </c>
      <c r="U769" s="386">
        <f>F769/T769</f>
      </c>
      <c r="V769" s="378">
        <f>(F769+500)/T769</f>
      </c>
      <c r="W769" s="436">
        <v>3432</v>
      </c>
      <c r="X769" s="378">
        <f>W769/T769</f>
      </c>
      <c r="Y769" s="385">
        <f>T769/R769</f>
      </c>
      <c r="Z769" s="378">
        <f>W769/F769</f>
      </c>
      <c r="AA769" s="378">
        <f>W769/(F769+500)</f>
      </c>
      <c r="AB769" s="432">
        <v>0</v>
      </c>
      <c r="AC769" s="432">
        <v>0</v>
      </c>
      <c r="AD769" s="385">
        <f>AB769/T769</f>
      </c>
      <c r="AE769" s="378">
        <f>(W769-AC769)/(F769+500)</f>
      </c>
      <c r="AF769" s="378" t="s">
        <v>387</v>
      </c>
    </row>
    <row customHeight="true" ht="22.61904761904762" r="770">
      <c r="A770" s="419"/>
      <c r="B770" s="422"/>
      <c r="C770" s="420"/>
      <c r="D770" s="379" t="s">
        <v>372</v>
      </c>
      <c r="E770" s="382">
        <v>1745.29</v>
      </c>
      <c r="F770" s="381"/>
      <c r="G770" s="382">
        <v>17404</v>
      </c>
      <c r="H770" s="382">
        <v>662</v>
      </c>
      <c r="I770" s="383">
        <f t="shared" si="150"/>
      </c>
      <c r="J770" s="368">
        <f t="shared" si="286"/>
      </c>
      <c r="K770" s="382">
        <v>25</v>
      </c>
      <c r="L770" s="368">
        <f t="shared" si="569"/>
      </c>
      <c r="M770" s="382">
        <v>2</v>
      </c>
      <c r="N770" s="384">
        <f t="shared" si="373"/>
      </c>
      <c r="O770" s="382">
        <v>0</v>
      </c>
      <c r="P770" s="384">
        <f t="shared" si="1052"/>
      </c>
      <c r="Q770" s="385"/>
      <c r="R770" s="432"/>
      <c r="S770" s="385"/>
      <c r="T770" s="432"/>
      <c r="U770" s="386"/>
      <c r="V770" s="378"/>
      <c r="W770" s="436"/>
      <c r="X770" s="378"/>
      <c r="Y770" s="385"/>
      <c r="Z770" s="378"/>
      <c r="AA770" s="378"/>
      <c r="AB770" s="432"/>
      <c r="AC770" s="432"/>
      <c r="AD770" s="385"/>
      <c r="AE770" s="378"/>
      <c r="AF770" s="421" t="s">
        <v>403</v>
      </c>
    </row>
    <row customHeight="true" ht="22.61904761904762" r="771">
      <c r="A771" s="419"/>
      <c r="B771" s="407" t="s">
        <v>397</v>
      </c>
      <c r="C771" s="420" t="s">
        <v>391</v>
      </c>
      <c r="D771" s="379" t="s">
        <v>370</v>
      </c>
      <c r="E771" s="382">
        <v>229.45</v>
      </c>
      <c r="F771" s="381">
        <f>E771+E772</f>
      </c>
      <c r="G771" s="382">
        <v>1429</v>
      </c>
      <c r="H771" s="382">
        <v>158</v>
      </c>
      <c r="I771" s="383">
        <f t="shared" si="150"/>
      </c>
      <c r="J771" s="368">
        <f t="shared" si="286"/>
      </c>
      <c r="K771" s="382">
        <v>2</v>
      </c>
      <c r="L771" s="368">
        <f t="shared" si="569"/>
      </c>
      <c r="M771" s="382">
        <v>0</v>
      </c>
      <c r="N771" s="384">
        <f t="shared" si="373"/>
      </c>
      <c r="O771" s="382">
        <v>0</v>
      </c>
      <c r="P771" s="384">
        <f t="shared" si="1052"/>
      </c>
      <c r="Q771" s="385">
        <f>(M771+M772)/(O771+O772)</f>
      </c>
      <c r="R771" s="432">
        <v>9</v>
      </c>
      <c r="S771" s="385">
        <f>(O771+O772)/(K771+K772)</f>
      </c>
      <c r="T771" s="432">
        <v>2</v>
      </c>
      <c r="U771" s="386">
        <f>F771/T771</f>
      </c>
      <c r="V771" s="378">
        <f>(F771+500)/T771</f>
      </c>
      <c r="W771" s="436">
        <v>2170</v>
      </c>
      <c r="X771" s="378">
        <f>W771/T771</f>
      </c>
      <c r="Y771" s="385">
        <f>T771/R771</f>
      </c>
      <c r="Z771" s="378">
        <f>W771/F771</f>
      </c>
      <c r="AA771" s="378">
        <f>W771/(F771+500)</f>
      </c>
      <c r="AB771" s="432">
        <v>0</v>
      </c>
      <c r="AC771" s="432">
        <v>0</v>
      </c>
      <c r="AD771" s="385">
        <f>AB771/T771</f>
      </c>
      <c r="AE771" s="378">
        <f>(W771-AC771)/(F771+500)</f>
      </c>
      <c r="AF771" s="378" t="s">
        <v>387</v>
      </c>
    </row>
    <row customHeight="true" ht="22.61904761904762" r="772">
      <c r="A772" s="419"/>
      <c r="B772" s="407"/>
      <c r="C772" s="420"/>
      <c r="D772" s="379" t="s">
        <v>372</v>
      </c>
      <c r="E772" s="382">
        <v>2598.88</v>
      </c>
      <c r="F772" s="381"/>
      <c r="G772" s="382">
        <v>27853</v>
      </c>
      <c r="H772" s="382">
        <v>1257</v>
      </c>
      <c r="I772" s="383">
        <f t="shared" si="150"/>
      </c>
      <c r="J772" s="368">
        <f t="shared" si="286"/>
      </c>
      <c r="K772" s="382">
        <v>56</v>
      </c>
      <c r="L772" s="368">
        <f t="shared" si="569"/>
      </c>
      <c r="M772" s="382">
        <v>2</v>
      </c>
      <c r="N772" s="384">
        <f t="shared" si="373"/>
      </c>
      <c r="O772" s="382">
        <v>0</v>
      </c>
      <c r="P772" s="384">
        <f t="shared" si="1052"/>
      </c>
      <c r="Q772" s="385"/>
      <c r="R772" s="432"/>
      <c r="S772" s="385"/>
      <c r="T772" s="432"/>
      <c r="U772" s="386"/>
      <c r="V772" s="378"/>
      <c r="W772" s="436"/>
      <c r="X772" s="378"/>
      <c r="Y772" s="385"/>
      <c r="Z772" s="378"/>
      <c r="AA772" s="378"/>
      <c r="AB772" s="432"/>
      <c r="AC772" s="432"/>
      <c r="AD772" s="385"/>
      <c r="AE772" s="378"/>
      <c r="AF772" s="421" t="s">
        <v>403</v>
      </c>
    </row>
    <row customHeight="true" ht="22.61904761904762" r="773">
      <c r="A773" s="419"/>
      <c r="B773" s="407" t="s">
        <v>398</v>
      </c>
      <c r="C773" s="420" t="s">
        <v>391</v>
      </c>
      <c r="D773" s="379" t="s">
        <v>370</v>
      </c>
      <c r="E773" s="382">
        <v>174.53</v>
      </c>
      <c r="F773" s="381">
        <f>E773+E774</f>
      </c>
      <c r="G773" s="382">
        <v>832</v>
      </c>
      <c r="H773" s="382">
        <v>122</v>
      </c>
      <c r="I773" s="383">
        <f t="shared" si="150"/>
      </c>
      <c r="J773" s="368">
        <f t="shared" si="286"/>
      </c>
      <c r="K773" s="382">
        <v>2</v>
      </c>
      <c r="L773" s="368">
        <f t="shared" si="569"/>
      </c>
      <c r="M773" s="382">
        <v>1</v>
      </c>
      <c r="N773" s="384">
        <f t="shared" si="373"/>
      </c>
      <c r="O773" s="382">
        <v>0</v>
      </c>
      <c r="P773" s="384">
        <f t="shared" si="1052"/>
      </c>
      <c r="Q773" s="385">
        <f>(M773+M774)/(O773+O774)</f>
      </c>
      <c r="R773" s="432">
        <v>5</v>
      </c>
      <c r="S773" s="385">
        <f>(O773+O774)/(K773+K774)</f>
      </c>
      <c r="T773" s="432">
        <v>1</v>
      </c>
      <c r="U773" s="386">
        <f>F773/T773</f>
      </c>
      <c r="V773" s="378">
        <f>(F773+500)/T773</f>
      </c>
      <c r="W773" s="386">
        <v>2088</v>
      </c>
      <c r="X773" s="378">
        <f>W773/T773</f>
      </c>
      <c r="Y773" s="385">
        <f>T773/R773</f>
      </c>
      <c r="Z773" s="378">
        <f>W773/F773</f>
      </c>
      <c r="AA773" s="378">
        <f>W773/(F773+500)</f>
      </c>
      <c r="AB773" s="432">
        <v>0</v>
      </c>
      <c r="AC773" s="432">
        <v>0</v>
      </c>
      <c r="AD773" s="385">
        <f>AB773/T773</f>
      </c>
      <c r="AE773" s="378">
        <f>(W773-AC773)/(F773+500)</f>
      </c>
      <c r="AF773" s="378" t="s">
        <v>387</v>
      </c>
    </row>
    <row customHeight="true" ht="22.61904761904762" r="774">
      <c r="A774" s="419"/>
      <c r="B774" s="407"/>
      <c r="C774" s="420"/>
      <c r="D774" s="379" t="s">
        <v>372</v>
      </c>
      <c r="E774" s="382">
        <v>1314.4</v>
      </c>
      <c r="F774" s="381"/>
      <c r="G774" s="382">
        <v>15379</v>
      </c>
      <c r="H774" s="382">
        <v>734</v>
      </c>
      <c r="I774" s="383">
        <f t="shared" si="150"/>
      </c>
      <c r="J774" s="368">
        <f t="shared" si="286"/>
      </c>
      <c r="K774" s="382">
        <v>36</v>
      </c>
      <c r="L774" s="368">
        <f t="shared" si="569"/>
      </c>
      <c r="M774" s="382">
        <v>0</v>
      </c>
      <c r="N774" s="384">
        <f t="shared" si="373"/>
      </c>
      <c r="O774" s="382">
        <v>0</v>
      </c>
      <c r="P774" s="384">
        <f t="shared" si="1052"/>
      </c>
      <c r="Q774" s="385"/>
      <c r="R774" s="432"/>
      <c r="S774" s="385"/>
      <c r="T774" s="432"/>
      <c r="U774" s="386"/>
      <c r="V774" s="378"/>
      <c r="W774" s="386"/>
      <c r="X774" s="378"/>
      <c r="Y774" s="385"/>
      <c r="Z774" s="378"/>
      <c r="AA774" s="378"/>
      <c r="AB774" s="432"/>
      <c r="AC774" s="432"/>
      <c r="AD774" s="385"/>
      <c r="AE774" s="378"/>
      <c r="AF774" s="421" t="s">
        <v>403</v>
      </c>
    </row>
    <row customHeight="true" ht="22.61904761904762" r="775">
      <c r="A775" s="419"/>
      <c r="B775" s="422" t="s">
        <v>399</v>
      </c>
      <c r="C775" s="420" t="s">
        <v>391</v>
      </c>
      <c r="D775" s="379" t="s">
        <v>370</v>
      </c>
      <c r="E775" s="382">
        <v>91.27</v>
      </c>
      <c r="F775" s="381">
        <f>E775+E776</f>
      </c>
      <c r="G775" s="382">
        <v>302</v>
      </c>
      <c r="H775" s="382">
        <v>43</v>
      </c>
      <c r="I775" s="383">
        <f t="shared" si="150"/>
      </c>
      <c r="J775" s="368">
        <f t="shared" si="286"/>
      </c>
      <c r="K775" s="382">
        <v>0</v>
      </c>
      <c r="L775" s="368">
        <f t="shared" si="569"/>
      </c>
      <c r="M775" s="382">
        <v>0</v>
      </c>
      <c r="N775" s="384">
        <f t="shared" si="373"/>
      </c>
      <c r="O775" s="382">
        <v>0</v>
      </c>
      <c r="P775" s="384">
        <f t="shared" si="1052"/>
      </c>
      <c r="Q775" s="385">
        <f>(M775+M776)/(O775+O776)</f>
      </c>
      <c r="R775" s="432">
        <v>4</v>
      </c>
      <c r="S775" s="385">
        <f>(O775+O776)/(K775+K776)</f>
      </c>
      <c r="T775" s="432">
        <v>1</v>
      </c>
      <c r="U775" s="386">
        <f>F775/T775</f>
      </c>
      <c r="V775" s="378">
        <f>(F775+500)/T775</f>
      </c>
      <c r="W775" s="386">
        <v>2088</v>
      </c>
      <c r="X775" s="378">
        <f>W775/T775</f>
      </c>
      <c r="Y775" s="385">
        <f>T775/R775</f>
      </c>
      <c r="Z775" s="378">
        <f>W775/F775</f>
      </c>
      <c r="AA775" s="378">
        <f>W775/(F775+500)</f>
      </c>
      <c r="AB775" s="432">
        <v>0</v>
      </c>
      <c r="AC775" s="432">
        <v>0</v>
      </c>
      <c r="AD775" s="385">
        <f>AB775/T775</f>
      </c>
      <c r="AE775" s="378">
        <f>(W775-AC775)/(F775+500)</f>
      </c>
      <c r="AF775" s="378" t="s">
        <v>387</v>
      </c>
    </row>
    <row customHeight="true" ht="22.61904761904762" r="776">
      <c r="A776" s="419"/>
      <c r="B776" s="422"/>
      <c r="C776" s="420"/>
      <c r="D776" s="379" t="s">
        <v>372</v>
      </c>
      <c r="E776" s="382">
        <v>496.6</v>
      </c>
      <c r="F776" s="381"/>
      <c r="G776" s="382">
        <v>6509</v>
      </c>
      <c r="H776" s="382">
        <v>277</v>
      </c>
      <c r="I776" s="383">
        <f t="shared" si="150"/>
      </c>
      <c r="J776" s="368">
        <f t="shared" si="286"/>
      </c>
      <c r="K776" s="382">
        <v>17</v>
      </c>
      <c r="L776" s="368">
        <f t="shared" si="569"/>
      </c>
      <c r="M776" s="382">
        <v>1</v>
      </c>
      <c r="N776" s="384">
        <f t="shared" si="373"/>
      </c>
      <c r="O776" s="382">
        <v>0</v>
      </c>
      <c r="P776" s="384">
        <f t="shared" si="1052"/>
      </c>
      <c r="Q776" s="385"/>
      <c r="R776" s="432"/>
      <c r="S776" s="385"/>
      <c r="T776" s="432"/>
      <c r="U776" s="386"/>
      <c r="V776" s="378"/>
      <c r="W776" s="386"/>
      <c r="X776" s="378"/>
      <c r="Y776" s="385"/>
      <c r="Z776" s="378"/>
      <c r="AA776" s="378"/>
      <c r="AB776" s="432"/>
      <c r="AC776" s="432"/>
      <c r="AD776" s="385"/>
      <c r="AE776" s="378"/>
      <c r="AF776" s="421" t="s">
        <v>403</v>
      </c>
    </row>
    <row customHeight="true" ht="22.61904761904762" r="777">
      <c r="A777" s="419"/>
      <c r="B777" s="370" t="s">
        <v>378</v>
      </c>
      <c r="C777" s="370"/>
      <c r="D777" s="370"/>
      <c r="E777" s="366">
        <f>SUM(E767:E776)</f>
      </c>
      <c r="F777" s="366">
        <f>SUM(F767:F776)</f>
      </c>
      <c r="G777" s="366">
        <f>SUM(G767:G776)</f>
      </c>
      <c r="H777" s="366">
        <f>SUM(H767:H776)</f>
      </c>
      <c r="I777" s="371">
        <f t="shared" si="150"/>
      </c>
      <c r="J777" s="367">
        <f>SUM(I776:G774)</f>
      </c>
      <c r="K777" s="366">
        <f>SUM(K767:K776)</f>
      </c>
      <c r="L777" s="367">
        <f t="shared" si="569"/>
      </c>
      <c r="M777" s="366">
        <f>SUM(M767:M776)</f>
      </c>
      <c r="N777" s="372">
        <f t="shared" si="373"/>
      </c>
      <c r="O777" s="366">
        <f>SUM(O767:O776)</f>
      </c>
      <c r="P777" s="372">
        <f t="shared" si="1052"/>
      </c>
      <c r="Q777" s="373">
        <f t="shared" ref="Q777:Q778" si="404">M777/O777</f>
      </c>
      <c r="R777" s="366">
        <f>SUM(R767:R776)</f>
      </c>
      <c r="S777" s="373">
        <f t="shared" ref="S777:S778" si="1083">(O777+O777)/(K777+K777)</f>
      </c>
      <c r="T777" s="366">
        <f>SUM(T767:T776)</f>
      </c>
      <c r="U777" s="374">
        <f t="shared" ref="U777:U778" si="77">F777/T777</f>
      </c>
      <c r="V777" s="375">
        <f>(F777+5*500)/T777</f>
      </c>
      <c r="W777" s="367">
        <f>SUM(W767:W776)</f>
      </c>
      <c r="X777" s="376">
        <f t="shared" ref="X777:X778" si="711">W777/T777</f>
      </c>
      <c r="Y777" s="373">
        <f t="shared" ref="Y777:Y778" si="845">T777/R777</f>
      </c>
      <c r="Z777" s="375">
        <f t="shared" ref="Z777:Z778" si="979">W777/F777</f>
      </c>
      <c r="AA777" s="375">
        <f>W777/(F777+COUNT(W767:W776)*500)</f>
      </c>
      <c r="AB777" s="366">
        <f>SUM(AB767:AB776)</f>
      </c>
      <c r="AC777" s="366">
        <f>SUM(AC767:AC776)</f>
      </c>
      <c r="AD777" s="373">
        <f t="shared" ref="AD777:AD778" si="496">AB777/T777</f>
      </c>
      <c r="AE777" s="377">
        <f>(W777-AC777)/(F777+COUNT(W767:W776)*500)</f>
      </c>
      <c r="AF777" s="378"/>
    </row>
    <row customHeight="true" ht="22.61904761904762" r="778">
      <c r="A778" s="419"/>
      <c r="B778" s="411" t="s">
        <v>400</v>
      </c>
      <c r="C778" s="411"/>
      <c r="D778" s="411"/>
      <c r="E778" s="418">
        <f>SUM(E744)+E755+E766+E777</f>
      </c>
      <c r="F778" s="418">
        <f>SUM(F744)+F755+F766+F777</f>
      </c>
      <c r="G778" s="418">
        <f>SUM(G744)+G755+G766+G777</f>
      </c>
      <c r="H778" s="418">
        <f>SUM(H744)+H755+H766+H777</f>
      </c>
      <c r="I778" s="413">
        <f t="shared" si="150"/>
      </c>
      <c r="J778" s="414">
        <f>(E778/G778)*1000</f>
      </c>
      <c r="K778" s="437">
        <f>SUM(K744)+K755+K766+K777</f>
      </c>
      <c r="L778" s="414">
        <f t="shared" si="569"/>
      </c>
      <c r="M778" s="437">
        <f>SUM(M744)+M755+M766+M777</f>
      </c>
      <c r="N778" s="415">
        <f t="shared" si="373"/>
      </c>
      <c r="O778" s="437">
        <f>SUM(O744)+O755+O766+O777</f>
      </c>
      <c r="P778" s="415">
        <f t="shared" si="1052"/>
      </c>
      <c r="Q778" s="416">
        <f t="shared" si="404"/>
      </c>
      <c r="R778" s="437">
        <f>SUM(R744)+R755+R766+R777</f>
      </c>
      <c r="S778" s="416">
        <f t="shared" si="1083"/>
      </c>
      <c r="T778" s="437">
        <f>SUM(T744)+T755+T766+T777</f>
      </c>
      <c r="U778" s="417">
        <f t="shared" si="77"/>
      </c>
      <c r="V778" s="418">
        <f>(F778+4*500)/T778</f>
      </c>
      <c r="W778" s="417">
        <f>SUM(W744)+W755+W766+W777</f>
      </c>
      <c r="X778" s="418">
        <f t="shared" si="711"/>
      </c>
      <c r="Y778" s="416">
        <f t="shared" si="845"/>
      </c>
      <c r="Z778" s="418">
        <f t="shared" si="979"/>
      </c>
      <c r="AA778" s="418">
        <f>W778/(F778+COUNT(W734:W743,W745:W754,W756:W765,W767:W776)*500)</f>
      </c>
      <c r="AB778" s="437">
        <f>SUM(AB744)+AB755+AB766+AB777</f>
      </c>
      <c r="AC778" s="437">
        <f>SUM(AC744)+AC755+AC766+AC777</f>
      </c>
      <c r="AD778" s="416">
        <f t="shared" si="496"/>
      </c>
      <c r="AE778" s="418">
        <f>(W778-AC778)/(F778+COUNT(,W734:W743,W745:W750,W756:W763,W767:W776)*500)</f>
      </c>
      <c r="AF778" s="378"/>
    </row>
    <row customHeight="true" ht="22.61904761904762" r="779">
      <c r="A779" s="424" t="s">
        <v>335</v>
      </c>
      <c r="B779" s="424" t="s">
        <v>336</v>
      </c>
      <c r="C779" s="424" t="s">
        <v>337</v>
      </c>
      <c r="D779" s="424" t="s">
        <v>338</v>
      </c>
      <c r="E779" s="424" t="s">
        <v>339</v>
      </c>
      <c r="F779" s="424" t="s">
        <v>340</v>
      </c>
      <c r="G779" s="424" t="s">
        <v>341</v>
      </c>
      <c r="H779" s="424" t="s">
        <v>342</v>
      </c>
      <c r="I779" s="425" t="s">
        <v>343</v>
      </c>
      <c r="J779" s="426" t="s">
        <v>344</v>
      </c>
      <c r="K779" s="424" t="s">
        <v>345</v>
      </c>
      <c r="L779" s="426" t="s">
        <v>346</v>
      </c>
      <c r="M779" s="424" t="s">
        <v>347</v>
      </c>
      <c r="N779" s="427" t="s">
        <v>348</v>
      </c>
      <c r="O779" s="424" t="s">
        <v>349</v>
      </c>
      <c r="P779" s="427" t="s">
        <v>350</v>
      </c>
      <c r="Q779" s="425" t="s">
        <v>351</v>
      </c>
      <c r="R779" s="428" t="s">
        <v>352</v>
      </c>
      <c r="S779" s="429" t="s">
        <v>353</v>
      </c>
      <c r="T779" s="428" t="s">
        <v>354</v>
      </c>
      <c r="U779" s="430" t="s">
        <v>355</v>
      </c>
      <c r="V779" s="431" t="s">
        <v>356</v>
      </c>
      <c r="W779" s="430" t="s">
        <v>357</v>
      </c>
      <c r="X779" s="431" t="s">
        <v>358</v>
      </c>
      <c r="Y779" s="429" t="s">
        <v>359</v>
      </c>
      <c r="Z779" s="431" t="s">
        <v>360</v>
      </c>
      <c r="AA779" s="431" t="s">
        <v>361</v>
      </c>
      <c r="AB779" s="431" t="s">
        <v>362</v>
      </c>
      <c r="AC779" s="428" t="s">
        <v>363</v>
      </c>
      <c r="AD779" s="429" t="s">
        <v>364</v>
      </c>
      <c r="AE779" s="431" t="s">
        <v>365</v>
      </c>
      <c r="AF779" s="431" t="s">
        <v>366</v>
      </c>
    </row>
    <row customHeight="true" ht="22.61904761904762" r="780">
      <c r="A780" s="419" t="s">
        <v>425</v>
      </c>
      <c r="B780" s="422" t="s">
        <v>413</v>
      </c>
      <c r="C780" s="420" t="s">
        <v>420</v>
      </c>
      <c r="D780" s="379" t="s">
        <v>370</v>
      </c>
      <c r="E780" s="382">
        <v>57.09</v>
      </c>
      <c r="F780" s="381">
        <f>E780+E781</f>
      </c>
      <c r="G780" s="382">
        <v>357</v>
      </c>
      <c r="H780" s="382">
        <v>56</v>
      </c>
      <c r="I780" s="383">
        <f t="shared" ref="I780:I824" si="151">H780/G780</f>
      </c>
      <c r="J780" s="368">
        <f t="shared" ref="J780:J781" si="287">(E780/G780)*1000</f>
      </c>
      <c r="K780" s="382">
        <v>0</v>
      </c>
      <c r="L780" s="368">
        <f t="shared" ref="L780:L824" si="570">E780/K780</f>
      </c>
      <c r="M780" s="382">
        <v>0</v>
      </c>
      <c r="N780" s="384">
        <f t="shared" ref="N780:N824" si="374">E780/M780</f>
      </c>
      <c r="O780" s="382">
        <v>0</v>
      </c>
      <c r="P780" s="384">
        <f t="shared" ref="P780:P824" si="1053">E780/O780</f>
      </c>
      <c r="Q780" s="385">
        <f>(M780+M781)/(O780+O781)</f>
      </c>
      <c r="R780" s="432">
        <v>5</v>
      </c>
      <c r="S780" s="385">
        <f>(O780+O781)/(K780+K781)</f>
      </c>
      <c r="T780" s="432">
        <v>0</v>
      </c>
      <c r="U780" s="386">
        <f>F780/T780</f>
      </c>
      <c r="V780" s="378">
        <f>(F780+500)/T780</f>
      </c>
      <c r="W780" s="436">
        <v>0</v>
      </c>
      <c r="X780" s="378">
        <f>W780/T780</f>
      </c>
      <c r="Y780" s="385">
        <f>T780/R780</f>
      </c>
      <c r="Z780" s="378">
        <f>W780/F780</f>
      </c>
      <c r="AA780" s="378">
        <f>W780/(F780+500)</f>
      </c>
      <c r="AB780" s="432">
        <v>0</v>
      </c>
      <c r="AC780" s="432">
        <v>0</v>
      </c>
      <c r="AD780" s="385">
        <f>AB780/T780</f>
      </c>
      <c r="AE780" s="378">
        <f>(W780-AC780)/(F780+500)</f>
      </c>
      <c r="AF780" s="378" t="s">
        <v>371</v>
      </c>
    </row>
    <row customHeight="true" ht="22.61904761904762" r="781">
      <c r="A781" s="419"/>
      <c r="B781" s="422"/>
      <c r="C781" s="420"/>
      <c r="D781" s="379" t="s">
        <v>372</v>
      </c>
      <c r="E781" s="382">
        <v>995.94</v>
      </c>
      <c r="F781" s="381"/>
      <c r="G781" s="382">
        <v>12496</v>
      </c>
      <c r="H781" s="382">
        <v>657</v>
      </c>
      <c r="I781" s="383">
        <f t="shared" si="151"/>
      </c>
      <c r="J781" s="368">
        <f t="shared" si="287"/>
      </c>
      <c r="K781" s="382">
        <v>27</v>
      </c>
      <c r="L781" s="368">
        <f t="shared" si="570"/>
      </c>
      <c r="M781" s="382">
        <v>1</v>
      </c>
      <c r="N781" s="384">
        <f t="shared" si="374"/>
      </c>
      <c r="O781" s="382">
        <v>0</v>
      </c>
      <c r="P781" s="384">
        <f t="shared" si="1053"/>
      </c>
      <c r="Q781" s="385"/>
      <c r="R781" s="432"/>
      <c r="S781" s="385"/>
      <c r="T781" s="432"/>
      <c r="U781" s="386"/>
      <c r="V781" s="378"/>
      <c r="W781" s="436"/>
      <c r="X781" s="378"/>
      <c r="Y781" s="385"/>
      <c r="Z781" s="378"/>
      <c r="AA781" s="378"/>
      <c r="AB781" s="432"/>
      <c r="AC781" s="432"/>
      <c r="AD781" s="385"/>
      <c r="AE781" s="378"/>
      <c r="AF781" s="421" t="s">
        <v>373</v>
      </c>
    </row>
    <row customHeight="true" ht="22.61904761904762" r="782">
      <c r="A782" s="419"/>
      <c r="B782" s="422" t="s">
        <v>414</v>
      </c>
      <c r="C782" s="420" t="s">
        <v>420</v>
      </c>
      <c r="D782" s="379" t="s">
        <v>370</v>
      </c>
      <c r="E782" s="382">
        <v>84.4</v>
      </c>
      <c r="F782" s="381">
        <f>E782+E783</f>
      </c>
      <c r="G782" s="382">
        <v>771</v>
      </c>
      <c r="H782" s="382">
        <v>84</v>
      </c>
      <c r="I782" s="383">
        <f t="shared" si="151"/>
      </c>
      <c r="J782" s="383">
        <f t="shared" ref="J782:J787" si="190">I782/H782</f>
      </c>
      <c r="K782" s="382">
        <v>2</v>
      </c>
      <c r="L782" s="368">
        <f t="shared" si="570"/>
      </c>
      <c r="M782" s="382">
        <v>0</v>
      </c>
      <c r="N782" s="384">
        <f t="shared" si="374"/>
      </c>
      <c r="O782" s="382">
        <v>0</v>
      </c>
      <c r="P782" s="384">
        <f t="shared" si="1053"/>
      </c>
      <c r="Q782" s="385">
        <f>(M782+M783)/(O782+O783)</f>
      </c>
      <c r="R782" s="432">
        <v>5</v>
      </c>
      <c r="S782" s="385">
        <f>(O782+O783)/(K782+K783)</f>
      </c>
      <c r="T782" s="432">
        <v>1</v>
      </c>
      <c r="U782" s="386">
        <f>F782/T782</f>
      </c>
      <c r="V782" s="378">
        <f>(F782+500)/T782</f>
      </c>
      <c r="W782" s="436">
        <v>1690.8</v>
      </c>
      <c r="X782" s="378">
        <f>W782/T782</f>
      </c>
      <c r="Y782" s="385">
        <f>T782/R782</f>
      </c>
      <c r="Z782" s="378">
        <f>W782/F782</f>
      </c>
      <c r="AA782" s="378">
        <f>W782/(F782+500)</f>
      </c>
      <c r="AB782" s="432">
        <v>0</v>
      </c>
      <c r="AC782" s="432">
        <v>0</v>
      </c>
      <c r="AD782" s="385">
        <f>AB782/T782</f>
      </c>
      <c r="AE782" s="378">
        <f>(W782-AC782)/(F782+500)</f>
      </c>
      <c r="AF782" s="378" t="s">
        <v>371</v>
      </c>
    </row>
    <row customHeight="true" ht="22.61904761904762" r="783">
      <c r="A783" s="419"/>
      <c r="B783" s="422"/>
      <c r="C783" s="420"/>
      <c r="D783" s="379" t="s">
        <v>372</v>
      </c>
      <c r="E783" s="382">
        <v>1011.86</v>
      </c>
      <c r="F783" s="381"/>
      <c r="G783" s="382">
        <v>11318</v>
      </c>
      <c r="H783" s="382">
        <v>418</v>
      </c>
      <c r="I783" s="383">
        <f t="shared" si="151"/>
      </c>
      <c r="J783" s="383">
        <f t="shared" si="190"/>
      </c>
      <c r="K783" s="382">
        <v>24</v>
      </c>
      <c r="L783" s="368">
        <f t="shared" si="570"/>
      </c>
      <c r="M783" s="382">
        <v>1</v>
      </c>
      <c r="N783" s="384">
        <f t="shared" si="374"/>
      </c>
      <c r="O783" s="382">
        <v>0</v>
      </c>
      <c r="P783" s="384">
        <f t="shared" si="1053"/>
      </c>
      <c r="Q783" s="385"/>
      <c r="R783" s="432"/>
      <c r="S783" s="385"/>
      <c r="T783" s="432"/>
      <c r="U783" s="386"/>
      <c r="V783" s="378"/>
      <c r="W783" s="436"/>
      <c r="X783" s="378"/>
      <c r="Y783" s="385"/>
      <c r="Z783" s="378"/>
      <c r="AA783" s="378"/>
      <c r="AB783" s="432"/>
      <c r="AC783" s="432"/>
      <c r="AD783" s="385"/>
      <c r="AE783" s="378"/>
      <c r="AF783" s="421" t="s">
        <v>410</v>
      </c>
    </row>
    <row customHeight="true" ht="22.61904761904762" r="784">
      <c r="A784" s="419"/>
      <c r="B784" s="422" t="s">
        <v>375</v>
      </c>
      <c r="C784" s="420" t="s">
        <v>420</v>
      </c>
      <c r="D784" s="379" t="s">
        <v>370</v>
      </c>
      <c r="E784" s="382">
        <v>153.94</v>
      </c>
      <c r="F784" s="381">
        <f>E784+E785</f>
      </c>
      <c r="G784" s="382">
        <v>1047</v>
      </c>
      <c r="H784" s="382">
        <v>98</v>
      </c>
      <c r="I784" s="383">
        <f t="shared" si="151"/>
      </c>
      <c r="J784" s="383">
        <f t="shared" si="190"/>
      </c>
      <c r="K784" s="382">
        <v>3</v>
      </c>
      <c r="L784" s="368">
        <f t="shared" si="570"/>
      </c>
      <c r="M784" s="382">
        <v>0</v>
      </c>
      <c r="N784" s="384">
        <f t="shared" si="374"/>
      </c>
      <c r="O784" s="382">
        <v>0</v>
      </c>
      <c r="P784" s="384">
        <f t="shared" si="1053"/>
      </c>
      <c r="Q784" s="385">
        <f>(M784+M785)/(O784+O785)</f>
      </c>
      <c r="R784" s="432">
        <v>2</v>
      </c>
      <c r="S784" s="385">
        <f>(O784+O785)/(K784+K785)</f>
      </c>
      <c r="T784" s="432">
        <v>0</v>
      </c>
      <c r="U784" s="386">
        <f>F784/T784</f>
      </c>
      <c r="V784" s="378">
        <f>(F784+500)/T784</f>
      </c>
      <c r="W784" s="436">
        <v>0</v>
      </c>
      <c r="X784" s="378">
        <f>W784/T784</f>
      </c>
      <c r="Y784" s="385">
        <f>T784/R784</f>
      </c>
      <c r="Z784" s="378">
        <f>W784/F784</f>
      </c>
      <c r="AA784" s="378">
        <f>W784/(F784+500)</f>
      </c>
      <c r="AB784" s="432">
        <v>0</v>
      </c>
      <c r="AC784" s="432">
        <v>0</v>
      </c>
      <c r="AD784" s="385">
        <f>AB784/T784</f>
      </c>
      <c r="AE784" s="378">
        <f>(W784-AC784)/(F784+500)</f>
      </c>
      <c r="AF784" s="378" t="s">
        <v>371</v>
      </c>
    </row>
    <row customHeight="true" ht="22.61904761904762" r="785">
      <c r="A785" s="419"/>
      <c r="B785" s="422"/>
      <c r="C785" s="420"/>
      <c r="D785" s="379" t="s">
        <v>372</v>
      </c>
      <c r="E785" s="382">
        <v>939.4</v>
      </c>
      <c r="F785" s="381"/>
      <c r="G785" s="382">
        <v>9356</v>
      </c>
      <c r="H785" s="382">
        <v>325</v>
      </c>
      <c r="I785" s="383">
        <f t="shared" si="151"/>
      </c>
      <c r="J785" s="383">
        <f t="shared" si="190"/>
      </c>
      <c r="K785" s="382">
        <v>20</v>
      </c>
      <c r="L785" s="368">
        <f t="shared" si="570"/>
      </c>
      <c r="M785" s="382">
        <v>1</v>
      </c>
      <c r="N785" s="384">
        <f t="shared" si="374"/>
      </c>
      <c r="O785" s="382">
        <v>0</v>
      </c>
      <c r="P785" s="384">
        <f t="shared" si="1053"/>
      </c>
      <c r="Q785" s="385"/>
      <c r="R785" s="432"/>
      <c r="S785" s="385"/>
      <c r="T785" s="432"/>
      <c r="U785" s="386"/>
      <c r="V785" s="378"/>
      <c r="W785" s="436"/>
      <c r="X785" s="378"/>
      <c r="Y785" s="385"/>
      <c r="Z785" s="378"/>
      <c r="AA785" s="378"/>
      <c r="AB785" s="432"/>
      <c r="AC785" s="432"/>
      <c r="AD785" s="385"/>
      <c r="AE785" s="378"/>
      <c r="AF785" s="421" t="s">
        <v>410</v>
      </c>
    </row>
    <row customHeight="true" ht="22.61904761904762" r="786">
      <c r="A786" s="419"/>
      <c r="B786" s="422" t="s">
        <v>376</v>
      </c>
      <c r="C786" s="420" t="s">
        <v>420</v>
      </c>
      <c r="D786" s="379" t="s">
        <v>370</v>
      </c>
      <c r="E786" s="382">
        <v>230.51</v>
      </c>
      <c r="F786" s="381">
        <f>E786+E787</f>
      </c>
      <c r="G786" s="382">
        <v>1359</v>
      </c>
      <c r="H786" s="382">
        <v>114</v>
      </c>
      <c r="I786" s="383">
        <f t="shared" si="151"/>
      </c>
      <c r="J786" s="383">
        <f t="shared" si="190"/>
      </c>
      <c r="K786" s="382">
        <v>1</v>
      </c>
      <c r="L786" s="368">
        <f t="shared" si="570"/>
      </c>
      <c r="M786" s="382">
        <v>0</v>
      </c>
      <c r="N786" s="384">
        <f t="shared" si="374"/>
      </c>
      <c r="O786" s="382">
        <v>0</v>
      </c>
      <c r="P786" s="384">
        <f t="shared" si="1053"/>
      </c>
      <c r="Q786" s="385">
        <f>(M786+M787)/(O786+O787)</f>
      </c>
      <c r="R786" s="432">
        <v>6</v>
      </c>
      <c r="S786" s="385">
        <f>(O786+O787)/(K786+K787)</f>
      </c>
      <c r="T786" s="432">
        <v>4</v>
      </c>
      <c r="U786" s="386">
        <f>F786/T786</f>
      </c>
      <c r="V786" s="378">
        <f>(F786+500)/T786</f>
      </c>
      <c r="W786" s="436">
        <v>7716</v>
      </c>
      <c r="X786" s="378">
        <f>W786/T786</f>
      </c>
      <c r="Y786" s="385">
        <f>T786/R786</f>
      </c>
      <c r="Z786" s="378">
        <f>W786/F786</f>
      </c>
      <c r="AA786" s="378">
        <f>W786/(F786+500)</f>
      </c>
      <c r="AB786" s="432">
        <v>0</v>
      </c>
      <c r="AC786" s="432">
        <v>0</v>
      </c>
      <c r="AD786" s="385">
        <f>AB786/T786</f>
      </c>
      <c r="AE786" s="378">
        <f>(W786-AC786)/(F786+500)</f>
      </c>
      <c r="AF786" s="378" t="s">
        <v>371</v>
      </c>
    </row>
    <row customHeight="true" ht="22.61904761904762" r="787">
      <c r="A787" s="419"/>
      <c r="B787" s="422"/>
      <c r="C787" s="420"/>
      <c r="D787" s="379" t="s">
        <v>372</v>
      </c>
      <c r="E787" s="382">
        <v>1183.38</v>
      </c>
      <c r="F787" s="381"/>
      <c r="G787" s="382">
        <v>9356</v>
      </c>
      <c r="H787" s="382">
        <v>325</v>
      </c>
      <c r="I787" s="383">
        <f t="shared" si="151"/>
      </c>
      <c r="J787" s="383">
        <f t="shared" si="190"/>
      </c>
      <c r="K787" s="382">
        <v>20</v>
      </c>
      <c r="L787" s="368">
        <f t="shared" si="570"/>
      </c>
      <c r="M787" s="382">
        <v>1</v>
      </c>
      <c r="N787" s="384">
        <f t="shared" si="374"/>
      </c>
      <c r="O787" s="382">
        <v>0</v>
      </c>
      <c r="P787" s="384">
        <f t="shared" si="1053"/>
      </c>
      <c r="Q787" s="385"/>
      <c r="R787" s="432"/>
      <c r="S787" s="385"/>
      <c r="T787" s="432"/>
      <c r="U787" s="386"/>
      <c r="V787" s="378"/>
      <c r="W787" s="436"/>
      <c r="X787" s="378"/>
      <c r="Y787" s="385"/>
      <c r="Z787" s="378"/>
      <c r="AA787" s="378"/>
      <c r="AB787" s="432"/>
      <c r="AC787" s="432"/>
      <c r="AD787" s="385"/>
      <c r="AE787" s="378"/>
      <c r="AF787" s="421" t="s">
        <v>410</v>
      </c>
    </row>
    <row customHeight="true" ht="22.61904761904762" r="788">
      <c r="A788" s="419"/>
      <c r="B788" s="407" t="s">
        <v>377</v>
      </c>
      <c r="C788" s="420" t="s">
        <v>420</v>
      </c>
      <c r="D788" s="379" t="s">
        <v>370</v>
      </c>
      <c r="E788" s="439">
        <v>139.66</v>
      </c>
      <c r="F788" s="409">
        <f>E788+E789</f>
      </c>
      <c r="G788" s="380">
        <v>865</v>
      </c>
      <c r="H788" s="380">
        <v>66</v>
      </c>
      <c r="I788" s="383">
        <f t="shared" si="151"/>
      </c>
      <c r="J788" s="368">
        <f t="shared" ref="J788:J792" si="288">(E788/G788)*1000</f>
      </c>
      <c r="K788" s="380">
        <v>1</v>
      </c>
      <c r="L788" s="368">
        <f t="shared" si="570"/>
      </c>
      <c r="M788" s="380">
        <v>0</v>
      </c>
      <c r="N788" s="384">
        <f t="shared" si="374"/>
      </c>
      <c r="O788" s="380">
        <v>0</v>
      </c>
      <c r="P788" s="384">
        <f t="shared" si="1053"/>
      </c>
      <c r="Q788" s="385">
        <f>(M788+M789)/(O788+O789)</f>
      </c>
      <c r="R788" s="432">
        <v>5</v>
      </c>
      <c r="S788" s="385">
        <f>(O788+O789)/(K788+K789)</f>
      </c>
      <c r="T788" s="432">
        <v>1</v>
      </c>
      <c r="U788" s="386">
        <f>F788/T788</f>
      </c>
      <c r="V788" s="378">
        <f>(F788+500)/T788</f>
      </c>
      <c r="W788" s="436">
        <v>1692</v>
      </c>
      <c r="X788" s="378">
        <f>W788/T788</f>
      </c>
      <c r="Y788" s="385">
        <f>T788/R788</f>
      </c>
      <c r="Z788" s="378">
        <f>W788/F788</f>
      </c>
      <c r="AA788" s="378">
        <f>W788/(F788+500)</f>
      </c>
      <c r="AB788" s="432">
        <v>0</v>
      </c>
      <c r="AC788" s="432">
        <v>0</v>
      </c>
      <c r="AD788" s="385">
        <f>AB788/T788</f>
      </c>
      <c r="AE788" s="378">
        <f>(W788-AC788)/(F788+500)</f>
      </c>
      <c r="AF788" s="378" t="s">
        <v>371</v>
      </c>
    </row>
    <row customHeight="true" ht="22.61904761904762" r="789">
      <c r="A789" s="419"/>
      <c r="B789" s="407"/>
      <c r="C789" s="420"/>
      <c r="D789" s="379" t="s">
        <v>372</v>
      </c>
      <c r="E789" s="439">
        <v>1151.13</v>
      </c>
      <c r="F789" s="409"/>
      <c r="G789" s="380">
        <v>9283</v>
      </c>
      <c r="H789" s="410">
        <v>309</v>
      </c>
      <c r="I789" s="383">
        <f t="shared" si="151"/>
      </c>
      <c r="J789" s="368">
        <f t="shared" si="288"/>
      </c>
      <c r="K789" s="380">
        <v>29</v>
      </c>
      <c r="L789" s="368">
        <f t="shared" si="570"/>
      </c>
      <c r="M789" s="380">
        <v>0</v>
      </c>
      <c r="N789" s="384">
        <f t="shared" si="374"/>
      </c>
      <c r="O789" s="380">
        <v>0</v>
      </c>
      <c r="P789" s="384">
        <f t="shared" si="1053"/>
      </c>
      <c r="Q789" s="385"/>
      <c r="R789" s="432"/>
      <c r="S789" s="385"/>
      <c r="T789" s="432"/>
      <c r="U789" s="386"/>
      <c r="V789" s="378"/>
      <c r="W789" s="436"/>
      <c r="X789" s="378"/>
      <c r="Y789" s="385"/>
      <c r="Z789" s="378"/>
      <c r="AA789" s="378"/>
      <c r="AB789" s="432"/>
      <c r="AC789" s="432"/>
      <c r="AD789" s="385"/>
      <c r="AE789" s="378"/>
      <c r="AF789" s="421" t="s">
        <v>410</v>
      </c>
    </row>
    <row customHeight="true" ht="22.61904761904762" r="790">
      <c r="A790" s="419"/>
      <c r="B790" s="370" t="s">
        <v>378</v>
      </c>
      <c r="C790" s="370"/>
      <c r="D790" s="370"/>
      <c r="E790" s="366">
        <f>SUM(E780:E789)</f>
      </c>
      <c r="F790" s="366">
        <f>SUM(F780:F789)</f>
      </c>
      <c r="G790" s="366">
        <f>SUM(G780:G789)</f>
      </c>
      <c r="H790" s="366">
        <f>SUM(H780:H789)</f>
      </c>
      <c r="I790" s="371">
        <f t="shared" si="151"/>
      </c>
      <c r="J790" s="367">
        <f t="shared" si="288"/>
      </c>
      <c r="K790" s="366">
        <f>SUM(K780:K789)</f>
      </c>
      <c r="L790" s="367">
        <f t="shared" si="570"/>
      </c>
      <c r="M790" s="366">
        <f>SUM(M780:M789)</f>
      </c>
      <c r="N790" s="372">
        <f t="shared" si="374"/>
      </c>
      <c r="O790" s="366">
        <f>SUM(O780:O789)</f>
      </c>
      <c r="P790" s="372">
        <f t="shared" si="1053"/>
      </c>
      <c r="Q790" s="373">
        <f>M790/O790</f>
      </c>
      <c r="R790" s="366">
        <f>SUM(R780:R789)</f>
      </c>
      <c r="S790" s="373">
        <f>(O790+O790)/(K790+K790)</f>
      </c>
      <c r="T790" s="366">
        <f>SUM(T780:T789)</f>
      </c>
      <c r="U790" s="374">
        <f t="shared" ref="U790:U791" si="78">F790/T790</f>
      </c>
      <c r="V790" s="375">
        <f>(F790+5*500)/T790</f>
      </c>
      <c r="W790" s="367">
        <f>SUM(W780:W789)</f>
      </c>
      <c r="X790" s="376">
        <f t="shared" ref="X790:X791" si="712">W790/T790</f>
      </c>
      <c r="Y790" s="373">
        <f t="shared" ref="Y790:Y791" si="846">T790/R790</f>
      </c>
      <c r="Z790" s="375">
        <f t="shared" ref="Z790:Z791" si="980">W790/F790</f>
      </c>
      <c r="AA790" s="375">
        <f>W790/(F790+COUNT(W780:W789)*500)</f>
      </c>
      <c r="AB790" s="366">
        <f>SUM(AB780:AB789)</f>
      </c>
      <c r="AC790" s="366">
        <f>SUM(AC780:AC789)</f>
      </c>
      <c r="AD790" s="373">
        <f t="shared" ref="AD790:AD791" si="497">AB790/T790</f>
      </c>
      <c r="AE790" s="377">
        <f>(W790-AC790)/(F790+COUNT(W780:W789)*500)</f>
      </c>
      <c r="AF790" s="378"/>
    </row>
    <row customHeight="true" ht="22.61904761904762" r="791">
      <c r="A791" s="419"/>
      <c r="B791" s="407" t="s">
        <v>379</v>
      </c>
      <c r="C791" s="420" t="s">
        <v>369</v>
      </c>
      <c r="D791" s="379" t="s">
        <v>370</v>
      </c>
      <c r="E791" s="439">
        <v>59.05</v>
      </c>
      <c r="F791" s="409">
        <f>E791+E792</f>
      </c>
      <c r="G791" s="380">
        <v>610</v>
      </c>
      <c r="H791" s="380">
        <v>54</v>
      </c>
      <c r="I791" s="383">
        <f t="shared" si="151"/>
      </c>
      <c r="J791" s="368">
        <f t="shared" si="288"/>
      </c>
      <c r="K791" s="380">
        <v>1</v>
      </c>
      <c r="L791" s="368">
        <f t="shared" si="570"/>
      </c>
      <c r="M791" s="380">
        <v>0</v>
      </c>
      <c r="N791" s="384">
        <f t="shared" si="374"/>
      </c>
      <c r="O791" s="380">
        <v>0</v>
      </c>
      <c r="P791" s="384">
        <f t="shared" si="1053"/>
      </c>
      <c r="Q791" s="385">
        <f>(M791+M792)/(O791+O792)</f>
      </c>
      <c r="R791" s="432">
        <v>3</v>
      </c>
      <c r="S791" s="385">
        <f>(O791+O792)/(K791+K792)</f>
      </c>
      <c r="T791" s="432">
        <v>0</v>
      </c>
      <c r="U791" s="386">
        <f t="shared" si="78"/>
      </c>
      <c r="V791" s="378">
        <f>(F791+500)/T791</f>
      </c>
      <c r="W791" s="436">
        <v>0</v>
      </c>
      <c r="X791" s="378">
        <f t="shared" si="712"/>
      </c>
      <c r="Y791" s="385">
        <f t="shared" si="846"/>
      </c>
      <c r="Z791" s="378">
        <f t="shared" si="980"/>
      </c>
      <c r="AA791" s="378">
        <f>W791/(F791+500)</f>
      </c>
      <c r="AB791" s="432">
        <v>1</v>
      </c>
      <c r="AC791" s="432">
        <v>456</v>
      </c>
      <c r="AD791" s="385">
        <f t="shared" si="497"/>
      </c>
      <c r="AE791" s="378">
        <f>(W791-AC791)/(F791+500)</f>
      </c>
      <c r="AF791" s="378" t="s">
        <v>371</v>
      </c>
    </row>
    <row customHeight="true" ht="22.61904761904762" r="792">
      <c r="A792" s="419"/>
      <c r="B792" s="407"/>
      <c r="C792" s="420"/>
      <c r="D792" s="379" t="s">
        <v>372</v>
      </c>
      <c r="E792" s="439">
        <v>1107.57</v>
      </c>
      <c r="F792" s="409"/>
      <c r="G792" s="380">
        <v>7409</v>
      </c>
      <c r="H792" s="410">
        <v>290</v>
      </c>
      <c r="I792" s="383">
        <f t="shared" si="151"/>
      </c>
      <c r="J792" s="368">
        <f t="shared" si="288"/>
      </c>
      <c r="K792" s="380">
        <v>28</v>
      </c>
      <c r="L792" s="368">
        <f t="shared" si="570"/>
      </c>
      <c r="M792" s="380">
        <v>0</v>
      </c>
      <c r="N792" s="384">
        <f t="shared" si="374"/>
      </c>
      <c r="O792" s="380">
        <v>0</v>
      </c>
      <c r="P792" s="384">
        <f t="shared" si="1053"/>
      </c>
      <c r="Q792" s="385"/>
      <c r="R792" s="432"/>
      <c r="S792" s="385"/>
      <c r="T792" s="432"/>
      <c r="U792" s="386"/>
      <c r="V792" s="378"/>
      <c r="W792" s="436"/>
      <c r="X792" s="378"/>
      <c r="Y792" s="385"/>
      <c r="Z792" s="378"/>
      <c r="AA792" s="378"/>
      <c r="AB792" s="432"/>
      <c r="AC792" s="432"/>
      <c r="AD792" s="385"/>
      <c r="AE792" s="378"/>
      <c r="AF792" s="421" t="s">
        <v>410</v>
      </c>
    </row>
    <row customHeight="true" ht="22.61904761904762" r="793">
      <c r="A793" s="419"/>
      <c r="B793" s="407" t="s">
        <v>381</v>
      </c>
      <c r="C793" s="420" t="s">
        <v>369</v>
      </c>
      <c r="D793" s="379" t="s">
        <v>370</v>
      </c>
      <c r="E793" s="382">
        <v>57.3</v>
      </c>
      <c r="F793" s="381">
        <f>E793+E794</f>
      </c>
      <c r="G793" s="382">
        <v>569</v>
      </c>
      <c r="H793" s="382">
        <v>45</v>
      </c>
      <c r="I793" s="383">
        <f t="shared" si="151"/>
      </c>
      <c r="J793" s="383">
        <f t="shared" ref="J793:J794" si="191">I793/H793</f>
      </c>
      <c r="K793" s="382">
        <v>0</v>
      </c>
      <c r="L793" s="368">
        <f t="shared" si="570"/>
      </c>
      <c r="M793" s="382">
        <v>0</v>
      </c>
      <c r="N793" s="384">
        <f t="shared" si="374"/>
      </c>
      <c r="O793" s="382">
        <v>0</v>
      </c>
      <c r="P793" s="384">
        <f t="shared" si="1053"/>
      </c>
      <c r="Q793" s="385">
        <f>(M793+M794)/(O793+O794)</f>
      </c>
      <c r="R793" s="432">
        <v>5</v>
      </c>
      <c r="S793" s="385">
        <f>(O793+O794)/(K793+K794)</f>
      </c>
      <c r="T793" s="432">
        <v>3</v>
      </c>
      <c r="U793" s="386">
        <f>F793/T793</f>
      </c>
      <c r="V793" s="378">
        <f>(F793+500)/T793</f>
      </c>
      <c r="W793" s="436">
        <v>3000</v>
      </c>
      <c r="X793" s="378">
        <f>W793/T793</f>
      </c>
      <c r="Y793" s="385">
        <f>T793/R793</f>
      </c>
      <c r="Z793" s="378">
        <f>W793/F793</f>
      </c>
      <c r="AA793" s="378">
        <f>W793/(F793+500)</f>
      </c>
      <c r="AB793" s="432">
        <v>1</v>
      </c>
      <c r="AC793" s="432">
        <v>456</v>
      </c>
      <c r="AD793" s="385">
        <f>AB793/T793</f>
      </c>
      <c r="AE793" s="378">
        <f>(W793-AC793)/(F793+500)</f>
      </c>
      <c r="AF793" s="378" t="s">
        <v>371</v>
      </c>
    </row>
    <row customHeight="true" ht="22.61904761904762" r="794">
      <c r="A794" s="419"/>
      <c r="B794" s="407"/>
      <c r="C794" s="420"/>
      <c r="D794" s="379" t="s">
        <v>372</v>
      </c>
      <c r="E794" s="382">
        <v>1025.53</v>
      </c>
      <c r="F794" s="381"/>
      <c r="G794" s="382">
        <v>8478</v>
      </c>
      <c r="H794" s="382">
        <v>325</v>
      </c>
      <c r="I794" s="383">
        <f t="shared" si="151"/>
      </c>
      <c r="J794" s="383">
        <f t="shared" si="191"/>
      </c>
      <c r="K794" s="382">
        <v>24</v>
      </c>
      <c r="L794" s="368">
        <f t="shared" si="570"/>
      </c>
      <c r="M794" s="382">
        <v>3</v>
      </c>
      <c r="N794" s="384">
        <f t="shared" si="374"/>
      </c>
      <c r="O794" s="382">
        <v>0</v>
      </c>
      <c r="P794" s="384">
        <f t="shared" si="1053"/>
      </c>
      <c r="Q794" s="385"/>
      <c r="R794" s="432"/>
      <c r="S794" s="385"/>
      <c r="T794" s="432"/>
      <c r="U794" s="386"/>
      <c r="V794" s="378"/>
      <c r="W794" s="386"/>
      <c r="X794" s="378"/>
      <c r="Y794" s="385"/>
      <c r="Z794" s="378"/>
      <c r="AA794" s="378"/>
      <c r="AB794" s="432"/>
      <c r="AC794" s="432"/>
      <c r="AD794" s="385"/>
      <c r="AE794" s="378"/>
      <c r="AF794" s="421" t="s">
        <v>410</v>
      </c>
    </row>
    <row customHeight="true" ht="22.61904761904762" r="795">
      <c r="A795" s="419"/>
      <c r="B795" s="407" t="s">
        <v>382</v>
      </c>
      <c r="C795" s="420" t="s">
        <v>369</v>
      </c>
      <c r="D795" s="379" t="s">
        <v>370</v>
      </c>
      <c r="E795" s="382">
        <v>55.01</v>
      </c>
      <c r="F795" s="381">
        <f>E795+E796</f>
      </c>
      <c r="G795" s="382">
        <v>506</v>
      </c>
      <c r="H795" s="382">
        <v>44</v>
      </c>
      <c r="I795" s="383">
        <f t="shared" si="151"/>
      </c>
      <c r="J795" s="368">
        <f t="shared" ref="J795:J803" si="289">(E795/G795)*1000</f>
      </c>
      <c r="K795" s="382">
        <v>0</v>
      </c>
      <c r="L795" s="368">
        <f t="shared" si="570"/>
      </c>
      <c r="M795" s="382">
        <v>0</v>
      </c>
      <c r="N795" s="384">
        <f t="shared" si="374"/>
      </c>
      <c r="O795" s="382">
        <v>0</v>
      </c>
      <c r="P795" s="384">
        <f t="shared" si="1053"/>
      </c>
      <c r="Q795" s="385">
        <f>(M795+M796)/(O795+O796)</f>
      </c>
      <c r="R795" s="432">
        <v>2</v>
      </c>
      <c r="S795" s="385">
        <f>(O795+O796)/(K795+K796)</f>
      </c>
      <c r="T795" s="432">
        <v>1</v>
      </c>
      <c r="U795" s="386">
        <f>F795/T795</f>
      </c>
      <c r="V795" s="378">
        <f>(F795+500)/T795</f>
      </c>
      <c r="W795" s="436">
        <v>795.6</v>
      </c>
      <c r="X795" s="378">
        <f>W795/T795</f>
      </c>
      <c r="Y795" s="385">
        <f>T795/R795</f>
      </c>
      <c r="Z795" s="378">
        <f>W795/F795</f>
      </c>
      <c r="AA795" s="378">
        <f>W795/(F795+500)</f>
      </c>
      <c r="AB795" s="432">
        <v>0</v>
      </c>
      <c r="AC795" s="432">
        <v>0</v>
      </c>
      <c r="AD795" s="385">
        <f>AB795/T795</f>
      </c>
      <c r="AE795" s="378">
        <f>(W795-AC795)/(F795+500)</f>
      </c>
      <c r="AF795" s="378" t="s">
        <v>371</v>
      </c>
    </row>
    <row customHeight="true" ht="22.61904761904762" r="796">
      <c r="A796" s="419"/>
      <c r="B796" s="407"/>
      <c r="C796" s="420"/>
      <c r="D796" s="379" t="s">
        <v>372</v>
      </c>
      <c r="E796" s="382">
        <v>1056.56</v>
      </c>
      <c r="F796" s="381"/>
      <c r="G796" s="382">
        <v>8955</v>
      </c>
      <c r="H796" s="382">
        <v>316</v>
      </c>
      <c r="I796" s="383">
        <f t="shared" si="151"/>
      </c>
      <c r="J796" s="368">
        <f t="shared" si="289"/>
      </c>
      <c r="K796" s="382">
        <v>25</v>
      </c>
      <c r="L796" s="368">
        <f t="shared" si="570"/>
      </c>
      <c r="M796" s="382">
        <v>1</v>
      </c>
      <c r="N796" s="384">
        <f t="shared" si="374"/>
      </c>
      <c r="O796" s="382">
        <v>0</v>
      </c>
      <c r="P796" s="384">
        <f t="shared" si="1053"/>
      </c>
      <c r="Q796" s="385"/>
      <c r="R796" s="432"/>
      <c r="S796" s="385"/>
      <c r="T796" s="432"/>
      <c r="U796" s="386"/>
      <c r="V796" s="378"/>
      <c r="W796" s="436"/>
      <c r="X796" s="378"/>
      <c r="Y796" s="385"/>
      <c r="Z796" s="378"/>
      <c r="AA796" s="378"/>
      <c r="AB796" s="432"/>
      <c r="AC796" s="432"/>
      <c r="AD796" s="385"/>
      <c r="AE796" s="378"/>
      <c r="AF796" s="421" t="s">
        <v>410</v>
      </c>
    </row>
    <row customHeight="true" ht="22.61904761904762" r="797">
      <c r="A797" s="419"/>
      <c r="B797" s="407" t="s">
        <v>383</v>
      </c>
      <c r="C797" s="420" t="s">
        <v>369</v>
      </c>
      <c r="D797" s="379" t="s">
        <v>370</v>
      </c>
      <c r="E797" s="382">
        <v>74.9</v>
      </c>
      <c r="F797" s="381">
        <f>E797+E798</f>
      </c>
      <c r="G797" s="382">
        <v>484</v>
      </c>
      <c r="H797" s="382">
        <v>52</v>
      </c>
      <c r="I797" s="383">
        <f t="shared" si="151"/>
      </c>
      <c r="J797" s="368">
        <f t="shared" si="289"/>
      </c>
      <c r="K797" s="382">
        <v>0</v>
      </c>
      <c r="L797" s="368">
        <f t="shared" si="570"/>
      </c>
      <c r="M797" s="382">
        <v>0</v>
      </c>
      <c r="N797" s="384">
        <f t="shared" si="374"/>
      </c>
      <c r="O797" s="382">
        <v>0</v>
      </c>
      <c r="P797" s="384">
        <f t="shared" si="1053"/>
      </c>
      <c r="Q797" s="385">
        <f>(M797+M798)/(O797+O798)</f>
      </c>
      <c r="R797" s="432">
        <v>7</v>
      </c>
      <c r="S797" s="385">
        <f>(O797+O798)/(K797+K798)</f>
      </c>
      <c r="T797" s="432">
        <v>3</v>
      </c>
      <c r="U797" s="386">
        <f>F797/T797</f>
      </c>
      <c r="V797" s="378">
        <f>(F797+500)/T797</f>
      </c>
      <c r="W797" s="436">
        <v>6765.6</v>
      </c>
      <c r="X797" s="378">
        <f>W797/T797</f>
      </c>
      <c r="Y797" s="385">
        <f>T797/R797</f>
      </c>
      <c r="Z797" s="378">
        <f>W797/F797</f>
      </c>
      <c r="AA797" s="378">
        <f>W797/(F797+500)</f>
      </c>
      <c r="AB797" s="432">
        <v>0</v>
      </c>
      <c r="AC797" s="432">
        <v>0</v>
      </c>
      <c r="AD797" s="385">
        <f>AB797/T797</f>
      </c>
      <c r="AE797" s="378">
        <f>(W797-AC797)/(F797+500)</f>
      </c>
      <c r="AF797" s="378" t="s">
        <v>371</v>
      </c>
    </row>
    <row customHeight="true" ht="22.61904761904762" r="798">
      <c r="A798" s="419"/>
      <c r="B798" s="407"/>
      <c r="C798" s="420"/>
      <c r="D798" s="379" t="s">
        <v>372</v>
      </c>
      <c r="E798" s="382">
        <v>954.61</v>
      </c>
      <c r="F798" s="381"/>
      <c r="G798" s="382">
        <v>8444</v>
      </c>
      <c r="H798" s="382">
        <v>298</v>
      </c>
      <c r="I798" s="383">
        <f t="shared" si="151"/>
      </c>
      <c r="J798" s="368">
        <f t="shared" si="289"/>
      </c>
      <c r="K798" s="382">
        <v>26</v>
      </c>
      <c r="L798" s="368">
        <f t="shared" si="570"/>
      </c>
      <c r="M798" s="382">
        <v>3</v>
      </c>
      <c r="N798" s="384">
        <f t="shared" si="374"/>
      </c>
      <c r="O798" s="382">
        <v>0</v>
      </c>
      <c r="P798" s="384">
        <f t="shared" si="1053"/>
      </c>
      <c r="Q798" s="385"/>
      <c r="R798" s="432"/>
      <c r="S798" s="385"/>
      <c r="T798" s="432"/>
      <c r="U798" s="386"/>
      <c r="V798" s="378"/>
      <c r="W798" s="436"/>
      <c r="X798" s="378"/>
      <c r="Y798" s="385"/>
      <c r="Z798" s="378"/>
      <c r="AA798" s="378"/>
      <c r="AB798" s="432"/>
      <c r="AC798" s="432"/>
      <c r="AD798" s="385"/>
      <c r="AE798" s="378"/>
      <c r="AF798" s="421" t="s">
        <v>410</v>
      </c>
    </row>
    <row customHeight="true" ht="22.61904761904762" r="799">
      <c r="A799" s="419"/>
      <c r="B799" s="407" t="s">
        <v>385</v>
      </c>
      <c r="C799" s="420" t="s">
        <v>369</v>
      </c>
      <c r="D799" s="379" t="s">
        <v>370</v>
      </c>
      <c r="E799" s="382">
        <v>68.68</v>
      </c>
      <c r="F799" s="381">
        <f>E799+E800</f>
      </c>
      <c r="G799" s="382">
        <v>493</v>
      </c>
      <c r="H799" s="382">
        <v>54</v>
      </c>
      <c r="I799" s="383">
        <f t="shared" si="151"/>
      </c>
      <c r="J799" s="368">
        <f t="shared" si="289"/>
      </c>
      <c r="K799" s="382">
        <v>1</v>
      </c>
      <c r="L799" s="368">
        <f t="shared" si="570"/>
      </c>
      <c r="M799" s="382">
        <v>0</v>
      </c>
      <c r="N799" s="384">
        <f t="shared" si="374"/>
      </c>
      <c r="O799" s="382">
        <v>0</v>
      </c>
      <c r="P799" s="384">
        <f t="shared" si="1053"/>
      </c>
      <c r="Q799" s="385">
        <f>(M799+M800)/(O799+O800)</f>
      </c>
      <c r="R799" s="432">
        <v>6</v>
      </c>
      <c r="S799" s="385">
        <f>(O799+O800)/(K799+K800)</f>
      </c>
      <c r="T799" s="432">
        <v>2</v>
      </c>
      <c r="U799" s="386">
        <f>F799/T799</f>
      </c>
      <c r="V799" s="378">
        <f>(F799+500)/T799</f>
      </c>
      <c r="W799" s="436">
        <v>2988</v>
      </c>
      <c r="X799" s="378">
        <f>W799/T799</f>
      </c>
      <c r="Y799" s="385">
        <f>T799/R799</f>
      </c>
      <c r="Z799" s="378">
        <f>W799/F799</f>
      </c>
      <c r="AA799" s="378">
        <f>W799/(F799+500)</f>
      </c>
      <c r="AB799" s="432">
        <v>2</v>
      </c>
      <c r="AC799" s="432">
        <v>792</v>
      </c>
      <c r="AD799" s="385">
        <f>AB799/T799</f>
      </c>
      <c r="AE799" s="378">
        <f>(W799-AC799)/(F799+500)</f>
      </c>
      <c r="AF799" s="378" t="s">
        <v>371</v>
      </c>
    </row>
    <row customHeight="true" ht="22.61904761904762" r="800">
      <c r="A800" s="419"/>
      <c r="B800" s="407"/>
      <c r="C800" s="420"/>
      <c r="D800" s="379" t="s">
        <v>372</v>
      </c>
      <c r="E800" s="380">
        <v>959.64</v>
      </c>
      <c r="F800" s="381"/>
      <c r="G800" s="382">
        <v>8051</v>
      </c>
      <c r="H800" s="382">
        <v>257</v>
      </c>
      <c r="I800" s="383">
        <f t="shared" si="151"/>
      </c>
      <c r="J800" s="368">
        <f t="shared" si="289"/>
      </c>
      <c r="K800" s="382">
        <v>15</v>
      </c>
      <c r="L800" s="368">
        <f t="shared" si="570"/>
      </c>
      <c r="M800" s="382">
        <v>1</v>
      </c>
      <c r="N800" s="384">
        <f t="shared" si="374"/>
      </c>
      <c r="O800" s="382">
        <v>0</v>
      </c>
      <c r="P800" s="384">
        <f t="shared" si="1053"/>
      </c>
      <c r="Q800" s="385"/>
      <c r="R800" s="432"/>
      <c r="S800" s="385"/>
      <c r="T800" s="432"/>
      <c r="U800" s="386"/>
      <c r="V800" s="378"/>
      <c r="W800" s="436"/>
      <c r="X800" s="378"/>
      <c r="Y800" s="385"/>
      <c r="Z800" s="378"/>
      <c r="AA800" s="378"/>
      <c r="AB800" s="432"/>
      <c r="AC800" s="432"/>
      <c r="AD800" s="385"/>
      <c r="AE800" s="378"/>
      <c r="AF800" s="421" t="s">
        <v>410</v>
      </c>
    </row>
    <row customHeight="true" ht="22.61904761904762" r="801">
      <c r="A801" s="419"/>
      <c r="B801" s="370" t="s">
        <v>378</v>
      </c>
      <c r="C801" s="370"/>
      <c r="D801" s="370"/>
      <c r="E801" s="366">
        <f>SUM(E791:E800)</f>
      </c>
      <c r="F801" s="366">
        <f>SUM(F791:F800)</f>
      </c>
      <c r="G801" s="366">
        <f>SUM(G791:G800)</f>
      </c>
      <c r="H801" s="366">
        <f>SUM(H791:H800)</f>
      </c>
      <c r="I801" s="371">
        <f t="shared" si="151"/>
      </c>
      <c r="J801" s="367">
        <f t="shared" si="289"/>
      </c>
      <c r="K801" s="366">
        <f>SUM(K791:K800)</f>
      </c>
      <c r="L801" s="367">
        <f t="shared" si="570"/>
      </c>
      <c r="M801" s="366">
        <f>SUM(M791:M800)</f>
      </c>
      <c r="N801" s="372">
        <f t="shared" si="374"/>
      </c>
      <c r="O801" s="366">
        <f>SUM(O791:O800)</f>
      </c>
      <c r="P801" s="372">
        <f t="shared" si="1053"/>
      </c>
      <c r="Q801" s="373">
        <f>M801/O801</f>
      </c>
      <c r="R801" s="366">
        <f>SUM(R791:R800)</f>
      </c>
      <c r="S801" s="373">
        <f>(O801+O801)/(K801+K801)</f>
      </c>
      <c r="T801" s="366">
        <f>SUM(T791:T800)</f>
      </c>
      <c r="U801" s="374">
        <f t="shared" ref="U801:U802" si="79">F801/T801</f>
      </c>
      <c r="V801" s="375">
        <f>(F801+5*500)/T801</f>
      </c>
      <c r="W801" s="367">
        <f>SUM(W791:W800)</f>
      </c>
      <c r="X801" s="376">
        <f t="shared" ref="X801:X802" si="713">W801/T801</f>
      </c>
      <c r="Y801" s="373">
        <f t="shared" ref="Y801:Y802" si="847">T801/R801</f>
      </c>
      <c r="Z801" s="375">
        <f t="shared" ref="Z801:Z802" si="981">W801/F801</f>
      </c>
      <c r="AA801" s="375">
        <f>W801/(F801+COUNT(W791:W800)*500)</f>
      </c>
      <c r="AB801" s="366">
        <f>SUM(AB791:AB800)</f>
      </c>
      <c r="AC801" s="366">
        <f>SUM(AC791:AC800)</f>
      </c>
      <c r="AD801" s="373">
        <f t="shared" ref="AD801:AD802" si="498">AB801/T801</f>
      </c>
      <c r="AE801" s="377">
        <f>(W801-AC801)/(F801+COUNT(W791:W800))</f>
      </c>
      <c r="AF801" s="378"/>
    </row>
    <row customHeight="true" ht="22.61904761904762" r="802">
      <c r="A802" s="419"/>
      <c r="B802" s="407" t="s">
        <v>386</v>
      </c>
      <c r="C802" s="420" t="s">
        <v>391</v>
      </c>
      <c r="D802" s="379" t="s">
        <v>370</v>
      </c>
      <c r="E802" s="382">
        <v>59.38</v>
      </c>
      <c r="F802" s="381">
        <f>E802+E803</f>
      </c>
      <c r="G802" s="382">
        <v>440</v>
      </c>
      <c r="H802" s="382">
        <v>37</v>
      </c>
      <c r="I802" s="383">
        <f t="shared" si="151"/>
      </c>
      <c r="J802" s="368">
        <f t="shared" si="289"/>
      </c>
      <c r="K802" s="382">
        <v>0</v>
      </c>
      <c r="L802" s="368">
        <f t="shared" si="570"/>
      </c>
      <c r="M802" s="382">
        <v>0</v>
      </c>
      <c r="N802" s="384">
        <f t="shared" si="374"/>
      </c>
      <c r="O802" s="382">
        <v>0</v>
      </c>
      <c r="P802" s="384">
        <f t="shared" si="1053"/>
      </c>
      <c r="Q802" s="385">
        <f>(M802+M803)/(O802+O803)</f>
      </c>
      <c r="R802" s="432">
        <v>1</v>
      </c>
      <c r="S802" s="385">
        <f>(O802+O803)/(K802+K803)</f>
      </c>
      <c r="T802" s="432">
        <v>0</v>
      </c>
      <c r="U802" s="386">
        <f t="shared" si="79"/>
      </c>
      <c r="V802" s="378">
        <f>(F802+500)/T802</f>
      </c>
      <c r="W802" s="436">
        <v>0</v>
      </c>
      <c r="X802" s="378">
        <f t="shared" si="713"/>
      </c>
      <c r="Y802" s="385">
        <f t="shared" si="847"/>
      </c>
      <c r="Z802" s="378">
        <f t="shared" si="981"/>
      </c>
      <c r="AA802" s="378">
        <f>W802/(F802+500)</f>
      </c>
      <c r="AB802" s="432">
        <v>0</v>
      </c>
      <c r="AC802" s="432">
        <v>0</v>
      </c>
      <c r="AD802" s="385">
        <f t="shared" si="498"/>
      </c>
      <c r="AE802" s="378">
        <f>(W802-AC802)/(F802+500)</f>
      </c>
      <c r="AF802" s="378" t="s">
        <v>387</v>
      </c>
    </row>
    <row customHeight="true" ht="22.61904761904762" r="803">
      <c r="A803" s="419"/>
      <c r="B803" s="407"/>
      <c r="C803" s="420"/>
      <c r="D803" s="379" t="s">
        <v>372</v>
      </c>
      <c r="E803" s="382">
        <v>724.48</v>
      </c>
      <c r="F803" s="381"/>
      <c r="G803" s="382">
        <v>7113</v>
      </c>
      <c r="H803" s="382">
        <v>220</v>
      </c>
      <c r="I803" s="383">
        <f t="shared" si="151"/>
      </c>
      <c r="J803" s="368">
        <f t="shared" si="289"/>
      </c>
      <c r="K803" s="382">
        <v>15</v>
      </c>
      <c r="L803" s="368">
        <f t="shared" si="570"/>
      </c>
      <c r="M803" s="382">
        <v>0</v>
      </c>
      <c r="N803" s="384">
        <f t="shared" si="374"/>
      </c>
      <c r="O803" s="382">
        <v>0</v>
      </c>
      <c r="P803" s="384">
        <f t="shared" si="1053"/>
      </c>
      <c r="Q803" s="385"/>
      <c r="R803" s="432"/>
      <c r="S803" s="385"/>
      <c r="T803" s="432"/>
      <c r="U803" s="386"/>
      <c r="V803" s="378"/>
      <c r="W803" s="436"/>
      <c r="X803" s="378"/>
      <c r="Y803" s="385"/>
      <c r="Z803" s="378"/>
      <c r="AA803" s="378"/>
      <c r="AB803" s="432"/>
      <c r="AC803" s="432"/>
      <c r="AD803" s="385"/>
      <c r="AE803" s="378"/>
      <c r="AF803" s="421" t="s">
        <v>403</v>
      </c>
    </row>
    <row customHeight="true" ht="22.61904761904762" r="804">
      <c r="A804" s="419"/>
      <c r="B804" s="407" t="s">
        <v>389</v>
      </c>
      <c r="C804" s="420" t="s">
        <v>391</v>
      </c>
      <c r="D804" s="379" t="s">
        <v>370</v>
      </c>
      <c r="E804" s="382">
        <v>57.32</v>
      </c>
      <c r="F804" s="381">
        <f>E804+E805</f>
      </c>
      <c r="G804" s="382">
        <v>429</v>
      </c>
      <c r="H804" s="382">
        <v>51</v>
      </c>
      <c r="I804" s="383">
        <f t="shared" si="151"/>
      </c>
      <c r="J804" s="383">
        <f t="shared" ref="J804:J805" si="192">I804/H804</f>
      </c>
      <c r="K804" s="382">
        <v>1</v>
      </c>
      <c r="L804" s="368">
        <f t="shared" si="570"/>
      </c>
      <c r="M804" s="382">
        <v>0</v>
      </c>
      <c r="N804" s="384">
        <f t="shared" si="374"/>
      </c>
      <c r="O804" s="382">
        <v>0</v>
      </c>
      <c r="P804" s="384">
        <f t="shared" si="1053"/>
      </c>
      <c r="Q804" s="385">
        <f>(M804+M805)/(O804+O805)</f>
      </c>
      <c r="R804" s="432">
        <v>3</v>
      </c>
      <c r="S804" s="385">
        <f>(O804+O805)/(K804+K805)</f>
      </c>
      <c r="T804" s="432">
        <v>2</v>
      </c>
      <c r="U804" s="386">
        <f>F804/T804</f>
      </c>
      <c r="V804" s="378">
        <f>(F804+500)/T804</f>
      </c>
      <c r="W804" s="436">
        <v>1488</v>
      </c>
      <c r="X804" s="378">
        <f>W804/T804</f>
      </c>
      <c r="Y804" s="385">
        <f>T804/R804</f>
      </c>
      <c r="Z804" s="378">
        <f>W804/F804</f>
      </c>
      <c r="AA804" s="378">
        <f>W804/(F804+500)</f>
      </c>
      <c r="AB804" s="432">
        <v>0</v>
      </c>
      <c r="AC804" s="434">
        <v>0</v>
      </c>
      <c r="AD804" s="385">
        <f>AB804/T804</f>
      </c>
      <c r="AE804" s="378">
        <f>(W804-AC804)/(F804+500)</f>
      </c>
      <c r="AF804" s="378" t="s">
        <v>387</v>
      </c>
    </row>
    <row customHeight="true" ht="22.61904761904762" r="805">
      <c r="A805" s="419"/>
      <c r="B805" s="407"/>
      <c r="C805" s="420"/>
      <c r="D805" s="379" t="s">
        <v>372</v>
      </c>
      <c r="E805" s="382">
        <v>700.7</v>
      </c>
      <c r="F805" s="381"/>
      <c r="G805" s="382">
        <v>7196</v>
      </c>
      <c r="H805" s="382">
        <v>229</v>
      </c>
      <c r="I805" s="383">
        <f t="shared" si="151"/>
      </c>
      <c r="J805" s="383">
        <f t="shared" si="192"/>
      </c>
      <c r="K805" s="382">
        <v>12</v>
      </c>
      <c r="L805" s="368">
        <f t="shared" si="570"/>
      </c>
      <c r="M805" s="382">
        <v>1</v>
      </c>
      <c r="N805" s="384">
        <f t="shared" si="374"/>
      </c>
      <c r="O805" s="382">
        <v>0</v>
      </c>
      <c r="P805" s="384">
        <f t="shared" si="1053"/>
      </c>
      <c r="Q805" s="385"/>
      <c r="R805" s="432"/>
      <c r="S805" s="385"/>
      <c r="T805" s="432"/>
      <c r="U805" s="386"/>
      <c r="V805" s="378"/>
      <c r="W805" s="436"/>
      <c r="X805" s="378"/>
      <c r="Y805" s="385"/>
      <c r="Z805" s="378"/>
      <c r="AA805" s="378"/>
      <c r="AB805" s="432"/>
      <c r="AC805" s="434"/>
      <c r="AD805" s="385"/>
      <c r="AE805" s="378"/>
      <c r="AF805" s="421" t="s">
        <v>403</v>
      </c>
    </row>
    <row customHeight="true" ht="22.61904761904762" r="806">
      <c r="A806" s="419"/>
      <c r="B806" s="407" t="s">
        <v>390</v>
      </c>
      <c r="C806" s="420" t="s">
        <v>391</v>
      </c>
      <c r="D806" s="379" t="s">
        <v>370</v>
      </c>
      <c r="E806" s="382">
        <v>19.69</v>
      </c>
      <c r="F806" s="381">
        <f>E806+E807</f>
      </c>
      <c r="G806" s="382">
        <v>255</v>
      </c>
      <c r="H806" s="382">
        <v>31</v>
      </c>
      <c r="I806" s="383">
        <f t="shared" si="151"/>
      </c>
      <c r="J806" s="368">
        <f t="shared" ref="J806:J807" si="290">(E806/G806)*1000</f>
      </c>
      <c r="K806" s="382">
        <v>0</v>
      </c>
      <c r="L806" s="368">
        <f t="shared" si="570"/>
      </c>
      <c r="M806" s="382">
        <v>0</v>
      </c>
      <c r="N806" s="384">
        <f t="shared" si="374"/>
      </c>
      <c r="O806" s="382">
        <v>0</v>
      </c>
      <c r="P806" s="384">
        <f t="shared" si="1053"/>
      </c>
      <c r="Q806" s="385">
        <f>(M806+M807)/(O806+O807)</f>
      </c>
      <c r="R806" s="432">
        <v>1</v>
      </c>
      <c r="S806" s="385">
        <f>(O806+O807)/(K806+K807)</f>
      </c>
      <c r="T806" s="432">
        <v>0</v>
      </c>
      <c r="U806" s="386">
        <f>F806/T806</f>
      </c>
      <c r="V806" s="378">
        <f>(F806+500)/T806</f>
      </c>
      <c r="W806" s="436">
        <v>0</v>
      </c>
      <c r="X806" s="378">
        <f>W806/T806</f>
      </c>
      <c r="Y806" s="385">
        <f>T806/R806</f>
      </c>
      <c r="Z806" s="378">
        <f>W806/F806</f>
      </c>
      <c r="AA806" s="378">
        <f>W806/(F806+500)</f>
      </c>
      <c r="AB806" s="432">
        <v>0</v>
      </c>
      <c r="AC806" s="432">
        <v>0</v>
      </c>
      <c r="AD806" s="385">
        <f>AB806/T806</f>
      </c>
      <c r="AE806" s="378">
        <f>(W806-AC806)/(F806+500)</f>
      </c>
      <c r="AF806" s="378" t="s">
        <v>387</v>
      </c>
    </row>
    <row customHeight="true" ht="22.61904761904762" r="807">
      <c r="A807" s="419"/>
      <c r="B807" s="407"/>
      <c r="C807" s="420"/>
      <c r="D807" s="379" t="s">
        <v>372</v>
      </c>
      <c r="E807" s="382">
        <v>549.15</v>
      </c>
      <c r="F807" s="381"/>
      <c r="G807" s="382">
        <v>5750</v>
      </c>
      <c r="H807" s="382">
        <v>180</v>
      </c>
      <c r="I807" s="383">
        <f t="shared" si="151"/>
      </c>
      <c r="J807" s="368">
        <f t="shared" si="290"/>
      </c>
      <c r="K807" s="382">
        <v>7</v>
      </c>
      <c r="L807" s="368">
        <f t="shared" si="570"/>
      </c>
      <c r="M807" s="382">
        <v>0</v>
      </c>
      <c r="N807" s="384">
        <f t="shared" si="374"/>
      </c>
      <c r="O807" s="382">
        <v>0</v>
      </c>
      <c r="P807" s="384">
        <f t="shared" si="1053"/>
      </c>
      <c r="Q807" s="385"/>
      <c r="R807" s="432"/>
      <c r="S807" s="385"/>
      <c r="T807" s="432"/>
      <c r="U807" s="386"/>
      <c r="V807" s="378"/>
      <c r="W807" s="436"/>
      <c r="X807" s="378"/>
      <c r="Y807" s="385"/>
      <c r="Z807" s="378"/>
      <c r="AA807" s="378"/>
      <c r="AB807" s="432"/>
      <c r="AC807" s="432"/>
      <c r="AD807" s="385"/>
      <c r="AE807" s="378"/>
      <c r="AF807" s="421" t="s">
        <v>403</v>
      </c>
    </row>
    <row customHeight="true" ht="22.61904761904762" r="808">
      <c r="A808" s="419"/>
      <c r="B808" s="407" t="s">
        <v>392</v>
      </c>
      <c r="C808" s="420" t="s">
        <v>391</v>
      </c>
      <c r="D808" s="379" t="s">
        <v>370</v>
      </c>
      <c r="E808" s="382">
        <v>12.14</v>
      </c>
      <c r="F808" s="381">
        <f>E808+E809</f>
      </c>
      <c r="G808" s="382">
        <v>174</v>
      </c>
      <c r="H808" s="382">
        <v>25</v>
      </c>
      <c r="I808" s="383">
        <f t="shared" si="151"/>
      </c>
      <c r="J808" s="383">
        <f t="shared" ref="J808:J809" si="193">I808/H808</f>
      </c>
      <c r="K808" s="382">
        <v>0</v>
      </c>
      <c r="L808" s="368">
        <f t="shared" si="570"/>
      </c>
      <c r="M808" s="382">
        <v>0</v>
      </c>
      <c r="N808" s="384">
        <f t="shared" si="374"/>
      </c>
      <c r="O808" s="382">
        <v>0</v>
      </c>
      <c r="P808" s="384">
        <f t="shared" si="1053"/>
      </c>
      <c r="Q808" s="385">
        <f>(M808+M809)/(O808+O809)</f>
      </c>
      <c r="R808" s="432">
        <v>2</v>
      </c>
      <c r="S808" s="385">
        <f>(O808+O809)/(K808+K809)</f>
      </c>
      <c r="T808" s="432">
        <v>2</v>
      </c>
      <c r="U808" s="386">
        <f>F808/T808</f>
      </c>
      <c r="V808" s="378">
        <f>(F808+500)/T808</f>
      </c>
      <c r="W808" s="436">
        <v>3036</v>
      </c>
      <c r="X808" s="378">
        <f>W808/T808</f>
      </c>
      <c r="Y808" s="385">
        <f>T808/R808</f>
      </c>
      <c r="Z808" s="378">
        <f>W808/F808</f>
      </c>
      <c r="AA808" s="378">
        <f>W808/(F808+500)</f>
      </c>
      <c r="AB808" s="432">
        <v>0</v>
      </c>
      <c r="AC808" s="432">
        <v>0</v>
      </c>
      <c r="AD808" s="385">
        <f>AB808/T808</f>
      </c>
      <c r="AE808" s="378">
        <f>(W808-AC808)/(F808+500)</f>
      </c>
      <c r="AF808" s="378" t="s">
        <v>387</v>
      </c>
    </row>
    <row customHeight="true" ht="22.61904761904762" r="809">
      <c r="A809" s="419"/>
      <c r="B809" s="407"/>
      <c r="C809" s="420"/>
      <c r="D809" s="379" t="s">
        <v>372</v>
      </c>
      <c r="E809" s="382">
        <v>851.78</v>
      </c>
      <c r="F809" s="381"/>
      <c r="G809" s="382">
        <v>8640</v>
      </c>
      <c r="H809" s="382">
        <v>260</v>
      </c>
      <c r="I809" s="383">
        <f t="shared" si="151"/>
      </c>
      <c r="J809" s="383">
        <f t="shared" si="193"/>
      </c>
      <c r="K809" s="382">
        <v>7</v>
      </c>
      <c r="L809" s="368">
        <f t="shared" si="570"/>
      </c>
      <c r="M809" s="382">
        <v>2</v>
      </c>
      <c r="N809" s="384">
        <f t="shared" si="374"/>
      </c>
      <c r="O809" s="382">
        <v>0</v>
      </c>
      <c r="P809" s="384">
        <f t="shared" si="1053"/>
      </c>
      <c r="Q809" s="385"/>
      <c r="R809" s="432"/>
      <c r="S809" s="385"/>
      <c r="T809" s="432"/>
      <c r="U809" s="386"/>
      <c r="V809" s="378"/>
      <c r="W809" s="436"/>
      <c r="X809" s="378"/>
      <c r="Y809" s="385"/>
      <c r="Z809" s="378"/>
      <c r="AA809" s="378"/>
      <c r="AB809" s="432"/>
      <c r="AC809" s="432"/>
      <c r="AD809" s="385"/>
      <c r="AE809" s="378"/>
      <c r="AF809" s="421" t="s">
        <v>403</v>
      </c>
    </row>
    <row customHeight="true" ht="22.61904761904762" r="810">
      <c r="A810" s="419"/>
      <c r="B810" s="407" t="s">
        <v>393</v>
      </c>
      <c r="C810" s="420" t="s">
        <v>391</v>
      </c>
      <c r="D810" s="379" t="s">
        <v>370</v>
      </c>
      <c r="E810" s="382">
        <v>11.16</v>
      </c>
      <c r="F810" s="381">
        <f>E810+E811</f>
      </c>
      <c r="G810" s="382">
        <v>250</v>
      </c>
      <c r="H810" s="382">
        <v>43</v>
      </c>
      <c r="I810" s="383">
        <f t="shared" si="151"/>
      </c>
      <c r="J810" s="368">
        <f t="shared" ref="J810:J822" si="291">(E810/G810)*1000</f>
      </c>
      <c r="K810" s="382">
        <v>0</v>
      </c>
      <c r="L810" s="368">
        <f t="shared" si="570"/>
      </c>
      <c r="M810" s="382">
        <v>0</v>
      </c>
      <c r="N810" s="384">
        <f t="shared" si="374"/>
      </c>
      <c r="O810" s="382">
        <v>0</v>
      </c>
      <c r="P810" s="384">
        <f t="shared" si="1053"/>
      </c>
      <c r="Q810" s="385">
        <f>(M810+M811)/(O810+O811)</f>
      </c>
      <c r="R810" s="432">
        <v>2</v>
      </c>
      <c r="S810" s="385">
        <f>(O810+O811)/(K810+K811)</f>
      </c>
      <c r="T810" s="432">
        <v>0</v>
      </c>
      <c r="U810" s="386">
        <f>F810/T810</f>
      </c>
      <c r="V810" s="378">
        <f>(F810+500)/T810</f>
      </c>
      <c r="W810" s="436">
        <v>0</v>
      </c>
      <c r="X810" s="378">
        <f>W810/T810</f>
      </c>
      <c r="Y810" s="385">
        <f>T810/R810</f>
      </c>
      <c r="Z810" s="378">
        <f>W810/F810</f>
      </c>
      <c r="AA810" s="378">
        <f>W810/(F810+500)</f>
      </c>
      <c r="AB810" s="432">
        <v>0</v>
      </c>
      <c r="AC810" s="432">
        <v>0</v>
      </c>
      <c r="AD810" s="385">
        <f>AB810/T810</f>
      </c>
      <c r="AE810" s="378">
        <f>(W810-AC810)/(F810+500)</f>
      </c>
      <c r="AF810" s="378" t="s">
        <v>387</v>
      </c>
    </row>
    <row customHeight="true" ht="22.61904761904762" r="811">
      <c r="A811" s="419"/>
      <c r="B811" s="407"/>
      <c r="C811" s="420"/>
      <c r="D811" s="379" t="s">
        <v>372</v>
      </c>
      <c r="E811" s="382">
        <v>703.71</v>
      </c>
      <c r="F811" s="381"/>
      <c r="G811" s="382">
        <v>6616</v>
      </c>
      <c r="H811" s="382">
        <v>264</v>
      </c>
      <c r="I811" s="383">
        <f t="shared" si="151"/>
      </c>
      <c r="J811" s="368">
        <f t="shared" si="291"/>
      </c>
      <c r="K811" s="382">
        <v>10</v>
      </c>
      <c r="L811" s="368">
        <f t="shared" si="570"/>
      </c>
      <c r="M811" s="382">
        <v>0</v>
      </c>
      <c r="N811" s="384">
        <f t="shared" si="374"/>
      </c>
      <c r="O811" s="382">
        <v>0</v>
      </c>
      <c r="P811" s="384">
        <f t="shared" si="1053"/>
      </c>
      <c r="Q811" s="385"/>
      <c r="R811" s="432"/>
      <c r="S811" s="385"/>
      <c r="T811" s="432"/>
      <c r="U811" s="386"/>
      <c r="V811" s="378"/>
      <c r="W811" s="436"/>
      <c r="X811" s="378"/>
      <c r="Y811" s="385"/>
      <c r="Z811" s="378"/>
      <c r="AA811" s="378"/>
      <c r="AB811" s="432"/>
      <c r="AC811" s="432"/>
      <c r="AD811" s="385"/>
      <c r="AE811" s="378"/>
      <c r="AF811" s="421" t="s">
        <v>403</v>
      </c>
    </row>
    <row customHeight="true" ht="22.61904761904762" r="812">
      <c r="A812" s="419"/>
      <c r="B812" s="370" t="s">
        <v>378</v>
      </c>
      <c r="C812" s="370"/>
      <c r="D812" s="370"/>
      <c r="E812" s="366">
        <f>SUM(E802:E811)</f>
      </c>
      <c r="F812" s="366">
        <f>SUM(F802:F811)</f>
      </c>
      <c r="G812" s="366">
        <f>SUM(G802:G811)</f>
      </c>
      <c r="H812" s="366">
        <f>SUM(H802:H811)</f>
      </c>
      <c r="I812" s="371">
        <f t="shared" si="151"/>
      </c>
      <c r="J812" s="367">
        <f t="shared" si="291"/>
      </c>
      <c r="K812" s="366">
        <f>SUM(K802:K811)</f>
      </c>
      <c r="L812" s="367">
        <f t="shared" si="570"/>
      </c>
      <c r="M812" s="366">
        <f>SUM(M802:M811)</f>
      </c>
      <c r="N812" s="372">
        <f t="shared" si="374"/>
      </c>
      <c r="O812" s="366">
        <f>SUM(O802:O811)</f>
      </c>
      <c r="P812" s="372">
        <f t="shared" si="1053"/>
      </c>
      <c r="Q812" s="373">
        <f>M812/O812</f>
      </c>
      <c r="R812" s="366">
        <f>SUM(R802:R811)</f>
      </c>
      <c r="S812" s="373">
        <f>(O812+O812)/(K812+K812)</f>
      </c>
      <c r="T812" s="366">
        <f>SUM(T802:T811)</f>
      </c>
      <c r="U812" s="374">
        <f t="shared" ref="U812:U813" si="80">F812/T812</f>
      </c>
      <c r="V812" s="375">
        <f>(F812+5*500)/T812</f>
      </c>
      <c r="W812" s="367">
        <f>SUM(W802:W811)</f>
      </c>
      <c r="X812" s="376">
        <f t="shared" ref="X812:X813" si="714">W812/T812</f>
      </c>
      <c r="Y812" s="373">
        <f t="shared" ref="Y812:Y813" si="848">T812/R812</f>
      </c>
      <c r="Z812" s="375">
        <f t="shared" ref="Z812:Z813" si="982">W812/F812</f>
      </c>
      <c r="AA812" s="375">
        <f>W812/(F812+COUNT(W802:W811)*500)</f>
      </c>
      <c r="AB812" s="366">
        <f>SUM(AB802:AB811)</f>
      </c>
      <c r="AC812" s="366">
        <f>SUM(AC802:AC811)</f>
      </c>
      <c r="AD812" s="373">
        <f t="shared" ref="AD812:AD813" si="499">AB812/T812</f>
      </c>
      <c r="AE812" s="377">
        <f>(W812-AC812)/(F812+COUNT(W802:W811)*500)</f>
      </c>
      <c r="AF812" s="378"/>
    </row>
    <row customHeight="true" ht="22.61904761904762" r="813">
      <c r="A813" s="419"/>
      <c r="B813" s="422" t="s">
        <v>394</v>
      </c>
      <c r="C813" s="420" t="s">
        <v>396</v>
      </c>
      <c r="D813" s="379" t="s">
        <v>370</v>
      </c>
      <c r="E813" s="382">
        <v>39.65</v>
      </c>
      <c r="F813" s="381">
        <f>E813+E814</f>
      </c>
      <c r="G813" s="382">
        <v>369</v>
      </c>
      <c r="H813" s="382">
        <v>69</v>
      </c>
      <c r="I813" s="383">
        <f t="shared" si="151"/>
      </c>
      <c r="J813" s="368">
        <f t="shared" si="291"/>
      </c>
      <c r="K813" s="382">
        <v>0</v>
      </c>
      <c r="L813" s="368">
        <f t="shared" si="570"/>
      </c>
      <c r="M813" s="382">
        <v>0</v>
      </c>
      <c r="N813" s="384">
        <f t="shared" si="374"/>
      </c>
      <c r="O813" s="382">
        <v>0</v>
      </c>
      <c r="P813" s="384">
        <f t="shared" si="1053"/>
      </c>
      <c r="Q813" s="385">
        <f>(M813+M814)/(O813+O814)</f>
      </c>
      <c r="R813" s="432">
        <v>2</v>
      </c>
      <c r="S813" s="385">
        <f>(O813+O814)/(K813+K814)</f>
      </c>
      <c r="T813" s="432">
        <v>0</v>
      </c>
      <c r="U813" s="386">
        <f t="shared" si="80"/>
      </c>
      <c r="V813" s="378">
        <f>(F813+500)/T813</f>
      </c>
      <c r="W813" s="436">
        <v>0</v>
      </c>
      <c r="X813" s="378">
        <f t="shared" si="714"/>
      </c>
      <c r="Y813" s="385">
        <f t="shared" si="848"/>
      </c>
      <c r="Z813" s="378">
        <f t="shared" si="982"/>
      </c>
      <c r="AA813" s="378">
        <f>W813/(F813+500)</f>
      </c>
      <c r="AB813" s="432">
        <v>0</v>
      </c>
      <c r="AC813" s="432">
        <v>0</v>
      </c>
      <c r="AD813" s="385">
        <f t="shared" si="499"/>
      </c>
      <c r="AE813" s="378">
        <f>(W813-AC813)/(F813+500)</f>
      </c>
      <c r="AF813" s="378" t="s">
        <v>387</v>
      </c>
    </row>
    <row customHeight="true" ht="22.61904761904762" r="814">
      <c r="A814" s="419"/>
      <c r="B814" s="422"/>
      <c r="C814" s="420"/>
      <c r="D814" s="379" t="s">
        <v>372</v>
      </c>
      <c r="E814" s="382">
        <v>761.08</v>
      </c>
      <c r="F814" s="381"/>
      <c r="G814" s="382">
        <v>6882</v>
      </c>
      <c r="H814" s="382">
        <v>259</v>
      </c>
      <c r="I814" s="383">
        <f t="shared" si="151"/>
      </c>
      <c r="J814" s="368">
        <f t="shared" si="291"/>
      </c>
      <c r="K814" s="382">
        <v>9</v>
      </c>
      <c r="L814" s="368">
        <f t="shared" si="570"/>
      </c>
      <c r="M814" s="382">
        <v>0</v>
      </c>
      <c r="N814" s="384">
        <f t="shared" si="374"/>
      </c>
      <c r="O814" s="382">
        <v>0</v>
      </c>
      <c r="P814" s="384">
        <f t="shared" si="1053"/>
      </c>
      <c r="Q814" s="385"/>
      <c r="R814" s="432"/>
      <c r="S814" s="385"/>
      <c r="T814" s="432"/>
      <c r="U814" s="386"/>
      <c r="V814" s="378"/>
      <c r="W814" s="436"/>
      <c r="X814" s="378"/>
      <c r="Y814" s="385"/>
      <c r="Z814" s="378"/>
      <c r="AA814" s="378"/>
      <c r="AB814" s="432"/>
      <c r="AC814" s="432"/>
      <c r="AD814" s="385"/>
      <c r="AE814" s="378"/>
      <c r="AF814" s="421" t="s">
        <v>403</v>
      </c>
    </row>
    <row customHeight="true" ht="22.61904761904762" r="815">
      <c r="A815" s="419"/>
      <c r="B815" s="422" t="s">
        <v>395</v>
      </c>
      <c r="C815" s="420" t="s">
        <v>396</v>
      </c>
      <c r="D815" s="379" t="s">
        <v>370</v>
      </c>
      <c r="E815" s="382">
        <v>34.04</v>
      </c>
      <c r="F815" s="381">
        <f>E815+E816</f>
      </c>
      <c r="G815" s="382">
        <v>379</v>
      </c>
      <c r="H815" s="382">
        <v>48</v>
      </c>
      <c r="I815" s="383">
        <f t="shared" si="151"/>
      </c>
      <c r="J815" s="368">
        <f t="shared" si="291"/>
      </c>
      <c r="K815" s="382">
        <v>0</v>
      </c>
      <c r="L815" s="368">
        <f t="shared" si="570"/>
      </c>
      <c r="M815" s="382">
        <v>0</v>
      </c>
      <c r="N815" s="384">
        <f t="shared" si="374"/>
      </c>
      <c r="O815" s="382">
        <v>0</v>
      </c>
      <c r="P815" s="384">
        <f t="shared" si="1053"/>
      </c>
      <c r="Q815" s="385">
        <f>(M815+M816)/(O815+O816)</f>
      </c>
      <c r="R815" s="432">
        <v>1</v>
      </c>
      <c r="S815" s="385">
        <f>(O815+O816)/(K815+K816)</f>
      </c>
      <c r="T815" s="432">
        <v>0</v>
      </c>
      <c r="U815" s="386">
        <f>F815/T815</f>
      </c>
      <c r="V815" s="378">
        <f>(F815+500)/T815</f>
      </c>
      <c r="W815" s="436">
        <v>0</v>
      </c>
      <c r="X815" s="378">
        <f>W815/T815</f>
      </c>
      <c r="Y815" s="385">
        <f>T815/R815</f>
      </c>
      <c r="Z815" s="378">
        <f>W815/F815</f>
      </c>
      <c r="AA815" s="378">
        <f>W815/(F815+500)</f>
      </c>
      <c r="AB815" s="432">
        <v>0</v>
      </c>
      <c r="AC815" s="432">
        <v>0</v>
      </c>
      <c r="AD815" s="385">
        <f>AB815/T815</f>
      </c>
      <c r="AE815" s="378">
        <f>(W815-AC815)/(F815+500)</f>
      </c>
      <c r="AF815" s="378" t="s">
        <v>387</v>
      </c>
    </row>
    <row customHeight="true" ht="22.61904761904762" r="816">
      <c r="A816" s="419"/>
      <c r="B816" s="422"/>
      <c r="C816" s="420"/>
      <c r="D816" s="379" t="s">
        <v>372</v>
      </c>
      <c r="E816" s="382">
        <v>1051.5</v>
      </c>
      <c r="F816" s="381"/>
      <c r="G816" s="382">
        <v>9344</v>
      </c>
      <c r="H816" s="382">
        <v>339</v>
      </c>
      <c r="I816" s="383">
        <f t="shared" si="151"/>
      </c>
      <c r="J816" s="368">
        <f t="shared" si="291"/>
      </c>
      <c r="K816" s="382">
        <v>16</v>
      </c>
      <c r="L816" s="368">
        <f t="shared" si="570"/>
      </c>
      <c r="M816" s="382">
        <v>0</v>
      </c>
      <c r="N816" s="384">
        <f t="shared" si="374"/>
      </c>
      <c r="O816" s="382">
        <v>0</v>
      </c>
      <c r="P816" s="384">
        <f t="shared" si="1053"/>
      </c>
      <c r="Q816" s="385"/>
      <c r="R816" s="432"/>
      <c r="S816" s="385"/>
      <c r="T816" s="432"/>
      <c r="U816" s="386"/>
      <c r="V816" s="378"/>
      <c r="W816" s="436"/>
      <c r="X816" s="378"/>
      <c r="Y816" s="385"/>
      <c r="Z816" s="378"/>
      <c r="AA816" s="378"/>
      <c r="AB816" s="432"/>
      <c r="AC816" s="432"/>
      <c r="AD816" s="385"/>
      <c r="AE816" s="378"/>
      <c r="AF816" s="421" t="s">
        <v>403</v>
      </c>
    </row>
    <row customHeight="true" ht="22.61904761904762" r="817">
      <c r="A817" s="419"/>
      <c r="B817" s="407" t="s">
        <v>397</v>
      </c>
      <c r="C817" s="420" t="s">
        <v>396</v>
      </c>
      <c r="D817" s="379" t="s">
        <v>370</v>
      </c>
      <c r="E817" s="382">
        <v>38.25</v>
      </c>
      <c r="F817" s="381">
        <f>E817+E818</f>
      </c>
      <c r="G817" s="382">
        <v>500</v>
      </c>
      <c r="H817" s="382">
        <v>58</v>
      </c>
      <c r="I817" s="383">
        <f t="shared" si="151"/>
      </c>
      <c r="J817" s="368">
        <f t="shared" si="291"/>
      </c>
      <c r="K817" s="382">
        <v>3</v>
      </c>
      <c r="L817" s="368">
        <f t="shared" si="570"/>
      </c>
      <c r="M817" s="382">
        <v>0</v>
      </c>
      <c r="N817" s="384">
        <f t="shared" si="374"/>
      </c>
      <c r="O817" s="382">
        <v>0</v>
      </c>
      <c r="P817" s="384">
        <f t="shared" si="1053"/>
      </c>
      <c r="Q817" s="385">
        <f>(M817+M818)/(O817+O818)</f>
      </c>
      <c r="R817" s="432">
        <v>6</v>
      </c>
      <c r="S817" s="385">
        <f>(O817+O818)/(K817+K818)</f>
      </c>
      <c r="T817" s="432">
        <v>3</v>
      </c>
      <c r="U817" s="386">
        <f>F817/T817</f>
      </c>
      <c r="V817" s="378">
        <f>(F817+500)/T817</f>
      </c>
      <c r="W817" s="436">
        <v>2361.5999999999985</v>
      </c>
      <c r="X817" s="378">
        <f>W817/T817</f>
      </c>
      <c r="Y817" s="385">
        <f>T817/R817</f>
      </c>
      <c r="Z817" s="378">
        <f>W817/F817</f>
      </c>
      <c r="AA817" s="378">
        <f>W817/(F817+500)</f>
      </c>
      <c r="AB817" s="432">
        <v>1</v>
      </c>
      <c r="AC817" s="432">
        <v>396</v>
      </c>
      <c r="AD817" s="385">
        <f>AB817/T817</f>
      </c>
      <c r="AE817" s="378">
        <f>(W817-AC817)/(F817+500)</f>
      </c>
      <c r="AF817" s="378" t="s">
        <v>387</v>
      </c>
    </row>
    <row customHeight="true" ht="22.61904761904762" r="818">
      <c r="A818" s="419"/>
      <c r="B818" s="407"/>
      <c r="C818" s="420"/>
      <c r="D818" s="379" t="s">
        <v>372</v>
      </c>
      <c r="E818" s="382">
        <v>1091.13</v>
      </c>
      <c r="F818" s="381"/>
      <c r="G818" s="382">
        <v>11291</v>
      </c>
      <c r="H818" s="382">
        <v>357</v>
      </c>
      <c r="I818" s="383">
        <f t="shared" si="151"/>
      </c>
      <c r="J818" s="368">
        <f t="shared" si="291"/>
      </c>
      <c r="K818" s="382">
        <v>17</v>
      </c>
      <c r="L818" s="368">
        <f t="shared" si="570"/>
      </c>
      <c r="M818" s="382">
        <v>2</v>
      </c>
      <c r="N818" s="384">
        <f t="shared" si="374"/>
      </c>
      <c r="O818" s="382">
        <v>0</v>
      </c>
      <c r="P818" s="384">
        <f t="shared" si="1053"/>
      </c>
      <c r="Q818" s="385"/>
      <c r="R818" s="432"/>
      <c r="S818" s="385"/>
      <c r="T818" s="432"/>
      <c r="U818" s="386"/>
      <c r="V818" s="378"/>
      <c r="W818" s="436"/>
      <c r="X818" s="378"/>
      <c r="Y818" s="385"/>
      <c r="Z818" s="378"/>
      <c r="AA818" s="378"/>
      <c r="AB818" s="432"/>
      <c r="AC818" s="432"/>
      <c r="AD818" s="385"/>
      <c r="AE818" s="378"/>
      <c r="AF818" s="421" t="s">
        <v>403</v>
      </c>
    </row>
    <row customHeight="true" ht="22.61904761904762" r="819">
      <c r="A819" s="419"/>
      <c r="B819" s="407" t="s">
        <v>398</v>
      </c>
      <c r="C819" s="420" t="s">
        <v>396</v>
      </c>
      <c r="D819" s="379" t="s">
        <v>370</v>
      </c>
      <c r="E819" s="382">
        <v>64.71</v>
      </c>
      <c r="F819" s="381">
        <f>E819+E820</f>
      </c>
      <c r="G819" s="382">
        <v>468</v>
      </c>
      <c r="H819" s="382">
        <v>90</v>
      </c>
      <c r="I819" s="383">
        <f t="shared" si="151"/>
      </c>
      <c r="J819" s="368">
        <f t="shared" si="291"/>
      </c>
      <c r="K819" s="382">
        <v>3</v>
      </c>
      <c r="L819" s="368">
        <f t="shared" si="570"/>
      </c>
      <c r="M819" s="382">
        <v>0</v>
      </c>
      <c r="N819" s="384">
        <f t="shared" si="374"/>
      </c>
      <c r="O819" s="382">
        <v>0</v>
      </c>
      <c r="P819" s="384">
        <f t="shared" si="1053"/>
      </c>
      <c r="Q819" s="385">
        <f>(M819+M820)/(O819+O820)</f>
      </c>
      <c r="R819" s="432">
        <v>2</v>
      </c>
      <c r="S819" s="385">
        <f>(O819+O820)/(K819+K820)</f>
      </c>
      <c r="T819" s="432">
        <v>1</v>
      </c>
      <c r="U819" s="386">
        <f>F819/T819</f>
      </c>
      <c r="V819" s="378">
        <f>(F819+500)/T819</f>
      </c>
      <c r="W819" s="386">
        <v>1344</v>
      </c>
      <c r="X819" s="378">
        <f>W819/T819</f>
      </c>
      <c r="Y819" s="385">
        <f>T819/R819</f>
      </c>
      <c r="Z819" s="378">
        <f>W819/F819</f>
      </c>
      <c r="AA819" s="378">
        <f>W819/(F819+500)</f>
      </c>
      <c r="AB819" s="432">
        <v>1</v>
      </c>
      <c r="AC819" s="432">
        <v>1344</v>
      </c>
      <c r="AD819" s="385">
        <f>AB819/T819</f>
      </c>
      <c r="AE819" s="378">
        <f>(W819-AC819)/(F819+500)</f>
      </c>
      <c r="AF819" s="378" t="s">
        <v>387</v>
      </c>
    </row>
    <row customHeight="true" ht="22.61904761904762" r="820">
      <c r="A820" s="419"/>
      <c r="B820" s="407"/>
      <c r="C820" s="420"/>
      <c r="D820" s="379" t="s">
        <v>372</v>
      </c>
      <c r="E820" s="382">
        <v>643.68</v>
      </c>
      <c r="F820" s="381"/>
      <c r="G820" s="382">
        <v>6481</v>
      </c>
      <c r="H820" s="382">
        <v>299</v>
      </c>
      <c r="I820" s="383">
        <f t="shared" si="151"/>
      </c>
      <c r="J820" s="368">
        <f t="shared" si="291"/>
      </c>
      <c r="K820" s="382">
        <v>26</v>
      </c>
      <c r="L820" s="368">
        <f t="shared" si="570"/>
      </c>
      <c r="M820" s="382">
        <v>2</v>
      </c>
      <c r="N820" s="384">
        <f t="shared" si="374"/>
      </c>
      <c r="O820" s="382">
        <v>0</v>
      </c>
      <c r="P820" s="384">
        <f t="shared" si="1053"/>
      </c>
      <c r="Q820" s="385"/>
      <c r="R820" s="432"/>
      <c r="S820" s="385"/>
      <c r="T820" s="432"/>
      <c r="U820" s="386"/>
      <c r="V820" s="378"/>
      <c r="W820" s="386"/>
      <c r="X820" s="378"/>
      <c r="Y820" s="385"/>
      <c r="Z820" s="378"/>
      <c r="AA820" s="378"/>
      <c r="AB820" s="432"/>
      <c r="AC820" s="432"/>
      <c r="AD820" s="385"/>
      <c r="AE820" s="378"/>
      <c r="AF820" s="421" t="s">
        <v>403</v>
      </c>
    </row>
    <row customHeight="true" ht="22.61904761904762" r="821">
      <c r="A821" s="419"/>
      <c r="B821" s="422" t="s">
        <v>399</v>
      </c>
      <c r="C821" s="420" t="s">
        <v>396</v>
      </c>
      <c r="D821" s="379" t="s">
        <v>370</v>
      </c>
      <c r="E821" s="382">
        <v>16.61</v>
      </c>
      <c r="F821" s="381">
        <f>E821+E822</f>
      </c>
      <c r="G821" s="382">
        <v>185</v>
      </c>
      <c r="H821" s="382">
        <v>33</v>
      </c>
      <c r="I821" s="383">
        <f t="shared" si="151"/>
      </c>
      <c r="J821" s="368">
        <f t="shared" si="291"/>
      </c>
      <c r="K821" s="382">
        <v>1</v>
      </c>
      <c r="L821" s="368">
        <f t="shared" si="570"/>
      </c>
      <c r="M821" s="382">
        <v>0</v>
      </c>
      <c r="N821" s="384">
        <f t="shared" si="374"/>
      </c>
      <c r="O821" s="382">
        <v>0</v>
      </c>
      <c r="P821" s="384">
        <f t="shared" si="1053"/>
      </c>
      <c r="Q821" s="385">
        <f>(M821+M822)/(O821+O822)</f>
      </c>
      <c r="R821" s="432">
        <v>2</v>
      </c>
      <c r="S821" s="385">
        <f>(O821+O822)/(K821+K822)</f>
      </c>
      <c r="T821" s="432">
        <v>0</v>
      </c>
      <c r="U821" s="386">
        <f>F821/T821</f>
      </c>
      <c r="V821" s="378">
        <f>(F821+500)/T821</f>
      </c>
      <c r="W821" s="436">
        <v>0</v>
      </c>
      <c r="X821" s="378">
        <f>W821/T821</f>
      </c>
      <c r="Y821" s="385">
        <f>T821/R821</f>
      </c>
      <c r="Z821" s="378">
        <f>W821/F821</f>
      </c>
      <c r="AA821" s="378">
        <f>W821/(F821+500)</f>
      </c>
      <c r="AB821" s="432">
        <v>0</v>
      </c>
      <c r="AC821" s="432">
        <v>0</v>
      </c>
      <c r="AD821" s="385">
        <f>AB821/T821</f>
      </c>
      <c r="AE821" s="378">
        <f>(W821-AC821)/(F821+500)</f>
      </c>
      <c r="AF821" s="378" t="s">
        <v>387</v>
      </c>
    </row>
    <row customHeight="true" ht="22.61904761904762" r="822">
      <c r="A822" s="419"/>
      <c r="B822" s="422"/>
      <c r="C822" s="420"/>
      <c r="D822" s="379" t="s">
        <v>372</v>
      </c>
      <c r="E822" s="382">
        <v>707.06</v>
      </c>
      <c r="F822" s="381"/>
      <c r="G822" s="382">
        <v>10212</v>
      </c>
      <c r="H822" s="382">
        <v>393</v>
      </c>
      <c r="I822" s="383">
        <f t="shared" si="151"/>
      </c>
      <c r="J822" s="368">
        <f t="shared" si="291"/>
      </c>
      <c r="K822" s="382">
        <v>22</v>
      </c>
      <c r="L822" s="368">
        <f t="shared" si="570"/>
      </c>
      <c r="M822" s="382">
        <v>0</v>
      </c>
      <c r="N822" s="384">
        <f t="shared" si="374"/>
      </c>
      <c r="O822" s="382">
        <v>0</v>
      </c>
      <c r="P822" s="384">
        <f t="shared" si="1053"/>
      </c>
      <c r="Q822" s="385"/>
      <c r="R822" s="432"/>
      <c r="S822" s="385"/>
      <c r="T822" s="432"/>
      <c r="U822" s="386"/>
      <c r="V822" s="378"/>
      <c r="W822" s="386"/>
      <c r="X822" s="378"/>
      <c r="Y822" s="385"/>
      <c r="Z822" s="378"/>
      <c r="AA822" s="378"/>
      <c r="AB822" s="432"/>
      <c r="AC822" s="432"/>
      <c r="AD822" s="385"/>
      <c r="AE822" s="378"/>
      <c r="AF822" s="421" t="s">
        <v>403</v>
      </c>
    </row>
    <row customHeight="true" ht="22.61904761904762" r="823">
      <c r="A823" s="419"/>
      <c r="B823" s="370" t="s">
        <v>378</v>
      </c>
      <c r="C823" s="370"/>
      <c r="D823" s="370"/>
      <c r="E823" s="366">
        <f>SUM(E813:E822)</f>
      </c>
      <c r="F823" s="366">
        <f>SUM(F813:F822)</f>
      </c>
      <c r="G823" s="366">
        <f>SUM(G813:G822)</f>
      </c>
      <c r="H823" s="366">
        <f>SUM(H813:H822)</f>
      </c>
      <c r="I823" s="371">
        <f t="shared" si="151"/>
      </c>
      <c r="J823" s="367">
        <f>SUM(I822:G820)</f>
      </c>
      <c r="K823" s="366">
        <f>SUM(K813:K822)</f>
      </c>
      <c r="L823" s="367">
        <f t="shared" si="570"/>
      </c>
      <c r="M823" s="366">
        <f>SUM(M813:M822)</f>
      </c>
      <c r="N823" s="372">
        <f t="shared" si="374"/>
      </c>
      <c r="O823" s="366">
        <f>SUM(O813:O822)</f>
      </c>
      <c r="P823" s="372">
        <f t="shared" si="1053"/>
      </c>
      <c r="Q823" s="373">
        <f t="shared" ref="Q823:Q824" si="405">M823/O823</f>
      </c>
      <c r="R823" s="366">
        <f>SUM(R813:R822)</f>
      </c>
      <c r="S823" s="373">
        <f t="shared" ref="S823:S824" si="1084">(O823+O823)/(K823+K823)</f>
      </c>
      <c r="T823" s="366">
        <f>SUM(T813:T822)</f>
      </c>
      <c r="U823" s="374">
        <f t="shared" ref="U823:U824" si="81">F823/T823</f>
      </c>
      <c r="V823" s="375">
        <f>(F823+5*500)/T823</f>
      </c>
      <c r="W823" s="367">
        <f>SUM(W813:W822)</f>
      </c>
      <c r="X823" s="376">
        <f t="shared" ref="X823:X824" si="715">W823/T823</f>
      </c>
      <c r="Y823" s="373">
        <f t="shared" ref="Y823:Y824" si="849">T823/R823</f>
      </c>
      <c r="Z823" s="375">
        <f t="shared" ref="Z823:Z824" si="983">W823/F823</f>
      </c>
      <c r="AA823" s="375">
        <f>W823/(F823+COUNT(W813:W822)*500)</f>
      </c>
      <c r="AB823" s="366">
        <f>SUM(AB813:AB822)</f>
      </c>
      <c r="AC823" s="366">
        <f>SUM(AC813:AC822)</f>
      </c>
      <c r="AD823" s="373">
        <f t="shared" ref="AD823:AD824" si="500">AB823/T823</f>
      </c>
      <c r="AE823" s="377">
        <f>(W823-AC823)/(F823+COUNT(W813:W822)*500)</f>
      </c>
      <c r="AF823" s="378"/>
    </row>
    <row customHeight="true" ht="22.61904761904762" r="824">
      <c r="A824" s="419"/>
      <c r="B824" s="411" t="s">
        <v>400</v>
      </c>
      <c r="C824" s="411"/>
      <c r="D824" s="411"/>
      <c r="E824" s="418">
        <f>SUM(E790)+E801+E812+E823</f>
      </c>
      <c r="F824" s="418">
        <f>SUM(F790)+F801+F812+F823</f>
      </c>
      <c r="G824" s="418">
        <f>SUM(G790)+G801+G812+G823</f>
      </c>
      <c r="H824" s="418">
        <f>SUM(H790)+H801+H812+H823</f>
      </c>
      <c r="I824" s="413">
        <f t="shared" si="151"/>
      </c>
      <c r="J824" s="414">
        <f>(E824/G824)*1000</f>
      </c>
      <c r="K824" s="437">
        <f>SUM(K790)+K801+K812+K823</f>
      </c>
      <c r="L824" s="414">
        <f t="shared" si="570"/>
      </c>
      <c r="M824" s="437">
        <f>SUM(M790)+M801+M812+M823</f>
      </c>
      <c r="N824" s="415">
        <f t="shared" si="374"/>
      </c>
      <c r="O824" s="437">
        <f>SUM(O790)+O801+O812+O823</f>
      </c>
      <c r="P824" s="415">
        <f t="shared" si="1053"/>
      </c>
      <c r="Q824" s="416">
        <f t="shared" si="405"/>
      </c>
      <c r="R824" s="437">
        <f>SUM(R790)+R801+R812+R823</f>
      </c>
      <c r="S824" s="416">
        <f t="shared" si="1084"/>
      </c>
      <c r="T824" s="437">
        <f>SUM(T790)+T801+T812+T823</f>
      </c>
      <c r="U824" s="417">
        <f t="shared" si="81"/>
      </c>
      <c r="V824" s="418">
        <f>(F824+4*500)/T824</f>
      </c>
      <c r="W824" s="417">
        <f>SUM(W790)+W801+W812+W823</f>
      </c>
      <c r="X824" s="418">
        <f t="shared" si="715"/>
      </c>
      <c r="Y824" s="416">
        <f t="shared" si="849"/>
      </c>
      <c r="Z824" s="418">
        <f t="shared" si="983"/>
      </c>
      <c r="AA824" s="418">
        <f>W824/(F824+COUNT(W780:W789,W791:W800,W802:W811,W813:W822)*500)</f>
      </c>
      <c r="AB824" s="437">
        <f>SUM(AB790)+AB801+AB812+AB823</f>
      </c>
      <c r="AC824" s="437">
        <f>SUM(AC790)+AC801+AC812+AC823</f>
      </c>
      <c r="AD824" s="416">
        <f t="shared" si="500"/>
      </c>
      <c r="AE824" s="418">
        <f>(W824-AC824)/(F824+COUNT(,W780:W789,W791:W796,W802:W809,W813:W822)*500)</f>
      </c>
      <c r="AF824" s="378"/>
    </row>
    <row customHeight="true" ht="22.61904761904762" r="825">
      <c r="A825" s="424" t="s">
        <v>335</v>
      </c>
      <c r="B825" s="424" t="s">
        <v>336</v>
      </c>
      <c r="C825" s="424" t="s">
        <v>337</v>
      </c>
      <c r="D825" s="424" t="s">
        <v>338</v>
      </c>
      <c r="E825" s="424" t="s">
        <v>339</v>
      </c>
      <c r="F825" s="424" t="s">
        <v>340</v>
      </c>
      <c r="G825" s="424" t="s">
        <v>341</v>
      </c>
      <c r="H825" s="424" t="s">
        <v>342</v>
      </c>
      <c r="I825" s="425" t="s">
        <v>343</v>
      </c>
      <c r="J825" s="426" t="s">
        <v>344</v>
      </c>
      <c r="K825" s="424" t="s">
        <v>345</v>
      </c>
      <c r="L825" s="426" t="s">
        <v>346</v>
      </c>
      <c r="M825" s="424" t="s">
        <v>347</v>
      </c>
      <c r="N825" s="427" t="s">
        <v>348</v>
      </c>
      <c r="O825" s="424" t="s">
        <v>349</v>
      </c>
      <c r="P825" s="427" t="s">
        <v>350</v>
      </c>
      <c r="Q825" s="425" t="s">
        <v>351</v>
      </c>
      <c r="R825" s="428" t="s">
        <v>352</v>
      </c>
      <c r="S825" s="429" t="s">
        <v>353</v>
      </c>
      <c r="T825" s="428" t="s">
        <v>354</v>
      </c>
      <c r="U825" s="430" t="s">
        <v>355</v>
      </c>
      <c r="V825" s="431" t="s">
        <v>356</v>
      </c>
      <c r="W825" s="430" t="s">
        <v>357</v>
      </c>
      <c r="X825" s="431" t="s">
        <v>358</v>
      </c>
      <c r="Y825" s="429" t="s">
        <v>359</v>
      </c>
      <c r="Z825" s="431" t="s">
        <v>360</v>
      </c>
      <c r="AA825" s="431" t="s">
        <v>361</v>
      </c>
      <c r="AB825" s="431" t="s">
        <v>362</v>
      </c>
      <c r="AC825" s="428" t="s">
        <v>363</v>
      </c>
      <c r="AD825" s="429" t="s">
        <v>364</v>
      </c>
      <c r="AE825" s="431" t="s">
        <v>365</v>
      </c>
      <c r="AF825" s="431" t="s">
        <v>366</v>
      </c>
    </row>
    <row customHeight="true" ht="22.61904761904762" r="826">
      <c r="A826" s="419" t="s">
        <v>426</v>
      </c>
      <c r="B826" s="422" t="s">
        <v>413</v>
      </c>
      <c r="C826" s="420" t="s">
        <v>420</v>
      </c>
      <c r="D826" s="379" t="s">
        <v>370</v>
      </c>
      <c r="E826" s="382">
        <v>33.98</v>
      </c>
      <c r="F826" s="381">
        <f>E826+E827</f>
      </c>
      <c r="G826" s="382">
        <v>217</v>
      </c>
      <c r="H826" s="382">
        <v>35</v>
      </c>
      <c r="I826" s="383">
        <f t="shared" ref="I826:I870" si="152">H826/G826</f>
      </c>
      <c r="J826" s="368">
        <f t="shared" ref="J826:J829" si="292">(E826/G826)*1000</f>
      </c>
      <c r="K826" s="382">
        <v>1</v>
      </c>
      <c r="L826" s="368">
        <f t="shared" ref="L826:L870" si="571">E826/K826</f>
      </c>
      <c r="M826" s="382">
        <v>0</v>
      </c>
      <c r="N826" s="384">
        <f t="shared" ref="N826:N870" si="375">E826/M826</f>
      </c>
      <c r="O826" s="382">
        <v>0</v>
      </c>
      <c r="P826" s="384">
        <f t="shared" ref="P826:P870" si="1054">E826/O826</f>
      </c>
      <c r="Q826" s="385">
        <f>(M826+M827)/(O826+O827)</f>
      </c>
      <c r="R826" s="432">
        <v>4</v>
      </c>
      <c r="S826" s="385">
        <f>(O826+O827)/(K826+K827)</f>
      </c>
      <c r="T826" s="432">
        <v>1</v>
      </c>
      <c r="U826" s="386">
        <f>F826/T826</f>
      </c>
      <c r="V826" s="378">
        <f>(F826+500)/T826</f>
      </c>
      <c r="W826" s="436">
        <v>444</v>
      </c>
      <c r="X826" s="378">
        <f>W826/T826</f>
      </c>
      <c r="Y826" s="385">
        <f>T826/R826</f>
      </c>
      <c r="Z826" s="378">
        <f>W826/F826</f>
      </c>
      <c r="AA826" s="378">
        <f>W826/(F826+500)</f>
      </c>
      <c r="AB826" s="432">
        <v>0</v>
      </c>
      <c r="AC826" s="432">
        <v>0</v>
      </c>
      <c r="AD826" s="385">
        <f>AB826/T826</f>
      </c>
      <c r="AE826" s="378">
        <f>(W826-AC826)/(F826+500)</f>
      </c>
      <c r="AF826" s="378" t="s">
        <v>371</v>
      </c>
    </row>
    <row customHeight="true" ht="22.61904761904762" r="827">
      <c r="A827" s="419"/>
      <c r="B827" s="422"/>
      <c r="C827" s="420"/>
      <c r="D827" s="379" t="s">
        <v>372</v>
      </c>
      <c r="E827" s="382">
        <v>1100.13</v>
      </c>
      <c r="F827" s="381"/>
      <c r="G827" s="382">
        <v>11732</v>
      </c>
      <c r="H827" s="382">
        <v>886</v>
      </c>
      <c r="I827" s="383">
        <f t="shared" si="152"/>
      </c>
      <c r="J827" s="368">
        <f t="shared" si="292"/>
      </c>
      <c r="K827" s="382">
        <v>23</v>
      </c>
      <c r="L827" s="368">
        <f t="shared" si="571"/>
      </c>
      <c r="M827" s="382">
        <v>1</v>
      </c>
      <c r="N827" s="384">
        <f t="shared" si="375"/>
      </c>
      <c r="O827" s="382">
        <v>0</v>
      </c>
      <c r="P827" s="384">
        <f t="shared" si="1054"/>
      </c>
      <c r="Q827" s="385"/>
      <c r="R827" s="432"/>
      <c r="S827" s="385"/>
      <c r="T827" s="432"/>
      <c r="U827" s="386"/>
      <c r="V827" s="378"/>
      <c r="W827" s="436"/>
      <c r="X827" s="378"/>
      <c r="Y827" s="385"/>
      <c r="Z827" s="378"/>
      <c r="AA827" s="378"/>
      <c r="AB827" s="432"/>
      <c r="AC827" s="432"/>
      <c r="AD827" s="385"/>
      <c r="AE827" s="378"/>
      <c r="AF827" s="421" t="s">
        <v>373</v>
      </c>
    </row>
    <row customHeight="true" ht="22.61904761904762" r="828">
      <c r="A828" s="419"/>
      <c r="B828" s="422" t="s">
        <v>414</v>
      </c>
      <c r="C828" s="420" t="s">
        <v>420</v>
      </c>
      <c r="D828" s="379" t="s">
        <v>370</v>
      </c>
      <c r="E828" s="439">
        <v>121.02</v>
      </c>
      <c r="F828" s="381">
        <f>E828+E829</f>
      </c>
      <c r="G828" s="380">
        <v>799</v>
      </c>
      <c r="H828" s="380">
        <v>117</v>
      </c>
      <c r="I828" s="383">
        <f t="shared" si="152"/>
      </c>
      <c r="J828" s="368">
        <f t="shared" si="292"/>
      </c>
      <c r="K828" s="380">
        <v>0</v>
      </c>
      <c r="L828" s="368">
        <f t="shared" si="571"/>
      </c>
      <c r="M828" s="380">
        <v>0</v>
      </c>
      <c r="N828" s="384">
        <f t="shared" si="375"/>
      </c>
      <c r="O828" s="380">
        <v>0</v>
      </c>
      <c r="P828" s="384">
        <f t="shared" si="1054"/>
      </c>
      <c r="Q828" s="385">
        <f>(M828+M829)/(O828+O829)</f>
      </c>
      <c r="R828" s="432">
        <v>2</v>
      </c>
      <c r="S828" s="385">
        <f>(O828+O829)/(K828+K829)</f>
      </c>
      <c r="T828" s="432">
        <v>1</v>
      </c>
      <c r="U828" s="386">
        <f>F828/T828</f>
      </c>
      <c r="V828" s="378">
        <f>(F828+500)/T828</f>
      </c>
      <c r="W828" s="436">
        <v>444</v>
      </c>
      <c r="X828" s="378">
        <f>W828/T828</f>
      </c>
      <c r="Y828" s="385">
        <f>T828/R828</f>
      </c>
      <c r="Z828" s="378">
        <f>W828/F828</f>
      </c>
      <c r="AA828" s="378">
        <f>W828/(F828+500)</f>
      </c>
      <c r="AB828" s="432">
        <v>0</v>
      </c>
      <c r="AC828" s="432">
        <v>0</v>
      </c>
      <c r="AD828" s="385">
        <f>AB828/T828</f>
      </c>
      <c r="AE828" s="378">
        <f>(W828-AC828)/(F828+500)</f>
      </c>
      <c r="AF828" s="378" t="s">
        <v>371</v>
      </c>
    </row>
    <row customHeight="true" ht="22.61904761904762" r="829">
      <c r="A829" s="419"/>
      <c r="B829" s="422"/>
      <c r="C829" s="420"/>
      <c r="D829" s="379" t="s">
        <v>372</v>
      </c>
      <c r="E829" s="439">
        <v>731.7</v>
      </c>
      <c r="F829" s="381"/>
      <c r="G829" s="380">
        <v>7330</v>
      </c>
      <c r="H829" s="380">
        <v>476</v>
      </c>
      <c r="I829" s="383">
        <f t="shared" si="152"/>
      </c>
      <c r="J829" s="368">
        <f t="shared" si="292"/>
      </c>
      <c r="K829" s="380">
        <v>19</v>
      </c>
      <c r="L829" s="368">
        <f t="shared" si="571"/>
      </c>
      <c r="M829" s="380">
        <v>1</v>
      </c>
      <c r="N829" s="384">
        <f t="shared" si="375"/>
      </c>
      <c r="O829" s="380">
        <v>0</v>
      </c>
      <c r="P829" s="384">
        <f t="shared" si="1054"/>
      </c>
      <c r="Q829" s="385"/>
      <c r="R829" s="432"/>
      <c r="S829" s="385"/>
      <c r="T829" s="432"/>
      <c r="U829" s="386"/>
      <c r="V829" s="378"/>
      <c r="W829" s="436"/>
      <c r="X829" s="378"/>
      <c r="Y829" s="385"/>
      <c r="Z829" s="378"/>
      <c r="AA829" s="378"/>
      <c r="AB829" s="432"/>
      <c r="AC829" s="432"/>
      <c r="AD829" s="385"/>
      <c r="AE829" s="378"/>
      <c r="AF829" s="421" t="s">
        <v>373</v>
      </c>
    </row>
    <row customHeight="true" ht="22.61904761904762" r="830">
      <c r="A830" s="419"/>
      <c r="B830" s="422" t="s">
        <v>375</v>
      </c>
      <c r="C830" s="420" t="s">
        <v>420</v>
      </c>
      <c r="D830" s="379" t="s">
        <v>370</v>
      </c>
      <c r="E830" s="382">
        <v>134.67</v>
      </c>
      <c r="F830" s="381">
        <f>E830+E831</f>
      </c>
      <c r="G830" s="382">
        <v>986</v>
      </c>
      <c r="H830" s="382">
        <v>119</v>
      </c>
      <c r="I830" s="383">
        <f t="shared" si="152"/>
      </c>
      <c r="J830" s="383">
        <f t="shared" ref="J830:J833" si="194">I830/H830</f>
      </c>
      <c r="K830" s="382">
        <v>5</v>
      </c>
      <c r="L830" s="368">
        <f t="shared" si="571"/>
      </c>
      <c r="M830" s="382">
        <v>0</v>
      </c>
      <c r="N830" s="384">
        <f t="shared" si="375"/>
      </c>
      <c r="O830" s="382">
        <v>0</v>
      </c>
      <c r="P830" s="384">
        <f t="shared" si="1054"/>
      </c>
      <c r="Q830" s="385">
        <f>(M830+M831)/(O830+O831)</f>
      </c>
      <c r="R830" s="432">
        <v>7</v>
      </c>
      <c r="S830" s="385">
        <f>(O830+O831)/(K830+K831)</f>
      </c>
      <c r="T830" s="432">
        <v>4</v>
      </c>
      <c r="U830" s="386">
        <f>F830/T830</f>
      </c>
      <c r="V830" s="378">
        <f>(F830+500)/T830</f>
      </c>
      <c r="W830" s="436">
        <v>2820</v>
      </c>
      <c r="X830" s="378">
        <f>W830/T830</f>
      </c>
      <c r="Y830" s="385">
        <f>T830/R830</f>
      </c>
      <c r="Z830" s="378">
        <f>W830/F830</f>
      </c>
      <c r="AA830" s="378">
        <f>W830/(F830+500)</f>
      </c>
      <c r="AB830" s="432">
        <v>2</v>
      </c>
      <c r="AC830" s="432">
        <v>1788</v>
      </c>
      <c r="AD830" s="385">
        <f>AB830/T830</f>
      </c>
      <c r="AE830" s="378">
        <f>(W830-AC830)/(F830+500)</f>
      </c>
      <c r="AF830" s="378" t="s">
        <v>371</v>
      </c>
    </row>
    <row customHeight="true" ht="22.61904761904762" r="831">
      <c r="A831" s="419"/>
      <c r="B831" s="422"/>
      <c r="C831" s="420"/>
      <c r="D831" s="379" t="s">
        <v>372</v>
      </c>
      <c r="E831" s="382">
        <v>1711.28</v>
      </c>
      <c r="F831" s="381"/>
      <c r="G831" s="382">
        <v>11912</v>
      </c>
      <c r="H831" s="382">
        <v>906</v>
      </c>
      <c r="I831" s="383">
        <f t="shared" si="152"/>
      </c>
      <c r="J831" s="383">
        <f t="shared" si="194"/>
      </c>
      <c r="K831" s="382">
        <v>46</v>
      </c>
      <c r="L831" s="368">
        <f t="shared" si="571"/>
      </c>
      <c r="M831" s="382">
        <v>4</v>
      </c>
      <c r="N831" s="384">
        <f t="shared" si="375"/>
      </c>
      <c r="O831" s="382">
        <v>0</v>
      </c>
      <c r="P831" s="384">
        <f t="shared" si="1054"/>
      </c>
      <c r="Q831" s="385"/>
      <c r="R831" s="432"/>
      <c r="S831" s="385"/>
      <c r="T831" s="432"/>
      <c r="U831" s="386"/>
      <c r="V831" s="378"/>
      <c r="W831" s="436"/>
      <c r="X831" s="378"/>
      <c r="Y831" s="385"/>
      <c r="Z831" s="378"/>
      <c r="AA831" s="378"/>
      <c r="AB831" s="432"/>
      <c r="AC831" s="432"/>
      <c r="AD831" s="385"/>
      <c r="AE831" s="378"/>
      <c r="AF831" s="421" t="s">
        <v>410</v>
      </c>
    </row>
    <row customHeight="true" ht="22.61904761904762" r="832">
      <c r="A832" s="419"/>
      <c r="B832" s="422" t="s">
        <v>376</v>
      </c>
      <c r="C832" s="420" t="s">
        <v>420</v>
      </c>
      <c r="D832" s="379" t="s">
        <v>370</v>
      </c>
      <c r="E832" s="382">
        <v>206.85</v>
      </c>
      <c r="F832" s="381">
        <f>E832+E833</f>
      </c>
      <c r="G832" s="382">
        <v>1303</v>
      </c>
      <c r="H832" s="382">
        <v>135</v>
      </c>
      <c r="I832" s="383">
        <f t="shared" si="152"/>
      </c>
      <c r="J832" s="383">
        <f t="shared" si="194"/>
      </c>
      <c r="K832" s="382">
        <v>2</v>
      </c>
      <c r="L832" s="368">
        <f t="shared" si="571"/>
      </c>
      <c r="M832" s="382">
        <v>0</v>
      </c>
      <c r="N832" s="384">
        <f t="shared" si="375"/>
      </c>
      <c r="O832" s="382">
        <v>0</v>
      </c>
      <c r="P832" s="384">
        <f t="shared" si="1054"/>
      </c>
      <c r="Q832" s="385">
        <f>(M832+M833)/(O832+O833)</f>
      </c>
      <c r="R832" s="432">
        <v>5</v>
      </c>
      <c r="S832" s="385">
        <f>(O832+O833)/(K832+K833)</f>
      </c>
      <c r="T832" s="432">
        <v>2</v>
      </c>
      <c r="U832" s="386">
        <f>F832/T832</f>
      </c>
      <c r="V832" s="378">
        <f>(F832+500)/T832</f>
      </c>
      <c r="W832" s="436">
        <v>1452</v>
      </c>
      <c r="X832" s="378">
        <f>W832/T832</f>
      </c>
      <c r="Y832" s="385">
        <f>T832/R832</f>
      </c>
      <c r="Z832" s="378">
        <f>W832/F832</f>
      </c>
      <c r="AA832" s="378">
        <f>W832/(F832+500)</f>
      </c>
      <c r="AB832" s="432">
        <v>1</v>
      </c>
      <c r="AC832" s="432">
        <v>1092</v>
      </c>
      <c r="AD832" s="385">
        <f>AB832/T832</f>
      </c>
      <c r="AE832" s="378">
        <f>(W832-AC832)/(F832+500)</f>
      </c>
      <c r="AF832" s="378" t="s">
        <v>371</v>
      </c>
    </row>
    <row customHeight="true" ht="22.61904761904762" r="833">
      <c r="A833" s="419"/>
      <c r="B833" s="422"/>
      <c r="C833" s="420"/>
      <c r="D833" s="379" t="s">
        <v>372</v>
      </c>
      <c r="E833" s="382">
        <v>1734.47</v>
      </c>
      <c r="F833" s="381"/>
      <c r="G833" s="382">
        <v>12943</v>
      </c>
      <c r="H833" s="382">
        <v>701</v>
      </c>
      <c r="I833" s="383">
        <f t="shared" si="152"/>
      </c>
      <c r="J833" s="383">
        <f t="shared" si="194"/>
      </c>
      <c r="K833" s="382">
        <v>33</v>
      </c>
      <c r="L833" s="368">
        <f t="shared" si="571"/>
      </c>
      <c r="M833" s="382">
        <v>0</v>
      </c>
      <c r="N833" s="384">
        <f t="shared" si="375"/>
      </c>
      <c r="O833" s="382">
        <v>0</v>
      </c>
      <c r="P833" s="384">
        <f t="shared" si="1054"/>
      </c>
      <c r="Q833" s="385"/>
      <c r="R833" s="432"/>
      <c r="S833" s="385"/>
      <c r="T833" s="432"/>
      <c r="U833" s="386"/>
      <c r="V833" s="378"/>
      <c r="W833" s="436"/>
      <c r="X833" s="378"/>
      <c r="Y833" s="385"/>
      <c r="Z833" s="378"/>
      <c r="AA833" s="378"/>
      <c r="AB833" s="432"/>
      <c r="AC833" s="432"/>
      <c r="AD833" s="385"/>
      <c r="AE833" s="378"/>
      <c r="AF833" s="421" t="s">
        <v>410</v>
      </c>
    </row>
    <row customHeight="true" ht="22.61904761904762" r="834">
      <c r="A834" s="419"/>
      <c r="B834" s="407" t="s">
        <v>377</v>
      </c>
      <c r="C834" s="420" t="s">
        <v>420</v>
      </c>
      <c r="D834" s="379" t="s">
        <v>370</v>
      </c>
      <c r="E834" s="440">
        <v>179.6</v>
      </c>
      <c r="F834" s="409">
        <f>E834+E835</f>
      </c>
      <c r="G834" s="382">
        <v>880</v>
      </c>
      <c r="H834" s="382">
        <v>68</v>
      </c>
      <c r="I834" s="383">
        <f t="shared" si="152"/>
      </c>
      <c r="J834" s="368">
        <f t="shared" ref="J834:J838" si="293">(E834/G834)*1000</f>
      </c>
      <c r="K834" s="382">
        <v>1</v>
      </c>
      <c r="L834" s="368">
        <f t="shared" si="571"/>
      </c>
      <c r="M834" s="382">
        <v>1</v>
      </c>
      <c r="N834" s="384">
        <f t="shared" si="375"/>
      </c>
      <c r="O834" s="382">
        <v>0</v>
      </c>
      <c r="P834" s="384">
        <f t="shared" si="1054"/>
      </c>
      <c r="Q834" s="385">
        <f>(M834+M835)/(O834+O835)</f>
      </c>
      <c r="R834" s="432">
        <v>4</v>
      </c>
      <c r="S834" s="385">
        <f>(O834+O835)/(K834+K835)</f>
      </c>
      <c r="T834" s="432">
        <v>1</v>
      </c>
      <c r="U834" s="386">
        <f>F834/T834</f>
      </c>
      <c r="V834" s="378">
        <f>(F834+500)/T834</f>
      </c>
      <c r="W834" s="436">
        <v>2592</v>
      </c>
      <c r="X834" s="378">
        <f>W834/T834</f>
      </c>
      <c r="Y834" s="385">
        <f>T834/R834</f>
      </c>
      <c r="Z834" s="378">
        <f>W834/F834</f>
      </c>
      <c r="AA834" s="378">
        <f>W834/(F834+500)</f>
      </c>
      <c r="AB834" s="432">
        <v>0</v>
      </c>
      <c r="AC834" s="432">
        <v>0</v>
      </c>
      <c r="AD834" s="385">
        <f>AB834/T834</f>
      </c>
      <c r="AE834" s="378">
        <f>(W834-AC834)/(F834+500)</f>
      </c>
      <c r="AF834" s="378" t="s">
        <v>371</v>
      </c>
    </row>
    <row customHeight="true" ht="22.61904761904762" r="835">
      <c r="A835" s="419"/>
      <c r="B835" s="407"/>
      <c r="C835" s="420"/>
      <c r="D835" s="379" t="s">
        <v>372</v>
      </c>
      <c r="E835" s="440">
        <v>1152.82</v>
      </c>
      <c r="F835" s="409"/>
      <c r="G835" s="382">
        <v>9606</v>
      </c>
      <c r="H835" s="423">
        <v>451</v>
      </c>
      <c r="I835" s="383">
        <f t="shared" si="152"/>
      </c>
      <c r="J835" s="368">
        <f t="shared" si="293"/>
      </c>
      <c r="K835" s="382">
        <v>22</v>
      </c>
      <c r="L835" s="368">
        <f t="shared" si="571"/>
      </c>
      <c r="M835" s="382">
        <v>0</v>
      </c>
      <c r="N835" s="384">
        <f t="shared" si="375"/>
      </c>
      <c r="O835" s="382">
        <v>0</v>
      </c>
      <c r="P835" s="384">
        <f t="shared" si="1054"/>
      </c>
      <c r="Q835" s="385"/>
      <c r="R835" s="432"/>
      <c r="S835" s="385"/>
      <c r="T835" s="432"/>
      <c r="U835" s="386"/>
      <c r="V835" s="378"/>
      <c r="W835" s="436"/>
      <c r="X835" s="378"/>
      <c r="Y835" s="385"/>
      <c r="Z835" s="378"/>
      <c r="AA835" s="378"/>
      <c r="AB835" s="432"/>
      <c r="AC835" s="432"/>
      <c r="AD835" s="385"/>
      <c r="AE835" s="378"/>
      <c r="AF835" s="421" t="s">
        <v>410</v>
      </c>
    </row>
    <row customHeight="true" ht="22.61904761904762" r="836">
      <c r="A836" s="419"/>
      <c r="B836" s="370" t="s">
        <v>378</v>
      </c>
      <c r="C836" s="370"/>
      <c r="D836" s="370"/>
      <c r="E836" s="366">
        <f>SUM(E826:E835)</f>
      </c>
      <c r="F836" s="366">
        <f>SUM(F826:F835)</f>
      </c>
      <c r="G836" s="366">
        <f>SUM(G826:G835)</f>
      </c>
      <c r="H836" s="366">
        <f>SUM(H826:H835)</f>
      </c>
      <c r="I836" s="371">
        <f t="shared" si="152"/>
      </c>
      <c r="J836" s="367">
        <f t="shared" si="293"/>
      </c>
      <c r="K836" s="366">
        <f>SUM(K826:K835)</f>
      </c>
      <c r="L836" s="367">
        <f t="shared" si="571"/>
      </c>
      <c r="M836" s="366">
        <f>SUM(M826:M835)</f>
      </c>
      <c r="N836" s="372">
        <f t="shared" si="375"/>
      </c>
      <c r="O836" s="366">
        <f>SUM(O826:O835)</f>
      </c>
      <c r="P836" s="372">
        <f t="shared" si="1054"/>
      </c>
      <c r="Q836" s="373">
        <f>M836/O836</f>
      </c>
      <c r="R836" s="366">
        <f>SUM(R826:R835)</f>
      </c>
      <c r="S836" s="373">
        <f>(O836+O836)/(K836+K836)</f>
      </c>
      <c r="T836" s="366">
        <f>SUM(T826:T835)</f>
      </c>
      <c r="U836" s="374">
        <f t="shared" ref="U836:U837" si="82">F836/T836</f>
      </c>
      <c r="V836" s="375">
        <f>(F836+5*500)/T836</f>
      </c>
      <c r="W836" s="367">
        <f>SUM(W826:W835)</f>
      </c>
      <c r="X836" s="376">
        <f t="shared" ref="X836:X837" si="716">W836/T836</f>
      </c>
      <c r="Y836" s="373">
        <f t="shared" ref="Y836:Y837" si="850">T836/R836</f>
      </c>
      <c r="Z836" s="375">
        <f t="shared" ref="Z836:Z837" si="984">W836/F836</f>
      </c>
      <c r="AA836" s="375">
        <f>W836/(F836+COUNT(W826:W835)*500)</f>
      </c>
      <c r="AB836" s="366">
        <f>SUM(AB826:AB835)</f>
      </c>
      <c r="AC836" s="366">
        <f>SUM(AC826:AC835)</f>
      </c>
      <c r="AD836" s="373">
        <f t="shared" ref="AD836:AD837" si="501">AB836/T836</f>
      </c>
      <c r="AE836" s="377">
        <f>(W836-AC836)/(F836+COUNT(W826:W835)*500)</f>
      </c>
      <c r="AF836" s="378"/>
    </row>
    <row customHeight="true" ht="22.61904761904762" r="837">
      <c r="A837" s="419"/>
      <c r="B837" s="407" t="s">
        <v>379</v>
      </c>
      <c r="C837" s="420" t="s">
        <v>405</v>
      </c>
      <c r="D837" s="379" t="s">
        <v>370</v>
      </c>
      <c r="E837" s="440">
        <v>201.39</v>
      </c>
      <c r="F837" s="409">
        <f>E837+E838</f>
      </c>
      <c r="G837" s="382">
        <v>915</v>
      </c>
      <c r="H837" s="382">
        <v>58</v>
      </c>
      <c r="I837" s="383">
        <f t="shared" si="152"/>
      </c>
      <c r="J837" s="368">
        <f t="shared" si="293"/>
      </c>
      <c r="K837" s="382">
        <v>2</v>
      </c>
      <c r="L837" s="368">
        <f t="shared" si="571"/>
      </c>
      <c r="M837" s="382">
        <v>0</v>
      </c>
      <c r="N837" s="384">
        <f t="shared" si="375"/>
      </c>
      <c r="O837" s="382">
        <v>0</v>
      </c>
      <c r="P837" s="384">
        <f t="shared" si="1054"/>
      </c>
      <c r="Q837" s="385">
        <f>(M837+M838)/(O837+O838)</f>
      </c>
      <c r="R837" s="432">
        <v>7</v>
      </c>
      <c r="S837" s="385">
        <f>(O837+O838)/(K837+K838)</f>
      </c>
      <c r="T837" s="432">
        <v>1</v>
      </c>
      <c r="U837" s="386">
        <f t="shared" si="82"/>
      </c>
      <c r="V837" s="378">
        <f>(F837+500)/T837</f>
      </c>
      <c r="W837" s="436">
        <v>372</v>
      </c>
      <c r="X837" s="378">
        <f t="shared" si="716"/>
      </c>
      <c r="Y837" s="385">
        <f t="shared" si="850"/>
      </c>
      <c r="Z837" s="378">
        <f t="shared" si="984"/>
      </c>
      <c r="AA837" s="378">
        <f>W837/(F837+500)</f>
      </c>
      <c r="AB837" s="432">
        <v>1</v>
      </c>
      <c r="AC837" s="432">
        <v>372</v>
      </c>
      <c r="AD837" s="385">
        <f t="shared" si="501"/>
      </c>
      <c r="AE837" s="378">
        <f>(W837-AC837)/(F837+500)</f>
      </c>
      <c r="AF837" s="378" t="s">
        <v>371</v>
      </c>
    </row>
    <row customHeight="true" ht="22.61904761904762" r="838">
      <c r="A838" s="419"/>
      <c r="B838" s="407"/>
      <c r="C838" s="420"/>
      <c r="D838" s="379" t="s">
        <v>372</v>
      </c>
      <c r="E838" s="440">
        <v>978.97</v>
      </c>
      <c r="F838" s="409"/>
      <c r="G838" s="382">
        <v>8085</v>
      </c>
      <c r="H838" s="423">
        <v>412</v>
      </c>
      <c r="I838" s="383">
        <f t="shared" si="152"/>
      </c>
      <c r="J838" s="368">
        <f t="shared" si="293"/>
      </c>
      <c r="K838" s="382">
        <v>19</v>
      </c>
      <c r="L838" s="368">
        <f t="shared" si="571"/>
      </c>
      <c r="M838" s="382">
        <v>1</v>
      </c>
      <c r="N838" s="384">
        <f t="shared" si="375"/>
      </c>
      <c r="O838" s="382">
        <v>0</v>
      </c>
      <c r="P838" s="384">
        <f t="shared" si="1054"/>
      </c>
      <c r="Q838" s="385"/>
      <c r="R838" s="432"/>
      <c r="S838" s="385"/>
      <c r="T838" s="432"/>
      <c r="U838" s="386"/>
      <c r="V838" s="378"/>
      <c r="W838" s="436"/>
      <c r="X838" s="378"/>
      <c r="Y838" s="385"/>
      <c r="Z838" s="378"/>
      <c r="AA838" s="378"/>
      <c r="AB838" s="432"/>
      <c r="AC838" s="432"/>
      <c r="AD838" s="385"/>
      <c r="AE838" s="378"/>
      <c r="AF838" s="421" t="s">
        <v>410</v>
      </c>
    </row>
    <row customHeight="true" ht="22.61904761904762" r="839">
      <c r="A839" s="419"/>
      <c r="B839" s="407" t="s">
        <v>381</v>
      </c>
      <c r="C839" s="420" t="s">
        <v>405</v>
      </c>
      <c r="D839" s="379" t="s">
        <v>370</v>
      </c>
      <c r="E839" s="382">
        <v>239.59</v>
      </c>
      <c r="F839" s="381">
        <f>E839+E840</f>
      </c>
      <c r="G839" s="382">
        <v>1063</v>
      </c>
      <c r="H839" s="382">
        <v>71</v>
      </c>
      <c r="I839" s="383">
        <f t="shared" si="152"/>
      </c>
      <c r="J839" s="383">
        <f t="shared" ref="J839:J840" si="195">I839/H839</f>
      </c>
      <c r="K839" s="382">
        <v>3</v>
      </c>
      <c r="L839" s="368">
        <f t="shared" si="571"/>
      </c>
      <c r="M839" s="382">
        <v>1</v>
      </c>
      <c r="N839" s="384">
        <f t="shared" si="375"/>
      </c>
      <c r="O839" s="382">
        <v>0</v>
      </c>
      <c r="P839" s="384">
        <f t="shared" si="1054"/>
      </c>
      <c r="Q839" s="385">
        <f>(M839+M840)/(O839+O840)</f>
      </c>
      <c r="R839" s="432">
        <v>6</v>
      </c>
      <c r="S839" s="385">
        <f>(O839+O840)/(K839+K840)</f>
      </c>
      <c r="T839" s="432">
        <v>4</v>
      </c>
      <c r="U839" s="386">
        <f>F839/T839</f>
      </c>
      <c r="V839" s="378">
        <f>(F839+500)/T839</f>
      </c>
      <c r="W839" s="436">
        <v>3925.8</v>
      </c>
      <c r="X839" s="378">
        <f>W839/T839</f>
      </c>
      <c r="Y839" s="385">
        <f>T839/R839</f>
      </c>
      <c r="Z839" s="378">
        <f>W839/F839</f>
      </c>
      <c r="AA839" s="378">
        <f>W839/(F839+500)</f>
      </c>
      <c r="AB839" s="432">
        <v>0</v>
      </c>
      <c r="AC839" s="432">
        <v>0</v>
      </c>
      <c r="AD839" s="385">
        <f>AB839/T839</f>
      </c>
      <c r="AE839" s="378">
        <f>(W839-AC839)/(F839+500)</f>
      </c>
      <c r="AF839" s="378" t="s">
        <v>371</v>
      </c>
    </row>
    <row customHeight="true" ht="22.61904761904762" r="840">
      <c r="A840" s="419"/>
      <c r="B840" s="407"/>
      <c r="C840" s="420"/>
      <c r="D840" s="379" t="s">
        <v>372</v>
      </c>
      <c r="E840" s="382">
        <v>1045.01</v>
      </c>
      <c r="F840" s="381"/>
      <c r="G840" s="382">
        <v>9652</v>
      </c>
      <c r="H840" s="382">
        <v>410</v>
      </c>
      <c r="I840" s="383">
        <f t="shared" si="152"/>
      </c>
      <c r="J840" s="383">
        <f t="shared" si="195"/>
      </c>
      <c r="K840" s="382">
        <v>26</v>
      </c>
      <c r="L840" s="368">
        <f t="shared" si="571"/>
      </c>
      <c r="M840" s="382">
        <v>1</v>
      </c>
      <c r="N840" s="384">
        <f t="shared" si="375"/>
      </c>
      <c r="O840" s="382">
        <v>0</v>
      </c>
      <c r="P840" s="384">
        <f t="shared" si="1054"/>
      </c>
      <c r="Q840" s="385"/>
      <c r="R840" s="432"/>
      <c r="S840" s="385"/>
      <c r="T840" s="432"/>
      <c r="U840" s="386"/>
      <c r="V840" s="378"/>
      <c r="W840" s="436"/>
      <c r="X840" s="378"/>
      <c r="Y840" s="385"/>
      <c r="Z840" s="378"/>
      <c r="AA840" s="378"/>
      <c r="AB840" s="432"/>
      <c r="AC840" s="432"/>
      <c r="AD840" s="385"/>
      <c r="AE840" s="378"/>
      <c r="AF840" s="421" t="s">
        <v>410</v>
      </c>
    </row>
    <row customHeight="true" ht="22.61904761904762" r="841">
      <c r="A841" s="419"/>
      <c r="B841" s="407" t="s">
        <v>382</v>
      </c>
      <c r="C841" s="420" t="s">
        <v>405</v>
      </c>
      <c r="D841" s="379" t="s">
        <v>370</v>
      </c>
      <c r="E841" s="382">
        <v>159.78</v>
      </c>
      <c r="F841" s="381">
        <f>E841+E842</f>
      </c>
      <c r="G841" s="382">
        <v>1081</v>
      </c>
      <c r="H841" s="382">
        <v>63</v>
      </c>
      <c r="I841" s="383">
        <f t="shared" si="152"/>
      </c>
      <c r="J841" s="368">
        <f t="shared" ref="J841:J849" si="294">(E841/G841)*1000</f>
      </c>
      <c r="K841" s="382">
        <v>3</v>
      </c>
      <c r="L841" s="368">
        <f t="shared" si="571"/>
      </c>
      <c r="M841" s="382">
        <v>1</v>
      </c>
      <c r="N841" s="384">
        <f t="shared" si="375"/>
      </c>
      <c r="O841" s="382">
        <v>0</v>
      </c>
      <c r="P841" s="384">
        <f t="shared" si="1054"/>
      </c>
      <c r="Q841" s="385">
        <f>(M841+M842)/(O841+O842)</f>
      </c>
      <c r="R841" s="432">
        <v>4</v>
      </c>
      <c r="S841" s="385">
        <f>(O841+O842)/(K841+K842)</f>
      </c>
      <c r="T841" s="432">
        <v>1</v>
      </c>
      <c r="U841" s="386">
        <f>F841/T841</f>
      </c>
      <c r="V841" s="378">
        <f>(F841+500)/T841</f>
      </c>
      <c r="W841" s="436">
        <v>1344</v>
      </c>
      <c r="X841" s="378">
        <f>W841/T841</f>
      </c>
      <c r="Y841" s="385">
        <f>T841/R841</f>
      </c>
      <c r="Z841" s="378">
        <f>W841/F841</f>
      </c>
      <c r="AA841" s="378">
        <f>W841/(F841+500)</f>
      </c>
      <c r="AB841" s="432">
        <v>1</v>
      </c>
      <c r="AC841" s="432">
        <v>1344</v>
      </c>
      <c r="AD841" s="385">
        <f>AB841/T841</f>
      </c>
      <c r="AE841" s="378">
        <f>(W841-AC841)/(F841+500)</f>
      </c>
      <c r="AF841" s="378" t="s">
        <v>371</v>
      </c>
    </row>
    <row customHeight="true" ht="22.61904761904762" r="842">
      <c r="A842" s="419"/>
      <c r="B842" s="407"/>
      <c r="C842" s="420"/>
      <c r="D842" s="379" t="s">
        <v>372</v>
      </c>
      <c r="E842" s="382">
        <v>789.91</v>
      </c>
      <c r="F842" s="381"/>
      <c r="G842" s="382">
        <v>9073</v>
      </c>
      <c r="H842" s="382">
        <v>296</v>
      </c>
      <c r="I842" s="383">
        <f t="shared" si="152"/>
      </c>
      <c r="J842" s="368">
        <f t="shared" si="294"/>
      </c>
      <c r="K842" s="382">
        <v>10</v>
      </c>
      <c r="L842" s="368">
        <f t="shared" si="571"/>
      </c>
      <c r="M842" s="382">
        <v>0</v>
      </c>
      <c r="N842" s="384">
        <f t="shared" si="375"/>
      </c>
      <c r="O842" s="382">
        <v>0</v>
      </c>
      <c r="P842" s="384">
        <f t="shared" si="1054"/>
      </c>
      <c r="Q842" s="385"/>
      <c r="R842" s="432"/>
      <c r="S842" s="385"/>
      <c r="T842" s="432"/>
      <c r="U842" s="386"/>
      <c r="V842" s="378"/>
      <c r="W842" s="436"/>
      <c r="X842" s="378"/>
      <c r="Y842" s="385"/>
      <c r="Z842" s="378"/>
      <c r="AA842" s="378"/>
      <c r="AB842" s="432"/>
      <c r="AC842" s="432"/>
      <c r="AD842" s="385"/>
      <c r="AE842" s="378"/>
      <c r="AF842" s="421" t="s">
        <v>410</v>
      </c>
    </row>
    <row customHeight="true" ht="22.61904761904762" r="843">
      <c r="A843" s="419"/>
      <c r="B843" s="407" t="s">
        <v>383</v>
      </c>
      <c r="C843" s="420" t="s">
        <v>405</v>
      </c>
      <c r="D843" s="379" t="s">
        <v>370</v>
      </c>
      <c r="E843" s="382">
        <v>102.7</v>
      </c>
      <c r="F843" s="381">
        <f>E843+E844</f>
      </c>
      <c r="G843" s="382">
        <v>796</v>
      </c>
      <c r="H843" s="382">
        <v>49</v>
      </c>
      <c r="I843" s="383">
        <f t="shared" si="152"/>
      </c>
      <c r="J843" s="368">
        <f t="shared" si="294"/>
      </c>
      <c r="K843" s="382">
        <v>1</v>
      </c>
      <c r="L843" s="368">
        <f t="shared" si="571"/>
      </c>
      <c r="M843" s="382">
        <v>0</v>
      </c>
      <c r="N843" s="384">
        <f t="shared" si="375"/>
      </c>
      <c r="O843" s="382">
        <v>0</v>
      </c>
      <c r="P843" s="384">
        <f t="shared" si="1054"/>
      </c>
      <c r="Q843" s="385">
        <f>(M843+M844)/(O843+O844)</f>
      </c>
      <c r="R843" s="432">
        <v>2</v>
      </c>
      <c r="S843" s="385">
        <f>(O843+O844)/(K843+K844)</f>
      </c>
      <c r="T843" s="432">
        <v>0</v>
      </c>
      <c r="U843" s="386">
        <f>F843/T843</f>
      </c>
      <c r="V843" s="378">
        <f>(F843+500)/T843</f>
      </c>
      <c r="W843" s="436">
        <v>0</v>
      </c>
      <c r="X843" s="378">
        <f>W843/T843</f>
      </c>
      <c r="Y843" s="385">
        <f>T843/R843</f>
      </c>
      <c r="Z843" s="378">
        <f>W843/F843</f>
      </c>
      <c r="AA843" s="378">
        <f>W843/(F843+500)</f>
      </c>
      <c r="AB843" s="432">
        <v>0</v>
      </c>
      <c r="AC843" s="432">
        <v>0</v>
      </c>
      <c r="AD843" s="385">
        <f>AB843/T843</f>
      </c>
      <c r="AE843" s="378">
        <f>(W843-AC843)/(F843+500)</f>
      </c>
      <c r="AF843" s="378" t="s">
        <v>371</v>
      </c>
    </row>
    <row customHeight="true" ht="22.61904761904762" r="844">
      <c r="A844" s="419"/>
      <c r="B844" s="407"/>
      <c r="C844" s="420"/>
      <c r="D844" s="379" t="s">
        <v>372</v>
      </c>
      <c r="E844" s="382">
        <v>525.57</v>
      </c>
      <c r="F844" s="381"/>
      <c r="G844" s="382">
        <v>5580</v>
      </c>
      <c r="H844" s="382">
        <v>215</v>
      </c>
      <c r="I844" s="383">
        <f t="shared" si="152"/>
      </c>
      <c r="J844" s="368">
        <f t="shared" si="294"/>
      </c>
      <c r="K844" s="382">
        <v>11</v>
      </c>
      <c r="L844" s="368">
        <f t="shared" si="571"/>
      </c>
      <c r="M844" s="382">
        <v>0</v>
      </c>
      <c r="N844" s="384">
        <f t="shared" si="375"/>
      </c>
      <c r="O844" s="382">
        <v>0</v>
      </c>
      <c r="P844" s="384">
        <f t="shared" si="1054"/>
      </c>
      <c r="Q844" s="385"/>
      <c r="R844" s="432"/>
      <c r="S844" s="385"/>
      <c r="T844" s="432"/>
      <c r="U844" s="386"/>
      <c r="V844" s="378"/>
      <c r="W844" s="436"/>
      <c r="X844" s="378"/>
      <c r="Y844" s="385"/>
      <c r="Z844" s="378"/>
      <c r="AA844" s="378"/>
      <c r="AB844" s="432"/>
      <c r="AC844" s="432"/>
      <c r="AD844" s="385"/>
      <c r="AE844" s="378"/>
      <c r="AF844" s="421" t="s">
        <v>410</v>
      </c>
    </row>
    <row customHeight="true" ht="22.61904761904762" r="845">
      <c r="A845" s="419"/>
      <c r="B845" s="407" t="s">
        <v>385</v>
      </c>
      <c r="C845" s="420" t="s">
        <v>405</v>
      </c>
      <c r="D845" s="379" t="s">
        <v>370</v>
      </c>
      <c r="E845" s="382">
        <v>66.33</v>
      </c>
      <c r="F845" s="381">
        <f>E845+E846</f>
      </c>
      <c r="G845" s="382">
        <v>564</v>
      </c>
      <c r="H845" s="382">
        <v>49</v>
      </c>
      <c r="I845" s="383">
        <f t="shared" si="152"/>
      </c>
      <c r="J845" s="368">
        <f t="shared" si="294"/>
      </c>
      <c r="K845" s="382">
        <v>0</v>
      </c>
      <c r="L845" s="368">
        <f t="shared" si="571"/>
      </c>
      <c r="M845" s="382">
        <v>0</v>
      </c>
      <c r="N845" s="384">
        <f t="shared" si="375"/>
      </c>
      <c r="O845" s="382">
        <v>0</v>
      </c>
      <c r="P845" s="384">
        <f t="shared" si="1054"/>
      </c>
      <c r="Q845" s="385">
        <f>(M845+M846)/(O845+O846)</f>
      </c>
      <c r="R845" s="432">
        <v>0</v>
      </c>
      <c r="S845" s="385">
        <f>(O845+O846)/(K845+K846)</f>
      </c>
      <c r="T845" s="432">
        <v>0</v>
      </c>
      <c r="U845" s="386">
        <f>F845/T845</f>
      </c>
      <c r="V845" s="378">
        <f>(F845+500)/T845</f>
      </c>
      <c r="W845" s="436">
        <v>0</v>
      </c>
      <c r="X845" s="378">
        <f>W845/T845</f>
      </c>
      <c r="Y845" s="385">
        <f>T845/R845</f>
      </c>
      <c r="Z845" s="378">
        <f>W845/F845</f>
      </c>
      <c r="AA845" s="378">
        <f>W845/(F845+500)</f>
      </c>
      <c r="AB845" s="432">
        <v>0</v>
      </c>
      <c r="AC845" s="432">
        <v>0</v>
      </c>
      <c r="AD845" s="385">
        <f>AB845/T845</f>
      </c>
      <c r="AE845" s="378">
        <f>(W845-AC845)/(F845+500)</f>
      </c>
      <c r="AF845" s="378" t="s">
        <v>371</v>
      </c>
    </row>
    <row customHeight="true" ht="22.61904761904762" r="846">
      <c r="A846" s="419"/>
      <c r="B846" s="407"/>
      <c r="C846" s="420"/>
      <c r="D846" s="379" t="s">
        <v>372</v>
      </c>
      <c r="E846" s="382">
        <v>410.44</v>
      </c>
      <c r="F846" s="381"/>
      <c r="G846" s="382">
        <v>3378</v>
      </c>
      <c r="H846" s="382">
        <v>189</v>
      </c>
      <c r="I846" s="383">
        <f t="shared" si="152"/>
      </c>
      <c r="J846" s="368">
        <f t="shared" si="294"/>
      </c>
      <c r="K846" s="382">
        <v>5</v>
      </c>
      <c r="L846" s="368">
        <f t="shared" si="571"/>
      </c>
      <c r="M846" s="382">
        <v>0</v>
      </c>
      <c r="N846" s="384">
        <f t="shared" si="375"/>
      </c>
      <c r="O846" s="382">
        <v>0</v>
      </c>
      <c r="P846" s="384">
        <f t="shared" si="1054"/>
      </c>
      <c r="Q846" s="385"/>
      <c r="R846" s="432"/>
      <c r="S846" s="385"/>
      <c r="T846" s="432"/>
      <c r="U846" s="386"/>
      <c r="V846" s="378"/>
      <c r="W846" s="436"/>
      <c r="X846" s="378"/>
      <c r="Y846" s="385"/>
      <c r="Z846" s="378"/>
      <c r="AA846" s="378"/>
      <c r="AB846" s="432"/>
      <c r="AC846" s="432"/>
      <c r="AD846" s="385"/>
      <c r="AE846" s="378"/>
      <c r="AF846" s="421" t="s">
        <v>410</v>
      </c>
    </row>
    <row customHeight="true" ht="22.61904761904762" r="847">
      <c r="A847" s="419"/>
      <c r="B847" s="370" t="s">
        <v>378</v>
      </c>
      <c r="C847" s="370"/>
      <c r="D847" s="370"/>
      <c r="E847" s="366">
        <f>SUM(E837:E846)</f>
      </c>
      <c r="F847" s="366">
        <f>SUM(F837:F846)</f>
      </c>
      <c r="G847" s="366">
        <f>SUM(G837:G846)</f>
      </c>
      <c r="H847" s="366">
        <f>SUM(H837:H846)</f>
      </c>
      <c r="I847" s="371">
        <f t="shared" si="152"/>
      </c>
      <c r="J847" s="367">
        <f t="shared" si="294"/>
      </c>
      <c r="K847" s="366">
        <f>SUM(K837:K846)</f>
      </c>
      <c r="L847" s="367">
        <f t="shared" si="571"/>
      </c>
      <c r="M847" s="366">
        <f>SUM(M837:M846)</f>
      </c>
      <c r="N847" s="372">
        <f t="shared" si="375"/>
      </c>
      <c r="O847" s="366">
        <f>SUM(O837:O846)</f>
      </c>
      <c r="P847" s="372">
        <f t="shared" si="1054"/>
      </c>
      <c r="Q847" s="373">
        <f>M847/O847</f>
      </c>
      <c r="R847" s="366">
        <f>SUM(R837:R846)</f>
      </c>
      <c r="S847" s="373">
        <f>(O847+O847)/(K847+K847)</f>
      </c>
      <c r="T847" s="366">
        <f>SUM(T837:T846)</f>
      </c>
      <c r="U847" s="374">
        <f t="shared" ref="U847:U848" si="83">F847/T847</f>
      </c>
      <c r="V847" s="375">
        <f>(F847+5*500)/T847</f>
      </c>
      <c r="W847" s="367">
        <f>SUM(W837:W846)</f>
      </c>
      <c r="X847" s="376">
        <f t="shared" ref="X847:X848" si="717">W847/T847</f>
      </c>
      <c r="Y847" s="373">
        <f t="shared" ref="Y847:Y848" si="851">T847/R847</f>
      </c>
      <c r="Z847" s="375">
        <f t="shared" ref="Z847:Z848" si="985">W847/F847</f>
      </c>
      <c r="AA847" s="375">
        <f>W847/(F847+COUNT(W837:W846)*500)</f>
      </c>
      <c r="AB847" s="366">
        <f>SUM(AB837:AB846)</f>
      </c>
      <c r="AC847" s="366">
        <f>SUM(AC837:AC846)</f>
      </c>
      <c r="AD847" s="373">
        <f t="shared" ref="AD847:AD848" si="502">AB847/T847</f>
      </c>
      <c r="AE847" s="377">
        <f>(W847-AC847)/(F847+COUNT(W837:W846))</f>
      </c>
      <c r="AF847" s="378"/>
    </row>
    <row customHeight="true" ht="22.61904761904762" r="848">
      <c r="A848" s="419"/>
      <c r="B848" s="407" t="s">
        <v>386</v>
      </c>
      <c r="C848" s="420" t="s">
        <v>391</v>
      </c>
      <c r="D848" s="379" t="s">
        <v>370</v>
      </c>
      <c r="E848" s="382">
        <v>97.78</v>
      </c>
      <c r="F848" s="381">
        <f>E848+E849</f>
      </c>
      <c r="G848" s="382">
        <v>617</v>
      </c>
      <c r="H848" s="382">
        <v>41</v>
      </c>
      <c r="I848" s="383">
        <f t="shared" si="152"/>
      </c>
      <c r="J848" s="368">
        <f t="shared" si="294"/>
      </c>
      <c r="K848" s="382">
        <v>1</v>
      </c>
      <c r="L848" s="368">
        <f t="shared" si="571"/>
      </c>
      <c r="M848" s="382">
        <v>0</v>
      </c>
      <c r="N848" s="384">
        <f t="shared" si="375"/>
      </c>
      <c r="O848" s="382">
        <v>0</v>
      </c>
      <c r="P848" s="384">
        <f t="shared" si="1054"/>
      </c>
      <c r="Q848" s="385">
        <f>(M848+M849)/(O848+O849)</f>
      </c>
      <c r="R848" s="432">
        <v>2</v>
      </c>
      <c r="S848" s="385">
        <f>(O848+O849)/(K848+K849)</f>
      </c>
      <c r="T848" s="432">
        <v>4</v>
      </c>
      <c r="U848" s="386">
        <f t="shared" si="83"/>
      </c>
      <c r="V848" s="378">
        <f>(F848+500)/T848</f>
      </c>
      <c r="W848" s="436">
        <v>446.40000000000146</v>
      </c>
      <c r="X848" s="378">
        <f t="shared" si="717"/>
      </c>
      <c r="Y848" s="385">
        <f t="shared" si="851"/>
      </c>
      <c r="Z848" s="378">
        <f t="shared" si="985"/>
      </c>
      <c r="AA848" s="378">
        <f>W848/(F848+500)</f>
      </c>
      <c r="AB848" s="432">
        <v>0</v>
      </c>
      <c r="AC848" s="432">
        <v>0</v>
      </c>
      <c r="AD848" s="385">
        <f t="shared" si="502"/>
      </c>
      <c r="AE848" s="378">
        <f>(W848-AC848)/(F848+500)</f>
      </c>
      <c r="AF848" s="378" t="s">
        <v>387</v>
      </c>
    </row>
    <row customHeight="true" ht="22.61904761904762" r="849">
      <c r="A849" s="419"/>
      <c r="B849" s="407"/>
      <c r="C849" s="420"/>
      <c r="D849" s="379" t="s">
        <v>372</v>
      </c>
      <c r="E849" s="382">
        <v>509.09</v>
      </c>
      <c r="F849" s="381"/>
      <c r="G849" s="382">
        <v>4454</v>
      </c>
      <c r="H849" s="382">
        <v>189</v>
      </c>
      <c r="I849" s="383">
        <f t="shared" si="152"/>
      </c>
      <c r="J849" s="368">
        <f t="shared" si="294"/>
      </c>
      <c r="K849" s="382">
        <v>9</v>
      </c>
      <c r="L849" s="368">
        <f t="shared" si="571"/>
      </c>
      <c r="M849" s="382">
        <v>1</v>
      </c>
      <c r="N849" s="384">
        <f t="shared" si="375"/>
      </c>
      <c r="O849" s="382">
        <v>0</v>
      </c>
      <c r="P849" s="384">
        <f t="shared" si="1054"/>
      </c>
      <c r="Q849" s="385"/>
      <c r="R849" s="432"/>
      <c r="S849" s="385"/>
      <c r="T849" s="432"/>
      <c r="U849" s="386"/>
      <c r="V849" s="378"/>
      <c r="W849" s="436"/>
      <c r="X849" s="378"/>
      <c r="Y849" s="385"/>
      <c r="Z849" s="378"/>
      <c r="AA849" s="378"/>
      <c r="AB849" s="432"/>
      <c r="AC849" s="432"/>
      <c r="AD849" s="385"/>
      <c r="AE849" s="378"/>
      <c r="AF849" s="421" t="s">
        <v>403</v>
      </c>
    </row>
    <row customHeight="true" ht="22.61904761904762" r="850">
      <c r="A850" s="419"/>
      <c r="B850" s="407" t="s">
        <v>389</v>
      </c>
      <c r="C850" s="420" t="s">
        <v>391</v>
      </c>
      <c r="D850" s="379" t="s">
        <v>370</v>
      </c>
      <c r="E850" s="382">
        <v>63.1</v>
      </c>
      <c r="F850" s="381">
        <f>E850+E851</f>
      </c>
      <c r="G850" s="382">
        <v>500</v>
      </c>
      <c r="H850" s="382">
        <v>40</v>
      </c>
      <c r="I850" s="383">
        <f t="shared" si="152"/>
      </c>
      <c r="J850" s="383">
        <f t="shared" ref="J850:J851" si="196">I850/H850</f>
      </c>
      <c r="K850" s="382">
        <v>1</v>
      </c>
      <c r="L850" s="368">
        <f t="shared" si="571"/>
      </c>
      <c r="M850" s="382">
        <v>0</v>
      </c>
      <c r="N850" s="384">
        <f t="shared" si="375"/>
      </c>
      <c r="O850" s="382">
        <v>0</v>
      </c>
      <c r="P850" s="384">
        <f t="shared" si="1054"/>
      </c>
      <c r="Q850" s="385">
        <f>(M850+M851)/(O850+O851)</f>
      </c>
      <c r="R850" s="432">
        <v>1</v>
      </c>
      <c r="S850" s="385">
        <f>(O850+O851)/(K850+K851)</f>
      </c>
      <c r="T850" s="432">
        <v>0</v>
      </c>
      <c r="U850" s="386">
        <f>F850/T850</f>
      </c>
      <c r="V850" s="378">
        <f>(F850+500)/T850</f>
      </c>
      <c r="W850" s="436">
        <v>0</v>
      </c>
      <c r="X850" s="378">
        <f>W850/T850</f>
      </c>
      <c r="Y850" s="385">
        <f>T850/R850</f>
      </c>
      <c r="Z850" s="378">
        <f>W850/F850</f>
      </c>
      <c r="AA850" s="378">
        <f>W850/(F850+500)</f>
      </c>
      <c r="AB850" s="432">
        <v>0</v>
      </c>
      <c r="AC850" s="434">
        <v>0</v>
      </c>
      <c r="AD850" s="385">
        <f>AB850/T850</f>
      </c>
      <c r="AE850" s="378">
        <f>(W850-AC850)/(F850+500)</f>
      </c>
      <c r="AF850" s="378" t="s">
        <v>387</v>
      </c>
    </row>
    <row customHeight="true" ht="22.61904761904762" r="851">
      <c r="A851" s="419"/>
      <c r="B851" s="407"/>
      <c r="C851" s="420"/>
      <c r="D851" s="379" t="s">
        <v>372</v>
      </c>
      <c r="E851" s="382">
        <v>568.71</v>
      </c>
      <c r="F851" s="381"/>
      <c r="G851" s="382">
        <v>6741</v>
      </c>
      <c r="H851" s="382">
        <v>224</v>
      </c>
      <c r="I851" s="383">
        <f t="shared" si="152"/>
      </c>
      <c r="J851" s="383">
        <f t="shared" si="196"/>
      </c>
      <c r="K851" s="382">
        <v>16</v>
      </c>
      <c r="L851" s="368">
        <f t="shared" si="571"/>
      </c>
      <c r="M851" s="382">
        <v>0</v>
      </c>
      <c r="N851" s="384">
        <f t="shared" si="375"/>
      </c>
      <c r="O851" s="382">
        <v>0</v>
      </c>
      <c r="P851" s="384">
        <f t="shared" si="1054"/>
      </c>
      <c r="Q851" s="385"/>
      <c r="R851" s="432"/>
      <c r="S851" s="385"/>
      <c r="T851" s="432"/>
      <c r="U851" s="386"/>
      <c r="V851" s="378"/>
      <c r="W851" s="436"/>
      <c r="X851" s="378"/>
      <c r="Y851" s="385"/>
      <c r="Z851" s="378"/>
      <c r="AA851" s="378"/>
      <c r="AB851" s="432"/>
      <c r="AC851" s="434"/>
      <c r="AD851" s="385"/>
      <c r="AE851" s="378"/>
      <c r="AF851" s="421" t="s">
        <v>403</v>
      </c>
    </row>
    <row customHeight="true" ht="22.61904761904762" r="852">
      <c r="A852" s="419"/>
      <c r="B852" s="407" t="s">
        <v>390</v>
      </c>
      <c r="C852" s="420" t="s">
        <v>391</v>
      </c>
      <c r="D852" s="379" t="s">
        <v>370</v>
      </c>
      <c r="E852" s="382">
        <v>49.78</v>
      </c>
      <c r="F852" s="381">
        <f>E852+E853</f>
      </c>
      <c r="G852" s="382">
        <v>497</v>
      </c>
      <c r="H852" s="382">
        <v>35</v>
      </c>
      <c r="I852" s="383">
        <f t="shared" si="152"/>
      </c>
      <c r="J852" s="368">
        <f t="shared" ref="J852:J853" si="295">(E852/G852)*1000</f>
      </c>
      <c r="K852" s="382">
        <v>0</v>
      </c>
      <c r="L852" s="368">
        <f t="shared" si="571"/>
      </c>
      <c r="M852" s="382">
        <v>0</v>
      </c>
      <c r="N852" s="384">
        <f t="shared" si="375"/>
      </c>
      <c r="O852" s="382">
        <v>0</v>
      </c>
      <c r="P852" s="384">
        <f t="shared" si="1054"/>
      </c>
      <c r="Q852" s="385">
        <f>(M852+M853)/(O852+O853)</f>
      </c>
      <c r="R852" s="432">
        <v>3</v>
      </c>
      <c r="S852" s="385">
        <f>(O852+O853)/(K852+K853)</f>
      </c>
      <c r="T852" s="432">
        <v>0</v>
      </c>
      <c r="U852" s="386">
        <f>F852/T852</f>
      </c>
      <c r="V852" s="378">
        <f>(F852+500)/T852</f>
      </c>
      <c r="W852" s="436">
        <v>0</v>
      </c>
      <c r="X852" s="378">
        <f>W852/T852</f>
      </c>
      <c r="Y852" s="385">
        <f>T852/R852</f>
      </c>
      <c r="Z852" s="378">
        <f>W852/F852</f>
      </c>
      <c r="AA852" s="378">
        <f>W852/(F852+500)</f>
      </c>
      <c r="AB852" s="432">
        <v>0</v>
      </c>
      <c r="AC852" s="432">
        <v>0</v>
      </c>
      <c r="AD852" s="385">
        <f>AB852/T852</f>
      </c>
      <c r="AE852" s="378">
        <f>(W852-AC852)/(F852+500)</f>
      </c>
      <c r="AF852" s="378" t="s">
        <v>387</v>
      </c>
    </row>
    <row customHeight="true" ht="22.61904761904762" r="853">
      <c r="A853" s="419"/>
      <c r="B853" s="407"/>
      <c r="C853" s="420"/>
      <c r="D853" s="379" t="s">
        <v>372</v>
      </c>
      <c r="E853" s="382">
        <v>322.51</v>
      </c>
      <c r="F853" s="381"/>
      <c r="G853" s="382">
        <v>3705</v>
      </c>
      <c r="H853" s="382">
        <v>117</v>
      </c>
      <c r="I853" s="383">
        <f t="shared" si="152"/>
      </c>
      <c r="J853" s="368">
        <f t="shared" si="295"/>
      </c>
      <c r="K853" s="382">
        <v>5</v>
      </c>
      <c r="L853" s="368">
        <f t="shared" si="571"/>
      </c>
      <c r="M853" s="382">
        <v>0</v>
      </c>
      <c r="N853" s="384">
        <f t="shared" si="375"/>
      </c>
      <c r="O853" s="382">
        <v>0</v>
      </c>
      <c r="P853" s="384">
        <f t="shared" si="1054"/>
      </c>
      <c r="Q853" s="385"/>
      <c r="R853" s="432"/>
      <c r="S853" s="385"/>
      <c r="T853" s="432"/>
      <c r="U853" s="386"/>
      <c r="V853" s="378"/>
      <c r="W853" s="436"/>
      <c r="X853" s="378"/>
      <c r="Y853" s="385"/>
      <c r="Z853" s="378"/>
      <c r="AA853" s="378"/>
      <c r="AB853" s="432"/>
      <c r="AC853" s="432"/>
      <c r="AD853" s="385"/>
      <c r="AE853" s="378"/>
      <c r="AF853" s="421" t="s">
        <v>403</v>
      </c>
    </row>
    <row customHeight="true" ht="22.61904761904762" r="854">
      <c r="A854" s="419"/>
      <c r="B854" s="407" t="s">
        <v>392</v>
      </c>
      <c r="C854" s="420" t="s">
        <v>391</v>
      </c>
      <c r="D854" s="379" t="s">
        <v>370</v>
      </c>
      <c r="E854" s="382">
        <v>62.77</v>
      </c>
      <c r="F854" s="381">
        <f>E854+E855</f>
      </c>
      <c r="G854" s="382">
        <v>469</v>
      </c>
      <c r="H854" s="382">
        <v>30</v>
      </c>
      <c r="I854" s="383">
        <f t="shared" si="152"/>
      </c>
      <c r="J854" s="383">
        <f t="shared" ref="J854:J855" si="197">I854/H854</f>
      </c>
      <c r="K854" s="382">
        <v>0</v>
      </c>
      <c r="L854" s="368">
        <f t="shared" si="571"/>
      </c>
      <c r="M854" s="382">
        <v>0</v>
      </c>
      <c r="N854" s="384">
        <f t="shared" si="375"/>
      </c>
      <c r="O854" s="382">
        <v>0</v>
      </c>
      <c r="P854" s="384">
        <f t="shared" si="1054"/>
      </c>
      <c r="Q854" s="385">
        <f>(M854+M855)/(O854+O855)</f>
      </c>
      <c r="R854" s="432">
        <v>0</v>
      </c>
      <c r="S854" s="385">
        <f>(O854+O855)/(K854+K855)</f>
      </c>
      <c r="T854" s="432">
        <v>0</v>
      </c>
      <c r="U854" s="386">
        <f>F854/T854</f>
      </c>
      <c r="V854" s="378">
        <f>(F854+500)/T854</f>
      </c>
      <c r="W854" s="436">
        <v>0</v>
      </c>
      <c r="X854" s="378">
        <f>W854/T854</f>
      </c>
      <c r="Y854" s="385">
        <f>T854/R854</f>
      </c>
      <c r="Z854" s="378">
        <f>W854/F854</f>
      </c>
      <c r="AA854" s="378">
        <f>W854/(F854+500)</f>
      </c>
      <c r="AB854" s="432">
        <v>0</v>
      </c>
      <c r="AC854" s="432">
        <v>0</v>
      </c>
      <c r="AD854" s="385">
        <f>AB854/T854</f>
      </c>
      <c r="AE854" s="378">
        <f>(W854-AC854)/(F854+500)</f>
      </c>
      <c r="AF854" s="378" t="s">
        <v>387</v>
      </c>
    </row>
    <row customHeight="true" ht="22.61904761904762" r="855">
      <c r="A855" s="419"/>
      <c r="B855" s="407"/>
      <c r="C855" s="420"/>
      <c r="D855" s="379" t="s">
        <v>372</v>
      </c>
      <c r="E855" s="382">
        <v>263.44</v>
      </c>
      <c r="F855" s="381"/>
      <c r="G855" s="382">
        <v>2731</v>
      </c>
      <c r="H855" s="382">
        <v>138</v>
      </c>
      <c r="I855" s="383">
        <f t="shared" si="152"/>
      </c>
      <c r="J855" s="383">
        <f t="shared" si="197"/>
      </c>
      <c r="K855" s="382">
        <v>8</v>
      </c>
      <c r="L855" s="368">
        <f t="shared" si="571"/>
      </c>
      <c r="M855" s="382">
        <v>0</v>
      </c>
      <c r="N855" s="384">
        <f t="shared" si="375"/>
      </c>
      <c r="O855" s="382">
        <v>0</v>
      </c>
      <c r="P855" s="384">
        <f t="shared" si="1054"/>
      </c>
      <c r="Q855" s="385"/>
      <c r="R855" s="432"/>
      <c r="S855" s="385"/>
      <c r="T855" s="432"/>
      <c r="U855" s="386"/>
      <c r="V855" s="378"/>
      <c r="W855" s="436"/>
      <c r="X855" s="378"/>
      <c r="Y855" s="385"/>
      <c r="Z855" s="378"/>
      <c r="AA855" s="378"/>
      <c r="AB855" s="432"/>
      <c r="AC855" s="432"/>
      <c r="AD855" s="385"/>
      <c r="AE855" s="378"/>
      <c r="AF855" s="421" t="s">
        <v>403</v>
      </c>
    </row>
    <row customHeight="true" ht="22.61904761904762" r="856">
      <c r="A856" s="419"/>
      <c r="B856" s="407" t="s">
        <v>393</v>
      </c>
      <c r="C856" s="420" t="s">
        <v>391</v>
      </c>
      <c r="D856" s="379" t="s">
        <v>370</v>
      </c>
      <c r="E856" s="382">
        <v>27.22</v>
      </c>
      <c r="F856" s="381">
        <f>E856+E857</f>
      </c>
      <c r="G856" s="382">
        <v>259</v>
      </c>
      <c r="H856" s="382">
        <v>35</v>
      </c>
      <c r="I856" s="383">
        <f t="shared" si="152"/>
      </c>
      <c r="J856" s="368">
        <f t="shared" ref="J856:J868" si="296">(E856/G856)*1000</f>
      </c>
      <c r="K856" s="382">
        <v>0</v>
      </c>
      <c r="L856" s="368">
        <f t="shared" si="571"/>
      </c>
      <c r="M856" s="382">
        <v>0</v>
      </c>
      <c r="N856" s="384">
        <f t="shared" si="375"/>
      </c>
      <c r="O856" s="382">
        <v>0</v>
      </c>
      <c r="P856" s="384">
        <f t="shared" si="1054"/>
      </c>
      <c r="Q856" s="385">
        <f>(M856+M857)/(O856+O857)</f>
      </c>
      <c r="R856" s="432">
        <v>1</v>
      </c>
      <c r="S856" s="385">
        <f>(O856+O857)/(K856+K857)</f>
      </c>
      <c r="T856" s="432">
        <v>1</v>
      </c>
      <c r="U856" s="386">
        <f>F856/T856</f>
      </c>
      <c r="V856" s="378">
        <f>(F856+500)/T856</f>
      </c>
      <c r="W856" s="436">
        <v>1344</v>
      </c>
      <c r="X856" s="378">
        <f>W856/T856</f>
      </c>
      <c r="Y856" s="385">
        <f>T856/R856</f>
      </c>
      <c r="Z856" s="378">
        <f>W856/F856</f>
      </c>
      <c r="AA856" s="378">
        <f>W856/(F856+500)</f>
      </c>
      <c r="AB856" s="432">
        <v>0</v>
      </c>
      <c r="AC856" s="432">
        <v>0</v>
      </c>
      <c r="AD856" s="385">
        <f>AB856/T856</f>
      </c>
      <c r="AE856" s="378">
        <f>(W856-AC856)/(F856+500)</f>
      </c>
      <c r="AF856" s="378" t="s">
        <v>387</v>
      </c>
    </row>
    <row customHeight="true" ht="22.61904761904762" r="857">
      <c r="A857" s="419"/>
      <c r="B857" s="407"/>
      <c r="C857" s="420"/>
      <c r="D857" s="379" t="s">
        <v>372</v>
      </c>
      <c r="E857" s="382">
        <v>668.66</v>
      </c>
      <c r="F857" s="381"/>
      <c r="G857" s="382">
        <v>6765</v>
      </c>
      <c r="H857" s="382">
        <v>212</v>
      </c>
      <c r="I857" s="383">
        <f t="shared" si="152"/>
      </c>
      <c r="J857" s="368">
        <f t="shared" si="296"/>
      </c>
      <c r="K857" s="382">
        <v>11</v>
      </c>
      <c r="L857" s="368">
        <f t="shared" si="571"/>
      </c>
      <c r="M857" s="382">
        <v>1</v>
      </c>
      <c r="N857" s="384">
        <f t="shared" si="375"/>
      </c>
      <c r="O857" s="382">
        <v>0</v>
      </c>
      <c r="P857" s="384">
        <f t="shared" si="1054"/>
      </c>
      <c r="Q857" s="385"/>
      <c r="R857" s="432"/>
      <c r="S857" s="385"/>
      <c r="T857" s="432"/>
      <c r="U857" s="386"/>
      <c r="V857" s="378"/>
      <c r="W857" s="436"/>
      <c r="X857" s="378"/>
      <c r="Y857" s="385"/>
      <c r="Z857" s="378"/>
      <c r="AA857" s="378"/>
      <c r="AB857" s="432"/>
      <c r="AC857" s="432"/>
      <c r="AD857" s="385"/>
      <c r="AE857" s="378"/>
      <c r="AF857" s="421" t="s">
        <v>403</v>
      </c>
    </row>
    <row customHeight="true" ht="22.61904761904762" r="858">
      <c r="A858" s="419"/>
      <c r="B858" s="370" t="s">
        <v>378</v>
      </c>
      <c r="C858" s="370"/>
      <c r="D858" s="370"/>
      <c r="E858" s="366">
        <f>SUM(E848:E857)</f>
      </c>
      <c r="F858" s="366">
        <f>SUM(F848:F857)</f>
      </c>
      <c r="G858" s="366">
        <f>SUM(G848:G857)</f>
      </c>
      <c r="H858" s="366">
        <f>SUM(H848:H857)</f>
      </c>
      <c r="I858" s="371">
        <f t="shared" si="152"/>
      </c>
      <c r="J858" s="367">
        <f t="shared" si="296"/>
      </c>
      <c r="K858" s="366">
        <f>SUM(K848:K857)</f>
      </c>
      <c r="L858" s="367">
        <f t="shared" si="571"/>
      </c>
      <c r="M858" s="366">
        <f>SUM(M848:M857)</f>
      </c>
      <c r="N858" s="372">
        <f t="shared" si="375"/>
      </c>
      <c r="O858" s="366">
        <f>SUM(O848:O857)</f>
      </c>
      <c r="P858" s="372">
        <f t="shared" si="1054"/>
      </c>
      <c r="Q858" s="373">
        <f>M858/O858</f>
      </c>
      <c r="R858" s="366">
        <f>SUM(R848:R857)</f>
      </c>
      <c r="S858" s="373">
        <f>(O858+O858)/(K858+K858)</f>
      </c>
      <c r="T858" s="366">
        <f>SUM(T848:T857)</f>
      </c>
      <c r="U858" s="374">
        <f t="shared" ref="U858:U859" si="84">F858/T858</f>
      </c>
      <c r="V858" s="375">
        <f>(F858+5*500)/T858</f>
      </c>
      <c r="W858" s="367">
        <f>SUM(W848:W857)</f>
      </c>
      <c r="X858" s="376">
        <f t="shared" ref="X858:X859" si="718">W858/T858</f>
      </c>
      <c r="Y858" s="373">
        <f t="shared" ref="Y858:Y859" si="852">T858/R858</f>
      </c>
      <c r="Z858" s="375">
        <f t="shared" ref="Z858:Z859" si="986">W858/F858</f>
      </c>
      <c r="AA858" s="375">
        <f>W858/(F858+COUNT(W848:W857)*500)</f>
      </c>
      <c r="AB858" s="366">
        <f>SUM(AB848:AB857)</f>
      </c>
      <c r="AC858" s="366">
        <f>SUM(AC848:AC857)</f>
      </c>
      <c r="AD858" s="373">
        <f t="shared" ref="AD858:AD859" si="503">AB858/T858</f>
      </c>
      <c r="AE858" s="377">
        <f>(W858-AC858)/(F858+COUNT(W848:W857)*500)</f>
      </c>
      <c r="AF858" s="378"/>
    </row>
    <row customHeight="true" ht="22.61904761904762" r="859">
      <c r="A859" s="419"/>
      <c r="B859" s="422" t="s">
        <v>394</v>
      </c>
      <c r="C859" s="420" t="s">
        <v>396</v>
      </c>
      <c r="D859" s="379" t="s">
        <v>370</v>
      </c>
      <c r="E859" s="382">
        <v>87.3</v>
      </c>
      <c r="F859" s="381">
        <f>E859+E860</f>
      </c>
      <c r="G859" s="382">
        <v>714</v>
      </c>
      <c r="H859" s="382">
        <v>49</v>
      </c>
      <c r="I859" s="383">
        <f t="shared" si="152"/>
      </c>
      <c r="J859" s="368">
        <f t="shared" si="296"/>
      </c>
      <c r="K859" s="382">
        <v>1</v>
      </c>
      <c r="L859" s="368">
        <f t="shared" si="571"/>
      </c>
      <c r="M859" s="382">
        <v>0</v>
      </c>
      <c r="N859" s="384">
        <f t="shared" si="375"/>
      </c>
      <c r="O859" s="382">
        <v>0</v>
      </c>
      <c r="P859" s="384">
        <f t="shared" si="1054"/>
      </c>
      <c r="Q859" s="385">
        <f>(M859+M860)/(O859+O860)</f>
      </c>
      <c r="R859" s="432">
        <v>4</v>
      </c>
      <c r="S859" s="385">
        <f>(O859+O860)/(K859+K860)</f>
      </c>
      <c r="T859" s="432">
        <v>0</v>
      </c>
      <c r="U859" s="386">
        <f t="shared" si="84"/>
      </c>
      <c r="V859" s="378">
        <f>(F859+500)/T859</f>
      </c>
      <c r="W859" s="436">
        <v>0</v>
      </c>
      <c r="X859" s="378">
        <f t="shared" si="718"/>
      </c>
      <c r="Y859" s="385">
        <f t="shared" si="852"/>
      </c>
      <c r="Z859" s="378">
        <f t="shared" si="986"/>
      </c>
      <c r="AA859" s="378">
        <f>W859/(F859+500)</f>
      </c>
      <c r="AB859" s="432">
        <v>0</v>
      </c>
      <c r="AC859" s="432">
        <v>0</v>
      </c>
      <c r="AD859" s="385">
        <f t="shared" si="503"/>
      </c>
      <c r="AE859" s="378">
        <f>(W859-AC859)/(F859+500)</f>
      </c>
      <c r="AF859" s="378" t="s">
        <v>387</v>
      </c>
    </row>
    <row customHeight="true" ht="22.61904761904762" r="860">
      <c r="A860" s="419"/>
      <c r="B860" s="422"/>
      <c r="C860" s="420"/>
      <c r="D860" s="379" t="s">
        <v>372</v>
      </c>
      <c r="E860" s="382">
        <v>818.93</v>
      </c>
      <c r="F860" s="381"/>
      <c r="G860" s="382">
        <v>8136</v>
      </c>
      <c r="H860" s="382">
        <v>280</v>
      </c>
      <c r="I860" s="383">
        <f t="shared" si="152"/>
      </c>
      <c r="J860" s="368">
        <f t="shared" si="296"/>
      </c>
      <c r="K860" s="382">
        <v>13</v>
      </c>
      <c r="L860" s="368">
        <f t="shared" si="571"/>
      </c>
      <c r="M860" s="382">
        <v>0</v>
      </c>
      <c r="N860" s="384">
        <f t="shared" si="375"/>
      </c>
      <c r="O860" s="382">
        <v>0</v>
      </c>
      <c r="P860" s="384">
        <f t="shared" si="1054"/>
      </c>
      <c r="Q860" s="385"/>
      <c r="R860" s="432"/>
      <c r="S860" s="385"/>
      <c r="T860" s="432"/>
      <c r="U860" s="386"/>
      <c r="V860" s="378"/>
      <c r="W860" s="436"/>
      <c r="X860" s="378"/>
      <c r="Y860" s="385"/>
      <c r="Z860" s="378"/>
      <c r="AA860" s="378"/>
      <c r="AB860" s="432"/>
      <c r="AC860" s="432"/>
      <c r="AD860" s="385"/>
      <c r="AE860" s="378"/>
      <c r="AF860" s="421" t="s">
        <v>403</v>
      </c>
    </row>
    <row customHeight="true" ht="22.61904761904762" r="861">
      <c r="A861" s="419"/>
      <c r="B861" s="422" t="s">
        <v>395</v>
      </c>
      <c r="C861" s="420" t="s">
        <v>396</v>
      </c>
      <c r="D861" s="379" t="s">
        <v>370</v>
      </c>
      <c r="E861" s="382">
        <v>138.03</v>
      </c>
      <c r="F861" s="381">
        <f>E861+E862</f>
      </c>
      <c r="G861" s="382">
        <v>1051</v>
      </c>
      <c r="H861" s="382">
        <v>71</v>
      </c>
      <c r="I861" s="383">
        <f t="shared" si="152"/>
      </c>
      <c r="J861" s="368">
        <f t="shared" si="296"/>
      </c>
      <c r="K861" s="382">
        <v>2</v>
      </c>
      <c r="L861" s="368">
        <f t="shared" si="571"/>
      </c>
      <c r="M861" s="382">
        <v>1</v>
      </c>
      <c r="N861" s="384">
        <f t="shared" si="375"/>
      </c>
      <c r="O861" s="382">
        <v>0</v>
      </c>
      <c r="P861" s="384">
        <f t="shared" si="1054"/>
      </c>
      <c r="Q861" s="385">
        <f>(M861+M862)/(O861+O862)</f>
      </c>
      <c r="R861" s="432">
        <v>3</v>
      </c>
      <c r="S861" s="385">
        <f>(O861+O862)/(K861+K862)</f>
      </c>
      <c r="T861" s="432">
        <v>1</v>
      </c>
      <c r="U861" s="386">
        <f>F861/T861</f>
      </c>
      <c r="V861" s="378">
        <f>(F861+500)/T861</f>
      </c>
      <c r="W861" s="436">
        <v>1692</v>
      </c>
      <c r="X861" s="378">
        <f>W861/T861</f>
      </c>
      <c r="Y861" s="385">
        <f>T861/R861</f>
      </c>
      <c r="Z861" s="378">
        <f>W861/F861</f>
      </c>
      <c r="AA861" s="378">
        <f>W861/(F861+500)</f>
      </c>
      <c r="AB861" s="432">
        <v>0</v>
      </c>
      <c r="AC861" s="432">
        <v>0</v>
      </c>
      <c r="AD861" s="385">
        <f>AB861/T861</f>
      </c>
      <c r="AE861" s="378">
        <f>(W861-AC861)/(F861+500)</f>
      </c>
      <c r="AF861" s="378" t="s">
        <v>387</v>
      </c>
    </row>
    <row customHeight="true" ht="22.61904761904762" r="862">
      <c r="A862" s="419"/>
      <c r="B862" s="422"/>
      <c r="C862" s="420"/>
      <c r="D862" s="379" t="s">
        <v>372</v>
      </c>
      <c r="E862" s="382">
        <v>697.41</v>
      </c>
      <c r="F862" s="381"/>
      <c r="G862" s="382">
        <v>5986</v>
      </c>
      <c r="H862" s="382">
        <v>284</v>
      </c>
      <c r="I862" s="383">
        <f t="shared" si="152"/>
      </c>
      <c r="J862" s="368">
        <f t="shared" si="296"/>
      </c>
      <c r="K862" s="382">
        <v>18</v>
      </c>
      <c r="L862" s="368">
        <f t="shared" si="571"/>
      </c>
      <c r="M862" s="382">
        <v>0</v>
      </c>
      <c r="N862" s="384">
        <f t="shared" si="375"/>
      </c>
      <c r="O862" s="382">
        <v>0</v>
      </c>
      <c r="P862" s="384">
        <f t="shared" si="1054"/>
      </c>
      <c r="Q862" s="385"/>
      <c r="R862" s="432"/>
      <c r="S862" s="385"/>
      <c r="T862" s="432"/>
      <c r="U862" s="386"/>
      <c r="V862" s="378"/>
      <c r="W862" s="436"/>
      <c r="X862" s="378"/>
      <c r="Y862" s="385"/>
      <c r="Z862" s="378"/>
      <c r="AA862" s="378"/>
      <c r="AB862" s="432"/>
      <c r="AC862" s="432"/>
      <c r="AD862" s="385"/>
      <c r="AE862" s="378"/>
      <c r="AF862" s="421" t="s">
        <v>403</v>
      </c>
    </row>
    <row customHeight="true" ht="22.61904761904762" r="863">
      <c r="A863" s="419"/>
      <c r="B863" s="407" t="s">
        <v>397</v>
      </c>
      <c r="C863" s="420" t="s">
        <v>396</v>
      </c>
      <c r="D863" s="379" t="s">
        <v>370</v>
      </c>
      <c r="E863" s="382">
        <v>201.75</v>
      </c>
      <c r="F863" s="381">
        <f>E863+E864</f>
      </c>
      <c r="G863" s="382">
        <v>1267</v>
      </c>
      <c r="H863" s="382">
        <v>106</v>
      </c>
      <c r="I863" s="383">
        <f t="shared" si="152"/>
      </c>
      <c r="J863" s="368">
        <f t="shared" si="296"/>
      </c>
      <c r="K863" s="382">
        <v>4</v>
      </c>
      <c r="L863" s="368">
        <f t="shared" si="571"/>
      </c>
      <c r="M863" s="382">
        <v>1</v>
      </c>
      <c r="N863" s="384">
        <f t="shared" si="375"/>
      </c>
      <c r="O863" s="382">
        <v>0</v>
      </c>
      <c r="P863" s="384">
        <f t="shared" si="1054"/>
      </c>
      <c r="Q863" s="385">
        <f>(M863+M864)/(O863+O864)</f>
      </c>
      <c r="R863" s="432">
        <v>7</v>
      </c>
      <c r="S863" s="385">
        <f>(O863+O864)/(K863+K864)</f>
      </c>
      <c r="T863" s="432">
        <v>2</v>
      </c>
      <c r="U863" s="386">
        <f>F863/T863</f>
      </c>
      <c r="V863" s="378">
        <f>(F863+500)/T863</f>
      </c>
      <c r="W863" s="436">
        <v>3432</v>
      </c>
      <c r="X863" s="378">
        <f>W863/T863</f>
      </c>
      <c r="Y863" s="385">
        <f>T863/R863</f>
      </c>
      <c r="Z863" s="378">
        <f>W863/F863</f>
      </c>
      <c r="AA863" s="378">
        <f>W863/(F863+500)</f>
      </c>
      <c r="AB863" s="432">
        <v>0</v>
      </c>
      <c r="AC863" s="432">
        <v>0</v>
      </c>
      <c r="AD863" s="385">
        <f>AB863/T863</f>
      </c>
      <c r="AE863" s="378">
        <f>(W863-AC863)/(F863+500)</f>
      </c>
      <c r="AF863" s="378" t="s">
        <v>387</v>
      </c>
    </row>
    <row customHeight="true" ht="22.61904761904762" r="864">
      <c r="A864" s="419"/>
      <c r="B864" s="407"/>
      <c r="C864" s="420"/>
      <c r="D864" s="379" t="s">
        <v>372</v>
      </c>
      <c r="E864" s="382">
        <v>1055.3</v>
      </c>
      <c r="F864" s="381"/>
      <c r="G864" s="382">
        <v>10134</v>
      </c>
      <c r="H864" s="382">
        <v>414</v>
      </c>
      <c r="I864" s="383">
        <f t="shared" si="152"/>
      </c>
      <c r="J864" s="368">
        <f t="shared" si="296"/>
      </c>
      <c r="K864" s="382">
        <v>21</v>
      </c>
      <c r="L864" s="368">
        <f t="shared" si="571"/>
      </c>
      <c r="M864" s="382">
        <v>1</v>
      </c>
      <c r="N864" s="384">
        <f t="shared" si="375"/>
      </c>
      <c r="O864" s="382">
        <v>0</v>
      </c>
      <c r="P864" s="384">
        <f t="shared" si="1054"/>
      </c>
      <c r="Q864" s="385"/>
      <c r="R864" s="432"/>
      <c r="S864" s="385"/>
      <c r="T864" s="432"/>
      <c r="U864" s="386"/>
      <c r="V864" s="378"/>
      <c r="W864" s="436"/>
      <c r="X864" s="378"/>
      <c r="Y864" s="385"/>
      <c r="Z864" s="378"/>
      <c r="AA864" s="378"/>
      <c r="AB864" s="432"/>
      <c r="AC864" s="432"/>
      <c r="AD864" s="385"/>
      <c r="AE864" s="378"/>
      <c r="AF864" s="421" t="s">
        <v>403</v>
      </c>
    </row>
    <row customHeight="true" ht="22.61904761904762" r="865">
      <c r="A865" s="419"/>
      <c r="B865" s="407" t="s">
        <v>398</v>
      </c>
      <c r="C865" s="420" t="s">
        <v>396</v>
      </c>
      <c r="D865" s="379" t="s">
        <v>370</v>
      </c>
      <c r="E865" s="382">
        <v>165.19</v>
      </c>
      <c r="F865" s="381">
        <f>E865+E866</f>
      </c>
      <c r="G865" s="382">
        <v>851</v>
      </c>
      <c r="H865" s="382">
        <v>89</v>
      </c>
      <c r="I865" s="383">
        <f t="shared" si="152"/>
      </c>
      <c r="J865" s="368">
        <f t="shared" si="296"/>
      </c>
      <c r="K865" s="382">
        <v>1</v>
      </c>
      <c r="L865" s="368">
        <f t="shared" si="571"/>
      </c>
      <c r="M865" s="382">
        <v>0</v>
      </c>
      <c r="N865" s="384">
        <f t="shared" si="375"/>
      </c>
      <c r="O865" s="382">
        <v>0</v>
      </c>
      <c r="P865" s="384">
        <f t="shared" si="1054"/>
      </c>
      <c r="Q865" s="385">
        <f>(M865+M866)/(O865+O866)</f>
      </c>
      <c r="R865" s="432">
        <v>3</v>
      </c>
      <c r="S865" s="385">
        <f>(O865+O866)/(K865+K866)</f>
      </c>
      <c r="T865" s="432">
        <v>2</v>
      </c>
      <c r="U865" s="386">
        <f>F865/T865</f>
      </c>
      <c r="V865" s="378">
        <f>(F865+500)/T865</f>
      </c>
      <c r="W865" s="386">
        <v>3432</v>
      </c>
      <c r="X865" s="378">
        <f>W865/T865</f>
      </c>
      <c r="Y865" s="385">
        <f>T865/R865</f>
      </c>
      <c r="Z865" s="378">
        <f>W865/F865</f>
      </c>
      <c r="AA865" s="378">
        <f>W865/(F865+500)</f>
      </c>
      <c r="AB865" s="432">
        <v>1</v>
      </c>
      <c r="AC865" s="432">
        <v>2088</v>
      </c>
      <c r="AD865" s="385">
        <f>AB865/T865</f>
      </c>
      <c r="AE865" s="378">
        <f>(W865-AC865)/(F865+500)</f>
      </c>
      <c r="AF865" s="378" t="s">
        <v>387</v>
      </c>
    </row>
    <row customHeight="true" ht="22.61904761904762" r="866">
      <c r="A866" s="419"/>
      <c r="B866" s="407"/>
      <c r="C866" s="420"/>
      <c r="D866" s="379" t="s">
        <v>372</v>
      </c>
      <c r="E866" s="382">
        <v>1118.87</v>
      </c>
      <c r="F866" s="381"/>
      <c r="G866" s="382">
        <v>13291</v>
      </c>
      <c r="H866" s="382">
        <v>767</v>
      </c>
      <c r="I866" s="383">
        <f t="shared" si="152"/>
      </c>
      <c r="J866" s="368">
        <f t="shared" si="296"/>
      </c>
      <c r="K866" s="382">
        <v>33</v>
      </c>
      <c r="L866" s="368">
        <f t="shared" si="571"/>
      </c>
      <c r="M866" s="382">
        <v>2</v>
      </c>
      <c r="N866" s="384">
        <f t="shared" si="375"/>
      </c>
      <c r="O866" s="382">
        <v>0</v>
      </c>
      <c r="P866" s="384">
        <f t="shared" si="1054"/>
      </c>
      <c r="Q866" s="385"/>
      <c r="R866" s="432"/>
      <c r="S866" s="385"/>
      <c r="T866" s="432"/>
      <c r="U866" s="386"/>
      <c r="V866" s="378"/>
      <c r="W866" s="386"/>
      <c r="X866" s="378"/>
      <c r="Y866" s="385"/>
      <c r="Z866" s="378"/>
      <c r="AA866" s="378"/>
      <c r="AB866" s="432"/>
      <c r="AC866" s="432"/>
      <c r="AD866" s="385"/>
      <c r="AE866" s="378"/>
      <c r="AF866" s="421" t="s">
        <v>403</v>
      </c>
    </row>
    <row customHeight="true" ht="22.61904761904762" r="867">
      <c r="A867" s="419"/>
      <c r="B867" s="422" t="s">
        <v>399</v>
      </c>
      <c r="C867" s="420" t="s">
        <v>396</v>
      </c>
      <c r="D867" s="379" t="s">
        <v>370</v>
      </c>
      <c r="E867" s="382">
        <v>7.18</v>
      </c>
      <c r="F867" s="381">
        <f>E867+E868</f>
      </c>
      <c r="G867" s="382">
        <v>159</v>
      </c>
      <c r="H867" s="382">
        <v>16</v>
      </c>
      <c r="I867" s="383">
        <f t="shared" si="152"/>
      </c>
      <c r="J867" s="368">
        <f t="shared" si="296"/>
      </c>
      <c r="K867" s="382">
        <v>1</v>
      </c>
      <c r="L867" s="368">
        <f t="shared" si="571"/>
      </c>
      <c r="M867" s="382">
        <v>0</v>
      </c>
      <c r="N867" s="384">
        <f t="shared" si="375"/>
      </c>
      <c r="O867" s="382">
        <v>0</v>
      </c>
      <c r="P867" s="384">
        <f t="shared" si="1054"/>
      </c>
      <c r="Q867" s="385">
        <f>(M867+M868)/(O867+O868)</f>
      </c>
      <c r="R867" s="432">
        <v>1</v>
      </c>
      <c r="S867" s="385">
        <f>(O867+O868)/(K867+K868)</f>
      </c>
      <c r="T867" s="432">
        <v>0</v>
      </c>
      <c r="U867" s="386">
        <f>F867/T867</f>
      </c>
      <c r="V867" s="378">
        <f>(F867+500)/T867</f>
      </c>
      <c r="W867" s="436">
        <v>0</v>
      </c>
      <c r="X867" s="378">
        <f>W867/T867</f>
      </c>
      <c r="Y867" s="385">
        <f>T867/R867</f>
      </c>
      <c r="Z867" s="378">
        <f>W867/F867</f>
      </c>
      <c r="AA867" s="378">
        <f>W867/(F867+500)</f>
      </c>
      <c r="AB867" s="432">
        <v>0</v>
      </c>
      <c r="AC867" s="432">
        <v>0</v>
      </c>
      <c r="AD867" s="385">
        <f>AB867/T867</f>
      </c>
      <c r="AE867" s="378">
        <f>(W867-AC867)/(F867+500)</f>
      </c>
      <c r="AF867" s="378" t="s">
        <v>387</v>
      </c>
    </row>
    <row customHeight="true" ht="22.61904761904762" r="868">
      <c r="A868" s="419"/>
      <c r="B868" s="422"/>
      <c r="C868" s="420"/>
      <c r="D868" s="379" t="s">
        <v>372</v>
      </c>
      <c r="E868" s="382">
        <v>552.59</v>
      </c>
      <c r="F868" s="381"/>
      <c r="G868" s="382">
        <v>6693</v>
      </c>
      <c r="H868" s="382">
        <v>409</v>
      </c>
      <c r="I868" s="383">
        <f t="shared" si="152"/>
      </c>
      <c r="J868" s="368">
        <f t="shared" si="296"/>
      </c>
      <c r="K868" s="382">
        <v>19</v>
      </c>
      <c r="L868" s="368">
        <f t="shared" si="571"/>
      </c>
      <c r="M868" s="382">
        <v>0</v>
      </c>
      <c r="N868" s="384">
        <f t="shared" si="375"/>
      </c>
      <c r="O868" s="382">
        <v>0</v>
      </c>
      <c r="P868" s="384">
        <f t="shared" si="1054"/>
      </c>
      <c r="Q868" s="385"/>
      <c r="R868" s="432"/>
      <c r="S868" s="385"/>
      <c r="T868" s="432"/>
      <c r="U868" s="386"/>
      <c r="V868" s="378"/>
      <c r="W868" s="436"/>
      <c r="X868" s="378"/>
      <c r="Y868" s="385"/>
      <c r="Z868" s="378"/>
      <c r="AA868" s="378"/>
      <c r="AB868" s="432"/>
      <c r="AC868" s="432"/>
      <c r="AD868" s="385"/>
      <c r="AE868" s="378"/>
      <c r="AF868" s="421" t="s">
        <v>403</v>
      </c>
    </row>
    <row customHeight="true" ht="22.61904761904762" r="869">
      <c r="A869" s="419"/>
      <c r="B869" s="370" t="s">
        <v>378</v>
      </c>
      <c r="C869" s="370"/>
      <c r="D869" s="370"/>
      <c r="E869" s="366">
        <f>SUM(E859:E868)</f>
      </c>
      <c r="F869" s="366">
        <f>SUM(F859:F868)</f>
      </c>
      <c r="G869" s="366">
        <f>SUM(G859:G868)</f>
      </c>
      <c r="H869" s="366">
        <f>SUM(H859:H868)</f>
      </c>
      <c r="I869" s="371">
        <f t="shared" si="152"/>
      </c>
      <c r="J869" s="367">
        <f>SUM(I868:G866)</f>
      </c>
      <c r="K869" s="366">
        <f>SUM(K859:K868)</f>
      </c>
      <c r="L869" s="367">
        <f t="shared" si="571"/>
      </c>
      <c r="M869" s="366">
        <f>SUM(M859:M868)</f>
      </c>
      <c r="N869" s="372">
        <f t="shared" si="375"/>
      </c>
      <c r="O869" s="366">
        <f>SUM(O859:O868)</f>
      </c>
      <c r="P869" s="372">
        <f t="shared" si="1054"/>
      </c>
      <c r="Q869" s="373">
        <f t="shared" ref="Q869:Q870" si="406">M869/O869</f>
      </c>
      <c r="R869" s="366">
        <f>SUM(R859:R868)</f>
      </c>
      <c r="S869" s="373">
        <f t="shared" ref="S869:S870" si="1085">(O869+O869)/(K869+K869)</f>
      </c>
      <c r="T869" s="366">
        <f>SUM(T859:T868)</f>
      </c>
      <c r="U869" s="374">
        <f t="shared" ref="U869:U870" si="85">F869/T869</f>
      </c>
      <c r="V869" s="375">
        <f>(F869+5*500)/T869</f>
      </c>
      <c r="W869" s="367">
        <f>SUM(W859:W868)</f>
      </c>
      <c r="X869" s="376">
        <f t="shared" ref="X869:X870" si="719">W869/T869</f>
      </c>
      <c r="Y869" s="373">
        <f t="shared" ref="Y869:Y870" si="853">T869/R869</f>
      </c>
      <c r="Z869" s="375">
        <f t="shared" ref="Z869:Z870" si="987">W869/F869</f>
      </c>
      <c r="AA869" s="375">
        <f>W869/(F869+COUNT(W859:W868)*500)</f>
      </c>
      <c r="AB869" s="366">
        <f>SUM(AB859:AB868)</f>
      </c>
      <c r="AC869" s="366">
        <f>SUM(AC859:AC868)</f>
      </c>
      <c r="AD869" s="373">
        <f t="shared" ref="AD869:AD870" si="504">AB869/T869</f>
      </c>
      <c r="AE869" s="377">
        <f>(W869-AC869)/(F869+COUNT(W859:W868)*500)</f>
      </c>
      <c r="AF869" s="378"/>
    </row>
    <row customHeight="true" ht="22.61904761904762" r="870">
      <c r="A870" s="419"/>
      <c r="B870" s="411" t="s">
        <v>400</v>
      </c>
      <c r="C870" s="411"/>
      <c r="D870" s="411"/>
      <c r="E870" s="418">
        <f>SUM(E836)+E847+E858+E869</f>
      </c>
      <c r="F870" s="418">
        <f>SUM(F836)+F847+F858+F869</f>
      </c>
      <c r="G870" s="418">
        <f>SUM(G836)+G847+G858+G869</f>
      </c>
      <c r="H870" s="418">
        <f>SUM(H836)+H847+H858+H869</f>
      </c>
      <c r="I870" s="413">
        <f t="shared" si="152"/>
      </c>
      <c r="J870" s="414">
        <f>(E870/G870)*1000</f>
      </c>
      <c r="K870" s="437">
        <f>SUM(K836)+K847+K858+K869</f>
      </c>
      <c r="L870" s="414">
        <f t="shared" si="571"/>
      </c>
      <c r="M870" s="437">
        <f>SUM(M836)+M847+M858+M869</f>
      </c>
      <c r="N870" s="415">
        <f t="shared" si="375"/>
      </c>
      <c r="O870" s="437">
        <f>SUM(O836)+O847+O858+O869</f>
      </c>
      <c r="P870" s="415">
        <f t="shared" si="1054"/>
      </c>
      <c r="Q870" s="416">
        <f t="shared" si="406"/>
      </c>
      <c r="R870" s="437">
        <f>SUM(R836)+R847+R858+R869</f>
      </c>
      <c r="S870" s="416">
        <f t="shared" si="1085"/>
      </c>
      <c r="T870" s="437">
        <f>SUM(T836)+T847+T858+T869</f>
      </c>
      <c r="U870" s="417">
        <f t="shared" si="85"/>
      </c>
      <c r="V870" s="418">
        <f>(F870+4*500)/T870</f>
      </c>
      <c r="W870" s="417">
        <f>SUM(W836)+W847+W858+W869</f>
      </c>
      <c r="X870" s="418">
        <f t="shared" si="719"/>
      </c>
      <c r="Y870" s="416">
        <f t="shared" si="853"/>
      </c>
      <c r="Z870" s="418">
        <f t="shared" si="987"/>
      </c>
      <c r="AA870" s="418">
        <f>W870/(F870+COUNT(W826:W835,W837:W846,W848:W857,W859:W868)*500)</f>
      </c>
      <c r="AB870" s="437">
        <f>SUM(AB836)+AB847+AB858+AB869</f>
      </c>
      <c r="AC870" s="437">
        <f>SUM(AC836)+AC847+AC858+AC869</f>
      </c>
      <c r="AD870" s="416">
        <f t="shared" si="504"/>
      </c>
      <c r="AE870" s="418">
        <f>(W870-AC870)/(F870+COUNT(,W826:W835,W837:W842,W848:W855,W859:W868)*500)</f>
      </c>
      <c r="AF870" s="378"/>
    </row>
    <row customHeight="true" ht="22.61904761904762" r="871">
      <c r="A871" s="424" t="s">
        <v>335</v>
      </c>
      <c r="B871" s="424" t="s">
        <v>336</v>
      </c>
      <c r="C871" s="424" t="s">
        <v>337</v>
      </c>
      <c r="D871" s="424" t="s">
        <v>338</v>
      </c>
      <c r="E871" s="424" t="s">
        <v>339</v>
      </c>
      <c r="F871" s="424" t="s">
        <v>340</v>
      </c>
      <c r="G871" s="424" t="s">
        <v>341</v>
      </c>
      <c r="H871" s="424" t="s">
        <v>342</v>
      </c>
      <c r="I871" s="425" t="s">
        <v>343</v>
      </c>
      <c r="J871" s="426" t="s">
        <v>344</v>
      </c>
      <c r="K871" s="424" t="s">
        <v>345</v>
      </c>
      <c r="L871" s="426" t="s">
        <v>346</v>
      </c>
      <c r="M871" s="424" t="s">
        <v>347</v>
      </c>
      <c r="N871" s="427" t="s">
        <v>348</v>
      </c>
      <c r="O871" s="424" t="s">
        <v>349</v>
      </c>
      <c r="P871" s="427" t="s">
        <v>350</v>
      </c>
      <c r="Q871" s="425" t="s">
        <v>351</v>
      </c>
      <c r="R871" s="428" t="s">
        <v>352</v>
      </c>
      <c r="S871" s="429" t="s">
        <v>353</v>
      </c>
      <c r="T871" s="428" t="s">
        <v>354</v>
      </c>
      <c r="U871" s="430" t="s">
        <v>355</v>
      </c>
      <c r="V871" s="431" t="s">
        <v>356</v>
      </c>
      <c r="W871" s="430" t="s">
        <v>357</v>
      </c>
      <c r="X871" s="431" t="s">
        <v>358</v>
      </c>
      <c r="Y871" s="429" t="s">
        <v>359</v>
      </c>
      <c r="Z871" s="431" t="s">
        <v>360</v>
      </c>
      <c r="AA871" s="431" t="s">
        <v>361</v>
      </c>
      <c r="AB871" s="431" t="s">
        <v>362</v>
      </c>
      <c r="AC871" s="428" t="s">
        <v>363</v>
      </c>
      <c r="AD871" s="429" t="s">
        <v>364</v>
      </c>
      <c r="AE871" s="431" t="s">
        <v>365</v>
      </c>
      <c r="AF871" s="431" t="s">
        <v>366</v>
      </c>
    </row>
    <row customHeight="true" ht="22.61904761904762" r="872">
      <c r="A872" s="419" t="s">
        <v>427</v>
      </c>
      <c r="B872" s="422" t="s">
        <v>413</v>
      </c>
      <c r="C872" s="420" t="s">
        <v>405</v>
      </c>
      <c r="D872" s="379" t="s">
        <v>370</v>
      </c>
      <c r="E872" s="382">
        <v>27.97</v>
      </c>
      <c r="F872" s="381">
        <f>E872+E873</f>
      </c>
      <c r="G872" s="382">
        <v>198</v>
      </c>
      <c r="H872" s="382">
        <v>16</v>
      </c>
      <c r="I872" s="383">
        <f t="shared" ref="I872:I916" si="153">H872/G872</f>
      </c>
      <c r="J872" s="368">
        <f t="shared" ref="J872:J875" si="297">(E872/G872)*1000</f>
      </c>
      <c r="K872" s="382">
        <v>0</v>
      </c>
      <c r="L872" s="368">
        <f t="shared" ref="L872:L916" si="572">E872/K872</f>
      </c>
      <c r="M872" s="382">
        <v>0</v>
      </c>
      <c r="N872" s="384">
        <f t="shared" ref="N872:N916" si="376">E872/M872</f>
      </c>
      <c r="O872" s="382">
        <v>0</v>
      </c>
      <c r="P872" s="384">
        <f t="shared" ref="P872:P916" si="1055">E872/O872</f>
      </c>
      <c r="Q872" s="385">
        <f>(M872+M873)/(O872+O873)</f>
      </c>
      <c r="R872" s="432">
        <v>1</v>
      </c>
      <c r="S872" s="385">
        <f>(O872+O873)/(K872+K873)</f>
      </c>
      <c r="T872" s="432">
        <v>0</v>
      </c>
      <c r="U872" s="386">
        <f>F872/T872</f>
      </c>
      <c r="V872" s="378">
        <f>(F872+500)/T872</f>
      </c>
      <c r="W872" s="436">
        <v>0</v>
      </c>
      <c r="X872" s="378">
        <f>W872/T872</f>
      </c>
      <c r="Y872" s="385">
        <f>T872/R872</f>
      </c>
      <c r="Z872" s="378">
        <f>W872/F872</f>
      </c>
      <c r="AA872" s="378">
        <f>W872/(F872+500)</f>
      </c>
      <c r="AB872" s="432">
        <v>0</v>
      </c>
      <c r="AC872" s="432">
        <v>0</v>
      </c>
      <c r="AD872" s="385">
        <f>AB872/T872</f>
      </c>
      <c r="AE872" s="378">
        <f>(W872-AC872)/(F872+500)</f>
      </c>
      <c r="AF872" s="378" t="s">
        <v>371</v>
      </c>
    </row>
    <row customHeight="true" ht="22.61904761904762" r="873">
      <c r="A873" s="419"/>
      <c r="B873" s="422"/>
      <c r="C873" s="420"/>
      <c r="D873" s="379" t="s">
        <v>372</v>
      </c>
      <c r="E873" s="382">
        <v>817.56</v>
      </c>
      <c r="F873" s="381"/>
      <c r="G873" s="382">
        <v>6945</v>
      </c>
      <c r="H873" s="382">
        <v>434</v>
      </c>
      <c r="I873" s="383">
        <f t="shared" si="153"/>
      </c>
      <c r="J873" s="368">
        <f t="shared" si="297"/>
      </c>
      <c r="K873" s="382">
        <v>14</v>
      </c>
      <c r="L873" s="368">
        <f t="shared" si="572"/>
      </c>
      <c r="M873" s="382">
        <v>1</v>
      </c>
      <c r="N873" s="384">
        <f t="shared" si="376"/>
      </c>
      <c r="O873" s="382">
        <v>0</v>
      </c>
      <c r="P873" s="384">
        <f t="shared" si="1055"/>
      </c>
      <c r="Q873" s="385"/>
      <c r="R873" s="432"/>
      <c r="S873" s="385"/>
      <c r="T873" s="432"/>
      <c r="U873" s="386"/>
      <c r="V873" s="378"/>
      <c r="W873" s="436"/>
      <c r="X873" s="378"/>
      <c r="Y873" s="385"/>
      <c r="Z873" s="378"/>
      <c r="AA873" s="378"/>
      <c r="AB873" s="432"/>
      <c r="AC873" s="432"/>
      <c r="AD873" s="385"/>
      <c r="AE873" s="378"/>
      <c r="AF873" s="421" t="s">
        <v>410</v>
      </c>
    </row>
    <row customHeight="true" ht="22.61904761904762" r="874">
      <c r="A874" s="419"/>
      <c r="B874" s="422" t="s">
        <v>414</v>
      </c>
      <c r="C874" s="420" t="s">
        <v>405</v>
      </c>
      <c r="D874" s="379" t="s">
        <v>370</v>
      </c>
      <c r="E874" s="440">
        <v>38.01</v>
      </c>
      <c r="F874" s="381">
        <f>E874+E875</f>
      </c>
      <c r="G874" s="382">
        <v>377</v>
      </c>
      <c r="H874" s="382">
        <v>40</v>
      </c>
      <c r="I874" s="383">
        <f t="shared" si="153"/>
      </c>
      <c r="J874" s="368">
        <f t="shared" si="297"/>
      </c>
      <c r="K874" s="382">
        <v>1</v>
      </c>
      <c r="L874" s="368">
        <f t="shared" si="572"/>
      </c>
      <c r="M874" s="382">
        <v>0</v>
      </c>
      <c r="N874" s="384">
        <f t="shared" si="376"/>
      </c>
      <c r="O874" s="382">
        <v>0</v>
      </c>
      <c r="P874" s="384">
        <f t="shared" si="1055"/>
      </c>
      <c r="Q874" s="385">
        <f>(M874+M875)/(O874+O875)</f>
      </c>
      <c r="R874" s="432">
        <v>1</v>
      </c>
      <c r="S874" s="385">
        <f>(O874+O875)/(K874+K875)</f>
      </c>
      <c r="T874" s="432">
        <v>1</v>
      </c>
      <c r="U874" s="386">
        <f>F874/T874</f>
      </c>
      <c r="V874" s="378">
        <f>(F874+500)/T874</f>
      </c>
      <c r="W874" s="436">
        <v>598.8</v>
      </c>
      <c r="X874" s="378">
        <f>W874/T874</f>
      </c>
      <c r="Y874" s="385">
        <f>T874/R874</f>
      </c>
      <c r="Z874" s="378">
        <f>W874/F874</f>
      </c>
      <c r="AA874" s="378">
        <f>W874/(F874+500)</f>
      </c>
      <c r="AB874" s="432">
        <v>1</v>
      </c>
      <c r="AC874" s="432">
        <v>598.8</v>
      </c>
      <c r="AD874" s="385">
        <f>AB874/T874</f>
      </c>
      <c r="AE874" s="378">
        <f>(W874-AC874)/(F874+500)</f>
      </c>
      <c r="AF874" s="378" t="s">
        <v>371</v>
      </c>
    </row>
    <row customHeight="true" ht="22.61904761904762" r="875">
      <c r="A875" s="419"/>
      <c r="B875" s="422"/>
      <c r="C875" s="420"/>
      <c r="D875" s="379" t="s">
        <v>372</v>
      </c>
      <c r="E875" s="440">
        <v>955.82</v>
      </c>
      <c r="F875" s="381"/>
      <c r="G875" s="382">
        <v>9085</v>
      </c>
      <c r="H875" s="382">
        <v>529</v>
      </c>
      <c r="I875" s="383">
        <f t="shared" si="153"/>
      </c>
      <c r="J875" s="368">
        <f t="shared" si="297"/>
      </c>
      <c r="K875" s="382">
        <v>22</v>
      </c>
      <c r="L875" s="368">
        <f t="shared" si="572"/>
      </c>
      <c r="M875" s="382">
        <v>0</v>
      </c>
      <c r="N875" s="384">
        <f t="shared" si="376"/>
      </c>
      <c r="O875" s="382">
        <v>0</v>
      </c>
      <c r="P875" s="384">
        <f t="shared" si="1055"/>
      </c>
      <c r="Q875" s="385"/>
      <c r="R875" s="432"/>
      <c r="S875" s="385"/>
      <c r="T875" s="432"/>
      <c r="U875" s="386"/>
      <c r="V875" s="378"/>
      <c r="W875" s="436"/>
      <c r="X875" s="378"/>
      <c r="Y875" s="385"/>
      <c r="Z875" s="378"/>
      <c r="AA875" s="378"/>
      <c r="AB875" s="432"/>
      <c r="AC875" s="432"/>
      <c r="AD875" s="385"/>
      <c r="AE875" s="378"/>
      <c r="AF875" s="421" t="s">
        <v>410</v>
      </c>
    </row>
    <row customHeight="true" ht="22.61904761904762" r="876">
      <c r="A876" s="419"/>
      <c r="B876" s="422" t="s">
        <v>375</v>
      </c>
      <c r="C876" s="420" t="s">
        <v>405</v>
      </c>
      <c r="D876" s="379" t="s">
        <v>370</v>
      </c>
      <c r="E876" s="382">
        <v>31.7</v>
      </c>
      <c r="F876" s="381">
        <f>E876+E877</f>
      </c>
      <c r="G876" s="382">
        <v>437</v>
      </c>
      <c r="H876" s="382">
        <v>50</v>
      </c>
      <c r="I876" s="383">
        <f t="shared" si="153"/>
      </c>
      <c r="J876" s="383">
        <f t="shared" ref="J876:J879" si="198">I876/H876</f>
      </c>
      <c r="K876" s="382">
        <v>1</v>
      </c>
      <c r="L876" s="368">
        <f t="shared" si="572"/>
      </c>
      <c r="M876" s="382">
        <v>0</v>
      </c>
      <c r="N876" s="384">
        <f t="shared" si="376"/>
      </c>
      <c r="O876" s="382">
        <v>0</v>
      </c>
      <c r="P876" s="384">
        <f t="shared" si="1055"/>
      </c>
      <c r="Q876" s="385">
        <f>(M876+M877)/(O876+O877)</f>
      </c>
      <c r="R876" s="432">
        <v>5</v>
      </c>
      <c r="S876" s="385">
        <f>(O876+O877)/(K876+K877)</f>
      </c>
      <c r="T876" s="432">
        <v>1</v>
      </c>
      <c r="U876" s="386">
        <f>F876/T876</f>
      </c>
      <c r="V876" s="378">
        <f>(F876+500)/T876</f>
      </c>
      <c r="W876" s="436">
        <v>2088</v>
      </c>
      <c r="X876" s="378">
        <f>W876/T876</f>
      </c>
      <c r="Y876" s="385">
        <f>T876/R876</f>
      </c>
      <c r="Z876" s="378">
        <f>W876/F876</f>
      </c>
      <c r="AA876" s="378">
        <f>W876/(F876+500)</f>
      </c>
      <c r="AB876" s="432">
        <v>0</v>
      </c>
      <c r="AC876" s="432">
        <v>0</v>
      </c>
      <c r="AD876" s="385">
        <f>AB876/T876</f>
      </c>
      <c r="AE876" s="378">
        <f>(W876-AC876)/(F876+500)</f>
      </c>
      <c r="AF876" s="378" t="s">
        <v>371</v>
      </c>
    </row>
    <row customHeight="true" ht="22.61904761904762" r="877">
      <c r="A877" s="419"/>
      <c r="B877" s="422"/>
      <c r="C877" s="420"/>
      <c r="D877" s="379" t="s">
        <v>372</v>
      </c>
      <c r="E877" s="382">
        <v>841.21</v>
      </c>
      <c r="F877" s="381"/>
      <c r="G877" s="382">
        <v>7710</v>
      </c>
      <c r="H877" s="382">
        <v>384</v>
      </c>
      <c r="I877" s="383">
        <f t="shared" si="153"/>
      </c>
      <c r="J877" s="383">
        <f t="shared" si="198"/>
      </c>
      <c r="K877" s="382">
        <v>23</v>
      </c>
      <c r="L877" s="368">
        <f t="shared" si="572"/>
      </c>
      <c r="M877" s="382">
        <v>1</v>
      </c>
      <c r="N877" s="384">
        <f t="shared" si="376"/>
      </c>
      <c r="O877" s="382">
        <v>0</v>
      </c>
      <c r="P877" s="384">
        <f t="shared" si="1055"/>
      </c>
      <c r="Q877" s="385"/>
      <c r="R877" s="432"/>
      <c r="S877" s="385"/>
      <c r="T877" s="432"/>
      <c r="U877" s="386"/>
      <c r="V877" s="378"/>
      <c r="W877" s="436"/>
      <c r="X877" s="378"/>
      <c r="Y877" s="385"/>
      <c r="Z877" s="378"/>
      <c r="AA877" s="378"/>
      <c r="AB877" s="432"/>
      <c r="AC877" s="432"/>
      <c r="AD877" s="385"/>
      <c r="AE877" s="378"/>
      <c r="AF877" s="421" t="s">
        <v>410</v>
      </c>
    </row>
    <row customHeight="true" ht="22.61904761904762" r="878">
      <c r="A878" s="419"/>
      <c r="B878" s="422" t="s">
        <v>376</v>
      </c>
      <c r="C878" s="420" t="s">
        <v>405</v>
      </c>
      <c r="D878" s="379" t="s">
        <v>370</v>
      </c>
      <c r="E878" s="382">
        <v>36.7</v>
      </c>
      <c r="F878" s="381">
        <f>E878+E879</f>
      </c>
      <c r="G878" s="382">
        <v>329</v>
      </c>
      <c r="H878" s="382">
        <v>41</v>
      </c>
      <c r="I878" s="383">
        <f t="shared" si="153"/>
      </c>
      <c r="J878" s="383">
        <f t="shared" si="198"/>
      </c>
      <c r="K878" s="382">
        <v>2</v>
      </c>
      <c r="L878" s="368">
        <f t="shared" si="572"/>
      </c>
      <c r="M878" s="382">
        <v>0</v>
      </c>
      <c r="N878" s="384">
        <f t="shared" si="376"/>
      </c>
      <c r="O878" s="382">
        <v>0</v>
      </c>
      <c r="P878" s="384">
        <f t="shared" si="1055"/>
      </c>
      <c r="Q878" s="385">
        <f>(M878+M879)/(O878+O879)</f>
      </c>
      <c r="R878" s="432">
        <v>1</v>
      </c>
      <c r="S878" s="385">
        <f>(O878+O879)/(K878+K879)</f>
      </c>
      <c r="T878" s="432">
        <v>0</v>
      </c>
      <c r="U878" s="386">
        <f>F878/T878</f>
      </c>
      <c r="V878" s="378">
        <f>(F878+500)/T878</f>
      </c>
      <c r="W878" s="436">
        <v>0</v>
      </c>
      <c r="X878" s="378">
        <f>W878/T878</f>
      </c>
      <c r="Y878" s="385">
        <f>T878/R878</f>
      </c>
      <c r="Z878" s="378">
        <f>W878/F878</f>
      </c>
      <c r="AA878" s="378">
        <f>W878/(F878+500)</f>
      </c>
      <c r="AB878" s="432">
        <v>0</v>
      </c>
      <c r="AC878" s="432">
        <v>0</v>
      </c>
      <c r="AD878" s="385">
        <f>AB878/T878</f>
      </c>
      <c r="AE878" s="378">
        <f>(W878-AC878)/(F878+500)</f>
      </c>
      <c r="AF878" s="378" t="s">
        <v>371</v>
      </c>
    </row>
    <row customHeight="true" ht="22.61904761904762" r="879">
      <c r="A879" s="419"/>
      <c r="B879" s="422"/>
      <c r="C879" s="420"/>
      <c r="D879" s="379" t="s">
        <v>372</v>
      </c>
      <c r="E879" s="382">
        <v>856.25</v>
      </c>
      <c r="F879" s="381"/>
      <c r="G879" s="382">
        <v>6951</v>
      </c>
      <c r="H879" s="382">
        <v>375</v>
      </c>
      <c r="I879" s="383">
        <f t="shared" si="153"/>
      </c>
      <c r="J879" s="383">
        <f t="shared" si="198"/>
      </c>
      <c r="K879" s="382">
        <v>17</v>
      </c>
      <c r="L879" s="368">
        <f t="shared" si="572"/>
      </c>
      <c r="M879" s="382">
        <v>0</v>
      </c>
      <c r="N879" s="384">
        <f t="shared" si="376"/>
      </c>
      <c r="O879" s="382">
        <v>0</v>
      </c>
      <c r="P879" s="384">
        <f t="shared" si="1055"/>
      </c>
      <c r="Q879" s="385"/>
      <c r="R879" s="432"/>
      <c r="S879" s="385"/>
      <c r="T879" s="432"/>
      <c r="U879" s="386"/>
      <c r="V879" s="378"/>
      <c r="W879" s="436"/>
      <c r="X879" s="378"/>
      <c r="Y879" s="385"/>
      <c r="Z879" s="378"/>
      <c r="AA879" s="378"/>
      <c r="AB879" s="432"/>
      <c r="AC879" s="432"/>
      <c r="AD879" s="385"/>
      <c r="AE879" s="378"/>
      <c r="AF879" s="421" t="s">
        <v>410</v>
      </c>
    </row>
    <row customHeight="true" ht="22.61904761904762" r="880">
      <c r="A880" s="419"/>
      <c r="B880" s="407" t="s">
        <v>377</v>
      </c>
      <c r="C880" s="420" t="s">
        <v>405</v>
      </c>
      <c r="D880" s="379" t="s">
        <v>370</v>
      </c>
      <c r="E880" s="440">
        <v>20.83</v>
      </c>
      <c r="F880" s="409">
        <f>E880+E881</f>
      </c>
      <c r="G880" s="382">
        <v>306</v>
      </c>
      <c r="H880" s="382">
        <v>43</v>
      </c>
      <c r="I880" s="383">
        <f t="shared" si="153"/>
      </c>
      <c r="J880" s="368">
        <f t="shared" ref="J880:J884" si="298">(E880/G880)*1000</f>
      </c>
      <c r="K880" s="382">
        <v>0</v>
      </c>
      <c r="L880" s="368">
        <f t="shared" si="572"/>
      </c>
      <c r="M880" s="382">
        <v>0</v>
      </c>
      <c r="N880" s="384">
        <f t="shared" si="376"/>
      </c>
      <c r="O880" s="382">
        <v>0</v>
      </c>
      <c r="P880" s="384">
        <f t="shared" si="1055"/>
      </c>
      <c r="Q880" s="385">
        <f>(M880+M881)/(O880+O881)</f>
      </c>
      <c r="R880" s="432">
        <v>0</v>
      </c>
      <c r="S880" s="385">
        <f>(O880+O881)/(K880+K881)</f>
      </c>
      <c r="T880" s="432">
        <v>0</v>
      </c>
      <c r="U880" s="386">
        <f>F880/T880</f>
      </c>
      <c r="V880" s="378">
        <f>(F880+500)/T880</f>
      </c>
      <c r="W880" s="436">
        <v>0</v>
      </c>
      <c r="X880" s="378">
        <f>W880/T880</f>
      </c>
      <c r="Y880" s="385">
        <f>T880/R880</f>
      </c>
      <c r="Z880" s="378">
        <f>W880/F880</f>
      </c>
      <c r="AA880" s="378">
        <f>W880/(F880+500)</f>
      </c>
      <c r="AB880" s="432">
        <v>0</v>
      </c>
      <c r="AC880" s="432">
        <v>0</v>
      </c>
      <c r="AD880" s="385">
        <f>AB880/T880</f>
      </c>
      <c r="AE880" s="378">
        <f>(W880-AC880)/(F880+500)</f>
      </c>
      <c r="AF880" s="378" t="s">
        <v>371</v>
      </c>
    </row>
    <row customHeight="true" ht="22.61904761904762" r="881">
      <c r="A881" s="419"/>
      <c r="B881" s="407"/>
      <c r="C881" s="420"/>
      <c r="D881" s="379" t="s">
        <v>372</v>
      </c>
      <c r="E881" s="440">
        <v>546.12</v>
      </c>
      <c r="F881" s="409"/>
      <c r="G881" s="382">
        <v>4615</v>
      </c>
      <c r="H881" s="423">
        <v>201</v>
      </c>
      <c r="I881" s="383">
        <f t="shared" si="153"/>
      </c>
      <c r="J881" s="368">
        <f t="shared" si="298"/>
      </c>
      <c r="K881" s="382">
        <v>9</v>
      </c>
      <c r="L881" s="368">
        <f t="shared" si="572"/>
      </c>
      <c r="M881" s="382">
        <v>0</v>
      </c>
      <c r="N881" s="384">
        <f t="shared" si="376"/>
      </c>
      <c r="O881" s="382">
        <v>0</v>
      </c>
      <c r="P881" s="384">
        <f t="shared" si="1055"/>
      </c>
      <c r="Q881" s="385"/>
      <c r="R881" s="432"/>
      <c r="S881" s="385"/>
      <c r="T881" s="432"/>
      <c r="U881" s="386"/>
      <c r="V881" s="378"/>
      <c r="W881" s="436"/>
      <c r="X881" s="378"/>
      <c r="Y881" s="385"/>
      <c r="Z881" s="378"/>
      <c r="AA881" s="378"/>
      <c r="AB881" s="432"/>
      <c r="AC881" s="432"/>
      <c r="AD881" s="385"/>
      <c r="AE881" s="378"/>
      <c r="AF881" s="421" t="s">
        <v>410</v>
      </c>
    </row>
    <row customHeight="true" ht="22.61904761904762" r="882">
      <c r="A882" s="419"/>
      <c r="B882" s="370" t="s">
        <v>378</v>
      </c>
      <c r="C882" s="370"/>
      <c r="D882" s="370"/>
      <c r="E882" s="366">
        <f>SUM(E872:E881)</f>
      </c>
      <c r="F882" s="366">
        <f>SUM(F872:F881)</f>
      </c>
      <c r="G882" s="366">
        <f>SUM(G872:G881)</f>
      </c>
      <c r="H882" s="366">
        <f>SUM(H872:H881)</f>
      </c>
      <c r="I882" s="371">
        <f t="shared" si="153"/>
      </c>
      <c r="J882" s="367">
        <f t="shared" si="298"/>
      </c>
      <c r="K882" s="366">
        <f>SUM(K872:K881)</f>
      </c>
      <c r="L882" s="367">
        <f t="shared" si="572"/>
      </c>
      <c r="M882" s="366">
        <f>SUM(M872:M881)</f>
      </c>
      <c r="N882" s="372">
        <f t="shared" si="376"/>
      </c>
      <c r="O882" s="366">
        <f>SUM(O872:O881)</f>
      </c>
      <c r="P882" s="372">
        <f t="shared" si="1055"/>
      </c>
      <c r="Q882" s="373">
        <f>M882/O882</f>
      </c>
      <c r="R882" s="366">
        <f>SUM(R872:R881)</f>
      </c>
      <c r="S882" s="373">
        <f>(O882+O882)/(K882+K882)</f>
      </c>
      <c r="T882" s="366">
        <f>SUM(T872:T881)</f>
      </c>
      <c r="U882" s="374">
        <f t="shared" ref="U882:U883" si="86">F882/T882</f>
      </c>
      <c r="V882" s="375">
        <f>(F882+5*500)/T882</f>
      </c>
      <c r="W882" s="367">
        <f>SUM(W872:W881)</f>
      </c>
      <c r="X882" s="376">
        <f t="shared" ref="X882:X883" si="720">W882/T882</f>
      </c>
      <c r="Y882" s="373">
        <f t="shared" ref="Y882:Y883" si="854">T882/R882</f>
      </c>
      <c r="Z882" s="375">
        <f t="shared" ref="Z882:Z883" si="988">W882/F882</f>
      </c>
      <c r="AA882" s="375">
        <f>W882/(F882+COUNT(W872:W881)*500)</f>
      </c>
      <c r="AB882" s="366">
        <f>SUM(AB872:AB881)</f>
      </c>
      <c r="AC882" s="366">
        <f>SUM(AC872:AC881)</f>
      </c>
      <c r="AD882" s="373">
        <f t="shared" ref="AD882:AD883" si="505">AB882/T882</f>
      </c>
      <c r="AE882" s="377">
        <f>(W882-AC882)/(F882+COUNT(W872:W881)*500)</f>
      </c>
      <c r="AF882" s="378"/>
    </row>
    <row customHeight="true" ht="22.61904761904762" r="883">
      <c r="A883" s="419"/>
      <c r="B883" s="407" t="s">
        <v>379</v>
      </c>
      <c r="C883" s="420" t="s">
        <v>391</v>
      </c>
      <c r="D883" s="379" t="s">
        <v>370</v>
      </c>
      <c r="E883" s="440">
        <v>38.09</v>
      </c>
      <c r="F883" s="409">
        <f>E883+E884</f>
      </c>
      <c r="G883" s="382">
        <v>286</v>
      </c>
      <c r="H883" s="382">
        <v>13</v>
      </c>
      <c r="I883" s="383">
        <f t="shared" si="153"/>
      </c>
      <c r="J883" s="368">
        <f t="shared" si="298"/>
      </c>
      <c r="K883" s="382">
        <v>0</v>
      </c>
      <c r="L883" s="368">
        <f t="shared" si="572"/>
      </c>
      <c r="M883" s="382">
        <v>0</v>
      </c>
      <c r="N883" s="384">
        <f t="shared" si="376"/>
      </c>
      <c r="O883" s="382">
        <v>0</v>
      </c>
      <c r="P883" s="384">
        <f t="shared" si="1055"/>
      </c>
      <c r="Q883" s="385">
        <f>(M883+M884)/(O883+O884)</f>
      </c>
      <c r="R883" s="432">
        <v>4</v>
      </c>
      <c r="S883" s="385">
        <f>(O883+O884)/(K883+K884)</f>
      </c>
      <c r="T883" s="432">
        <v>1</v>
      </c>
      <c r="U883" s="386">
        <f t="shared" si="86"/>
      </c>
      <c r="V883" s="378">
        <f>(F883+500)/T883</f>
      </c>
      <c r="W883" s="436">
        <v>1344</v>
      </c>
      <c r="X883" s="378">
        <f t="shared" si="720"/>
      </c>
      <c r="Y883" s="385">
        <f t="shared" si="854"/>
      </c>
      <c r="Z883" s="378">
        <f t="shared" si="988"/>
      </c>
      <c r="AA883" s="378">
        <f>W883/(F883+500)</f>
      </c>
      <c r="AB883" s="432">
        <v>0</v>
      </c>
      <c r="AC883" s="432">
        <v>0</v>
      </c>
      <c r="AD883" s="385">
        <f t="shared" si="505"/>
      </c>
      <c r="AE883" s="378">
        <f>(W883-AC883)/(F883+500)</f>
      </c>
      <c r="AF883" s="378" t="s">
        <v>371</v>
      </c>
    </row>
    <row customHeight="true" ht="22.61904761904762" r="884">
      <c r="A884" s="419"/>
      <c r="B884" s="407"/>
      <c r="C884" s="420"/>
      <c r="D884" s="379" t="s">
        <v>372</v>
      </c>
      <c r="E884" s="440">
        <v>716.6</v>
      </c>
      <c r="F884" s="409"/>
      <c r="G884" s="382">
        <v>6282</v>
      </c>
      <c r="H884" s="423">
        <v>201</v>
      </c>
      <c r="I884" s="383">
        <f t="shared" si="153"/>
      </c>
      <c r="J884" s="368">
        <f t="shared" si="298"/>
      </c>
      <c r="K884" s="382">
        <v>18</v>
      </c>
      <c r="L884" s="368">
        <f t="shared" si="572"/>
      </c>
      <c r="M884" s="382">
        <v>1</v>
      </c>
      <c r="N884" s="384">
        <f t="shared" si="376"/>
      </c>
      <c r="O884" s="382">
        <v>0</v>
      </c>
      <c r="P884" s="384">
        <f t="shared" si="1055"/>
      </c>
      <c r="Q884" s="385"/>
      <c r="R884" s="432"/>
      <c r="S884" s="385"/>
      <c r="T884" s="432"/>
      <c r="U884" s="386"/>
      <c r="V884" s="378"/>
      <c r="W884" s="436"/>
      <c r="X884" s="378"/>
      <c r="Y884" s="385"/>
      <c r="Z884" s="378"/>
      <c r="AA884" s="378"/>
      <c r="AB884" s="432"/>
      <c r="AC884" s="432"/>
      <c r="AD884" s="385"/>
      <c r="AE884" s="378"/>
      <c r="AF884" s="421" t="s">
        <v>410</v>
      </c>
    </row>
    <row customHeight="true" ht="22.61904761904762" r="885">
      <c r="A885" s="419"/>
      <c r="B885" s="407" t="s">
        <v>381</v>
      </c>
      <c r="C885" s="420" t="s">
        <v>391</v>
      </c>
      <c r="D885" s="379" t="s">
        <v>370</v>
      </c>
      <c r="E885" s="382">
        <v>73</v>
      </c>
      <c r="F885" s="381">
        <f>E885+E886</f>
      </c>
      <c r="G885" s="382">
        <v>519</v>
      </c>
      <c r="H885" s="382">
        <v>49</v>
      </c>
      <c r="I885" s="383">
        <f t="shared" si="153"/>
      </c>
      <c r="J885" s="383">
        <f t="shared" ref="J885:J886" si="199">I885/H885</f>
      </c>
      <c r="K885" s="382">
        <v>0</v>
      </c>
      <c r="L885" s="368">
        <f t="shared" si="572"/>
      </c>
      <c r="M885" s="382">
        <v>0</v>
      </c>
      <c r="N885" s="384">
        <f t="shared" si="376"/>
      </c>
      <c r="O885" s="382">
        <v>0</v>
      </c>
      <c r="P885" s="384">
        <f t="shared" si="1055"/>
      </c>
      <c r="Q885" s="385">
        <f>(M885+M886)/(O885+O886)</f>
      </c>
      <c r="R885" s="432">
        <v>2</v>
      </c>
      <c r="S885" s="385">
        <f>(O885+O886)/(K885+K886)</f>
      </c>
      <c r="T885" s="432">
        <v>1</v>
      </c>
      <c r="U885" s="386">
        <f>F885/T885</f>
      </c>
      <c r="V885" s="378">
        <f>(F885+500)/T885</f>
      </c>
      <c r="W885" s="436">
        <v>1344</v>
      </c>
      <c r="X885" s="378">
        <f>W885/T885</f>
      </c>
      <c r="Y885" s="385">
        <f>T885/R885</f>
      </c>
      <c r="Z885" s="378">
        <f>W885/F885</f>
      </c>
      <c r="AA885" s="378">
        <f>W885/(F885+500)</f>
      </c>
      <c r="AB885" s="432">
        <v>0</v>
      </c>
      <c r="AC885" s="432">
        <v>0</v>
      </c>
      <c r="AD885" s="385">
        <f>AB885/T885</f>
      </c>
      <c r="AE885" s="378">
        <f>(W885-AC885)/(F885+500)</f>
      </c>
      <c r="AF885" s="378" t="s">
        <v>371</v>
      </c>
    </row>
    <row customHeight="true" ht="22.61904761904762" r="886">
      <c r="A886" s="419"/>
      <c r="B886" s="407"/>
      <c r="C886" s="420"/>
      <c r="D886" s="379" t="s">
        <v>372</v>
      </c>
      <c r="E886" s="382">
        <v>954.85</v>
      </c>
      <c r="F886" s="381"/>
      <c r="G886" s="382">
        <v>9425</v>
      </c>
      <c r="H886" s="382">
        <v>324</v>
      </c>
      <c r="I886" s="383">
        <f t="shared" si="153"/>
      </c>
      <c r="J886" s="383">
        <f t="shared" si="199"/>
      </c>
      <c r="K886" s="382">
        <v>21</v>
      </c>
      <c r="L886" s="368">
        <f t="shared" si="572"/>
      </c>
      <c r="M886" s="382">
        <v>1</v>
      </c>
      <c r="N886" s="384">
        <f t="shared" si="376"/>
      </c>
      <c r="O886" s="382">
        <v>0</v>
      </c>
      <c r="P886" s="384">
        <f t="shared" si="1055"/>
      </c>
      <c r="Q886" s="385"/>
      <c r="R886" s="432"/>
      <c r="S886" s="385"/>
      <c r="T886" s="432"/>
      <c r="U886" s="386"/>
      <c r="V886" s="378"/>
      <c r="W886" s="436"/>
      <c r="X886" s="378"/>
      <c r="Y886" s="385"/>
      <c r="Z886" s="378"/>
      <c r="AA886" s="378"/>
      <c r="AB886" s="432"/>
      <c r="AC886" s="432"/>
      <c r="AD886" s="385"/>
      <c r="AE886" s="378"/>
      <c r="AF886" s="421" t="s">
        <v>410</v>
      </c>
    </row>
    <row customHeight="true" ht="22.61904761904762" r="887">
      <c r="A887" s="419"/>
      <c r="B887" s="407" t="s">
        <v>382</v>
      </c>
      <c r="C887" s="420" t="s">
        <v>391</v>
      </c>
      <c r="D887" s="379" t="s">
        <v>370</v>
      </c>
      <c r="E887" s="382">
        <v>34.59</v>
      </c>
      <c r="F887" s="381">
        <f>E887+E888</f>
      </c>
      <c r="G887" s="382">
        <v>426</v>
      </c>
      <c r="H887" s="382">
        <v>54</v>
      </c>
      <c r="I887" s="383">
        <f t="shared" si="153"/>
      </c>
      <c r="J887" s="368">
        <f t="shared" ref="J887:J895" si="299">(E887/G887)*1000</f>
      </c>
      <c r="K887" s="382">
        <v>3</v>
      </c>
      <c r="L887" s="368">
        <f t="shared" si="572"/>
      </c>
      <c r="M887" s="382">
        <v>0</v>
      </c>
      <c r="N887" s="384">
        <f t="shared" si="376"/>
      </c>
      <c r="O887" s="382">
        <v>0</v>
      </c>
      <c r="P887" s="384">
        <f t="shared" si="1055"/>
      </c>
      <c r="Q887" s="385">
        <f>(M887+M888)/(O887+O888)</f>
      </c>
      <c r="R887" s="432">
        <v>5</v>
      </c>
      <c r="S887" s="385">
        <f>(O887+O888)/(K887+K888)</f>
      </c>
      <c r="T887" s="432">
        <v>4</v>
      </c>
      <c r="U887" s="386">
        <f>F887/T887</f>
      </c>
      <c r="V887" s="378">
        <f>(F887+500)/T887</f>
      </c>
      <c r="W887" s="436">
        <v>2621.4</v>
      </c>
      <c r="X887" s="378">
        <f>W887/T887</f>
      </c>
      <c r="Y887" s="385">
        <f>T887/R887</f>
      </c>
      <c r="Z887" s="378">
        <f>W887/F887</f>
      </c>
      <c r="AA887" s="378">
        <f>W887/(F887+500)</f>
      </c>
      <c r="AB887" s="432">
        <v>0</v>
      </c>
      <c r="AC887" s="432">
        <v>0</v>
      </c>
      <c r="AD887" s="385">
        <f>AB887/T887</f>
      </c>
      <c r="AE887" s="378">
        <f>(W887-AC887)/(F887+500)</f>
      </c>
      <c r="AF887" s="378" t="s">
        <v>371</v>
      </c>
    </row>
    <row customHeight="true" ht="22.61904761904762" r="888">
      <c r="A888" s="419"/>
      <c r="B888" s="407"/>
      <c r="C888" s="420"/>
      <c r="D888" s="379" t="s">
        <v>372</v>
      </c>
      <c r="E888" s="382">
        <v>1167.96</v>
      </c>
      <c r="F888" s="381"/>
      <c r="G888" s="382">
        <v>9434</v>
      </c>
      <c r="H888" s="382">
        <v>423</v>
      </c>
      <c r="I888" s="383">
        <f t="shared" si="153"/>
      </c>
      <c r="J888" s="368">
        <f t="shared" si="299"/>
      </c>
      <c r="K888" s="382">
        <v>22</v>
      </c>
      <c r="L888" s="368">
        <f t="shared" si="572"/>
      </c>
      <c r="M888" s="382">
        <v>2</v>
      </c>
      <c r="N888" s="384">
        <f t="shared" si="376"/>
      </c>
      <c r="O888" s="382">
        <v>0</v>
      </c>
      <c r="P888" s="384">
        <f t="shared" si="1055"/>
      </c>
      <c r="Q888" s="385"/>
      <c r="R888" s="432"/>
      <c r="S888" s="385"/>
      <c r="T888" s="432"/>
      <c r="U888" s="386"/>
      <c r="V888" s="378"/>
      <c r="W888" s="436"/>
      <c r="X888" s="378"/>
      <c r="Y888" s="385"/>
      <c r="Z888" s="378"/>
      <c r="AA888" s="378"/>
      <c r="AB888" s="432"/>
      <c r="AC888" s="432"/>
      <c r="AD888" s="385"/>
      <c r="AE888" s="378"/>
      <c r="AF888" s="421" t="s">
        <v>410</v>
      </c>
    </row>
    <row customHeight="true" ht="22.61904761904762" r="889">
      <c r="A889" s="419"/>
      <c r="B889" s="407" t="s">
        <v>383</v>
      </c>
      <c r="C889" s="420" t="s">
        <v>391</v>
      </c>
      <c r="D889" s="379" t="s">
        <v>370</v>
      </c>
      <c r="E889" s="382">
        <v>109.2</v>
      </c>
      <c r="F889" s="381">
        <f>E889+E890</f>
      </c>
      <c r="G889" s="382">
        <v>526</v>
      </c>
      <c r="H889" s="382">
        <v>49</v>
      </c>
      <c r="I889" s="383">
        <f t="shared" si="153"/>
      </c>
      <c r="J889" s="368">
        <f t="shared" si="299"/>
      </c>
      <c r="K889" s="382">
        <v>2</v>
      </c>
      <c r="L889" s="368">
        <f t="shared" si="572"/>
      </c>
      <c r="M889" s="382">
        <v>1</v>
      </c>
      <c r="N889" s="384">
        <f t="shared" si="376"/>
      </c>
      <c r="O889" s="382">
        <v>0</v>
      </c>
      <c r="P889" s="384">
        <f t="shared" si="1055"/>
      </c>
      <c r="Q889" s="385">
        <f>(M889+M890)/(O889+O890)</f>
      </c>
      <c r="R889" s="432">
        <v>7</v>
      </c>
      <c r="S889" s="385">
        <f>(O889+O890)/(K889+K890)</f>
      </c>
      <c r="T889" s="432">
        <v>5</v>
      </c>
      <c r="U889" s="386">
        <f>F889/T889</f>
      </c>
      <c r="V889" s="378">
        <f>(F889+500)/T889</f>
      </c>
      <c r="W889" s="436">
        <v>5553.6</v>
      </c>
      <c r="X889" s="378">
        <f>W889/T889</f>
      </c>
      <c r="Y889" s="385">
        <f>T889/R889</f>
      </c>
      <c r="Z889" s="378">
        <f>W889/F889</f>
      </c>
      <c r="AA889" s="378">
        <f>W889/(F889+500)</f>
      </c>
      <c r="AB889" s="432">
        <v>1</v>
      </c>
      <c r="AC889" s="432">
        <v>2592</v>
      </c>
      <c r="AD889" s="385">
        <f>AB889/T889</f>
      </c>
      <c r="AE889" s="378">
        <f>(W889-AC889)/(F889+500)</f>
      </c>
      <c r="AF889" s="378" t="s">
        <v>371</v>
      </c>
    </row>
    <row customHeight="true" ht="22.61904761904762" r="890">
      <c r="A890" s="419"/>
      <c r="B890" s="407"/>
      <c r="C890" s="420"/>
      <c r="D890" s="379" t="s">
        <v>372</v>
      </c>
      <c r="E890" s="382">
        <v>1428.6</v>
      </c>
      <c r="F890" s="381"/>
      <c r="G890" s="382">
        <v>9628</v>
      </c>
      <c r="H890" s="382">
        <v>521</v>
      </c>
      <c r="I890" s="383">
        <f t="shared" si="153"/>
      </c>
      <c r="J890" s="368">
        <f t="shared" si="299"/>
      </c>
      <c r="K890" s="382">
        <v>28</v>
      </c>
      <c r="L890" s="368">
        <f t="shared" si="572"/>
      </c>
      <c r="M890" s="382">
        <v>1</v>
      </c>
      <c r="N890" s="384">
        <f t="shared" si="376"/>
      </c>
      <c r="O890" s="382">
        <v>0</v>
      </c>
      <c r="P890" s="384">
        <f t="shared" si="1055"/>
      </c>
      <c r="Q890" s="385"/>
      <c r="R890" s="432"/>
      <c r="S890" s="385"/>
      <c r="T890" s="432"/>
      <c r="U890" s="386"/>
      <c r="V890" s="378"/>
      <c r="W890" s="436"/>
      <c r="X890" s="378"/>
      <c r="Y890" s="385"/>
      <c r="Z890" s="378"/>
      <c r="AA890" s="378"/>
      <c r="AB890" s="432"/>
      <c r="AC890" s="432"/>
      <c r="AD890" s="385"/>
      <c r="AE890" s="378"/>
      <c r="AF890" s="421" t="s">
        <v>410</v>
      </c>
    </row>
    <row customHeight="true" ht="22.61904761904762" r="891">
      <c r="A891" s="419"/>
      <c r="B891" s="407" t="s">
        <v>385</v>
      </c>
      <c r="C891" s="420" t="s">
        <v>391</v>
      </c>
      <c r="D891" s="379" t="s">
        <v>370</v>
      </c>
      <c r="E891" s="382">
        <v>149.4</v>
      </c>
      <c r="F891" s="381">
        <f>E891+E892</f>
      </c>
      <c r="G891" s="382">
        <v>835</v>
      </c>
      <c r="H891" s="382">
        <v>52</v>
      </c>
      <c r="I891" s="383">
        <f t="shared" si="153"/>
      </c>
      <c r="J891" s="368">
        <f t="shared" si="299"/>
      </c>
      <c r="K891" s="382">
        <v>5</v>
      </c>
      <c r="L891" s="368">
        <f t="shared" si="572"/>
      </c>
      <c r="M891" s="382">
        <v>1</v>
      </c>
      <c r="N891" s="384">
        <f t="shared" si="376"/>
      </c>
      <c r="O891" s="382">
        <v>0</v>
      </c>
      <c r="P891" s="384">
        <f t="shared" si="1055"/>
      </c>
      <c r="Q891" s="385">
        <f>(M891+M892)/(O891+O892)</f>
      </c>
      <c r="R891" s="432">
        <v>4</v>
      </c>
      <c r="S891" s="385">
        <f>(O891+O892)/(K891+K892)</f>
      </c>
      <c r="T891" s="432">
        <v>2</v>
      </c>
      <c r="U891" s="386">
        <f>F891/T891</f>
      </c>
      <c r="V891" s="378">
        <f>(F891+500)/T891</f>
      </c>
      <c r="W891" s="436">
        <v>2268</v>
      </c>
      <c r="X891" s="378">
        <f>W891/T891</f>
      </c>
      <c r="Y891" s="385">
        <f>T891/R891</f>
      </c>
      <c r="Z891" s="378">
        <f>W891/F891</f>
      </c>
      <c r="AA891" s="378">
        <f>W891/(F891+500)</f>
      </c>
      <c r="AB891" s="432">
        <v>0</v>
      </c>
      <c r="AC891" s="432">
        <v>0</v>
      </c>
      <c r="AD891" s="385">
        <f>AB891/T891</f>
      </c>
      <c r="AE891" s="378">
        <f>(W891-AC891)/(F891+500)</f>
      </c>
      <c r="AF891" s="378" t="s">
        <v>371</v>
      </c>
    </row>
    <row customHeight="true" ht="22.61904761904762" r="892">
      <c r="A892" s="419"/>
      <c r="B892" s="407"/>
      <c r="C892" s="420"/>
      <c r="D892" s="379" t="s">
        <v>372</v>
      </c>
      <c r="E892" s="382">
        <v>789.01</v>
      </c>
      <c r="F892" s="381"/>
      <c r="G892" s="382">
        <v>6330</v>
      </c>
      <c r="H892" s="382">
        <v>296</v>
      </c>
      <c r="I892" s="383">
        <f t="shared" si="153"/>
      </c>
      <c r="J892" s="368">
        <f t="shared" si="299"/>
      </c>
      <c r="K892" s="382">
        <v>13</v>
      </c>
      <c r="L892" s="368">
        <f t="shared" si="572"/>
      </c>
      <c r="M892" s="382">
        <v>1</v>
      </c>
      <c r="N892" s="384">
        <f t="shared" si="376"/>
      </c>
      <c r="O892" s="382">
        <v>0</v>
      </c>
      <c r="P892" s="384">
        <f t="shared" si="1055"/>
      </c>
      <c r="Q892" s="385"/>
      <c r="R892" s="432"/>
      <c r="S892" s="385"/>
      <c r="T892" s="432"/>
      <c r="U892" s="386"/>
      <c r="V892" s="378"/>
      <c r="W892" s="436"/>
      <c r="X892" s="378"/>
      <c r="Y892" s="385"/>
      <c r="Z892" s="378"/>
      <c r="AA892" s="378"/>
      <c r="AB892" s="432"/>
      <c r="AC892" s="432"/>
      <c r="AD892" s="385"/>
      <c r="AE892" s="378"/>
      <c r="AF892" s="421" t="s">
        <v>410</v>
      </c>
    </row>
    <row customHeight="true" ht="22.61904761904762" r="893">
      <c r="A893" s="419"/>
      <c r="B893" s="370" t="s">
        <v>378</v>
      </c>
      <c r="C893" s="370"/>
      <c r="D893" s="370"/>
      <c r="E893" s="366">
        <f>SUM(E883:E892)</f>
      </c>
      <c r="F893" s="366">
        <f>SUM(F883:F892)</f>
      </c>
      <c r="G893" s="366">
        <f>SUM(G883:G892)</f>
      </c>
      <c r="H893" s="366">
        <f>SUM(H883:H892)</f>
      </c>
      <c r="I893" s="371">
        <f t="shared" si="153"/>
      </c>
      <c r="J893" s="367">
        <f t="shared" si="299"/>
      </c>
      <c r="K893" s="366">
        <f>SUM(K883:K892)</f>
      </c>
      <c r="L893" s="367">
        <f t="shared" si="572"/>
      </c>
      <c r="M893" s="366">
        <f>SUM(M883:M892)</f>
      </c>
      <c r="N893" s="372">
        <f t="shared" si="376"/>
      </c>
      <c r="O893" s="366">
        <f>SUM(O883:O892)</f>
      </c>
      <c r="P893" s="372">
        <f t="shared" si="1055"/>
      </c>
      <c r="Q893" s="373">
        <f>M893/O893</f>
      </c>
      <c r="R893" s="366">
        <f>SUM(R883:R892)</f>
      </c>
      <c r="S893" s="373">
        <f>(O893+O893)/(K893+K893)</f>
      </c>
      <c r="T893" s="366">
        <f>SUM(T883:T892)</f>
      </c>
      <c r="U893" s="374">
        <f t="shared" ref="U893:U894" si="87">F893/T893</f>
      </c>
      <c r="V893" s="375">
        <f>(F893+5*500)/T893</f>
      </c>
      <c r="W893" s="367">
        <f>SUM(W883:W892)</f>
      </c>
      <c r="X893" s="376">
        <f t="shared" ref="X893:X894" si="721">W893/T893</f>
      </c>
      <c r="Y893" s="373">
        <f t="shared" ref="Y893:Y894" si="855">T893/R893</f>
      </c>
      <c r="Z893" s="375">
        <f t="shared" ref="Z893:Z894" si="989">W893/F893</f>
      </c>
      <c r="AA893" s="375">
        <f>W893/(F893+COUNT(W883:W892)*500)</f>
      </c>
      <c r="AB893" s="366">
        <f>SUM(AB883:AB892)</f>
      </c>
      <c r="AC893" s="366">
        <f>SUM(AC883:AC892)</f>
      </c>
      <c r="AD893" s="373">
        <f t="shared" ref="AD893:AD894" si="506">AB893/T893</f>
      </c>
      <c r="AE893" s="377">
        <f>(W893-AC893)/(F893+COUNT(W883:W892))</f>
      </c>
      <c r="AF893" s="378"/>
    </row>
    <row customHeight="true" ht="22.61904761904762" r="894">
      <c r="A894" s="419"/>
      <c r="B894" s="407" t="s">
        <v>386</v>
      </c>
      <c r="C894" s="420" t="s">
        <v>369</v>
      </c>
      <c r="D894" s="379" t="s">
        <v>370</v>
      </c>
      <c r="E894" s="382">
        <v>150.41</v>
      </c>
      <c r="F894" s="381">
        <f>E894+E895</f>
      </c>
      <c r="G894" s="382">
        <v>696</v>
      </c>
      <c r="H894" s="382">
        <v>47</v>
      </c>
      <c r="I894" s="383">
        <f t="shared" si="153"/>
      </c>
      <c r="J894" s="368">
        <f t="shared" si="299"/>
      </c>
      <c r="K894" s="382">
        <v>3</v>
      </c>
      <c r="L894" s="368">
        <f t="shared" si="572"/>
      </c>
      <c r="M894" s="382">
        <v>1</v>
      </c>
      <c r="N894" s="384">
        <f t="shared" si="376"/>
      </c>
      <c r="O894" s="382">
        <v>0</v>
      </c>
      <c r="P894" s="384">
        <f t="shared" si="1055"/>
      </c>
      <c r="Q894" s="385">
        <f>(M894+M895)/(O894+O895)</f>
      </c>
      <c r="R894" s="432">
        <v>4</v>
      </c>
      <c r="S894" s="385">
        <f>(O894+O895)/(K894+K895)</f>
      </c>
      <c r="T894" s="432">
        <v>1</v>
      </c>
      <c r="U894" s="386">
        <f t="shared" si="87"/>
      </c>
      <c r="V894" s="378">
        <f>(F894+500)/T894</f>
      </c>
      <c r="W894" s="436">
        <v>444</v>
      </c>
      <c r="X894" s="378">
        <f t="shared" si="721"/>
      </c>
      <c r="Y894" s="385">
        <f t="shared" si="855"/>
      </c>
      <c r="Z894" s="378">
        <f t="shared" si="989"/>
      </c>
      <c r="AA894" s="378">
        <f>W894/(F894+500)</f>
      </c>
      <c r="AB894" s="432">
        <v>0</v>
      </c>
      <c r="AC894" s="432">
        <v>0</v>
      </c>
      <c r="AD894" s="385">
        <f t="shared" si="506"/>
      </c>
      <c r="AE894" s="378">
        <f>(W894-AC894)/(F894+500)</f>
      </c>
      <c r="AF894" s="378" t="s">
        <v>387</v>
      </c>
    </row>
    <row customHeight="true" ht="22.61904761904762" r="895">
      <c r="A895" s="419"/>
      <c r="B895" s="407"/>
      <c r="C895" s="420"/>
      <c r="D895" s="379" t="s">
        <v>372</v>
      </c>
      <c r="E895" s="382">
        <v>472.95</v>
      </c>
      <c r="F895" s="381"/>
      <c r="G895" s="382">
        <v>4567</v>
      </c>
      <c r="H895" s="382">
        <v>166</v>
      </c>
      <c r="I895" s="383">
        <f t="shared" si="153"/>
      </c>
      <c r="J895" s="368">
        <f t="shared" si="299"/>
      </c>
      <c r="K895" s="382">
        <v>12</v>
      </c>
      <c r="L895" s="368">
        <f t="shared" si="572"/>
      </c>
      <c r="M895" s="382">
        <v>0</v>
      </c>
      <c r="N895" s="384">
        <f t="shared" si="376"/>
      </c>
      <c r="O895" s="382">
        <v>0</v>
      </c>
      <c r="P895" s="384">
        <f t="shared" si="1055"/>
      </c>
      <c r="Q895" s="385"/>
      <c r="R895" s="432"/>
      <c r="S895" s="385"/>
      <c r="T895" s="432"/>
      <c r="U895" s="386"/>
      <c r="V895" s="378"/>
      <c r="W895" s="436"/>
      <c r="X895" s="378"/>
      <c r="Y895" s="385"/>
      <c r="Z895" s="378"/>
      <c r="AA895" s="378"/>
      <c r="AB895" s="432"/>
      <c r="AC895" s="432"/>
      <c r="AD895" s="385"/>
      <c r="AE895" s="378"/>
      <c r="AF895" s="421" t="s">
        <v>403</v>
      </c>
    </row>
    <row customHeight="true" ht="22.61904761904762" r="896">
      <c r="A896" s="419"/>
      <c r="B896" s="407" t="s">
        <v>389</v>
      </c>
      <c r="C896" s="420" t="s">
        <v>369</v>
      </c>
      <c r="D896" s="379" t="s">
        <v>370</v>
      </c>
      <c r="E896" s="382">
        <v>104.97</v>
      </c>
      <c r="F896" s="381">
        <f>E896+E897</f>
      </c>
      <c r="G896" s="382">
        <v>626</v>
      </c>
      <c r="H896" s="382">
        <v>27</v>
      </c>
      <c r="I896" s="383">
        <f t="shared" si="153"/>
      </c>
      <c r="J896" s="383">
        <f t="shared" ref="J896:J897" si="200">I896/H896</f>
      </c>
      <c r="K896" s="382">
        <v>0</v>
      </c>
      <c r="L896" s="368">
        <f t="shared" si="572"/>
      </c>
      <c r="M896" s="382">
        <v>0</v>
      </c>
      <c r="N896" s="384">
        <f t="shared" si="376"/>
      </c>
      <c r="O896" s="382">
        <v>0</v>
      </c>
      <c r="P896" s="384">
        <f t="shared" si="1055"/>
      </c>
      <c r="Q896" s="385">
        <f>(M896+M897)/(O896+O897)</f>
      </c>
      <c r="R896" s="432">
        <v>0</v>
      </c>
      <c r="S896" s="385">
        <f>(O896+O897)/(K896+K897)</f>
      </c>
      <c r="T896" s="432">
        <v>0</v>
      </c>
      <c r="U896" s="386">
        <f>F896/T896</f>
      </c>
      <c r="V896" s="378">
        <f>(F896+500)/T896</f>
      </c>
      <c r="W896" s="436">
        <v>0</v>
      </c>
      <c r="X896" s="378">
        <f>W896/T896</f>
      </c>
      <c r="Y896" s="385">
        <f>T896/R896</f>
      </c>
      <c r="Z896" s="378">
        <f>W896/F896</f>
      </c>
      <c r="AA896" s="378">
        <f>W896/(F896+500)</f>
      </c>
      <c r="AB896" s="432">
        <v>0</v>
      </c>
      <c r="AC896" s="434">
        <v>0</v>
      </c>
      <c r="AD896" s="385">
        <f>AB896/T896</f>
      </c>
      <c r="AE896" s="378">
        <f>(W896-AC896)/(F896+500)</f>
      </c>
      <c r="AF896" s="378" t="s">
        <v>387</v>
      </c>
    </row>
    <row customHeight="true" ht="22.61904761904762" r="897">
      <c r="A897" s="419"/>
      <c r="B897" s="407"/>
      <c r="C897" s="420"/>
      <c r="D897" s="379" t="s">
        <v>372</v>
      </c>
      <c r="E897" s="382">
        <v>370.84</v>
      </c>
      <c r="F897" s="381"/>
      <c r="G897" s="382">
        <v>4066</v>
      </c>
      <c r="H897" s="382">
        <v>157</v>
      </c>
      <c r="I897" s="383">
        <f t="shared" si="153"/>
      </c>
      <c r="J897" s="383">
        <f t="shared" si="200"/>
      </c>
      <c r="K897" s="382">
        <v>6</v>
      </c>
      <c r="L897" s="368">
        <f t="shared" si="572"/>
      </c>
      <c r="M897" s="382">
        <v>0</v>
      </c>
      <c r="N897" s="384">
        <f t="shared" si="376"/>
      </c>
      <c r="O897" s="382">
        <v>0</v>
      </c>
      <c r="P897" s="384">
        <f t="shared" si="1055"/>
      </c>
      <c r="Q897" s="385"/>
      <c r="R897" s="432"/>
      <c r="S897" s="385"/>
      <c r="T897" s="432"/>
      <c r="U897" s="386"/>
      <c r="V897" s="378"/>
      <c r="W897" s="436"/>
      <c r="X897" s="378"/>
      <c r="Y897" s="385"/>
      <c r="Z897" s="378"/>
      <c r="AA897" s="378"/>
      <c r="AB897" s="432"/>
      <c r="AC897" s="434"/>
      <c r="AD897" s="385"/>
      <c r="AE897" s="378"/>
      <c r="AF897" s="421" t="s">
        <v>403</v>
      </c>
    </row>
    <row customHeight="true" ht="22.61904761904762" r="898">
      <c r="A898" s="419"/>
      <c r="B898" s="407" t="s">
        <v>390</v>
      </c>
      <c r="C898" s="420" t="s">
        <v>369</v>
      </c>
      <c r="D898" s="379" t="s">
        <v>370</v>
      </c>
      <c r="E898" s="382">
        <v>101.25</v>
      </c>
      <c r="F898" s="381">
        <f>E898+E899</f>
      </c>
      <c r="G898" s="382">
        <v>558</v>
      </c>
      <c r="H898" s="382">
        <v>20</v>
      </c>
      <c r="I898" s="383">
        <f t="shared" si="153"/>
      </c>
      <c r="J898" s="368">
        <f t="shared" ref="J898:J899" si="300">(E898/G898)*1000</f>
      </c>
      <c r="K898" s="382">
        <v>0</v>
      </c>
      <c r="L898" s="368">
        <f t="shared" si="572"/>
      </c>
      <c r="M898" s="382">
        <v>0</v>
      </c>
      <c r="N898" s="384">
        <f t="shared" si="376"/>
      </c>
      <c r="O898" s="382">
        <v>0</v>
      </c>
      <c r="P898" s="384">
        <f t="shared" si="1055"/>
      </c>
      <c r="Q898" s="385">
        <f>(M898+M899)/(O898+O899)</f>
      </c>
      <c r="R898" s="432">
        <v>0</v>
      </c>
      <c r="S898" s="385">
        <f>(O898+O899)/(K898+K899)</f>
      </c>
      <c r="T898" s="432">
        <v>0</v>
      </c>
      <c r="U898" s="386">
        <f>F898/T898</f>
      </c>
      <c r="V898" s="378">
        <f>(F898+500)/T898</f>
      </c>
      <c r="W898" s="436">
        <v>0</v>
      </c>
      <c r="X898" s="378">
        <f>W898/T898</f>
      </c>
      <c r="Y898" s="385">
        <f>T898/R898</f>
      </c>
      <c r="Z898" s="378">
        <f>W898/F898</f>
      </c>
      <c r="AA898" s="378">
        <f>W898/(F898+500)</f>
      </c>
      <c r="AB898" s="432">
        <v>0</v>
      </c>
      <c r="AC898" s="432">
        <v>0</v>
      </c>
      <c r="AD898" s="385">
        <f>AB898/T898</f>
      </c>
      <c r="AE898" s="378">
        <f>(W898-AC898)/(F898+500)</f>
      </c>
      <c r="AF898" s="378" t="s">
        <v>387</v>
      </c>
    </row>
    <row customHeight="true" ht="22.61904761904762" r="899">
      <c r="A899" s="419"/>
      <c r="B899" s="407"/>
      <c r="C899" s="420"/>
      <c r="D899" s="379" t="s">
        <v>372</v>
      </c>
      <c r="E899" s="382">
        <v>297.07</v>
      </c>
      <c r="F899" s="381"/>
      <c r="G899" s="382">
        <v>2800</v>
      </c>
      <c r="H899" s="382">
        <v>127</v>
      </c>
      <c r="I899" s="383">
        <f t="shared" si="153"/>
      </c>
      <c r="J899" s="368">
        <f t="shared" si="300"/>
      </c>
      <c r="K899" s="382">
        <v>5</v>
      </c>
      <c r="L899" s="368">
        <f t="shared" si="572"/>
      </c>
      <c r="M899" s="382">
        <v>0</v>
      </c>
      <c r="N899" s="384">
        <f t="shared" si="376"/>
      </c>
      <c r="O899" s="382">
        <v>0</v>
      </c>
      <c r="P899" s="384">
        <f t="shared" si="1055"/>
      </c>
      <c r="Q899" s="385"/>
      <c r="R899" s="432"/>
      <c r="S899" s="385"/>
      <c r="T899" s="432"/>
      <c r="U899" s="386"/>
      <c r="V899" s="378"/>
      <c r="W899" s="436"/>
      <c r="X899" s="378"/>
      <c r="Y899" s="385"/>
      <c r="Z899" s="378"/>
      <c r="AA899" s="378"/>
      <c r="AB899" s="432"/>
      <c r="AC899" s="432"/>
      <c r="AD899" s="385"/>
      <c r="AE899" s="378"/>
      <c r="AF899" s="421" t="s">
        <v>403</v>
      </c>
    </row>
    <row customHeight="true" ht="22.61904761904762" r="900">
      <c r="A900" s="419"/>
      <c r="B900" s="407" t="s">
        <v>392</v>
      </c>
      <c r="C900" s="420" t="s">
        <v>369</v>
      </c>
      <c r="D900" s="379" t="s">
        <v>370</v>
      </c>
      <c r="E900" s="382">
        <v>68.21</v>
      </c>
      <c r="F900" s="381">
        <f>E900+E901</f>
      </c>
      <c r="G900" s="382">
        <v>517</v>
      </c>
      <c r="H900" s="382">
        <v>37</v>
      </c>
      <c r="I900" s="383">
        <f t="shared" si="153"/>
      </c>
      <c r="J900" s="383">
        <f t="shared" ref="J900:J901" si="201">I900/H900</f>
      </c>
      <c r="K900" s="382">
        <v>1</v>
      </c>
      <c r="L900" s="368">
        <f t="shared" si="572"/>
      </c>
      <c r="M900" s="382">
        <v>1</v>
      </c>
      <c r="N900" s="384">
        <f t="shared" si="376"/>
      </c>
      <c r="O900" s="382">
        <v>0</v>
      </c>
      <c r="P900" s="384">
        <f t="shared" si="1055"/>
      </c>
      <c r="Q900" s="385">
        <f>(M900+M901)/(O900+O901)</f>
      </c>
      <c r="R900" s="432">
        <v>2</v>
      </c>
      <c r="S900" s="385">
        <f>(O900+O901)/(K900+K901)</f>
      </c>
      <c r="T900" s="432">
        <v>1</v>
      </c>
      <c r="U900" s="386">
        <f>F900/T900</f>
      </c>
      <c r="V900" s="378">
        <f>(F900+500)/T900</f>
      </c>
      <c r="W900" s="436">
        <v>372</v>
      </c>
      <c r="X900" s="378">
        <f>W900/T900</f>
      </c>
      <c r="Y900" s="385">
        <f>T900/R900</f>
      </c>
      <c r="Z900" s="378">
        <f>W900/F900</f>
      </c>
      <c r="AA900" s="378">
        <f>W900/(F900+500)</f>
      </c>
      <c r="AB900" s="432">
        <v>1</v>
      </c>
      <c r="AC900" s="432">
        <v>372</v>
      </c>
      <c r="AD900" s="385">
        <f>AB900/T900</f>
      </c>
      <c r="AE900" s="378">
        <f>(W900-AC900)/(F900+500)</f>
      </c>
      <c r="AF900" s="378" t="s">
        <v>387</v>
      </c>
    </row>
    <row customHeight="true" ht="22.61904761904762" r="901">
      <c r="A901" s="419"/>
      <c r="B901" s="407"/>
      <c r="C901" s="420"/>
      <c r="D901" s="379" t="s">
        <v>372</v>
      </c>
      <c r="E901" s="382">
        <v>223.64</v>
      </c>
      <c r="F901" s="381"/>
      <c r="G901" s="382">
        <v>2305</v>
      </c>
      <c r="H901" s="382">
        <v>145</v>
      </c>
      <c r="I901" s="383">
        <f t="shared" si="153"/>
      </c>
      <c r="J901" s="383">
        <f t="shared" si="201"/>
      </c>
      <c r="K901" s="382">
        <v>3</v>
      </c>
      <c r="L901" s="368">
        <f t="shared" si="572"/>
      </c>
      <c r="M901" s="382">
        <v>0</v>
      </c>
      <c r="N901" s="384">
        <f t="shared" si="376"/>
      </c>
      <c r="O901" s="382">
        <v>0</v>
      </c>
      <c r="P901" s="384">
        <f t="shared" si="1055"/>
      </c>
      <c r="Q901" s="385"/>
      <c r="R901" s="432"/>
      <c r="S901" s="385"/>
      <c r="T901" s="432"/>
      <c r="U901" s="386"/>
      <c r="V901" s="378"/>
      <c r="W901" s="436"/>
      <c r="X901" s="378"/>
      <c r="Y901" s="385"/>
      <c r="Z901" s="378"/>
      <c r="AA901" s="378"/>
      <c r="AB901" s="432"/>
      <c r="AC901" s="432"/>
      <c r="AD901" s="385"/>
      <c r="AE901" s="378"/>
      <c r="AF901" s="421" t="s">
        <v>403</v>
      </c>
    </row>
    <row customHeight="true" ht="22.61904761904762" r="902">
      <c r="A902" s="419"/>
      <c r="B902" s="407" t="s">
        <v>393</v>
      </c>
      <c r="C902" s="420" t="s">
        <v>369</v>
      </c>
      <c r="D902" s="379" t="s">
        <v>370</v>
      </c>
      <c r="E902" s="382">
        <v>2.95</v>
      </c>
      <c r="F902" s="381">
        <f>E902+E903</f>
      </c>
      <c r="G902" s="382">
        <v>177</v>
      </c>
      <c r="H902" s="382">
        <v>29</v>
      </c>
      <c r="I902" s="383">
        <f t="shared" si="153"/>
      </c>
      <c r="J902" s="368">
        <f t="shared" ref="J902:J914" si="301">(E902/G902)*1000</f>
      </c>
      <c r="K902" s="382">
        <v>0</v>
      </c>
      <c r="L902" s="368">
        <f t="shared" si="572"/>
      </c>
      <c r="M902" s="382">
        <v>0</v>
      </c>
      <c r="N902" s="384">
        <f t="shared" si="376"/>
      </c>
      <c r="O902" s="382">
        <v>0</v>
      </c>
      <c r="P902" s="384">
        <f t="shared" si="1055"/>
      </c>
      <c r="Q902" s="385">
        <f>(M902+M903)/(O902+O903)</f>
      </c>
      <c r="R902" s="432">
        <v>0</v>
      </c>
      <c r="S902" s="385">
        <f>(O902+O903)/(K902+K903)</f>
      </c>
      <c r="T902" s="432">
        <v>0</v>
      </c>
      <c r="U902" s="386">
        <f>F902/T902</f>
      </c>
      <c r="V902" s="378">
        <f>(F902+500)/T902</f>
      </c>
      <c r="W902" s="436">
        <v>0</v>
      </c>
      <c r="X902" s="378">
        <f>W902/T902</f>
      </c>
      <c r="Y902" s="385">
        <f>T902/R902</f>
      </c>
      <c r="Z902" s="378">
        <f>W902/F902</f>
      </c>
      <c r="AA902" s="378">
        <f>W902/(F902+500)</f>
      </c>
      <c r="AB902" s="432">
        <v>0</v>
      </c>
      <c r="AC902" s="432">
        <v>0</v>
      </c>
      <c r="AD902" s="385">
        <f>AB902/T902</f>
      </c>
      <c r="AE902" s="378">
        <f>(W902-AC902)/(F902+500)</f>
      </c>
      <c r="AF902" s="378" t="s">
        <v>387</v>
      </c>
    </row>
    <row customHeight="true" ht="22.61904761904762" r="903">
      <c r="A903" s="419"/>
      <c r="B903" s="407"/>
      <c r="C903" s="420"/>
      <c r="D903" s="379" t="s">
        <v>372</v>
      </c>
      <c r="E903" s="382">
        <v>411.61</v>
      </c>
      <c r="F903" s="381"/>
      <c r="G903" s="382">
        <v>3718</v>
      </c>
      <c r="H903" s="382">
        <v>164</v>
      </c>
      <c r="I903" s="383">
        <f t="shared" si="153"/>
      </c>
      <c r="J903" s="368">
        <f t="shared" si="301"/>
      </c>
      <c r="K903" s="382">
        <v>9</v>
      </c>
      <c r="L903" s="368">
        <f t="shared" si="572"/>
      </c>
      <c r="M903" s="382">
        <v>0</v>
      </c>
      <c r="N903" s="384">
        <f t="shared" si="376"/>
      </c>
      <c r="O903" s="382">
        <v>0</v>
      </c>
      <c r="P903" s="384">
        <f t="shared" si="1055"/>
      </c>
      <c r="Q903" s="385"/>
      <c r="R903" s="432"/>
      <c r="S903" s="385"/>
      <c r="T903" s="432"/>
      <c r="U903" s="386"/>
      <c r="V903" s="378"/>
      <c r="W903" s="436"/>
      <c r="X903" s="378"/>
      <c r="Y903" s="385"/>
      <c r="Z903" s="378"/>
      <c r="AA903" s="378"/>
      <c r="AB903" s="432"/>
      <c r="AC903" s="432"/>
      <c r="AD903" s="385"/>
      <c r="AE903" s="378"/>
      <c r="AF903" s="421" t="s">
        <v>403</v>
      </c>
    </row>
    <row customHeight="true" ht="22.61904761904762" r="904">
      <c r="A904" s="419"/>
      <c r="B904" s="370" t="s">
        <v>378</v>
      </c>
      <c r="C904" s="370"/>
      <c r="D904" s="370"/>
      <c r="E904" s="366">
        <f>SUM(E894:E903)</f>
      </c>
      <c r="F904" s="366">
        <f>SUM(F894:F903)</f>
      </c>
      <c r="G904" s="366">
        <f>SUM(G894:G903)</f>
      </c>
      <c r="H904" s="366">
        <f>SUM(H894:H903)</f>
      </c>
      <c r="I904" s="371">
        <f t="shared" si="153"/>
      </c>
      <c r="J904" s="367">
        <f t="shared" si="301"/>
      </c>
      <c r="K904" s="366">
        <f>SUM(K894:K903)</f>
      </c>
      <c r="L904" s="367">
        <f t="shared" si="572"/>
      </c>
      <c r="M904" s="366">
        <f>SUM(M894:M903)</f>
      </c>
      <c r="N904" s="372">
        <f t="shared" si="376"/>
      </c>
      <c r="O904" s="366">
        <f>SUM(O894:O903)</f>
      </c>
      <c r="P904" s="372">
        <f t="shared" si="1055"/>
      </c>
      <c r="Q904" s="373">
        <f>M904/O904</f>
      </c>
      <c r="R904" s="366">
        <f>SUM(R894:R903)</f>
      </c>
      <c r="S904" s="373">
        <f>(O904+O904)/(K904+K904)</f>
      </c>
      <c r="T904" s="366">
        <f>SUM(T894:T903)</f>
      </c>
      <c r="U904" s="374">
        <f t="shared" ref="U904:U905" si="88">F904/T904</f>
      </c>
      <c r="V904" s="375">
        <f>(F904+5*500)/T904</f>
      </c>
      <c r="W904" s="367">
        <f>SUM(W894:W903)</f>
      </c>
      <c r="X904" s="376">
        <f t="shared" ref="X904:X905" si="722">W904/T904</f>
      </c>
      <c r="Y904" s="373">
        <f t="shared" ref="Y904:Y905" si="856">T904/R904</f>
      </c>
      <c r="Z904" s="375">
        <f t="shared" ref="Z904:Z905" si="990">W904/F904</f>
      </c>
      <c r="AA904" s="375">
        <f>W904/(F904+COUNT(W894:W903)*500)</f>
      </c>
      <c r="AB904" s="366">
        <f>SUM(AB894:AB903)</f>
      </c>
      <c r="AC904" s="366">
        <f>SUM(AC894:AC903)</f>
      </c>
      <c r="AD904" s="373">
        <f t="shared" ref="AD904:AD905" si="507">AB904/T904</f>
      </c>
      <c r="AE904" s="377">
        <f>(W904-AC904)/(F904+COUNT(W894:W903)*500)</f>
      </c>
      <c r="AF904" s="378"/>
    </row>
    <row customHeight="true" ht="22.61904761904762" r="905">
      <c r="A905" s="419"/>
      <c r="B905" s="422" t="s">
        <v>394</v>
      </c>
      <c r="C905" s="420" t="s">
        <v>396</v>
      </c>
      <c r="D905" s="379" t="s">
        <v>370</v>
      </c>
      <c r="E905" s="382">
        <v>1.54</v>
      </c>
      <c r="F905" s="381">
        <f>E905+E906</f>
      </c>
      <c r="G905" s="382">
        <v>254</v>
      </c>
      <c r="H905" s="382">
        <v>68</v>
      </c>
      <c r="I905" s="383">
        <f t="shared" si="153"/>
      </c>
      <c r="J905" s="368">
        <f t="shared" si="301"/>
      </c>
      <c r="K905" s="382">
        <v>0</v>
      </c>
      <c r="L905" s="368">
        <f t="shared" si="572"/>
      </c>
      <c r="M905" s="382">
        <v>0</v>
      </c>
      <c r="N905" s="384">
        <f t="shared" si="376"/>
      </c>
      <c r="O905" s="382">
        <v>0</v>
      </c>
      <c r="P905" s="384">
        <f t="shared" si="1055"/>
      </c>
      <c r="Q905" s="385">
        <f>(M905+M906)/(O905+O906)</f>
      </c>
      <c r="R905" s="432">
        <v>2</v>
      </c>
      <c r="S905" s="385">
        <f>(O905+O906)/(K905+K906)</f>
      </c>
      <c r="T905" s="432">
        <v>1</v>
      </c>
      <c r="U905" s="386">
        <f t="shared" si="88"/>
      </c>
      <c r="V905" s="378">
        <f>(F905+500)/T905</f>
      </c>
      <c r="W905" s="436">
        <v>1344</v>
      </c>
      <c r="X905" s="378">
        <f t="shared" si="722"/>
      </c>
      <c r="Y905" s="385">
        <f t="shared" si="856"/>
      </c>
      <c r="Z905" s="378">
        <f t="shared" si="990"/>
      </c>
      <c r="AA905" s="378">
        <f>W905/(F905+500)</f>
      </c>
      <c r="AB905" s="432">
        <v>0</v>
      </c>
      <c r="AC905" s="432">
        <v>0</v>
      </c>
      <c r="AD905" s="385">
        <f t="shared" si="507"/>
      </c>
      <c r="AE905" s="378">
        <f>(W905-AC905)/(F905+500)</f>
      </c>
      <c r="AF905" s="378" t="s">
        <v>387</v>
      </c>
    </row>
    <row customHeight="true" ht="22.61904761904762" r="906">
      <c r="A906" s="419"/>
      <c r="B906" s="422"/>
      <c r="C906" s="420"/>
      <c r="D906" s="379" t="s">
        <v>372</v>
      </c>
      <c r="E906" s="382">
        <v>565.86</v>
      </c>
      <c r="F906" s="381"/>
      <c r="G906" s="382">
        <v>5476</v>
      </c>
      <c r="H906" s="382">
        <v>246</v>
      </c>
      <c r="I906" s="383">
        <f t="shared" si="153"/>
      </c>
      <c r="J906" s="368">
        <f t="shared" si="301"/>
      </c>
      <c r="K906" s="382">
        <v>17</v>
      </c>
      <c r="L906" s="368">
        <f t="shared" si="572"/>
      </c>
      <c r="M906" s="382">
        <v>1</v>
      </c>
      <c r="N906" s="384">
        <f t="shared" si="376"/>
      </c>
      <c r="O906" s="382">
        <v>0</v>
      </c>
      <c r="P906" s="384">
        <f t="shared" si="1055"/>
      </c>
      <c r="Q906" s="385"/>
      <c r="R906" s="432"/>
      <c r="S906" s="385"/>
      <c r="T906" s="432"/>
      <c r="U906" s="386"/>
      <c r="V906" s="378"/>
      <c r="W906" s="436"/>
      <c r="X906" s="378"/>
      <c r="Y906" s="385"/>
      <c r="Z906" s="378"/>
      <c r="AA906" s="378"/>
      <c r="AB906" s="432"/>
      <c r="AC906" s="432"/>
      <c r="AD906" s="385"/>
      <c r="AE906" s="378"/>
      <c r="AF906" s="421" t="s">
        <v>403</v>
      </c>
    </row>
    <row customHeight="true" ht="22.61904761904762" r="907">
      <c r="A907" s="419"/>
      <c r="B907" s="422" t="s">
        <v>395</v>
      </c>
      <c r="C907" s="420" t="s">
        <v>396</v>
      </c>
      <c r="D907" s="379" t="s">
        <v>370</v>
      </c>
      <c r="E907" s="382">
        <v>145.82</v>
      </c>
      <c r="F907" s="381">
        <f>E907+E908</f>
      </c>
      <c r="G907" s="382">
        <v>788</v>
      </c>
      <c r="H907" s="382">
        <v>87</v>
      </c>
      <c r="I907" s="383">
        <f t="shared" si="153"/>
      </c>
      <c r="J907" s="368">
        <f t="shared" si="301"/>
      </c>
      <c r="K907" s="382">
        <v>1</v>
      </c>
      <c r="L907" s="368">
        <f t="shared" si="572"/>
      </c>
      <c r="M907" s="382">
        <v>1</v>
      </c>
      <c r="N907" s="384">
        <f t="shared" si="376"/>
      </c>
      <c r="O907" s="382">
        <v>0</v>
      </c>
      <c r="P907" s="384">
        <f t="shared" si="1055"/>
      </c>
      <c r="Q907" s="385">
        <f>(M907+M908)/(O907+O908)</f>
      </c>
      <c r="R907" s="432">
        <v>5</v>
      </c>
      <c r="S907" s="385">
        <f>(O907+O908)/(K907+K908)</f>
      </c>
      <c r="T907" s="432">
        <v>3</v>
      </c>
      <c r="U907" s="386">
        <f>F907/T907</f>
      </c>
      <c r="V907" s="378">
        <f>(F907+500)/T907</f>
      </c>
      <c r="W907" s="436">
        <v>2580</v>
      </c>
      <c r="X907" s="378">
        <f>W907/T907</f>
      </c>
      <c r="Y907" s="385">
        <f>T907/R907</f>
      </c>
      <c r="Z907" s="378">
        <f>W907/F907</f>
      </c>
      <c r="AA907" s="378">
        <f>W907/(F907+500)</f>
      </c>
      <c r="AB907" s="432">
        <v>0</v>
      </c>
      <c r="AC907" s="432">
        <v>0</v>
      </c>
      <c r="AD907" s="385">
        <f>AB907/T907</f>
      </c>
      <c r="AE907" s="378">
        <f>(W907-AC907)/(F907+500)</f>
      </c>
      <c r="AF907" s="378" t="s">
        <v>387</v>
      </c>
    </row>
    <row customHeight="true" ht="22.61904761904762" r="908">
      <c r="A908" s="419"/>
      <c r="B908" s="422"/>
      <c r="C908" s="420"/>
      <c r="D908" s="379" t="s">
        <v>372</v>
      </c>
      <c r="E908" s="382">
        <v>1612.28</v>
      </c>
      <c r="F908" s="381"/>
      <c r="G908" s="382">
        <v>14504</v>
      </c>
      <c r="H908" s="382">
        <v>887</v>
      </c>
      <c r="I908" s="383">
        <f t="shared" si="153"/>
      </c>
      <c r="J908" s="368">
        <f t="shared" si="301"/>
      </c>
      <c r="K908" s="382">
        <v>26</v>
      </c>
      <c r="L908" s="368">
        <f t="shared" si="572"/>
      </c>
      <c r="M908" s="382">
        <v>1</v>
      </c>
      <c r="N908" s="384">
        <f t="shared" si="376"/>
      </c>
      <c r="O908" s="382">
        <v>0</v>
      </c>
      <c r="P908" s="384">
        <f t="shared" si="1055"/>
      </c>
      <c r="Q908" s="385"/>
      <c r="R908" s="432"/>
      <c r="S908" s="385"/>
      <c r="T908" s="432"/>
      <c r="U908" s="386"/>
      <c r="V908" s="378"/>
      <c r="W908" s="436"/>
      <c r="X908" s="378"/>
      <c r="Y908" s="385"/>
      <c r="Z908" s="378"/>
      <c r="AA908" s="378"/>
      <c r="AB908" s="432"/>
      <c r="AC908" s="432"/>
      <c r="AD908" s="385"/>
      <c r="AE908" s="378"/>
      <c r="AF908" s="421" t="s">
        <v>403</v>
      </c>
    </row>
    <row customHeight="true" ht="22.61904761904762" r="909">
      <c r="A909" s="419"/>
      <c r="B909" s="407" t="s">
        <v>397</v>
      </c>
      <c r="C909" s="420" t="s">
        <v>396</v>
      </c>
      <c r="D909" s="379" t="s">
        <v>370</v>
      </c>
      <c r="E909" s="382">
        <v>176.92</v>
      </c>
      <c r="F909" s="381">
        <f>E909+E910</f>
      </c>
      <c r="G909" s="382">
        <v>1098</v>
      </c>
      <c r="H909" s="382">
        <v>86</v>
      </c>
      <c r="I909" s="383">
        <f t="shared" si="153"/>
      </c>
      <c r="J909" s="368">
        <f t="shared" si="301"/>
      </c>
      <c r="K909" s="382">
        <v>1</v>
      </c>
      <c r="L909" s="368">
        <f t="shared" si="572"/>
      </c>
      <c r="M909" s="382">
        <v>0</v>
      </c>
      <c r="N909" s="384">
        <f t="shared" si="376"/>
      </c>
      <c r="O909" s="382">
        <v>0</v>
      </c>
      <c r="P909" s="384">
        <f t="shared" si="1055"/>
      </c>
      <c r="Q909" s="385">
        <f>(M909+M910)/(O909+O910)</f>
      </c>
      <c r="R909" s="432">
        <v>2</v>
      </c>
      <c r="S909" s="385">
        <f>(O909+O910)/(K909+K910)</f>
      </c>
      <c r="T909" s="432">
        <v>0</v>
      </c>
      <c r="U909" s="386">
        <f>F909/T909</f>
      </c>
      <c r="V909" s="378">
        <f>(F909+500)/T909</f>
      </c>
      <c r="W909" s="436">
        <v>0</v>
      </c>
      <c r="X909" s="378">
        <f>W909/T909</f>
      </c>
      <c r="Y909" s="385">
        <f>T909/R909</f>
      </c>
      <c r="Z909" s="378">
        <f>W909/F909</f>
      </c>
      <c r="AA909" s="378">
        <f>W909/(F909+500)</f>
      </c>
      <c r="AB909" s="432">
        <v>0</v>
      </c>
      <c r="AC909" s="432">
        <v>0</v>
      </c>
      <c r="AD909" s="385">
        <f>AB909/T909</f>
      </c>
      <c r="AE909" s="378">
        <f>(W909-AC909)/(F909+500)</f>
      </c>
      <c r="AF909" s="378" t="s">
        <v>387</v>
      </c>
    </row>
    <row customHeight="true" ht="22.61904761904762" r="910">
      <c r="A910" s="419"/>
      <c r="B910" s="407"/>
      <c r="C910" s="420"/>
      <c r="D910" s="379" t="s">
        <v>372</v>
      </c>
      <c r="E910" s="382">
        <v>1631.49</v>
      </c>
      <c r="F910" s="381"/>
      <c r="G910" s="382">
        <v>16655</v>
      </c>
      <c r="H910" s="382">
        <v>1146</v>
      </c>
      <c r="I910" s="383">
        <f t="shared" si="153"/>
      </c>
      <c r="J910" s="368">
        <f t="shared" si="301"/>
      </c>
      <c r="K910" s="382">
        <v>43</v>
      </c>
      <c r="L910" s="368">
        <f t="shared" si="572"/>
      </c>
      <c r="M910" s="382">
        <v>1</v>
      </c>
      <c r="N910" s="384">
        <f t="shared" si="376"/>
      </c>
      <c r="O910" s="382">
        <v>0</v>
      </c>
      <c r="P910" s="384">
        <f t="shared" si="1055"/>
      </c>
      <c r="Q910" s="385"/>
      <c r="R910" s="432"/>
      <c r="S910" s="385"/>
      <c r="T910" s="432"/>
      <c r="U910" s="386"/>
      <c r="V910" s="378"/>
      <c r="W910" s="436"/>
      <c r="X910" s="378"/>
      <c r="Y910" s="385"/>
      <c r="Z910" s="378"/>
      <c r="AA910" s="378"/>
      <c r="AB910" s="432"/>
      <c r="AC910" s="432"/>
      <c r="AD910" s="385"/>
      <c r="AE910" s="378"/>
      <c r="AF910" s="421" t="s">
        <v>403</v>
      </c>
    </row>
    <row customHeight="true" ht="22.61904761904762" r="911">
      <c r="A911" s="419"/>
      <c r="B911" s="407" t="s">
        <v>398</v>
      </c>
      <c r="C911" s="420" t="s">
        <v>396</v>
      </c>
      <c r="D911" s="379" t="s">
        <v>370</v>
      </c>
      <c r="E911" s="382">
        <v>105</v>
      </c>
      <c r="F911" s="381">
        <f>E911+E912</f>
      </c>
      <c r="G911" s="382">
        <v>651</v>
      </c>
      <c r="H911" s="382">
        <v>79</v>
      </c>
      <c r="I911" s="383">
        <f t="shared" si="153"/>
      </c>
      <c r="J911" s="368">
        <f t="shared" si="301"/>
      </c>
      <c r="K911" s="382">
        <v>3</v>
      </c>
      <c r="L911" s="368">
        <f t="shared" si="572"/>
      </c>
      <c r="M911" s="382">
        <v>1</v>
      </c>
      <c r="N911" s="384">
        <f t="shared" si="376"/>
      </c>
      <c r="O911" s="382">
        <v>0</v>
      </c>
      <c r="P911" s="384">
        <f t="shared" si="1055"/>
      </c>
      <c r="Q911" s="385">
        <f>(M911+M912)/(O911+O912)</f>
      </c>
      <c r="R911" s="432">
        <v>9</v>
      </c>
      <c r="S911" s="385">
        <f>(O911+O912)/(K911+K912)</f>
      </c>
      <c r="T911" s="432">
        <v>1</v>
      </c>
      <c r="U911" s="386">
        <f>F911/T911</f>
      </c>
      <c r="V911" s="378">
        <f>(F911+500)/T911</f>
      </c>
      <c r="W911" s="386">
        <v>1344</v>
      </c>
      <c r="X911" s="378">
        <f>W911/T911</f>
      </c>
      <c r="Y911" s="385">
        <f>T911/R911</f>
      </c>
      <c r="Z911" s="378">
        <f>W911/F911</f>
      </c>
      <c r="AA911" s="378">
        <f>W911/(F911+500)</f>
      </c>
      <c r="AB911" s="432">
        <v>0</v>
      </c>
      <c r="AC911" s="432">
        <v>0</v>
      </c>
      <c r="AD911" s="385">
        <f>AB911/T911</f>
      </c>
      <c r="AE911" s="378">
        <f>(W911-AC911)/(F911+500)</f>
      </c>
      <c r="AF911" s="378" t="s">
        <v>387</v>
      </c>
    </row>
    <row customHeight="true" ht="22.61904761904762" r="912">
      <c r="A912" s="419"/>
      <c r="B912" s="407"/>
      <c r="C912" s="420"/>
      <c r="D912" s="379" t="s">
        <v>372</v>
      </c>
      <c r="E912" s="382">
        <v>866.18</v>
      </c>
      <c r="F912" s="381"/>
      <c r="G912" s="382">
        <v>10312</v>
      </c>
      <c r="H912" s="382">
        <v>605</v>
      </c>
      <c r="I912" s="383">
        <f t="shared" si="153"/>
      </c>
      <c r="J912" s="368">
        <f t="shared" si="301"/>
      </c>
      <c r="K912" s="382">
        <v>33</v>
      </c>
      <c r="L912" s="368">
        <f t="shared" si="572"/>
      </c>
      <c r="M912" s="382">
        <v>0</v>
      </c>
      <c r="N912" s="384">
        <f t="shared" si="376"/>
      </c>
      <c r="O912" s="382">
        <v>0</v>
      </c>
      <c r="P912" s="384">
        <f t="shared" si="1055"/>
      </c>
      <c r="Q912" s="385"/>
      <c r="R912" s="432"/>
      <c r="S912" s="385"/>
      <c r="T912" s="432"/>
      <c r="U912" s="386"/>
      <c r="V912" s="378"/>
      <c r="W912" s="386"/>
      <c r="X912" s="378"/>
      <c r="Y912" s="385"/>
      <c r="Z912" s="378"/>
      <c r="AA912" s="378"/>
      <c r="AB912" s="432"/>
      <c r="AC912" s="432"/>
      <c r="AD912" s="385"/>
      <c r="AE912" s="378"/>
      <c r="AF912" s="421" t="s">
        <v>403</v>
      </c>
    </row>
    <row customHeight="true" ht="22.61904761904762" r="913">
      <c r="A913" s="419"/>
      <c r="B913" s="422" t="s">
        <v>399</v>
      </c>
      <c r="C913" s="420" t="s">
        <v>396</v>
      </c>
      <c r="D913" s="379" t="s">
        <v>370</v>
      </c>
      <c r="E913" s="382">
        <v>69.4</v>
      </c>
      <c r="F913" s="381">
        <f>E913+E914</f>
      </c>
      <c r="G913" s="382">
        <v>273</v>
      </c>
      <c r="H913" s="382">
        <v>39</v>
      </c>
      <c r="I913" s="383">
        <f t="shared" si="153"/>
      </c>
      <c r="J913" s="368">
        <f t="shared" si="301"/>
      </c>
      <c r="K913" s="382">
        <v>1</v>
      </c>
      <c r="L913" s="368">
        <f t="shared" si="572"/>
      </c>
      <c r="M913" s="382">
        <v>1</v>
      </c>
      <c r="N913" s="384">
        <f t="shared" si="376"/>
      </c>
      <c r="O913" s="382">
        <v>0</v>
      </c>
      <c r="P913" s="384">
        <f t="shared" si="1055"/>
      </c>
      <c r="Q913" s="385">
        <f>(M913+M914)/(O913+O914)</f>
      </c>
      <c r="R913" s="432">
        <v>3</v>
      </c>
      <c r="S913" s="385">
        <f>(O913+O914)/(K913+K914)</f>
      </c>
      <c r="T913" s="432">
        <v>0</v>
      </c>
      <c r="U913" s="386">
        <f>F913/T913</f>
      </c>
      <c r="V913" s="378">
        <f>(F913+500)/T913</f>
      </c>
      <c r="W913" s="436">
        <v>0</v>
      </c>
      <c r="X913" s="378">
        <f>W913/T913</f>
      </c>
      <c r="Y913" s="385">
        <f>T913/R913</f>
      </c>
      <c r="Z913" s="378">
        <f>W913/F913</f>
      </c>
      <c r="AA913" s="378">
        <f>W913/(F913+500)</f>
      </c>
      <c r="AB913" s="432">
        <v>0</v>
      </c>
      <c r="AC913" s="432">
        <v>0</v>
      </c>
      <c r="AD913" s="385">
        <f>AB913/T913</f>
      </c>
      <c r="AE913" s="378">
        <f>(W913-AC913)/(F913+500)</f>
      </c>
      <c r="AF913" s="378" t="s">
        <v>387</v>
      </c>
    </row>
    <row customHeight="true" ht="22.61904761904762" r="914">
      <c r="A914" s="419"/>
      <c r="B914" s="422"/>
      <c r="C914" s="420"/>
      <c r="D914" s="379" t="s">
        <v>372</v>
      </c>
      <c r="E914" s="382">
        <v>413.46</v>
      </c>
      <c r="F914" s="381"/>
      <c r="G914" s="382">
        <v>5292</v>
      </c>
      <c r="H914" s="382">
        <v>269</v>
      </c>
      <c r="I914" s="383">
        <f t="shared" si="153"/>
      </c>
      <c r="J914" s="368">
        <f t="shared" si="301"/>
      </c>
      <c r="K914" s="382">
        <v>12</v>
      </c>
      <c r="L914" s="368">
        <f t="shared" si="572"/>
      </c>
      <c r="M914" s="382">
        <v>0</v>
      </c>
      <c r="N914" s="384">
        <f t="shared" si="376"/>
      </c>
      <c r="O914" s="382">
        <v>0</v>
      </c>
      <c r="P914" s="384">
        <f t="shared" si="1055"/>
      </c>
      <c r="Q914" s="385"/>
      <c r="R914" s="432"/>
      <c r="S914" s="385"/>
      <c r="T914" s="432"/>
      <c r="U914" s="386"/>
      <c r="V914" s="378"/>
      <c r="W914" s="436"/>
      <c r="X914" s="378"/>
      <c r="Y914" s="385"/>
      <c r="Z914" s="378"/>
      <c r="AA914" s="378"/>
      <c r="AB914" s="432"/>
      <c r="AC914" s="432"/>
      <c r="AD914" s="385"/>
      <c r="AE914" s="378"/>
      <c r="AF914" s="421" t="s">
        <v>403</v>
      </c>
    </row>
    <row customHeight="true" ht="22.61904761904762" r="915">
      <c r="A915" s="419"/>
      <c r="B915" s="370" t="s">
        <v>378</v>
      </c>
      <c r="C915" s="370"/>
      <c r="D915" s="370"/>
      <c r="E915" s="366">
        <f>SUM(E905:E914)</f>
      </c>
      <c r="F915" s="366">
        <f>SUM(F905:F914)</f>
      </c>
      <c r="G915" s="366">
        <f>SUM(G905:G914)</f>
      </c>
      <c r="H915" s="366">
        <f>SUM(H905:H914)</f>
      </c>
      <c r="I915" s="371">
        <f t="shared" si="153"/>
      </c>
      <c r="J915" s="367">
        <f>SUM(I914:G912)</f>
      </c>
      <c r="K915" s="366">
        <f>SUM(K905:K914)</f>
      </c>
      <c r="L915" s="367">
        <f t="shared" si="572"/>
      </c>
      <c r="M915" s="366">
        <f>SUM(M905:M914)</f>
      </c>
      <c r="N915" s="372">
        <f t="shared" si="376"/>
      </c>
      <c r="O915" s="366">
        <f>SUM(O905:O914)</f>
      </c>
      <c r="P915" s="372">
        <f t="shared" si="1055"/>
      </c>
      <c r="Q915" s="373">
        <f t="shared" ref="Q915:Q916" si="407">M915/O915</f>
      </c>
      <c r="R915" s="366">
        <f>SUM(R905:R914)</f>
      </c>
      <c r="S915" s="373">
        <f t="shared" ref="S915:S916" si="1086">(O915+O915)/(K915+K915)</f>
      </c>
      <c r="T915" s="366">
        <f>SUM(T905:T914)</f>
      </c>
      <c r="U915" s="374">
        <f t="shared" ref="U915:U916" si="89">F915/T915</f>
      </c>
      <c r="V915" s="375">
        <f>(F915+5*500)/T915</f>
      </c>
      <c r="W915" s="367">
        <f>SUM(W905:W914)</f>
      </c>
      <c r="X915" s="376">
        <f t="shared" ref="X915:X916" si="723">W915/T915</f>
      </c>
      <c r="Y915" s="373">
        <f t="shared" ref="Y915:Y916" si="857">T915/R915</f>
      </c>
      <c r="Z915" s="375">
        <f t="shared" ref="Z915:Z916" si="991">W915/F915</f>
      </c>
      <c r="AA915" s="375">
        <f>W915/(F915+COUNT(W905:W914)*500)</f>
      </c>
      <c r="AB915" s="366">
        <f>SUM(AB905:AB914)</f>
      </c>
      <c r="AC915" s="366">
        <f>SUM(AC905:AC914)</f>
      </c>
      <c r="AD915" s="373">
        <f t="shared" ref="AD915:AD916" si="508">AB915/T915</f>
      </c>
      <c r="AE915" s="377">
        <f>(W915-AC915)/(F915+COUNT(W905:W914)*500)</f>
      </c>
      <c r="AF915" s="378"/>
    </row>
    <row customHeight="true" ht="22.61904761904762" r="916">
      <c r="A916" s="419"/>
      <c r="B916" s="411" t="s">
        <v>400</v>
      </c>
      <c r="C916" s="411"/>
      <c r="D916" s="411"/>
      <c r="E916" s="418">
        <f>SUM(E882)+E893+E904+E915</f>
      </c>
      <c r="F916" s="418">
        <f>SUM(F882)+F893+F904+F915</f>
      </c>
      <c r="G916" s="418">
        <f>SUM(G882)+G893+G904+G915</f>
      </c>
      <c r="H916" s="418">
        <f>SUM(H882)+H893+H904+H915</f>
      </c>
      <c r="I916" s="413">
        <f t="shared" si="153"/>
      </c>
      <c r="J916" s="414">
        <f>(E916/G916)*1000</f>
      </c>
      <c r="K916" s="437">
        <f>SUM(K882)+K893+K904+K915</f>
      </c>
      <c r="L916" s="414">
        <f t="shared" si="572"/>
      </c>
      <c r="M916" s="437">
        <f>SUM(M882)+M893+M904+M915</f>
      </c>
      <c r="N916" s="415">
        <f t="shared" si="376"/>
      </c>
      <c r="O916" s="437">
        <f>SUM(O882)+O893+O904+O915</f>
      </c>
      <c r="P916" s="415">
        <f t="shared" si="1055"/>
      </c>
      <c r="Q916" s="416">
        <f t="shared" si="407"/>
      </c>
      <c r="R916" s="437">
        <f>SUM(R882)+R893+R904+R915</f>
      </c>
      <c r="S916" s="416">
        <f t="shared" si="1086"/>
      </c>
      <c r="T916" s="437">
        <f>SUM(T882)+T893+T904+T915</f>
      </c>
      <c r="U916" s="417">
        <f t="shared" si="89"/>
      </c>
      <c r="V916" s="418">
        <f>(F916+4*500)/T916</f>
      </c>
      <c r="W916" s="417">
        <f>SUM(W882)+W893+W904+W915</f>
      </c>
      <c r="X916" s="418">
        <f t="shared" si="723"/>
      </c>
      <c r="Y916" s="416">
        <f t="shared" si="857"/>
      </c>
      <c r="Z916" s="418">
        <f t="shared" si="991"/>
      </c>
      <c r="AA916" s="418">
        <f>W916/(F916+COUNT(W872:W881,W883:W892,W894:W903,W905:W914)*500)</f>
      </c>
      <c r="AB916" s="437">
        <f>SUM(AB882)+AB893+AB904+AB915</f>
      </c>
      <c r="AC916" s="437">
        <f>SUM(AC882)+AC893+AC904+AC915</f>
      </c>
      <c r="AD916" s="416">
        <f t="shared" si="508"/>
      </c>
      <c r="AE916" s="418">
        <f>(W916-AC916)/(F916+COUNT(,W872:W881,W883:W888,W894:W901,W905:W914)*500)</f>
      </c>
      <c r="AF916" s="378"/>
    </row>
    <row customHeight="true" ht="22.61904761904762" r="917">
      <c r="A917" s="424" t="s">
        <v>335</v>
      </c>
      <c r="B917" s="424" t="s">
        <v>336</v>
      </c>
      <c r="C917" s="424" t="s">
        <v>337</v>
      </c>
      <c r="D917" s="424" t="s">
        <v>338</v>
      </c>
      <c r="E917" s="424" t="s">
        <v>339</v>
      </c>
      <c r="F917" s="424" t="s">
        <v>340</v>
      </c>
      <c r="G917" s="424" t="s">
        <v>341</v>
      </c>
      <c r="H917" s="424" t="s">
        <v>342</v>
      </c>
      <c r="I917" s="425" t="s">
        <v>343</v>
      </c>
      <c r="J917" s="426" t="s">
        <v>344</v>
      </c>
      <c r="K917" s="424" t="s">
        <v>345</v>
      </c>
      <c r="L917" s="426" t="s">
        <v>346</v>
      </c>
      <c r="M917" s="424" t="s">
        <v>347</v>
      </c>
      <c r="N917" s="427" t="s">
        <v>348</v>
      </c>
      <c r="O917" s="424" t="s">
        <v>349</v>
      </c>
      <c r="P917" s="427" t="s">
        <v>350</v>
      </c>
      <c r="Q917" s="425" t="s">
        <v>351</v>
      </c>
      <c r="R917" s="428" t="s">
        <v>352</v>
      </c>
      <c r="S917" s="429" t="s">
        <v>353</v>
      </c>
      <c r="T917" s="428" t="s">
        <v>354</v>
      </c>
      <c r="U917" s="430" t="s">
        <v>355</v>
      </c>
      <c r="V917" s="431" t="s">
        <v>356</v>
      </c>
      <c r="W917" s="430" t="s">
        <v>357</v>
      </c>
      <c r="X917" s="431" t="s">
        <v>358</v>
      </c>
      <c r="Y917" s="429" t="s">
        <v>359</v>
      </c>
      <c r="Z917" s="431" t="s">
        <v>360</v>
      </c>
      <c r="AA917" s="431" t="s">
        <v>361</v>
      </c>
      <c r="AB917" s="431" t="s">
        <v>362</v>
      </c>
      <c r="AC917" s="428" t="s">
        <v>363</v>
      </c>
      <c r="AD917" s="429" t="s">
        <v>364</v>
      </c>
      <c r="AE917" s="431" t="s">
        <v>365</v>
      </c>
      <c r="AF917" s="431" t="s">
        <v>366</v>
      </c>
    </row>
    <row customHeight="true" ht="22.61904761904762" r="918">
      <c r="A918" s="419" t="s">
        <v>428</v>
      </c>
      <c r="B918" s="422" t="s">
        <v>413</v>
      </c>
      <c r="C918" s="420" t="s">
        <v>420</v>
      </c>
      <c r="D918" s="379" t="s">
        <v>370</v>
      </c>
      <c r="E918" s="382">
        <v>47.48</v>
      </c>
      <c r="F918" s="381">
        <f>E918+E919</f>
      </c>
      <c r="G918" s="382">
        <v>253</v>
      </c>
      <c r="H918" s="382">
        <v>31</v>
      </c>
      <c r="I918" s="383">
        <f t="shared" ref="I918:I962" si="154">H918/G918</f>
      </c>
      <c r="J918" s="368">
        <f t="shared" ref="J918:J921" si="302">(E918/G918)*1000</f>
      </c>
      <c r="K918" s="382">
        <v>1</v>
      </c>
      <c r="L918" s="368">
        <f t="shared" ref="L918:L962" si="573">E918/K918</f>
      </c>
      <c r="M918" s="382">
        <v>0</v>
      </c>
      <c r="N918" s="384">
        <f t="shared" ref="N918:N962" si="377">E918/M918</f>
      </c>
      <c r="O918" s="382">
        <v>0</v>
      </c>
      <c r="P918" s="384">
        <f t="shared" ref="P918:P962" si="1056">E918/O918</f>
      </c>
      <c r="Q918" s="385">
        <f>(M918+M919)/(O918+O919)</f>
      </c>
      <c r="R918" s="432">
        <v>3</v>
      </c>
      <c r="S918" s="385">
        <f>(O918+O919)/(K918+K919)</f>
      </c>
      <c r="T918" s="432">
        <v>1</v>
      </c>
      <c r="U918" s="386">
        <f>F918/T918</f>
      </c>
      <c r="V918" s="378">
        <f>(F918+500)/T918</f>
      </c>
      <c r="W918" s="436">
        <v>456</v>
      </c>
      <c r="X918" s="378">
        <f>W918/T918</f>
      </c>
      <c r="Y918" s="385">
        <f>T918/R918</f>
      </c>
      <c r="Z918" s="378">
        <f>W918/F918</f>
      </c>
      <c r="AA918" s="378">
        <f>W918/(F918+500)</f>
      </c>
      <c r="AB918" s="432">
        <v>0</v>
      </c>
      <c r="AC918" s="432">
        <v>0</v>
      </c>
      <c r="AD918" s="385">
        <f>AB918/T918</f>
      </c>
      <c r="AE918" s="378">
        <f>(W918-AC918)/(F918+500)</f>
      </c>
      <c r="AF918" s="378" t="s">
        <v>371</v>
      </c>
    </row>
    <row customHeight="true" ht="22.61904761904762" r="919">
      <c r="A919" s="419"/>
      <c r="B919" s="422"/>
      <c r="C919" s="420"/>
      <c r="D919" s="379" t="s">
        <v>372</v>
      </c>
      <c r="E919" s="382">
        <v>735.05</v>
      </c>
      <c r="F919" s="381"/>
      <c r="G919" s="382">
        <v>7594</v>
      </c>
      <c r="H919" s="382">
        <v>463</v>
      </c>
      <c r="I919" s="383">
        <f t="shared" si="154"/>
      </c>
      <c r="J919" s="368">
        <f t="shared" si="302"/>
      </c>
      <c r="K919" s="382">
        <v>18</v>
      </c>
      <c r="L919" s="368">
        <f t="shared" si="573"/>
      </c>
      <c r="M919" s="382">
        <v>0</v>
      </c>
      <c r="N919" s="384">
        <f t="shared" si="377"/>
      </c>
      <c r="O919" s="382">
        <v>0</v>
      </c>
      <c r="P919" s="384">
        <f t="shared" si="1056"/>
      </c>
      <c r="Q919" s="385"/>
      <c r="R919" s="432"/>
      <c r="S919" s="385"/>
      <c r="T919" s="432"/>
      <c r="U919" s="386"/>
      <c r="V919" s="378"/>
      <c r="W919" s="436"/>
      <c r="X919" s="378"/>
      <c r="Y919" s="385"/>
      <c r="Z919" s="378"/>
      <c r="AA919" s="378"/>
      <c r="AB919" s="432"/>
      <c r="AC919" s="432"/>
      <c r="AD919" s="385"/>
      <c r="AE919" s="378"/>
      <c r="AF919" s="421" t="s">
        <v>410</v>
      </c>
    </row>
    <row customHeight="true" ht="22.61904761904762" r="920">
      <c r="A920" s="419"/>
      <c r="B920" s="422" t="s">
        <v>414</v>
      </c>
      <c r="C920" s="420" t="s">
        <v>420</v>
      </c>
      <c r="D920" s="379" t="s">
        <v>370</v>
      </c>
      <c r="E920" s="440">
        <v>89.52</v>
      </c>
      <c r="F920" s="381">
        <f>E920+E921</f>
      </c>
      <c r="G920" s="382">
        <v>481</v>
      </c>
      <c r="H920" s="382">
        <v>63</v>
      </c>
      <c r="I920" s="383">
        <f t="shared" si="154"/>
      </c>
      <c r="J920" s="368">
        <f t="shared" si="302"/>
      </c>
      <c r="K920" s="382">
        <v>3</v>
      </c>
      <c r="L920" s="368">
        <f t="shared" si="573"/>
      </c>
      <c r="M920" s="382">
        <v>0</v>
      </c>
      <c r="N920" s="384">
        <f t="shared" si="377"/>
      </c>
      <c r="O920" s="382">
        <v>0</v>
      </c>
      <c r="P920" s="384">
        <f t="shared" si="1056"/>
      </c>
      <c r="Q920" s="385">
        <f>(M920+M921)/(O920+O921)</f>
      </c>
      <c r="R920" s="432">
        <v>7</v>
      </c>
      <c r="S920" s="385">
        <f>(O920+O921)/(K920+K921)</f>
      </c>
      <c r="T920" s="432">
        <v>4</v>
      </c>
      <c r="U920" s="386">
        <f>F920/T920</f>
      </c>
      <c r="V920" s="378">
        <f>(F920+500)/T920</f>
      </c>
      <c r="W920" s="436">
        <v>3713.1</v>
      </c>
      <c r="X920" s="378">
        <f>W920/T920</f>
      </c>
      <c r="Y920" s="385">
        <f>T920/R920</f>
      </c>
      <c r="Z920" s="378">
        <f>W920/F920</f>
      </c>
      <c r="AA920" s="378">
        <f>W920/(F920+500)</f>
      </c>
      <c r="AB920" s="432">
        <v>0</v>
      </c>
      <c r="AC920" s="432">
        <v>0</v>
      </c>
      <c r="AD920" s="385">
        <f>AB920/T920</f>
      </c>
      <c r="AE920" s="378">
        <f>(W920-AC920)/(F920+500)</f>
      </c>
      <c r="AF920" s="378" t="s">
        <v>371</v>
      </c>
    </row>
    <row customHeight="true" ht="22.61904761904762" r="921">
      <c r="A921" s="419"/>
      <c r="B921" s="422"/>
      <c r="C921" s="420"/>
      <c r="D921" s="379" t="s">
        <v>372</v>
      </c>
      <c r="E921" s="440">
        <v>861.07</v>
      </c>
      <c r="F921" s="381"/>
      <c r="G921" s="382">
        <v>9020</v>
      </c>
      <c r="H921" s="382">
        <v>399</v>
      </c>
      <c r="I921" s="383">
        <f t="shared" si="154"/>
      </c>
      <c r="J921" s="368">
        <f t="shared" si="302"/>
      </c>
      <c r="K921" s="382">
        <v>23</v>
      </c>
      <c r="L921" s="368">
        <f t="shared" si="573"/>
      </c>
      <c r="M921" s="382">
        <v>4</v>
      </c>
      <c r="N921" s="384">
        <f t="shared" si="377"/>
      </c>
      <c r="O921" s="382">
        <v>0</v>
      </c>
      <c r="P921" s="384">
        <f t="shared" si="1056"/>
      </c>
      <c r="Q921" s="385"/>
      <c r="R921" s="432"/>
      <c r="S921" s="385"/>
      <c r="T921" s="432"/>
      <c r="U921" s="386"/>
      <c r="V921" s="378"/>
      <c r="W921" s="436"/>
      <c r="X921" s="378"/>
      <c r="Y921" s="385"/>
      <c r="Z921" s="378"/>
      <c r="AA921" s="378"/>
      <c r="AB921" s="432"/>
      <c r="AC921" s="432"/>
      <c r="AD921" s="385"/>
      <c r="AE921" s="378"/>
      <c r="AF921" s="421" t="s">
        <v>410</v>
      </c>
    </row>
    <row customHeight="true" ht="22.61904761904762" r="922">
      <c r="A922" s="419"/>
      <c r="B922" s="422" t="s">
        <v>375</v>
      </c>
      <c r="C922" s="420" t="s">
        <v>420</v>
      </c>
      <c r="D922" s="379" t="s">
        <v>370</v>
      </c>
      <c r="E922" s="382">
        <v>58.67</v>
      </c>
      <c r="F922" s="381">
        <f>E922+E923</f>
      </c>
      <c r="G922" s="382">
        <v>488</v>
      </c>
      <c r="H922" s="382">
        <v>49</v>
      </c>
      <c r="I922" s="383">
        <f t="shared" si="154"/>
      </c>
      <c r="J922" s="383">
        <f t="shared" ref="J922:J925" si="202">I922/H922</f>
      </c>
      <c r="K922" s="382">
        <v>0</v>
      </c>
      <c r="L922" s="368">
        <f t="shared" si="573"/>
      </c>
      <c r="M922" s="382">
        <v>1</v>
      </c>
      <c r="N922" s="384">
        <f t="shared" si="377"/>
      </c>
      <c r="O922" s="382">
        <v>0</v>
      </c>
      <c r="P922" s="384">
        <f t="shared" si="1056"/>
      </c>
      <c r="Q922" s="385">
        <f>(M922+M923)/(O922+O923)</f>
      </c>
      <c r="R922" s="432">
        <v>2</v>
      </c>
      <c r="S922" s="385">
        <f>(O922+O923)/(K922+K923)</f>
      </c>
      <c r="T922" s="432">
        <v>2</v>
      </c>
      <c r="U922" s="386">
        <f>F922/T922</f>
      </c>
      <c r="V922" s="378">
        <f>(F922+500)/T922</f>
      </c>
      <c r="W922" s="436">
        <v>2280.9</v>
      </c>
      <c r="X922" s="378">
        <f>W922/T922</f>
      </c>
      <c r="Y922" s="385">
        <f>T922/R922</f>
      </c>
      <c r="Z922" s="378">
        <f>W922/F922</f>
      </c>
      <c r="AA922" s="378">
        <f>W922/(F922+500)</f>
      </c>
      <c r="AB922" s="432">
        <v>0</v>
      </c>
      <c r="AC922" s="432">
        <v>0</v>
      </c>
      <c r="AD922" s="385">
        <f>AB922/T922</f>
      </c>
      <c r="AE922" s="378">
        <f>(W922-AC922)/(F922+500)</f>
      </c>
      <c r="AF922" s="378" t="s">
        <v>371</v>
      </c>
    </row>
    <row customHeight="true" ht="22.61904761904762" r="923">
      <c r="A923" s="419"/>
      <c r="B923" s="422"/>
      <c r="C923" s="420"/>
      <c r="D923" s="379" t="s">
        <v>372</v>
      </c>
      <c r="E923" s="382">
        <v>735.19</v>
      </c>
      <c r="F923" s="381"/>
      <c r="G923" s="382">
        <v>7852</v>
      </c>
      <c r="H923" s="382">
        <v>262</v>
      </c>
      <c r="I923" s="383">
        <f t="shared" si="154"/>
      </c>
      <c r="J923" s="383">
        <f t="shared" si="202"/>
      </c>
      <c r="K923" s="382">
        <v>17</v>
      </c>
      <c r="L923" s="368">
        <f t="shared" si="573"/>
      </c>
      <c r="M923" s="382">
        <v>1</v>
      </c>
      <c r="N923" s="384">
        <f t="shared" si="377"/>
      </c>
      <c r="O923" s="382">
        <v>0</v>
      </c>
      <c r="P923" s="384">
        <f t="shared" si="1056"/>
      </c>
      <c r="Q923" s="385"/>
      <c r="R923" s="432"/>
      <c r="S923" s="385"/>
      <c r="T923" s="432"/>
      <c r="U923" s="386"/>
      <c r="V923" s="378"/>
      <c r="W923" s="436"/>
      <c r="X923" s="378"/>
      <c r="Y923" s="385"/>
      <c r="Z923" s="378"/>
      <c r="AA923" s="378"/>
      <c r="AB923" s="432"/>
      <c r="AC923" s="432"/>
      <c r="AD923" s="385"/>
      <c r="AE923" s="378"/>
      <c r="AF923" s="421" t="s">
        <v>410</v>
      </c>
    </row>
    <row customHeight="true" ht="22.61904761904762" r="924">
      <c r="A924" s="419"/>
      <c r="B924" s="422" t="s">
        <v>376</v>
      </c>
      <c r="C924" s="420" t="s">
        <v>420</v>
      </c>
      <c r="D924" s="379" t="s">
        <v>370</v>
      </c>
      <c r="E924" s="382">
        <v>134.18</v>
      </c>
      <c r="F924" s="381">
        <f>E924+E925</f>
      </c>
      <c r="G924" s="382">
        <v>605</v>
      </c>
      <c r="H924" s="382">
        <v>69</v>
      </c>
      <c r="I924" s="383">
        <f t="shared" si="154"/>
      </c>
      <c r="J924" s="383">
        <f t="shared" si="202"/>
      </c>
      <c r="K924" s="382">
        <v>3</v>
      </c>
      <c r="L924" s="368">
        <f t="shared" si="573"/>
      </c>
      <c r="M924" s="382">
        <v>0</v>
      </c>
      <c r="N924" s="384">
        <f t="shared" si="377"/>
      </c>
      <c r="O924" s="382">
        <v>0</v>
      </c>
      <c r="P924" s="384">
        <f t="shared" si="1056"/>
      </c>
      <c r="Q924" s="385">
        <f>(M924+M925)/(O924+O925)</f>
      </c>
      <c r="R924" s="432">
        <v>4</v>
      </c>
      <c r="S924" s="385">
        <f>(O924+O925)/(K924+K925)</f>
      </c>
      <c r="T924" s="432">
        <v>0</v>
      </c>
      <c r="U924" s="386">
        <f>F924/T924</f>
      </c>
      <c r="V924" s="378">
        <f>(F924+500)/T924</f>
      </c>
      <c r="W924" s="436">
        <v>0</v>
      </c>
      <c r="X924" s="378">
        <f>W924/T924</f>
      </c>
      <c r="Y924" s="385">
        <f>T924/R924</f>
      </c>
      <c r="Z924" s="378">
        <f>W924/F924</f>
      </c>
      <c r="AA924" s="378">
        <f>W924/(F924+500)</f>
      </c>
      <c r="AB924" s="432">
        <v>0</v>
      </c>
      <c r="AC924" s="432">
        <v>0</v>
      </c>
      <c r="AD924" s="385">
        <f>AB924/T924</f>
      </c>
      <c r="AE924" s="378">
        <f>(W924-AC924)/(F924+500)</f>
      </c>
      <c r="AF924" s="378" t="s">
        <v>371</v>
      </c>
    </row>
    <row customHeight="true" ht="22.61904761904762" r="925">
      <c r="A925" s="419"/>
      <c r="B925" s="422"/>
      <c r="C925" s="420"/>
      <c r="D925" s="379" t="s">
        <v>372</v>
      </c>
      <c r="E925" s="382">
        <v>1142</v>
      </c>
      <c r="F925" s="381"/>
      <c r="G925" s="382">
        <v>10003</v>
      </c>
      <c r="H925" s="382">
        <v>277</v>
      </c>
      <c r="I925" s="383">
        <f t="shared" si="154"/>
      </c>
      <c r="J925" s="383">
        <f t="shared" si="202"/>
      </c>
      <c r="K925" s="382">
        <v>17</v>
      </c>
      <c r="L925" s="368">
        <f t="shared" si="573"/>
      </c>
      <c r="M925" s="382">
        <v>1</v>
      </c>
      <c r="N925" s="384">
        <f t="shared" si="377"/>
      </c>
      <c r="O925" s="382">
        <v>0</v>
      </c>
      <c r="P925" s="384">
        <f t="shared" si="1056"/>
      </c>
      <c r="Q925" s="385"/>
      <c r="R925" s="432"/>
      <c r="S925" s="385"/>
      <c r="T925" s="432"/>
      <c r="U925" s="386"/>
      <c r="V925" s="378"/>
      <c r="W925" s="436"/>
      <c r="X925" s="378"/>
      <c r="Y925" s="385"/>
      <c r="Z925" s="378"/>
      <c r="AA925" s="378"/>
      <c r="AB925" s="432"/>
      <c r="AC925" s="432"/>
      <c r="AD925" s="385"/>
      <c r="AE925" s="378"/>
      <c r="AF925" s="421" t="s">
        <v>410</v>
      </c>
    </row>
    <row customHeight="true" ht="22.61904761904762" r="926">
      <c r="A926" s="419"/>
      <c r="B926" s="407" t="s">
        <v>377</v>
      </c>
      <c r="C926" s="420" t="s">
        <v>420</v>
      </c>
      <c r="D926" s="379" t="s">
        <v>370</v>
      </c>
      <c r="E926" s="440">
        <v>265.52</v>
      </c>
      <c r="F926" s="409">
        <f>E926+E927</f>
      </c>
      <c r="G926" s="382">
        <v>808</v>
      </c>
      <c r="H926" s="382">
        <v>61</v>
      </c>
      <c r="I926" s="383">
        <f t="shared" si="154"/>
      </c>
      <c r="J926" s="368">
        <f t="shared" ref="J926:J930" si="303">(E926/G926)*1000</f>
      </c>
      <c r="K926" s="382">
        <v>1</v>
      </c>
      <c r="L926" s="368">
        <f t="shared" si="573"/>
      </c>
      <c r="M926" s="382">
        <v>0</v>
      </c>
      <c r="N926" s="384">
        <f t="shared" si="377"/>
      </c>
      <c r="O926" s="382">
        <v>0</v>
      </c>
      <c r="P926" s="384">
        <f t="shared" si="1056"/>
      </c>
      <c r="Q926" s="385">
        <f>(M926+M927)/(O926+O927)</f>
      </c>
      <c r="R926" s="432">
        <v>4</v>
      </c>
      <c r="S926" s="385">
        <f>(O926+O927)/(K926+K927)</f>
      </c>
      <c r="T926" s="432">
        <v>0</v>
      </c>
      <c r="U926" s="386">
        <f>F926/T926</f>
      </c>
      <c r="V926" s="378">
        <f>(F926+500)/T926</f>
      </c>
      <c r="W926" s="436">
        <v>0</v>
      </c>
      <c r="X926" s="378">
        <f>W926/T926</f>
      </c>
      <c r="Y926" s="385">
        <f>T926/R926</f>
      </c>
      <c r="Z926" s="378">
        <f>W926/F926</f>
      </c>
      <c r="AA926" s="378">
        <f>W926/(F926+500)</f>
      </c>
      <c r="AB926" s="432">
        <v>0</v>
      </c>
      <c r="AC926" s="432">
        <v>0</v>
      </c>
      <c r="AD926" s="385">
        <f>AB926/T926</f>
      </c>
      <c r="AE926" s="378">
        <f>(W926-AC926)/(F926+500)</f>
      </c>
      <c r="AF926" s="378" t="s">
        <v>371</v>
      </c>
    </row>
    <row customHeight="true" ht="22.61904761904762" r="927">
      <c r="A927" s="419"/>
      <c r="B927" s="407"/>
      <c r="C927" s="420"/>
      <c r="D927" s="379" t="s">
        <v>372</v>
      </c>
      <c r="E927" s="440">
        <v>1982.58</v>
      </c>
      <c r="F927" s="409"/>
      <c r="G927" s="382">
        <v>19157</v>
      </c>
      <c r="H927" s="423">
        <v>398</v>
      </c>
      <c r="I927" s="383">
        <f t="shared" si="154"/>
      </c>
      <c r="J927" s="368">
        <f t="shared" si="303"/>
      </c>
      <c r="K927" s="382">
        <v>31</v>
      </c>
      <c r="L927" s="368">
        <f t="shared" si="573"/>
      </c>
      <c r="M927" s="382">
        <v>0</v>
      </c>
      <c r="N927" s="384">
        <f t="shared" si="377"/>
      </c>
      <c r="O927" s="382">
        <v>0</v>
      </c>
      <c r="P927" s="384">
        <f t="shared" si="1056"/>
      </c>
      <c r="Q927" s="385"/>
      <c r="R927" s="432"/>
      <c r="S927" s="385"/>
      <c r="T927" s="432"/>
      <c r="U927" s="386"/>
      <c r="V927" s="378"/>
      <c r="W927" s="436"/>
      <c r="X927" s="378"/>
      <c r="Y927" s="385"/>
      <c r="Z927" s="378"/>
      <c r="AA927" s="378"/>
      <c r="AB927" s="432"/>
      <c r="AC927" s="432"/>
      <c r="AD927" s="385"/>
      <c r="AE927" s="378"/>
      <c r="AF927" s="421" t="s">
        <v>410</v>
      </c>
    </row>
    <row customHeight="true" ht="22.61904761904762" r="928">
      <c r="A928" s="419"/>
      <c r="B928" s="370" t="s">
        <v>378</v>
      </c>
      <c r="C928" s="370"/>
      <c r="D928" s="370"/>
      <c r="E928" s="366">
        <f>SUM(E918:E927)</f>
      </c>
      <c r="F928" s="366">
        <f>SUM(F918:F927)</f>
      </c>
      <c r="G928" s="366">
        <f>SUM(G918:G927)</f>
      </c>
      <c r="H928" s="366">
        <f>SUM(H918:H927)</f>
      </c>
      <c r="I928" s="371">
        <f t="shared" si="154"/>
      </c>
      <c r="J928" s="367">
        <f t="shared" si="303"/>
      </c>
      <c r="K928" s="366">
        <f>SUM(K918:K927)</f>
      </c>
      <c r="L928" s="367">
        <f t="shared" si="573"/>
      </c>
      <c r="M928" s="366">
        <f>SUM(M918:M927)</f>
      </c>
      <c r="N928" s="372">
        <f t="shared" si="377"/>
      </c>
      <c r="O928" s="366">
        <f>SUM(O918:O927)</f>
      </c>
      <c r="P928" s="372">
        <f t="shared" si="1056"/>
      </c>
      <c r="Q928" s="373">
        <f>M928/O928</f>
      </c>
      <c r="R928" s="366">
        <f>SUM(R918:R927)</f>
      </c>
      <c r="S928" s="373">
        <f>(O928+O928)/(K928+K928)</f>
      </c>
      <c r="T928" s="366">
        <f>SUM(T918:T927)</f>
      </c>
      <c r="U928" s="374">
        <f t="shared" ref="U928:U929" si="90">F928/T928</f>
      </c>
      <c r="V928" s="375">
        <f>(F928+5*500)/T928</f>
      </c>
      <c r="W928" s="367">
        <f>SUM(W918:W927)</f>
      </c>
      <c r="X928" s="376">
        <f t="shared" ref="X928:X929" si="724">W928/T928</f>
      </c>
      <c r="Y928" s="373">
        <f t="shared" ref="Y928:Y929" si="858">T928/R928</f>
      </c>
      <c r="Z928" s="375">
        <f t="shared" ref="Z928:Z929" si="992">W928/F928</f>
      </c>
      <c r="AA928" s="375">
        <f>W928/(F928+COUNT(W918:W927)*500)</f>
      </c>
      <c r="AB928" s="366">
        <f>SUM(AB918:AB927)</f>
      </c>
      <c r="AC928" s="366">
        <f>SUM(AC918:AC927)</f>
      </c>
      <c r="AD928" s="373">
        <f t="shared" ref="AD928:AD929" si="509">AB928/T928</f>
      </c>
      <c r="AE928" s="377">
        <f>(W928-AC928)/(F928+COUNT(W918:W927)*500)</f>
      </c>
      <c r="AF928" s="378"/>
    </row>
    <row customHeight="true" ht="22.61904761904762" r="929">
      <c r="A929" s="419"/>
      <c r="B929" s="407" t="s">
        <v>379</v>
      </c>
      <c r="C929" s="420" t="s">
        <v>391</v>
      </c>
      <c r="D929" s="379" t="s">
        <v>370</v>
      </c>
      <c r="E929" s="440">
        <v>207.5</v>
      </c>
      <c r="F929" s="409">
        <f>E929+E930</f>
      </c>
      <c r="G929" s="382">
        <v>758</v>
      </c>
      <c r="H929" s="382">
        <v>52</v>
      </c>
      <c r="I929" s="383">
        <f t="shared" si="154"/>
      </c>
      <c r="J929" s="368">
        <f t="shared" si="303"/>
      </c>
      <c r="K929" s="382">
        <v>4</v>
      </c>
      <c r="L929" s="368">
        <f t="shared" si="573"/>
      </c>
      <c r="M929" s="382">
        <v>0</v>
      </c>
      <c r="N929" s="384">
        <f t="shared" si="377"/>
      </c>
      <c r="O929" s="382">
        <v>0</v>
      </c>
      <c r="P929" s="384">
        <f t="shared" si="1056"/>
      </c>
      <c r="Q929" s="385">
        <f>(M929+M930)/(O929+O930)</f>
      </c>
      <c r="R929" s="432">
        <v>6</v>
      </c>
      <c r="S929" s="385">
        <f>(O929+O930)/(K929+K930)</f>
      </c>
      <c r="T929" s="432">
        <v>2</v>
      </c>
      <c r="U929" s="386">
        <f t="shared" si="90"/>
      </c>
      <c r="V929" s="378">
        <f>(F929+500)/T929</f>
      </c>
      <c r="W929" s="436">
        <v>823.2</v>
      </c>
      <c r="X929" s="378">
        <f t="shared" si="724"/>
      </c>
      <c r="Y929" s="385">
        <f t="shared" si="858"/>
      </c>
      <c r="Z929" s="378">
        <f t="shared" si="992"/>
      </c>
      <c r="AA929" s="378">
        <f>W929/(F929+500)</f>
      </c>
      <c r="AB929" s="432">
        <v>0</v>
      </c>
      <c r="AC929" s="432">
        <v>0</v>
      </c>
      <c r="AD929" s="385">
        <f t="shared" si="509"/>
      </c>
      <c r="AE929" s="378">
        <f>(W929-AC929)/(F929+500)</f>
      </c>
      <c r="AF929" s="378" t="s">
        <v>371</v>
      </c>
    </row>
    <row customHeight="true" ht="22.61904761904762" r="930">
      <c r="A930" s="419"/>
      <c r="B930" s="407"/>
      <c r="C930" s="420"/>
      <c r="D930" s="379" t="s">
        <v>372</v>
      </c>
      <c r="E930" s="440">
        <v>1884.88</v>
      </c>
      <c r="F930" s="409"/>
      <c r="G930" s="382">
        <v>15235</v>
      </c>
      <c r="H930" s="423">
        <v>700</v>
      </c>
      <c r="I930" s="383">
        <f t="shared" si="154"/>
      </c>
      <c r="J930" s="368">
        <f t="shared" si="303"/>
      </c>
      <c r="K930" s="382">
        <v>27</v>
      </c>
      <c r="L930" s="368">
        <f t="shared" si="573"/>
      </c>
      <c r="M930" s="382">
        <v>2</v>
      </c>
      <c r="N930" s="384">
        <f t="shared" si="377"/>
      </c>
      <c r="O930" s="382">
        <v>0</v>
      </c>
      <c r="P930" s="384">
        <f t="shared" si="1056"/>
      </c>
      <c r="Q930" s="385"/>
      <c r="R930" s="432"/>
      <c r="S930" s="385"/>
      <c r="T930" s="432"/>
      <c r="U930" s="386"/>
      <c r="V930" s="378"/>
      <c r="W930" s="436"/>
      <c r="X930" s="378"/>
      <c r="Y930" s="385"/>
      <c r="Z930" s="378"/>
      <c r="AA930" s="378"/>
      <c r="AB930" s="432"/>
      <c r="AC930" s="432"/>
      <c r="AD930" s="385"/>
      <c r="AE930" s="378"/>
      <c r="AF930" s="421" t="s">
        <v>410</v>
      </c>
    </row>
    <row customHeight="true" ht="22.61904761904762" r="931">
      <c r="A931" s="419"/>
      <c r="B931" s="407" t="s">
        <v>381</v>
      </c>
      <c r="C931" s="420" t="s">
        <v>391</v>
      </c>
      <c r="D931" s="379" t="s">
        <v>370</v>
      </c>
      <c r="E931" s="382">
        <v>48.2</v>
      </c>
      <c r="F931" s="381">
        <f>E931+E932</f>
      </c>
      <c r="G931" s="382">
        <v>473</v>
      </c>
      <c r="H931" s="382">
        <v>81</v>
      </c>
      <c r="I931" s="383">
        <f t="shared" si="154"/>
      </c>
      <c r="J931" s="383">
        <f t="shared" ref="J931:J932" si="203">I931/H931</f>
      </c>
      <c r="K931" s="382">
        <v>0</v>
      </c>
      <c r="L931" s="368">
        <f t="shared" si="573"/>
      </c>
      <c r="M931" s="382">
        <v>0</v>
      </c>
      <c r="N931" s="384">
        <f t="shared" si="377"/>
      </c>
      <c r="O931" s="382">
        <v>0</v>
      </c>
      <c r="P931" s="384">
        <f t="shared" si="1056"/>
      </c>
      <c r="Q931" s="385">
        <f>(M931+M932)/(O931+O932)</f>
      </c>
      <c r="R931" s="432">
        <v>0</v>
      </c>
      <c r="S931" s="385">
        <f>(O931+O932)/(K931+K932)</f>
      </c>
      <c r="T931" s="432">
        <v>0</v>
      </c>
      <c r="U931" s="386">
        <f>F931/T931</f>
      </c>
      <c r="V931" s="378">
        <f>(F931+500)/T931</f>
      </c>
      <c r="W931" s="436">
        <v>0</v>
      </c>
      <c r="X931" s="378">
        <f>W931/T931</f>
      </c>
      <c r="Y931" s="385">
        <f>T931/R931</f>
      </c>
      <c r="Z931" s="378">
        <f>W931/F931</f>
      </c>
      <c r="AA931" s="378">
        <f>W931/(F931+500)</f>
      </c>
      <c r="AB931" s="432">
        <v>0</v>
      </c>
      <c r="AC931" s="432">
        <v>0</v>
      </c>
      <c r="AD931" s="385">
        <f>AB931/T931</f>
      </c>
      <c r="AE931" s="378">
        <f>(W931-AC931)/(F931+500)</f>
      </c>
      <c r="AF931" s="378" t="s">
        <v>371</v>
      </c>
    </row>
    <row customHeight="true" ht="22.61904761904762" r="932">
      <c r="A932" s="419"/>
      <c r="B932" s="407"/>
      <c r="C932" s="420"/>
      <c r="D932" s="379" t="s">
        <v>372</v>
      </c>
      <c r="E932" s="382">
        <v>131.81</v>
      </c>
      <c r="F932" s="381"/>
      <c r="G932" s="382">
        <v>1180</v>
      </c>
      <c r="H932" s="382">
        <v>109</v>
      </c>
      <c r="I932" s="383">
        <f t="shared" si="154"/>
      </c>
      <c r="J932" s="383">
        <f t="shared" si="203"/>
      </c>
      <c r="K932" s="382">
        <v>3</v>
      </c>
      <c r="L932" s="368">
        <f t="shared" si="573"/>
      </c>
      <c r="M932" s="382">
        <v>0</v>
      </c>
      <c r="N932" s="384">
        <f t="shared" si="377"/>
      </c>
      <c r="O932" s="382">
        <v>0</v>
      </c>
      <c r="P932" s="384">
        <f t="shared" si="1056"/>
      </c>
      <c r="Q932" s="385"/>
      <c r="R932" s="432"/>
      <c r="S932" s="385"/>
      <c r="T932" s="432"/>
      <c r="U932" s="386"/>
      <c r="V932" s="378"/>
      <c r="W932" s="436"/>
      <c r="X932" s="378"/>
      <c r="Y932" s="385"/>
      <c r="Z932" s="378"/>
      <c r="AA932" s="378"/>
      <c r="AB932" s="432"/>
      <c r="AC932" s="432"/>
      <c r="AD932" s="385"/>
      <c r="AE932" s="378"/>
      <c r="AF932" s="421" t="s">
        <v>410</v>
      </c>
    </row>
    <row customHeight="true" ht="22.61904761904762" r="933">
      <c r="A933" s="419"/>
      <c r="B933" s="407" t="s">
        <v>382</v>
      </c>
      <c r="C933" s="420" t="s">
        <v>391</v>
      </c>
      <c r="D933" s="379" t="s">
        <v>370</v>
      </c>
      <c r="E933" s="382">
        <v>86.18</v>
      </c>
      <c r="F933" s="381">
        <f>E933+E934</f>
      </c>
      <c r="G933" s="382">
        <v>958</v>
      </c>
      <c r="H933" s="382">
        <v>136</v>
      </c>
      <c r="I933" s="383">
        <f t="shared" si="154"/>
      </c>
      <c r="J933" s="368">
        <f t="shared" ref="J933:J941" si="304">(E933/G933)*1000</f>
      </c>
      <c r="K933" s="382">
        <v>0</v>
      </c>
      <c r="L933" s="368">
        <f t="shared" si="573"/>
      </c>
      <c r="M933" s="382">
        <v>0</v>
      </c>
      <c r="N933" s="384">
        <f t="shared" si="377"/>
      </c>
      <c r="O933" s="382">
        <v>0</v>
      </c>
      <c r="P933" s="384">
        <f t="shared" si="1056"/>
      </c>
      <c r="Q933" s="385">
        <f>(M933+M934)/(O933+O934)</f>
      </c>
      <c r="R933" s="432">
        <v>16</v>
      </c>
      <c r="S933" s="385">
        <f>(O933+O934)/(K933+K934)</f>
      </c>
      <c r="T933" s="432">
        <v>5</v>
      </c>
      <c r="U933" s="386">
        <f>F933/T933</f>
      </c>
      <c r="V933" s="378">
        <f>(F933+500)/T933</f>
      </c>
      <c r="W933" s="436">
        <v>9060</v>
      </c>
      <c r="X933" s="378">
        <f>W933/T933</f>
      </c>
      <c r="Y933" s="385">
        <f>T933/R933</f>
      </c>
      <c r="Z933" s="378">
        <f>W933/F933</f>
      </c>
      <c r="AA933" s="378">
        <f>W933/(F933+500)</f>
      </c>
      <c r="AB933" s="432">
        <v>1</v>
      </c>
      <c r="AC933" s="432">
        <v>1344</v>
      </c>
      <c r="AD933" s="385">
        <f>AB933/T933</f>
      </c>
      <c r="AE933" s="378">
        <f>(W933-AC933)/(F933+500)</f>
      </c>
      <c r="AF933" s="378" t="s">
        <v>371</v>
      </c>
    </row>
    <row customHeight="true" ht="22.61904761904762" r="934">
      <c r="A934" s="419"/>
      <c r="B934" s="407"/>
      <c r="C934" s="420"/>
      <c r="D934" s="379" t="s">
        <v>372</v>
      </c>
      <c r="E934" s="382">
        <v>2770.19</v>
      </c>
      <c r="F934" s="381"/>
      <c r="G934" s="382">
        <v>20769</v>
      </c>
      <c r="H934" s="382">
        <v>1028</v>
      </c>
      <c r="I934" s="383">
        <f t="shared" si="154"/>
      </c>
      <c r="J934" s="368">
        <f t="shared" si="304"/>
      </c>
      <c r="K934" s="382">
        <v>54</v>
      </c>
      <c r="L934" s="368">
        <f t="shared" si="573"/>
      </c>
      <c r="M934" s="382">
        <v>3</v>
      </c>
      <c r="N934" s="384">
        <f t="shared" si="377"/>
      </c>
      <c r="O934" s="382">
        <v>0</v>
      </c>
      <c r="P934" s="384">
        <f t="shared" si="1056"/>
      </c>
      <c r="Q934" s="385"/>
      <c r="R934" s="432"/>
      <c r="S934" s="385"/>
      <c r="T934" s="432"/>
      <c r="U934" s="386"/>
      <c r="V934" s="378"/>
      <c r="W934" s="436"/>
      <c r="X934" s="378"/>
      <c r="Y934" s="385"/>
      <c r="Z934" s="378"/>
      <c r="AA934" s="378"/>
      <c r="AB934" s="432"/>
      <c r="AC934" s="432"/>
      <c r="AD934" s="385"/>
      <c r="AE934" s="378"/>
      <c r="AF934" s="421" t="s">
        <v>410</v>
      </c>
    </row>
    <row customHeight="true" ht="22.61904761904762" r="935">
      <c r="A935" s="419"/>
      <c r="B935" s="407" t="s">
        <v>383</v>
      </c>
      <c r="C935" s="420" t="s">
        <v>391</v>
      </c>
      <c r="D935" s="379" t="s">
        <v>370</v>
      </c>
      <c r="E935" s="382">
        <v>134.1</v>
      </c>
      <c r="F935" s="381">
        <f>E935+E936</f>
      </c>
      <c r="G935" s="382">
        <v>1115</v>
      </c>
      <c r="H935" s="382">
        <v>114</v>
      </c>
      <c r="I935" s="383">
        <f t="shared" si="154"/>
      </c>
      <c r="J935" s="368">
        <f t="shared" si="304"/>
      </c>
      <c r="K935" s="382">
        <v>2</v>
      </c>
      <c r="L935" s="368">
        <f t="shared" si="573"/>
      </c>
      <c r="M935" s="382">
        <v>0</v>
      </c>
      <c r="N935" s="384">
        <f t="shared" si="377"/>
      </c>
      <c r="O935" s="382">
        <v>0</v>
      </c>
      <c r="P935" s="384">
        <f t="shared" si="1056"/>
      </c>
      <c r="Q935" s="385">
        <f>(M935+M936)/(O935+O936)</f>
      </c>
      <c r="R935" s="432">
        <v>4</v>
      </c>
      <c r="S935" s="385">
        <f>(O935+O936)/(K935+K936)</f>
      </c>
      <c r="T935" s="432">
        <v>2</v>
      </c>
      <c r="U935" s="386">
        <f>F935/T935</f>
      </c>
      <c r="V935" s="378">
        <f>(F935+500)/T935</f>
      </c>
      <c r="W935" s="436">
        <v>2688</v>
      </c>
      <c r="X935" s="378">
        <f>W935/T935</f>
      </c>
      <c r="Y935" s="385">
        <f>T935/R935</f>
      </c>
      <c r="Z935" s="378">
        <f>W935/F935</f>
      </c>
      <c r="AA935" s="378">
        <f>W935/(F935+500)</f>
      </c>
      <c r="AB935" s="432">
        <v>1</v>
      </c>
      <c r="AC935" s="432">
        <v>1344</v>
      </c>
      <c r="AD935" s="385">
        <f>AB935/T935</f>
      </c>
      <c r="AE935" s="378">
        <f>(W935-AC935)/(F935+500)</f>
      </c>
      <c r="AF935" s="378" t="s">
        <v>371</v>
      </c>
    </row>
    <row customHeight="true" ht="22.61904761904762" r="936">
      <c r="A936" s="419"/>
      <c r="B936" s="407"/>
      <c r="C936" s="420"/>
      <c r="D936" s="379" t="s">
        <v>372</v>
      </c>
      <c r="E936" s="382">
        <v>2481.04</v>
      </c>
      <c r="F936" s="381"/>
      <c r="G936" s="382">
        <v>15397</v>
      </c>
      <c r="H936" s="382">
        <v>874</v>
      </c>
      <c r="I936" s="383">
        <f t="shared" si="154"/>
      </c>
      <c r="J936" s="368">
        <f t="shared" si="304"/>
      </c>
      <c r="K936" s="382">
        <v>52</v>
      </c>
      <c r="L936" s="368">
        <f t="shared" si="573"/>
      </c>
      <c r="M936" s="382">
        <v>5</v>
      </c>
      <c r="N936" s="384">
        <f t="shared" si="377"/>
      </c>
      <c r="O936" s="382">
        <v>0</v>
      </c>
      <c r="P936" s="384">
        <f t="shared" si="1056"/>
      </c>
      <c r="Q936" s="385"/>
      <c r="R936" s="432"/>
      <c r="S936" s="385"/>
      <c r="T936" s="432"/>
      <c r="U936" s="386"/>
      <c r="V936" s="378"/>
      <c r="W936" s="436"/>
      <c r="X936" s="378"/>
      <c r="Y936" s="385"/>
      <c r="Z936" s="378"/>
      <c r="AA936" s="378"/>
      <c r="AB936" s="432"/>
      <c r="AC936" s="432"/>
      <c r="AD936" s="385"/>
      <c r="AE936" s="378"/>
      <c r="AF936" s="421" t="s">
        <v>403</v>
      </c>
    </row>
    <row customHeight="true" ht="22.61904761904762" r="937">
      <c r="A937" s="419"/>
      <c r="B937" s="407" t="s">
        <v>385</v>
      </c>
      <c r="C937" s="420" t="s">
        <v>391</v>
      </c>
      <c r="D937" s="379" t="s">
        <v>370</v>
      </c>
      <c r="E937" s="382">
        <v>195.17</v>
      </c>
      <c r="F937" s="381">
        <f>E937+E938</f>
      </c>
      <c r="G937" s="382">
        <v>1156</v>
      </c>
      <c r="H937" s="382">
        <v>129</v>
      </c>
      <c r="I937" s="383">
        <f t="shared" si="154"/>
      </c>
      <c r="J937" s="368">
        <f t="shared" si="304"/>
      </c>
      <c r="K937" s="382">
        <v>1</v>
      </c>
      <c r="L937" s="368">
        <f t="shared" si="573"/>
      </c>
      <c r="M937" s="382">
        <v>0</v>
      </c>
      <c r="N937" s="384">
        <f t="shared" si="377"/>
      </c>
      <c r="O937" s="382">
        <v>0</v>
      </c>
      <c r="P937" s="384">
        <f t="shared" si="1056"/>
      </c>
      <c r="Q937" s="385">
        <f>(M937+M938)/(O937+O938)</f>
      </c>
      <c r="R937" s="432">
        <v>4</v>
      </c>
      <c r="S937" s="385">
        <f>(O937+O938)/(K937+K938)</f>
      </c>
      <c r="T937" s="432">
        <v>0</v>
      </c>
      <c r="U937" s="386">
        <f>F937/T937</f>
      </c>
      <c r="V937" s="378">
        <f>(F937+500)/T937</f>
      </c>
      <c r="W937" s="436">
        <v>0</v>
      </c>
      <c r="X937" s="378">
        <f>W937/T937</f>
      </c>
      <c r="Y937" s="385">
        <f>T937/R937</f>
      </c>
      <c r="Z937" s="378">
        <f>W937/F937</f>
      </c>
      <c r="AA937" s="378">
        <f>W937/(F937+500)</f>
      </c>
      <c r="AB937" s="432">
        <v>0</v>
      </c>
      <c r="AC937" s="432">
        <v>0</v>
      </c>
      <c r="AD937" s="385">
        <f>AB937/T937</f>
      </c>
      <c r="AE937" s="378">
        <f>(W937-AC937)/(F937+500)</f>
      </c>
      <c r="AF937" s="378" t="s">
        <v>371</v>
      </c>
    </row>
    <row customHeight="true" ht="22.61904761904762" r="938">
      <c r="A938" s="419"/>
      <c r="B938" s="407"/>
      <c r="C938" s="420"/>
      <c r="D938" s="379" t="s">
        <v>372</v>
      </c>
      <c r="E938" s="382">
        <v>2442.26</v>
      </c>
      <c r="F938" s="381"/>
      <c r="G938" s="382">
        <v>20296</v>
      </c>
      <c r="H938" s="382">
        <v>1136</v>
      </c>
      <c r="I938" s="383">
        <f t="shared" si="154"/>
      </c>
      <c r="J938" s="368">
        <f t="shared" si="304"/>
      </c>
      <c r="K938" s="382">
        <v>46</v>
      </c>
      <c r="L938" s="368">
        <f t="shared" si="573"/>
      </c>
      <c r="M938" s="382">
        <v>0</v>
      </c>
      <c r="N938" s="384">
        <f t="shared" si="377"/>
      </c>
      <c r="O938" s="382">
        <v>0</v>
      </c>
      <c r="P938" s="384">
        <f t="shared" si="1056"/>
      </c>
      <c r="Q938" s="385"/>
      <c r="R938" s="432"/>
      <c r="S938" s="385"/>
      <c r="T938" s="432"/>
      <c r="U938" s="386"/>
      <c r="V938" s="378"/>
      <c r="W938" s="436"/>
      <c r="X938" s="378"/>
      <c r="Y938" s="385"/>
      <c r="Z938" s="378"/>
      <c r="AA938" s="378"/>
      <c r="AB938" s="432"/>
      <c r="AC938" s="432"/>
      <c r="AD938" s="385"/>
      <c r="AE938" s="378"/>
      <c r="AF938" s="421" t="s">
        <v>403</v>
      </c>
    </row>
    <row customHeight="true" ht="22.61904761904762" r="939">
      <c r="A939" s="419"/>
      <c r="B939" s="370" t="s">
        <v>378</v>
      </c>
      <c r="C939" s="370"/>
      <c r="D939" s="370"/>
      <c r="E939" s="366">
        <f>SUM(E929:E938)</f>
      </c>
      <c r="F939" s="366">
        <f>SUM(F929:F938)</f>
      </c>
      <c r="G939" s="366">
        <f>SUM(G929:G938)</f>
      </c>
      <c r="H939" s="366">
        <f>SUM(H929:H938)</f>
      </c>
      <c r="I939" s="371">
        <f t="shared" si="154"/>
      </c>
      <c r="J939" s="367">
        <f t="shared" si="304"/>
      </c>
      <c r="K939" s="366">
        <f>SUM(K929:K938)</f>
      </c>
      <c r="L939" s="367">
        <f t="shared" si="573"/>
      </c>
      <c r="M939" s="366">
        <f>SUM(M929:M938)</f>
      </c>
      <c r="N939" s="372">
        <f t="shared" si="377"/>
      </c>
      <c r="O939" s="366">
        <f>SUM(O929:O938)</f>
      </c>
      <c r="P939" s="372">
        <f t="shared" si="1056"/>
      </c>
      <c r="Q939" s="373">
        <f>M939/O939</f>
      </c>
      <c r="R939" s="366">
        <f>SUM(R929:R938)</f>
      </c>
      <c r="S939" s="373">
        <f>(O939+O939)/(K939+K939)</f>
      </c>
      <c r="T939" s="366">
        <f>SUM(T929:T938)</f>
      </c>
      <c r="U939" s="374">
        <f t="shared" ref="U939:U940" si="91">F939/T939</f>
      </c>
      <c r="V939" s="375">
        <f>(F939+5*500)/T939</f>
      </c>
      <c r="W939" s="367">
        <f>SUM(W929:W938)</f>
      </c>
      <c r="X939" s="376">
        <f t="shared" ref="X939:X940" si="725">W939/T939</f>
      </c>
      <c r="Y939" s="373">
        <f t="shared" ref="Y939:Y940" si="859">T939/R939</f>
      </c>
      <c r="Z939" s="375">
        <f t="shared" ref="Z939:Z940" si="993">W939/F939</f>
      </c>
      <c r="AA939" s="375">
        <f>W939/(F939+COUNT(W929:W938)*500)</f>
      </c>
      <c r="AB939" s="366">
        <f>SUM(AB929:AB938)</f>
      </c>
      <c r="AC939" s="366">
        <f>SUM(AC929:AC938)</f>
      </c>
      <c r="AD939" s="373">
        <f t="shared" ref="AD939:AD940" si="510">AB939/T939</f>
      </c>
      <c r="AE939" s="377">
        <f>(W939-AC939)/(F939+COUNT(W929:W938))</f>
      </c>
      <c r="AF939" s="378"/>
    </row>
    <row customHeight="true" ht="22.61904761904762" r="940">
      <c r="A940" s="419"/>
      <c r="B940" s="407" t="s">
        <v>386</v>
      </c>
      <c r="C940" s="420" t="s">
        <v>396</v>
      </c>
      <c r="D940" s="379" t="s">
        <v>370</v>
      </c>
      <c r="E940" s="382">
        <v>123.79</v>
      </c>
      <c r="F940" s="381">
        <f>E940+E941</f>
      </c>
      <c r="G940" s="382">
        <v>1133</v>
      </c>
      <c r="H940" s="382">
        <v>134</v>
      </c>
      <c r="I940" s="383">
        <f t="shared" si="154"/>
      </c>
      <c r="J940" s="368">
        <f t="shared" si="304"/>
      </c>
      <c r="K940" s="382">
        <v>2</v>
      </c>
      <c r="L940" s="368">
        <f t="shared" si="573"/>
      </c>
      <c r="M940" s="382">
        <v>0</v>
      </c>
      <c r="N940" s="384">
        <f t="shared" si="377"/>
      </c>
      <c r="O940" s="382">
        <v>0</v>
      </c>
      <c r="P940" s="384">
        <f t="shared" si="1056"/>
      </c>
      <c r="Q940" s="385">
        <f>(M940+M941)/(O940+O941)</f>
      </c>
      <c r="R940" s="432">
        <v>5</v>
      </c>
      <c r="S940" s="385">
        <f>(O940+O941)/(K940+K941)</f>
      </c>
      <c r="T940" s="432">
        <v>3</v>
      </c>
      <c r="U940" s="386">
        <f t="shared" si="91"/>
      </c>
      <c r="V940" s="378">
        <f>(F940+500)/T940</f>
      </c>
      <c r="W940" s="436">
        <v>3876</v>
      </c>
      <c r="X940" s="378">
        <f t="shared" si="725"/>
      </c>
      <c r="Y940" s="385">
        <f t="shared" si="859"/>
      </c>
      <c r="Z940" s="378">
        <f t="shared" si="993"/>
      </c>
      <c r="AA940" s="378">
        <f>W940/(F940+500)</f>
      </c>
      <c r="AB940" s="432">
        <v>2</v>
      </c>
      <c r="AC940" s="432">
        <v>3432</v>
      </c>
      <c r="AD940" s="385">
        <f t="shared" si="510"/>
      </c>
      <c r="AE940" s="378">
        <f>(W940-AC940)/(F940+500)</f>
      </c>
      <c r="AF940" s="378" t="s">
        <v>387</v>
      </c>
    </row>
    <row customHeight="true" ht="22.61904761904762" r="941">
      <c r="A941" s="419"/>
      <c r="B941" s="407"/>
      <c r="C941" s="420"/>
      <c r="D941" s="379" t="s">
        <v>372</v>
      </c>
      <c r="E941" s="382">
        <v>1772.75</v>
      </c>
      <c r="F941" s="381"/>
      <c r="G941" s="382">
        <v>14604</v>
      </c>
      <c r="H941" s="382">
        <v>861</v>
      </c>
      <c r="I941" s="383">
        <f t="shared" si="154"/>
      </c>
      <c r="J941" s="368">
        <f t="shared" si="304"/>
      </c>
      <c r="K941" s="382">
        <v>30</v>
      </c>
      <c r="L941" s="368">
        <f t="shared" si="573"/>
      </c>
      <c r="M941" s="382">
        <v>3</v>
      </c>
      <c r="N941" s="384">
        <f t="shared" si="377"/>
      </c>
      <c r="O941" s="382">
        <v>0</v>
      </c>
      <c r="P941" s="384">
        <f t="shared" si="1056"/>
      </c>
      <c r="Q941" s="385"/>
      <c r="R941" s="432"/>
      <c r="S941" s="385"/>
      <c r="T941" s="432"/>
      <c r="U941" s="386"/>
      <c r="V941" s="378"/>
      <c r="W941" s="436"/>
      <c r="X941" s="378"/>
      <c r="Y941" s="385"/>
      <c r="Z941" s="378"/>
      <c r="AA941" s="378"/>
      <c r="AB941" s="432"/>
      <c r="AC941" s="432"/>
      <c r="AD941" s="385"/>
      <c r="AE941" s="378"/>
      <c r="AF941" s="421" t="s">
        <v>403</v>
      </c>
    </row>
    <row customHeight="true" ht="22.61904761904762" r="942">
      <c r="A942" s="419"/>
      <c r="B942" s="407" t="s">
        <v>389</v>
      </c>
      <c r="C942" s="420" t="s">
        <v>396</v>
      </c>
      <c r="D942" s="379" t="s">
        <v>370</v>
      </c>
      <c r="E942" s="382">
        <v>132.54</v>
      </c>
      <c r="F942" s="381">
        <f>E942+E943</f>
      </c>
      <c r="G942" s="382">
        <v>1144</v>
      </c>
      <c r="H942" s="382">
        <v>130</v>
      </c>
      <c r="I942" s="383">
        <f t="shared" si="154"/>
      </c>
      <c r="J942" s="383">
        <f t="shared" ref="J942:J943" si="204">I942/H942</f>
      </c>
      <c r="K942" s="382">
        <v>2</v>
      </c>
      <c r="L942" s="368">
        <f t="shared" si="573"/>
      </c>
      <c r="M942" s="382">
        <v>0</v>
      </c>
      <c r="N942" s="384">
        <f t="shared" si="377"/>
      </c>
      <c r="O942" s="382">
        <v>0</v>
      </c>
      <c r="P942" s="384">
        <f t="shared" si="1056"/>
      </c>
      <c r="Q942" s="385">
        <f>(M942+M943)/(O942+O943)</f>
      </c>
      <c r="R942" s="432">
        <v>5</v>
      </c>
      <c r="S942" s="385">
        <f>(O942+O943)/(K942+K943)</f>
      </c>
      <c r="T942" s="432">
        <v>2</v>
      </c>
      <c r="U942" s="386">
        <f>F942/T942</f>
      </c>
      <c r="V942" s="378">
        <f>(F942+500)/T942</f>
      </c>
      <c r="W942" s="436">
        <v>2088</v>
      </c>
      <c r="X942" s="378">
        <f>W942/T942</f>
      </c>
      <c r="Y942" s="385">
        <f>T942/R942</f>
      </c>
      <c r="Z942" s="378">
        <f>W942/F942</f>
      </c>
      <c r="AA942" s="378">
        <f>W942/(F942+500)</f>
      </c>
      <c r="AB942" s="432">
        <v>1</v>
      </c>
      <c r="AC942" s="434">
        <v>1692</v>
      </c>
      <c r="AD942" s="385">
        <f>AB942/T942</f>
      </c>
      <c r="AE942" s="378">
        <f>(W942-AC942)/(F942+500)</f>
      </c>
      <c r="AF942" s="378" t="s">
        <v>387</v>
      </c>
    </row>
    <row customHeight="true" ht="22.61904761904762" r="943">
      <c r="A943" s="419"/>
      <c r="B943" s="407"/>
      <c r="C943" s="420"/>
      <c r="D943" s="379" t="s">
        <v>372</v>
      </c>
      <c r="E943" s="382">
        <v>1796.98</v>
      </c>
      <c r="F943" s="381"/>
      <c r="G943" s="382">
        <v>14575</v>
      </c>
      <c r="H943" s="382">
        <v>874</v>
      </c>
      <c r="I943" s="383">
        <f t="shared" si="154"/>
      </c>
      <c r="J943" s="383">
        <f t="shared" si="204"/>
      </c>
      <c r="K943" s="382">
        <v>36</v>
      </c>
      <c r="L943" s="368">
        <f t="shared" si="573"/>
      </c>
      <c r="M943" s="382">
        <v>3</v>
      </c>
      <c r="N943" s="384">
        <f t="shared" si="377"/>
      </c>
      <c r="O943" s="382">
        <v>0</v>
      </c>
      <c r="P943" s="384">
        <f t="shared" si="1056"/>
      </c>
      <c r="Q943" s="385"/>
      <c r="R943" s="432"/>
      <c r="S943" s="385"/>
      <c r="T943" s="432"/>
      <c r="U943" s="386"/>
      <c r="V943" s="378"/>
      <c r="W943" s="436"/>
      <c r="X943" s="378"/>
      <c r="Y943" s="385"/>
      <c r="Z943" s="378"/>
      <c r="AA943" s="378"/>
      <c r="AB943" s="432"/>
      <c r="AC943" s="434"/>
      <c r="AD943" s="385"/>
      <c r="AE943" s="378"/>
      <c r="AF943" s="421" t="s">
        <v>403</v>
      </c>
    </row>
    <row customHeight="true" ht="22.61904761904762" r="944">
      <c r="A944" s="419"/>
      <c r="B944" s="407" t="s">
        <v>390</v>
      </c>
      <c r="C944" s="420" t="s">
        <v>396</v>
      </c>
      <c r="D944" s="379" t="s">
        <v>370</v>
      </c>
      <c r="E944" s="382">
        <v>120.21</v>
      </c>
      <c r="F944" s="381">
        <f>E944+E945</f>
      </c>
      <c r="G944" s="382">
        <v>1308</v>
      </c>
      <c r="H944" s="382">
        <v>152</v>
      </c>
      <c r="I944" s="383">
        <f t="shared" si="154"/>
      </c>
      <c r="J944" s="368">
        <f t="shared" ref="J944:J945" si="305">(E944/G944)*1000</f>
      </c>
      <c r="K944" s="382">
        <v>0</v>
      </c>
      <c r="L944" s="368">
        <f t="shared" si="573"/>
      </c>
      <c r="M944" s="382">
        <v>0</v>
      </c>
      <c r="N944" s="384">
        <f t="shared" si="377"/>
      </c>
      <c r="O944" s="382">
        <v>0</v>
      </c>
      <c r="P944" s="384">
        <f t="shared" si="1056"/>
      </c>
      <c r="Q944" s="385">
        <f>(M944+M945)/(O944+O945)</f>
      </c>
      <c r="R944" s="432">
        <v>4</v>
      </c>
      <c r="S944" s="385">
        <f>(O944+O945)/(K944+K945)</f>
      </c>
      <c r="T944" s="432">
        <v>1</v>
      </c>
      <c r="U944" s="386">
        <f>F944/T944</f>
      </c>
      <c r="V944" s="378">
        <f>(F944+500)/T944</f>
      </c>
      <c r="W944" s="436">
        <v>1692</v>
      </c>
      <c r="X944" s="378">
        <f>W944/T944</f>
      </c>
      <c r="Y944" s="385">
        <f>T944/R944</f>
      </c>
      <c r="Z944" s="378">
        <f>W944/F944</f>
      </c>
      <c r="AA944" s="378">
        <f>W944/(F944+500)</f>
      </c>
      <c r="AB944" s="432">
        <v>0</v>
      </c>
      <c r="AC944" s="432">
        <v>0</v>
      </c>
      <c r="AD944" s="385">
        <f>AB944/T944</f>
      </c>
      <c r="AE944" s="378">
        <f>(W944-AC944)/(F944+500)</f>
      </c>
      <c r="AF944" s="378" t="s">
        <v>387</v>
      </c>
    </row>
    <row customHeight="true" ht="22.61904761904762" r="945">
      <c r="A945" s="419"/>
      <c r="B945" s="407"/>
      <c r="C945" s="420"/>
      <c r="D945" s="379" t="s">
        <v>372</v>
      </c>
      <c r="E945" s="382">
        <v>1752.26</v>
      </c>
      <c r="F945" s="381"/>
      <c r="G945" s="382">
        <v>13960</v>
      </c>
      <c r="H945" s="382">
        <v>925</v>
      </c>
      <c r="I945" s="383">
        <f t="shared" si="154"/>
      </c>
      <c r="J945" s="368">
        <f t="shared" si="305"/>
      </c>
      <c r="K945" s="382">
        <v>29</v>
      </c>
      <c r="L945" s="368">
        <f t="shared" si="573"/>
      </c>
      <c r="M945" s="382">
        <v>1</v>
      </c>
      <c r="N945" s="384">
        <f t="shared" si="377"/>
      </c>
      <c r="O945" s="382">
        <v>0</v>
      </c>
      <c r="P945" s="384">
        <f t="shared" si="1056"/>
      </c>
      <c r="Q945" s="385"/>
      <c r="R945" s="432"/>
      <c r="S945" s="385"/>
      <c r="T945" s="432"/>
      <c r="U945" s="386"/>
      <c r="V945" s="378"/>
      <c r="W945" s="436"/>
      <c r="X945" s="378"/>
      <c r="Y945" s="385"/>
      <c r="Z945" s="378"/>
      <c r="AA945" s="378"/>
      <c r="AB945" s="432"/>
      <c r="AC945" s="432"/>
      <c r="AD945" s="385"/>
      <c r="AE945" s="378"/>
      <c r="AF945" s="421" t="s">
        <v>403</v>
      </c>
    </row>
    <row customHeight="true" ht="22.61904761904762" r="946">
      <c r="A946" s="419"/>
      <c r="B946" s="407" t="s">
        <v>392</v>
      </c>
      <c r="C946" s="420" t="s">
        <v>396</v>
      </c>
      <c r="D946" s="379" t="s">
        <v>370</v>
      </c>
      <c r="E946" s="382">
        <v>170.1</v>
      </c>
      <c r="F946" s="381">
        <f>E946+E947</f>
      </c>
      <c r="G946" s="382">
        <v>1147</v>
      </c>
      <c r="H946" s="382">
        <v>138</v>
      </c>
      <c r="I946" s="383">
        <f t="shared" si="154"/>
      </c>
      <c r="J946" s="383">
        <f t="shared" ref="J946:J947" si="205">I946/H946</f>
      </c>
      <c r="K946" s="382">
        <v>1</v>
      </c>
      <c r="L946" s="368">
        <f t="shared" si="573"/>
      </c>
      <c r="M946" s="382">
        <v>0</v>
      </c>
      <c r="N946" s="384">
        <f t="shared" si="377"/>
      </c>
      <c r="O946" s="382">
        <v>0</v>
      </c>
      <c r="P946" s="384">
        <f t="shared" si="1056"/>
      </c>
      <c r="Q946" s="385">
        <f>(M946+M947)/(O946+O947)</f>
      </c>
      <c r="R946" s="432">
        <v>8</v>
      </c>
      <c r="S946" s="385">
        <f>(O946+O947)/(K946+K947)</f>
      </c>
      <c r="T946" s="432">
        <v>6</v>
      </c>
      <c r="U946" s="386">
        <f>F946/T946</f>
      </c>
      <c r="V946" s="378">
        <f>(F946+500)/T946</f>
      </c>
      <c r="W946" s="436">
        <v>6142.600000000002</v>
      </c>
      <c r="X946" s="378">
        <f>W946/T946</f>
      </c>
      <c r="Y946" s="385">
        <f>T946/R946</f>
      </c>
      <c r="Z946" s="378">
        <f>W946/F946</f>
      </c>
      <c r="AA946" s="378">
        <f>W946/(F946+500)</f>
      </c>
      <c r="AB946" s="432">
        <v>2</v>
      </c>
      <c r="AC946" s="432">
        <v>2023</v>
      </c>
      <c r="AD946" s="385">
        <f>AB946/T946</f>
      </c>
      <c r="AE946" s="378">
        <f>(W946-AC946)/(F946+500)</f>
      </c>
      <c r="AF946" s="378" t="s">
        <v>387</v>
      </c>
    </row>
    <row customHeight="true" ht="22.61904761904762" r="947">
      <c r="A947" s="419"/>
      <c r="B947" s="407"/>
      <c r="C947" s="420"/>
      <c r="D947" s="379" t="s">
        <v>372</v>
      </c>
      <c r="E947" s="382">
        <v>1683.35</v>
      </c>
      <c r="F947" s="381"/>
      <c r="G947" s="382">
        <v>15867</v>
      </c>
      <c r="H947" s="382">
        <v>992</v>
      </c>
      <c r="I947" s="383">
        <f t="shared" si="154"/>
      </c>
      <c r="J947" s="383">
        <f t="shared" si="205"/>
      </c>
      <c r="K947" s="382">
        <v>34</v>
      </c>
      <c r="L947" s="368">
        <f t="shared" si="573"/>
      </c>
      <c r="M947" s="382">
        <v>4</v>
      </c>
      <c r="N947" s="384">
        <f t="shared" si="377"/>
      </c>
      <c r="O947" s="382">
        <v>0</v>
      </c>
      <c r="P947" s="384">
        <f t="shared" si="1056"/>
      </c>
      <c r="Q947" s="385"/>
      <c r="R947" s="432"/>
      <c r="S947" s="385"/>
      <c r="T947" s="432"/>
      <c r="U947" s="386"/>
      <c r="V947" s="378"/>
      <c r="W947" s="436"/>
      <c r="X947" s="378"/>
      <c r="Y947" s="385"/>
      <c r="Z947" s="378"/>
      <c r="AA947" s="378"/>
      <c r="AB947" s="432"/>
      <c r="AC947" s="432"/>
      <c r="AD947" s="385"/>
      <c r="AE947" s="378"/>
      <c r="AF947" s="421" t="s">
        <v>403</v>
      </c>
    </row>
    <row customHeight="true" ht="22.61904761904762" r="948">
      <c r="A948" s="419"/>
      <c r="B948" s="407" t="s">
        <v>393</v>
      </c>
      <c r="C948" s="420" t="s">
        <v>396</v>
      </c>
      <c r="D948" s="379" t="s">
        <v>370</v>
      </c>
      <c r="E948" s="382">
        <v>174.16</v>
      </c>
      <c r="F948" s="381">
        <f>E948+E949</f>
      </c>
      <c r="G948" s="382">
        <v>1332</v>
      </c>
      <c r="H948" s="382">
        <v>143</v>
      </c>
      <c r="I948" s="383">
        <f t="shared" si="154"/>
      </c>
      <c r="J948" s="368">
        <f t="shared" ref="J948:J960" si="306">(E948/G948)*1000</f>
      </c>
      <c r="K948" s="382">
        <v>0</v>
      </c>
      <c r="L948" s="368">
        <f t="shared" si="573"/>
      </c>
      <c r="M948" s="382">
        <v>0</v>
      </c>
      <c r="N948" s="384">
        <f t="shared" si="377"/>
      </c>
      <c r="O948" s="382">
        <v>0</v>
      </c>
      <c r="P948" s="384">
        <f t="shared" si="1056"/>
      </c>
      <c r="Q948" s="385">
        <f>(M948+M949)/(O948+O949)</f>
      </c>
      <c r="R948" s="432">
        <v>5</v>
      </c>
      <c r="S948" s="385">
        <f>(O948+O949)/(K948+K949)</f>
      </c>
      <c r="T948" s="432">
        <v>0</v>
      </c>
      <c r="U948" s="386">
        <f>F948/T948</f>
      </c>
      <c r="V948" s="378">
        <f>(F948+500)/T948</f>
      </c>
      <c r="W948" s="436">
        <v>0</v>
      </c>
      <c r="X948" s="378">
        <f>W948/T948</f>
      </c>
      <c r="Y948" s="385">
        <f>T948/R948</f>
      </c>
      <c r="Z948" s="378">
        <f>W948/F948</f>
      </c>
      <c r="AA948" s="378">
        <f>W948/(F948+500)</f>
      </c>
      <c r="AB948" s="432">
        <v>0</v>
      </c>
      <c r="AC948" s="432">
        <v>0</v>
      </c>
      <c r="AD948" s="385">
        <f>AB948/T948</f>
      </c>
      <c r="AE948" s="378">
        <f>(W948-AC948)/(F948+500)</f>
      </c>
      <c r="AF948" s="378" t="s">
        <v>387</v>
      </c>
    </row>
    <row customHeight="true" ht="22.61904761904762" r="949">
      <c r="A949" s="419"/>
      <c r="B949" s="407"/>
      <c r="C949" s="420"/>
      <c r="D949" s="379" t="s">
        <v>372</v>
      </c>
      <c r="E949" s="382">
        <v>1771.72</v>
      </c>
      <c r="F949" s="381"/>
      <c r="G949" s="382">
        <v>15727</v>
      </c>
      <c r="H949" s="382">
        <v>1039</v>
      </c>
      <c r="I949" s="383">
        <f t="shared" si="154"/>
      </c>
      <c r="J949" s="368">
        <f t="shared" si="306"/>
      </c>
      <c r="K949" s="382">
        <v>29</v>
      </c>
      <c r="L949" s="368">
        <f t="shared" si="573"/>
      </c>
      <c r="M949" s="382">
        <v>0</v>
      </c>
      <c r="N949" s="384">
        <f t="shared" si="377"/>
      </c>
      <c r="O949" s="382">
        <v>0</v>
      </c>
      <c r="P949" s="384">
        <f t="shared" si="1056"/>
      </c>
      <c r="Q949" s="385"/>
      <c r="R949" s="432"/>
      <c r="S949" s="385"/>
      <c r="T949" s="432"/>
      <c r="U949" s="386"/>
      <c r="V949" s="378"/>
      <c r="W949" s="436"/>
      <c r="X949" s="378"/>
      <c r="Y949" s="385"/>
      <c r="Z949" s="378"/>
      <c r="AA949" s="378"/>
      <c r="AB949" s="432"/>
      <c r="AC949" s="432"/>
      <c r="AD949" s="385"/>
      <c r="AE949" s="378"/>
      <c r="AF949" s="421" t="s">
        <v>403</v>
      </c>
    </row>
    <row customHeight="true" ht="22.61904761904762" r="950">
      <c r="A950" s="419"/>
      <c r="B950" s="370" t="s">
        <v>378</v>
      </c>
      <c r="C950" s="370"/>
      <c r="D950" s="370"/>
      <c r="E950" s="366">
        <f>SUM(E940:E949)</f>
      </c>
      <c r="F950" s="366">
        <f>SUM(F940:F949)</f>
      </c>
      <c r="G950" s="366">
        <f>SUM(G940:G949)</f>
      </c>
      <c r="H950" s="366">
        <f>SUM(H940:H949)</f>
      </c>
      <c r="I950" s="371">
        <f t="shared" si="154"/>
      </c>
      <c r="J950" s="367">
        <f t="shared" si="306"/>
      </c>
      <c r="K950" s="366">
        <f>SUM(K940:K949)</f>
      </c>
      <c r="L950" s="367">
        <f t="shared" si="573"/>
      </c>
      <c r="M950" s="366">
        <f>SUM(M940:M949)</f>
      </c>
      <c r="N950" s="372">
        <f t="shared" si="377"/>
      </c>
      <c r="O950" s="366">
        <f>SUM(O940:O949)</f>
      </c>
      <c r="P950" s="372">
        <f t="shared" si="1056"/>
      </c>
      <c r="Q950" s="373">
        <f>M950/O950</f>
      </c>
      <c r="R950" s="366">
        <f>SUM(R940:R949)</f>
      </c>
      <c r="S950" s="373">
        <f>(O950+O950)/(K950+K950)</f>
      </c>
      <c r="T950" s="366">
        <f>SUM(T940:T949)</f>
      </c>
      <c r="U950" s="374">
        <f t="shared" ref="U950:U951" si="92">F950/T950</f>
      </c>
      <c r="V950" s="375">
        <f>(F950+5*500)/T950</f>
      </c>
      <c r="W950" s="367">
        <f>SUM(W940:W949)</f>
      </c>
      <c r="X950" s="376">
        <f t="shared" ref="X950:X951" si="726">W950/T950</f>
      </c>
      <c r="Y950" s="373">
        <f t="shared" ref="Y950:Y951" si="860">T950/R950</f>
      </c>
      <c r="Z950" s="375">
        <f t="shared" ref="Z950:Z951" si="994">W950/F950</f>
      </c>
      <c r="AA950" s="375">
        <f>W950/(F950+COUNT(W940:W949)*500)</f>
      </c>
      <c r="AB950" s="366">
        <f>SUM(AB940:AB949)</f>
      </c>
      <c r="AC950" s="366">
        <f>SUM(AC940:AC949)</f>
      </c>
      <c r="AD950" s="373">
        <f t="shared" ref="AD950:AD951" si="511">AB950/T950</f>
      </c>
      <c r="AE950" s="377">
        <f>(W950-AC950)/(F950+COUNT(W940:W949)*500)</f>
      </c>
      <c r="AF950" s="378"/>
    </row>
    <row customHeight="true" ht="22.61904761904762" r="951">
      <c r="A951" s="419"/>
      <c r="B951" s="422" t="s">
        <v>394</v>
      </c>
      <c r="C951" s="420" t="s">
        <v>369</v>
      </c>
      <c r="D951" s="379" t="s">
        <v>370</v>
      </c>
      <c r="E951" s="382">
        <v>224.95</v>
      </c>
      <c r="F951" s="381">
        <f>E951+E952</f>
      </c>
      <c r="G951" s="382">
        <v>1504</v>
      </c>
      <c r="H951" s="382">
        <v>143</v>
      </c>
      <c r="I951" s="383">
        <f t="shared" si="154"/>
      </c>
      <c r="J951" s="368">
        <f t="shared" si="306"/>
      </c>
      <c r="K951" s="382">
        <v>4</v>
      </c>
      <c r="L951" s="368">
        <f t="shared" si="573"/>
      </c>
      <c r="M951" s="382">
        <v>0</v>
      </c>
      <c r="N951" s="384">
        <f t="shared" si="377"/>
      </c>
      <c r="O951" s="382">
        <v>0</v>
      </c>
      <c r="P951" s="384">
        <f t="shared" si="1056"/>
      </c>
      <c r="Q951" s="385">
        <f>(M951+M952)/(O951+O952)</f>
      </c>
      <c r="R951" s="432">
        <v>2</v>
      </c>
      <c r="S951" s="385">
        <f>(O951+O952)/(K951+K952)</f>
      </c>
      <c r="T951" s="432">
        <v>1</v>
      </c>
      <c r="U951" s="386">
        <f t="shared" si="92"/>
      </c>
      <c r="V951" s="378">
        <f>(F951+500)/T951</f>
      </c>
      <c r="W951" s="436">
        <v>396</v>
      </c>
      <c r="X951" s="378">
        <f t="shared" si="726"/>
      </c>
      <c r="Y951" s="385">
        <f t="shared" si="860"/>
      </c>
      <c r="Z951" s="378">
        <f t="shared" si="994"/>
      </c>
      <c r="AA951" s="378">
        <f>W951/(F951+500)</f>
      </c>
      <c r="AB951" s="432">
        <v>0</v>
      </c>
      <c r="AC951" s="432">
        <v>0</v>
      </c>
      <c r="AD951" s="385">
        <f t="shared" si="511"/>
      </c>
      <c r="AE951" s="378">
        <f>(W951-AC951)/(F951+500)</f>
      </c>
      <c r="AF951" s="378" t="s">
        <v>387</v>
      </c>
    </row>
    <row customHeight="true" ht="22.61904761904762" r="952">
      <c r="A952" s="419"/>
      <c r="B952" s="422"/>
      <c r="C952" s="420"/>
      <c r="D952" s="379" t="s">
        <v>372</v>
      </c>
      <c r="E952" s="382">
        <v>2089.6</v>
      </c>
      <c r="F952" s="381"/>
      <c r="G952" s="382">
        <v>18437</v>
      </c>
      <c r="H952" s="382">
        <v>1118</v>
      </c>
      <c r="I952" s="383">
        <f t="shared" si="154"/>
      </c>
      <c r="J952" s="368">
        <f t="shared" si="306"/>
      </c>
      <c r="K952" s="382">
        <v>39</v>
      </c>
      <c r="L952" s="368">
        <f t="shared" si="573"/>
      </c>
      <c r="M952" s="382">
        <v>1</v>
      </c>
      <c r="N952" s="384">
        <f t="shared" si="377"/>
      </c>
      <c r="O952" s="382">
        <v>0</v>
      </c>
      <c r="P952" s="384">
        <f t="shared" si="1056"/>
      </c>
      <c r="Q952" s="385"/>
      <c r="R952" s="432"/>
      <c r="S952" s="385"/>
      <c r="T952" s="432"/>
      <c r="U952" s="386"/>
      <c r="V952" s="378"/>
      <c r="W952" s="436"/>
      <c r="X952" s="378"/>
      <c r="Y952" s="385"/>
      <c r="Z952" s="378"/>
      <c r="AA952" s="378"/>
      <c r="AB952" s="432"/>
      <c r="AC952" s="432"/>
      <c r="AD952" s="385"/>
      <c r="AE952" s="378"/>
      <c r="AF952" s="421" t="s">
        <v>403</v>
      </c>
    </row>
    <row customHeight="true" ht="22.61904761904762" r="953">
      <c r="A953" s="419"/>
      <c r="B953" s="422" t="s">
        <v>395</v>
      </c>
      <c r="C953" s="420" t="s">
        <v>369</v>
      </c>
      <c r="D953" s="379" t="s">
        <v>370</v>
      </c>
      <c r="E953" s="382">
        <v>221.96</v>
      </c>
      <c r="F953" s="381">
        <f>E953+E954</f>
      </c>
      <c r="G953" s="382">
        <v>1720</v>
      </c>
      <c r="H953" s="382">
        <v>191</v>
      </c>
      <c r="I953" s="383">
        <f t="shared" si="154"/>
      </c>
      <c r="J953" s="368">
        <f t="shared" si="306"/>
      </c>
      <c r="K953" s="382">
        <v>3</v>
      </c>
      <c r="L953" s="368">
        <f t="shared" si="573"/>
      </c>
      <c r="M953" s="382">
        <v>0</v>
      </c>
      <c r="N953" s="384">
        <f t="shared" si="377"/>
      </c>
      <c r="O953" s="382">
        <v>0</v>
      </c>
      <c r="P953" s="384">
        <f t="shared" si="1056"/>
      </c>
      <c r="Q953" s="385">
        <f>(M953+M954)/(O953+O954)</f>
      </c>
      <c r="R953" s="432">
        <v>6</v>
      </c>
      <c r="S953" s="385">
        <f>(O953+O954)/(K953+K954)</f>
      </c>
      <c r="T953" s="432">
        <v>2</v>
      </c>
      <c r="U953" s="386">
        <f>F953/T953</f>
      </c>
      <c r="V953" s="378">
        <f>(F953+500)/T953</f>
      </c>
      <c r="W953" s="436">
        <v>1716</v>
      </c>
      <c r="X953" s="378">
        <f>W953/T953</f>
      </c>
      <c r="Y953" s="385">
        <f>T953/R953</f>
      </c>
      <c r="Z953" s="378">
        <f>W953/F953</f>
      </c>
      <c r="AA953" s="378">
        <f>W953/(F953+500)</f>
      </c>
      <c r="AB953" s="432">
        <v>0</v>
      </c>
      <c r="AC953" s="432">
        <v>0</v>
      </c>
      <c r="AD953" s="385">
        <f>AB953/T953</f>
      </c>
      <c r="AE953" s="378">
        <f>(W953-AC953)/(F953+500)</f>
      </c>
      <c r="AF953" s="378" t="s">
        <v>387</v>
      </c>
    </row>
    <row customHeight="true" ht="22.61904761904762" r="954">
      <c r="A954" s="419"/>
      <c r="B954" s="422"/>
      <c r="C954" s="420"/>
      <c r="D954" s="379" t="s">
        <v>372</v>
      </c>
      <c r="E954" s="382">
        <v>1803.52</v>
      </c>
      <c r="F954" s="381"/>
      <c r="G954" s="382">
        <v>17760</v>
      </c>
      <c r="H954" s="382">
        <v>1173</v>
      </c>
      <c r="I954" s="383">
        <f t="shared" si="154"/>
      </c>
      <c r="J954" s="368">
        <f t="shared" si="306"/>
      </c>
      <c r="K954" s="382">
        <v>46</v>
      </c>
      <c r="L954" s="368">
        <f t="shared" si="573"/>
      </c>
      <c r="M954" s="382">
        <v>1</v>
      </c>
      <c r="N954" s="384">
        <f t="shared" si="377"/>
      </c>
      <c r="O954" s="382">
        <v>0</v>
      </c>
      <c r="P954" s="384">
        <f t="shared" si="1056"/>
      </c>
      <c r="Q954" s="385"/>
      <c r="R954" s="432"/>
      <c r="S954" s="385"/>
      <c r="T954" s="432"/>
      <c r="U954" s="386"/>
      <c r="V954" s="378"/>
      <c r="W954" s="436"/>
      <c r="X954" s="378"/>
      <c r="Y954" s="385"/>
      <c r="Z954" s="378"/>
      <c r="AA954" s="378"/>
      <c r="AB954" s="432"/>
      <c r="AC954" s="432"/>
      <c r="AD954" s="385"/>
      <c r="AE954" s="378"/>
      <c r="AF954" s="421" t="s">
        <v>403</v>
      </c>
    </row>
    <row customHeight="true" ht="22.61904761904762" r="955">
      <c r="A955" s="419"/>
      <c r="B955" s="407" t="s">
        <v>397</v>
      </c>
      <c r="C955" s="420" t="s">
        <v>369</v>
      </c>
      <c r="D955" s="379" t="s">
        <v>370</v>
      </c>
      <c r="E955" s="382">
        <v>459.31</v>
      </c>
      <c r="F955" s="381">
        <f>E955+E956</f>
      </c>
      <c r="G955" s="382">
        <v>1987</v>
      </c>
      <c r="H955" s="382">
        <v>274</v>
      </c>
      <c r="I955" s="383">
        <f t="shared" si="154"/>
      </c>
      <c r="J955" s="368">
        <f t="shared" si="306"/>
      </c>
      <c r="K955" s="382">
        <v>9</v>
      </c>
      <c r="L955" s="368">
        <f t="shared" si="573"/>
      </c>
      <c r="M955" s="382">
        <v>1</v>
      </c>
      <c r="N955" s="384">
        <f t="shared" si="377"/>
      </c>
      <c r="O955" s="382">
        <v>0</v>
      </c>
      <c r="P955" s="384">
        <f t="shared" si="1056"/>
      </c>
      <c r="Q955" s="385">
        <f>(M955+M956)/(O955+O956)</f>
      </c>
      <c r="R955" s="432">
        <v>12</v>
      </c>
      <c r="S955" s="385">
        <f>(O955+O956)/(K955+K956)</f>
      </c>
      <c r="T955" s="432">
        <v>4</v>
      </c>
      <c r="U955" s="386">
        <f>F955/T955</f>
      </c>
      <c r="V955" s="378">
        <f>(F955+500)/T955</f>
      </c>
      <c r="W955" s="436">
        <v>3116</v>
      </c>
      <c r="X955" s="378">
        <f>W955/T955</f>
      </c>
      <c r="Y955" s="385">
        <f>T955/R955</f>
      </c>
      <c r="Z955" s="378">
        <f>W955/F955</f>
      </c>
      <c r="AA955" s="378">
        <f>W955/(F955+500)</f>
      </c>
      <c r="AB955" s="432">
        <v>1</v>
      </c>
      <c r="AC955" s="432">
        <v>471</v>
      </c>
      <c r="AD955" s="385">
        <f>AB955/T955</f>
      </c>
      <c r="AE955" s="378">
        <f>(W955-AC955)/(F955+500)</f>
      </c>
      <c r="AF955" s="378" t="s">
        <v>387</v>
      </c>
    </row>
    <row customHeight="true" ht="22.61904761904762" r="956">
      <c r="A956" s="419"/>
      <c r="B956" s="407"/>
      <c r="C956" s="420"/>
      <c r="D956" s="379" t="s">
        <v>372</v>
      </c>
      <c r="E956" s="382">
        <v>2110.27</v>
      </c>
      <c r="F956" s="381"/>
      <c r="G956" s="382">
        <v>21454</v>
      </c>
      <c r="H956" s="382">
        <v>1361</v>
      </c>
      <c r="I956" s="383">
        <f t="shared" si="154"/>
      </c>
      <c r="J956" s="368">
        <f t="shared" si="306"/>
      </c>
      <c r="K956" s="382">
        <v>47</v>
      </c>
      <c r="L956" s="368">
        <f t="shared" si="573"/>
      </c>
      <c r="M956" s="382">
        <v>3</v>
      </c>
      <c r="N956" s="384">
        <f t="shared" si="377"/>
      </c>
      <c r="O956" s="382">
        <v>0</v>
      </c>
      <c r="P956" s="384">
        <f t="shared" si="1056"/>
      </c>
      <c r="Q956" s="385"/>
      <c r="R956" s="432"/>
      <c r="S956" s="385"/>
      <c r="T956" s="432"/>
      <c r="U956" s="386"/>
      <c r="V956" s="378"/>
      <c r="W956" s="436"/>
      <c r="X956" s="378"/>
      <c r="Y956" s="385"/>
      <c r="Z956" s="378"/>
      <c r="AA956" s="378"/>
      <c r="AB956" s="432"/>
      <c r="AC956" s="432"/>
      <c r="AD956" s="385"/>
      <c r="AE956" s="378"/>
      <c r="AF956" s="421" t="s">
        <v>403</v>
      </c>
    </row>
    <row customHeight="true" ht="22.61904761904762" r="957">
      <c r="A957" s="419"/>
      <c r="B957" s="407" t="s">
        <v>398</v>
      </c>
      <c r="C957" s="420" t="s">
        <v>369</v>
      </c>
      <c r="D957" s="379" t="s">
        <v>370</v>
      </c>
      <c r="E957" s="382">
        <v>268.51</v>
      </c>
      <c r="F957" s="381">
        <f>E957+E958</f>
      </c>
      <c r="G957" s="382">
        <v>1693</v>
      </c>
      <c r="H957" s="382">
        <v>287</v>
      </c>
      <c r="I957" s="383">
        <f t="shared" si="154"/>
      </c>
      <c r="J957" s="368">
        <f t="shared" si="306"/>
      </c>
      <c r="K957" s="382">
        <v>7</v>
      </c>
      <c r="L957" s="368">
        <f t="shared" si="573"/>
      </c>
      <c r="M957" s="382">
        <v>1</v>
      </c>
      <c r="N957" s="384">
        <f t="shared" si="377"/>
      </c>
      <c r="O957" s="382">
        <v>0</v>
      </c>
      <c r="P957" s="384">
        <f t="shared" si="1056"/>
      </c>
      <c r="Q957" s="385">
        <f>(M957+M958)/(O957+O958)</f>
      </c>
      <c r="R957" s="432">
        <v>9</v>
      </c>
      <c r="S957" s="385">
        <f>(O957+O958)/(K957+K958)</f>
      </c>
      <c r="T957" s="432">
        <v>2</v>
      </c>
      <c r="U957" s="386">
        <f>F957/T957</f>
      </c>
      <c r="V957" s="378">
        <f>(F957+500)/T957</f>
      </c>
      <c r="W957" s="386">
        <v>6177.5999999999985</v>
      </c>
      <c r="X957" s="378">
        <f>W957/T957</f>
      </c>
      <c r="Y957" s="385">
        <f>T957/R957</f>
      </c>
      <c r="Z957" s="378">
        <f>W957/F957</f>
      </c>
      <c r="AA957" s="378">
        <f>W957/(F957+500)</f>
      </c>
      <c r="AB957" s="432">
        <v>0</v>
      </c>
      <c r="AC957" s="432">
        <v>0</v>
      </c>
      <c r="AD957" s="385">
        <f>AB957/T957</f>
      </c>
      <c r="AE957" s="378">
        <f>(W957-AC957)/(F957+500)</f>
      </c>
      <c r="AF957" s="378" t="s">
        <v>387</v>
      </c>
    </row>
    <row customHeight="true" ht="22.61904761904762" r="958">
      <c r="A958" s="419"/>
      <c r="B958" s="407"/>
      <c r="C958" s="420"/>
      <c r="D958" s="379" t="s">
        <v>372</v>
      </c>
      <c r="E958" s="382">
        <v>1141.5</v>
      </c>
      <c r="F958" s="381"/>
      <c r="G958" s="382">
        <v>12483</v>
      </c>
      <c r="H958" s="382">
        <v>762</v>
      </c>
      <c r="I958" s="383">
        <f t="shared" si="154"/>
      </c>
      <c r="J958" s="368">
        <f t="shared" si="306"/>
      </c>
      <c r="K958" s="382">
        <v>32</v>
      </c>
      <c r="L958" s="368">
        <f t="shared" si="573"/>
      </c>
      <c r="M958" s="382">
        <v>1</v>
      </c>
      <c r="N958" s="384">
        <f t="shared" si="377"/>
      </c>
      <c r="O958" s="382">
        <v>0</v>
      </c>
      <c r="P958" s="384">
        <f t="shared" si="1056"/>
      </c>
      <c r="Q958" s="385"/>
      <c r="R958" s="432"/>
      <c r="S958" s="385"/>
      <c r="T958" s="432"/>
      <c r="U958" s="386"/>
      <c r="V958" s="378"/>
      <c r="W958" s="386"/>
      <c r="X958" s="378"/>
      <c r="Y958" s="385"/>
      <c r="Z958" s="378"/>
      <c r="AA958" s="378"/>
      <c r="AB958" s="432"/>
      <c r="AC958" s="432"/>
      <c r="AD958" s="385"/>
      <c r="AE958" s="378"/>
      <c r="AF958" s="421" t="s">
        <v>403</v>
      </c>
    </row>
    <row customHeight="true" ht="22.61904761904762" r="959">
      <c r="A959" s="419"/>
      <c r="B959" s="422" t="s">
        <v>399</v>
      </c>
      <c r="C959" s="420" t="s">
        <v>369</v>
      </c>
      <c r="D959" s="379" t="s">
        <v>370</v>
      </c>
      <c r="E959" s="382">
        <v>87.62</v>
      </c>
      <c r="F959" s="381">
        <f>E959+E960</f>
      </c>
      <c r="G959" s="382">
        <v>605</v>
      </c>
      <c r="H959" s="382">
        <v>115</v>
      </c>
      <c r="I959" s="383">
        <f t="shared" si="154"/>
      </c>
      <c r="J959" s="368">
        <f t="shared" si="306"/>
      </c>
      <c r="K959" s="382">
        <v>0</v>
      </c>
      <c r="L959" s="368">
        <f t="shared" si="573"/>
      </c>
      <c r="M959" s="382">
        <v>0</v>
      </c>
      <c r="N959" s="384">
        <f t="shared" si="377"/>
      </c>
      <c r="O959" s="382">
        <v>0</v>
      </c>
      <c r="P959" s="384">
        <f t="shared" si="1056"/>
      </c>
      <c r="Q959" s="385">
        <f>(M959+M960)/(O959+O960)</f>
      </c>
      <c r="R959" s="432">
        <v>3</v>
      </c>
      <c r="S959" s="385">
        <f>(O959+O960)/(K959+K960)</f>
      </c>
      <c r="T959" s="432">
        <v>2</v>
      </c>
      <c r="U959" s="386">
        <f>F959/T959</f>
      </c>
      <c r="V959" s="378">
        <f>(F959+500)/T959</f>
      </c>
      <c r="W959" s="436">
        <v>1788</v>
      </c>
      <c r="X959" s="378">
        <f>W959/T959</f>
      </c>
      <c r="Y959" s="385">
        <f>T959/R959</f>
      </c>
      <c r="Z959" s="378">
        <f>W959/F959</f>
      </c>
      <c r="AA959" s="378">
        <f>W959/(F959+500)</f>
      </c>
      <c r="AB959" s="432">
        <v>0</v>
      </c>
      <c r="AC959" s="432">
        <v>0</v>
      </c>
      <c r="AD959" s="385">
        <f>AB959/T959</f>
      </c>
      <c r="AE959" s="378">
        <f>(W959-AC959)/(F959+500)</f>
      </c>
      <c r="AF959" s="378" t="s">
        <v>387</v>
      </c>
    </row>
    <row customHeight="true" ht="22.61904761904762" r="960">
      <c r="A960" s="419"/>
      <c r="B960" s="422"/>
      <c r="C960" s="420"/>
      <c r="D960" s="379" t="s">
        <v>372</v>
      </c>
      <c r="E960" s="382">
        <v>999.92</v>
      </c>
      <c r="F960" s="381"/>
      <c r="G960" s="382">
        <v>9664</v>
      </c>
      <c r="H960" s="382">
        <v>647</v>
      </c>
      <c r="I960" s="383">
        <f t="shared" si="154"/>
      </c>
      <c r="J960" s="368">
        <f t="shared" si="306"/>
      </c>
      <c r="K960" s="382">
        <v>29</v>
      </c>
      <c r="L960" s="368">
        <f t="shared" si="573"/>
      </c>
      <c r="M960" s="382">
        <v>1</v>
      </c>
      <c r="N960" s="384">
        <f t="shared" si="377"/>
      </c>
      <c r="O960" s="382">
        <v>0</v>
      </c>
      <c r="P960" s="384">
        <f t="shared" si="1056"/>
      </c>
      <c r="Q960" s="385"/>
      <c r="R960" s="432"/>
      <c r="S960" s="385"/>
      <c r="T960" s="432"/>
      <c r="U960" s="386"/>
      <c r="V960" s="378"/>
      <c r="W960" s="436"/>
      <c r="X960" s="378"/>
      <c r="Y960" s="385"/>
      <c r="Z960" s="378"/>
      <c r="AA960" s="378"/>
      <c r="AB960" s="432"/>
      <c r="AC960" s="432"/>
      <c r="AD960" s="385"/>
      <c r="AE960" s="378"/>
      <c r="AF960" s="421" t="s">
        <v>403</v>
      </c>
    </row>
    <row customHeight="true" ht="22.61904761904762" r="961">
      <c r="A961" s="419"/>
      <c r="B961" s="370" t="s">
        <v>378</v>
      </c>
      <c r="C961" s="370"/>
      <c r="D961" s="370"/>
      <c r="E961" s="366">
        <f>SUM(E951:E960)</f>
      </c>
      <c r="F961" s="366">
        <f>SUM(F951:F960)</f>
      </c>
      <c r="G961" s="366">
        <f>SUM(G951:G960)</f>
      </c>
      <c r="H961" s="366">
        <f>SUM(H951:H960)</f>
      </c>
      <c r="I961" s="371">
        <f t="shared" si="154"/>
      </c>
      <c r="J961" s="367">
        <f>SUM(J951:J960)</f>
      </c>
      <c r="K961" s="366">
        <f>SUM(K951:K960)</f>
      </c>
      <c r="L961" s="367">
        <f t="shared" si="573"/>
      </c>
      <c r="M961" s="366">
        <f>SUM(M951:M960)</f>
      </c>
      <c r="N961" s="372">
        <f t="shared" si="377"/>
      </c>
      <c r="O961" s="366">
        <f>SUM(O951:O960)</f>
      </c>
      <c r="P961" s="372">
        <f t="shared" si="1056"/>
      </c>
      <c r="Q961" s="373">
        <f t="shared" ref="Q961:Q962" si="408">M961/O961</f>
      </c>
      <c r="R961" s="366">
        <f>SUM(R951:R960)</f>
      </c>
      <c r="S961" s="373">
        <f t="shared" ref="S961:S962" si="1087">(O961+O961)/(K961+K961)</f>
      </c>
      <c r="T961" s="366">
        <f>SUM(T951:T960)</f>
      </c>
      <c r="U961" s="374">
        <f t="shared" ref="U961:U962" si="93">F961/T961</f>
      </c>
      <c r="V961" s="375">
        <f>(F961+5*500)/T961</f>
      </c>
      <c r="W961" s="367">
        <f>SUM(W951:W960)</f>
      </c>
      <c r="X961" s="376">
        <f t="shared" ref="X961:X962" si="727">W961/T961</f>
      </c>
      <c r="Y961" s="373">
        <f t="shared" ref="Y961:Y962" si="861">T961/R961</f>
      </c>
      <c r="Z961" s="375">
        <f t="shared" ref="Z961:Z962" si="995">W961/F961</f>
      </c>
      <c r="AA961" s="375">
        <f>W961/(F961+COUNT(W951:W960)*500)</f>
      </c>
      <c r="AB961" s="366">
        <f>SUM(AB951:AB960)</f>
      </c>
      <c r="AC961" s="366">
        <f>SUM(AC951:AC960)</f>
      </c>
      <c r="AD961" s="373">
        <f t="shared" ref="AD961:AD962" si="512">AB961/T961</f>
      </c>
      <c r="AE961" s="377">
        <f>(W961-AC961)/(F961+COUNT(W951:W960)*500)</f>
      </c>
      <c r="AF961" s="378"/>
    </row>
    <row customHeight="true" ht="22.61904761904762" r="962">
      <c r="A962" s="419"/>
      <c r="B962" s="411" t="s">
        <v>400</v>
      </c>
      <c r="C962" s="411"/>
      <c r="D962" s="411"/>
      <c r="E962" s="418">
        <f>SUM(E928)+E939+E950+E961</f>
      </c>
      <c r="F962" s="418">
        <f>SUM(F928)+F939+F950+F961</f>
      </c>
      <c r="G962" s="418">
        <f>SUM(G928)+G939+G950+G961</f>
      </c>
      <c r="H962" s="418">
        <f>SUM(H928)+H939+H950+H961</f>
      </c>
      <c r="I962" s="413">
        <f t="shared" si="154"/>
      </c>
      <c r="J962" s="414">
        <f>(E962/G962)*1000</f>
      </c>
      <c r="K962" s="437">
        <f>SUM(K928)+K939+K950+K961</f>
      </c>
      <c r="L962" s="414">
        <f t="shared" si="573"/>
      </c>
      <c r="M962" s="437">
        <f>SUM(M928)+M939+M950+M961</f>
      </c>
      <c r="N962" s="415">
        <f t="shared" si="377"/>
      </c>
      <c r="O962" s="437">
        <f>SUM(O928)+O939+O950+O961</f>
      </c>
      <c r="P962" s="415">
        <f t="shared" si="1056"/>
      </c>
      <c r="Q962" s="416">
        <f t="shared" si="408"/>
      </c>
      <c r="R962" s="437">
        <f>SUM(R928)+R939+R950+R961</f>
      </c>
      <c r="S962" s="416">
        <f t="shared" si="1087"/>
      </c>
      <c r="T962" s="437">
        <f>SUM(T928)+T939+T950+T961</f>
      </c>
      <c r="U962" s="417">
        <f t="shared" si="93"/>
      </c>
      <c r="V962" s="418">
        <f>(F962+4*500)/T962</f>
      </c>
      <c r="W962" s="417">
        <f>SUM(W928)+W939+W950+W961</f>
      </c>
      <c r="X962" s="418">
        <f t="shared" si="727"/>
      </c>
      <c r="Y962" s="416">
        <f t="shared" si="861"/>
      </c>
      <c r="Z962" s="418">
        <f t="shared" si="995"/>
      </c>
      <c r="AA962" s="418">
        <f>W962/(F962+COUNT(W918:W927,W929:W938,W940:W949,W951:W960)*500)</f>
      </c>
      <c r="AB962" s="437">
        <f>SUM(AB928)+AB939+AB950+AB961</f>
      </c>
      <c r="AC962" s="437">
        <f>SUM(AC928)+AC939+AC950+AC961</f>
      </c>
      <c r="AD962" s="416">
        <f t="shared" si="512"/>
      </c>
      <c r="AE962" s="418">
        <f>(W962-AC962)/(F962+COUNT(,W918:W927,W929:W934,W940:W947,W951:W960)*500)</f>
      </c>
      <c r="AF962" s="378"/>
    </row>
    <row customHeight="true" ht="22.61904761904762" r="963">
      <c r="A963" s="424" t="s">
        <v>335</v>
      </c>
      <c r="B963" s="424" t="s">
        <v>336</v>
      </c>
      <c r="C963" s="424" t="s">
        <v>337</v>
      </c>
      <c r="D963" s="424" t="s">
        <v>338</v>
      </c>
      <c r="E963" s="424" t="s">
        <v>339</v>
      </c>
      <c r="F963" s="424" t="s">
        <v>340</v>
      </c>
      <c r="G963" s="424" t="s">
        <v>341</v>
      </c>
      <c r="H963" s="424" t="s">
        <v>342</v>
      </c>
      <c r="I963" s="425" t="s">
        <v>343</v>
      </c>
      <c r="J963" s="426" t="s">
        <v>344</v>
      </c>
      <c r="K963" s="424" t="s">
        <v>345</v>
      </c>
      <c r="L963" s="426" t="s">
        <v>346</v>
      </c>
      <c r="M963" s="424" t="s">
        <v>347</v>
      </c>
      <c r="N963" s="427" t="s">
        <v>348</v>
      </c>
      <c r="O963" s="424" t="s">
        <v>349</v>
      </c>
      <c r="P963" s="427" t="s">
        <v>350</v>
      </c>
      <c r="Q963" s="425" t="s">
        <v>351</v>
      </c>
      <c r="R963" s="428" t="s">
        <v>352</v>
      </c>
      <c r="S963" s="429" t="s">
        <v>353</v>
      </c>
      <c r="T963" s="428" t="s">
        <v>354</v>
      </c>
      <c r="U963" s="430" t="s">
        <v>355</v>
      </c>
      <c r="V963" s="431" t="s">
        <v>356</v>
      </c>
      <c r="W963" s="430" t="s">
        <v>357</v>
      </c>
      <c r="X963" s="431" t="s">
        <v>358</v>
      </c>
      <c r="Y963" s="429" t="s">
        <v>359</v>
      </c>
      <c r="Z963" s="431" t="s">
        <v>360</v>
      </c>
      <c r="AA963" s="431" t="s">
        <v>361</v>
      </c>
      <c r="AB963" s="431" t="s">
        <v>362</v>
      </c>
      <c r="AC963" s="428" t="s">
        <v>363</v>
      </c>
      <c r="AD963" s="429" t="s">
        <v>364</v>
      </c>
      <c r="AE963" s="431" t="s">
        <v>365</v>
      </c>
      <c r="AF963" s="431" t="s">
        <v>366</v>
      </c>
    </row>
    <row customHeight="true" ht="22.61904761904762" r="964">
      <c r="A964" s="419" t="s">
        <v>429</v>
      </c>
      <c r="B964" s="407" t="s">
        <v>413</v>
      </c>
      <c r="C964" s="408" t="s">
        <v>420</v>
      </c>
      <c r="D964" s="379" t="s">
        <v>370</v>
      </c>
      <c r="E964" s="380">
        <v>79.1</v>
      </c>
      <c r="F964" s="381">
        <f>E964+E965</f>
      </c>
      <c r="G964" s="380">
        <v>427</v>
      </c>
      <c r="H964" s="380">
        <v>41</v>
      </c>
      <c r="I964" s="383">
        <f t="shared" ref="I964:I1008" si="155">H964/G964</f>
      </c>
      <c r="J964" s="368">
        <f t="shared" ref="J964:J967" si="307">(E964/G964)*1000</f>
      </c>
      <c r="K964" s="380">
        <v>0</v>
      </c>
      <c r="L964" s="368">
        <f t="shared" ref="L964:L1008" si="574">E964/K964</f>
      </c>
      <c r="M964" s="380">
        <v>0</v>
      </c>
      <c r="N964" s="384">
        <f t="shared" ref="N964:N1008" si="378">E964/M964</f>
      </c>
      <c r="O964" s="380">
        <v>0</v>
      </c>
      <c r="P964" s="384">
        <f t="shared" ref="P964:P1008" si="1057">E964/O964</f>
      </c>
      <c r="Q964" s="385">
        <f>(M964+M965)/(O964+O965)</f>
      </c>
      <c r="R964" s="432">
        <v>2</v>
      </c>
      <c r="S964" s="385">
        <f>(O964+O965)/(K964+K965)</f>
      </c>
      <c r="T964" s="432">
        <v>2</v>
      </c>
      <c r="U964" s="386">
        <f>F964/T964</f>
      </c>
      <c r="V964" s="378">
        <f>(F964+500)/T964</f>
      </c>
      <c r="W964" s="386">
        <v>3684</v>
      </c>
      <c r="X964" s="378">
        <f>W964/T964</f>
      </c>
      <c r="Y964" s="385">
        <f>T964/R964</f>
      </c>
      <c r="Z964" s="378">
        <f>W964/F964</f>
      </c>
      <c r="AA964" s="378">
        <f>W964/(F964+500)</f>
      </c>
      <c r="AB964" s="432">
        <v>1</v>
      </c>
      <c r="AC964" s="432">
        <v>2592</v>
      </c>
      <c r="AD964" s="385">
        <f>AB964/T964</f>
      </c>
      <c r="AE964" s="378">
        <f>(W964-AC964)/(F964+500)</f>
      </c>
      <c r="AF964" s="378" t="s">
        <v>371</v>
      </c>
    </row>
    <row customHeight="true" ht="22.61904761904762" r="965">
      <c r="A965" s="406"/>
      <c r="B965" s="407"/>
      <c r="C965" s="408"/>
      <c r="D965" s="379" t="s">
        <v>372</v>
      </c>
      <c r="E965" s="380">
        <v>906.74</v>
      </c>
      <c r="F965" s="381"/>
      <c r="G965" s="380">
        <v>8029</v>
      </c>
      <c r="H965" s="380">
        <v>665</v>
      </c>
      <c r="I965" s="383">
        <f t="shared" si="155"/>
      </c>
      <c r="J965" s="368">
        <f t="shared" si="307"/>
      </c>
      <c r="K965" s="380">
        <v>19</v>
      </c>
      <c r="L965" s="368">
        <f t="shared" si="574"/>
      </c>
      <c r="M965" s="380">
        <v>2</v>
      </c>
      <c r="N965" s="384">
        <f t="shared" si="378"/>
      </c>
      <c r="O965" s="380">
        <v>0</v>
      </c>
      <c r="P965" s="384">
        <f t="shared" si="1057"/>
      </c>
      <c r="Q965" s="385"/>
      <c r="R965" s="433"/>
      <c r="S965" s="385"/>
      <c r="T965" s="433"/>
      <c r="U965" s="386"/>
      <c r="V965" s="378"/>
      <c r="W965" s="386"/>
      <c r="X965" s="378"/>
      <c r="Y965" s="385"/>
      <c r="Z965" s="378"/>
      <c r="AA965" s="378"/>
      <c r="AB965" s="433"/>
      <c r="AC965" s="433"/>
      <c r="AD965" s="385"/>
      <c r="AE965" s="378"/>
      <c r="AF965" s="421" t="s">
        <v>373</v>
      </c>
    </row>
    <row customHeight="true" ht="22.61904761904762" r="966">
      <c r="A966" s="406"/>
      <c r="B966" s="407" t="s">
        <v>414</v>
      </c>
      <c r="C966" s="408" t="s">
        <v>420</v>
      </c>
      <c r="D966" s="379" t="s">
        <v>370</v>
      </c>
      <c r="E966" s="439">
        <v>197.01</v>
      </c>
      <c r="F966" s="381">
        <f>E966+E967</f>
      </c>
      <c r="G966" s="380">
        <v>1438</v>
      </c>
      <c r="H966" s="380">
        <v>207</v>
      </c>
      <c r="I966" s="383">
        <f t="shared" si="155"/>
      </c>
      <c r="J966" s="368">
        <f t="shared" si="307"/>
      </c>
      <c r="K966" s="380">
        <v>2</v>
      </c>
      <c r="L966" s="368">
        <f t="shared" si="574"/>
      </c>
      <c r="M966" s="380">
        <v>0</v>
      </c>
      <c r="N966" s="384">
        <f t="shared" si="378"/>
      </c>
      <c r="O966" s="380">
        <v>0</v>
      </c>
      <c r="P966" s="384">
        <f t="shared" si="1057"/>
      </c>
      <c r="Q966" s="385">
        <f>(M966+M967)/(O966+O967)</f>
      </c>
      <c r="R966" s="432">
        <v>4</v>
      </c>
      <c r="S966" s="385">
        <f>(O966+O967)/(K966+K967)</f>
      </c>
      <c r="T966" s="432">
        <v>1</v>
      </c>
      <c r="U966" s="386">
        <f>F966/T966</f>
      </c>
      <c r="V966" s="378">
        <f>(F966+500)/T966</f>
      </c>
      <c r="W966" s="386">
        <v>1692</v>
      </c>
      <c r="X966" s="378">
        <f>W966/T966</f>
      </c>
      <c r="Y966" s="385">
        <f>T966/R966</f>
      </c>
      <c r="Z966" s="378">
        <f>W966/F966</f>
      </c>
      <c r="AA966" s="378">
        <f>W966/(F966+500)</f>
      </c>
      <c r="AB966" s="433">
        <v>0</v>
      </c>
      <c r="AC966" s="433">
        <v>0</v>
      </c>
      <c r="AD966" s="385">
        <f>AB966/T966</f>
      </c>
      <c r="AE966" s="378">
        <f>(W966-AC966)/(F966+500)</f>
      </c>
      <c r="AF966" s="378" t="s">
        <v>371</v>
      </c>
    </row>
    <row customHeight="true" ht="22.61904761904762" r="967">
      <c r="A967" s="406"/>
      <c r="B967" s="407"/>
      <c r="C967" s="408"/>
      <c r="D967" s="379" t="s">
        <v>372</v>
      </c>
      <c r="E967" s="439">
        <v>1676.73</v>
      </c>
      <c r="F967" s="381"/>
      <c r="G967" s="380">
        <v>13474</v>
      </c>
      <c r="H967" s="380">
        <v>1040</v>
      </c>
      <c r="I967" s="383">
        <f t="shared" si="155"/>
      </c>
      <c r="J967" s="368">
        <f t="shared" si="307"/>
      </c>
      <c r="K967" s="380">
        <v>32</v>
      </c>
      <c r="L967" s="368">
        <f t="shared" si="574"/>
      </c>
      <c r="M967" s="380">
        <v>1</v>
      </c>
      <c r="N967" s="384">
        <f t="shared" si="378"/>
      </c>
      <c r="O967" s="380">
        <v>0</v>
      </c>
      <c r="P967" s="384">
        <f t="shared" si="1057"/>
      </c>
      <c r="Q967" s="385"/>
      <c r="R967" s="433"/>
      <c r="S967" s="385"/>
      <c r="T967" s="433"/>
      <c r="U967" s="386"/>
      <c r="V967" s="378"/>
      <c r="W967" s="386"/>
      <c r="X967" s="378"/>
      <c r="Y967" s="385"/>
      <c r="Z967" s="378"/>
      <c r="AA967" s="378"/>
      <c r="AB967" s="433"/>
      <c r="AC967" s="433"/>
      <c r="AD967" s="385"/>
      <c r="AE967" s="378"/>
      <c r="AF967" s="421" t="s">
        <v>373</v>
      </c>
    </row>
    <row customHeight="true" ht="22.61904761904762" r="968">
      <c r="A968" s="406"/>
      <c r="B968" s="407" t="s">
        <v>375</v>
      </c>
      <c r="C968" s="408" t="s">
        <v>420</v>
      </c>
      <c r="D968" s="379" t="s">
        <v>370</v>
      </c>
      <c r="E968" s="380">
        <v>286.82</v>
      </c>
      <c r="F968" s="381">
        <f>E968+E969</f>
      </c>
      <c r="G968" s="380">
        <v>1709</v>
      </c>
      <c r="H968" s="380">
        <v>195</v>
      </c>
      <c r="I968" s="383">
        <f t="shared" si="155"/>
      </c>
      <c r="J968" s="383">
        <f t="shared" ref="J968:J971" si="206">I968/H968</f>
      </c>
      <c r="K968" s="380">
        <v>1</v>
      </c>
      <c r="L968" s="368">
        <f t="shared" si="574"/>
      </c>
      <c r="M968" s="380">
        <v>0</v>
      </c>
      <c r="N968" s="384">
        <f t="shared" si="378"/>
      </c>
      <c r="O968" s="380">
        <v>0</v>
      </c>
      <c r="P968" s="384">
        <f t="shared" si="1057"/>
      </c>
      <c r="Q968" s="385">
        <f>(M968+M969)/(O968+O969)</f>
      </c>
      <c r="R968" s="432">
        <v>11</v>
      </c>
      <c r="S968" s="385">
        <f>(O968+O969)/(K968+K969)</f>
      </c>
      <c r="T968" s="432">
        <v>3</v>
      </c>
      <c r="U968" s="386">
        <f>F968/T968</f>
      </c>
      <c r="V968" s="378">
        <f>(F968+500)/T968</f>
      </c>
      <c r="W968" s="386">
        <v>4728</v>
      </c>
      <c r="X968" s="378">
        <f>W968/T968</f>
      </c>
      <c r="Y968" s="385">
        <f>T968/R968</f>
      </c>
      <c r="Z968" s="378">
        <f>W968/F968</f>
      </c>
      <c r="AA968" s="378">
        <f>W968/(F968+500)</f>
      </c>
      <c r="AB968" s="433">
        <v>0</v>
      </c>
      <c r="AC968" s="433">
        <v>0</v>
      </c>
      <c r="AD968" s="385">
        <f>AB968/T968</f>
      </c>
      <c r="AE968" s="378">
        <f>(W968-AC968)/(F968+500)</f>
      </c>
      <c r="AF968" s="378" t="s">
        <v>371</v>
      </c>
    </row>
    <row customHeight="true" ht="22.61904761904762" r="969">
      <c r="A969" s="406"/>
      <c r="B969" s="407"/>
      <c r="C969" s="408"/>
      <c r="D969" s="379" t="s">
        <v>372</v>
      </c>
      <c r="E969" s="380">
        <v>1207.5</v>
      </c>
      <c r="F969" s="381"/>
      <c r="G969" s="380">
        <v>11198</v>
      </c>
      <c r="H969" s="380">
        <v>734</v>
      </c>
      <c r="I969" s="383">
        <f t="shared" si="155"/>
      </c>
      <c r="J969" s="383">
        <f t="shared" si="206"/>
      </c>
      <c r="K969" s="380">
        <v>29</v>
      </c>
      <c r="L969" s="368">
        <f t="shared" si="574"/>
      </c>
      <c r="M969" s="380">
        <v>1</v>
      </c>
      <c r="N969" s="384">
        <f t="shared" si="378"/>
      </c>
      <c r="O969" s="380">
        <v>0</v>
      </c>
      <c r="P969" s="384">
        <f t="shared" si="1057"/>
      </c>
      <c r="Q969" s="385"/>
      <c r="R969" s="433"/>
      <c r="S969" s="385"/>
      <c r="T969" s="433"/>
      <c r="U969" s="386"/>
      <c r="V969" s="378"/>
      <c r="W969" s="386"/>
      <c r="X969" s="378"/>
      <c r="Y969" s="385"/>
      <c r="Z969" s="378"/>
      <c r="AA969" s="378"/>
      <c r="AB969" s="433"/>
      <c r="AC969" s="433"/>
      <c r="AD969" s="385"/>
      <c r="AE969" s="378"/>
      <c r="AF969" s="421" t="s">
        <v>373</v>
      </c>
    </row>
    <row customHeight="true" ht="22.61904761904762" r="970">
      <c r="A970" s="406"/>
      <c r="B970" s="407" t="s">
        <v>376</v>
      </c>
      <c r="C970" s="408" t="s">
        <v>420</v>
      </c>
      <c r="D970" s="379" t="s">
        <v>370</v>
      </c>
      <c r="E970" s="380">
        <v>311.28</v>
      </c>
      <c r="F970" s="381">
        <f>E970+E971</f>
      </c>
      <c r="G970" s="380">
        <v>1497</v>
      </c>
      <c r="H970" s="380">
        <v>174</v>
      </c>
      <c r="I970" s="383">
        <f t="shared" si="155"/>
      </c>
      <c r="J970" s="383">
        <f t="shared" si="206"/>
      </c>
      <c r="K970" s="380">
        <v>2</v>
      </c>
      <c r="L970" s="368">
        <f t="shared" si="574"/>
      </c>
      <c r="M970" s="380">
        <v>0</v>
      </c>
      <c r="N970" s="384">
        <f t="shared" si="378"/>
      </c>
      <c r="O970" s="380">
        <v>0</v>
      </c>
      <c r="P970" s="384">
        <f t="shared" si="1057"/>
      </c>
      <c r="Q970" s="385">
        <f>(M970+M971)/(O970+O971)</f>
      </c>
      <c r="R970" s="432">
        <v>5</v>
      </c>
      <c r="S970" s="385">
        <f>(O970+O971)/(K970+K971)</f>
      </c>
      <c r="T970" s="432">
        <v>1</v>
      </c>
      <c r="U970" s="386">
        <f>F970/T970</f>
      </c>
      <c r="V970" s="378">
        <f>(F970+500)/T970</f>
      </c>
      <c r="W970" s="386">
        <v>1092</v>
      </c>
      <c r="X970" s="378">
        <f>W970/T970</f>
      </c>
      <c r="Y970" s="385">
        <f>T970/R970</f>
      </c>
      <c r="Z970" s="378">
        <f>W970/F970</f>
      </c>
      <c r="AA970" s="378">
        <f>W970/(F970+500)</f>
      </c>
      <c r="AB970" s="433">
        <v>1</v>
      </c>
      <c r="AC970" s="433">
        <v>1092</v>
      </c>
      <c r="AD970" s="385">
        <f>AB970/T970</f>
      </c>
      <c r="AE970" s="378">
        <f>(W970-AC970)/(F970+500)</f>
      </c>
      <c r="AF970" s="378" t="s">
        <v>371</v>
      </c>
    </row>
    <row customHeight="true" ht="22.61904761904762" r="971">
      <c r="A971" s="406"/>
      <c r="B971" s="407"/>
      <c r="C971" s="408"/>
      <c r="D971" s="379" t="s">
        <v>372</v>
      </c>
      <c r="E971" s="380">
        <v>875.57</v>
      </c>
      <c r="F971" s="381"/>
      <c r="G971" s="380">
        <v>7613</v>
      </c>
      <c r="H971" s="380">
        <v>398</v>
      </c>
      <c r="I971" s="383">
        <f t="shared" si="155"/>
      </c>
      <c r="J971" s="383">
        <f t="shared" si="206"/>
      </c>
      <c r="K971" s="380">
        <v>20</v>
      </c>
      <c r="L971" s="368">
        <f t="shared" si="574"/>
      </c>
      <c r="M971" s="380">
        <v>1</v>
      </c>
      <c r="N971" s="384">
        <f t="shared" si="378"/>
      </c>
      <c r="O971" s="380">
        <v>0</v>
      </c>
      <c r="P971" s="384">
        <f t="shared" si="1057"/>
      </c>
      <c r="Q971" s="385"/>
      <c r="R971" s="433"/>
      <c r="S971" s="385"/>
      <c r="T971" s="433"/>
      <c r="U971" s="386"/>
      <c r="V971" s="378"/>
      <c r="W971" s="386"/>
      <c r="X971" s="378"/>
      <c r="Y971" s="385"/>
      <c r="Z971" s="378"/>
      <c r="AA971" s="378"/>
      <c r="AB971" s="433"/>
      <c r="AC971" s="433"/>
      <c r="AD971" s="385"/>
      <c r="AE971" s="378"/>
      <c r="AF971" s="421" t="s">
        <v>373</v>
      </c>
    </row>
    <row customHeight="true" ht="22.61904761904762" r="972">
      <c r="A972" s="406"/>
      <c r="B972" s="407" t="s">
        <v>377</v>
      </c>
      <c r="C972" s="408" t="s">
        <v>420</v>
      </c>
      <c r="D972" s="379" t="s">
        <v>370</v>
      </c>
      <c r="E972" s="439">
        <v>246.97</v>
      </c>
      <c r="F972" s="409">
        <f>E972+E973</f>
      </c>
      <c r="G972" s="380">
        <v>1452</v>
      </c>
      <c r="H972" s="380">
        <v>190</v>
      </c>
      <c r="I972" s="383">
        <f t="shared" si="155"/>
      </c>
      <c r="J972" s="368">
        <f t="shared" ref="J972:J976" si="308">(E972/G972)*1000</f>
      </c>
      <c r="K972" s="380">
        <v>4</v>
      </c>
      <c r="L972" s="368">
        <f t="shared" si="574"/>
      </c>
      <c r="M972" s="380">
        <v>1</v>
      </c>
      <c r="N972" s="384">
        <f t="shared" si="378"/>
      </c>
      <c r="O972" s="380">
        <v>0</v>
      </c>
      <c r="P972" s="384">
        <f t="shared" si="1057"/>
      </c>
      <c r="Q972" s="385">
        <f>(M972+M973)/(O972+O973)</f>
      </c>
      <c r="R972" s="432">
        <v>1</v>
      </c>
      <c r="S972" s="385">
        <f>(O972+O973)/(K972+K973)</f>
      </c>
      <c r="T972" s="432">
        <v>1</v>
      </c>
      <c r="U972" s="386">
        <f>F972/T972</f>
      </c>
      <c r="V972" s="378">
        <f>(F972+500)/T972</f>
      </c>
      <c r="W972" s="386">
        <v>372</v>
      </c>
      <c r="X972" s="378">
        <f>W972/T972</f>
      </c>
      <c r="Y972" s="385">
        <f>T972/R972</f>
      </c>
      <c r="Z972" s="378">
        <f>W972/F972</f>
      </c>
      <c r="AA972" s="378">
        <f>W972/(F972+500)</f>
      </c>
      <c r="AB972" s="432">
        <v>1</v>
      </c>
      <c r="AC972" s="433">
        <v>372</v>
      </c>
      <c r="AD972" s="385">
        <f>AB972/T972</f>
      </c>
      <c r="AE972" s="378">
        <f>(W972-AC972)/(F972+500)</f>
      </c>
      <c r="AF972" s="378" t="s">
        <v>371</v>
      </c>
    </row>
    <row customHeight="true" ht="22.61904761904762" r="973">
      <c r="A973" s="406"/>
      <c r="B973" s="407"/>
      <c r="C973" s="408"/>
      <c r="D973" s="379" t="s">
        <v>372</v>
      </c>
      <c r="E973" s="439">
        <v>815.58</v>
      </c>
      <c r="F973" s="409"/>
      <c r="G973" s="380">
        <v>5512</v>
      </c>
      <c r="H973" s="410">
        <v>293</v>
      </c>
      <c r="I973" s="383">
        <f t="shared" si="155"/>
      </c>
      <c r="J973" s="368">
        <f t="shared" si="308"/>
      </c>
      <c r="K973" s="380">
        <v>12</v>
      </c>
      <c r="L973" s="368">
        <f t="shared" si="574"/>
      </c>
      <c r="M973" s="380">
        <v>0</v>
      </c>
      <c r="N973" s="384">
        <f t="shared" si="378"/>
      </c>
      <c r="O973" s="380">
        <v>0</v>
      </c>
      <c r="P973" s="384">
        <f t="shared" si="1057"/>
      </c>
      <c r="Q973" s="385"/>
      <c r="R973" s="433"/>
      <c r="S973" s="385"/>
      <c r="T973" s="433"/>
      <c r="U973" s="386"/>
      <c r="V973" s="378"/>
      <c r="W973" s="386"/>
      <c r="X973" s="378"/>
      <c r="Y973" s="385"/>
      <c r="Z973" s="378"/>
      <c r="AA973" s="378"/>
      <c r="AB973" s="433"/>
      <c r="AC973" s="433"/>
      <c r="AD973" s="385"/>
      <c r="AE973" s="378"/>
      <c r="AF973" s="421" t="s">
        <v>373</v>
      </c>
    </row>
    <row customHeight="true" ht="22.61904761904762" r="974">
      <c r="A974" s="406"/>
      <c r="B974" s="370" t="s">
        <v>378</v>
      </c>
      <c r="C974" s="370"/>
      <c r="D974" s="370"/>
      <c r="E974" s="366">
        <f>SUM(E964:E973)</f>
      </c>
      <c r="F974" s="366">
        <f>SUM(F964:F973)</f>
      </c>
      <c r="G974" s="366">
        <f>SUM(G964:G973)</f>
      </c>
      <c r="H974" s="366">
        <f>SUM(H964:H973)</f>
      </c>
      <c r="I974" s="371">
        <f t="shared" si="155"/>
      </c>
      <c r="J974" s="367">
        <f t="shared" si="308"/>
      </c>
      <c r="K974" s="366">
        <f>SUM(K964:K973)</f>
      </c>
      <c r="L974" s="367">
        <f t="shared" si="574"/>
      </c>
      <c r="M974" s="366">
        <f>SUM(M964:M973)</f>
      </c>
      <c r="N974" s="372">
        <f t="shared" si="378"/>
      </c>
      <c r="O974" s="366">
        <f>SUM(O964:O973)</f>
      </c>
      <c r="P974" s="372">
        <f t="shared" si="1057"/>
      </c>
      <c r="Q974" s="373">
        <f>M974/O974</f>
      </c>
      <c r="R974" s="366">
        <f>SUM(R964:R973)</f>
      </c>
      <c r="S974" s="373">
        <f>(O974+O974)/(K974+K974)</f>
      </c>
      <c r="T974" s="366">
        <f>SUM(T964:T973)</f>
      </c>
      <c r="U974" s="374">
        <f t="shared" ref="U974:U975" si="94">F974/T974</f>
      </c>
      <c r="V974" s="375">
        <f>(F974+5*500)/T974</f>
      </c>
      <c r="W974" s="367">
        <f>SUM(W964:W973)</f>
      </c>
      <c r="X974" s="376">
        <f t="shared" ref="X974:X975" si="728">W974/T974</f>
      </c>
      <c r="Y974" s="373">
        <f t="shared" ref="Y974:Y975" si="862">T974/R974</f>
      </c>
      <c r="Z974" s="375">
        <f t="shared" ref="Z974:Z975" si="996">W974/F974</f>
      </c>
      <c r="AA974" s="375">
        <f>W974/(F974+COUNT(W964:W973)*500)</f>
      </c>
      <c r="AB974" s="366">
        <f>SUM(AB964:AB973)</f>
      </c>
      <c r="AC974" s="366">
        <f>SUM(AC964:AC973)</f>
      </c>
      <c r="AD974" s="373">
        <f t="shared" ref="AD974:AD975" si="513">AB974/T974</f>
      </c>
      <c r="AE974" s="377">
        <f>(W974-AC974)/(F974+COUNT(W964:W973)*500)</f>
      </c>
      <c r="AF974" s="378"/>
    </row>
    <row customHeight="true" ht="22.61904761904762" r="975">
      <c r="A975" s="406"/>
      <c r="B975" s="407" t="s">
        <v>379</v>
      </c>
      <c r="C975" s="408" t="s">
        <v>405</v>
      </c>
      <c r="D975" s="379" t="s">
        <v>370</v>
      </c>
      <c r="E975" s="439">
        <v>353.13</v>
      </c>
      <c r="F975" s="409">
        <f>E975+E976</f>
      </c>
      <c r="G975" s="380">
        <v>1977</v>
      </c>
      <c r="H975" s="380">
        <v>175</v>
      </c>
      <c r="I975" s="383">
        <f t="shared" si="155"/>
      </c>
      <c r="J975" s="368">
        <f t="shared" si="308"/>
      </c>
      <c r="K975" s="380">
        <v>4</v>
      </c>
      <c r="L975" s="368">
        <f t="shared" si="574"/>
      </c>
      <c r="M975" s="380">
        <v>0</v>
      </c>
      <c r="N975" s="384">
        <f t="shared" si="378"/>
      </c>
      <c r="O975" s="380">
        <v>0</v>
      </c>
      <c r="P975" s="384">
        <f t="shared" si="1057"/>
      </c>
      <c r="Q975" s="385">
        <f>(M975+M976)/(O975+O976)</f>
      </c>
      <c r="R975" s="432">
        <v>1</v>
      </c>
      <c r="S975" s="385">
        <f>(O975+O976)/(K975+K976)</f>
      </c>
      <c r="T975" s="432">
        <v>1</v>
      </c>
      <c r="U975" s="386">
        <f t="shared" si="94"/>
      </c>
      <c r="V975" s="378">
        <f>(F975+500)/T975</f>
      </c>
      <c r="W975" s="386">
        <v>1344</v>
      </c>
      <c r="X975" s="378">
        <f t="shared" si="728"/>
      </c>
      <c r="Y975" s="385">
        <f t="shared" si="862"/>
      </c>
      <c r="Z975" s="378">
        <f t="shared" si="996"/>
      </c>
      <c r="AA975" s="378">
        <f>W975/(F975+500)</f>
      </c>
      <c r="AB975" s="432">
        <v>0</v>
      </c>
      <c r="AC975" s="432">
        <v>0</v>
      </c>
      <c r="AD975" s="385">
        <f t="shared" si="513"/>
      </c>
      <c r="AE975" s="378">
        <f>(W975-AC975)/(F975+500)</f>
      </c>
      <c r="AF975" s="378" t="s">
        <v>371</v>
      </c>
    </row>
    <row customHeight="true" ht="22.61904761904762" r="976">
      <c r="A976" s="406"/>
      <c r="B976" s="407"/>
      <c r="C976" s="408"/>
      <c r="D976" s="379" t="s">
        <v>372</v>
      </c>
      <c r="E976" s="439">
        <v>706.9</v>
      </c>
      <c r="F976" s="409"/>
      <c r="G976" s="380">
        <v>5561</v>
      </c>
      <c r="H976" s="410">
        <v>326</v>
      </c>
      <c r="I976" s="383">
        <f t="shared" si="155"/>
      </c>
      <c r="J976" s="368">
        <f t="shared" si="308"/>
      </c>
      <c r="K976" s="380">
        <v>4</v>
      </c>
      <c r="L976" s="368">
        <f t="shared" si="574"/>
      </c>
      <c r="M976" s="380">
        <v>0</v>
      </c>
      <c r="N976" s="384">
        <f t="shared" si="378"/>
      </c>
      <c r="O976" s="380">
        <v>0</v>
      </c>
      <c r="P976" s="384">
        <f t="shared" si="1057"/>
      </c>
      <c r="Q976" s="385"/>
      <c r="R976" s="433"/>
      <c r="S976" s="385"/>
      <c r="T976" s="433"/>
      <c r="U976" s="386"/>
      <c r="V976" s="378"/>
      <c r="W976" s="386"/>
      <c r="X976" s="378"/>
      <c r="Y976" s="385"/>
      <c r="Z976" s="378"/>
      <c r="AA976" s="378"/>
      <c r="AB976" s="433"/>
      <c r="AC976" s="433"/>
      <c r="AD976" s="385"/>
      <c r="AE976" s="378"/>
      <c r="AF976" s="421" t="s">
        <v>373</v>
      </c>
    </row>
    <row customHeight="true" ht="22.61904761904762" r="977">
      <c r="A977" s="406"/>
      <c r="B977" s="407" t="s">
        <v>381</v>
      </c>
      <c r="C977" s="408" t="s">
        <v>405</v>
      </c>
      <c r="D977" s="379" t="s">
        <v>370</v>
      </c>
      <c r="E977" s="380">
        <v>55.21</v>
      </c>
      <c r="F977" s="381">
        <f>E977+E978</f>
      </c>
      <c r="G977" s="380">
        <v>729</v>
      </c>
      <c r="H977" s="380">
        <v>76</v>
      </c>
      <c r="I977" s="383">
        <f t="shared" si="155"/>
      </c>
      <c r="J977" s="383">
        <f t="shared" ref="J977:J978" si="207">I977/H977</f>
      </c>
      <c r="K977" s="380">
        <v>2</v>
      </c>
      <c r="L977" s="368">
        <f t="shared" si="574"/>
      </c>
      <c r="M977" s="380">
        <v>0</v>
      </c>
      <c r="N977" s="384">
        <f t="shared" si="378"/>
      </c>
      <c r="O977" s="380">
        <v>0</v>
      </c>
      <c r="P977" s="384">
        <f t="shared" si="1057"/>
      </c>
      <c r="Q977" s="385">
        <f>(M977+M978)/(O977+O978)</f>
      </c>
      <c r="R977" s="432">
        <v>7</v>
      </c>
      <c r="S977" s="385">
        <f>(O977+O978)/(K977+K978)</f>
      </c>
      <c r="T977" s="432">
        <v>4</v>
      </c>
      <c r="U977" s="386">
        <f>F977/T977</f>
      </c>
      <c r="V977" s="378">
        <f>(F977+500)/T977</f>
      </c>
      <c r="W977" s="386">
        <v>4018.7999999999993</v>
      </c>
      <c r="X977" s="378">
        <f>W977/T977</f>
      </c>
      <c r="Y977" s="385">
        <f>T977/R977</f>
      </c>
      <c r="Z977" s="378">
        <f>W977/F977</f>
      </c>
      <c r="AA977" s="378">
        <f>W977/(F977+500)</f>
      </c>
      <c r="AB977" s="433">
        <v>0</v>
      </c>
      <c r="AC977" s="433">
        <v>0</v>
      </c>
      <c r="AD977" s="385">
        <f>AB977/T977</f>
      </c>
      <c r="AE977" s="378">
        <f>(W977-AC977)/(F977+500)</f>
      </c>
      <c r="AF977" s="378" t="s">
        <v>371</v>
      </c>
    </row>
    <row customHeight="true" ht="22.61904761904762" r="978">
      <c r="A978" s="406"/>
      <c r="B978" s="407"/>
      <c r="C978" s="408"/>
      <c r="D978" s="379" t="s">
        <v>372</v>
      </c>
      <c r="E978" s="380">
        <v>784.52</v>
      </c>
      <c r="F978" s="381"/>
      <c r="G978" s="380">
        <v>6830</v>
      </c>
      <c r="H978" s="380">
        <v>358</v>
      </c>
      <c r="I978" s="383">
        <f t="shared" si="155"/>
      </c>
      <c r="J978" s="383">
        <f t="shared" si="207"/>
      </c>
      <c r="K978" s="380">
        <v>20</v>
      </c>
      <c r="L978" s="368">
        <f t="shared" si="574"/>
      </c>
      <c r="M978" s="380">
        <v>3</v>
      </c>
      <c r="N978" s="384">
        <f t="shared" si="378"/>
      </c>
      <c r="O978" s="380">
        <v>0</v>
      </c>
      <c r="P978" s="384">
        <f t="shared" si="1057"/>
      </c>
      <c r="Q978" s="385"/>
      <c r="R978" s="433"/>
      <c r="S978" s="385"/>
      <c r="T978" s="433"/>
      <c r="U978" s="386"/>
      <c r="V978" s="378"/>
      <c r="W978" s="386"/>
      <c r="X978" s="378"/>
      <c r="Y978" s="385"/>
      <c r="Z978" s="378"/>
      <c r="AA978" s="378"/>
      <c r="AB978" s="433"/>
      <c r="AC978" s="433"/>
      <c r="AD978" s="385"/>
      <c r="AE978" s="378"/>
      <c r="AF978" s="421" t="s">
        <v>373</v>
      </c>
    </row>
    <row customHeight="true" ht="22.61904761904762" r="979">
      <c r="A979" s="406"/>
      <c r="B979" s="407" t="s">
        <v>382</v>
      </c>
      <c r="C979" s="408" t="s">
        <v>405</v>
      </c>
      <c r="D979" s="379" t="s">
        <v>370</v>
      </c>
      <c r="E979" s="380">
        <v>164.72</v>
      </c>
      <c r="F979" s="381">
        <f>E979+E980</f>
      </c>
      <c r="G979" s="380">
        <v>814</v>
      </c>
      <c r="H979" s="380">
        <v>92</v>
      </c>
      <c r="I979" s="383">
        <f t="shared" si="155"/>
      </c>
      <c r="J979" s="368">
        <f t="shared" ref="J979:J987" si="309">(E979/G979)*1000</f>
      </c>
      <c r="K979" s="380">
        <v>1</v>
      </c>
      <c r="L979" s="368">
        <f t="shared" si="574"/>
      </c>
      <c r="M979" s="380">
        <v>0</v>
      </c>
      <c r="N979" s="384">
        <f t="shared" si="378"/>
      </c>
      <c r="O979" s="380">
        <v>0</v>
      </c>
      <c r="P979" s="384">
        <f t="shared" si="1057"/>
      </c>
      <c r="Q979" s="385">
        <f>(M979+M980)/(O979+O980)</f>
      </c>
      <c r="R979" s="433">
        <v>9</v>
      </c>
      <c r="S979" s="385">
        <f>(O979+O980)/(K979+K980)</f>
      </c>
      <c r="T979" s="432">
        <v>4</v>
      </c>
      <c r="U979" s="386">
        <f>F979/T979</f>
      </c>
      <c r="V979" s="378">
        <f>(F979+500)/T979</f>
      </c>
      <c r="W979" s="386">
        <v>3924</v>
      </c>
      <c r="X979" s="378">
        <f>W979/T979</f>
      </c>
      <c r="Y979" s="385">
        <f>T979/R979</f>
      </c>
      <c r="Z979" s="378">
        <f>W979/F979</f>
      </c>
      <c r="AA979" s="378">
        <f>W979/(F979+500)</f>
      </c>
      <c r="AB979" s="432">
        <v>1</v>
      </c>
      <c r="AC979" s="432">
        <v>1092</v>
      </c>
      <c r="AD979" s="385">
        <f>AB979/T979</f>
      </c>
      <c r="AE979" s="378">
        <f>(W979-AC979)/(F979+500)</f>
      </c>
      <c r="AF979" s="378" t="s">
        <v>371</v>
      </c>
    </row>
    <row customHeight="true" ht="22.61904761904762" r="980">
      <c r="A980" s="406"/>
      <c r="B980" s="407"/>
      <c r="C980" s="408"/>
      <c r="D980" s="379" t="s">
        <v>372</v>
      </c>
      <c r="E980" s="380">
        <v>1591.19</v>
      </c>
      <c r="F980" s="381"/>
      <c r="G980" s="380">
        <v>9825</v>
      </c>
      <c r="H980" s="380">
        <v>676</v>
      </c>
      <c r="I980" s="383">
        <f t="shared" si="155"/>
      </c>
      <c r="J980" s="368">
        <f t="shared" si="309"/>
      </c>
      <c r="K980" s="380">
        <v>26</v>
      </c>
      <c r="L980" s="368">
        <f t="shared" si="574"/>
      </c>
      <c r="M980" s="380">
        <v>4</v>
      </c>
      <c r="N980" s="384">
        <f t="shared" si="378"/>
      </c>
      <c r="O980" s="380">
        <v>0</v>
      </c>
      <c r="P980" s="384">
        <f t="shared" si="1057"/>
      </c>
      <c r="Q980" s="385"/>
      <c r="R980" s="433"/>
      <c r="S980" s="385"/>
      <c r="T980" s="433"/>
      <c r="U980" s="386"/>
      <c r="V980" s="378"/>
      <c r="W980" s="386"/>
      <c r="X980" s="378"/>
      <c r="Y980" s="385"/>
      <c r="Z980" s="378"/>
      <c r="AA980" s="378"/>
      <c r="AB980" s="433"/>
      <c r="AC980" s="433"/>
      <c r="AD980" s="385"/>
      <c r="AE980" s="378"/>
      <c r="AF980" s="421" t="s">
        <v>373</v>
      </c>
    </row>
    <row customHeight="true" ht="22.61904761904762" r="981">
      <c r="A981" s="406"/>
      <c r="B981" s="407" t="s">
        <v>383</v>
      </c>
      <c r="C981" s="408" t="s">
        <v>405</v>
      </c>
      <c r="D981" s="379" t="s">
        <v>370</v>
      </c>
      <c r="E981" s="380">
        <v>276.45</v>
      </c>
      <c r="F981" s="381">
        <f>E981+E982</f>
      </c>
      <c r="G981" s="380">
        <v>1166</v>
      </c>
      <c r="H981" s="380">
        <v>116</v>
      </c>
      <c r="I981" s="383">
        <f t="shared" si="155"/>
      </c>
      <c r="J981" s="368">
        <f t="shared" si="309"/>
      </c>
      <c r="K981" s="380">
        <v>4</v>
      </c>
      <c r="L981" s="368">
        <f t="shared" si="574"/>
      </c>
      <c r="M981" s="380">
        <v>0</v>
      </c>
      <c r="N981" s="384">
        <f t="shared" si="378"/>
      </c>
      <c r="O981" s="380">
        <v>0</v>
      </c>
      <c r="P981" s="384">
        <f t="shared" si="1057"/>
      </c>
      <c r="Q981" s="385">
        <f>(M981+M982)/(O981+O982)</f>
      </c>
      <c r="R981" s="432">
        <v>13</v>
      </c>
      <c r="S981" s="385">
        <f>(O981+O982)/(K981+K982)</f>
      </c>
      <c r="T981" s="432">
        <v>8</v>
      </c>
      <c r="U981" s="386">
        <f>F981/T981</f>
      </c>
      <c r="V981" s="378">
        <f>(F981+500)/T981</f>
      </c>
      <c r="W981" s="386">
        <v>5059.200000000001</v>
      </c>
      <c r="X981" s="378">
        <f>W981/T981</f>
      </c>
      <c r="Y981" s="385">
        <f>T981/R981</f>
      </c>
      <c r="Z981" s="378">
        <f>W981/F981</f>
      </c>
      <c r="AA981" s="378">
        <f>W981/(F981+500)</f>
      </c>
      <c r="AB981" s="432">
        <v>1</v>
      </c>
      <c r="AC981" s="432">
        <v>444</v>
      </c>
      <c r="AD981" s="385">
        <f>AB981/T981</f>
      </c>
      <c r="AE981" s="378">
        <f>(W981-AC981)/(F981+500)</f>
      </c>
      <c r="AF981" s="378" t="s">
        <v>371</v>
      </c>
    </row>
    <row customHeight="true" ht="22.61904761904762" r="982">
      <c r="A982" s="406"/>
      <c r="B982" s="407"/>
      <c r="C982" s="408"/>
      <c r="D982" s="379" t="s">
        <v>372</v>
      </c>
      <c r="E982" s="380">
        <v>2001.5</v>
      </c>
      <c r="F982" s="381"/>
      <c r="G982" s="380">
        <v>12185</v>
      </c>
      <c r="H982" s="380">
        <v>948</v>
      </c>
      <c r="I982" s="383">
        <f t="shared" si="155"/>
      </c>
      <c r="J982" s="368">
        <f t="shared" si="309"/>
      </c>
      <c r="K982" s="380">
        <v>29</v>
      </c>
      <c r="L982" s="368">
        <f t="shared" si="574"/>
      </c>
      <c r="M982" s="380">
        <v>4</v>
      </c>
      <c r="N982" s="384">
        <f t="shared" si="378"/>
      </c>
      <c r="O982" s="380">
        <v>0</v>
      </c>
      <c r="P982" s="384">
        <f t="shared" si="1057"/>
      </c>
      <c r="Q982" s="385"/>
      <c r="R982" s="433"/>
      <c r="S982" s="385"/>
      <c r="T982" s="433"/>
      <c r="U982" s="386"/>
      <c r="V982" s="378"/>
      <c r="W982" s="386"/>
      <c r="X982" s="378"/>
      <c r="Y982" s="385"/>
      <c r="Z982" s="378"/>
      <c r="AA982" s="378"/>
      <c r="AB982" s="432"/>
      <c r="AC982" s="432"/>
      <c r="AD982" s="385"/>
      <c r="AE982" s="378"/>
      <c r="AF982" s="421" t="s">
        <v>373</v>
      </c>
    </row>
    <row customHeight="true" ht="22.61904761904762" r="983">
      <c r="A983" s="406"/>
      <c r="B983" s="407" t="s">
        <v>385</v>
      </c>
      <c r="C983" s="408" t="s">
        <v>405</v>
      </c>
      <c r="D983" s="379" t="s">
        <v>370</v>
      </c>
      <c r="E983" s="380">
        <v>205.71</v>
      </c>
      <c r="F983" s="381">
        <f>E983+E984</f>
      </c>
      <c r="G983" s="382">
        <v>1169</v>
      </c>
      <c r="H983" s="382">
        <v>122</v>
      </c>
      <c r="I983" s="383">
        <f t="shared" si="155"/>
      </c>
      <c r="J983" s="368">
        <f t="shared" si="309"/>
      </c>
      <c r="K983" s="382">
        <v>1</v>
      </c>
      <c r="L983" s="368">
        <f t="shared" si="574"/>
      </c>
      <c r="M983" s="382">
        <v>0</v>
      </c>
      <c r="N983" s="384">
        <f t="shared" si="378"/>
      </c>
      <c r="O983" s="382">
        <v>0</v>
      </c>
      <c r="P983" s="384">
        <f t="shared" si="1057"/>
      </c>
      <c r="Q983" s="385">
        <f>(M983+M984)/(O983+O984)</f>
      </c>
      <c r="R983" s="432">
        <v>8</v>
      </c>
      <c r="S983" s="385">
        <f>(O983+O984)/(K983+K984)</f>
      </c>
      <c r="T983" s="432">
        <v>4</v>
      </c>
      <c r="U983" s="386">
        <f>F983/T983</f>
      </c>
      <c r="V983" s="378">
        <f>(F983+500)/T983</f>
      </c>
      <c r="W983" s="386">
        <v>5724</v>
      </c>
      <c r="X983" s="378">
        <f>W983/T983</f>
      </c>
      <c r="Y983" s="385">
        <f>T983/R983</f>
      </c>
      <c r="Z983" s="378">
        <f>W983/F983</f>
      </c>
      <c r="AA983" s="378">
        <f>W983/(F983+500)</f>
      </c>
      <c r="AB983" s="432">
        <v>1</v>
      </c>
      <c r="AC983" s="432">
        <v>1344</v>
      </c>
      <c r="AD983" s="385">
        <f>AB983/T983</f>
      </c>
      <c r="AE983" s="378">
        <f>(W983-AC983)/(F983+500)</f>
      </c>
      <c r="AF983" s="378" t="s">
        <v>371</v>
      </c>
    </row>
    <row customHeight="true" ht="22.61904761904762" r="984">
      <c r="A984" s="406"/>
      <c r="B984" s="407"/>
      <c r="C984" s="408"/>
      <c r="D984" s="379" t="s">
        <v>372</v>
      </c>
      <c r="E984" s="380">
        <v>2615.17</v>
      </c>
      <c r="F984" s="381"/>
      <c r="G984" s="382">
        <v>16538</v>
      </c>
      <c r="H984" s="382">
        <v>1196</v>
      </c>
      <c r="I984" s="383">
        <f t="shared" si="155"/>
      </c>
      <c r="J984" s="368">
        <f t="shared" si="309"/>
      </c>
      <c r="K984" s="382">
        <v>63</v>
      </c>
      <c r="L984" s="368">
        <f t="shared" si="574"/>
      </c>
      <c r="M984" s="382">
        <v>4</v>
      </c>
      <c r="N984" s="384">
        <f t="shared" si="378"/>
      </c>
      <c r="O984" s="382">
        <v>0</v>
      </c>
      <c r="P984" s="384">
        <f t="shared" si="1057"/>
      </c>
      <c r="Q984" s="385"/>
      <c r="R984" s="433"/>
      <c r="S984" s="385"/>
      <c r="T984" s="433"/>
      <c r="U984" s="386"/>
      <c r="V984" s="378"/>
      <c r="W984" s="386"/>
      <c r="X984" s="378"/>
      <c r="Y984" s="385"/>
      <c r="Z984" s="378"/>
      <c r="AA984" s="378"/>
      <c r="AB984" s="433"/>
      <c r="AC984" s="433"/>
      <c r="AD984" s="385"/>
      <c r="AE984" s="378"/>
      <c r="AF984" s="421" t="s">
        <v>373</v>
      </c>
    </row>
    <row customHeight="true" ht="22.61904761904762" r="985">
      <c r="A985" s="406"/>
      <c r="B985" s="370" t="s">
        <v>378</v>
      </c>
      <c r="C985" s="370"/>
      <c r="D985" s="370"/>
      <c r="E985" s="366">
        <f>SUM(E975:E984)</f>
      </c>
      <c r="F985" s="366">
        <f>SUM(F975:F984)</f>
      </c>
      <c r="G985" s="366">
        <f>SUM(G975:G984)</f>
      </c>
      <c r="H985" s="366">
        <f>SUM(H975:H984)</f>
      </c>
      <c r="I985" s="371">
        <f t="shared" si="155"/>
      </c>
      <c r="J985" s="367">
        <f t="shared" si="309"/>
      </c>
      <c r="K985" s="366">
        <f>SUM(K975:K984)</f>
      </c>
      <c r="L985" s="367">
        <f t="shared" si="574"/>
      </c>
      <c r="M985" s="366">
        <f>SUM(M975:M984)</f>
      </c>
      <c r="N985" s="372">
        <f t="shared" si="378"/>
      </c>
      <c r="O985" s="366">
        <f>SUM(O975:O984)</f>
      </c>
      <c r="P985" s="372">
        <f t="shared" si="1057"/>
      </c>
      <c r="Q985" s="373">
        <f>M985/O985</f>
      </c>
      <c r="R985" s="366">
        <f>SUM(R975:R984)</f>
      </c>
      <c r="S985" s="373">
        <f>(O985+O985)/(K985+K985)</f>
      </c>
      <c r="T985" s="366">
        <f>SUM(T975:T984)</f>
      </c>
      <c r="U985" s="374">
        <f t="shared" ref="U985:U986" si="95">F985/T985</f>
      </c>
      <c r="V985" s="375">
        <f>(F985+5*500)/T985</f>
      </c>
      <c r="W985" s="367">
        <f>SUM(W975:W984)</f>
      </c>
      <c r="X985" s="376">
        <f t="shared" ref="X985:X986" si="729">W985/T985</f>
      </c>
      <c r="Y985" s="373">
        <f t="shared" ref="Y985:Y986" si="863">T985/R985</f>
      </c>
      <c r="Z985" s="375">
        <f t="shared" ref="Z985:Z986" si="997">W985/F985</f>
      </c>
      <c r="AA985" s="375">
        <f>W985/(F985+COUNT(W975:W984)*500)</f>
      </c>
      <c r="AB985" s="366">
        <f>SUM(AB975:AB984)</f>
      </c>
      <c r="AC985" s="366">
        <f>SUM(AC975:AC984)</f>
      </c>
      <c r="AD985" s="373">
        <f t="shared" ref="AD985:AD986" si="514">AB985/T985</f>
      </c>
      <c r="AE985" s="377">
        <f>(W985-AC985)/(F985+COUNT(W975:W984))</f>
      </c>
      <c r="AF985" s="378"/>
    </row>
    <row customHeight="true" ht="22.61904761904762" r="986">
      <c r="A986" s="406"/>
      <c r="B986" s="407" t="s">
        <v>386</v>
      </c>
      <c r="C986" s="408" t="s">
        <v>369</v>
      </c>
      <c r="D986" s="379" t="s">
        <v>370</v>
      </c>
      <c r="E986" s="380">
        <v>213.3</v>
      </c>
      <c r="F986" s="381">
        <f>E986+E987</f>
      </c>
      <c r="G986" s="382">
        <v>1276</v>
      </c>
      <c r="H986" s="382">
        <v>97</v>
      </c>
      <c r="I986" s="383">
        <f t="shared" si="155"/>
      </c>
      <c r="J986" s="368">
        <f t="shared" si="309"/>
      </c>
      <c r="K986" s="382">
        <v>3</v>
      </c>
      <c r="L986" s="368">
        <f t="shared" si="574"/>
      </c>
      <c r="M986" s="382">
        <v>1</v>
      </c>
      <c r="N986" s="384">
        <f t="shared" si="378"/>
      </c>
      <c r="O986" s="382">
        <v>0</v>
      </c>
      <c r="P986" s="384">
        <f t="shared" si="1057"/>
      </c>
      <c r="Q986" s="385">
        <f>(M986+M987)/(O986+O987)</f>
      </c>
      <c r="R986" s="432">
        <v>9</v>
      </c>
      <c r="S986" s="385">
        <f>(O986+O987)/(K986+K987)</f>
      </c>
      <c r="T986" s="432">
        <v>5</v>
      </c>
      <c r="U986" s="386">
        <f t="shared" si="95"/>
      </c>
      <c r="V986" s="378">
        <f>(F986+500)/T986</f>
      </c>
      <c r="W986" s="386">
        <v>5394</v>
      </c>
      <c r="X986" s="378">
        <f t="shared" si="729"/>
      </c>
      <c r="Y986" s="385">
        <f t="shared" si="863"/>
      </c>
      <c r="Z986" s="378">
        <f t="shared" si="997"/>
      </c>
      <c r="AA986" s="378">
        <f>W986/(F986+500)</f>
      </c>
      <c r="AB986" s="432">
        <v>0</v>
      </c>
      <c r="AC986" s="432">
        <v>0</v>
      </c>
      <c r="AD986" s="385">
        <f t="shared" si="514"/>
      </c>
      <c r="AE986" s="378">
        <f>(W986-AC986)/(F986+500)</f>
      </c>
      <c r="AF986" s="378" t="s">
        <v>387</v>
      </c>
    </row>
    <row customHeight="true" ht="22.61904761904762" r="987">
      <c r="A987" s="406"/>
      <c r="B987" s="407"/>
      <c r="C987" s="408"/>
      <c r="D987" s="379" t="s">
        <v>372</v>
      </c>
      <c r="E987" s="382">
        <v>1804.93</v>
      </c>
      <c r="F987" s="381"/>
      <c r="G987" s="382">
        <v>12131</v>
      </c>
      <c r="H987" s="382">
        <v>761</v>
      </c>
      <c r="I987" s="383">
        <f t="shared" si="155"/>
      </c>
      <c r="J987" s="368">
        <f t="shared" si="309"/>
      </c>
      <c r="K987" s="382">
        <v>39</v>
      </c>
      <c r="L987" s="368">
        <f t="shared" si="574"/>
      </c>
      <c r="M987" s="382">
        <v>4</v>
      </c>
      <c r="N987" s="384">
        <f t="shared" si="378"/>
      </c>
      <c r="O987" s="382">
        <v>0</v>
      </c>
      <c r="P987" s="384">
        <f t="shared" si="1057"/>
      </c>
      <c r="Q987" s="385"/>
      <c r="R987" s="433"/>
      <c r="S987" s="385"/>
      <c r="T987" s="433"/>
      <c r="U987" s="386"/>
      <c r="V987" s="378"/>
      <c r="W987" s="386"/>
      <c r="X987" s="378"/>
      <c r="Y987" s="385"/>
      <c r="Z987" s="378"/>
      <c r="AA987" s="378"/>
      <c r="AB987" s="433"/>
      <c r="AC987" s="433"/>
      <c r="AD987" s="385"/>
      <c r="AE987" s="378"/>
      <c r="AF987" s="378" t="s">
        <v>403</v>
      </c>
    </row>
    <row customHeight="true" ht="22.61904761904762" r="988">
      <c r="A988" s="406"/>
      <c r="B988" s="407" t="s">
        <v>389</v>
      </c>
      <c r="C988" s="408" t="s">
        <v>369</v>
      </c>
      <c r="D988" s="379" t="s">
        <v>370</v>
      </c>
      <c r="E988" s="382">
        <v>120.4</v>
      </c>
      <c r="F988" s="381">
        <f>E988+E989</f>
      </c>
      <c r="G988" s="382">
        <v>1170</v>
      </c>
      <c r="H988" s="382">
        <v>108</v>
      </c>
      <c r="I988" s="383">
        <f t="shared" si="155"/>
      </c>
      <c r="J988" s="383">
        <f t="shared" ref="J988:J989" si="208">I988/H988</f>
      </c>
      <c r="K988" s="382">
        <v>3</v>
      </c>
      <c r="L988" s="368">
        <f t="shared" si="574"/>
      </c>
      <c r="M988" s="382">
        <v>0</v>
      </c>
      <c r="N988" s="384">
        <f t="shared" si="378"/>
      </c>
      <c r="O988" s="382">
        <v>0</v>
      </c>
      <c r="P988" s="384">
        <f t="shared" si="1057"/>
      </c>
      <c r="Q988" s="385">
        <f>(M988+M989)/(O988+O989)</f>
      </c>
      <c r="R988" s="432">
        <v>8</v>
      </c>
      <c r="S988" s="385">
        <f>(O988+O989)/(K988+K989)</f>
      </c>
      <c r="T988" s="432">
        <v>3</v>
      </c>
      <c r="U988" s="386">
        <f>F988/T988</f>
      </c>
      <c r="V988" s="378">
        <f>(F988+500)/T988</f>
      </c>
      <c r="W988" s="386">
        <v>3756</v>
      </c>
      <c r="X988" s="378">
        <f>W988/T988</f>
      </c>
      <c r="Y988" s="385">
        <f>T988/R988</f>
      </c>
      <c r="Z988" s="378">
        <f>W988/F988</f>
      </c>
      <c r="AA988" s="378">
        <f>W988/(F988+500)</f>
      </c>
      <c r="AB988" s="432">
        <v>0</v>
      </c>
      <c r="AC988" s="434">
        <v>0</v>
      </c>
      <c r="AD988" s="385">
        <f>AB988/T988</f>
      </c>
      <c r="AE988" s="378">
        <f>(W988-AC988)/(F988+500)</f>
      </c>
      <c r="AF988" s="378" t="s">
        <v>387</v>
      </c>
    </row>
    <row customHeight="true" ht="22.61904761904762" r="989">
      <c r="A989" s="406"/>
      <c r="B989" s="407"/>
      <c r="C989" s="408"/>
      <c r="D989" s="379" t="s">
        <v>372</v>
      </c>
      <c r="E989" s="382">
        <v>1391.93</v>
      </c>
      <c r="F989" s="381"/>
      <c r="G989" s="382">
        <v>11438</v>
      </c>
      <c r="H989" s="382">
        <v>723</v>
      </c>
      <c r="I989" s="383">
        <f t="shared" si="155"/>
      </c>
      <c r="J989" s="383">
        <f t="shared" si="208"/>
      </c>
      <c r="K989" s="382">
        <v>31</v>
      </c>
      <c r="L989" s="368">
        <f t="shared" si="574"/>
      </c>
      <c r="M989" s="382">
        <v>2</v>
      </c>
      <c r="N989" s="384">
        <f t="shared" si="378"/>
      </c>
      <c r="O989" s="382">
        <v>0</v>
      </c>
      <c r="P989" s="384">
        <f t="shared" si="1057"/>
      </c>
      <c r="Q989" s="385"/>
      <c r="R989" s="433"/>
      <c r="S989" s="385"/>
      <c r="T989" s="433"/>
      <c r="U989" s="386"/>
      <c r="V989" s="378"/>
      <c r="W989" s="386"/>
      <c r="X989" s="378"/>
      <c r="Y989" s="385"/>
      <c r="Z989" s="378"/>
      <c r="AA989" s="378"/>
      <c r="AB989" s="433"/>
      <c r="AC989" s="435"/>
      <c r="AD989" s="385"/>
      <c r="AE989" s="378"/>
      <c r="AF989" s="378" t="s">
        <v>403</v>
      </c>
    </row>
    <row customHeight="true" ht="22.61904761904762" r="990">
      <c r="A990" s="406"/>
      <c r="B990" s="407" t="s">
        <v>390</v>
      </c>
      <c r="C990" s="408" t="s">
        <v>369</v>
      </c>
      <c r="D990" s="379" t="s">
        <v>370</v>
      </c>
      <c r="E990" s="382">
        <v>129.51</v>
      </c>
      <c r="F990" s="381">
        <f>E990+E991</f>
      </c>
      <c r="G990" s="382">
        <v>908</v>
      </c>
      <c r="H990" s="382">
        <v>85</v>
      </c>
      <c r="I990" s="383">
        <f t="shared" si="155"/>
      </c>
      <c r="J990" s="368">
        <f t="shared" ref="J990:J991" si="310">(E990/G990)*1000</f>
      </c>
      <c r="K990" s="382">
        <v>0</v>
      </c>
      <c r="L990" s="368">
        <f t="shared" si="574"/>
      </c>
      <c r="M990" s="382">
        <v>0</v>
      </c>
      <c r="N990" s="384">
        <f t="shared" si="378"/>
      </c>
      <c r="O990" s="382">
        <v>0</v>
      </c>
      <c r="P990" s="384">
        <f t="shared" si="1057"/>
      </c>
      <c r="Q990" s="385">
        <f>(M990+M991)/(O990+O991)</f>
      </c>
      <c r="R990" s="432">
        <v>7</v>
      </c>
      <c r="S990" s="385">
        <f>(O990+O991)/(K990+K991)</f>
      </c>
      <c r="T990" s="432">
        <v>4</v>
      </c>
      <c r="U990" s="386">
        <f>F990/T990</f>
      </c>
      <c r="V990" s="378">
        <f>(F990+500)/T990</f>
      </c>
      <c r="W990" s="386">
        <v>2492.4000000000015</v>
      </c>
      <c r="X990" s="378">
        <f>W990/T990</f>
      </c>
      <c r="Y990" s="385">
        <f>T990/R990</f>
      </c>
      <c r="Z990" s="378">
        <f>W990/F990</f>
      </c>
      <c r="AA990" s="378">
        <f>W990/(F990+500)</f>
      </c>
      <c r="AB990" s="432">
        <v>1</v>
      </c>
      <c r="AC990" s="432">
        <v>1344</v>
      </c>
      <c r="AD990" s="385">
        <f>AB990/T990</f>
      </c>
      <c r="AE990" s="378">
        <f>(W990-AC990)/(F990+500)</f>
      </c>
      <c r="AF990" s="378" t="s">
        <v>387</v>
      </c>
    </row>
    <row customHeight="true" ht="22.61904761904762" r="991">
      <c r="A991" s="406"/>
      <c r="B991" s="407"/>
      <c r="C991" s="408"/>
      <c r="D991" s="379" t="s">
        <v>372</v>
      </c>
      <c r="E991" s="382">
        <v>1437.86</v>
      </c>
      <c r="F991" s="381"/>
      <c r="G991" s="382">
        <v>10793</v>
      </c>
      <c r="H991" s="382">
        <v>779</v>
      </c>
      <c r="I991" s="383">
        <f t="shared" si="155"/>
      </c>
      <c r="J991" s="368">
        <f t="shared" si="310"/>
      </c>
      <c r="K991" s="382">
        <v>26</v>
      </c>
      <c r="L991" s="368">
        <f t="shared" si="574"/>
      </c>
      <c r="M991" s="382">
        <v>1</v>
      </c>
      <c r="N991" s="384">
        <f t="shared" si="378"/>
      </c>
      <c r="O991" s="382">
        <v>0</v>
      </c>
      <c r="P991" s="384">
        <f t="shared" si="1057"/>
      </c>
      <c r="Q991" s="385"/>
      <c r="R991" s="433"/>
      <c r="S991" s="385"/>
      <c r="T991" s="433"/>
      <c r="U991" s="386"/>
      <c r="V991" s="378"/>
      <c r="W991" s="386"/>
      <c r="X991" s="378"/>
      <c r="Y991" s="385"/>
      <c r="Z991" s="378"/>
      <c r="AA991" s="378"/>
      <c r="AB991" s="433"/>
      <c r="AC991" s="433"/>
      <c r="AD991" s="385"/>
      <c r="AE991" s="378"/>
      <c r="AF991" s="378" t="s">
        <v>403</v>
      </c>
    </row>
    <row customHeight="true" ht="22.61904761904762" r="992">
      <c r="A992" s="406"/>
      <c r="B992" s="407" t="s">
        <v>392</v>
      </c>
      <c r="C992" s="408" t="s">
        <v>369</v>
      </c>
      <c r="D992" s="379" t="s">
        <v>370</v>
      </c>
      <c r="E992" s="382">
        <v>83.47</v>
      </c>
      <c r="F992" s="381">
        <f>E992+E993</f>
      </c>
      <c r="G992" s="382">
        <v>881</v>
      </c>
      <c r="H992" s="382">
        <v>87</v>
      </c>
      <c r="I992" s="383">
        <f t="shared" si="155"/>
      </c>
      <c r="J992" s="383">
        <f t="shared" ref="J992:J993" si="209">I992/H992</f>
      </c>
      <c r="K992" s="382">
        <v>0</v>
      </c>
      <c r="L992" s="368">
        <f t="shared" si="574"/>
      </c>
      <c r="M992" s="382">
        <v>0</v>
      </c>
      <c r="N992" s="384">
        <f t="shared" si="378"/>
      </c>
      <c r="O992" s="382">
        <v>0</v>
      </c>
      <c r="P992" s="384">
        <f t="shared" si="1057"/>
      </c>
      <c r="Q992" s="385">
        <f>(M992+M993)/(O992+O993)</f>
      </c>
      <c r="R992" s="432">
        <v>0</v>
      </c>
      <c r="S992" s="385">
        <f>(O992+O993)/(K992+K993)</f>
      </c>
      <c r="T992" s="432">
        <v>0</v>
      </c>
      <c r="U992" s="386">
        <f>F992/T992</f>
      </c>
      <c r="V992" s="378">
        <f>(F992+500)/T992</f>
      </c>
      <c r="W992" s="436">
        <v>0</v>
      </c>
      <c r="X992" s="378">
        <f>W992/T992</f>
      </c>
      <c r="Y992" s="385">
        <f>T992/R992</f>
      </c>
      <c r="Z992" s="378">
        <f>W992/F992</f>
      </c>
      <c r="AA992" s="378">
        <f>W992/(F992+500)</f>
      </c>
      <c r="AB992" s="432">
        <v>0</v>
      </c>
      <c r="AC992" s="432">
        <v>0</v>
      </c>
      <c r="AD992" s="385">
        <f>AB992/T992</f>
      </c>
      <c r="AE992" s="378">
        <f>(W992-AC992)/(F992+500)</f>
      </c>
      <c r="AF992" s="378" t="s">
        <v>387</v>
      </c>
    </row>
    <row customHeight="true" ht="22.61904761904762" r="993">
      <c r="A993" s="406"/>
      <c r="B993" s="407"/>
      <c r="C993" s="408"/>
      <c r="D993" s="379" t="s">
        <v>372</v>
      </c>
      <c r="E993" s="382">
        <v>604.61</v>
      </c>
      <c r="F993" s="381"/>
      <c r="G993" s="382">
        <v>5777</v>
      </c>
      <c r="H993" s="382">
        <v>324</v>
      </c>
      <c r="I993" s="383">
        <f t="shared" si="155"/>
      </c>
      <c r="J993" s="383">
        <f t="shared" si="209"/>
      </c>
      <c r="K993" s="382">
        <v>14</v>
      </c>
      <c r="L993" s="368">
        <f t="shared" si="574"/>
      </c>
      <c r="M993" s="382">
        <v>0</v>
      </c>
      <c r="N993" s="384">
        <f t="shared" si="378"/>
      </c>
      <c r="O993" s="382">
        <v>0</v>
      </c>
      <c r="P993" s="384">
        <f t="shared" si="1057"/>
      </c>
      <c r="Q993" s="385"/>
      <c r="R993" s="433"/>
      <c r="S993" s="385"/>
      <c r="T993" s="433"/>
      <c r="U993" s="386"/>
      <c r="V993" s="378"/>
      <c r="W993" s="386"/>
      <c r="X993" s="378"/>
      <c r="Y993" s="385"/>
      <c r="Z993" s="378"/>
      <c r="AA993" s="378"/>
      <c r="AB993" s="433"/>
      <c r="AC993" s="433"/>
      <c r="AD993" s="385"/>
      <c r="AE993" s="378"/>
      <c r="AF993" s="378" t="s">
        <v>403</v>
      </c>
    </row>
    <row customHeight="true" ht="22.61904761904762" r="994">
      <c r="A994" s="406"/>
      <c r="B994" s="407" t="s">
        <v>393</v>
      </c>
      <c r="C994" s="408" t="s">
        <v>369</v>
      </c>
      <c r="D994" s="379" t="s">
        <v>370</v>
      </c>
      <c r="E994" s="382">
        <v>29.3</v>
      </c>
      <c r="F994" s="381">
        <f>E994+E995</f>
      </c>
      <c r="G994" s="382">
        <v>433</v>
      </c>
      <c r="H994" s="382">
        <v>53</v>
      </c>
      <c r="I994" s="383">
        <f t="shared" si="155"/>
      </c>
      <c r="J994" s="368">
        <f t="shared" ref="J994:J1006" si="311">(E994/G994)*1000</f>
      </c>
      <c r="K994" s="382">
        <v>0</v>
      </c>
      <c r="L994" s="368">
        <f t="shared" si="574"/>
      </c>
      <c r="M994" s="382">
        <v>0</v>
      </c>
      <c r="N994" s="384">
        <f t="shared" si="378"/>
      </c>
      <c r="O994" s="382">
        <v>0</v>
      </c>
      <c r="P994" s="384">
        <f t="shared" si="1057"/>
      </c>
      <c r="Q994" s="385">
        <f>(M994+M995)/(O994+O995)</f>
      </c>
      <c r="R994" s="432">
        <v>3</v>
      </c>
      <c r="S994" s="385">
        <f>(O994+O995)/(K994+K995)</f>
      </c>
      <c r="T994" s="432">
        <v>2</v>
      </c>
      <c r="U994" s="386">
        <f>F994/T994</f>
      </c>
      <c r="V994" s="378">
        <f>(F994+500)/T994</f>
      </c>
      <c r="W994" s="386">
        <v>2450.4000000000015</v>
      </c>
      <c r="X994" s="378">
        <f>W994/T994</f>
      </c>
      <c r="Y994" s="385">
        <f>T994/R994</f>
      </c>
      <c r="Z994" s="378">
        <f>W994/F994</f>
      </c>
      <c r="AA994" s="378">
        <f>W994/(F994+500)</f>
      </c>
      <c r="AB994" s="432">
        <v>0</v>
      </c>
      <c r="AC994" s="432">
        <v>0</v>
      </c>
      <c r="AD994" s="385">
        <f>AB994/T994</f>
      </c>
      <c r="AE994" s="378">
        <f>(W994-AC994)/(F994+500)</f>
      </c>
      <c r="AF994" s="378" t="s">
        <v>387</v>
      </c>
    </row>
    <row customHeight="true" ht="22.61904761904762" r="995">
      <c r="A995" s="406"/>
      <c r="B995" s="407"/>
      <c r="C995" s="408"/>
      <c r="D995" s="379" t="s">
        <v>372</v>
      </c>
      <c r="E995" s="382">
        <v>1632.96</v>
      </c>
      <c r="F995" s="381"/>
      <c r="G995" s="382">
        <v>10345</v>
      </c>
      <c r="H995" s="382">
        <v>683</v>
      </c>
      <c r="I995" s="383">
        <f t="shared" si="155"/>
      </c>
      <c r="J995" s="368">
        <f t="shared" si="311"/>
      </c>
      <c r="K995" s="382">
        <v>18</v>
      </c>
      <c r="L995" s="368">
        <f t="shared" si="574"/>
      </c>
      <c r="M995" s="382">
        <v>1</v>
      </c>
      <c r="N995" s="384">
        <f t="shared" si="378"/>
      </c>
      <c r="O995" s="382">
        <v>0</v>
      </c>
      <c r="P995" s="384">
        <f t="shared" si="1057"/>
      </c>
      <c r="Q995" s="385"/>
      <c r="R995" s="433"/>
      <c r="S995" s="385"/>
      <c r="T995" s="433"/>
      <c r="U995" s="386"/>
      <c r="V995" s="378"/>
      <c r="W995" s="386"/>
      <c r="X995" s="378"/>
      <c r="Y995" s="385"/>
      <c r="Z995" s="378"/>
      <c r="AA995" s="378"/>
      <c r="AB995" s="433"/>
      <c r="AC995" s="433"/>
      <c r="AD995" s="385"/>
      <c r="AE995" s="378"/>
      <c r="AF995" s="378" t="s">
        <v>403</v>
      </c>
    </row>
    <row customHeight="true" ht="22.61904761904762" r="996">
      <c r="A996" s="406"/>
      <c r="B996" s="370" t="s">
        <v>378</v>
      </c>
      <c r="C996" s="370"/>
      <c r="D996" s="370"/>
      <c r="E996" s="366">
        <f>SUM(E986:E995)</f>
      </c>
      <c r="F996" s="366">
        <f>SUM(F986:F995)</f>
      </c>
      <c r="G996" s="366">
        <f>SUM(G986:G995)</f>
      </c>
      <c r="H996" s="366">
        <f>SUM(H986:H995)</f>
      </c>
      <c r="I996" s="371">
        <f t="shared" si="155"/>
      </c>
      <c r="J996" s="367">
        <f t="shared" si="311"/>
      </c>
      <c r="K996" s="366">
        <f>SUM(K986:K995)</f>
      </c>
      <c r="L996" s="367">
        <f t="shared" si="574"/>
      </c>
      <c r="M996" s="366">
        <f>SUM(M986:M995)</f>
      </c>
      <c r="N996" s="372">
        <f t="shared" si="378"/>
      </c>
      <c r="O996" s="366">
        <f>SUM(O986:O995)</f>
      </c>
      <c r="P996" s="372">
        <f t="shared" si="1057"/>
      </c>
      <c r="Q996" s="373">
        <f>M996/O996</f>
      </c>
      <c r="R996" s="366">
        <f>SUM(R986:R995)</f>
      </c>
      <c r="S996" s="373">
        <f>(O996+O996)/(K996+K996)</f>
      </c>
      <c r="T996" s="366">
        <f>SUM(T986:T995)</f>
      </c>
      <c r="U996" s="374">
        <f t="shared" ref="U996:U997" si="96">F996/T996</f>
      </c>
      <c r="V996" s="375">
        <f>(F996+5*500)/T996</f>
      </c>
      <c r="W996" s="367">
        <f>SUM(W986:W995)</f>
      </c>
      <c r="X996" s="376">
        <f t="shared" ref="X996:X997" si="730">W996/T996</f>
      </c>
      <c r="Y996" s="373">
        <f t="shared" ref="Y996:Y997" si="864">T996/R996</f>
      </c>
      <c r="Z996" s="375">
        <f t="shared" ref="Z996:Z997" si="998">W996/F996</f>
      </c>
      <c r="AA996" s="375">
        <f>W996/(F996+COUNT(W986:W995)*500)</f>
      </c>
      <c r="AB996" s="366">
        <f>SUM(AB986:AB995)</f>
      </c>
      <c r="AC996" s="366">
        <f>SUM(AC986:AC995)</f>
      </c>
      <c r="AD996" s="373">
        <f t="shared" ref="AD996:AD997" si="515">AB996/T996</f>
      </c>
      <c r="AE996" s="377">
        <f>(W996-AC996)/(F996+COUNT(W986:W995)*500)</f>
      </c>
      <c r="AF996" s="378"/>
    </row>
    <row customHeight="true" ht="22.61904761904762" r="997">
      <c r="A997" s="406"/>
      <c r="B997" s="407" t="s">
        <v>394</v>
      </c>
      <c r="C997" s="408" t="s">
        <v>391</v>
      </c>
      <c r="D997" s="379" t="s">
        <v>370</v>
      </c>
      <c r="E997" s="382">
        <v>95.84</v>
      </c>
      <c r="F997" s="381">
        <f>E997+E998</f>
      </c>
      <c r="G997" s="382">
        <v>859</v>
      </c>
      <c r="H997" s="382">
        <v>81</v>
      </c>
      <c r="I997" s="383">
        <f t="shared" si="155"/>
      </c>
      <c r="J997" s="368">
        <f t="shared" si="311"/>
      </c>
      <c r="K997" s="382">
        <v>1</v>
      </c>
      <c r="L997" s="368">
        <f t="shared" si="574"/>
      </c>
      <c r="M997" s="382">
        <v>0</v>
      </c>
      <c r="N997" s="384">
        <f t="shared" si="378"/>
      </c>
      <c r="O997" s="382">
        <v>0</v>
      </c>
      <c r="P997" s="384">
        <f t="shared" si="1057"/>
      </c>
      <c r="Q997" s="385">
        <f>(M997+M998)/(O997+O998)</f>
      </c>
      <c r="R997" s="432">
        <v>6</v>
      </c>
      <c r="S997" s="385">
        <f>(O997+O998)/(K997+K998)</f>
      </c>
      <c r="T997" s="432">
        <v>2</v>
      </c>
      <c r="U997" s="386">
        <f t="shared" si="96"/>
      </c>
      <c r="V997" s="378">
        <f>(F997+500)/T997</f>
      </c>
      <c r="W997" s="386">
        <v>1716</v>
      </c>
      <c r="X997" s="378">
        <f t="shared" si="730"/>
      </c>
      <c r="Y997" s="385">
        <f t="shared" si="864"/>
      </c>
      <c r="Z997" s="378">
        <f t="shared" si="998"/>
      </c>
      <c r="AA997" s="378">
        <f>W997/(F997+500)</f>
      </c>
      <c r="AB997" s="432">
        <v>0</v>
      </c>
      <c r="AC997" s="432">
        <v>0</v>
      </c>
      <c r="AD997" s="385">
        <f t="shared" si="515"/>
      </c>
      <c r="AE997" s="378">
        <f>(W997-AC997)/(F997+500)</f>
      </c>
      <c r="AF997" s="378" t="s">
        <v>387</v>
      </c>
    </row>
    <row customHeight="true" ht="22.61904761904762" r="998">
      <c r="A998" s="406"/>
      <c r="B998" s="407"/>
      <c r="C998" s="408"/>
      <c r="D998" s="379" t="s">
        <v>372</v>
      </c>
      <c r="E998" s="382">
        <v>2114.69</v>
      </c>
      <c r="F998" s="381"/>
      <c r="G998" s="382">
        <v>12934</v>
      </c>
      <c r="H998" s="382">
        <v>823</v>
      </c>
      <c r="I998" s="383">
        <f t="shared" si="155"/>
      </c>
      <c r="J998" s="368">
        <f t="shared" si="311"/>
      </c>
      <c r="K998" s="382">
        <v>20</v>
      </c>
      <c r="L998" s="368">
        <f t="shared" si="574"/>
      </c>
      <c r="M998" s="382">
        <v>2</v>
      </c>
      <c r="N998" s="384">
        <f t="shared" si="378"/>
      </c>
      <c r="O998" s="382">
        <v>0</v>
      </c>
      <c r="P998" s="384">
        <f t="shared" si="1057"/>
      </c>
      <c r="Q998" s="385"/>
      <c r="R998" s="433"/>
      <c r="S998" s="385"/>
      <c r="T998" s="433"/>
      <c r="U998" s="386"/>
      <c r="V998" s="378"/>
      <c r="W998" s="386"/>
      <c r="X998" s="378"/>
      <c r="Y998" s="385"/>
      <c r="Z998" s="378"/>
      <c r="AA998" s="378"/>
      <c r="AB998" s="433"/>
      <c r="AC998" s="433"/>
      <c r="AD998" s="385"/>
      <c r="AE998" s="378"/>
      <c r="AF998" s="378" t="s">
        <v>403</v>
      </c>
    </row>
    <row customHeight="true" ht="22.61904761904762" r="999">
      <c r="A999" s="406"/>
      <c r="B999" s="407" t="s">
        <v>395</v>
      </c>
      <c r="C999" s="408" t="s">
        <v>391</v>
      </c>
      <c r="D999" s="379" t="s">
        <v>370</v>
      </c>
      <c r="E999" s="382">
        <v>156.42</v>
      </c>
      <c r="F999" s="381">
        <f>E999+E1000</f>
      </c>
      <c r="G999" s="382">
        <v>1736</v>
      </c>
      <c r="H999" s="382">
        <v>233</v>
      </c>
      <c r="I999" s="383">
        <f t="shared" si="155"/>
      </c>
      <c r="J999" s="368">
        <f t="shared" si="311"/>
      </c>
      <c r="K999" s="382">
        <v>2</v>
      </c>
      <c r="L999" s="368">
        <f t="shared" si="574"/>
      </c>
      <c r="M999" s="382">
        <v>0</v>
      </c>
      <c r="N999" s="384">
        <f t="shared" si="378"/>
      </c>
      <c r="O999" s="382">
        <v>0</v>
      </c>
      <c r="P999" s="384">
        <f t="shared" si="1057"/>
      </c>
      <c r="Q999" s="385">
        <f>(M999+M1000)/(O999+O1000)</f>
      </c>
      <c r="R999" s="432">
        <v>12</v>
      </c>
      <c r="S999" s="385">
        <f>(O999+O1000)/(K999+K1000)</f>
      </c>
      <c r="T999" s="432">
        <v>2</v>
      </c>
      <c r="U999" s="386">
        <f>F999/T999</f>
      </c>
      <c r="V999" s="378">
        <f>(F999+500)/T999</f>
      </c>
      <c r="W999" s="386">
        <v>3780</v>
      </c>
      <c r="X999" s="378">
        <f>W999/T999</f>
      </c>
      <c r="Y999" s="385">
        <f>T999/R999</f>
      </c>
      <c r="Z999" s="378">
        <f>W999/F999</f>
      </c>
      <c r="AA999" s="378">
        <f>W999/(F999+500)</f>
      </c>
      <c r="AB999" s="432">
        <v>0</v>
      </c>
      <c r="AC999" s="432">
        <v>0</v>
      </c>
      <c r="AD999" s="385">
        <f>AB999/T999</f>
      </c>
      <c r="AE999" s="378">
        <f>(W999-AC999)/(F999+500)</f>
      </c>
      <c r="AF999" s="378" t="s">
        <v>387</v>
      </c>
    </row>
    <row customHeight="true" ht="22.61904761904762" r="1000">
      <c r="A1000" s="406"/>
      <c r="B1000" s="407"/>
      <c r="C1000" s="408"/>
      <c r="D1000" s="379" t="s">
        <v>372</v>
      </c>
      <c r="E1000" s="382">
        <v>4628.6</v>
      </c>
      <c r="F1000" s="381"/>
      <c r="G1000" s="382">
        <v>37432</v>
      </c>
      <c r="H1000" s="382">
        <v>2775</v>
      </c>
      <c r="I1000" s="383">
        <f t="shared" si="155"/>
      </c>
      <c r="J1000" s="368">
        <f t="shared" si="311"/>
      </c>
      <c r="K1000" s="382">
        <v>89</v>
      </c>
      <c r="L1000" s="368">
        <f t="shared" si="574"/>
      </c>
      <c r="M1000" s="382">
        <v>3</v>
      </c>
      <c r="N1000" s="384">
        <f t="shared" si="378"/>
      </c>
      <c r="O1000" s="382">
        <v>0</v>
      </c>
      <c r="P1000" s="384">
        <f t="shared" si="1057"/>
      </c>
      <c r="Q1000" s="385"/>
      <c r="R1000" s="433"/>
      <c r="S1000" s="385"/>
      <c r="T1000" s="433"/>
      <c r="U1000" s="386"/>
      <c r="V1000" s="378"/>
      <c r="W1000" s="386"/>
      <c r="X1000" s="378"/>
      <c r="Y1000" s="385"/>
      <c r="Z1000" s="378"/>
      <c r="AA1000" s="378"/>
      <c r="AB1000" s="433"/>
      <c r="AC1000" s="433"/>
      <c r="AD1000" s="385"/>
      <c r="AE1000" s="378"/>
      <c r="AF1000" s="378" t="s">
        <v>403</v>
      </c>
    </row>
    <row customHeight="true" ht="22.61904761904762" r="1001">
      <c r="A1001" s="406"/>
      <c r="B1001" s="407" t="s">
        <v>397</v>
      </c>
      <c r="C1001" s="408" t="s">
        <v>391</v>
      </c>
      <c r="D1001" s="379" t="s">
        <v>370</v>
      </c>
      <c r="E1001" s="382">
        <v>496.41</v>
      </c>
      <c r="F1001" s="381">
        <f>E1001+E1002</f>
      </c>
      <c r="G1001" s="382">
        <v>2451</v>
      </c>
      <c r="H1001" s="382">
        <v>350</v>
      </c>
      <c r="I1001" s="383">
        <f t="shared" si="155"/>
      </c>
      <c r="J1001" s="368">
        <f t="shared" si="311"/>
      </c>
      <c r="K1001" s="382">
        <v>3</v>
      </c>
      <c r="L1001" s="368">
        <f t="shared" si="574"/>
      </c>
      <c r="M1001" s="382">
        <v>0</v>
      </c>
      <c r="N1001" s="384">
        <f t="shared" si="378"/>
      </c>
      <c r="O1001" s="382">
        <v>0</v>
      </c>
      <c r="P1001" s="384">
        <f t="shared" si="1057"/>
      </c>
      <c r="Q1001" s="385">
        <f>(M1001+M1002)/(O1001+O1002)</f>
      </c>
      <c r="R1001" s="432">
        <v>12</v>
      </c>
      <c r="S1001" s="385">
        <f>(O1001+O1002)/(K1001+K1002)</f>
      </c>
      <c r="T1001" s="432">
        <v>6</v>
      </c>
      <c r="U1001" s="386">
        <f>F1001/T1001</f>
      </c>
      <c r="V1001" s="378">
        <f>(F1001+500)/T1001</f>
      </c>
      <c r="W1001" s="386">
        <v>8748</v>
      </c>
      <c r="X1001" s="378">
        <f>W1001/T1001</f>
      </c>
      <c r="Y1001" s="385">
        <f>T1001/R1001</f>
      </c>
      <c r="Z1001" s="378">
        <f>W1001/F1001</f>
      </c>
      <c r="AA1001" s="378">
        <f>W1001/(F1001+500)</f>
      </c>
      <c r="AB1001" s="432">
        <v>0</v>
      </c>
      <c r="AC1001" s="432">
        <v>0</v>
      </c>
      <c r="AD1001" s="385">
        <f>AB1001/T1001</f>
      </c>
      <c r="AE1001" s="378">
        <f>(W1001-AC1001)/(F1001+500)</f>
      </c>
      <c r="AF1001" s="378" t="s">
        <v>387</v>
      </c>
    </row>
    <row customHeight="true" ht="22.61904761904762" r="1002">
      <c r="A1002" s="406"/>
      <c r="B1002" s="407"/>
      <c r="C1002" s="408"/>
      <c r="D1002" s="379" t="s">
        <v>372</v>
      </c>
      <c r="E1002" s="380">
        <v>4916.72</v>
      </c>
      <c r="F1002" s="381"/>
      <c r="G1002" s="382">
        <v>52296</v>
      </c>
      <c r="H1002" s="382">
        <v>3491</v>
      </c>
      <c r="I1002" s="383">
        <f t="shared" si="155"/>
      </c>
      <c r="J1002" s="368">
        <f t="shared" si="311"/>
      </c>
      <c r="K1002" s="382">
        <v>74</v>
      </c>
      <c r="L1002" s="368">
        <f t="shared" si="574"/>
      </c>
      <c r="M1002" s="382">
        <v>7</v>
      </c>
      <c r="N1002" s="384">
        <f t="shared" si="378"/>
      </c>
      <c r="O1002" s="382">
        <v>0</v>
      </c>
      <c r="P1002" s="384">
        <f t="shared" si="1057"/>
      </c>
      <c r="Q1002" s="385"/>
      <c r="R1002" s="433"/>
      <c r="S1002" s="385"/>
      <c r="T1002" s="433"/>
      <c r="U1002" s="386"/>
      <c r="V1002" s="378"/>
      <c r="W1002" s="386"/>
      <c r="X1002" s="378"/>
      <c r="Y1002" s="385"/>
      <c r="Z1002" s="378"/>
      <c r="AA1002" s="378"/>
      <c r="AB1002" s="433"/>
      <c r="AC1002" s="433"/>
      <c r="AD1002" s="385"/>
      <c r="AE1002" s="378"/>
      <c r="AF1002" s="378" t="s">
        <v>403</v>
      </c>
    </row>
    <row customHeight="true" ht="22.61904761904762" r="1003">
      <c r="A1003" s="406"/>
      <c r="B1003" s="407" t="s">
        <v>398</v>
      </c>
      <c r="C1003" s="408" t="s">
        <v>391</v>
      </c>
      <c r="D1003" s="379" t="s">
        <v>370</v>
      </c>
      <c r="E1003" s="382">
        <v>203.45</v>
      </c>
      <c r="F1003" s="381">
        <f>E1003+E1004</f>
      </c>
      <c r="G1003" s="382">
        <v>1712</v>
      </c>
      <c r="H1003" s="382">
        <v>291</v>
      </c>
      <c r="I1003" s="383">
        <f t="shared" si="155"/>
      </c>
      <c r="J1003" s="368">
        <f t="shared" si="311"/>
      </c>
      <c r="K1003" s="382">
        <v>2</v>
      </c>
      <c r="L1003" s="368">
        <f t="shared" si="574"/>
      </c>
      <c r="M1003" s="382">
        <v>0</v>
      </c>
      <c r="N1003" s="384">
        <f t="shared" si="378"/>
      </c>
      <c r="O1003" s="382">
        <v>0</v>
      </c>
      <c r="P1003" s="384">
        <f t="shared" si="1057"/>
      </c>
      <c r="Q1003" s="385">
        <f>(M1003+M1004)/(O1003+O1004)</f>
      </c>
      <c r="R1003" s="432">
        <v>15</v>
      </c>
      <c r="S1003" s="385">
        <f>(O1003+O1004)/(K1003+K1004)</f>
      </c>
      <c r="T1003" s="432">
        <v>6</v>
      </c>
      <c r="U1003" s="386">
        <f>F1003/T1003</f>
      </c>
      <c r="V1003" s="378">
        <f>(F1003+500)/T1003</f>
      </c>
      <c r="W1003" s="386">
        <v>8181.599999999991</v>
      </c>
      <c r="X1003" s="378">
        <f>W1003/T1003</f>
      </c>
      <c r="Y1003" s="385">
        <f>T1003/R1003</f>
      </c>
      <c r="Z1003" s="378">
        <f>W1003/F1003</f>
      </c>
      <c r="AA1003" s="378">
        <f>W1003/(F1003+500)</f>
      </c>
      <c r="AB1003" s="432">
        <v>0</v>
      </c>
      <c r="AC1003" s="432">
        <v>0</v>
      </c>
      <c r="AD1003" s="385">
        <f>AB1003/T1003</f>
      </c>
      <c r="AE1003" s="378">
        <f>(W1003-AC1003)/(F1003+500)</f>
      </c>
      <c r="AF1003" s="378" t="s">
        <v>387</v>
      </c>
    </row>
    <row customHeight="true" ht="22.61904761904762" r="1004">
      <c r="A1004" s="406"/>
      <c r="B1004" s="407"/>
      <c r="C1004" s="408"/>
      <c r="D1004" s="379" t="s">
        <v>372</v>
      </c>
      <c r="E1004" s="382">
        <v>1674.89</v>
      </c>
      <c r="F1004" s="381"/>
      <c r="G1004" s="382">
        <v>18986</v>
      </c>
      <c r="H1004" s="382">
        <v>1538</v>
      </c>
      <c r="I1004" s="383">
        <f t="shared" si="155"/>
      </c>
      <c r="J1004" s="368">
        <f t="shared" si="311"/>
      </c>
      <c r="K1004" s="382">
        <v>54</v>
      </c>
      <c r="L1004" s="368">
        <f t="shared" si="574"/>
      </c>
      <c r="M1004" s="382">
        <v>5</v>
      </c>
      <c r="N1004" s="384">
        <f t="shared" si="378"/>
      </c>
      <c r="O1004" s="382">
        <v>0</v>
      </c>
      <c r="P1004" s="384">
        <f t="shared" si="1057"/>
      </c>
      <c r="Q1004" s="385"/>
      <c r="R1004" s="433"/>
      <c r="S1004" s="385"/>
      <c r="T1004" s="433"/>
      <c r="U1004" s="386"/>
      <c r="V1004" s="378"/>
      <c r="W1004" s="386"/>
      <c r="X1004" s="378"/>
      <c r="Y1004" s="385"/>
      <c r="Z1004" s="378"/>
      <c r="AA1004" s="378"/>
      <c r="AB1004" s="433"/>
      <c r="AC1004" s="433"/>
      <c r="AD1004" s="385"/>
      <c r="AE1004" s="378"/>
      <c r="AF1004" s="378" t="s">
        <v>403</v>
      </c>
    </row>
    <row customHeight="true" ht="22.61904761904762" r="1005">
      <c r="A1005" s="406"/>
      <c r="B1005" s="407" t="s">
        <v>399</v>
      </c>
      <c r="C1005" s="408" t="s">
        <v>391</v>
      </c>
      <c r="D1005" s="379" t="s">
        <v>370</v>
      </c>
      <c r="E1005" s="382">
        <v>102.04</v>
      </c>
      <c r="F1005" s="381">
        <f>E1005+E1006</f>
      </c>
      <c r="G1005" s="382">
        <v>571</v>
      </c>
      <c r="H1005" s="382">
        <v>128</v>
      </c>
      <c r="I1005" s="383">
        <f t="shared" si="155"/>
      </c>
      <c r="J1005" s="368">
        <f t="shared" si="311"/>
      </c>
      <c r="K1005" s="382">
        <v>2</v>
      </c>
      <c r="L1005" s="368">
        <f t="shared" si="574"/>
      </c>
      <c r="M1005" s="382">
        <v>0</v>
      </c>
      <c r="N1005" s="384">
        <f t="shared" si="378"/>
      </c>
      <c r="O1005" s="382">
        <v>0</v>
      </c>
      <c r="P1005" s="384">
        <f t="shared" si="1057"/>
      </c>
      <c r="Q1005" s="385">
        <f>(M1005+M1006)/(O1005+O1006)</f>
      </c>
      <c r="R1005" s="432">
        <v>4</v>
      </c>
      <c r="S1005" s="385">
        <f>(O1005+O1006)/(K1005+K1006)</f>
      </c>
      <c r="T1005" s="432">
        <v>1</v>
      </c>
      <c r="U1005" s="386">
        <f>F1005/T1005</f>
      </c>
      <c r="V1005" s="378">
        <f>(F1005+500)/T1005</f>
      </c>
      <c r="W1005" s="386">
        <v>1692</v>
      </c>
      <c r="X1005" s="378">
        <f>W1005/T1005</f>
      </c>
      <c r="Y1005" s="385">
        <f>T1005/R1005</f>
      </c>
      <c r="Z1005" s="378">
        <f>W1005/F1005</f>
      </c>
      <c r="AA1005" s="378">
        <f>W1005/(F1005+500)</f>
      </c>
      <c r="AB1005" s="432">
        <v>0</v>
      </c>
      <c r="AC1005" s="432">
        <v>0</v>
      </c>
      <c r="AD1005" s="385">
        <f>AB1005/T1005</f>
      </c>
      <c r="AE1005" s="378">
        <f>(W1005-AC1005)/(F1005+500)</f>
      </c>
      <c r="AF1005" s="378" t="s">
        <v>387</v>
      </c>
    </row>
    <row customHeight="true" ht="22.61904761904762" r="1006">
      <c r="A1006" s="406"/>
      <c r="B1006" s="407"/>
      <c r="C1006" s="408"/>
      <c r="D1006" s="379" t="s">
        <v>372</v>
      </c>
      <c r="E1006" s="382">
        <v>960.5</v>
      </c>
      <c r="F1006" s="381"/>
      <c r="G1006" s="382">
        <v>9041</v>
      </c>
      <c r="H1006" s="382">
        <v>803</v>
      </c>
      <c r="I1006" s="383">
        <f t="shared" si="155"/>
      </c>
      <c r="J1006" s="368">
        <f t="shared" si="311"/>
      </c>
      <c r="K1006" s="382">
        <v>31</v>
      </c>
      <c r="L1006" s="368">
        <f t="shared" si="574"/>
      </c>
      <c r="M1006" s="382">
        <v>1</v>
      </c>
      <c r="N1006" s="384">
        <f t="shared" si="378"/>
      </c>
      <c r="O1006" s="382">
        <v>0</v>
      </c>
      <c r="P1006" s="384">
        <f t="shared" si="1057"/>
      </c>
      <c r="Q1006" s="385"/>
      <c r="R1006" s="433"/>
      <c r="S1006" s="385"/>
      <c r="T1006" s="433"/>
      <c r="U1006" s="386"/>
      <c r="V1006" s="378"/>
      <c r="W1006" s="386"/>
      <c r="X1006" s="378"/>
      <c r="Y1006" s="385"/>
      <c r="Z1006" s="378"/>
      <c r="AA1006" s="378"/>
      <c r="AB1006" s="433"/>
      <c r="AC1006" s="433"/>
      <c r="AD1006" s="385"/>
      <c r="AE1006" s="378"/>
      <c r="AF1006" s="378" t="s">
        <v>403</v>
      </c>
    </row>
    <row customHeight="true" ht="22.61904761904762" r="1007">
      <c r="A1007" s="406"/>
      <c r="B1007" s="370" t="s">
        <v>378</v>
      </c>
      <c r="C1007" s="370"/>
      <c r="D1007" s="370"/>
      <c r="E1007" s="366">
        <f>SUM(E997:E1006)</f>
      </c>
      <c r="F1007" s="366">
        <f>SUM(F997:F1006)</f>
      </c>
      <c r="G1007" s="366">
        <f>SUM(G997:G1006)</f>
      </c>
      <c r="H1007" s="366">
        <f>SUM(H997:H1006)</f>
      </c>
      <c r="I1007" s="371">
        <f t="shared" si="155"/>
      </c>
      <c r="J1007" s="367">
        <f>SUM(J997:J1006)</f>
      </c>
      <c r="K1007" s="366">
        <f>SUM(K997:K1006)</f>
      </c>
      <c r="L1007" s="367">
        <f t="shared" si="574"/>
      </c>
      <c r="M1007" s="366">
        <f>SUM(M997:M1006)</f>
      </c>
      <c r="N1007" s="372">
        <f t="shared" si="378"/>
      </c>
      <c r="O1007" s="366">
        <f>SUM(O997:O1006)</f>
      </c>
      <c r="P1007" s="372">
        <f t="shared" si="1057"/>
      </c>
      <c r="Q1007" s="373">
        <f t="shared" ref="Q1007:Q1008" si="409">M1007/O1007</f>
      </c>
      <c r="R1007" s="366">
        <f>SUM(R997:R1006)</f>
      </c>
      <c r="S1007" s="373">
        <f t="shared" ref="S1007:S1008" si="1088">(O1007+O1007)/(K1007+K1007)</f>
      </c>
      <c r="T1007" s="366">
        <f>SUM(T997:T1006)</f>
      </c>
      <c r="U1007" s="374">
        <f t="shared" ref="U1007:U1008" si="97">F1007/T1007</f>
      </c>
      <c r="V1007" s="375">
        <f>(F1007+5*500)/T1007</f>
      </c>
      <c r="W1007" s="367">
        <f>SUM(W997:W1006)</f>
      </c>
      <c r="X1007" s="376">
        <f t="shared" ref="X1007:X1008" si="731">W1007/T1007</f>
      </c>
      <c r="Y1007" s="373">
        <f t="shared" ref="Y1007:Y1008" si="865">T1007/R1007</f>
      </c>
      <c r="Z1007" s="375">
        <f t="shared" ref="Z1007:Z1008" si="999">W1007/F1007</f>
      </c>
      <c r="AA1007" s="375">
        <f>W1007/(F1007+COUNT(W997:W1006)*500)</f>
      </c>
      <c r="AB1007" s="366">
        <f>SUM(AB997:AB1006)</f>
      </c>
      <c r="AC1007" s="366">
        <f>SUM(AC997:AC1006)</f>
      </c>
      <c r="AD1007" s="373">
        <f t="shared" ref="AD1007:AD1008" si="516">AB1007/T1007</f>
      </c>
      <c r="AE1007" s="377">
        <f>(W1007-AC1007)/(F1007+COUNT(W997:W1006)*500)</f>
      </c>
      <c r="AF1007" s="378"/>
    </row>
    <row customHeight="true" ht="22.61904761904762" r="1008">
      <c r="A1008" s="406"/>
      <c r="B1008" s="411" t="s">
        <v>400</v>
      </c>
      <c r="C1008" s="411"/>
      <c r="D1008" s="411"/>
      <c r="E1008" s="418">
        <f>SUM(E974)+E985+E996+E1007</f>
      </c>
      <c r="F1008" s="418">
        <f>SUM(F974)+F985+F996+F1007</f>
      </c>
      <c r="G1008" s="418">
        <f>SUM(G974)+G985+G996+G1007</f>
      </c>
      <c r="H1008" s="418">
        <f>SUM(H974)+H985+H996+H1007</f>
      </c>
      <c r="I1008" s="413">
        <f t="shared" si="155"/>
      </c>
      <c r="J1008" s="414">
        <f>(E1008/G1008)*1000</f>
      </c>
      <c r="K1008" s="437">
        <f>SUM(K974)+K985+K996+K1007</f>
      </c>
      <c r="L1008" s="414">
        <f t="shared" si="574"/>
      </c>
      <c r="M1008" s="437">
        <f>SUM(M974)+M985+M996+M1007</f>
      </c>
      <c r="N1008" s="415">
        <f t="shared" si="378"/>
      </c>
      <c r="O1008" s="437">
        <f>SUM(O974)+O985+O996+O1007</f>
      </c>
      <c r="P1008" s="415">
        <f t="shared" si="1057"/>
      </c>
      <c r="Q1008" s="416">
        <f t="shared" si="409"/>
      </c>
      <c r="R1008" s="437">
        <f>SUM(R974)+R985+R996+R1007</f>
      </c>
      <c r="S1008" s="416">
        <f t="shared" si="1088"/>
      </c>
      <c r="T1008" s="437">
        <f>SUM(T974)+T985+T996+T1007</f>
      </c>
      <c r="U1008" s="417">
        <f t="shared" si="97"/>
      </c>
      <c r="V1008" s="418">
        <f>(F1008+4*500)/T1008</f>
      </c>
      <c r="W1008" s="417">
        <f>SUM(W974)+W985+W996+W1007</f>
      </c>
      <c r="X1008" s="418">
        <f t="shared" si="731"/>
      </c>
      <c r="Y1008" s="416">
        <f t="shared" si="865"/>
      </c>
      <c r="Z1008" s="418">
        <f t="shared" si="999"/>
      </c>
      <c r="AA1008" s="418">
        <f>W1008/(F1008+COUNT(W964:W973,W975:W984,W986:W995,W997:W1006)*500)</f>
      </c>
      <c r="AB1008" s="437">
        <f>SUM(AB974)+AB985+AB996+AB1007</f>
      </c>
      <c r="AC1008" s="437">
        <f>SUM(AC974)+AC985+AC996+AC1007</f>
      </c>
      <c r="AD1008" s="416">
        <f t="shared" si="516"/>
      </c>
      <c r="AE1008" s="418">
        <f>(W1008-AC1008)/(F1008+COUNT(,W964:W973,W975:W980,W986:W993,W997:W1006)*500)</f>
      </c>
      <c r="AF1008" s="378"/>
    </row>
    <row r="1009">
      <c r="A1009" s="424" t="s">
        <v>335</v>
      </c>
      <c r="B1009" s="424" t="s">
        <v>336</v>
      </c>
      <c r="C1009" s="424" t="s">
        <v>337</v>
      </c>
      <c r="D1009" s="424" t="s">
        <v>338</v>
      </c>
      <c r="E1009" s="424" t="s">
        <v>339</v>
      </c>
      <c r="F1009" s="424" t="s">
        <v>340</v>
      </c>
      <c r="G1009" s="424" t="s">
        <v>341</v>
      </c>
      <c r="H1009" s="424" t="s">
        <v>342</v>
      </c>
      <c r="I1009" s="425" t="s">
        <v>343</v>
      </c>
      <c r="J1009" s="426" t="s">
        <v>344</v>
      </c>
      <c r="K1009" s="424" t="s">
        <v>345</v>
      </c>
      <c r="L1009" s="426" t="s">
        <v>346</v>
      </c>
      <c r="M1009" s="424" t="s">
        <v>347</v>
      </c>
      <c r="N1009" s="427" t="s">
        <v>348</v>
      </c>
      <c r="O1009" s="424" t="s">
        <v>349</v>
      </c>
      <c r="P1009" s="427" t="s">
        <v>350</v>
      </c>
      <c r="Q1009" s="425" t="s">
        <v>351</v>
      </c>
      <c r="R1009" s="428" t="s">
        <v>352</v>
      </c>
      <c r="S1009" s="429" t="s">
        <v>353</v>
      </c>
      <c r="T1009" s="428" t="s">
        <v>354</v>
      </c>
      <c r="U1009" s="430" t="s">
        <v>355</v>
      </c>
      <c r="V1009" s="431" t="s">
        <v>356</v>
      </c>
      <c r="W1009" s="430" t="s">
        <v>357</v>
      </c>
      <c r="X1009" s="431" t="s">
        <v>358</v>
      </c>
      <c r="Y1009" s="429" t="s">
        <v>359</v>
      </c>
      <c r="Z1009" s="431" t="s">
        <v>360</v>
      </c>
      <c r="AA1009" s="431" t="s">
        <v>361</v>
      </c>
      <c r="AB1009" s="431" t="s">
        <v>362</v>
      </c>
      <c r="AC1009" s="428" t="s">
        <v>363</v>
      </c>
      <c r="AD1009" s="429" t="s">
        <v>364</v>
      </c>
      <c r="AE1009" s="431" t="s">
        <v>365</v>
      </c>
      <c r="AF1009" s="431" t="s">
        <v>366</v>
      </c>
    </row>
    <row r="1010">
      <c r="A1010" s="419" t="s">
        <v>430</v>
      </c>
      <c r="B1010" s="407" t="s">
        <v>413</v>
      </c>
      <c r="C1010" s="408" t="s">
        <v>420</v>
      </c>
      <c r="D1010" s="379" t="s">
        <v>370</v>
      </c>
      <c r="E1010" s="380">
        <v>105.99</v>
      </c>
      <c r="F1010" s="381">
        <f>E1010+E1011</f>
      </c>
      <c r="G1010" s="380">
        <v>519</v>
      </c>
      <c r="H1010" s="380">
        <v>65</v>
      </c>
      <c r="I1010" s="383">
        <f t="shared" ref="I1010:I1054" si="156">H1010/G1010</f>
      </c>
      <c r="J1010" s="368">
        <f t="shared" ref="J1010:J1013" si="312">(E1010/G1010)*1000</f>
      </c>
      <c r="K1010" s="380">
        <v>2</v>
      </c>
      <c r="L1010" s="368">
        <f t="shared" ref="L1010:L1054" si="575">E1010/K1010</f>
      </c>
      <c r="M1010" s="380">
        <v>1</v>
      </c>
      <c r="N1010" s="384">
        <f t="shared" ref="N1010:N1054" si="379">E1010/M1010</f>
      </c>
      <c r="O1010" s="380">
        <v>0</v>
      </c>
      <c r="P1010" s="384">
        <f t="shared" ref="P1010:P1054" si="1058">E1010/O1010</f>
      </c>
      <c r="Q1010" s="385">
        <f>(M1010+M1011)/(O1010+O1011)</f>
      </c>
      <c r="R1010" s="432">
        <v>2</v>
      </c>
      <c r="S1010" s="385">
        <f>(O1010+O1011)/(K1010+K1011)</f>
      </c>
      <c r="T1010" s="432">
        <v>1</v>
      </c>
      <c r="U1010" s="386">
        <f>F1010/T1010</f>
      </c>
      <c r="V1010" s="378">
        <f>(F1010+500)/T1010</f>
      </c>
      <c r="W1010" s="386">
        <v>2088</v>
      </c>
      <c r="X1010" s="378">
        <f>W1010/T1010</f>
      </c>
      <c r="Y1010" s="385">
        <f>T1010/R1010</f>
      </c>
      <c r="Z1010" s="378">
        <f>W1010/F1010</f>
      </c>
      <c r="AA1010" s="378">
        <f>W1010/(F1010+500)</f>
      </c>
      <c r="AB1010" s="432">
        <v>0</v>
      </c>
      <c r="AC1010" s="432">
        <v>0</v>
      </c>
      <c r="AD1010" s="385">
        <f>AB1010/T1010</f>
      </c>
      <c r="AE1010" s="378">
        <f>(W1010-AC1010)/(F1010+500)</f>
      </c>
      <c r="AF1010" s="378" t="s">
        <v>371</v>
      </c>
    </row>
    <row r="1011">
      <c r="A1011" s="419"/>
      <c r="B1011" s="407"/>
      <c r="C1011" s="408"/>
      <c r="D1011" s="379" t="s">
        <v>372</v>
      </c>
      <c r="E1011" s="380">
        <v>1158.18</v>
      </c>
      <c r="F1011" s="381"/>
      <c r="G1011" s="380">
        <v>11623</v>
      </c>
      <c r="H1011" s="380">
        <v>827</v>
      </c>
      <c r="I1011" s="383">
        <f t="shared" si="156"/>
      </c>
      <c r="J1011" s="368">
        <f t="shared" si="312"/>
      </c>
      <c r="K1011" s="380">
        <v>22</v>
      </c>
      <c r="L1011" s="368">
        <f t="shared" si="575"/>
      </c>
      <c r="M1011" s="380">
        <v>0</v>
      </c>
      <c r="N1011" s="384">
        <f t="shared" si="379"/>
      </c>
      <c r="O1011" s="380">
        <v>0</v>
      </c>
      <c r="P1011" s="384">
        <f t="shared" si="1058"/>
      </c>
      <c r="Q1011" s="385"/>
      <c r="R1011" s="432"/>
      <c r="S1011" s="385"/>
      <c r="T1011" s="432"/>
      <c r="U1011" s="386"/>
      <c r="V1011" s="378"/>
      <c r="W1011" s="386"/>
      <c r="X1011" s="378"/>
      <c r="Y1011" s="385"/>
      <c r="Z1011" s="378"/>
      <c r="AA1011" s="378"/>
      <c r="AB1011" s="432"/>
      <c r="AC1011" s="432"/>
      <c r="AD1011" s="385"/>
      <c r="AE1011" s="378"/>
      <c r="AF1011" s="421" t="s">
        <v>373</v>
      </c>
    </row>
    <row r="1012">
      <c r="A1012" s="419"/>
      <c r="B1012" s="407" t="s">
        <v>414</v>
      </c>
      <c r="C1012" s="408" t="s">
        <v>420</v>
      </c>
      <c r="D1012" s="379" t="s">
        <v>370</v>
      </c>
      <c r="E1012" s="439">
        <v>186.11</v>
      </c>
      <c r="F1012" s="381">
        <f>E1012+E1013</f>
      </c>
      <c r="G1012" s="380">
        <v>1519</v>
      </c>
      <c r="H1012" s="380">
        <v>226</v>
      </c>
      <c r="I1012" s="383">
        <f t="shared" si="156"/>
      </c>
      <c r="J1012" s="368">
        <f t="shared" si="312"/>
      </c>
      <c r="K1012" s="380">
        <v>3</v>
      </c>
      <c r="L1012" s="368">
        <f t="shared" si="575"/>
      </c>
      <c r="M1012" s="380">
        <v>0</v>
      </c>
      <c r="N1012" s="384">
        <f t="shared" si="379"/>
      </c>
      <c r="O1012" s="380">
        <v>0</v>
      </c>
      <c r="P1012" s="384">
        <f t="shared" si="1058"/>
      </c>
      <c r="Q1012" s="385">
        <f>(M1012+M1013)/(O1012+O1013)</f>
      </c>
      <c r="R1012" s="432">
        <v>5</v>
      </c>
      <c r="S1012" s="385">
        <f>(O1012+O1013)/(K1012+K1013)</f>
      </c>
      <c r="T1012" s="432">
        <v>2</v>
      </c>
      <c r="U1012" s="386">
        <f>F1012/T1012</f>
      </c>
      <c r="V1012" s="378">
        <f>(F1012+500)/T1012</f>
      </c>
      <c r="W1012" s="386">
        <v>2088</v>
      </c>
      <c r="X1012" s="378">
        <f>W1012/T1012</f>
      </c>
      <c r="Y1012" s="385">
        <f>T1012/R1012</f>
      </c>
      <c r="Z1012" s="378">
        <f>W1012/F1012</f>
      </c>
      <c r="AA1012" s="378">
        <f>W1012/(F1012+500)</f>
      </c>
      <c r="AB1012" s="432">
        <v>0</v>
      </c>
      <c r="AC1012" s="432">
        <v>0</v>
      </c>
      <c r="AD1012" s="385">
        <f>AB1012/T1012</f>
      </c>
      <c r="AE1012" s="378">
        <f>(W1012-AC1012)/(F1012+500)</f>
      </c>
      <c r="AF1012" s="378" t="s">
        <v>371</v>
      </c>
    </row>
    <row r="1013">
      <c r="A1013" s="419"/>
      <c r="B1013" s="407"/>
      <c r="C1013" s="408"/>
      <c r="D1013" s="379" t="s">
        <v>372</v>
      </c>
      <c r="E1013" s="439">
        <v>1521.57</v>
      </c>
      <c r="F1013" s="381"/>
      <c r="G1013" s="380">
        <v>13516</v>
      </c>
      <c r="H1013" s="380">
        <v>886</v>
      </c>
      <c r="I1013" s="383">
        <f t="shared" si="156"/>
      </c>
      <c r="J1013" s="368">
        <f t="shared" si="312"/>
      </c>
      <c r="K1013" s="380">
        <v>26</v>
      </c>
      <c r="L1013" s="368">
        <f t="shared" si="575"/>
      </c>
      <c r="M1013" s="382">
        <v>1</v>
      </c>
      <c r="N1013" s="384">
        <f t="shared" si="379"/>
      </c>
      <c r="O1013" s="380">
        <v>0</v>
      </c>
      <c r="P1013" s="384">
        <f t="shared" si="1058"/>
      </c>
      <c r="Q1013" s="385"/>
      <c r="R1013" s="432"/>
      <c r="S1013" s="385"/>
      <c r="T1013" s="432"/>
      <c r="U1013" s="386"/>
      <c r="V1013" s="378"/>
      <c r="W1013" s="386"/>
      <c r="X1013" s="378"/>
      <c r="Y1013" s="385"/>
      <c r="Z1013" s="378"/>
      <c r="AA1013" s="378"/>
      <c r="AB1013" s="432"/>
      <c r="AC1013" s="432"/>
      <c r="AD1013" s="385"/>
      <c r="AE1013" s="378"/>
      <c r="AF1013" s="421" t="s">
        <v>373</v>
      </c>
    </row>
    <row r="1014">
      <c r="A1014" s="419"/>
      <c r="B1014" s="407" t="s">
        <v>375</v>
      </c>
      <c r="C1014" s="408" t="s">
        <v>420</v>
      </c>
      <c r="D1014" s="379" t="s">
        <v>370</v>
      </c>
      <c r="E1014" s="380">
        <v>252.44</v>
      </c>
      <c r="F1014" s="381">
        <f>E1014+E1015</f>
      </c>
      <c r="G1014" s="380">
        <v>1690</v>
      </c>
      <c r="H1014" s="380">
        <v>211</v>
      </c>
      <c r="I1014" s="383">
        <f t="shared" si="156"/>
      </c>
      <c r="J1014" s="383">
        <f t="shared" ref="J1014:J1017" si="210">I1014/H1014</f>
      </c>
      <c r="K1014" s="380">
        <v>0</v>
      </c>
      <c r="L1014" s="368">
        <f t="shared" si="575"/>
      </c>
      <c r="M1014" s="380">
        <v>0</v>
      </c>
      <c r="N1014" s="384">
        <f t="shared" si="379"/>
      </c>
      <c r="O1014" s="380">
        <v>0</v>
      </c>
      <c r="P1014" s="384">
        <f t="shared" si="1058"/>
      </c>
      <c r="Q1014" s="385">
        <f>(M1014+M1015)/(O1014+O1015)</f>
      </c>
      <c r="R1014" s="432">
        <v>1</v>
      </c>
      <c r="S1014" s="385">
        <f>(O1014+O1015)/(K1014+K1015)</f>
      </c>
      <c r="T1014" s="432">
        <v>0</v>
      </c>
      <c r="U1014" s="386">
        <f>F1014/T1014</f>
      </c>
      <c r="V1014" s="378">
        <f>(F1014+500)/T1014</f>
      </c>
      <c r="W1014" s="436">
        <v>0</v>
      </c>
      <c r="X1014" s="378">
        <f>W1014/T1014</f>
      </c>
      <c r="Y1014" s="385">
        <f>T1014/R1014</f>
      </c>
      <c r="Z1014" s="378">
        <f>W1014/F1014</f>
      </c>
      <c r="AA1014" s="378">
        <f>W1014/(F1014+500)</f>
      </c>
      <c r="AB1014" s="432">
        <v>0</v>
      </c>
      <c r="AC1014" s="432">
        <v>0</v>
      </c>
      <c r="AD1014" s="385">
        <f>AB1014/T1014</f>
      </c>
      <c r="AE1014" s="378">
        <f>(W1014-AC1014)/(F1014+500)</f>
      </c>
      <c r="AF1014" s="378" t="s">
        <v>371</v>
      </c>
    </row>
    <row r="1015">
      <c r="A1015" s="419"/>
      <c r="B1015" s="407"/>
      <c r="C1015" s="408"/>
      <c r="D1015" s="379" t="s">
        <v>372</v>
      </c>
      <c r="E1015" s="380">
        <v>848.67</v>
      </c>
      <c r="F1015" s="381"/>
      <c r="G1015" s="380">
        <v>6912</v>
      </c>
      <c r="H1015" s="380">
        <v>438</v>
      </c>
      <c r="I1015" s="383">
        <f t="shared" si="156"/>
      </c>
      <c r="J1015" s="383">
        <f t="shared" si="210"/>
      </c>
      <c r="K1015" s="380">
        <v>11</v>
      </c>
      <c r="L1015" s="368">
        <f t="shared" si="575"/>
      </c>
      <c r="M1015" s="382">
        <v>0</v>
      </c>
      <c r="N1015" s="384">
        <f t="shared" si="379"/>
      </c>
      <c r="O1015" s="380">
        <v>0</v>
      </c>
      <c r="P1015" s="384">
        <f t="shared" si="1058"/>
      </c>
      <c r="Q1015" s="385"/>
      <c r="R1015" s="432"/>
      <c r="S1015" s="385"/>
      <c r="T1015" s="432"/>
      <c r="U1015" s="386"/>
      <c r="V1015" s="378"/>
      <c r="W1015" s="386"/>
      <c r="X1015" s="378"/>
      <c r="Y1015" s="385"/>
      <c r="Z1015" s="378"/>
      <c r="AA1015" s="378"/>
      <c r="AB1015" s="433"/>
      <c r="AC1015" s="433"/>
      <c r="AD1015" s="385"/>
      <c r="AE1015" s="378"/>
      <c r="AF1015" s="421" t="s">
        <v>373</v>
      </c>
    </row>
    <row r="1016">
      <c r="A1016" s="419"/>
      <c r="B1016" s="407" t="s">
        <v>376</v>
      </c>
      <c r="C1016" s="408" t="s">
        <v>420</v>
      </c>
      <c r="D1016" s="379" t="s">
        <v>370</v>
      </c>
      <c r="E1016" s="380">
        <v>347.31</v>
      </c>
      <c r="F1016" s="381">
        <f>E1016+E1017</f>
      </c>
      <c r="G1016" s="380">
        <v>2503</v>
      </c>
      <c r="H1016" s="380">
        <v>342</v>
      </c>
      <c r="I1016" s="383">
        <f t="shared" si="156"/>
      </c>
      <c r="J1016" s="383">
        <f t="shared" si="210"/>
      </c>
      <c r="K1016" s="380">
        <v>4</v>
      </c>
      <c r="L1016" s="368">
        <f t="shared" si="575"/>
      </c>
      <c r="M1016" s="380">
        <v>0</v>
      </c>
      <c r="N1016" s="384">
        <f t="shared" si="379"/>
      </c>
      <c r="O1016" s="380">
        <v>0</v>
      </c>
      <c r="P1016" s="384">
        <f t="shared" si="1058"/>
      </c>
      <c r="Q1016" s="385">
        <f>(M1016+M1017)/(O1016+O1017)</f>
      </c>
      <c r="R1016" s="432">
        <v>4</v>
      </c>
      <c r="S1016" s="385">
        <f>(O1016+O1017)/(K1016+K1017)</f>
      </c>
      <c r="T1016" s="432">
        <v>1</v>
      </c>
      <c r="U1016" s="386">
        <f>F1016/T1016</f>
      </c>
      <c r="V1016" s="378">
        <f>(F1016+500)/T1016</f>
      </c>
      <c r="W1016" s="386">
        <v>1692</v>
      </c>
      <c r="X1016" s="378">
        <f>W1016/T1016</f>
      </c>
      <c r="Y1016" s="385">
        <f>T1016/R1016</f>
      </c>
      <c r="Z1016" s="378">
        <f>W1016/F1016</f>
      </c>
      <c r="AA1016" s="378">
        <f>W1016/(F1016+500)</f>
      </c>
      <c r="AB1016" s="432">
        <v>1</v>
      </c>
      <c r="AC1016" s="432">
        <v>1692</v>
      </c>
      <c r="AD1016" s="385">
        <f>AB1016/T1016</f>
      </c>
      <c r="AE1016" s="378">
        <f>(W1016-AC1016)/(F1016+500)</f>
      </c>
      <c r="AF1016" s="378" t="s">
        <v>371</v>
      </c>
    </row>
    <row r="1017">
      <c r="A1017" s="419"/>
      <c r="B1017" s="407"/>
      <c r="C1017" s="408"/>
      <c r="D1017" s="379" t="s">
        <v>372</v>
      </c>
      <c r="E1017" s="380">
        <v>1077.57</v>
      </c>
      <c r="F1017" s="381"/>
      <c r="G1017" s="380">
        <v>5935</v>
      </c>
      <c r="H1017" s="380">
        <v>379</v>
      </c>
      <c r="I1017" s="383">
        <f t="shared" si="156"/>
      </c>
      <c r="J1017" s="383">
        <f t="shared" si="210"/>
      </c>
      <c r="K1017" s="380">
        <v>18</v>
      </c>
      <c r="L1017" s="368">
        <f t="shared" si="575"/>
      </c>
      <c r="M1017" s="380">
        <v>1</v>
      </c>
      <c r="N1017" s="384">
        <f t="shared" si="379"/>
      </c>
      <c r="O1017" s="380">
        <v>0</v>
      </c>
      <c r="P1017" s="384">
        <f t="shared" si="1058"/>
      </c>
      <c r="Q1017" s="385"/>
      <c r="R1017" s="432"/>
      <c r="S1017" s="385"/>
      <c r="T1017" s="432"/>
      <c r="U1017" s="386"/>
      <c r="V1017" s="378"/>
      <c r="W1017" s="386"/>
      <c r="X1017" s="378"/>
      <c r="Y1017" s="385"/>
      <c r="Z1017" s="378"/>
      <c r="AA1017" s="378"/>
      <c r="AB1017" s="432"/>
      <c r="AC1017" s="432"/>
      <c r="AD1017" s="385"/>
      <c r="AE1017" s="378"/>
      <c r="AF1017" s="421" t="s">
        <v>373</v>
      </c>
    </row>
    <row r="1018">
      <c r="A1018" s="419"/>
      <c r="B1018" s="407" t="s">
        <v>377</v>
      </c>
      <c r="C1018" s="408" t="s">
        <v>420</v>
      </c>
      <c r="D1018" s="379" t="s">
        <v>370</v>
      </c>
      <c r="E1018" s="440">
        <v>254.57</v>
      </c>
      <c r="F1018" s="409">
        <f>E1018+E1019</f>
      </c>
      <c r="G1018" s="380">
        <v>2503</v>
      </c>
      <c r="H1018" s="380">
        <v>342</v>
      </c>
      <c r="I1018" s="383">
        <f t="shared" si="156"/>
      </c>
      <c r="J1018" s="368">
        <f t="shared" ref="J1018:J1022" si="313">(E1018/G1018)*1000</f>
      </c>
      <c r="K1018" s="380">
        <v>4</v>
      </c>
      <c r="L1018" s="368">
        <f t="shared" si="575"/>
      </c>
      <c r="M1018" s="380">
        <v>0</v>
      </c>
      <c r="N1018" s="384">
        <f t="shared" si="379"/>
      </c>
      <c r="O1018" s="380">
        <v>0</v>
      </c>
      <c r="P1018" s="384">
        <f t="shared" si="1058"/>
      </c>
      <c r="Q1018" s="385">
        <f>(M1018+M1019)/(O1018+O1019)</f>
      </c>
      <c r="R1018" s="432">
        <v>2</v>
      </c>
      <c r="S1018" s="385">
        <f>(O1018+O1019)/(K1018+K1019)</f>
      </c>
      <c r="T1018" s="432">
        <v>0</v>
      </c>
      <c r="U1018" s="386">
        <f>F1018/T1018</f>
      </c>
      <c r="V1018" s="378">
        <f>(F1018+500)/T1018</f>
      </c>
      <c r="W1018" s="432">
        <v>0</v>
      </c>
      <c r="X1018" s="378">
        <f>W1018/T1018</f>
      </c>
      <c r="Y1018" s="385">
        <f>T1018/R1018</f>
      </c>
      <c r="Z1018" s="378">
        <f>W1018/F1018</f>
      </c>
      <c r="AA1018" s="378">
        <f>W1018/(F1018+500)</f>
      </c>
      <c r="AB1018" s="432">
        <v>0</v>
      </c>
      <c r="AC1018" s="432">
        <v>0</v>
      </c>
      <c r="AD1018" s="385">
        <f>AB1018/T1018</f>
      </c>
      <c r="AE1018" s="378">
        <f>(W1018-AC1018)/(F1018+500)</f>
      </c>
      <c r="AF1018" s="378" t="s">
        <v>371</v>
      </c>
    </row>
    <row r="1019">
      <c r="A1019" s="419"/>
      <c r="B1019" s="407"/>
      <c r="C1019" s="408"/>
      <c r="D1019" s="379" t="s">
        <v>372</v>
      </c>
      <c r="E1019" s="439">
        <v>958.51</v>
      </c>
      <c r="F1019" s="409"/>
      <c r="G1019" s="380">
        <v>6825</v>
      </c>
      <c r="H1019" s="410">
        <v>350</v>
      </c>
      <c r="I1019" s="383">
        <f t="shared" si="156"/>
      </c>
      <c r="J1019" s="368">
        <f t="shared" si="313"/>
      </c>
      <c r="K1019" s="380">
        <v>14</v>
      </c>
      <c r="L1019" s="368">
        <f t="shared" si="575"/>
      </c>
      <c r="M1019" s="380">
        <v>0</v>
      </c>
      <c r="N1019" s="384">
        <f t="shared" si="379"/>
      </c>
      <c r="O1019" s="380">
        <v>0</v>
      </c>
      <c r="P1019" s="384">
        <f t="shared" si="1058"/>
      </c>
      <c r="Q1019" s="385"/>
      <c r="R1019" s="432"/>
      <c r="S1019" s="385"/>
      <c r="T1019" s="432"/>
      <c r="U1019" s="386"/>
      <c r="V1019" s="378"/>
      <c r="W1019" s="432"/>
      <c r="X1019" s="378"/>
      <c r="Y1019" s="385"/>
      <c r="Z1019" s="378"/>
      <c r="AA1019" s="378"/>
      <c r="AB1019" s="432"/>
      <c r="AC1019" s="432"/>
      <c r="AD1019" s="385"/>
      <c r="AE1019" s="378"/>
      <c r="AF1019" s="421" t="s">
        <v>373</v>
      </c>
    </row>
    <row r="1020">
      <c r="A1020" s="419"/>
      <c r="B1020" s="370" t="s">
        <v>378</v>
      </c>
      <c r="C1020" s="370"/>
      <c r="D1020" s="370"/>
      <c r="E1020" s="366">
        <f>SUM(E1010:E1019)</f>
      </c>
      <c r="F1020" s="366">
        <f>SUM(F1010:F1019)</f>
      </c>
      <c r="G1020" s="366">
        <f>SUM(G1010:G1019)</f>
      </c>
      <c r="H1020" s="366">
        <f>SUM(H1010:H1019)</f>
      </c>
      <c r="I1020" s="371">
        <f t="shared" si="156"/>
      </c>
      <c r="J1020" s="367">
        <f t="shared" si="313"/>
      </c>
      <c r="K1020" s="366">
        <f>SUM(K1010:K1019)</f>
      </c>
      <c r="L1020" s="367">
        <f t="shared" si="575"/>
      </c>
      <c r="M1020" s="366">
        <f>SUM(M1010:M1019)</f>
      </c>
      <c r="N1020" s="372">
        <f t="shared" si="379"/>
      </c>
      <c r="O1020" s="366">
        <f>SUM(O1010:O1019)</f>
      </c>
      <c r="P1020" s="372">
        <f t="shared" si="1058"/>
      </c>
      <c r="Q1020" s="373">
        <f>M1020/O1020</f>
      </c>
      <c r="R1020" s="366">
        <f>SUM(R1010:R1019)</f>
      </c>
      <c r="S1020" s="373">
        <f>(O1020+O1020)/(K1020+K1020)</f>
      </c>
      <c r="T1020" s="366">
        <f>SUM(T1010:T1019)</f>
      </c>
      <c r="U1020" s="374">
        <f t="shared" ref="U1020:U1021" si="98">F1020/T1020</f>
      </c>
      <c r="V1020" s="375">
        <f>(F1020+5*500)/T1020</f>
      </c>
      <c r="W1020" s="367">
        <f>SUM(W1010:W1019)</f>
      </c>
      <c r="X1020" s="376">
        <f t="shared" ref="X1020:X1021" si="732">W1020/T1020</f>
      </c>
      <c r="Y1020" s="373">
        <f t="shared" ref="Y1020:Y1021" si="866">T1020/R1020</f>
      </c>
      <c r="Z1020" s="375">
        <f t="shared" ref="Z1020:Z1021" si="1000">W1020/F1020</f>
      </c>
      <c r="AA1020" s="375">
        <f>W1020/(F1020+COUNT(W1010:W1019)*500)</f>
      </c>
      <c r="AB1020" s="366">
        <f>SUM(AB1010:AB1019)</f>
      </c>
      <c r="AC1020" s="366">
        <f>SUM(AC1010:AC1019)</f>
      </c>
      <c r="AD1020" s="373">
        <f t="shared" ref="AD1020:AD1021" si="517">AB1020/T1020</f>
      </c>
      <c r="AE1020" s="377">
        <f>(W1020-AC1020)/(F1020+COUNT(W1010:W1019)*500)</f>
      </c>
      <c r="AF1020" s="378"/>
    </row>
    <row r="1021">
      <c r="A1021" s="419"/>
      <c r="B1021" s="407" t="s">
        <v>379</v>
      </c>
      <c r="C1021" s="408" t="s">
        <v>405</v>
      </c>
      <c r="D1021" s="379" t="s">
        <v>370</v>
      </c>
      <c r="E1021" s="439">
        <v>185.1</v>
      </c>
      <c r="F1021" s="409">
        <f>E1021+E1022</f>
      </c>
      <c r="G1021" s="380">
        <v>1540</v>
      </c>
      <c r="H1021" s="380">
        <v>180</v>
      </c>
      <c r="I1021" s="383">
        <f t="shared" si="156"/>
      </c>
      <c r="J1021" s="368">
        <f t="shared" si="313"/>
      </c>
      <c r="K1021" s="380">
        <v>1</v>
      </c>
      <c r="L1021" s="368">
        <f t="shared" si="575"/>
      </c>
      <c r="M1021" s="380">
        <v>0</v>
      </c>
      <c r="N1021" s="384">
        <f t="shared" si="379"/>
      </c>
      <c r="O1021" s="380">
        <v>0</v>
      </c>
      <c r="P1021" s="384">
        <f t="shared" si="1058"/>
      </c>
      <c r="Q1021" s="385">
        <f>(M1021+M1022)/(O1021+O1022)</f>
      </c>
      <c r="R1021" s="432">
        <v>2</v>
      </c>
      <c r="S1021" s="385">
        <f>(O1021+O1022)/(K1021+K1022)</f>
      </c>
      <c r="T1021" s="432">
        <v>0</v>
      </c>
      <c r="U1021" s="386">
        <f t="shared" si="98"/>
      </c>
      <c r="V1021" s="378">
        <f>(F1021+500)/T1021</f>
      </c>
      <c r="W1021" s="436">
        <v>0</v>
      </c>
      <c r="X1021" s="378">
        <f t="shared" si="732"/>
      </c>
      <c r="Y1021" s="385">
        <f t="shared" si="866"/>
      </c>
      <c r="Z1021" s="378">
        <f t="shared" si="1000"/>
      </c>
      <c r="AA1021" s="378">
        <f>W1021/(F1021+500)</f>
      </c>
      <c r="AB1021" s="432">
        <v>0</v>
      </c>
      <c r="AC1021" s="432">
        <v>0</v>
      </c>
      <c r="AD1021" s="385">
        <f t="shared" si="517"/>
      </c>
      <c r="AE1021" s="378">
        <f>(W1021-AC1021)/(F1021+500)</f>
      </c>
      <c r="AF1021" s="378" t="s">
        <v>371</v>
      </c>
    </row>
    <row r="1022">
      <c r="A1022" s="419"/>
      <c r="B1022" s="407"/>
      <c r="C1022" s="408"/>
      <c r="D1022" s="379" t="s">
        <v>372</v>
      </c>
      <c r="E1022" s="439">
        <v>984.6</v>
      </c>
      <c r="F1022" s="409"/>
      <c r="G1022" s="380">
        <v>6624</v>
      </c>
      <c r="H1022" s="410">
        <v>338</v>
      </c>
      <c r="I1022" s="383">
        <f t="shared" si="156"/>
      </c>
      <c r="J1022" s="368">
        <f t="shared" si="313"/>
      </c>
      <c r="K1022" s="380">
        <v>24</v>
      </c>
      <c r="L1022" s="368">
        <f t="shared" si="575"/>
      </c>
      <c r="M1022" s="380">
        <v>0</v>
      </c>
      <c r="N1022" s="384">
        <f t="shared" si="379"/>
      </c>
      <c r="O1022" s="380">
        <v>0</v>
      </c>
      <c r="P1022" s="384">
        <f t="shared" si="1058"/>
      </c>
      <c r="Q1022" s="385"/>
      <c r="R1022" s="432"/>
      <c r="S1022" s="385"/>
      <c r="T1022" s="432"/>
      <c r="U1022" s="386"/>
      <c r="V1022" s="378"/>
      <c r="W1022" s="386"/>
      <c r="X1022" s="378"/>
      <c r="Y1022" s="385"/>
      <c r="Z1022" s="378"/>
      <c r="AA1022" s="378"/>
      <c r="AB1022" s="432"/>
      <c r="AC1022" s="432"/>
      <c r="AD1022" s="385"/>
      <c r="AE1022" s="378"/>
      <c r="AF1022" s="421" t="s">
        <v>373</v>
      </c>
    </row>
    <row r="1023">
      <c r="A1023" s="419"/>
      <c r="B1023" s="407" t="s">
        <v>381</v>
      </c>
      <c r="C1023" s="408" t="s">
        <v>405</v>
      </c>
      <c r="D1023" s="379" t="s">
        <v>370</v>
      </c>
      <c r="E1023" s="380">
        <v>249.43</v>
      </c>
      <c r="F1023" s="381">
        <f>E1023+E1024</f>
      </c>
      <c r="G1023" s="380">
        <v>1729</v>
      </c>
      <c r="H1023" s="380">
        <v>205</v>
      </c>
      <c r="I1023" s="383">
        <f t="shared" si="156"/>
      </c>
      <c r="J1023" s="383">
        <f t="shared" ref="J1023:J1024" si="211">I1023/H1023</f>
      </c>
      <c r="K1023" s="380">
        <v>0</v>
      </c>
      <c r="L1023" s="368">
        <f t="shared" si="575"/>
      </c>
      <c r="M1023" s="380">
        <v>0</v>
      </c>
      <c r="N1023" s="384">
        <f t="shared" si="379"/>
      </c>
      <c r="O1023" s="380">
        <v>0</v>
      </c>
      <c r="P1023" s="384">
        <f t="shared" si="1058"/>
      </c>
      <c r="Q1023" s="385">
        <f>(M1023+M1024)/(O1023+O1024)</f>
      </c>
      <c r="R1023" s="432">
        <v>2</v>
      </c>
      <c r="S1023" s="385">
        <f>(O1023+O1024)/(K1023+K1024)</f>
      </c>
      <c r="T1023" s="432">
        <v>1</v>
      </c>
      <c r="U1023" s="386">
        <f>F1023/T1023</f>
      </c>
      <c r="V1023" s="378">
        <f>(F1023+500)/T1023</f>
      </c>
      <c r="W1023" s="436">
        <v>1148.3999999999996</v>
      </c>
      <c r="X1023" s="378">
        <f>W1023/T1023</f>
      </c>
      <c r="Y1023" s="385">
        <f>T1023/R1023</f>
      </c>
      <c r="Z1023" s="378">
        <f>W1023/F1023</f>
      </c>
      <c r="AA1023" s="378">
        <f>W1023/(F1023+500)</f>
      </c>
      <c r="AB1023" s="432">
        <v>0</v>
      </c>
      <c r="AC1023" s="432">
        <v>0</v>
      </c>
      <c r="AD1023" s="385">
        <f>AB1023/T1023</f>
      </c>
      <c r="AE1023" s="378">
        <f>(W1023-AC1023)/(F1023+500)</f>
      </c>
      <c r="AF1023" s="378" t="s">
        <v>371</v>
      </c>
    </row>
    <row r="1024">
      <c r="A1024" s="419"/>
      <c r="B1024" s="407"/>
      <c r="C1024" s="408"/>
      <c r="D1024" s="379" t="s">
        <v>372</v>
      </c>
      <c r="E1024" s="380">
        <v>816.52</v>
      </c>
      <c r="F1024" s="381"/>
      <c r="G1024" s="380">
        <v>6847</v>
      </c>
      <c r="H1024" s="380">
        <v>373</v>
      </c>
      <c r="I1024" s="383">
        <f t="shared" si="156"/>
      </c>
      <c r="J1024" s="383">
        <f t="shared" si="211"/>
      </c>
      <c r="K1024" s="380">
        <v>14</v>
      </c>
      <c r="L1024" s="368">
        <f t="shared" si="575"/>
      </c>
      <c r="M1024" s="380">
        <v>0</v>
      </c>
      <c r="N1024" s="384">
        <f t="shared" si="379"/>
      </c>
      <c r="O1024" s="380">
        <v>0</v>
      </c>
      <c r="P1024" s="384">
        <f t="shared" si="1058"/>
      </c>
      <c r="Q1024" s="385"/>
      <c r="R1024" s="432"/>
      <c r="S1024" s="385"/>
      <c r="T1024" s="432"/>
      <c r="U1024" s="386"/>
      <c r="V1024" s="378"/>
      <c r="W1024" s="386"/>
      <c r="X1024" s="378"/>
      <c r="Y1024" s="385"/>
      <c r="Z1024" s="378"/>
      <c r="AA1024" s="378"/>
      <c r="AB1024" s="433"/>
      <c r="AC1024" s="433"/>
      <c r="AD1024" s="385"/>
      <c r="AE1024" s="378"/>
      <c r="AF1024" s="421" t="s">
        <v>373</v>
      </c>
    </row>
    <row r="1025">
      <c r="A1025" s="419"/>
      <c r="B1025" s="407" t="s">
        <v>382</v>
      </c>
      <c r="C1025" s="408" t="s">
        <v>405</v>
      </c>
      <c r="D1025" s="379" t="s">
        <v>370</v>
      </c>
      <c r="E1025" s="380">
        <v>285.26</v>
      </c>
      <c r="F1025" s="381">
        <f>E1025+E1026</f>
      </c>
      <c r="G1025" s="380">
        <v>2058</v>
      </c>
      <c r="H1025" s="380">
        <v>246</v>
      </c>
      <c r="I1025" s="383">
        <f t="shared" si="156"/>
      </c>
      <c r="J1025" s="368">
        <f t="shared" ref="J1025:J1033" si="314">(E1025/G1025)*1000</f>
      </c>
      <c r="K1025" s="380">
        <v>5</v>
      </c>
      <c r="L1025" s="368">
        <f t="shared" si="575"/>
      </c>
      <c r="M1025" s="380">
        <v>2</v>
      </c>
      <c r="N1025" s="384">
        <f t="shared" si="379"/>
      </c>
      <c r="O1025" s="380">
        <v>0</v>
      </c>
      <c r="P1025" s="384">
        <f t="shared" si="1058"/>
      </c>
      <c r="Q1025" s="385">
        <f>(M1025+M1026)/(O1025+O1026)</f>
      </c>
      <c r="R1025" s="432">
        <v>10</v>
      </c>
      <c r="S1025" s="385">
        <f>(O1025+O1026)/(K1025+K1026)</f>
      </c>
      <c r="T1025" s="432">
        <v>5</v>
      </c>
      <c r="U1025" s="386">
        <f>F1025/T1025</f>
      </c>
      <c r="V1025" s="378">
        <f>(F1025+500)/T1025</f>
      </c>
      <c r="W1025" s="386">
        <v>2169.6000000000004</v>
      </c>
      <c r="X1025" s="378">
        <f>W1025/T1025</f>
      </c>
      <c r="Y1025" s="385">
        <f>T1025/R1025</f>
      </c>
      <c r="Z1025" s="378">
        <f>W1025/F1025</f>
      </c>
      <c r="AA1025" s="378">
        <f>W1025/(F1025+500)</f>
      </c>
      <c r="AB1025" s="432">
        <v>1</v>
      </c>
      <c r="AC1025" s="432">
        <v>380.4000000000001</v>
      </c>
      <c r="AD1025" s="385">
        <f>AB1025/T1025</f>
      </c>
      <c r="AE1025" s="378">
        <f>(W1025-AC1025)/(F1025+500)</f>
      </c>
      <c r="AF1025" s="378" t="s">
        <v>371</v>
      </c>
    </row>
    <row r="1026">
      <c r="A1026" s="419"/>
      <c r="B1026" s="407"/>
      <c r="C1026" s="408"/>
      <c r="D1026" s="379" t="s">
        <v>372</v>
      </c>
      <c r="E1026" s="380">
        <v>702.16</v>
      </c>
      <c r="F1026" s="381"/>
      <c r="G1026" s="380">
        <v>5864</v>
      </c>
      <c r="H1026" s="380">
        <v>379</v>
      </c>
      <c r="I1026" s="383">
        <f t="shared" si="156"/>
      </c>
      <c r="J1026" s="368">
        <f t="shared" si="314"/>
      </c>
      <c r="K1026" s="380">
        <v>26</v>
      </c>
      <c r="L1026" s="368">
        <f t="shared" si="575"/>
      </c>
      <c r="M1026" s="380">
        <v>1</v>
      </c>
      <c r="N1026" s="384">
        <f t="shared" si="379"/>
      </c>
      <c r="O1026" s="380">
        <v>0</v>
      </c>
      <c r="P1026" s="384">
        <f t="shared" si="1058"/>
      </c>
      <c r="Q1026" s="385"/>
      <c r="R1026" s="433"/>
      <c r="S1026" s="385"/>
      <c r="T1026" s="432"/>
      <c r="U1026" s="386"/>
      <c r="V1026" s="378"/>
      <c r="W1026" s="386"/>
      <c r="X1026" s="378"/>
      <c r="Y1026" s="385"/>
      <c r="Z1026" s="378"/>
      <c r="AA1026" s="378"/>
      <c r="AB1026" s="432"/>
      <c r="AC1026" s="432"/>
      <c r="AD1026" s="385"/>
      <c r="AE1026" s="378"/>
      <c r="AF1026" s="421" t="s">
        <v>373</v>
      </c>
    </row>
    <row r="1027">
      <c r="A1027" s="419"/>
      <c r="B1027" s="407" t="s">
        <v>383</v>
      </c>
      <c r="C1027" s="408" t="s">
        <v>405</v>
      </c>
      <c r="D1027" s="379" t="s">
        <v>370</v>
      </c>
      <c r="E1027" s="380">
        <v>202.69</v>
      </c>
      <c r="F1027" s="381">
        <f>E1027+E1028</f>
      </c>
      <c r="G1027" s="380">
        <v>1486</v>
      </c>
      <c r="H1027" s="380">
        <v>172</v>
      </c>
      <c r="I1027" s="383">
        <f t="shared" si="156"/>
      </c>
      <c r="J1027" s="368">
        <f t="shared" si="314"/>
      </c>
      <c r="K1027" s="380">
        <v>1</v>
      </c>
      <c r="L1027" s="368">
        <f t="shared" si="575"/>
      </c>
      <c r="M1027" s="380">
        <v>0</v>
      </c>
      <c r="N1027" s="384">
        <f t="shared" si="379"/>
      </c>
      <c r="O1027" s="380">
        <v>0</v>
      </c>
      <c r="P1027" s="384">
        <f t="shared" si="1058"/>
      </c>
      <c r="Q1027" s="385">
        <f>(M1027+M1028)/(O1027+O1028)</f>
      </c>
      <c r="R1027" s="432">
        <v>2</v>
      </c>
      <c r="S1027" s="385">
        <f>(O1027+O1028)/(K1027+K1028)</f>
      </c>
      <c r="T1027" s="432">
        <v>0</v>
      </c>
      <c r="U1027" s="386">
        <f>F1027/T1027</f>
      </c>
      <c r="V1027" s="378">
        <f>(F1027+500)/T1027</f>
      </c>
      <c r="W1027" s="436">
        <v>0</v>
      </c>
      <c r="X1027" s="378">
        <f>W1027/T1027</f>
      </c>
      <c r="Y1027" s="385">
        <f>T1027/R1027</f>
      </c>
      <c r="Z1027" s="378">
        <f>W1027/F1027</f>
      </c>
      <c r="AA1027" s="378">
        <f>W1027/(F1027+500)</f>
      </c>
      <c r="AB1027" s="432">
        <v>0</v>
      </c>
      <c r="AC1027" s="432">
        <v>0</v>
      </c>
      <c r="AD1027" s="385">
        <f>AB1027/T1027</f>
      </c>
      <c r="AE1027" s="378">
        <f>(W1027-AC1027)/(F1027+500)</f>
      </c>
      <c r="AF1027" s="378" t="s">
        <v>371</v>
      </c>
    </row>
    <row r="1028">
      <c r="A1028" s="419"/>
      <c r="B1028" s="407"/>
      <c r="C1028" s="408"/>
      <c r="D1028" s="379" t="s">
        <v>372</v>
      </c>
      <c r="E1028" s="380">
        <v>665.54</v>
      </c>
      <c r="F1028" s="381"/>
      <c r="G1028" s="380">
        <v>4989</v>
      </c>
      <c r="H1028" s="380">
        <v>327</v>
      </c>
      <c r="I1028" s="383">
        <f t="shared" si="156"/>
      </c>
      <c r="J1028" s="368">
        <f t="shared" si="314"/>
      </c>
      <c r="K1028" s="380">
        <v>12</v>
      </c>
      <c r="L1028" s="368">
        <f t="shared" si="575"/>
      </c>
      <c r="M1028" s="380">
        <v>2</v>
      </c>
      <c r="N1028" s="384">
        <f t="shared" si="379"/>
      </c>
      <c r="O1028" s="380">
        <v>0</v>
      </c>
      <c r="P1028" s="384">
        <f t="shared" si="1058"/>
      </c>
      <c r="Q1028" s="385"/>
      <c r="R1028" s="432"/>
      <c r="S1028" s="385"/>
      <c r="T1028" s="432"/>
      <c r="U1028" s="386"/>
      <c r="V1028" s="378"/>
      <c r="W1028" s="386"/>
      <c r="X1028" s="378"/>
      <c r="Y1028" s="385"/>
      <c r="Z1028" s="378"/>
      <c r="AA1028" s="378"/>
      <c r="AB1028" s="432"/>
      <c r="AC1028" s="432"/>
      <c r="AD1028" s="385"/>
      <c r="AE1028" s="378"/>
      <c r="AF1028" s="421" t="s">
        <v>373</v>
      </c>
    </row>
    <row r="1029">
      <c r="A1029" s="419"/>
      <c r="B1029" s="407" t="s">
        <v>385</v>
      </c>
      <c r="C1029" s="408" t="s">
        <v>405</v>
      </c>
      <c r="D1029" s="379" t="s">
        <v>370</v>
      </c>
      <c r="E1029" s="382">
        <v>290.47</v>
      </c>
      <c r="F1029" s="381">
        <f>E1029+E1030</f>
      </c>
      <c r="G1029" s="382">
        <v>2027</v>
      </c>
      <c r="H1029" s="382">
        <v>193</v>
      </c>
      <c r="I1029" s="383">
        <f t="shared" si="156"/>
      </c>
      <c r="J1029" s="368">
        <f t="shared" si="314"/>
      </c>
      <c r="K1029" s="382">
        <v>2</v>
      </c>
      <c r="L1029" s="368">
        <f t="shared" si="575"/>
      </c>
      <c r="M1029" s="382">
        <v>0</v>
      </c>
      <c r="N1029" s="384">
        <f t="shared" si="379"/>
      </c>
      <c r="O1029" s="382">
        <v>0</v>
      </c>
      <c r="P1029" s="384">
        <f t="shared" si="1058"/>
      </c>
      <c r="Q1029" s="385">
        <f>(M1029+M1030)/(O1029+O1030)</f>
      </c>
      <c r="R1029" s="432">
        <v>3</v>
      </c>
      <c r="S1029" s="385">
        <f>(O1029+O1030)/(K1029+K1030)</f>
      </c>
      <c r="T1029" s="432">
        <v>1</v>
      </c>
      <c r="U1029" s="386">
        <f>F1029/T1029</f>
      </c>
      <c r="V1029" s="378">
        <f>(F1029+500)/T1029</f>
      </c>
      <c r="W1029" s="386">
        <v>1344</v>
      </c>
      <c r="X1029" s="378">
        <f>W1029/T1029</f>
      </c>
      <c r="Y1029" s="385">
        <f>T1029/R1029</f>
      </c>
      <c r="Z1029" s="378">
        <f>W1029/F1029</f>
      </c>
      <c r="AA1029" s="378">
        <f>W1029/(F1029+500)</f>
      </c>
      <c r="AB1029" s="432">
        <v>0</v>
      </c>
      <c r="AC1029" s="432">
        <v>0</v>
      </c>
      <c r="AD1029" s="385">
        <f>AB1029/T1029</f>
      </c>
      <c r="AE1029" s="378">
        <f>(W1029-AC1029)/(F1029+500)</f>
      </c>
      <c r="AF1029" s="378" t="s">
        <v>371</v>
      </c>
    </row>
    <row r="1030">
      <c r="A1030" s="419"/>
      <c r="B1030" s="407"/>
      <c r="C1030" s="408"/>
      <c r="D1030" s="379" t="s">
        <v>372</v>
      </c>
      <c r="E1030" s="382">
        <v>721.3</v>
      </c>
      <c r="F1030" s="381"/>
      <c r="G1030" s="382">
        <v>5277</v>
      </c>
      <c r="H1030" s="382">
        <v>297</v>
      </c>
      <c r="I1030" s="383">
        <f t="shared" si="156"/>
      </c>
      <c r="J1030" s="368">
        <f t="shared" si="314"/>
      </c>
      <c r="K1030" s="382">
        <v>13</v>
      </c>
      <c r="L1030" s="368">
        <f t="shared" si="575"/>
      </c>
      <c r="M1030" s="382">
        <v>1</v>
      </c>
      <c r="N1030" s="384">
        <f t="shared" si="379"/>
      </c>
      <c r="O1030" s="382">
        <v>0</v>
      </c>
      <c r="P1030" s="384">
        <f t="shared" si="1058"/>
      </c>
      <c r="Q1030" s="385"/>
      <c r="R1030" s="432"/>
      <c r="S1030" s="385"/>
      <c r="T1030" s="432"/>
      <c r="U1030" s="386"/>
      <c r="V1030" s="378"/>
      <c r="W1030" s="386"/>
      <c r="X1030" s="378"/>
      <c r="Y1030" s="385"/>
      <c r="Z1030" s="378"/>
      <c r="AA1030" s="378"/>
      <c r="AB1030" s="432"/>
      <c r="AC1030" s="432"/>
      <c r="AD1030" s="385"/>
      <c r="AE1030" s="378"/>
      <c r="AF1030" s="421" t="s">
        <v>373</v>
      </c>
    </row>
    <row r="1031">
      <c r="A1031" s="419"/>
      <c r="B1031" s="370" t="s">
        <v>378</v>
      </c>
      <c r="C1031" s="370"/>
      <c r="D1031" s="370"/>
      <c r="E1031" s="366">
        <f>SUM(E1021:E1030)</f>
      </c>
      <c r="F1031" s="366">
        <f>SUM(F1021:F1030)</f>
      </c>
      <c r="G1031" s="366">
        <f>SUM(G1021:G1030)</f>
      </c>
      <c r="H1031" s="366">
        <f>SUM(H1021:H1030)</f>
      </c>
      <c r="I1031" s="371">
        <f t="shared" si="156"/>
      </c>
      <c r="J1031" s="367">
        <f t="shared" si="314"/>
      </c>
      <c r="K1031" s="366">
        <f>SUM(K1021:K1030)</f>
      </c>
      <c r="L1031" s="367">
        <f t="shared" si="575"/>
      </c>
      <c r="M1031" s="366">
        <f>SUM(M1021:M1030)</f>
      </c>
      <c r="N1031" s="372">
        <f t="shared" si="379"/>
      </c>
      <c r="O1031" s="366">
        <f>SUM(O1021:O1030)</f>
      </c>
      <c r="P1031" s="372">
        <f t="shared" si="1058"/>
      </c>
      <c r="Q1031" s="373">
        <f>M1031/O1031</f>
      </c>
      <c r="R1031" s="366">
        <f>SUM(R1021:R1030)</f>
      </c>
      <c r="S1031" s="373">
        <f>(O1031+O1031)/(K1031+K1031)</f>
      </c>
      <c r="T1031" s="366">
        <f>SUM(T1021:T1030)</f>
      </c>
      <c r="U1031" s="374">
        <f t="shared" ref="U1031:U1032" si="99">F1031/T1031</f>
      </c>
      <c r="V1031" s="375">
        <f>(F1031+5*500)/T1031</f>
      </c>
      <c r="W1031" s="367">
        <f>SUM(W1021:W1030)</f>
      </c>
      <c r="X1031" s="376">
        <f t="shared" ref="X1031:X1032" si="733">W1031/T1031</f>
      </c>
      <c r="Y1031" s="373">
        <f t="shared" ref="Y1031:Y1032" si="867">T1031/R1031</f>
      </c>
      <c r="Z1031" s="375">
        <f t="shared" ref="Z1031:Z1032" si="1001">W1031/F1031</f>
      </c>
      <c r="AA1031" s="375">
        <f>W1031/(F1031+COUNT(W1021:W1030)*500)</f>
      </c>
      <c r="AB1031" s="366">
        <f>SUM(AB1021:AB1030)</f>
      </c>
      <c r="AC1031" s="366">
        <f>SUM(AC1021:AC1030)</f>
      </c>
      <c r="AD1031" s="373">
        <f t="shared" ref="AD1031:AD1032" si="518">AB1031/T1031</f>
      </c>
      <c r="AE1031" s="377">
        <f>(W1031-AC1031)/(F1031+COUNT(W1021:W1030))</f>
      </c>
      <c r="AF1031" s="378"/>
    </row>
    <row r="1032">
      <c r="A1032" s="419"/>
      <c r="B1032" s="407" t="s">
        <v>386</v>
      </c>
      <c r="C1032" s="408" t="s">
        <v>369</v>
      </c>
      <c r="D1032" s="379" t="s">
        <v>370</v>
      </c>
      <c r="E1032" s="382">
        <v>266.37</v>
      </c>
      <c r="F1032" s="381">
        <f>E1032+E1033</f>
      </c>
      <c r="G1032" s="382">
        <v>2001</v>
      </c>
      <c r="H1032" s="382">
        <v>174</v>
      </c>
      <c r="I1032" s="383">
        <f t="shared" si="156"/>
      </c>
      <c r="J1032" s="368">
        <f t="shared" si="314"/>
      </c>
      <c r="K1032" s="382">
        <v>3</v>
      </c>
      <c r="L1032" s="368">
        <f t="shared" si="575"/>
      </c>
      <c r="M1032" s="382">
        <v>0</v>
      </c>
      <c r="N1032" s="384">
        <f t="shared" si="379"/>
      </c>
      <c r="O1032" s="382">
        <v>0</v>
      </c>
      <c r="P1032" s="384">
        <f t="shared" si="1058"/>
      </c>
      <c r="Q1032" s="385">
        <f>(M1032+M1033)/(O1032+O1033)</f>
      </c>
      <c r="R1032" s="432">
        <v>1</v>
      </c>
      <c r="S1032" s="385">
        <f>(O1032+O1033)/(K1032+K1033)</f>
      </c>
      <c r="T1032" s="432">
        <v>0</v>
      </c>
      <c r="U1032" s="386">
        <f t="shared" si="99"/>
      </c>
      <c r="V1032" s="378">
        <f>(F1032+500)/T1032</f>
      </c>
      <c r="W1032" s="436">
        <v>0</v>
      </c>
      <c r="X1032" s="378">
        <f t="shared" si="733"/>
      </c>
      <c r="Y1032" s="385">
        <f t="shared" si="867"/>
      </c>
      <c r="Z1032" s="378">
        <f t="shared" si="1001"/>
      </c>
      <c r="AA1032" s="378">
        <f>W1032/(F1032+500)</f>
      </c>
      <c r="AB1032" s="432">
        <v>0</v>
      </c>
      <c r="AC1032" s="432">
        <v>0</v>
      </c>
      <c r="AD1032" s="385">
        <f t="shared" si="518"/>
      </c>
      <c r="AE1032" s="378">
        <f>(W1032-AC1032)/(F1032+500)</f>
      </c>
      <c r="AF1032" s="378" t="s">
        <v>387</v>
      </c>
    </row>
    <row r="1033">
      <c r="A1033" s="419"/>
      <c r="B1033" s="407"/>
      <c r="C1033" s="408"/>
      <c r="D1033" s="379" t="s">
        <v>372</v>
      </c>
      <c r="E1033" s="382">
        <v>738.71</v>
      </c>
      <c r="F1033" s="381"/>
      <c r="G1033" s="382">
        <v>5517</v>
      </c>
      <c r="H1033" s="382">
        <v>261</v>
      </c>
      <c r="I1033" s="383">
        <f t="shared" si="156"/>
      </c>
      <c r="J1033" s="368">
        <f t="shared" si="314"/>
      </c>
      <c r="K1033" s="382">
        <v>14</v>
      </c>
      <c r="L1033" s="368">
        <f t="shared" si="575"/>
      </c>
      <c r="M1033" s="382">
        <v>1</v>
      </c>
      <c r="N1033" s="384">
        <f t="shared" si="379"/>
      </c>
      <c r="O1033" s="382">
        <v>0</v>
      </c>
      <c r="P1033" s="384">
        <f t="shared" si="1058"/>
      </c>
      <c r="Q1033" s="385"/>
      <c r="R1033" s="432"/>
      <c r="S1033" s="385"/>
      <c r="T1033" s="432"/>
      <c r="U1033" s="386"/>
      <c r="V1033" s="378"/>
      <c r="W1033" s="386"/>
      <c r="X1033" s="378"/>
      <c r="Y1033" s="385"/>
      <c r="Z1033" s="378"/>
      <c r="AA1033" s="378"/>
      <c r="AB1033" s="432"/>
      <c r="AC1033" s="432"/>
      <c r="AD1033" s="385"/>
      <c r="AE1033" s="378"/>
      <c r="AF1033" s="378" t="s">
        <v>403</v>
      </c>
    </row>
    <row r="1034">
      <c r="A1034" s="419"/>
      <c r="B1034" s="407" t="s">
        <v>389</v>
      </c>
      <c r="C1034" s="408" t="s">
        <v>369</v>
      </c>
      <c r="D1034" s="379" t="s">
        <v>370</v>
      </c>
      <c r="E1034" s="382">
        <v>104.76</v>
      </c>
      <c r="F1034" s="381">
        <f>E1034+E1035</f>
      </c>
      <c r="G1034" s="382">
        <v>671</v>
      </c>
      <c r="H1034" s="382">
        <v>72</v>
      </c>
      <c r="I1034" s="383">
        <f t="shared" si="156"/>
      </c>
      <c r="J1034" s="383">
        <f t="shared" ref="J1034:J1035" si="212">I1034/H1034</f>
      </c>
      <c r="K1034" s="382">
        <v>1</v>
      </c>
      <c r="L1034" s="368">
        <f t="shared" si="575"/>
      </c>
      <c r="M1034" s="382">
        <v>0</v>
      </c>
      <c r="N1034" s="384">
        <f t="shared" si="379"/>
      </c>
      <c r="O1034" s="382">
        <v>0</v>
      </c>
      <c r="P1034" s="384">
        <f t="shared" si="1058"/>
      </c>
      <c r="Q1034" s="385">
        <f>(M1034+M1035)/(O1034+O1035)</f>
      </c>
      <c r="R1034" s="432">
        <v>1</v>
      </c>
      <c r="S1034" s="385">
        <f>(O1034+O1035)/(K1034+K1035)</f>
      </c>
      <c r="T1034" s="432">
        <v>1</v>
      </c>
      <c r="U1034" s="386">
        <f>F1034/T1034</f>
      </c>
      <c r="V1034" s="378">
        <f>(F1034+500)/T1034</f>
      </c>
      <c r="W1034" s="386">
        <v>1692</v>
      </c>
      <c r="X1034" s="378">
        <f>W1034/T1034</f>
      </c>
      <c r="Y1034" s="385">
        <f>T1034/R1034</f>
      </c>
      <c r="Z1034" s="378">
        <f>W1034/F1034</f>
      </c>
      <c r="AA1034" s="378">
        <f>W1034/(F1034+500)</f>
      </c>
      <c r="AB1034" s="432">
        <v>0</v>
      </c>
      <c r="AC1034" s="434">
        <v>0</v>
      </c>
      <c r="AD1034" s="385">
        <f>AB1034/T1034</f>
      </c>
      <c r="AE1034" s="378">
        <f>(W1034-AC1034)/(F1034+500)</f>
      </c>
      <c r="AF1034" s="378" t="s">
        <v>387</v>
      </c>
    </row>
    <row r="1035">
      <c r="A1035" s="419"/>
      <c r="B1035" s="407"/>
      <c r="C1035" s="408"/>
      <c r="D1035" s="379" t="s">
        <v>372</v>
      </c>
      <c r="E1035" s="382">
        <v>491.13</v>
      </c>
      <c r="F1035" s="381"/>
      <c r="G1035" s="382">
        <v>4063</v>
      </c>
      <c r="H1035" s="382">
        <v>163</v>
      </c>
      <c r="I1035" s="383">
        <f t="shared" si="156"/>
      </c>
      <c r="J1035" s="383">
        <f t="shared" si="212"/>
      </c>
      <c r="K1035" s="382">
        <v>5</v>
      </c>
      <c r="L1035" s="368">
        <f t="shared" si="575"/>
      </c>
      <c r="M1035" s="382">
        <v>0</v>
      </c>
      <c r="N1035" s="384">
        <f t="shared" si="379"/>
      </c>
      <c r="O1035" s="382">
        <v>0</v>
      </c>
      <c r="P1035" s="384">
        <f t="shared" si="1058"/>
      </c>
      <c r="Q1035" s="385"/>
      <c r="R1035" s="432"/>
      <c r="S1035" s="385"/>
      <c r="T1035" s="432"/>
      <c r="U1035" s="386"/>
      <c r="V1035" s="378"/>
      <c r="W1035" s="386"/>
      <c r="X1035" s="378"/>
      <c r="Y1035" s="385"/>
      <c r="Z1035" s="378"/>
      <c r="AA1035" s="378"/>
      <c r="AB1035" s="432"/>
      <c r="AC1035" s="434"/>
      <c r="AD1035" s="385"/>
      <c r="AE1035" s="378"/>
      <c r="AF1035" s="378" t="s">
        <v>403</v>
      </c>
    </row>
    <row r="1036">
      <c r="A1036" s="419"/>
      <c r="B1036" s="407" t="s">
        <v>390</v>
      </c>
      <c r="C1036" s="408" t="s">
        <v>369</v>
      </c>
      <c r="D1036" s="379" t="s">
        <v>370</v>
      </c>
      <c r="E1036" s="382">
        <v>5.89</v>
      </c>
      <c r="F1036" s="381">
        <f>E1036+E1037</f>
      </c>
      <c r="G1036" s="382">
        <v>261</v>
      </c>
      <c r="H1036" s="382">
        <v>40</v>
      </c>
      <c r="I1036" s="383">
        <f t="shared" si="156"/>
      </c>
      <c r="J1036" s="368">
        <f t="shared" ref="J1036:J1037" si="315">(E1036/G1036)*1000</f>
      </c>
      <c r="K1036" s="382">
        <v>1</v>
      </c>
      <c r="L1036" s="368">
        <f t="shared" si="575"/>
      </c>
      <c r="M1036" s="382">
        <v>0</v>
      </c>
      <c r="N1036" s="384">
        <f t="shared" si="379"/>
      </c>
      <c r="O1036" s="382">
        <v>0</v>
      </c>
      <c r="P1036" s="384">
        <f t="shared" si="1058"/>
      </c>
      <c r="Q1036" s="385">
        <f>(M1036+M1037)/(O1036+O1037)</f>
      </c>
      <c r="R1036" s="432">
        <v>3</v>
      </c>
      <c r="S1036" s="385">
        <f>(O1036+O1037)/(K1036+K1037)</f>
      </c>
      <c r="T1036" s="432">
        <v>1</v>
      </c>
      <c r="U1036" s="386">
        <f>F1036/T1036</f>
      </c>
      <c r="V1036" s="378">
        <f>(F1036+500)/T1036</f>
      </c>
      <c r="W1036" s="386">
        <v>444</v>
      </c>
      <c r="X1036" s="378">
        <f>W1036/T1036</f>
      </c>
      <c r="Y1036" s="385">
        <f>T1036/R1036</f>
      </c>
      <c r="Z1036" s="378">
        <f>W1036/F1036</f>
      </c>
      <c r="AA1036" s="378">
        <f>W1036/(F1036+500)</f>
      </c>
      <c r="AB1036" s="432">
        <v>0</v>
      </c>
      <c r="AC1036" s="432">
        <v>0</v>
      </c>
      <c r="AD1036" s="385">
        <f>AB1036/T1036</f>
      </c>
      <c r="AE1036" s="378">
        <f>(W1036-AC1036)/(F1036+500)</f>
      </c>
      <c r="AF1036" s="378" t="s">
        <v>387</v>
      </c>
    </row>
    <row r="1037">
      <c r="A1037" s="419"/>
      <c r="B1037" s="407"/>
      <c r="C1037" s="408"/>
      <c r="D1037" s="379" t="s">
        <v>372</v>
      </c>
      <c r="E1037" s="382">
        <v>798.02</v>
      </c>
      <c r="F1037" s="381"/>
      <c r="G1037" s="382">
        <v>7004</v>
      </c>
      <c r="H1037" s="382">
        <v>229</v>
      </c>
      <c r="I1037" s="383">
        <f t="shared" si="156"/>
      </c>
      <c r="J1037" s="368">
        <f t="shared" si="315"/>
      </c>
      <c r="K1037" s="382">
        <v>19</v>
      </c>
      <c r="L1037" s="368">
        <f t="shared" si="575"/>
      </c>
      <c r="M1037" s="382">
        <v>1</v>
      </c>
      <c r="N1037" s="384">
        <f t="shared" si="379"/>
      </c>
      <c r="O1037" s="382">
        <v>0</v>
      </c>
      <c r="P1037" s="384">
        <f t="shared" si="1058"/>
      </c>
      <c r="Q1037" s="385"/>
      <c r="R1037" s="432"/>
      <c r="S1037" s="385"/>
      <c r="T1037" s="432"/>
      <c r="U1037" s="386"/>
      <c r="V1037" s="378"/>
      <c r="W1037" s="386"/>
      <c r="X1037" s="378"/>
      <c r="Y1037" s="385"/>
      <c r="Z1037" s="378"/>
      <c r="AA1037" s="378"/>
      <c r="AB1037" s="432"/>
      <c r="AC1037" s="432"/>
      <c r="AD1037" s="385"/>
      <c r="AE1037" s="378"/>
      <c r="AF1037" s="378" t="s">
        <v>403</v>
      </c>
    </row>
    <row r="1038">
      <c r="A1038" s="419"/>
      <c r="B1038" s="407" t="s">
        <v>392</v>
      </c>
      <c r="C1038" s="408" t="s">
        <v>369</v>
      </c>
      <c r="D1038" s="379" t="s">
        <v>370</v>
      </c>
      <c r="E1038" s="382">
        <v>43.11</v>
      </c>
      <c r="F1038" s="381">
        <f>E1038+E1039</f>
      </c>
      <c r="G1038" s="382">
        <v>512</v>
      </c>
      <c r="H1038" s="382">
        <v>66</v>
      </c>
      <c r="I1038" s="383">
        <f t="shared" si="156"/>
      </c>
      <c r="J1038" s="383">
        <f t="shared" ref="J1038:J1039" si="213">I1038/H1038</f>
      </c>
      <c r="K1038" s="382">
        <v>1</v>
      </c>
      <c r="L1038" s="368">
        <f t="shared" si="575"/>
      </c>
      <c r="M1038" s="382">
        <v>0</v>
      </c>
      <c r="N1038" s="384">
        <f t="shared" si="379"/>
      </c>
      <c r="O1038" s="382">
        <v>0</v>
      </c>
      <c r="P1038" s="384">
        <f t="shared" si="1058"/>
      </c>
      <c r="Q1038" s="385">
        <f>(M1038+M1039)/(O1038+O1039)</f>
      </c>
      <c r="R1038" s="432">
        <v>2</v>
      </c>
      <c r="S1038" s="385">
        <f>(O1038+O1039)/(K1038+K1039)</f>
      </c>
      <c r="T1038" s="432">
        <v>0</v>
      </c>
      <c r="U1038" s="386">
        <f>F1038/T1038</f>
      </c>
      <c r="V1038" s="378">
        <f>(F1038+500)/T1038</f>
      </c>
      <c r="W1038" s="436">
        <v>0</v>
      </c>
      <c r="X1038" s="378">
        <f>W1038/T1038</f>
      </c>
      <c r="Y1038" s="385">
        <f>T1038/R1038</f>
      </c>
      <c r="Z1038" s="378">
        <f>W1038/F1038</f>
      </c>
      <c r="AA1038" s="378">
        <f>W1038/(F1038+500)</f>
      </c>
      <c r="AB1038" s="432">
        <v>0</v>
      </c>
      <c r="AC1038" s="432">
        <v>0</v>
      </c>
      <c r="AD1038" s="385">
        <f>AB1038/T1038</f>
      </c>
      <c r="AE1038" s="378">
        <f>(W1038-AC1038)/(F1038+500)</f>
      </c>
      <c r="AF1038" s="378" t="s">
        <v>387</v>
      </c>
    </row>
    <row r="1039">
      <c r="A1039" s="419"/>
      <c r="B1039" s="407"/>
      <c r="C1039" s="408"/>
      <c r="D1039" s="379" t="s">
        <v>372</v>
      </c>
      <c r="E1039" s="382">
        <v>612.2</v>
      </c>
      <c r="F1039" s="381"/>
      <c r="G1039" s="382">
        <v>4798</v>
      </c>
      <c r="H1039" s="382">
        <v>275</v>
      </c>
      <c r="I1039" s="383">
        <f t="shared" si="156"/>
      </c>
      <c r="J1039" s="383">
        <f t="shared" si="213"/>
      </c>
      <c r="K1039" s="382">
        <v>11</v>
      </c>
      <c r="L1039" s="368">
        <f t="shared" si="575"/>
      </c>
      <c r="M1039" s="382">
        <v>0</v>
      </c>
      <c r="N1039" s="384">
        <f t="shared" si="379"/>
      </c>
      <c r="O1039" s="382">
        <v>0</v>
      </c>
      <c r="P1039" s="384">
        <f t="shared" si="1058"/>
      </c>
      <c r="Q1039" s="385"/>
      <c r="R1039" s="432"/>
      <c r="S1039" s="385"/>
      <c r="T1039" s="432"/>
      <c r="U1039" s="386"/>
      <c r="V1039" s="378"/>
      <c r="W1039" s="436"/>
      <c r="X1039" s="378"/>
      <c r="Y1039" s="385"/>
      <c r="Z1039" s="378"/>
      <c r="AA1039" s="378"/>
      <c r="AB1039" s="432"/>
      <c r="AC1039" s="432"/>
      <c r="AD1039" s="385"/>
      <c r="AE1039" s="378"/>
      <c r="AF1039" s="378" t="s">
        <v>403</v>
      </c>
    </row>
    <row r="1040">
      <c r="A1040" s="419"/>
      <c r="B1040" s="407" t="s">
        <v>393</v>
      </c>
      <c r="C1040" s="408" t="s">
        <v>369</v>
      </c>
      <c r="D1040" s="379" t="s">
        <v>370</v>
      </c>
      <c r="E1040" s="382">
        <v>124.37</v>
      </c>
      <c r="F1040" s="381">
        <f>E1040+E1041</f>
      </c>
      <c r="G1040" s="382">
        <v>886</v>
      </c>
      <c r="H1040" s="382">
        <v>97</v>
      </c>
      <c r="I1040" s="383">
        <f t="shared" si="156"/>
      </c>
      <c r="J1040" s="368">
        <f t="shared" ref="J1040:J1052" si="316">(E1040/G1040)*1000</f>
      </c>
      <c r="K1040" s="382">
        <v>2</v>
      </c>
      <c r="L1040" s="368">
        <f t="shared" si="575"/>
      </c>
      <c r="M1040" s="382">
        <v>0</v>
      </c>
      <c r="N1040" s="384">
        <f t="shared" si="379"/>
      </c>
      <c r="O1040" s="382">
        <v>0</v>
      </c>
      <c r="P1040" s="384">
        <f t="shared" si="1058"/>
      </c>
      <c r="Q1040" s="385">
        <f>(M1040+M1041)/(O1040+O1041)</f>
      </c>
      <c r="R1040" s="432">
        <v>0</v>
      </c>
      <c r="S1040" s="385">
        <f>(O1040+O1041)/(K1040+K1041)</f>
      </c>
      <c r="T1040" s="432">
        <v>0</v>
      </c>
      <c r="U1040" s="386">
        <f>F1040/T1040</f>
      </c>
      <c r="V1040" s="378">
        <f>(F1040+500)/T1040</f>
      </c>
      <c r="W1040" s="436">
        <v>0</v>
      </c>
      <c r="X1040" s="378">
        <f>W1040/T1040</f>
      </c>
      <c r="Y1040" s="385">
        <f>T1040/R1040</f>
      </c>
      <c r="Z1040" s="378">
        <f>W1040/F1040</f>
      </c>
      <c r="AA1040" s="378">
        <f>W1040/(F1040+500)</f>
      </c>
      <c r="AB1040" s="432">
        <v>0</v>
      </c>
      <c r="AC1040" s="432">
        <v>0</v>
      </c>
      <c r="AD1040" s="385">
        <f>AB1040/T1040</f>
      </c>
      <c r="AE1040" s="378">
        <f>(W1040-AC1040)/(F1040+500)</f>
      </c>
      <c r="AF1040" s="378" t="s">
        <v>387</v>
      </c>
    </row>
    <row r="1041">
      <c r="A1041" s="419"/>
      <c r="B1041" s="407"/>
      <c r="C1041" s="408"/>
      <c r="D1041" s="379" t="s">
        <v>372</v>
      </c>
      <c r="E1041" s="382">
        <v>551.94</v>
      </c>
      <c r="F1041" s="381"/>
      <c r="G1041" s="382">
        <v>4185</v>
      </c>
      <c r="H1041" s="382">
        <v>236</v>
      </c>
      <c r="I1041" s="383">
        <f t="shared" si="156"/>
      </c>
      <c r="J1041" s="368">
        <f t="shared" si="316"/>
      </c>
      <c r="K1041" s="382">
        <v>9</v>
      </c>
      <c r="L1041" s="368">
        <f t="shared" si="575"/>
      </c>
      <c r="M1041" s="382">
        <v>0</v>
      </c>
      <c r="N1041" s="384">
        <f t="shared" si="379"/>
      </c>
      <c r="O1041" s="382">
        <v>0</v>
      </c>
      <c r="P1041" s="384">
        <f t="shared" si="1058"/>
      </c>
      <c r="Q1041" s="385"/>
      <c r="R1041" s="432"/>
      <c r="S1041" s="385"/>
      <c r="T1041" s="432"/>
      <c r="U1041" s="386"/>
      <c r="V1041" s="378"/>
      <c r="W1041" s="386"/>
      <c r="X1041" s="378"/>
      <c r="Y1041" s="385"/>
      <c r="Z1041" s="378"/>
      <c r="AA1041" s="378"/>
      <c r="AB1041" s="432"/>
      <c r="AC1041" s="432"/>
      <c r="AD1041" s="385"/>
      <c r="AE1041" s="378"/>
      <c r="AF1041" s="378" t="s">
        <v>403</v>
      </c>
    </row>
    <row r="1042">
      <c r="A1042" s="419"/>
      <c r="B1042" s="370" t="s">
        <v>378</v>
      </c>
      <c r="C1042" s="370"/>
      <c r="D1042" s="370"/>
      <c r="E1042" s="366">
        <f>SUM(E1032:E1041)</f>
      </c>
      <c r="F1042" s="366">
        <f>SUM(F1032:F1041)</f>
      </c>
      <c r="G1042" s="366">
        <f>SUM(G1032:G1041)</f>
      </c>
      <c r="H1042" s="366">
        <f>SUM(H1032:H1041)</f>
      </c>
      <c r="I1042" s="371">
        <f t="shared" si="156"/>
      </c>
      <c r="J1042" s="367">
        <f t="shared" si="316"/>
      </c>
      <c r="K1042" s="366">
        <f>SUM(K1032:K1041)</f>
      </c>
      <c r="L1042" s="367">
        <f t="shared" si="575"/>
      </c>
      <c r="M1042" s="366">
        <f>SUM(M1032:M1041)</f>
      </c>
      <c r="N1042" s="372">
        <f t="shared" si="379"/>
      </c>
      <c r="O1042" s="366">
        <f>SUM(O1032:O1041)</f>
      </c>
      <c r="P1042" s="372">
        <f t="shared" si="1058"/>
      </c>
      <c r="Q1042" s="373">
        <f>M1042/O1042</f>
      </c>
      <c r="R1042" s="366">
        <f>SUM(R1032:R1041)</f>
      </c>
      <c r="S1042" s="373">
        <f>(O1042+O1042)/(K1042+K1042)</f>
      </c>
      <c r="T1042" s="366">
        <f>SUM(T1032:T1041)</f>
      </c>
      <c r="U1042" s="374">
        <f t="shared" ref="U1042:U1043" si="100">F1042/T1042</f>
      </c>
      <c r="V1042" s="375">
        <f>(F1042+5*500)/T1042</f>
      </c>
      <c r="W1042" s="367">
        <f>SUM(W1032:W1041)</f>
      </c>
      <c r="X1042" s="376">
        <f t="shared" ref="X1042:X1043" si="734">W1042/T1042</f>
      </c>
      <c r="Y1042" s="373">
        <f t="shared" ref="Y1042:Y1043" si="868">T1042/R1042</f>
      </c>
      <c r="Z1042" s="375">
        <f t="shared" ref="Z1042:Z1043" si="1002">W1042/F1042</f>
      </c>
      <c r="AA1042" s="375">
        <f>W1042/(F1042+COUNT(W1032:W1041)*500)</f>
      </c>
      <c r="AB1042" s="366">
        <f>SUM(AB1032:AB1041)</f>
      </c>
      <c r="AC1042" s="366">
        <f>SUM(AC1032:AC1041)</f>
      </c>
      <c r="AD1042" s="373">
        <f t="shared" ref="AD1042:AD1043" si="519">AB1042/T1042</f>
      </c>
      <c r="AE1042" s="377">
        <f>(W1042-AC1042)/(F1042+COUNT(W1032:W1041)*500)</f>
      </c>
      <c r="AF1042" s="378"/>
    </row>
    <row r="1043">
      <c r="A1043" s="419"/>
      <c r="B1043" s="407" t="s">
        <v>394</v>
      </c>
      <c r="C1043" s="408" t="s">
        <v>391</v>
      </c>
      <c r="D1043" s="379" t="s">
        <v>370</v>
      </c>
      <c r="E1043" s="382">
        <v>133.5</v>
      </c>
      <c r="F1043" s="381">
        <f>E1043+E1044</f>
      </c>
      <c r="G1043" s="382">
        <v>965</v>
      </c>
      <c r="H1043" s="382">
        <v>120</v>
      </c>
      <c r="I1043" s="383">
        <f t="shared" si="156"/>
      </c>
      <c r="J1043" s="368">
        <f t="shared" si="316"/>
      </c>
      <c r="K1043" s="382">
        <v>3</v>
      </c>
      <c r="L1043" s="368">
        <f t="shared" si="575"/>
      </c>
      <c r="M1043" s="382">
        <v>0</v>
      </c>
      <c r="N1043" s="384">
        <f t="shared" si="379"/>
      </c>
      <c r="O1043" s="382">
        <v>0</v>
      </c>
      <c r="P1043" s="384">
        <f t="shared" si="1058"/>
      </c>
      <c r="Q1043" s="385">
        <f>(M1043+M1044)/(O1043+O1044)</f>
      </c>
      <c r="R1043" s="432">
        <v>3</v>
      </c>
      <c r="S1043" s="385">
        <f>(O1043+O1044)/(K1043+K1044)</f>
      </c>
      <c r="T1043" s="432">
        <v>0</v>
      </c>
      <c r="U1043" s="386">
        <f t="shared" si="100"/>
      </c>
      <c r="V1043" s="378">
        <f>(F1043+500)/T1043</f>
      </c>
      <c r="W1043" s="436">
        <v>0</v>
      </c>
      <c r="X1043" s="378">
        <f t="shared" si="734"/>
      </c>
      <c r="Y1043" s="385">
        <f t="shared" si="868"/>
      </c>
      <c r="Z1043" s="378">
        <f t="shared" si="1002"/>
      </c>
      <c r="AA1043" s="378">
        <f>W1043/(F1043+500)</f>
      </c>
      <c r="AB1043" s="432">
        <v>0</v>
      </c>
      <c r="AC1043" s="432">
        <v>0</v>
      </c>
      <c r="AD1043" s="385">
        <f t="shared" si="519"/>
      </c>
      <c r="AE1043" s="378">
        <f>(W1043-AC1043)/(F1043+500)</f>
      </c>
      <c r="AF1043" s="378" t="s">
        <v>387</v>
      </c>
    </row>
    <row r="1044">
      <c r="A1044" s="419"/>
      <c r="B1044" s="407"/>
      <c r="C1044" s="408"/>
      <c r="D1044" s="379" t="s">
        <v>372</v>
      </c>
      <c r="E1044" s="382">
        <v>718.84</v>
      </c>
      <c r="F1044" s="381"/>
      <c r="G1044" s="382">
        <v>5762</v>
      </c>
      <c r="H1044" s="382">
        <v>312</v>
      </c>
      <c r="I1044" s="383">
        <f t="shared" si="156"/>
      </c>
      <c r="J1044" s="368">
        <f t="shared" si="316"/>
      </c>
      <c r="K1044" s="382">
        <v>4</v>
      </c>
      <c r="L1044" s="368">
        <f t="shared" si="575"/>
      </c>
      <c r="M1044" s="382">
        <v>0</v>
      </c>
      <c r="N1044" s="384">
        <f t="shared" si="379"/>
      </c>
      <c r="O1044" s="382">
        <v>0</v>
      </c>
      <c r="P1044" s="384">
        <f t="shared" si="1058"/>
      </c>
      <c r="Q1044" s="385"/>
      <c r="R1044" s="432"/>
      <c r="S1044" s="385"/>
      <c r="T1044" s="432"/>
      <c r="U1044" s="386"/>
      <c r="V1044" s="378"/>
      <c r="W1044" s="386"/>
      <c r="X1044" s="378"/>
      <c r="Y1044" s="385"/>
      <c r="Z1044" s="378"/>
      <c r="AA1044" s="378"/>
      <c r="AB1044" s="432"/>
      <c r="AC1044" s="432"/>
      <c r="AD1044" s="385"/>
      <c r="AE1044" s="378"/>
      <c r="AF1044" s="378" t="s">
        <v>403</v>
      </c>
    </row>
    <row r="1045">
      <c r="A1045" s="419"/>
      <c r="B1045" s="407" t="s">
        <v>395</v>
      </c>
      <c r="C1045" s="408" t="s">
        <v>391</v>
      </c>
      <c r="D1045" s="379" t="s">
        <v>370</v>
      </c>
      <c r="E1045" s="382">
        <v>103.39</v>
      </c>
      <c r="F1045" s="381">
        <f>E1045+E1046</f>
      </c>
      <c r="G1045" s="382">
        <v>975</v>
      </c>
      <c r="H1045" s="382">
        <v>111</v>
      </c>
      <c r="I1045" s="383">
        <f t="shared" si="156"/>
      </c>
      <c r="J1045" s="368">
        <f t="shared" si="316"/>
      </c>
      <c r="K1045" s="382">
        <v>4</v>
      </c>
      <c r="L1045" s="368">
        <f t="shared" si="575"/>
      </c>
      <c r="M1045" s="382">
        <v>0</v>
      </c>
      <c r="N1045" s="384">
        <f t="shared" si="379"/>
      </c>
      <c r="O1045" s="382">
        <v>0</v>
      </c>
      <c r="P1045" s="384">
        <f t="shared" si="1058"/>
      </c>
      <c r="Q1045" s="385">
        <f>(M1045+M1046)/(O1045+O1046)</f>
      </c>
      <c r="R1045" s="432">
        <v>3</v>
      </c>
      <c r="S1045" s="385">
        <f>(O1045+O1046)/(K1045+K1046)</f>
      </c>
      <c r="T1045" s="432">
        <v>1</v>
      </c>
      <c r="U1045" s="386">
        <f>F1045/T1045</f>
      </c>
      <c r="V1045" s="378">
        <f>(F1045+500)/T1045</f>
      </c>
      <c r="W1045" s="386">
        <v>1692</v>
      </c>
      <c r="X1045" s="378">
        <f>W1045/T1045</f>
      </c>
      <c r="Y1045" s="385">
        <f>T1045/R1045</f>
      </c>
      <c r="Z1045" s="378">
        <f>W1045/F1045</f>
      </c>
      <c r="AA1045" s="378">
        <f>W1045/(F1045+500)</f>
      </c>
      <c r="AB1045" s="432">
        <v>0</v>
      </c>
      <c r="AC1045" s="432">
        <v>0</v>
      </c>
      <c r="AD1045" s="385">
        <f>AB1045/T1045</f>
      </c>
      <c r="AE1045" s="378">
        <f>(W1045-AC1045)/(F1045+500)</f>
      </c>
      <c r="AF1045" s="378" t="s">
        <v>387</v>
      </c>
    </row>
    <row r="1046">
      <c r="A1046" s="419"/>
      <c r="B1046" s="407"/>
      <c r="C1046" s="408"/>
      <c r="D1046" s="379" t="s">
        <v>372</v>
      </c>
      <c r="E1046" s="382">
        <v>739.6</v>
      </c>
      <c r="F1046" s="381"/>
      <c r="G1046" s="382">
        <v>6062</v>
      </c>
      <c r="H1046" s="382">
        <v>348</v>
      </c>
      <c r="I1046" s="383">
        <f t="shared" si="156"/>
      </c>
      <c r="J1046" s="368">
        <f t="shared" si="316"/>
      </c>
      <c r="K1046" s="382">
        <v>12</v>
      </c>
      <c r="L1046" s="368">
        <f t="shared" si="575"/>
      </c>
      <c r="M1046" s="382">
        <v>1</v>
      </c>
      <c r="N1046" s="384">
        <f t="shared" si="379"/>
      </c>
      <c r="O1046" s="382">
        <v>0</v>
      </c>
      <c r="P1046" s="384">
        <f t="shared" si="1058"/>
      </c>
      <c r="Q1046" s="385"/>
      <c r="R1046" s="432"/>
      <c r="S1046" s="385"/>
      <c r="T1046" s="432"/>
      <c r="U1046" s="386"/>
      <c r="V1046" s="378"/>
      <c r="W1046" s="386"/>
      <c r="X1046" s="378"/>
      <c r="Y1046" s="385"/>
      <c r="Z1046" s="378"/>
      <c r="AA1046" s="378"/>
      <c r="AB1046" s="432"/>
      <c r="AC1046" s="432"/>
      <c r="AD1046" s="385"/>
      <c r="AE1046" s="378"/>
      <c r="AF1046" s="378" t="s">
        <v>403</v>
      </c>
    </row>
    <row r="1047">
      <c r="A1047" s="419"/>
      <c r="B1047" s="407" t="s">
        <v>397</v>
      </c>
      <c r="C1047" s="408" t="s">
        <v>391</v>
      </c>
      <c r="D1047" s="379" t="s">
        <v>370</v>
      </c>
      <c r="E1047" s="382">
        <v>277.1</v>
      </c>
      <c r="F1047" s="381">
        <f>E1047+E1048</f>
      </c>
      <c r="G1047" s="382">
        <v>1614</v>
      </c>
      <c r="H1047" s="382">
        <v>262</v>
      </c>
      <c r="I1047" s="383">
        <f t="shared" si="156"/>
      </c>
      <c r="J1047" s="368">
        <f t="shared" si="316"/>
      </c>
      <c r="K1047" s="382">
        <v>5</v>
      </c>
      <c r="L1047" s="368">
        <f t="shared" si="575"/>
      </c>
      <c r="M1047" s="382">
        <v>0</v>
      </c>
      <c r="N1047" s="384">
        <f t="shared" si="379"/>
      </c>
      <c r="O1047" s="382">
        <v>0</v>
      </c>
      <c r="P1047" s="384">
        <f t="shared" si="1058"/>
      </c>
      <c r="Q1047" s="385">
        <f>(M1047+M1048)/(O1047+O1048)</f>
      </c>
      <c r="R1047" s="432">
        <v>0</v>
      </c>
      <c r="S1047" s="385">
        <f>(O1047+O1048)/(K1047+K1048)</f>
      </c>
      <c r="T1047" s="432">
        <v>0</v>
      </c>
      <c r="U1047" s="386">
        <f>F1047/T1047</f>
      </c>
      <c r="V1047" s="378">
        <f>(F1047+500)/T1047</f>
      </c>
      <c r="W1047" s="436">
        <v>0</v>
      </c>
      <c r="X1047" s="378">
        <f>W1047/T1047</f>
      </c>
      <c r="Y1047" s="385">
        <f>T1047/R1047</f>
      </c>
      <c r="Z1047" s="378">
        <f>W1047/F1047</f>
      </c>
      <c r="AA1047" s="378">
        <f>W1047/(F1047+500)</f>
      </c>
      <c r="AB1047" s="432">
        <v>0</v>
      </c>
      <c r="AC1047" s="432">
        <v>0</v>
      </c>
      <c r="AD1047" s="385">
        <f>AB1047/T1047</f>
      </c>
      <c r="AE1047" s="378">
        <f>(W1047-AC1047)/(F1047+500)</f>
      </c>
      <c r="AF1047" s="378" t="s">
        <v>387</v>
      </c>
    </row>
    <row r="1048">
      <c r="A1048" s="419"/>
      <c r="B1048" s="407"/>
      <c r="C1048" s="408"/>
      <c r="D1048" s="379" t="s">
        <v>372</v>
      </c>
      <c r="E1048" s="382">
        <v>1012.53</v>
      </c>
      <c r="F1048" s="381"/>
      <c r="G1048" s="382">
        <v>9416</v>
      </c>
      <c r="H1048" s="382">
        <v>584</v>
      </c>
      <c r="I1048" s="383">
        <f t="shared" si="156"/>
      </c>
      <c r="J1048" s="368">
        <f t="shared" si="316"/>
      </c>
      <c r="K1048" s="382">
        <v>16</v>
      </c>
      <c r="L1048" s="368">
        <f t="shared" si="575"/>
      </c>
      <c r="M1048" s="382">
        <v>0</v>
      </c>
      <c r="N1048" s="384">
        <f t="shared" si="379"/>
      </c>
      <c r="O1048" s="382">
        <v>0</v>
      </c>
      <c r="P1048" s="384">
        <f t="shared" si="1058"/>
      </c>
      <c r="Q1048" s="385"/>
      <c r="R1048" s="432"/>
      <c r="S1048" s="385"/>
      <c r="T1048" s="432"/>
      <c r="U1048" s="386"/>
      <c r="V1048" s="378"/>
      <c r="W1048" s="386"/>
      <c r="X1048" s="378"/>
      <c r="Y1048" s="385"/>
      <c r="Z1048" s="378"/>
      <c r="AA1048" s="378"/>
      <c r="AB1048" s="432"/>
      <c r="AC1048" s="432"/>
      <c r="AD1048" s="385"/>
      <c r="AE1048" s="378"/>
      <c r="AF1048" s="378" t="s">
        <v>403</v>
      </c>
    </row>
    <row r="1049">
      <c r="A1049" s="419"/>
      <c r="B1049" s="407" t="s">
        <v>398</v>
      </c>
      <c r="C1049" s="408" t="s">
        <v>391</v>
      </c>
      <c r="D1049" s="379" t="s">
        <v>370</v>
      </c>
      <c r="E1049" s="382">
        <v>162.19</v>
      </c>
      <c r="F1049" s="381">
        <f>E1049+E1050</f>
      </c>
      <c r="G1049" s="382">
        <v>1323</v>
      </c>
      <c r="H1049" s="382">
        <v>301</v>
      </c>
      <c r="I1049" s="383">
        <f t="shared" si="156"/>
      </c>
      <c r="J1049" s="368">
        <f t="shared" si="316"/>
      </c>
      <c r="K1049" s="382">
        <v>6</v>
      </c>
      <c r="L1049" s="368">
        <f t="shared" si="575"/>
      </c>
      <c r="M1049" s="382">
        <v>0</v>
      </c>
      <c r="N1049" s="384">
        <f t="shared" si="379"/>
      </c>
      <c r="O1049" s="382">
        <v>0</v>
      </c>
      <c r="P1049" s="384">
        <f t="shared" si="1058"/>
      </c>
      <c r="Q1049" s="385">
        <f>(M1049+M1050)/(O1049+O1050)</f>
      </c>
      <c r="R1049" s="432">
        <v>8</v>
      </c>
      <c r="S1049" s="385">
        <f>(O1049+O1050)/(K1049+K1050)</f>
      </c>
      <c r="T1049" s="432">
        <v>4</v>
      </c>
      <c r="U1049" s="386">
        <f>F1049/T1049</f>
      </c>
      <c r="V1049" s="378">
        <f>(F1049+500)/T1049</f>
      </c>
      <c r="W1049" s="386">
        <v>8460</v>
      </c>
      <c r="X1049" s="378">
        <f>W1049/T1049</f>
      </c>
      <c r="Y1049" s="385">
        <f>T1049/R1049</f>
      </c>
      <c r="Z1049" s="378">
        <f>W1049/F1049</f>
      </c>
      <c r="AA1049" s="378">
        <f>W1049/(F1049+500)</f>
      </c>
      <c r="AB1049" s="432">
        <v>1</v>
      </c>
      <c r="AC1049" s="432">
        <v>2087.9999999999995</v>
      </c>
      <c r="AD1049" s="385">
        <f>AB1049/T1049</f>
      </c>
      <c r="AE1049" s="378">
        <f>(W1049-AC1049)/(F1049+500)</f>
      </c>
      <c r="AF1049" s="378" t="s">
        <v>387</v>
      </c>
    </row>
    <row r="1050">
      <c r="A1050" s="419"/>
      <c r="B1050" s="407"/>
      <c r="C1050" s="408"/>
      <c r="D1050" s="379" t="s">
        <v>372</v>
      </c>
      <c r="E1050" s="382">
        <v>1318.03</v>
      </c>
      <c r="F1050" s="381"/>
      <c r="G1050" s="382">
        <v>10741</v>
      </c>
      <c r="H1050" s="382">
        <v>937</v>
      </c>
      <c r="I1050" s="383">
        <f t="shared" si="156"/>
      </c>
      <c r="J1050" s="368">
        <f t="shared" si="316"/>
      </c>
      <c r="K1050" s="382">
        <v>41</v>
      </c>
      <c r="L1050" s="368">
        <f t="shared" si="575"/>
      </c>
      <c r="M1050" s="382">
        <v>2</v>
      </c>
      <c r="N1050" s="384">
        <f t="shared" si="379"/>
      </c>
      <c r="O1050" s="382">
        <v>0</v>
      </c>
      <c r="P1050" s="384">
        <f t="shared" si="1058"/>
      </c>
      <c r="Q1050" s="385"/>
      <c r="R1050" s="432"/>
      <c r="S1050" s="385"/>
      <c r="T1050" s="432"/>
      <c r="U1050" s="386"/>
      <c r="V1050" s="378"/>
      <c r="W1050" s="386"/>
      <c r="X1050" s="378"/>
      <c r="Y1050" s="385"/>
      <c r="Z1050" s="378"/>
      <c r="AA1050" s="378"/>
      <c r="AB1050" s="432"/>
      <c r="AC1050" s="432"/>
      <c r="AD1050" s="385"/>
      <c r="AE1050" s="378"/>
      <c r="AF1050" s="378" t="s">
        <v>403</v>
      </c>
    </row>
    <row r="1051">
      <c r="A1051" s="419"/>
      <c r="B1051" s="407" t="s">
        <v>399</v>
      </c>
      <c r="C1051" s="408" t="s">
        <v>391</v>
      </c>
      <c r="D1051" s="379" t="s">
        <v>370</v>
      </c>
      <c r="E1051" s="382">
        <v>44.23</v>
      </c>
      <c r="F1051" s="381">
        <f>E1051+E1052</f>
      </c>
      <c r="G1051" s="382">
        <v>375</v>
      </c>
      <c r="H1051" s="382">
        <v>88</v>
      </c>
      <c r="I1051" s="383">
        <f t="shared" si="156"/>
      </c>
      <c r="J1051" s="368">
        <f t="shared" si="316"/>
      </c>
      <c r="K1051" s="382">
        <v>1</v>
      </c>
      <c r="L1051" s="368">
        <f t="shared" si="575"/>
      </c>
      <c r="M1051" s="382">
        <v>0</v>
      </c>
      <c r="N1051" s="384">
        <f t="shared" si="379"/>
      </c>
      <c r="O1051" s="382">
        <v>0</v>
      </c>
      <c r="P1051" s="384">
        <f t="shared" si="1058"/>
      </c>
      <c r="Q1051" s="385">
        <f>(M1051+M1052)/(O1051+O1052)</f>
      </c>
      <c r="R1051" s="432">
        <v>3</v>
      </c>
      <c r="S1051" s="385">
        <f>(O1051+O1052)/(K1051+K1052)</f>
      </c>
      <c r="T1051" s="432">
        <v>1</v>
      </c>
      <c r="U1051" s="386">
        <f>F1051/T1051</f>
      </c>
      <c r="V1051" s="378">
        <f>(F1051+500)/T1051</f>
      </c>
      <c r="W1051" s="386">
        <v>360</v>
      </c>
      <c r="X1051" s="378">
        <f>W1051/T1051</f>
      </c>
      <c r="Y1051" s="385">
        <f>T1051/R1051</f>
      </c>
      <c r="Z1051" s="378">
        <f>W1051/F1051</f>
      </c>
      <c r="AA1051" s="378">
        <f>W1051/(F1051+500)</f>
      </c>
      <c r="AB1051" s="432">
        <v>0</v>
      </c>
      <c r="AC1051" s="432">
        <v>0</v>
      </c>
      <c r="AD1051" s="385">
        <f>AB1051/T1051</f>
      </c>
      <c r="AE1051" s="378">
        <f>(W1051-AC1051)/(F1051+500)</f>
      </c>
      <c r="AF1051" s="378" t="s">
        <v>387</v>
      </c>
    </row>
    <row r="1052">
      <c r="A1052" s="419"/>
      <c r="B1052" s="407"/>
      <c r="C1052" s="408"/>
      <c r="D1052" s="379" t="s">
        <v>372</v>
      </c>
      <c r="E1052" s="382">
        <v>972.06</v>
      </c>
      <c r="F1052" s="381"/>
      <c r="G1052" s="382">
        <v>7436</v>
      </c>
      <c r="H1052" s="382">
        <v>682</v>
      </c>
      <c r="I1052" s="383">
        <f t="shared" si="156"/>
      </c>
      <c r="J1052" s="368">
        <f t="shared" si="316"/>
      </c>
      <c r="K1052" s="382">
        <v>33</v>
      </c>
      <c r="L1052" s="368">
        <f t="shared" si="575"/>
      </c>
      <c r="M1052" s="382">
        <v>1</v>
      </c>
      <c r="N1052" s="384">
        <f t="shared" si="379"/>
      </c>
      <c r="O1052" s="382">
        <v>0</v>
      </c>
      <c r="P1052" s="384">
        <f t="shared" si="1058"/>
      </c>
      <c r="Q1052" s="385"/>
      <c r="R1052" s="432"/>
      <c r="S1052" s="385"/>
      <c r="T1052" s="432"/>
      <c r="U1052" s="386"/>
      <c r="V1052" s="378"/>
      <c r="W1052" s="386"/>
      <c r="X1052" s="378"/>
      <c r="Y1052" s="385"/>
      <c r="Z1052" s="378"/>
      <c r="AA1052" s="378"/>
      <c r="AB1052" s="432"/>
      <c r="AC1052" s="432"/>
      <c r="AD1052" s="385"/>
      <c r="AE1052" s="378"/>
      <c r="AF1052" s="378" t="s">
        <v>403</v>
      </c>
    </row>
    <row r="1053">
      <c r="A1053" s="419"/>
      <c r="B1053" s="370" t="s">
        <v>378</v>
      </c>
      <c r="C1053" s="370"/>
      <c r="D1053" s="370"/>
      <c r="E1053" s="366">
        <f>SUM(E1043:E1052)</f>
      </c>
      <c r="F1053" s="366">
        <f>SUM(F1043:F1052)</f>
      </c>
      <c r="G1053" s="366">
        <f>SUM(G1043:G1052)</f>
      </c>
      <c r="H1053" s="366">
        <f>SUM(H1043:H1052)</f>
      </c>
      <c r="I1053" s="371">
        <f t="shared" si="156"/>
      </c>
      <c r="J1053" s="367">
        <f>SUM(J1043:J1052)</f>
      </c>
      <c r="K1053" s="366">
        <f>SUM(K1043:K1052)</f>
      </c>
      <c r="L1053" s="367">
        <f t="shared" si="575"/>
      </c>
      <c r="M1053" s="366">
        <f>SUM(M1043:M1052)</f>
      </c>
      <c r="N1053" s="372">
        <f t="shared" si="379"/>
      </c>
      <c r="O1053" s="366">
        <f>SUM(O1043:O1052)</f>
      </c>
      <c r="P1053" s="372">
        <f t="shared" si="1058"/>
      </c>
      <c r="Q1053" s="373">
        <f t="shared" ref="Q1053:Q1054" si="410">M1053/O1053</f>
      </c>
      <c r="R1053" s="366">
        <f>SUM(R1043:R1052)</f>
      </c>
      <c r="S1053" s="373">
        <f t="shared" ref="S1053:S1054" si="1089">(O1053+O1053)/(K1053+K1053)</f>
      </c>
      <c r="T1053" s="366">
        <f>SUM(T1043:T1052)</f>
      </c>
      <c r="U1053" s="374">
        <f t="shared" ref="U1053:U1054" si="101">F1053/T1053</f>
      </c>
      <c r="V1053" s="375">
        <f>(F1053+5*500)/T1053</f>
      </c>
      <c r="W1053" s="367">
        <f>SUM(W1043:W1052)</f>
      </c>
      <c r="X1053" s="376">
        <f t="shared" ref="X1053:X1054" si="735">W1053/T1053</f>
      </c>
      <c r="Y1053" s="373">
        <f t="shared" ref="Y1053:Y1054" si="869">T1053/R1053</f>
      </c>
      <c r="Z1053" s="375">
        <f t="shared" ref="Z1053:Z1054" si="1003">W1053/F1053</f>
      </c>
      <c r="AA1053" s="375">
        <f>W1053/(F1053+COUNT(W1043:W1052)*500)</f>
      </c>
      <c r="AB1053" s="366">
        <f>SUM(AB1043:AB1052)</f>
      </c>
      <c r="AC1053" s="366">
        <f>SUM(AC1043:AC1052)</f>
      </c>
      <c r="AD1053" s="373">
        <f t="shared" ref="AD1053:AD1054" si="520">AB1053/T1053</f>
      </c>
      <c r="AE1053" s="377">
        <f>(W1053-AC1053)/(F1053+COUNT(W1043:W1052)*500)</f>
      </c>
      <c r="AF1053" s="378"/>
    </row>
    <row r="1054">
      <c r="A1054" s="419"/>
      <c r="B1054" s="411" t="s">
        <v>400</v>
      </c>
      <c r="C1054" s="411"/>
      <c r="D1054" s="411"/>
      <c r="E1054" s="418">
        <f>SUM(E1020)+E1031+E1042+E1053</f>
      </c>
      <c r="F1054" s="418">
        <f>SUM(F1020)+F1031+F1042+F1053</f>
      </c>
      <c r="G1054" s="418">
        <f>SUM(G1020)+G1031+G1042+G1053</f>
      </c>
      <c r="H1054" s="418">
        <f>SUM(H1020)+H1031+H1042+H1053</f>
      </c>
      <c r="I1054" s="413">
        <f t="shared" si="156"/>
      </c>
      <c r="J1054" s="414">
        <f>(E1054/G1054)*1000</f>
      </c>
      <c r="K1054" s="437">
        <f>SUM(K1020)+K1031+K1042+K1053</f>
      </c>
      <c r="L1054" s="414">
        <f t="shared" si="575"/>
      </c>
      <c r="M1054" s="437">
        <f>SUM(M1020)+M1031+M1042+M1053</f>
      </c>
      <c r="N1054" s="415">
        <f t="shared" si="379"/>
      </c>
      <c r="O1054" s="437">
        <f>SUM(O1020)+O1031+O1042+O1053</f>
      </c>
      <c r="P1054" s="415">
        <f t="shared" si="1058"/>
      </c>
      <c r="Q1054" s="416">
        <f t="shared" si="410"/>
      </c>
      <c r="R1054" s="437">
        <f>SUM(R1020)+R1031+R1042+R1053</f>
      </c>
      <c r="S1054" s="416">
        <f t="shared" si="1089"/>
      </c>
      <c r="T1054" s="437">
        <f>SUM(T1020)+T1031+T1042+T1053</f>
      </c>
      <c r="U1054" s="417">
        <f t="shared" si="101"/>
      </c>
      <c r="V1054" s="418">
        <f>(F1054+4*500)/T1054</f>
      </c>
      <c r="W1054" s="417">
        <f>SUM(W1020)+W1031+W1042+W1053</f>
      </c>
      <c r="X1054" s="418">
        <f t="shared" si="735"/>
      </c>
      <c r="Y1054" s="416">
        <f t="shared" si="869"/>
      </c>
      <c r="Z1054" s="418">
        <f t="shared" si="1003"/>
      </c>
      <c r="AA1054" s="418">
        <f>W1054/(F1054+COUNT(W1010:W1019,W1021:W1030,W1032:W1041,W1043:W1052)*500)</f>
      </c>
      <c r="AB1054" s="437">
        <f>SUM(AB1020)+AB1031+AB1042+AB1053</f>
      </c>
      <c r="AC1054" s="437">
        <f>SUM(AC1020)+AC1031+AC1042+AC1053</f>
      </c>
      <c r="AD1054" s="416">
        <f t="shared" si="520"/>
      </c>
      <c r="AE1054" s="418">
        <f>(W1054-AC1054)/(F1054+COUNT(,W1010:W1019,W1021:W1026,W1032:W1039,W1043:W1052)*500)</f>
      </c>
      <c r="AF1054" s="378"/>
    </row>
    <row r="1055">
      <c r="A1055" s="424" t="s">
        <v>335</v>
      </c>
      <c r="B1055" s="424" t="s">
        <v>336</v>
      </c>
      <c r="C1055" s="424" t="s">
        <v>337</v>
      </c>
      <c r="D1055" s="424" t="s">
        <v>338</v>
      </c>
      <c r="E1055" s="424" t="s">
        <v>339</v>
      </c>
      <c r="F1055" s="424" t="s">
        <v>340</v>
      </c>
      <c r="G1055" s="424" t="s">
        <v>341</v>
      </c>
      <c r="H1055" s="424" t="s">
        <v>342</v>
      </c>
      <c r="I1055" s="425" t="s">
        <v>343</v>
      </c>
      <c r="J1055" s="426" t="s">
        <v>344</v>
      </c>
      <c r="K1055" s="424" t="s">
        <v>345</v>
      </c>
      <c r="L1055" s="426" t="s">
        <v>346</v>
      </c>
      <c r="M1055" s="424" t="s">
        <v>347</v>
      </c>
      <c r="N1055" s="427" t="s">
        <v>348</v>
      </c>
      <c r="O1055" s="424" t="s">
        <v>349</v>
      </c>
      <c r="P1055" s="427" t="s">
        <v>350</v>
      </c>
      <c r="Q1055" s="425" t="s">
        <v>351</v>
      </c>
      <c r="R1055" s="428" t="s">
        <v>352</v>
      </c>
      <c r="S1055" s="429" t="s">
        <v>353</v>
      </c>
      <c r="T1055" s="428" t="s">
        <v>354</v>
      </c>
      <c r="U1055" s="430" t="s">
        <v>355</v>
      </c>
      <c r="V1055" s="431" t="s">
        <v>356</v>
      </c>
      <c r="W1055" s="430" t="s">
        <v>357</v>
      </c>
      <c r="X1055" s="431" t="s">
        <v>358</v>
      </c>
      <c r="Y1055" s="429" t="s">
        <v>359</v>
      </c>
      <c r="Z1055" s="431" t="s">
        <v>360</v>
      </c>
      <c r="AA1055" s="431" t="s">
        <v>361</v>
      </c>
      <c r="AB1055" s="431" t="s">
        <v>362</v>
      </c>
      <c r="AC1055" s="428" t="s">
        <v>363</v>
      </c>
      <c r="AD1055" s="429" t="s">
        <v>364</v>
      </c>
      <c r="AE1055" s="431" t="s">
        <v>365</v>
      </c>
      <c r="AF1055" s="431" t="s">
        <v>366</v>
      </c>
    </row>
    <row r="1056">
      <c r="A1056" s="419" t="s">
        <v>431</v>
      </c>
      <c r="B1056" s="407" t="s">
        <v>413</v>
      </c>
      <c r="C1056" s="408" t="s">
        <v>420</v>
      </c>
      <c r="D1056" s="379" t="s">
        <v>370</v>
      </c>
      <c r="E1056" s="382">
        <v>101.24</v>
      </c>
      <c r="F1056" s="381">
        <f>E1056+E1057</f>
      </c>
      <c r="G1056" s="380">
        <v>559</v>
      </c>
      <c r="H1056" s="380">
        <v>77</v>
      </c>
      <c r="I1056" s="383">
        <f t="shared" ref="I1056:I1100" si="157">H1056/G1056</f>
      </c>
      <c r="J1056" s="368">
        <f t="shared" ref="J1056:J1059" si="317">(E1056/G1056)*1000</f>
      </c>
      <c r="K1056" s="382">
        <v>1</v>
      </c>
      <c r="L1056" s="368">
        <f t="shared" ref="L1056:L1100" si="576">E1056/K1056</f>
      </c>
      <c r="M1056" s="382">
        <v>0</v>
      </c>
      <c r="N1056" s="384">
        <f t="shared" ref="N1056:N1100" si="380">E1056/M1056</f>
      </c>
      <c r="O1056" s="382">
        <v>0</v>
      </c>
      <c r="P1056" s="384">
        <f t="shared" ref="P1056:P1100" si="1059">E1056/O1056</f>
      </c>
      <c r="Q1056" s="385">
        <f>(M1056+M1057)/(O1056+O1057)</f>
      </c>
      <c r="R1056" s="432">
        <v>2</v>
      </c>
      <c r="S1056" s="385">
        <f>(O1056+O1057)/(K1056+K1057)</f>
      </c>
      <c r="T1056" s="432">
        <v>0</v>
      </c>
      <c r="U1056" s="386">
        <f>F1056/T1056</f>
      </c>
      <c r="V1056" s="378">
        <f>(F1056+500)/T1056</f>
      </c>
      <c r="W1056" s="436">
        <v>0</v>
      </c>
      <c r="X1056" s="378">
        <f>W1056/T1056</f>
      </c>
      <c r="Y1056" s="385">
        <f>T1056/R1056</f>
      </c>
      <c r="Z1056" s="378">
        <f>W1056/F1056</f>
      </c>
      <c r="AA1056" s="378">
        <f>W1056/(F1056+500)</f>
      </c>
      <c r="AB1056" s="432">
        <v>1</v>
      </c>
      <c r="AC1056" s="432">
        <v>490.8</v>
      </c>
      <c r="AD1056" s="385">
        <f>AB1056/T1056</f>
      </c>
      <c r="AE1056" s="378">
        <f>(W1056-AC1056)/(F1056+500)</f>
      </c>
      <c r="AF1056" s="378" t="s">
        <v>371</v>
      </c>
    </row>
    <row r="1057">
      <c r="A1057" s="419"/>
      <c r="B1057" s="407"/>
      <c r="C1057" s="408"/>
      <c r="D1057" s="379" t="s">
        <v>372</v>
      </c>
      <c r="E1057" s="382">
        <v>808.67</v>
      </c>
      <c r="F1057" s="381"/>
      <c r="G1057" s="380">
        <v>8593</v>
      </c>
      <c r="H1057" s="380">
        <v>673</v>
      </c>
      <c r="I1057" s="383">
        <f t="shared" si="157"/>
      </c>
      <c r="J1057" s="368">
        <f t="shared" si="317"/>
      </c>
      <c r="K1057" s="382">
        <v>20</v>
      </c>
      <c r="L1057" s="368">
        <f t="shared" si="576"/>
      </c>
      <c r="M1057" s="382">
        <v>0</v>
      </c>
      <c r="N1057" s="384">
        <f t="shared" si="380"/>
      </c>
      <c r="O1057" s="382">
        <v>0</v>
      </c>
      <c r="P1057" s="384">
        <f t="shared" si="1059"/>
      </c>
      <c r="Q1057" s="385"/>
      <c r="R1057" s="432"/>
      <c r="S1057" s="385"/>
      <c r="T1057" s="432"/>
      <c r="U1057" s="386"/>
      <c r="V1057" s="378"/>
      <c r="W1057" s="386"/>
      <c r="X1057" s="378"/>
      <c r="Y1057" s="385"/>
      <c r="Z1057" s="378"/>
      <c r="AA1057" s="378"/>
      <c r="AB1057" s="432"/>
      <c r="AC1057" s="432"/>
      <c r="AD1057" s="385"/>
      <c r="AE1057" s="378"/>
      <c r="AF1057" s="421" t="s">
        <v>432</v>
      </c>
    </row>
    <row r="1058">
      <c r="A1058" s="419"/>
      <c r="B1058" s="407" t="s">
        <v>414</v>
      </c>
      <c r="C1058" s="408" t="s">
        <v>420</v>
      </c>
      <c r="D1058" s="379" t="s">
        <v>370</v>
      </c>
      <c r="E1058" s="440">
        <v>191.54</v>
      </c>
      <c r="F1058" s="381">
        <f>E1058+E1059</f>
      </c>
      <c r="G1058" s="380">
        <v>1231</v>
      </c>
      <c r="H1058" s="380">
        <v>227</v>
      </c>
      <c r="I1058" s="383">
        <f t="shared" si="157"/>
      </c>
      <c r="J1058" s="368">
        <f t="shared" si="317"/>
      </c>
      <c r="K1058" s="382">
        <v>1</v>
      </c>
      <c r="L1058" s="368">
        <f t="shared" si="576"/>
      </c>
      <c r="M1058" s="382">
        <v>0</v>
      </c>
      <c r="N1058" s="384">
        <f t="shared" si="380"/>
      </c>
      <c r="O1058" s="382">
        <v>0</v>
      </c>
      <c r="P1058" s="384">
        <f t="shared" si="1059"/>
      </c>
      <c r="Q1058" s="385">
        <f>(M1058+M1059)/(O1058+O1059)</f>
      </c>
      <c r="R1058" s="432">
        <v>9</v>
      </c>
      <c r="S1058" s="385">
        <f>(O1058+O1059)/(K1058+K1059)</f>
      </c>
      <c r="T1058" s="432">
        <v>3</v>
      </c>
      <c r="U1058" s="386">
        <f>F1058/T1058</f>
      </c>
      <c r="V1058" s="378">
        <f>(F1058+500)/T1058</f>
      </c>
      <c r="W1058" s="436">
        <v>3874.8</v>
      </c>
      <c r="X1058" s="378">
        <f>W1058/T1058</f>
      </c>
      <c r="Y1058" s="385">
        <f>T1058/R1058</f>
      </c>
      <c r="Z1058" s="378">
        <f>W1058/F1058</f>
      </c>
      <c r="AA1058" s="378">
        <f>W1058/(F1058+500)</f>
      </c>
      <c r="AB1058" s="432">
        <v>0</v>
      </c>
      <c r="AC1058" s="432">
        <v>0</v>
      </c>
      <c r="AD1058" s="385">
        <f>AB1058/T1058</f>
      </c>
      <c r="AE1058" s="378">
        <f>(W1058-AC1058)/(F1058+500)</f>
      </c>
      <c r="AF1058" s="378" t="s">
        <v>371</v>
      </c>
    </row>
    <row r="1059">
      <c r="A1059" s="419"/>
      <c r="B1059" s="407"/>
      <c r="C1059" s="408"/>
      <c r="D1059" s="379" t="s">
        <v>372</v>
      </c>
      <c r="E1059" s="440">
        <v>830.6</v>
      </c>
      <c r="F1059" s="381"/>
      <c r="G1059" s="380">
        <v>8239</v>
      </c>
      <c r="H1059" s="380">
        <v>585</v>
      </c>
      <c r="I1059" s="383">
        <f t="shared" si="157"/>
      </c>
      <c r="J1059" s="368">
        <f t="shared" si="317"/>
      </c>
      <c r="K1059" s="382">
        <v>21</v>
      </c>
      <c r="L1059" s="368">
        <f t="shared" si="576"/>
      </c>
      <c r="M1059" s="382">
        <v>4</v>
      </c>
      <c r="N1059" s="384">
        <f t="shared" si="380"/>
      </c>
      <c r="O1059" s="382">
        <v>0</v>
      </c>
      <c r="P1059" s="384">
        <f t="shared" si="1059"/>
      </c>
      <c r="Q1059" s="385"/>
      <c r="R1059" s="432"/>
      <c r="S1059" s="385"/>
      <c r="T1059" s="432"/>
      <c r="U1059" s="386"/>
      <c r="V1059" s="378"/>
      <c r="W1059" s="386"/>
      <c r="X1059" s="378"/>
      <c r="Y1059" s="385"/>
      <c r="Z1059" s="378"/>
      <c r="AA1059" s="378"/>
      <c r="AB1059" s="432"/>
      <c r="AC1059" s="432"/>
      <c r="AD1059" s="385"/>
      <c r="AE1059" s="378"/>
      <c r="AF1059" s="421" t="s">
        <v>432</v>
      </c>
    </row>
    <row r="1060">
      <c r="A1060" s="419"/>
      <c r="B1060" s="407" t="s">
        <v>375</v>
      </c>
      <c r="C1060" s="408" t="s">
        <v>420</v>
      </c>
      <c r="D1060" s="379" t="s">
        <v>370</v>
      </c>
      <c r="E1060" s="382">
        <v>139.64</v>
      </c>
      <c r="F1060" s="381">
        <f>E1060+E1061</f>
      </c>
      <c r="G1060" s="380">
        <v>1070</v>
      </c>
      <c r="H1060" s="380">
        <v>195</v>
      </c>
      <c r="I1060" s="383">
        <f t="shared" si="157"/>
      </c>
      <c r="J1060" s="383">
        <f t="shared" ref="J1060:J1063" si="214">I1060/H1060</f>
      </c>
      <c r="K1060" s="382">
        <v>3</v>
      </c>
      <c r="L1060" s="368">
        <f t="shared" si="576"/>
      </c>
      <c r="M1060" s="382">
        <v>0</v>
      </c>
      <c r="N1060" s="384">
        <f t="shared" si="380"/>
      </c>
      <c r="O1060" s="382">
        <v>0</v>
      </c>
      <c r="P1060" s="384">
        <f t="shared" si="1059"/>
      </c>
      <c r="Q1060" s="385">
        <f>(M1060+M1061)/(O1060+O1061)</f>
      </c>
      <c r="R1060" s="432">
        <v>0</v>
      </c>
      <c r="S1060" s="385">
        <f>(O1060+O1061)/(K1060+K1061)</f>
      </c>
      <c r="T1060" s="432">
        <v>0</v>
      </c>
      <c r="U1060" s="386">
        <f>F1060/T1060</f>
      </c>
      <c r="V1060" s="378">
        <f>(F1060+500)/T1060</f>
      </c>
      <c r="W1060" s="436">
        <v>0</v>
      </c>
      <c r="X1060" s="378">
        <f>W1060/T1060</f>
      </c>
      <c r="Y1060" s="385">
        <f>T1060/R1060</f>
      </c>
      <c r="Z1060" s="378">
        <f>W1060/F1060</f>
      </c>
      <c r="AA1060" s="378">
        <f>W1060/(F1060+500)</f>
      </c>
      <c r="AB1060" s="432">
        <v>0</v>
      </c>
      <c r="AC1060" s="432">
        <v>0</v>
      </c>
      <c r="AD1060" s="385">
        <f>AB1060/T1060</f>
      </c>
      <c r="AE1060" s="378">
        <f>(W1060-AC1060)/(F1060+500)</f>
      </c>
      <c r="AF1060" s="378" t="s">
        <v>371</v>
      </c>
    </row>
    <row r="1061">
      <c r="A1061" s="419"/>
      <c r="B1061" s="407"/>
      <c r="C1061" s="408"/>
      <c r="D1061" s="379" t="s">
        <v>372</v>
      </c>
      <c r="E1061" s="382">
        <v>698.8</v>
      </c>
      <c r="F1061" s="381"/>
      <c r="G1061" s="380">
        <v>7095</v>
      </c>
      <c r="H1061" s="380">
        <v>453</v>
      </c>
      <c r="I1061" s="383">
        <f t="shared" si="157"/>
      </c>
      <c r="J1061" s="383">
        <f t="shared" si="214"/>
      </c>
      <c r="K1061" s="382">
        <v>15</v>
      </c>
      <c r="L1061" s="368">
        <f t="shared" si="576"/>
      </c>
      <c r="M1061" s="382">
        <v>0</v>
      </c>
      <c r="N1061" s="384">
        <f t="shared" si="380"/>
      </c>
      <c r="O1061" s="382">
        <v>0</v>
      </c>
      <c r="P1061" s="384">
        <f t="shared" si="1059"/>
      </c>
      <c r="Q1061" s="385"/>
      <c r="R1061" s="432"/>
      <c r="S1061" s="385"/>
      <c r="T1061" s="432"/>
      <c r="U1061" s="386"/>
      <c r="V1061" s="378"/>
      <c r="W1061" s="436"/>
      <c r="X1061" s="378"/>
      <c r="Y1061" s="385"/>
      <c r="Z1061" s="378"/>
      <c r="AA1061" s="378"/>
      <c r="AB1061" s="432"/>
      <c r="AC1061" s="432"/>
      <c r="AD1061" s="385"/>
      <c r="AE1061" s="378"/>
      <c r="AF1061" s="421" t="s">
        <v>432</v>
      </c>
    </row>
    <row r="1062">
      <c r="A1062" s="419"/>
      <c r="B1062" s="407" t="s">
        <v>376</v>
      </c>
      <c r="C1062" s="408" t="s">
        <v>420</v>
      </c>
      <c r="D1062" s="379" t="s">
        <v>370</v>
      </c>
      <c r="E1062" s="382">
        <v>38.55</v>
      </c>
      <c r="F1062" s="381">
        <f>E1062+E1063</f>
      </c>
      <c r="G1062" s="380">
        <v>453</v>
      </c>
      <c r="H1062" s="380">
        <v>68</v>
      </c>
      <c r="I1062" s="383">
        <f t="shared" si="157"/>
      </c>
      <c r="J1062" s="383">
        <f t="shared" si="214"/>
      </c>
      <c r="K1062" s="382">
        <v>0</v>
      </c>
      <c r="L1062" s="368">
        <f t="shared" si="576"/>
      </c>
      <c r="M1062" s="382">
        <v>0</v>
      </c>
      <c r="N1062" s="384">
        <f t="shared" si="380"/>
      </c>
      <c r="O1062" s="382">
        <v>0</v>
      </c>
      <c r="P1062" s="384">
        <f t="shared" si="1059"/>
      </c>
      <c r="Q1062" s="385">
        <f>(M1062+M1063)/(O1062+O1063)</f>
      </c>
      <c r="R1062" s="432">
        <v>3</v>
      </c>
      <c r="S1062" s="385">
        <f>(O1062+O1063)/(K1062+K1063)</f>
      </c>
      <c r="T1062" s="432">
        <v>1</v>
      </c>
      <c r="U1062" s="386">
        <f>F1062/T1062</f>
      </c>
      <c r="V1062" s="378">
        <f>(F1062+500)/T1062</f>
      </c>
      <c r="W1062" s="436">
        <v>372</v>
      </c>
      <c r="X1062" s="378">
        <f>W1062/T1062</f>
      </c>
      <c r="Y1062" s="385">
        <f>T1062/R1062</f>
      </c>
      <c r="Z1062" s="378">
        <f>W1062/F1062</f>
      </c>
      <c r="AA1062" s="378">
        <f>W1062/(F1062+500)</f>
      </c>
      <c r="AB1062" s="432">
        <v>0</v>
      </c>
      <c r="AC1062" s="432">
        <v>0</v>
      </c>
      <c r="AD1062" s="385">
        <f>AB1062/T1062</f>
      </c>
      <c r="AE1062" s="378">
        <f>(W1062-AC1062)/(F1062+500)</f>
      </c>
      <c r="AF1062" s="378" t="s">
        <v>371</v>
      </c>
    </row>
    <row r="1063">
      <c r="A1063" s="419"/>
      <c r="B1063" s="407"/>
      <c r="C1063" s="408"/>
      <c r="D1063" s="379" t="s">
        <v>372</v>
      </c>
      <c r="E1063" s="382">
        <v>756.33</v>
      </c>
      <c r="F1063" s="381"/>
      <c r="G1063" s="380">
        <v>6178</v>
      </c>
      <c r="H1063" s="380">
        <v>262</v>
      </c>
      <c r="I1063" s="383">
        <f t="shared" si="157"/>
      </c>
      <c r="J1063" s="383">
        <f t="shared" si="214"/>
      </c>
      <c r="K1063" s="382">
        <v>13</v>
      </c>
      <c r="L1063" s="368">
        <f t="shared" si="576"/>
      </c>
      <c r="M1063" s="382">
        <v>0</v>
      </c>
      <c r="N1063" s="384">
        <f t="shared" si="380"/>
      </c>
      <c r="O1063" s="382">
        <v>0</v>
      </c>
      <c r="P1063" s="384">
        <f t="shared" si="1059"/>
      </c>
      <c r="Q1063" s="385"/>
      <c r="R1063" s="432"/>
      <c r="S1063" s="385"/>
      <c r="T1063" s="432"/>
      <c r="U1063" s="386"/>
      <c r="V1063" s="378"/>
      <c r="W1063" s="386"/>
      <c r="X1063" s="378"/>
      <c r="Y1063" s="385"/>
      <c r="Z1063" s="378"/>
      <c r="AA1063" s="378"/>
      <c r="AB1063" s="432"/>
      <c r="AC1063" s="432"/>
      <c r="AD1063" s="385"/>
      <c r="AE1063" s="378"/>
      <c r="AF1063" s="421" t="s">
        <v>432</v>
      </c>
    </row>
    <row r="1064">
      <c r="A1064" s="419"/>
      <c r="B1064" s="407" t="s">
        <v>377</v>
      </c>
      <c r="C1064" s="408" t="s">
        <v>420</v>
      </c>
      <c r="D1064" s="379" t="s">
        <v>370</v>
      </c>
      <c r="E1064" s="440">
        <v>25.81</v>
      </c>
      <c r="F1064" s="409">
        <f>E1064+E1065</f>
      </c>
      <c r="G1064" s="380">
        <v>266</v>
      </c>
      <c r="H1064" s="380">
        <v>50</v>
      </c>
      <c r="I1064" s="383">
        <f t="shared" si="157"/>
      </c>
      <c r="J1064" s="368">
        <f t="shared" ref="J1064:J1068" si="318">(E1064/G1064)*1000</f>
      </c>
      <c r="K1064" s="382">
        <v>0</v>
      </c>
      <c r="L1064" s="368">
        <f t="shared" si="576"/>
      </c>
      <c r="M1064" s="382">
        <v>0</v>
      </c>
      <c r="N1064" s="384">
        <f t="shared" si="380"/>
      </c>
      <c r="O1064" s="382">
        <v>0</v>
      </c>
      <c r="P1064" s="384">
        <f t="shared" si="1059"/>
      </c>
      <c r="Q1064" s="385">
        <f>(M1064+M1065)/(O1064+O1065)</f>
      </c>
      <c r="R1064" s="432">
        <v>4</v>
      </c>
      <c r="S1064" s="385">
        <f>(O1064+O1065)/(K1064+K1065)</f>
      </c>
      <c r="T1064" s="432">
        <v>1</v>
      </c>
      <c r="U1064" s="386">
        <f>F1064/T1064</f>
      </c>
      <c r="V1064" s="378">
        <f>(F1064+500)/T1064</f>
      </c>
      <c r="W1064" s="432">
        <v>1344</v>
      </c>
      <c r="X1064" s="378">
        <f>W1064/T1064</f>
      </c>
      <c r="Y1064" s="385">
        <f>T1064/R1064</f>
      </c>
      <c r="Z1064" s="378">
        <f>W1064/F1064</f>
      </c>
      <c r="AA1064" s="378">
        <f>W1064/(F1064+500)</f>
      </c>
      <c r="AB1064" s="432">
        <v>0</v>
      </c>
      <c r="AC1064" s="432">
        <v>0</v>
      </c>
      <c r="AD1064" s="385">
        <f>AB1064/T1064</f>
      </c>
      <c r="AE1064" s="378">
        <f>(W1064-AC1064)/(F1064+500)</f>
      </c>
      <c r="AF1064" s="378" t="s">
        <v>371</v>
      </c>
    </row>
    <row r="1065">
      <c r="A1065" s="419"/>
      <c r="B1065" s="407"/>
      <c r="C1065" s="408"/>
      <c r="D1065" s="379" t="s">
        <v>372</v>
      </c>
      <c r="E1065" s="440">
        <v>1219.18</v>
      </c>
      <c r="F1065" s="409"/>
      <c r="G1065" s="380">
        <v>8887</v>
      </c>
      <c r="H1065" s="410">
        <v>333</v>
      </c>
      <c r="I1065" s="383">
        <f t="shared" si="157"/>
      </c>
      <c r="J1065" s="368">
        <f t="shared" si="318"/>
      </c>
      <c r="K1065" s="382">
        <v>27</v>
      </c>
      <c r="L1065" s="368">
        <f t="shared" si="576"/>
      </c>
      <c r="M1065" s="382">
        <v>1</v>
      </c>
      <c r="N1065" s="384">
        <f t="shared" si="380"/>
      </c>
      <c r="O1065" s="382">
        <v>0</v>
      </c>
      <c r="P1065" s="384">
        <f t="shared" si="1059"/>
      </c>
      <c r="Q1065" s="385"/>
      <c r="R1065" s="432"/>
      <c r="S1065" s="385"/>
      <c r="T1065" s="432"/>
      <c r="U1065" s="386"/>
      <c r="V1065" s="378"/>
      <c r="W1065" s="432"/>
      <c r="X1065" s="378"/>
      <c r="Y1065" s="385"/>
      <c r="Z1065" s="378"/>
      <c r="AA1065" s="378"/>
      <c r="AB1065" s="432"/>
      <c r="AC1065" s="432"/>
      <c r="AD1065" s="385"/>
      <c r="AE1065" s="378"/>
      <c r="AF1065" s="421" t="s">
        <v>432</v>
      </c>
    </row>
    <row r="1066">
      <c r="A1066" s="419"/>
      <c r="B1066" s="370" t="s">
        <v>378</v>
      </c>
      <c r="C1066" s="370"/>
      <c r="D1066" s="370"/>
      <c r="E1066" s="366">
        <f>SUM(E1056:E1065)</f>
      </c>
      <c r="F1066" s="366">
        <f>SUM(F1056:F1065)</f>
      </c>
      <c r="G1066" s="366">
        <f>SUM(G1056:G1065)</f>
      </c>
      <c r="H1066" s="366">
        <f>SUM(H1056:H1065)</f>
      </c>
      <c r="I1066" s="371">
        <f t="shared" si="157"/>
      </c>
      <c r="J1066" s="367">
        <f t="shared" si="318"/>
      </c>
      <c r="K1066" s="366">
        <f>SUM(K1056:K1065)</f>
      </c>
      <c r="L1066" s="367">
        <f t="shared" si="576"/>
      </c>
      <c r="M1066" s="366">
        <f>SUM(M1056:M1065)</f>
      </c>
      <c r="N1066" s="372">
        <f t="shared" si="380"/>
      </c>
      <c r="O1066" s="366">
        <f>SUM(O1056:O1065)</f>
      </c>
      <c r="P1066" s="372">
        <f t="shared" si="1059"/>
      </c>
      <c r="Q1066" s="373">
        <f>M1066/O1066</f>
      </c>
      <c r="R1066" s="366">
        <f>SUM(R1056:R1065)</f>
      </c>
      <c r="S1066" s="373">
        <f>(O1066+O1066)/(K1066+K1066)</f>
      </c>
      <c r="T1066" s="366">
        <f>SUM(T1056:T1065)</f>
      </c>
      <c r="U1066" s="374">
        <f t="shared" ref="U1066:U1067" si="102">F1066/T1066</f>
      </c>
      <c r="V1066" s="375">
        <f>(F1066+5*500)/T1066</f>
      </c>
      <c r="W1066" s="367">
        <f>SUM(W1056:W1065)</f>
      </c>
      <c r="X1066" s="376">
        <f t="shared" ref="X1066:X1067" si="736">W1066/T1066</f>
      </c>
      <c r="Y1066" s="373">
        <f t="shared" ref="Y1066:Y1067" si="870">T1066/R1066</f>
      </c>
      <c r="Z1066" s="375">
        <f t="shared" ref="Z1066:Z1067" si="1004">W1066/F1066</f>
      </c>
      <c r="AA1066" s="375">
        <f>W1066/(F1066+COUNT(W1056:W1065)*500)</f>
      </c>
      <c r="AB1066" s="366">
        <f>SUM(AB1056:AB1065)</f>
      </c>
      <c r="AC1066" s="366">
        <f>SUM(AC1056:AC1065)</f>
      </c>
      <c r="AD1066" s="373">
        <f t="shared" ref="AD1066:AD1067" si="521">AB1066/T1066</f>
      </c>
      <c r="AE1066" s="377">
        <f>(W1066-AC1066)/(F1066+COUNT(W1056:W1065)*500)</f>
      </c>
      <c r="AF1066" s="378"/>
    </row>
    <row r="1067">
      <c r="A1067" s="419"/>
      <c r="B1067" s="407" t="s">
        <v>379</v>
      </c>
      <c r="C1067" s="408" t="s">
        <v>405</v>
      </c>
      <c r="D1067" s="379" t="s">
        <v>370</v>
      </c>
      <c r="E1067" s="440">
        <v>33.46</v>
      </c>
      <c r="F1067" s="409">
        <f>E1067+E1068</f>
      </c>
      <c r="G1067" s="380">
        <v>336</v>
      </c>
      <c r="H1067" s="380">
        <v>59</v>
      </c>
      <c r="I1067" s="383">
        <f t="shared" si="157"/>
      </c>
      <c r="J1067" s="368">
        <f t="shared" si="318"/>
      </c>
      <c r="K1067" s="382">
        <v>2</v>
      </c>
      <c r="L1067" s="368">
        <f t="shared" si="576"/>
      </c>
      <c r="M1067" s="382">
        <v>0</v>
      </c>
      <c r="N1067" s="384">
        <f t="shared" si="380"/>
      </c>
      <c r="O1067" s="382">
        <v>0</v>
      </c>
      <c r="P1067" s="384">
        <f t="shared" si="1059"/>
      </c>
      <c r="Q1067" s="385">
        <f>(M1067+M1068)/(O1067+O1068)</f>
      </c>
      <c r="R1067" s="432">
        <v>2</v>
      </c>
      <c r="S1067" s="385">
        <f>(O1067+O1068)/(K1067+K1068)</f>
      </c>
      <c r="T1067" s="432">
        <v>0</v>
      </c>
      <c r="U1067" s="386">
        <f t="shared" si="102"/>
      </c>
      <c r="V1067" s="378">
        <f>(F1067+500)/T1067</f>
      </c>
      <c r="W1067" s="436">
        <v>0</v>
      </c>
      <c r="X1067" s="378">
        <f t="shared" si="736"/>
      </c>
      <c r="Y1067" s="385">
        <f t="shared" si="870"/>
      </c>
      <c r="Z1067" s="378">
        <f t="shared" si="1004"/>
      </c>
      <c r="AA1067" s="378">
        <f>W1067/(F1067+500)</f>
      </c>
      <c r="AB1067" s="432">
        <v>0</v>
      </c>
      <c r="AC1067" s="432">
        <v>0</v>
      </c>
      <c r="AD1067" s="385">
        <f t="shared" si="521"/>
      </c>
      <c r="AE1067" s="378">
        <f>(W1067-AC1067)/(F1067+500)</f>
      </c>
      <c r="AF1067" s="378" t="s">
        <v>371</v>
      </c>
    </row>
    <row r="1068">
      <c r="A1068" s="419"/>
      <c r="B1068" s="407"/>
      <c r="C1068" s="408"/>
      <c r="D1068" s="379" t="s">
        <v>372</v>
      </c>
      <c r="E1068" s="440">
        <v>1325.85</v>
      </c>
      <c r="F1068" s="409"/>
      <c r="G1068" s="380">
        <v>10731</v>
      </c>
      <c r="H1068" s="410">
        <v>386</v>
      </c>
      <c r="I1068" s="383">
        <f t="shared" si="157"/>
      </c>
      <c r="J1068" s="368">
        <f t="shared" si="318"/>
      </c>
      <c r="K1068" s="382">
        <v>20</v>
      </c>
      <c r="L1068" s="368">
        <f t="shared" si="576"/>
      </c>
      <c r="M1068" s="382">
        <v>1</v>
      </c>
      <c r="N1068" s="384">
        <f t="shared" si="380"/>
      </c>
      <c r="O1068" s="382">
        <v>1</v>
      </c>
      <c r="P1068" s="384">
        <f t="shared" si="1059"/>
      </c>
      <c r="Q1068" s="385"/>
      <c r="R1068" s="432"/>
      <c r="S1068" s="385"/>
      <c r="T1068" s="432"/>
      <c r="U1068" s="386"/>
      <c r="V1068" s="378"/>
      <c r="W1068" s="436"/>
      <c r="X1068" s="378"/>
      <c r="Y1068" s="385"/>
      <c r="Z1068" s="378"/>
      <c r="AA1068" s="378"/>
      <c r="AB1068" s="432"/>
      <c r="AC1068" s="432"/>
      <c r="AD1068" s="385"/>
      <c r="AE1068" s="378"/>
      <c r="AF1068" s="421" t="s">
        <v>432</v>
      </c>
    </row>
    <row r="1069">
      <c r="A1069" s="419"/>
      <c r="B1069" s="407" t="s">
        <v>381</v>
      </c>
      <c r="C1069" s="408" t="s">
        <v>405</v>
      </c>
      <c r="D1069" s="379" t="s">
        <v>370</v>
      </c>
      <c r="E1069" s="382">
        <v>61.56</v>
      </c>
      <c r="F1069" s="381">
        <f>E1069+E1070</f>
      </c>
      <c r="G1069" s="380">
        <v>430</v>
      </c>
      <c r="H1069" s="380">
        <v>61</v>
      </c>
      <c r="I1069" s="383">
        <f t="shared" si="157"/>
      </c>
      <c r="J1069" s="383">
        <f t="shared" ref="J1069:J1070" si="215">I1069/H1069</f>
      </c>
      <c r="K1069" s="382">
        <v>0</v>
      </c>
      <c r="L1069" s="368">
        <f t="shared" si="576"/>
      </c>
      <c r="M1069" s="382">
        <v>0</v>
      </c>
      <c r="N1069" s="384">
        <f t="shared" si="380"/>
      </c>
      <c r="O1069" s="382">
        <v>0</v>
      </c>
      <c r="P1069" s="384">
        <f t="shared" si="1059"/>
      </c>
      <c r="Q1069" s="385">
        <f>(M1069+M1070)/(O1069+O1070)</f>
      </c>
      <c r="R1069" s="432">
        <v>5</v>
      </c>
      <c r="S1069" s="385">
        <f>(O1069+O1070)/(K1069+K1070)</f>
      </c>
      <c r="T1069" s="432">
        <v>0</v>
      </c>
      <c r="U1069" s="386">
        <f>F1069/T1069</f>
      </c>
      <c r="V1069" s="378">
        <f>(F1069+500)/T1069</f>
      </c>
      <c r="W1069" s="436">
        <v>0</v>
      </c>
      <c r="X1069" s="378">
        <f>W1069/T1069</f>
      </c>
      <c r="Y1069" s="385">
        <f>T1069/R1069</f>
      </c>
      <c r="Z1069" s="378">
        <f>W1069/F1069</f>
      </c>
      <c r="AA1069" s="378">
        <f>W1069/(F1069+500)</f>
      </c>
      <c r="AB1069" s="432">
        <v>0</v>
      </c>
      <c r="AC1069" s="432">
        <v>0</v>
      </c>
      <c r="AD1069" s="385">
        <f>AB1069/T1069</f>
      </c>
      <c r="AE1069" s="378">
        <f>(W1069-AC1069)/(F1069+500)</f>
      </c>
      <c r="AF1069" s="378" t="s">
        <v>371</v>
      </c>
    </row>
    <row r="1070">
      <c r="A1070" s="419"/>
      <c r="B1070" s="407"/>
      <c r="C1070" s="408"/>
      <c r="D1070" s="379" t="s">
        <v>372</v>
      </c>
      <c r="E1070" s="382">
        <v>1286.22</v>
      </c>
      <c r="F1070" s="381"/>
      <c r="G1070" s="380">
        <v>11992</v>
      </c>
      <c r="H1070" s="380">
        <v>495</v>
      </c>
      <c r="I1070" s="383">
        <f t="shared" si="157"/>
      </c>
      <c r="J1070" s="383">
        <f t="shared" si="215"/>
      </c>
      <c r="K1070" s="382">
        <v>24</v>
      </c>
      <c r="L1070" s="368">
        <f t="shared" si="576"/>
      </c>
      <c r="M1070" s="382">
        <v>0</v>
      </c>
      <c r="N1070" s="384">
        <f t="shared" si="380"/>
      </c>
      <c r="O1070" s="382">
        <v>0</v>
      </c>
      <c r="P1070" s="384">
        <f t="shared" si="1059"/>
      </c>
      <c r="Q1070" s="385"/>
      <c r="R1070" s="432"/>
      <c r="S1070" s="385"/>
      <c r="T1070" s="432"/>
      <c r="U1070" s="386"/>
      <c r="V1070" s="378"/>
      <c r="W1070" s="436"/>
      <c r="X1070" s="378"/>
      <c r="Y1070" s="385"/>
      <c r="Z1070" s="378"/>
      <c r="AA1070" s="378"/>
      <c r="AB1070" s="432"/>
      <c r="AC1070" s="432"/>
      <c r="AD1070" s="385"/>
      <c r="AE1070" s="378"/>
      <c r="AF1070" s="421" t="s">
        <v>432</v>
      </c>
    </row>
    <row r="1071">
      <c r="A1071" s="419"/>
      <c r="B1071" s="407" t="s">
        <v>382</v>
      </c>
      <c r="C1071" s="408" t="s">
        <v>405</v>
      </c>
      <c r="D1071" s="379" t="s">
        <v>370</v>
      </c>
      <c r="E1071" s="382">
        <v>37.28</v>
      </c>
      <c r="F1071" s="381">
        <f>E1071+E1072</f>
      </c>
      <c r="G1071" s="380">
        <v>227</v>
      </c>
      <c r="H1071" s="380">
        <v>28</v>
      </c>
      <c r="I1071" s="383">
        <f t="shared" si="157"/>
      </c>
      <c r="J1071" s="368">
        <f t="shared" ref="J1071:J1079" si="319">(E1071/G1071)*1000</f>
      </c>
      <c r="K1071" s="382">
        <v>0</v>
      </c>
      <c r="L1071" s="368">
        <f t="shared" si="576"/>
      </c>
      <c r="M1071" s="382">
        <v>0</v>
      </c>
      <c r="N1071" s="384">
        <f t="shared" si="380"/>
      </c>
      <c r="O1071" s="382">
        <v>0</v>
      </c>
      <c r="P1071" s="384">
        <f t="shared" si="1059"/>
      </c>
      <c r="Q1071" s="385">
        <f>(M1071+M1072)/(O1071+O1072)</f>
      </c>
      <c r="R1071" s="432">
        <v>2</v>
      </c>
      <c r="S1071" s="385">
        <f>(O1071+O1072)/(K1071+K1072)</f>
      </c>
      <c r="T1071" s="432">
        <v>1</v>
      </c>
      <c r="U1071" s="386">
        <f>F1071/T1071</f>
      </c>
      <c r="V1071" s="378">
        <f>(F1071+500)/T1071</f>
      </c>
      <c r="W1071" s="436">
        <v>1692</v>
      </c>
      <c r="X1071" s="378">
        <f>W1071/T1071</f>
      </c>
      <c r="Y1071" s="385">
        <f>T1071/R1071</f>
      </c>
      <c r="Z1071" s="378">
        <f>W1071/F1071</f>
      </c>
      <c r="AA1071" s="378">
        <f>W1071/(F1071+500)</f>
      </c>
      <c r="AB1071" s="432">
        <v>0</v>
      </c>
      <c r="AC1071" s="432">
        <v>0</v>
      </c>
      <c r="AD1071" s="385">
        <f>AB1071/T1071</f>
      </c>
      <c r="AE1071" s="378">
        <f>(W1071-AC1071)/(F1071+500)</f>
      </c>
      <c r="AF1071" s="378" t="s">
        <v>371</v>
      </c>
    </row>
    <row r="1072">
      <c r="A1072" s="419"/>
      <c r="B1072" s="407"/>
      <c r="C1072" s="408"/>
      <c r="D1072" s="379" t="s">
        <v>372</v>
      </c>
      <c r="E1072" s="382">
        <v>1017.19</v>
      </c>
      <c r="F1072" s="381"/>
      <c r="G1072" s="380">
        <v>8857</v>
      </c>
      <c r="H1072" s="380">
        <v>410</v>
      </c>
      <c r="I1072" s="383">
        <f t="shared" si="157"/>
      </c>
      <c r="J1072" s="368">
        <f t="shared" si="319"/>
      </c>
      <c r="K1072" s="382">
        <v>19</v>
      </c>
      <c r="L1072" s="368">
        <f t="shared" si="576"/>
      </c>
      <c r="M1072" s="382">
        <v>1</v>
      </c>
      <c r="N1072" s="384">
        <f t="shared" si="380"/>
      </c>
      <c r="O1072" s="382">
        <v>0</v>
      </c>
      <c r="P1072" s="384">
        <f t="shared" si="1059"/>
      </c>
      <c r="Q1072" s="385"/>
      <c r="R1072" s="432"/>
      <c r="S1072" s="385"/>
      <c r="T1072" s="432"/>
      <c r="U1072" s="386"/>
      <c r="V1072" s="378"/>
      <c r="W1072" s="386"/>
      <c r="X1072" s="378"/>
      <c r="Y1072" s="385"/>
      <c r="Z1072" s="378"/>
      <c r="AA1072" s="378"/>
      <c r="AB1072" s="432"/>
      <c r="AC1072" s="432"/>
      <c r="AD1072" s="385"/>
      <c r="AE1072" s="378"/>
      <c r="AF1072" s="421" t="s">
        <v>432</v>
      </c>
    </row>
    <row r="1073">
      <c r="A1073" s="419"/>
      <c r="B1073" s="407" t="s">
        <v>383</v>
      </c>
      <c r="C1073" s="408" t="s">
        <v>405</v>
      </c>
      <c r="D1073" s="379" t="s">
        <v>370</v>
      </c>
      <c r="E1073" s="382">
        <v>57.68</v>
      </c>
      <c r="F1073" s="381">
        <f>E1073+E1074</f>
      </c>
      <c r="G1073" s="380">
        <v>399</v>
      </c>
      <c r="H1073" s="380">
        <v>69</v>
      </c>
      <c r="I1073" s="383">
        <f t="shared" si="157"/>
      </c>
      <c r="J1073" s="368">
        <f t="shared" si="319"/>
      </c>
      <c r="K1073" s="382">
        <v>1</v>
      </c>
      <c r="L1073" s="368">
        <f t="shared" si="576"/>
      </c>
      <c r="M1073" s="382">
        <v>0</v>
      </c>
      <c r="N1073" s="384">
        <f t="shared" si="380"/>
      </c>
      <c r="O1073" s="382">
        <v>0</v>
      </c>
      <c r="P1073" s="384">
        <f t="shared" si="1059"/>
      </c>
      <c r="Q1073" s="385">
        <f>(M1073+M1074)/(O1073+O1074)</f>
      </c>
      <c r="R1073" s="432">
        <v>3</v>
      </c>
      <c r="S1073" s="385">
        <f>(O1073+O1074)/(K1073+K1074)</f>
      </c>
      <c r="T1073" s="432">
        <v>0</v>
      </c>
      <c r="U1073" s="386">
        <f>F1073/T1073</f>
      </c>
      <c r="V1073" s="378">
        <f>(F1073+500)/T1073</f>
      </c>
      <c r="W1073" s="436">
        <v>0</v>
      </c>
      <c r="X1073" s="378">
        <f>W1073/T1073</f>
      </c>
      <c r="Y1073" s="385">
        <f>T1073/R1073</f>
      </c>
      <c r="Z1073" s="378">
        <f>W1073/F1073</f>
      </c>
      <c r="AA1073" s="378">
        <f>W1073/(F1073+500)</f>
      </c>
      <c r="AB1073" s="432">
        <v>0</v>
      </c>
      <c r="AC1073" s="432">
        <v>0</v>
      </c>
      <c r="AD1073" s="385">
        <f>AB1073/T1073</f>
      </c>
      <c r="AE1073" s="378">
        <f>(W1073-AC1073)/(F1073+500)</f>
      </c>
      <c r="AF1073" s="378" t="s">
        <v>371</v>
      </c>
    </row>
    <row r="1074">
      <c r="A1074" s="419"/>
      <c r="B1074" s="407"/>
      <c r="C1074" s="408"/>
      <c r="D1074" s="379" t="s">
        <v>372</v>
      </c>
      <c r="E1074" s="382">
        <v>994.09</v>
      </c>
      <c r="F1074" s="381"/>
      <c r="G1074" s="380">
        <v>7335</v>
      </c>
      <c r="H1074" s="380">
        <v>391</v>
      </c>
      <c r="I1074" s="383">
        <f t="shared" si="157"/>
      </c>
      <c r="J1074" s="368">
        <f t="shared" si="319"/>
      </c>
      <c r="K1074" s="382">
        <v>18</v>
      </c>
      <c r="L1074" s="368">
        <f t="shared" si="576"/>
      </c>
      <c r="M1074" s="382">
        <v>0</v>
      </c>
      <c r="N1074" s="384">
        <f t="shared" si="380"/>
      </c>
      <c r="O1074" s="382">
        <v>0</v>
      </c>
      <c r="P1074" s="384">
        <f t="shared" si="1059"/>
      </c>
      <c r="Q1074" s="385"/>
      <c r="R1074" s="432"/>
      <c r="S1074" s="385"/>
      <c r="T1074" s="432"/>
      <c r="U1074" s="386"/>
      <c r="V1074" s="378"/>
      <c r="W1074" s="436"/>
      <c r="X1074" s="378"/>
      <c r="Y1074" s="385"/>
      <c r="Z1074" s="378"/>
      <c r="AA1074" s="378"/>
      <c r="AB1074" s="432"/>
      <c r="AC1074" s="432"/>
      <c r="AD1074" s="385"/>
      <c r="AE1074" s="378"/>
      <c r="AF1074" s="421" t="s">
        <v>432</v>
      </c>
    </row>
    <row r="1075">
      <c r="A1075" s="419"/>
      <c r="B1075" s="407" t="s">
        <v>385</v>
      </c>
      <c r="C1075" s="408" t="s">
        <v>405</v>
      </c>
      <c r="D1075" s="379" t="s">
        <v>370</v>
      </c>
      <c r="E1075" s="382">
        <v>19.29</v>
      </c>
      <c r="F1075" s="381">
        <f>E1075+E1076</f>
      </c>
      <c r="G1075" s="382">
        <v>370</v>
      </c>
      <c r="H1075" s="382">
        <v>52</v>
      </c>
      <c r="I1075" s="383">
        <f t="shared" si="157"/>
      </c>
      <c r="J1075" s="368">
        <f t="shared" si="319"/>
      </c>
      <c r="K1075" s="382">
        <v>0</v>
      </c>
      <c r="L1075" s="368">
        <f t="shared" si="576"/>
      </c>
      <c r="M1075" s="382">
        <v>0</v>
      </c>
      <c r="N1075" s="384">
        <f t="shared" si="380"/>
      </c>
      <c r="O1075" s="382">
        <v>0</v>
      </c>
      <c r="P1075" s="384">
        <f t="shared" si="1059"/>
      </c>
      <c r="Q1075" s="385">
        <f>(M1075+M1076)/(O1075+O1076)</f>
      </c>
      <c r="R1075" s="432">
        <v>1</v>
      </c>
      <c r="S1075" s="385">
        <f>(O1075+O1076)/(K1075+K1076)</f>
      </c>
      <c r="T1075" s="432">
        <v>0</v>
      </c>
      <c r="U1075" s="386">
        <f>F1075/T1075</f>
      </c>
      <c r="V1075" s="378">
        <f>(F1075+500)/T1075</f>
      </c>
      <c r="W1075" s="436">
        <v>0</v>
      </c>
      <c r="X1075" s="378">
        <f>W1075/T1075</f>
      </c>
      <c r="Y1075" s="385">
        <f>T1075/R1075</f>
      </c>
      <c r="Z1075" s="378">
        <f>W1075/F1075</f>
      </c>
      <c r="AA1075" s="378">
        <f>W1075/(F1075+500)</f>
      </c>
      <c r="AB1075" s="432">
        <v>0</v>
      </c>
      <c r="AC1075" s="432">
        <v>0</v>
      </c>
      <c r="AD1075" s="385">
        <f>AB1075/T1075</f>
      </c>
      <c r="AE1075" s="378">
        <f>(W1075-AC1075)/(F1075+500)</f>
      </c>
      <c r="AF1075" s="378" t="s">
        <v>371</v>
      </c>
    </row>
    <row r="1076">
      <c r="A1076" s="419"/>
      <c r="B1076" s="407"/>
      <c r="C1076" s="408"/>
      <c r="D1076" s="379" t="s">
        <v>372</v>
      </c>
      <c r="E1076" s="382">
        <v>868.01</v>
      </c>
      <c r="F1076" s="381"/>
      <c r="G1076" s="382">
        <v>5885</v>
      </c>
      <c r="H1076" s="382">
        <v>389</v>
      </c>
      <c r="I1076" s="383">
        <f t="shared" si="157"/>
      </c>
      <c r="J1076" s="368">
        <f t="shared" si="319"/>
      </c>
      <c r="K1076" s="382">
        <v>14</v>
      </c>
      <c r="L1076" s="368">
        <f t="shared" si="576"/>
      </c>
      <c r="M1076" s="382">
        <v>0</v>
      </c>
      <c r="N1076" s="384">
        <f t="shared" si="380"/>
      </c>
      <c r="O1076" s="382">
        <v>0</v>
      </c>
      <c r="P1076" s="384">
        <f t="shared" si="1059"/>
      </c>
      <c r="Q1076" s="385"/>
      <c r="R1076" s="432"/>
      <c r="S1076" s="385"/>
      <c r="T1076" s="432"/>
      <c r="U1076" s="386"/>
      <c r="V1076" s="378"/>
      <c r="W1076" s="386"/>
      <c r="X1076" s="378"/>
      <c r="Y1076" s="385"/>
      <c r="Z1076" s="378"/>
      <c r="AA1076" s="378"/>
      <c r="AB1076" s="432"/>
      <c r="AC1076" s="432"/>
      <c r="AD1076" s="385"/>
      <c r="AE1076" s="378"/>
      <c r="AF1076" s="421" t="s">
        <v>432</v>
      </c>
    </row>
    <row r="1077">
      <c r="A1077" s="419"/>
      <c r="B1077" s="370" t="s">
        <v>378</v>
      </c>
      <c r="C1077" s="370"/>
      <c r="D1077" s="370"/>
      <c r="E1077" s="366">
        <f>SUM(E1067:E1076)</f>
      </c>
      <c r="F1077" s="366">
        <f>SUM(F1067:F1076)</f>
      </c>
      <c r="G1077" s="366">
        <f>SUM(G1067:G1076)</f>
      </c>
      <c r="H1077" s="366">
        <f>SUM(H1067:H1076)</f>
      </c>
      <c r="I1077" s="371">
        <f t="shared" si="157"/>
      </c>
      <c r="J1077" s="367">
        <f t="shared" si="319"/>
      </c>
      <c r="K1077" s="366">
        <f>SUM(K1067:K1076)</f>
      </c>
      <c r="L1077" s="367">
        <f t="shared" si="576"/>
      </c>
      <c r="M1077" s="366">
        <f>SUM(M1067:M1076)</f>
      </c>
      <c r="N1077" s="372">
        <f t="shared" si="380"/>
      </c>
      <c r="O1077" s="366">
        <f>SUM(O1067:O1076)</f>
      </c>
      <c r="P1077" s="372">
        <f t="shared" si="1059"/>
      </c>
      <c r="Q1077" s="373">
        <f>M1077/O1077</f>
      </c>
      <c r="R1077" s="366">
        <f>SUM(R1067:R1076)</f>
      </c>
      <c r="S1077" s="373">
        <f>(O1077+O1077)/(K1077+K1077)</f>
      </c>
      <c r="T1077" s="366">
        <f>SUM(T1067:T1076)</f>
      </c>
      <c r="U1077" s="374">
        <f t="shared" ref="U1077:U1078" si="103">F1077/T1077</f>
      </c>
      <c r="V1077" s="375">
        <f>(F1077+5*500)/T1077</f>
      </c>
      <c r="W1077" s="367">
        <f>SUM(W1067:W1076)</f>
      </c>
      <c r="X1077" s="376">
        <f t="shared" ref="X1077:X1078" si="737">W1077/T1077</f>
      </c>
      <c r="Y1077" s="373">
        <f t="shared" ref="Y1077:Y1078" si="871">T1077/R1077</f>
      </c>
      <c r="Z1077" s="375">
        <f t="shared" ref="Z1077:Z1078" si="1005">W1077/F1077</f>
      </c>
      <c r="AA1077" s="375">
        <f>W1077/(F1077+COUNT(W1067:W1076)*500)</f>
      </c>
      <c r="AB1077" s="366">
        <f>SUM(AB1067:AB1076)</f>
      </c>
      <c r="AC1077" s="366">
        <f>SUM(AC1067:AC1076)</f>
      </c>
      <c r="AD1077" s="373">
        <f t="shared" ref="AD1077:AD1078" si="522">AB1077/T1077</f>
      </c>
      <c r="AE1077" s="377">
        <f>(W1077-AC1077)/(F1077+COUNT(W1067:W1076))</f>
      </c>
      <c r="AF1077" s="378"/>
    </row>
    <row r="1078">
      <c r="A1078" s="419"/>
      <c r="B1078" s="407" t="s">
        <v>386</v>
      </c>
      <c r="C1078" s="408" t="s">
        <v>369</v>
      </c>
      <c r="D1078" s="379" t="s">
        <v>370</v>
      </c>
      <c r="E1078" s="382">
        <v>109.52</v>
      </c>
      <c r="F1078" s="381">
        <f>E1078+E1079</f>
      </c>
      <c r="G1078" s="382">
        <v>613</v>
      </c>
      <c r="H1078" s="382">
        <v>71</v>
      </c>
      <c r="I1078" s="383">
        <f t="shared" si="157"/>
      </c>
      <c r="J1078" s="368">
        <f t="shared" si="319"/>
      </c>
      <c r="K1078" s="382">
        <v>1</v>
      </c>
      <c r="L1078" s="368">
        <f t="shared" si="576"/>
      </c>
      <c r="M1078" s="382">
        <v>0</v>
      </c>
      <c r="N1078" s="384">
        <f t="shared" si="380"/>
      </c>
      <c r="O1078" s="382">
        <v>0</v>
      </c>
      <c r="P1078" s="384">
        <f t="shared" si="1059"/>
      </c>
      <c r="Q1078" s="385">
        <f>(M1078+M1079)/(O1078+O1079)</f>
      </c>
      <c r="R1078" s="432">
        <v>3</v>
      </c>
      <c r="S1078" s="385">
        <f>(O1078+O1079)/(K1078+K1079)</f>
      </c>
      <c r="T1078" s="432">
        <v>2</v>
      </c>
      <c r="U1078" s="386">
        <f t="shared" si="103"/>
      </c>
      <c r="V1078" s="378">
        <f>(F1078+500)/T1078</f>
      </c>
      <c r="W1078" s="436">
        <v>2483.999999999999</v>
      </c>
      <c r="X1078" s="378">
        <f t="shared" si="737"/>
      </c>
      <c r="Y1078" s="385">
        <f t="shared" si="871"/>
      </c>
      <c r="Z1078" s="378">
        <f t="shared" si="1005"/>
      </c>
      <c r="AA1078" s="378">
        <f>W1078/(F1078+500)</f>
      </c>
      <c r="AB1078" s="432">
        <v>1</v>
      </c>
      <c r="AC1078" s="432">
        <v>396</v>
      </c>
      <c r="AD1078" s="385">
        <f t="shared" si="522"/>
      </c>
      <c r="AE1078" s="378">
        <f>(W1078-AC1078)/(F1078+500)</f>
      </c>
      <c r="AF1078" s="378" t="s">
        <v>387</v>
      </c>
    </row>
    <row r="1079">
      <c r="A1079" s="419"/>
      <c r="B1079" s="407"/>
      <c r="C1079" s="408"/>
      <c r="D1079" s="379" t="s">
        <v>372</v>
      </c>
      <c r="E1079" s="382">
        <v>545.88</v>
      </c>
      <c r="F1079" s="381"/>
      <c r="G1079" s="382">
        <v>3704</v>
      </c>
      <c r="H1079" s="382">
        <v>246</v>
      </c>
      <c r="I1079" s="383">
        <f t="shared" si="157"/>
      </c>
      <c r="J1079" s="368">
        <f t="shared" si="319"/>
      </c>
      <c r="K1079" s="382">
        <v>15</v>
      </c>
      <c r="L1079" s="368">
        <f t="shared" si="576"/>
      </c>
      <c r="M1079" s="382">
        <v>2</v>
      </c>
      <c r="N1079" s="384">
        <f t="shared" si="380"/>
      </c>
      <c r="O1079" s="382">
        <v>0</v>
      </c>
      <c r="P1079" s="384">
        <f t="shared" si="1059"/>
      </c>
      <c r="Q1079" s="385"/>
      <c r="R1079" s="432"/>
      <c r="S1079" s="385"/>
      <c r="T1079" s="432"/>
      <c r="U1079" s="386"/>
      <c r="V1079" s="378"/>
      <c r="W1079" s="436"/>
      <c r="X1079" s="378"/>
      <c r="Y1079" s="385"/>
      <c r="Z1079" s="378"/>
      <c r="AA1079" s="378"/>
      <c r="AB1079" s="432"/>
      <c r="AC1079" s="432"/>
      <c r="AD1079" s="385"/>
      <c r="AE1079" s="378"/>
      <c r="AF1079" s="421" t="s">
        <v>433</v>
      </c>
    </row>
    <row r="1080">
      <c r="A1080" s="419"/>
      <c r="B1080" s="407" t="s">
        <v>389</v>
      </c>
      <c r="C1080" s="408" t="s">
        <v>369</v>
      </c>
      <c r="D1080" s="379" t="s">
        <v>370</v>
      </c>
      <c r="E1080" s="382">
        <v>39.02</v>
      </c>
      <c r="F1080" s="381">
        <f>E1080+E1081</f>
      </c>
      <c r="G1080" s="382">
        <v>456</v>
      </c>
      <c r="H1080" s="382">
        <v>47</v>
      </c>
      <c r="I1080" s="383">
        <f t="shared" si="157"/>
      </c>
      <c r="J1080" s="383">
        <f t="shared" ref="J1080:J1081" si="216">I1080/H1080</f>
      </c>
      <c r="K1080" s="382">
        <v>0</v>
      </c>
      <c r="L1080" s="368">
        <f t="shared" si="576"/>
      </c>
      <c r="M1080" s="382">
        <v>0</v>
      </c>
      <c r="N1080" s="384">
        <f t="shared" si="380"/>
      </c>
      <c r="O1080" s="382">
        <v>0</v>
      </c>
      <c r="P1080" s="384">
        <f t="shared" si="1059"/>
      </c>
      <c r="Q1080" s="385">
        <f>(M1080+M1081)/(O1080+O1081)</f>
      </c>
      <c r="R1080" s="432">
        <v>0</v>
      </c>
      <c r="S1080" s="385">
        <f>(O1080+O1081)/(K1080+K1081)</f>
      </c>
      <c r="T1080" s="432">
        <v>0</v>
      </c>
      <c r="U1080" s="386">
        <f>F1080/T1080</f>
      </c>
      <c r="V1080" s="378">
        <f>(F1080+500)/T1080</f>
      </c>
      <c r="W1080" s="436">
        <v>0</v>
      </c>
      <c r="X1080" s="378">
        <f>W1080/T1080</f>
      </c>
      <c r="Y1080" s="385">
        <f>T1080/R1080</f>
      </c>
      <c r="Z1080" s="378">
        <f>W1080/F1080</f>
      </c>
      <c r="AA1080" s="378">
        <f>W1080/(F1080+500)</f>
      </c>
      <c r="AB1080" s="432">
        <v>0</v>
      </c>
      <c r="AC1080" s="434">
        <v>0</v>
      </c>
      <c r="AD1080" s="385">
        <f>AB1080/T1080</f>
      </c>
      <c r="AE1080" s="378">
        <f>(W1080-AC1080)/(F1080+500)</f>
      </c>
      <c r="AF1080" s="378" t="s">
        <v>387</v>
      </c>
    </row>
    <row r="1081">
      <c r="A1081" s="419"/>
      <c r="B1081" s="407"/>
      <c r="C1081" s="408"/>
      <c r="D1081" s="379" t="s">
        <v>372</v>
      </c>
      <c r="E1081" s="382">
        <v>386.36</v>
      </c>
      <c r="F1081" s="381"/>
      <c r="G1081" s="382">
        <v>3141</v>
      </c>
      <c r="H1081" s="382">
        <v>180</v>
      </c>
      <c r="I1081" s="383">
        <f t="shared" si="157"/>
      </c>
      <c r="J1081" s="383">
        <f t="shared" si="216"/>
      </c>
      <c r="K1081" s="382">
        <v>2</v>
      </c>
      <c r="L1081" s="368">
        <f t="shared" si="576"/>
      </c>
      <c r="M1081" s="382">
        <v>0</v>
      </c>
      <c r="N1081" s="384">
        <f t="shared" si="380"/>
      </c>
      <c r="O1081" s="382">
        <v>0</v>
      </c>
      <c r="P1081" s="384">
        <f t="shared" si="1059"/>
      </c>
      <c r="Q1081" s="385"/>
      <c r="R1081" s="432"/>
      <c r="S1081" s="385"/>
      <c r="T1081" s="432"/>
      <c r="U1081" s="386"/>
      <c r="V1081" s="378"/>
      <c r="W1081" s="386"/>
      <c r="X1081" s="378"/>
      <c r="Y1081" s="385"/>
      <c r="Z1081" s="378"/>
      <c r="AA1081" s="378"/>
      <c r="AB1081" s="432"/>
      <c r="AC1081" s="434"/>
      <c r="AD1081" s="385"/>
      <c r="AE1081" s="378"/>
      <c r="AF1081" s="421" t="s">
        <v>433</v>
      </c>
    </row>
    <row r="1082">
      <c r="A1082" s="419"/>
      <c r="B1082" s="407" t="s">
        <v>390</v>
      </c>
      <c r="C1082" s="408" t="s">
        <v>369</v>
      </c>
      <c r="D1082" s="379" t="s">
        <v>370</v>
      </c>
      <c r="E1082" s="382">
        <v>82.55</v>
      </c>
      <c r="F1082" s="381">
        <f>E1082+E1083</f>
      </c>
      <c r="G1082" s="382">
        <v>849</v>
      </c>
      <c r="H1082" s="382">
        <v>52</v>
      </c>
      <c r="I1082" s="383">
        <f t="shared" si="157"/>
      </c>
      <c r="J1082" s="368">
        <f t="shared" ref="J1082:J1083" si="320">(E1082/G1082)*1000</f>
      </c>
      <c r="K1082" s="382">
        <v>0</v>
      </c>
      <c r="L1082" s="368">
        <f t="shared" si="576"/>
      </c>
      <c r="M1082" s="382">
        <v>0</v>
      </c>
      <c r="N1082" s="384">
        <f t="shared" si="380"/>
      </c>
      <c r="O1082" s="382">
        <v>0</v>
      </c>
      <c r="P1082" s="384">
        <f t="shared" si="1059"/>
      </c>
      <c r="Q1082" s="385">
        <f>(M1082+M1083)/(O1082+O1083)</f>
      </c>
      <c r="R1082" s="432">
        <v>2</v>
      </c>
      <c r="S1082" s="385">
        <f>(O1082+O1083)/(K1082+K1083)</f>
      </c>
      <c r="T1082" s="432">
        <v>1</v>
      </c>
      <c r="U1082" s="386">
        <f>F1082/T1082</f>
      </c>
      <c r="V1082" s="378">
        <f>(F1082+500)/T1082</f>
      </c>
      <c r="W1082" s="386">
        <v>1344</v>
      </c>
      <c r="X1082" s="378">
        <f>W1082/T1082</f>
      </c>
      <c r="Y1082" s="385">
        <f>T1082/R1082</f>
      </c>
      <c r="Z1082" s="378">
        <f>W1082/F1082</f>
      </c>
      <c r="AA1082" s="378">
        <f>W1082/(F1082+500)</f>
      </c>
      <c r="AB1082" s="432">
        <v>1</v>
      </c>
      <c r="AC1082" s="432">
        <v>1344</v>
      </c>
      <c r="AD1082" s="385">
        <f>AB1082/T1082</f>
      </c>
      <c r="AE1082" s="378">
        <f>(W1082-AC1082)/(F1082+500)</f>
      </c>
      <c r="AF1082" s="378" t="s">
        <v>387</v>
      </c>
    </row>
    <row r="1083">
      <c r="A1083" s="419"/>
      <c r="B1083" s="407"/>
      <c r="C1083" s="408"/>
      <c r="D1083" s="379" t="s">
        <v>372</v>
      </c>
      <c r="E1083" s="382">
        <v>378.33</v>
      </c>
      <c r="F1083" s="381"/>
      <c r="G1083" s="382">
        <v>3315</v>
      </c>
      <c r="H1083" s="382">
        <v>181</v>
      </c>
      <c r="I1083" s="383">
        <f t="shared" si="157"/>
      </c>
      <c r="J1083" s="368">
        <f t="shared" si="320"/>
      </c>
      <c r="K1083" s="382">
        <v>6</v>
      </c>
      <c r="L1083" s="368">
        <f t="shared" si="576"/>
      </c>
      <c r="M1083" s="382">
        <v>1</v>
      </c>
      <c r="N1083" s="384">
        <f t="shared" si="380"/>
      </c>
      <c r="O1083" s="382">
        <v>0</v>
      </c>
      <c r="P1083" s="384">
        <f t="shared" si="1059"/>
      </c>
      <c r="Q1083" s="385"/>
      <c r="R1083" s="432"/>
      <c r="S1083" s="385"/>
      <c r="T1083" s="432"/>
      <c r="U1083" s="386"/>
      <c r="V1083" s="378"/>
      <c r="W1083" s="386"/>
      <c r="X1083" s="378"/>
      <c r="Y1083" s="385"/>
      <c r="Z1083" s="378"/>
      <c r="AA1083" s="378"/>
      <c r="AB1083" s="432"/>
      <c r="AC1083" s="432"/>
      <c r="AD1083" s="385"/>
      <c r="AE1083" s="378"/>
      <c r="AF1083" s="421" t="s">
        <v>433</v>
      </c>
    </row>
    <row r="1084">
      <c r="A1084" s="419"/>
      <c r="B1084" s="407" t="s">
        <v>392</v>
      </c>
      <c r="C1084" s="408" t="s">
        <v>369</v>
      </c>
      <c r="D1084" s="379" t="s">
        <v>370</v>
      </c>
      <c r="E1084" s="382">
        <v>140.76</v>
      </c>
      <c r="F1084" s="381">
        <f>E1084+E1085</f>
      </c>
      <c r="G1084" s="382">
        <v>1173</v>
      </c>
      <c r="H1084" s="382">
        <v>58</v>
      </c>
      <c r="I1084" s="383">
        <f t="shared" si="157"/>
      </c>
      <c r="J1084" s="383">
        <f t="shared" ref="J1084:J1085" si="217">I1084/H1084</f>
      </c>
      <c r="K1084" s="382">
        <v>3</v>
      </c>
      <c r="L1084" s="368">
        <f t="shared" si="576"/>
      </c>
      <c r="M1084" s="382">
        <v>0</v>
      </c>
      <c r="N1084" s="384">
        <f t="shared" si="380"/>
      </c>
      <c r="O1084" s="382">
        <v>0</v>
      </c>
      <c r="P1084" s="384">
        <f t="shared" si="1059"/>
      </c>
      <c r="Q1084" s="385">
        <f>(M1084+M1085)/(O1084+O1085)</f>
      </c>
      <c r="R1084" s="432">
        <v>2</v>
      </c>
      <c r="S1084" s="385">
        <f>(O1084+O1085)/(K1084+K1085)</f>
      </c>
      <c r="T1084" s="432">
        <v>0</v>
      </c>
      <c r="U1084" s="386">
        <f>F1084/T1084</f>
      </c>
      <c r="V1084" s="378">
        <f>(F1084+500)/T1084</f>
      </c>
      <c r="W1084" s="436">
        <v>0</v>
      </c>
      <c r="X1084" s="378">
        <f>W1084/T1084</f>
      </c>
      <c r="Y1084" s="385">
        <f>T1084/R1084</f>
      </c>
      <c r="Z1084" s="378">
        <f>W1084/F1084</f>
      </c>
      <c r="AA1084" s="378">
        <f>W1084/(F1084+500)</f>
      </c>
      <c r="AB1084" s="432">
        <v>0</v>
      </c>
      <c r="AC1084" s="432">
        <v>0</v>
      </c>
      <c r="AD1084" s="385">
        <f>AB1084/T1084</f>
      </c>
      <c r="AE1084" s="378">
        <f>(W1084-AC1084)/(F1084+500)</f>
      </c>
      <c r="AF1084" s="378" t="s">
        <v>387</v>
      </c>
    </row>
    <row r="1085">
      <c r="A1085" s="419"/>
      <c r="B1085" s="407"/>
      <c r="C1085" s="408"/>
      <c r="D1085" s="379" t="s">
        <v>372</v>
      </c>
      <c r="E1085" s="382">
        <v>389.42</v>
      </c>
      <c r="F1085" s="381"/>
      <c r="G1085" s="382">
        <v>3271</v>
      </c>
      <c r="H1085" s="382">
        <v>189</v>
      </c>
      <c r="I1085" s="383">
        <f t="shared" si="157"/>
      </c>
      <c r="J1085" s="383">
        <f t="shared" si="217"/>
      </c>
      <c r="K1085" s="382">
        <v>4</v>
      </c>
      <c r="L1085" s="368">
        <f t="shared" si="576"/>
      </c>
      <c r="M1085" s="382">
        <v>0</v>
      </c>
      <c r="N1085" s="384">
        <f t="shared" si="380"/>
      </c>
      <c r="O1085" s="382">
        <v>0</v>
      </c>
      <c r="P1085" s="384">
        <f t="shared" si="1059"/>
      </c>
      <c r="Q1085" s="385"/>
      <c r="R1085" s="432"/>
      <c r="S1085" s="385"/>
      <c r="T1085" s="432"/>
      <c r="U1085" s="386"/>
      <c r="V1085" s="378"/>
      <c r="W1085" s="436"/>
      <c r="X1085" s="378"/>
      <c r="Y1085" s="385"/>
      <c r="Z1085" s="378"/>
      <c r="AA1085" s="378"/>
      <c r="AB1085" s="432"/>
      <c r="AC1085" s="432"/>
      <c r="AD1085" s="385"/>
      <c r="AE1085" s="378"/>
      <c r="AF1085" s="421" t="s">
        <v>433</v>
      </c>
    </row>
    <row r="1086">
      <c r="A1086" s="419"/>
      <c r="B1086" s="407" t="s">
        <v>393</v>
      </c>
      <c r="C1086" s="408" t="s">
        <v>369</v>
      </c>
      <c r="D1086" s="379" t="s">
        <v>370</v>
      </c>
      <c r="E1086" s="382">
        <v>142.18</v>
      </c>
      <c r="F1086" s="381">
        <f>E1086+E1087</f>
      </c>
      <c r="G1086" s="382">
        <v>1190</v>
      </c>
      <c r="H1086" s="382">
        <v>79</v>
      </c>
      <c r="I1086" s="383">
        <f t="shared" si="157"/>
      </c>
      <c r="J1086" s="368">
        <f t="shared" ref="J1086:J1098" si="321">(E1086/G1086)*1000</f>
      </c>
      <c r="K1086" s="382">
        <v>1</v>
      </c>
      <c r="L1086" s="368">
        <f t="shared" si="576"/>
      </c>
      <c r="M1086" s="382">
        <v>0</v>
      </c>
      <c r="N1086" s="384">
        <f t="shared" si="380"/>
      </c>
      <c r="O1086" s="382">
        <v>0</v>
      </c>
      <c r="P1086" s="384">
        <f t="shared" si="1059"/>
      </c>
      <c r="Q1086" s="385">
        <f>(M1086+M1087)/(O1086+O1087)</f>
      </c>
      <c r="R1086" s="432">
        <v>0</v>
      </c>
      <c r="S1086" s="385">
        <f>(O1086+O1087)/(K1086+K1087)</f>
      </c>
      <c r="T1086" s="432">
        <v>0</v>
      </c>
      <c r="U1086" s="386">
        <f>F1086/T1086</f>
      </c>
      <c r="V1086" s="378">
        <f>(F1086+500)/T1086</f>
      </c>
      <c r="W1086" s="436">
        <v>0</v>
      </c>
      <c r="X1086" s="378">
        <f>W1086/T1086</f>
      </c>
      <c r="Y1086" s="385">
        <f>T1086/R1086</f>
      </c>
      <c r="Z1086" s="378">
        <f>W1086/F1086</f>
      </c>
      <c r="AA1086" s="378">
        <f>W1086/(F1086+500)</f>
      </c>
      <c r="AB1086" s="432">
        <v>0</v>
      </c>
      <c r="AC1086" s="432">
        <v>0</v>
      </c>
      <c r="AD1086" s="385">
        <f>AB1086/T1086</f>
      </c>
      <c r="AE1086" s="378">
        <f>(W1086-AC1086)/(F1086+500)</f>
      </c>
      <c r="AF1086" s="378" t="s">
        <v>387</v>
      </c>
    </row>
    <row r="1087">
      <c r="A1087" s="419"/>
      <c r="B1087" s="407"/>
      <c r="C1087" s="408"/>
      <c r="D1087" s="379" t="s">
        <v>372</v>
      </c>
      <c r="E1087" s="382">
        <v>424.95</v>
      </c>
      <c r="F1087" s="381"/>
      <c r="G1087" s="382">
        <v>3409</v>
      </c>
      <c r="H1087" s="382">
        <v>205</v>
      </c>
      <c r="I1087" s="383">
        <f t="shared" si="157"/>
      </c>
      <c r="J1087" s="368">
        <f t="shared" si="321"/>
      </c>
      <c r="K1087" s="382">
        <v>6</v>
      </c>
      <c r="L1087" s="368">
        <f t="shared" si="576"/>
      </c>
      <c r="M1087" s="382">
        <v>0</v>
      </c>
      <c r="N1087" s="384">
        <f t="shared" si="380"/>
      </c>
      <c r="O1087" s="382">
        <v>0</v>
      </c>
      <c r="P1087" s="384">
        <f t="shared" si="1059"/>
      </c>
      <c r="Q1087" s="385"/>
      <c r="R1087" s="432"/>
      <c r="S1087" s="385"/>
      <c r="T1087" s="432"/>
      <c r="U1087" s="386"/>
      <c r="V1087" s="378"/>
      <c r="W1087" s="436"/>
      <c r="X1087" s="378"/>
      <c r="Y1087" s="385"/>
      <c r="Z1087" s="378"/>
      <c r="AA1087" s="378"/>
      <c r="AB1087" s="432"/>
      <c r="AC1087" s="432"/>
      <c r="AD1087" s="385"/>
      <c r="AE1087" s="378"/>
      <c r="AF1087" s="421" t="s">
        <v>433</v>
      </c>
    </row>
    <row r="1088">
      <c r="A1088" s="419"/>
      <c r="B1088" s="370" t="s">
        <v>378</v>
      </c>
      <c r="C1088" s="370"/>
      <c r="D1088" s="370"/>
      <c r="E1088" s="366">
        <f>SUM(E1078:E1087)</f>
      </c>
      <c r="F1088" s="366">
        <f>SUM(F1078:F1087)</f>
      </c>
      <c r="G1088" s="366">
        <f>SUM(G1078:G1087)</f>
      </c>
      <c r="H1088" s="366">
        <f>SUM(H1078:H1087)</f>
      </c>
      <c r="I1088" s="371">
        <f t="shared" si="157"/>
      </c>
      <c r="J1088" s="367">
        <f t="shared" si="321"/>
      </c>
      <c r="K1088" s="366">
        <f>SUM(K1078:K1087)</f>
      </c>
      <c r="L1088" s="367">
        <f t="shared" si="576"/>
      </c>
      <c r="M1088" s="366">
        <f>SUM(M1078:M1087)</f>
      </c>
      <c r="N1088" s="372">
        <f t="shared" si="380"/>
      </c>
      <c r="O1088" s="366">
        <f>SUM(O1078:O1087)</f>
      </c>
      <c r="P1088" s="372">
        <f t="shared" si="1059"/>
      </c>
      <c r="Q1088" s="373">
        <f>M1088/O1088</f>
      </c>
      <c r="R1088" s="366">
        <f>SUM(R1078:R1087)</f>
      </c>
      <c r="S1088" s="373">
        <f>(O1088+O1088)/(K1088+K1088)</f>
      </c>
      <c r="T1088" s="366">
        <f>SUM(T1078:T1087)</f>
      </c>
      <c r="U1088" s="374">
        <f t="shared" ref="U1088:U1089" si="104">F1088/T1088</f>
      </c>
      <c r="V1088" s="375">
        <f>(F1088+5*500)/T1088</f>
      </c>
      <c r="W1088" s="367">
        <f>SUM(W1078:W1087)</f>
      </c>
      <c r="X1088" s="376">
        <f t="shared" ref="X1088:X1089" si="738">W1088/T1088</f>
      </c>
      <c r="Y1088" s="373">
        <f t="shared" ref="Y1088:Y1089" si="872">T1088/R1088</f>
      </c>
      <c r="Z1088" s="375">
        <f t="shared" ref="Z1088:Z1089" si="1006">W1088/F1088</f>
      </c>
      <c r="AA1088" s="375">
        <f>W1088/(F1088+COUNT(W1078:W1087)*500)</f>
      </c>
      <c r="AB1088" s="366">
        <f>SUM(AB1078:AB1087)</f>
      </c>
      <c r="AC1088" s="366">
        <f>SUM(AC1078:AC1087)</f>
      </c>
      <c r="AD1088" s="373">
        <f t="shared" ref="AD1088:AD1089" si="523">AB1088/T1088</f>
      </c>
      <c r="AE1088" s="377">
        <f>(W1088-AC1088)/(F1088+COUNT(W1078:W1087)*500)</f>
      </c>
      <c r="AF1088" s="378"/>
    </row>
    <row r="1089">
      <c r="A1089" s="419"/>
      <c r="B1089" s="407" t="s">
        <v>394</v>
      </c>
      <c r="C1089" s="408" t="s">
        <v>391</v>
      </c>
      <c r="D1089" s="379" t="s">
        <v>370</v>
      </c>
      <c r="E1089" s="382">
        <v>159.95</v>
      </c>
      <c r="F1089" s="381">
        <f>E1089+E1090</f>
      </c>
      <c r="G1089" s="382">
        <v>1512</v>
      </c>
      <c r="H1089" s="382">
        <v>75</v>
      </c>
      <c r="I1089" s="383">
        <f t="shared" si="157"/>
      </c>
      <c r="J1089" s="368">
        <f t="shared" si="321"/>
      </c>
      <c r="K1089" s="382">
        <v>2</v>
      </c>
      <c r="L1089" s="368">
        <f t="shared" si="576"/>
      </c>
      <c r="M1089" s="382">
        <v>0</v>
      </c>
      <c r="N1089" s="384">
        <f t="shared" si="380"/>
      </c>
      <c r="O1089" s="382">
        <v>0</v>
      </c>
      <c r="P1089" s="384">
        <f t="shared" si="1059"/>
      </c>
      <c r="Q1089" s="385">
        <f>(M1089+M1090)/(O1089+O1090)</f>
      </c>
      <c r="R1089" s="432">
        <v>2</v>
      </c>
      <c r="S1089" s="385">
        <f>(O1089+O1090)/(K1089+K1090)</f>
      </c>
      <c r="T1089" s="432">
        <v>2</v>
      </c>
      <c r="U1089" s="386">
        <f t="shared" si="104"/>
      </c>
      <c r="V1089" s="378">
        <f>(F1089+500)/T1089</f>
      </c>
      <c r="W1089" s="436">
        <v>4284</v>
      </c>
      <c r="X1089" s="378">
        <f t="shared" si="738"/>
      </c>
      <c r="Y1089" s="385">
        <f t="shared" si="872"/>
      </c>
      <c r="Z1089" s="378">
        <f t="shared" si="1006"/>
      </c>
      <c r="AA1089" s="378">
        <f>W1089/(F1089+500)</f>
      </c>
      <c r="AB1089" s="432">
        <v>0</v>
      </c>
      <c r="AC1089" s="432">
        <v>0</v>
      </c>
      <c r="AD1089" s="385">
        <f t="shared" si="523"/>
      </c>
      <c r="AE1089" s="378">
        <f>(W1089-AC1089)/(F1089+500)</f>
      </c>
      <c r="AF1089" s="378" t="s">
        <v>387</v>
      </c>
    </row>
    <row r="1090">
      <c r="A1090" s="419"/>
      <c r="B1090" s="407"/>
      <c r="C1090" s="408"/>
      <c r="D1090" s="379" t="s">
        <v>372</v>
      </c>
      <c r="E1090" s="382">
        <v>615.11</v>
      </c>
      <c r="F1090" s="381"/>
      <c r="G1090" s="382">
        <v>4529</v>
      </c>
      <c r="H1090" s="382">
        <v>276</v>
      </c>
      <c r="I1090" s="383">
        <f t="shared" si="157"/>
      </c>
      <c r="J1090" s="368">
        <f t="shared" si="321"/>
      </c>
      <c r="K1090" s="382">
        <v>11</v>
      </c>
      <c r="L1090" s="368">
        <f t="shared" si="576"/>
      </c>
      <c r="M1090" s="382">
        <v>1</v>
      </c>
      <c r="N1090" s="384">
        <f t="shared" si="380"/>
      </c>
      <c r="O1090" s="382">
        <v>0</v>
      </c>
      <c r="P1090" s="384">
        <f t="shared" si="1059"/>
      </c>
      <c r="Q1090" s="385"/>
      <c r="R1090" s="432"/>
      <c r="S1090" s="385"/>
      <c r="T1090" s="432"/>
      <c r="U1090" s="386"/>
      <c r="V1090" s="378"/>
      <c r="W1090" s="436"/>
      <c r="X1090" s="378"/>
      <c r="Y1090" s="385"/>
      <c r="Z1090" s="378"/>
      <c r="AA1090" s="378"/>
      <c r="AB1090" s="432"/>
      <c r="AC1090" s="432"/>
      <c r="AD1090" s="385"/>
      <c r="AE1090" s="378"/>
      <c r="AF1090" s="421" t="s">
        <v>433</v>
      </c>
    </row>
    <row r="1091">
      <c r="A1091" s="419"/>
      <c r="B1091" s="407" t="s">
        <v>395</v>
      </c>
      <c r="C1091" s="408" t="s">
        <v>391</v>
      </c>
      <c r="D1091" s="379" t="s">
        <v>370</v>
      </c>
      <c r="E1091" s="382">
        <v>174.52</v>
      </c>
      <c r="F1091" s="381">
        <f>E1091+E1092</f>
      </c>
      <c r="G1091" s="382">
        <v>1298</v>
      </c>
      <c r="H1091" s="382">
        <v>125</v>
      </c>
      <c r="I1091" s="383">
        <f t="shared" si="157"/>
      </c>
      <c r="J1091" s="368">
        <f t="shared" si="321"/>
      </c>
      <c r="K1091" s="382">
        <v>0</v>
      </c>
      <c r="L1091" s="368">
        <f t="shared" si="576"/>
      </c>
      <c r="M1091" s="382">
        <v>0</v>
      </c>
      <c r="N1091" s="384">
        <f t="shared" si="380"/>
      </c>
      <c r="O1091" s="382">
        <v>0</v>
      </c>
      <c r="P1091" s="384">
        <f t="shared" si="1059"/>
      </c>
      <c r="Q1091" s="385">
        <f>(M1091+M1092)/(O1091+O1092)</f>
      </c>
      <c r="R1091" s="432">
        <v>1</v>
      </c>
      <c r="S1091" s="385">
        <f>(O1091+O1092)/(K1091+K1092)</f>
      </c>
      <c r="T1091" s="432">
        <v>0</v>
      </c>
      <c r="U1091" s="386">
        <f>F1091/T1091</f>
      </c>
      <c r="V1091" s="378">
        <f>(F1091+500)/T1091</f>
      </c>
      <c r="W1091" s="436">
        <v>0</v>
      </c>
      <c r="X1091" s="378">
        <f>W1091/T1091</f>
      </c>
      <c r="Y1091" s="385">
        <f>T1091/R1091</f>
      </c>
      <c r="Z1091" s="378">
        <f>W1091/F1091</f>
      </c>
      <c r="AA1091" s="378">
        <f>W1091/(F1091+500)</f>
      </c>
      <c r="AB1091" s="432">
        <v>0</v>
      </c>
      <c r="AC1091" s="432">
        <v>0</v>
      </c>
      <c r="AD1091" s="385">
        <f>AB1091/T1091</f>
      </c>
      <c r="AE1091" s="378">
        <f>(W1091-AC1091)/(F1091+500)</f>
      </c>
      <c r="AF1091" s="378" t="s">
        <v>387</v>
      </c>
    </row>
    <row r="1092">
      <c r="A1092" s="419"/>
      <c r="B1092" s="407"/>
      <c r="C1092" s="408"/>
      <c r="D1092" s="379" t="s">
        <v>372</v>
      </c>
      <c r="E1092" s="382">
        <v>643.84</v>
      </c>
      <c r="F1092" s="381"/>
      <c r="G1092" s="382">
        <v>5522</v>
      </c>
      <c r="H1092" s="382">
        <v>369</v>
      </c>
      <c r="I1092" s="383">
        <f t="shared" si="157"/>
      </c>
      <c r="J1092" s="368">
        <f t="shared" si="321"/>
      </c>
      <c r="K1092" s="382">
        <v>15</v>
      </c>
      <c r="L1092" s="368">
        <f t="shared" si="576"/>
      </c>
      <c r="M1092" s="382">
        <v>0</v>
      </c>
      <c r="N1092" s="384">
        <f t="shared" si="380"/>
      </c>
      <c r="O1092" s="382">
        <v>0</v>
      </c>
      <c r="P1092" s="384">
        <f t="shared" si="1059"/>
      </c>
      <c r="Q1092" s="385"/>
      <c r="R1092" s="432"/>
      <c r="S1092" s="385"/>
      <c r="T1092" s="432"/>
      <c r="U1092" s="386"/>
      <c r="V1092" s="378"/>
      <c r="W1092" s="386"/>
      <c r="X1092" s="378"/>
      <c r="Y1092" s="385"/>
      <c r="Z1092" s="378"/>
      <c r="AA1092" s="378"/>
      <c r="AB1092" s="432"/>
      <c r="AC1092" s="432"/>
      <c r="AD1092" s="385"/>
      <c r="AE1092" s="378"/>
      <c r="AF1092" s="421" t="s">
        <v>433</v>
      </c>
    </row>
    <row r="1093">
      <c r="A1093" s="419"/>
      <c r="B1093" s="407" t="s">
        <v>397</v>
      </c>
      <c r="C1093" s="408" t="s">
        <v>391</v>
      </c>
      <c r="D1093" s="379" t="s">
        <v>370</v>
      </c>
      <c r="E1093" s="382">
        <v>150.3</v>
      </c>
      <c r="F1093" s="381">
        <f>E1093+E1094</f>
      </c>
      <c r="G1093" s="382">
        <v>1587</v>
      </c>
      <c r="H1093" s="382">
        <v>205</v>
      </c>
      <c r="I1093" s="383">
        <f t="shared" si="157"/>
      </c>
      <c r="J1093" s="368">
        <f t="shared" si="321"/>
      </c>
      <c r="K1093" s="382">
        <v>4</v>
      </c>
      <c r="L1093" s="368">
        <f t="shared" si="576"/>
      </c>
      <c r="M1093" s="382">
        <v>0</v>
      </c>
      <c r="N1093" s="384">
        <f t="shared" si="380"/>
      </c>
      <c r="O1093" s="382">
        <v>0</v>
      </c>
      <c r="P1093" s="384">
        <f t="shared" si="1059"/>
      </c>
      <c r="Q1093" s="385">
        <f>(M1093+M1094)/(O1093+O1094)</f>
      </c>
      <c r="R1093" s="432">
        <v>2</v>
      </c>
      <c r="S1093" s="385">
        <f>(O1093+O1094)/(K1093+K1094)</f>
      </c>
      <c r="T1093" s="432">
        <v>0</v>
      </c>
      <c r="U1093" s="386">
        <f>F1093/T1093</f>
      </c>
      <c r="V1093" s="378">
        <f>(F1093+500)/T1093</f>
      </c>
      <c r="W1093" s="436">
        <v>0</v>
      </c>
      <c r="X1093" s="378">
        <f>W1093/T1093</f>
      </c>
      <c r="Y1093" s="385">
        <f>T1093/R1093</f>
      </c>
      <c r="Z1093" s="378">
        <f>W1093/F1093</f>
      </c>
      <c r="AA1093" s="378">
        <f>W1093/(F1093+500)</f>
      </c>
      <c r="AB1093" s="432">
        <v>0</v>
      </c>
      <c r="AC1093" s="432">
        <v>0</v>
      </c>
      <c r="AD1093" s="385">
        <f>AB1093/T1093</f>
      </c>
      <c r="AE1093" s="378">
        <f>(W1093-AC1093)/(F1093+500)</f>
      </c>
      <c r="AF1093" s="378" t="s">
        <v>387</v>
      </c>
    </row>
    <row r="1094">
      <c r="A1094" s="419"/>
      <c r="B1094" s="407"/>
      <c r="C1094" s="408"/>
      <c r="D1094" s="379" t="s">
        <v>372</v>
      </c>
      <c r="E1094" s="382">
        <v>597.57</v>
      </c>
      <c r="F1094" s="381"/>
      <c r="G1094" s="382">
        <v>5413</v>
      </c>
      <c r="H1094" s="382">
        <v>422</v>
      </c>
      <c r="I1094" s="383">
        <f t="shared" si="157"/>
      </c>
      <c r="J1094" s="368">
        <f t="shared" si="321"/>
      </c>
      <c r="K1094" s="382">
        <v>11</v>
      </c>
      <c r="L1094" s="368">
        <f t="shared" si="576"/>
      </c>
      <c r="M1094" s="382">
        <v>0</v>
      </c>
      <c r="N1094" s="384">
        <f t="shared" si="380"/>
      </c>
      <c r="O1094" s="382">
        <v>0</v>
      </c>
      <c r="P1094" s="384">
        <f t="shared" si="1059"/>
      </c>
      <c r="Q1094" s="385"/>
      <c r="R1094" s="432"/>
      <c r="S1094" s="385"/>
      <c r="T1094" s="432"/>
      <c r="U1094" s="386"/>
      <c r="V1094" s="378"/>
      <c r="W1094" s="436"/>
      <c r="X1094" s="378"/>
      <c r="Y1094" s="385"/>
      <c r="Z1094" s="378"/>
      <c r="AA1094" s="378"/>
      <c r="AB1094" s="432"/>
      <c r="AC1094" s="432"/>
      <c r="AD1094" s="385"/>
      <c r="AE1094" s="378"/>
      <c r="AF1094" s="421" t="s">
        <v>433</v>
      </c>
    </row>
    <row r="1095">
      <c r="A1095" s="419"/>
      <c r="B1095" s="407" t="s">
        <v>398</v>
      </c>
      <c r="C1095" s="408" t="s">
        <v>391</v>
      </c>
      <c r="D1095" s="379" t="s">
        <v>370</v>
      </c>
      <c r="E1095" s="382">
        <v>147.09</v>
      </c>
      <c r="F1095" s="381">
        <f>E1095+E1096</f>
      </c>
      <c r="G1095" s="382">
        <v>1425</v>
      </c>
      <c r="H1095" s="382">
        <v>235</v>
      </c>
      <c r="I1095" s="383">
        <f t="shared" si="157"/>
      </c>
      <c r="J1095" s="368">
        <f t="shared" si="321"/>
      </c>
      <c r="K1095" s="382">
        <v>0</v>
      </c>
      <c r="L1095" s="368">
        <f t="shared" si="576"/>
      </c>
      <c r="M1095" s="382">
        <v>0</v>
      </c>
      <c r="N1095" s="384">
        <f t="shared" si="380"/>
      </c>
      <c r="O1095" s="382">
        <v>0</v>
      </c>
      <c r="P1095" s="384">
        <f t="shared" si="1059"/>
      </c>
      <c r="Q1095" s="385">
        <f>(M1095+M1096)/(O1095+O1096)</f>
      </c>
      <c r="R1095" s="432">
        <v>5</v>
      </c>
      <c r="S1095" s="385">
        <f>(O1095+O1096)/(K1095+K1096)</f>
      </c>
      <c r="T1095" s="432">
        <v>0</v>
      </c>
      <c r="U1095" s="386">
        <f>F1095/T1095</f>
      </c>
      <c r="V1095" s="378">
        <f>(F1095+500)/T1095</f>
      </c>
      <c r="W1095" s="436">
        <v>0</v>
      </c>
      <c r="X1095" s="378">
        <f>W1095/T1095</f>
      </c>
      <c r="Y1095" s="385">
        <f>T1095/R1095</f>
      </c>
      <c r="Z1095" s="378">
        <f>W1095/F1095</f>
      </c>
      <c r="AA1095" s="378">
        <f>W1095/(F1095+500)</f>
      </c>
      <c r="AB1095" s="432">
        <v>0</v>
      </c>
      <c r="AC1095" s="432">
        <v>0</v>
      </c>
      <c r="AD1095" s="385">
        <f>AB1095/T1095</f>
      </c>
      <c r="AE1095" s="378">
        <f>(W1095-AC1095)/(F1095+500)</f>
      </c>
      <c r="AF1095" s="378" t="s">
        <v>387</v>
      </c>
    </row>
    <row r="1096">
      <c r="A1096" s="419"/>
      <c r="B1096" s="407"/>
      <c r="C1096" s="408"/>
      <c r="D1096" s="379" t="s">
        <v>372</v>
      </c>
      <c r="E1096" s="382">
        <v>1323.15</v>
      </c>
      <c r="F1096" s="381"/>
      <c r="G1096" s="382">
        <v>12852</v>
      </c>
      <c r="H1096" s="382">
        <v>993</v>
      </c>
      <c r="I1096" s="383">
        <f t="shared" si="157"/>
      </c>
      <c r="J1096" s="368">
        <f t="shared" si="321"/>
      </c>
      <c r="K1096" s="382">
        <v>37</v>
      </c>
      <c r="L1096" s="368">
        <f t="shared" si="576"/>
      </c>
      <c r="M1096" s="382">
        <v>0</v>
      </c>
      <c r="N1096" s="384">
        <f t="shared" si="380"/>
      </c>
      <c r="O1096" s="382">
        <v>0</v>
      </c>
      <c r="P1096" s="384">
        <f t="shared" si="1059"/>
      </c>
      <c r="Q1096" s="385"/>
      <c r="R1096" s="432"/>
      <c r="S1096" s="385"/>
      <c r="T1096" s="432"/>
      <c r="U1096" s="386"/>
      <c r="V1096" s="378"/>
      <c r="W1096" s="386"/>
      <c r="X1096" s="378"/>
      <c r="Y1096" s="385"/>
      <c r="Z1096" s="378"/>
      <c r="AA1096" s="378"/>
      <c r="AB1096" s="432"/>
      <c r="AC1096" s="432"/>
      <c r="AD1096" s="385"/>
      <c r="AE1096" s="378"/>
      <c r="AF1096" s="421" t="s">
        <v>388</v>
      </c>
    </row>
    <row r="1097">
      <c r="A1097" s="419"/>
      <c r="B1097" s="407" t="s">
        <v>399</v>
      </c>
      <c r="C1097" s="408" t="s">
        <v>391</v>
      </c>
      <c r="D1097" s="379" t="s">
        <v>370</v>
      </c>
      <c r="E1097" s="382">
        <v>26.22</v>
      </c>
      <c r="F1097" s="381">
        <f>E1097+E1098</f>
      </c>
      <c r="G1097" s="382">
        <v>400</v>
      </c>
      <c r="H1097" s="382">
        <v>97</v>
      </c>
      <c r="I1097" s="383">
        <f t="shared" si="157"/>
      </c>
      <c r="J1097" s="368">
        <f t="shared" si="321"/>
      </c>
      <c r="K1097" s="382">
        <v>0</v>
      </c>
      <c r="L1097" s="368">
        <f t="shared" si="576"/>
      </c>
      <c r="M1097" s="382">
        <v>0</v>
      </c>
      <c r="N1097" s="384">
        <f t="shared" si="380"/>
      </c>
      <c r="O1097" s="382">
        <v>0</v>
      </c>
      <c r="P1097" s="384">
        <f t="shared" si="1059"/>
      </c>
      <c r="Q1097" s="385">
        <f>(M1097+M1098)/(O1097+O1098)</f>
      </c>
      <c r="R1097" s="432">
        <v>6</v>
      </c>
      <c r="S1097" s="385">
        <f>(O1097+O1098)/(K1097+K1098)</f>
      </c>
      <c r="T1097" s="432">
        <v>6</v>
      </c>
      <c r="U1097" s="386">
        <f>F1097/T1097</f>
      </c>
      <c r="V1097" s="378">
        <f>(F1097+500)/T1097</f>
      </c>
      <c r="W1097" s="386">
        <v>9408</v>
      </c>
      <c r="X1097" s="378">
        <f>W1097/T1097</f>
      </c>
      <c r="Y1097" s="385">
        <f>T1097/R1097</f>
      </c>
      <c r="Z1097" s="378">
        <f>W1097/F1097</f>
      </c>
      <c r="AA1097" s="378">
        <f>W1097/(F1097+500)</f>
      </c>
      <c r="AB1097" s="432">
        <v>0</v>
      </c>
      <c r="AC1097" s="432">
        <v>0</v>
      </c>
      <c r="AD1097" s="385">
        <f>AB1097/T1097</f>
      </c>
      <c r="AE1097" s="378">
        <f>(W1097-AC1097)/(F1097+500)</f>
      </c>
      <c r="AF1097" s="378" t="s">
        <v>387</v>
      </c>
    </row>
    <row r="1098">
      <c r="A1098" s="419"/>
      <c r="B1098" s="407"/>
      <c r="C1098" s="408"/>
      <c r="D1098" s="379" t="s">
        <v>372</v>
      </c>
      <c r="E1098" s="382">
        <v>1516.45</v>
      </c>
      <c r="F1098" s="381"/>
      <c r="G1098" s="382">
        <v>10743</v>
      </c>
      <c r="H1098" s="382">
        <v>1153</v>
      </c>
      <c r="I1098" s="383">
        <f t="shared" si="157"/>
      </c>
      <c r="J1098" s="368">
        <f t="shared" si="321"/>
      </c>
      <c r="K1098" s="382">
        <v>26</v>
      </c>
      <c r="L1098" s="368">
        <f t="shared" si="576"/>
      </c>
      <c r="M1098" s="382">
        <v>3</v>
      </c>
      <c r="N1098" s="384">
        <f t="shared" si="380"/>
      </c>
      <c r="O1098" s="382">
        <v>0</v>
      </c>
      <c r="P1098" s="384">
        <f t="shared" si="1059"/>
      </c>
      <c r="Q1098" s="385"/>
      <c r="R1098" s="432"/>
      <c r="S1098" s="385"/>
      <c r="T1098" s="432"/>
      <c r="U1098" s="386"/>
      <c r="V1098" s="378"/>
      <c r="W1098" s="386"/>
      <c r="X1098" s="378"/>
      <c r="Y1098" s="385"/>
      <c r="Z1098" s="378"/>
      <c r="AA1098" s="378"/>
      <c r="AB1098" s="432"/>
      <c r="AC1098" s="432"/>
      <c r="AD1098" s="385"/>
      <c r="AE1098" s="378"/>
      <c r="AF1098" s="421" t="s">
        <v>388</v>
      </c>
    </row>
    <row r="1099">
      <c r="A1099" s="419"/>
      <c r="B1099" s="370" t="s">
        <v>378</v>
      </c>
      <c r="C1099" s="370"/>
      <c r="D1099" s="370"/>
      <c r="E1099" s="366">
        <f>SUM(E1089:E1098)</f>
      </c>
      <c r="F1099" s="366">
        <f>SUM(F1089:F1098)</f>
      </c>
      <c r="G1099" s="366">
        <f>SUM(G1089:G1098)</f>
      </c>
      <c r="H1099" s="366">
        <f>SUM(H1089:H1098)</f>
      </c>
      <c r="I1099" s="371">
        <f t="shared" si="157"/>
      </c>
      <c r="J1099" s="367">
        <f>SUM(J1089:J1098)</f>
      </c>
      <c r="K1099" s="366">
        <f>SUM(K1089:K1098)</f>
      </c>
      <c r="L1099" s="367">
        <f t="shared" si="576"/>
      </c>
      <c r="M1099" s="366">
        <f>SUM(M1089:M1098)</f>
      </c>
      <c r="N1099" s="372">
        <f t="shared" si="380"/>
      </c>
      <c r="O1099" s="366">
        <f>SUM(O1089:O1098)</f>
      </c>
      <c r="P1099" s="372">
        <f t="shared" si="1059"/>
      </c>
      <c r="Q1099" s="373">
        <f t="shared" ref="Q1099:Q1100" si="411">M1099/O1099</f>
      </c>
      <c r="R1099" s="366">
        <f>SUM(R1089:R1098)</f>
      </c>
      <c r="S1099" s="373">
        <f t="shared" ref="S1099:S1100" si="1090">(O1099+O1099)/(K1099+K1099)</f>
      </c>
      <c r="T1099" s="366">
        <f>SUM(T1089:T1098)</f>
      </c>
      <c r="U1099" s="374">
        <f t="shared" ref="U1099:U1100" si="105">F1099/T1099</f>
      </c>
      <c r="V1099" s="375">
        <f>(F1099+5*500)/T1099</f>
      </c>
      <c r="W1099" s="367">
        <f>SUM(W1089:W1098)</f>
      </c>
      <c r="X1099" s="376">
        <f t="shared" ref="X1099:X1100" si="739">W1099/T1099</f>
      </c>
      <c r="Y1099" s="373">
        <f t="shared" ref="Y1099:Y1100" si="873">T1099/R1099</f>
      </c>
      <c r="Z1099" s="375">
        <f t="shared" ref="Z1099:Z1100" si="1007">W1099/F1099</f>
      </c>
      <c r="AA1099" s="375">
        <f>W1099/(F1099+COUNT(W1089:W1098)*500)</f>
      </c>
      <c r="AB1099" s="366">
        <f>SUM(AB1089:AB1098)</f>
      </c>
      <c r="AC1099" s="366">
        <f>SUM(AC1089:AC1098)</f>
      </c>
      <c r="AD1099" s="373">
        <f t="shared" ref="AD1099:AD1100" si="524">AB1099/T1099</f>
      </c>
      <c r="AE1099" s="377">
        <f>(W1099-AC1099)/(F1099+COUNT(W1089:W1098)*500)</f>
      </c>
      <c r="AF1099" s="378"/>
    </row>
    <row r="1100">
      <c r="A1100" s="419"/>
      <c r="B1100" s="411" t="s">
        <v>400</v>
      </c>
      <c r="C1100" s="411"/>
      <c r="D1100" s="411"/>
      <c r="E1100" s="418">
        <f>SUM(E1066)+E1077+E1088+E1099</f>
      </c>
      <c r="F1100" s="418">
        <f>SUM(F1066)+F1077+F1088+F1099</f>
      </c>
      <c r="G1100" s="418">
        <f>SUM(G1066)+G1077+G1088+G1099</f>
      </c>
      <c r="H1100" s="418">
        <f>SUM(H1066)+H1077+H1088+H1099</f>
      </c>
      <c r="I1100" s="413">
        <f t="shared" si="157"/>
      </c>
      <c r="J1100" s="414">
        <f>(E1100/G1100)*1000</f>
      </c>
      <c r="K1100" s="437">
        <f>SUM(K1066)+K1077+K1088+K1099</f>
      </c>
      <c r="L1100" s="414">
        <f t="shared" si="576"/>
      </c>
      <c r="M1100" s="437">
        <f>SUM(M1066)+M1077+M1088+M1099</f>
      </c>
      <c r="N1100" s="415">
        <f t="shared" si="380"/>
      </c>
      <c r="O1100" s="437">
        <f>SUM(O1066)+O1077+O1088+O1099</f>
      </c>
      <c r="P1100" s="415">
        <f t="shared" si="1059"/>
      </c>
      <c r="Q1100" s="416">
        <f t="shared" si="411"/>
      </c>
      <c r="R1100" s="437">
        <f>SUM(R1066)+R1077+R1088+R1099</f>
      </c>
      <c r="S1100" s="416">
        <f t="shared" si="1090"/>
      </c>
      <c r="T1100" s="437">
        <f>SUM(T1066)+T1077+T1088+T1099</f>
      </c>
      <c r="U1100" s="417">
        <f t="shared" si="105"/>
      </c>
      <c r="V1100" s="418">
        <f>(F1100+4*500)/T1100</f>
      </c>
      <c r="W1100" s="417">
        <f>SUM(W1066)+W1077+W1088+W1099</f>
      </c>
      <c r="X1100" s="418">
        <f t="shared" si="739"/>
      </c>
      <c r="Y1100" s="416">
        <f t="shared" si="873"/>
      </c>
      <c r="Z1100" s="418">
        <f t="shared" si="1007"/>
      </c>
      <c r="AA1100" s="418">
        <f>W1100/(F1100+COUNT(W1056:W1065,W1067:W1076,W1078:W1087,W1089:W1098)*500)</f>
      </c>
      <c r="AB1100" s="437">
        <f>SUM(AB1066)+AB1077+AB1088+AB1099</f>
      </c>
      <c r="AC1100" s="437">
        <f>SUM(AC1066)+AC1077+AC1088+AC1099</f>
      </c>
      <c r="AD1100" s="416">
        <f t="shared" si="524"/>
      </c>
      <c r="AE1100" s="418">
        <f>(W1100-AC1100)/(F1100+COUNT(,W1056:W1065,W1067:W1072,W1078:W1085,W1089:W1098)*500)</f>
      </c>
      <c r="AF1100" s="378"/>
    </row>
    <row r="1101">
      <c r="A1101" s="424" t="s">
        <v>335</v>
      </c>
      <c r="B1101" s="424" t="s">
        <v>336</v>
      </c>
      <c r="C1101" s="424" t="s">
        <v>337</v>
      </c>
      <c r="D1101" s="424" t="s">
        <v>338</v>
      </c>
      <c r="E1101" s="424" t="s">
        <v>339</v>
      </c>
      <c r="F1101" s="424" t="s">
        <v>340</v>
      </c>
      <c r="G1101" s="424" t="s">
        <v>341</v>
      </c>
      <c r="H1101" s="424" t="s">
        <v>342</v>
      </c>
      <c r="I1101" s="425" t="s">
        <v>343</v>
      </c>
      <c r="J1101" s="426" t="s">
        <v>344</v>
      </c>
      <c r="K1101" s="424" t="s">
        <v>345</v>
      </c>
      <c r="L1101" s="426" t="s">
        <v>346</v>
      </c>
      <c r="M1101" s="424" t="s">
        <v>347</v>
      </c>
      <c r="N1101" s="427" t="s">
        <v>348</v>
      </c>
      <c r="O1101" s="424" t="s">
        <v>349</v>
      </c>
      <c r="P1101" s="427" t="s">
        <v>350</v>
      </c>
      <c r="Q1101" s="425" t="s">
        <v>351</v>
      </c>
      <c r="R1101" s="428" t="s">
        <v>352</v>
      </c>
      <c r="S1101" s="429" t="s">
        <v>353</v>
      </c>
      <c r="T1101" s="428" t="s">
        <v>354</v>
      </c>
      <c r="U1101" s="430" t="s">
        <v>355</v>
      </c>
      <c r="V1101" s="431" t="s">
        <v>356</v>
      </c>
      <c r="W1101" s="430" t="s">
        <v>357</v>
      </c>
      <c r="X1101" s="431" t="s">
        <v>358</v>
      </c>
      <c r="Y1101" s="429" t="s">
        <v>359</v>
      </c>
      <c r="Z1101" s="431" t="s">
        <v>360</v>
      </c>
      <c r="AA1101" s="431" t="s">
        <v>361</v>
      </c>
      <c r="AB1101" s="431" t="s">
        <v>362</v>
      </c>
      <c r="AC1101" s="428" t="s">
        <v>363</v>
      </c>
      <c r="AD1101" s="429" t="s">
        <v>364</v>
      </c>
      <c r="AE1101" s="431" t="s">
        <v>365</v>
      </c>
      <c r="AF1101" s="431" t="s">
        <v>366</v>
      </c>
    </row>
    <row customHeight="true" ht="27.389114551983983" r="1102">
      <c r="A1102" s="419" t="s">
        <v>434</v>
      </c>
      <c r="B1102" s="407" t="s">
        <v>413</v>
      </c>
      <c r="C1102" s="408" t="s">
        <v>420</v>
      </c>
      <c r="D1102" s="379" t="s">
        <v>370</v>
      </c>
      <c r="E1102" s="382">
        <v>26.27</v>
      </c>
      <c r="F1102" s="381">
        <f>E1102+E1103</f>
      </c>
      <c r="G1102" s="382">
        <v>152</v>
      </c>
      <c r="H1102" s="382">
        <v>21</v>
      </c>
      <c r="I1102" s="383">
        <f t="shared" ref="I1102:I1146" si="158">H1102/G1102</f>
      </c>
      <c r="J1102" s="368">
        <f t="shared" ref="J1102:J1105" si="322">(E1102/G1102)*1000</f>
      </c>
      <c r="K1102" s="382">
        <v>0</v>
      </c>
      <c r="L1102" s="368">
        <f t="shared" ref="L1102:L1146" si="577">E1102/K1102</f>
      </c>
      <c r="M1102" s="382">
        <v>0</v>
      </c>
      <c r="N1102" s="384">
        <f t="shared" ref="N1102:N1146" si="381">E1102/M1102</f>
      </c>
      <c r="O1102" s="382">
        <v>0</v>
      </c>
      <c r="P1102" s="384">
        <f t="shared" ref="P1102:P1146" si="1060">E1102/O1102</f>
      </c>
      <c r="Q1102" s="385">
        <f>(M1102+M1103)/(O1102+O1103)</f>
      </c>
      <c r="R1102" s="432">
        <v>2</v>
      </c>
      <c r="S1102" s="385">
        <f>(O1102+O1103)/(K1102+K1103)</f>
      </c>
      <c r="T1102" s="432">
        <v>2</v>
      </c>
      <c r="U1102" s="386">
        <f>F1102/T1102</f>
      </c>
      <c r="V1102" s="378">
        <f>(F1102+500)/T1102</f>
      </c>
      <c r="W1102" s="436">
        <v>2287.2</v>
      </c>
      <c r="X1102" s="378">
        <f>W1102/T1102</f>
      </c>
      <c r="Y1102" s="385">
        <f>T1102/R1102</f>
      </c>
      <c r="Z1102" s="378">
        <f>W1102/F1102</f>
      </c>
      <c r="AA1102" s="378">
        <f>W1102/(F1102+500)</f>
      </c>
      <c r="AB1102" s="432">
        <v>1</v>
      </c>
      <c r="AC1102" s="432">
        <v>1143.6</v>
      </c>
      <c r="AD1102" s="385">
        <f>AB1102/T1102</f>
      </c>
      <c r="AE1102" s="378">
        <f>(W1102-AC1102)/(F1102+500)</f>
      </c>
      <c r="AF1102" s="378" t="s">
        <v>371</v>
      </c>
    </row>
    <row r="1103">
      <c r="A1103" s="419"/>
      <c r="B1103" s="407"/>
      <c r="C1103" s="408"/>
      <c r="D1103" s="379" t="s">
        <v>372</v>
      </c>
      <c r="E1103" s="382">
        <v>969.44</v>
      </c>
      <c r="F1103" s="381"/>
      <c r="G1103" s="382">
        <v>7793</v>
      </c>
      <c r="H1103" s="382">
        <v>1079</v>
      </c>
      <c r="I1103" s="383">
        <f t="shared" si="158"/>
      </c>
      <c r="J1103" s="368">
        <f t="shared" si="322"/>
      </c>
      <c r="K1103" s="382">
        <v>24</v>
      </c>
      <c r="L1103" s="368">
        <f t="shared" si="577"/>
      </c>
      <c r="M1103" s="382">
        <v>1</v>
      </c>
      <c r="N1103" s="384">
        <f t="shared" si="381"/>
      </c>
      <c r="O1103" s="382">
        <v>0</v>
      </c>
      <c r="P1103" s="384">
        <f t="shared" si="1060"/>
      </c>
      <c r="Q1103" s="385"/>
      <c r="R1103" s="432"/>
      <c r="S1103" s="385"/>
      <c r="T1103" s="432"/>
      <c r="U1103" s="386"/>
      <c r="V1103" s="378"/>
      <c r="W1103" s="436"/>
      <c r="X1103" s="378"/>
      <c r="Y1103" s="385"/>
      <c r="Z1103" s="378"/>
      <c r="AA1103" s="378"/>
      <c r="AB1103" s="432"/>
      <c r="AC1103" s="432"/>
      <c r="AD1103" s="385"/>
      <c r="AE1103" s="378"/>
      <c r="AF1103" s="421" t="s">
        <v>403</v>
      </c>
    </row>
    <row r="1104">
      <c r="A1104" s="419"/>
      <c r="B1104" s="407" t="s">
        <v>414</v>
      </c>
      <c r="C1104" s="408" t="s">
        <v>420</v>
      </c>
      <c r="D1104" s="379" t="s">
        <v>370</v>
      </c>
      <c r="E1104" s="440">
        <v>57.24</v>
      </c>
      <c r="F1104" s="381">
        <f>E1104+E1105</f>
      </c>
      <c r="G1104" s="382">
        <v>876</v>
      </c>
      <c r="H1104" s="382">
        <v>245</v>
      </c>
      <c r="I1104" s="383">
        <f t="shared" si="158"/>
      </c>
      <c r="J1104" s="368">
        <f t="shared" si="322"/>
      </c>
      <c r="K1104" s="382">
        <v>3</v>
      </c>
      <c r="L1104" s="368">
        <f t="shared" si="577"/>
      </c>
      <c r="M1104" s="382">
        <v>0</v>
      </c>
      <c r="N1104" s="384">
        <f t="shared" si="381"/>
      </c>
      <c r="O1104" s="382">
        <v>0</v>
      </c>
      <c r="P1104" s="384">
        <f t="shared" si="1060"/>
      </c>
      <c r="Q1104" s="385">
        <f>(M1104+M1105)/(O1104+O1105)</f>
      </c>
      <c r="R1104" s="432">
        <v>4</v>
      </c>
      <c r="S1104" s="385">
        <f>(O1104+O1105)/(K1104+K1105)</f>
      </c>
      <c r="T1104" s="432">
        <v>1</v>
      </c>
      <c r="U1104" s="386">
        <f>F1104/T1104</f>
      </c>
      <c r="V1104" s="378">
        <f>(F1104+500)/T1104</f>
      </c>
      <c r="W1104" s="436">
        <v>2088</v>
      </c>
      <c r="X1104" s="378">
        <f>W1104/T1104</f>
      </c>
      <c r="Y1104" s="385">
        <f>T1104/R1104</f>
      </c>
      <c r="Z1104" s="378">
        <f>W1104/F1104</f>
      </c>
      <c r="AA1104" s="378">
        <f>W1104/(F1104+500)</f>
      </c>
      <c r="AB1104" s="432">
        <v>1</v>
      </c>
      <c r="AC1104" s="432">
        <v>1143.6</v>
      </c>
      <c r="AD1104" s="385">
        <f>AB1104/T1104</f>
      </c>
      <c r="AE1104" s="378">
        <f>(W1104-AC1104)/(F1104+500)</f>
      </c>
      <c r="AF1104" s="378" t="s">
        <v>371</v>
      </c>
    </row>
    <row r="1105">
      <c r="A1105" s="419"/>
      <c r="B1105" s="407"/>
      <c r="C1105" s="408"/>
      <c r="D1105" s="379" t="s">
        <v>372</v>
      </c>
      <c r="E1105" s="440">
        <v>1285.01</v>
      </c>
      <c r="F1105" s="381"/>
      <c r="G1105" s="382">
        <v>10617</v>
      </c>
      <c r="H1105" s="382">
        <v>1043</v>
      </c>
      <c r="I1105" s="383">
        <f t="shared" si="158"/>
      </c>
      <c r="J1105" s="368">
        <f t="shared" si="322"/>
      </c>
      <c r="K1105" s="382">
        <v>29</v>
      </c>
      <c r="L1105" s="368">
        <f t="shared" si="577"/>
      </c>
      <c r="M1105" s="382">
        <v>1</v>
      </c>
      <c r="N1105" s="384">
        <f t="shared" si="381"/>
      </c>
      <c r="O1105" s="382">
        <v>0</v>
      </c>
      <c r="P1105" s="384">
        <f t="shared" si="1060"/>
      </c>
      <c r="Q1105" s="385"/>
      <c r="R1105" s="432"/>
      <c r="S1105" s="385"/>
      <c r="T1105" s="432"/>
      <c r="U1105" s="386"/>
      <c r="V1105" s="378"/>
      <c r="W1105" s="436"/>
      <c r="X1105" s="378"/>
      <c r="Y1105" s="385"/>
      <c r="Z1105" s="378"/>
      <c r="AA1105" s="378"/>
      <c r="AB1105" s="432"/>
      <c r="AC1105" s="432"/>
      <c r="AD1105" s="385"/>
      <c r="AE1105" s="378"/>
      <c r="AF1105" s="421" t="s">
        <v>403</v>
      </c>
    </row>
    <row r="1106">
      <c r="A1106" s="419"/>
      <c r="B1106" s="407" t="s">
        <v>375</v>
      </c>
      <c r="C1106" s="408" t="s">
        <v>420</v>
      </c>
      <c r="D1106" s="379" t="s">
        <v>370</v>
      </c>
      <c r="E1106" s="382">
        <v>56.28</v>
      </c>
      <c r="F1106" s="381">
        <f>E1106+E1107</f>
      </c>
      <c r="G1106" s="382">
        <v>978</v>
      </c>
      <c r="H1106" s="382">
        <v>225</v>
      </c>
      <c r="I1106" s="383">
        <f t="shared" si="158"/>
      </c>
      <c r="J1106" s="383">
        <f t="shared" ref="J1106:J1109" si="218">I1106/H1106</f>
      </c>
      <c r="K1106" s="382">
        <v>1</v>
      </c>
      <c r="L1106" s="368">
        <f t="shared" si="577"/>
      </c>
      <c r="M1106" s="382">
        <v>0</v>
      </c>
      <c r="N1106" s="384">
        <f t="shared" si="381"/>
      </c>
      <c r="O1106" s="382">
        <v>0</v>
      </c>
      <c r="P1106" s="384">
        <f t="shared" si="1060"/>
      </c>
      <c r="Q1106" s="385">
        <f>(M1106+M1107)/(O1106+O1107)</f>
      </c>
      <c r="R1106" s="432">
        <v>5</v>
      </c>
      <c r="S1106" s="385">
        <f>(O1106+O1107)/(K1106+K1107)</f>
      </c>
      <c r="T1106" s="432">
        <v>2</v>
      </c>
      <c r="U1106" s="386">
        <f>F1106/T1106</f>
      </c>
      <c r="V1106" s="378">
        <f>(F1106+500)/T1106</f>
      </c>
      <c r="W1106" s="436">
        <v>3432</v>
      </c>
      <c r="X1106" s="378">
        <f>W1106/T1106</f>
      </c>
      <c r="Y1106" s="385">
        <f>T1106/R1106</f>
      </c>
      <c r="Z1106" s="378">
        <f>W1106/F1106</f>
      </c>
      <c r="AA1106" s="378">
        <f>W1106/(F1106+500)</f>
      </c>
      <c r="AB1106" s="432">
        <v>1</v>
      </c>
      <c r="AC1106" s="432">
        <v>1344</v>
      </c>
      <c r="AD1106" s="385">
        <f>AB1106/T1106</f>
      </c>
      <c r="AE1106" s="378">
        <f>(W1106-AC1106)/(F1106+500)</f>
      </c>
      <c r="AF1106" s="378" t="s">
        <v>371</v>
      </c>
    </row>
    <row r="1107">
      <c r="A1107" s="419"/>
      <c r="B1107" s="407"/>
      <c r="C1107" s="408"/>
      <c r="D1107" s="379" t="s">
        <v>372</v>
      </c>
      <c r="E1107" s="382">
        <v>1151.35</v>
      </c>
      <c r="F1107" s="381"/>
      <c r="G1107" s="382">
        <v>8477</v>
      </c>
      <c r="H1107" s="382">
        <v>593</v>
      </c>
      <c r="I1107" s="383">
        <f t="shared" si="158"/>
      </c>
      <c r="J1107" s="383">
        <f t="shared" si="218"/>
      </c>
      <c r="K1107" s="382">
        <v>31</v>
      </c>
      <c r="L1107" s="368">
        <f t="shared" si="577"/>
      </c>
      <c r="M1107" s="382">
        <v>2</v>
      </c>
      <c r="N1107" s="384">
        <f t="shared" si="381"/>
      </c>
      <c r="O1107" s="382">
        <v>0</v>
      </c>
      <c r="P1107" s="384">
        <f t="shared" si="1060"/>
      </c>
      <c r="Q1107" s="385"/>
      <c r="R1107" s="432"/>
      <c r="S1107" s="385"/>
      <c r="T1107" s="432"/>
      <c r="U1107" s="386"/>
      <c r="V1107" s="378"/>
      <c r="W1107" s="436"/>
      <c r="X1107" s="378"/>
      <c r="Y1107" s="385"/>
      <c r="Z1107" s="378"/>
      <c r="AA1107" s="378"/>
      <c r="AB1107" s="432"/>
      <c r="AC1107" s="432"/>
      <c r="AD1107" s="385"/>
      <c r="AE1107" s="378"/>
      <c r="AF1107" s="421" t="s">
        <v>403</v>
      </c>
    </row>
    <row r="1108">
      <c r="A1108" s="419"/>
      <c r="B1108" s="407" t="s">
        <v>376</v>
      </c>
      <c r="C1108" s="408" t="s">
        <v>420</v>
      </c>
      <c r="D1108" s="379" t="s">
        <v>370</v>
      </c>
      <c r="E1108" s="382">
        <v>81.6</v>
      </c>
      <c r="F1108" s="381">
        <f>E1108+E1109</f>
      </c>
      <c r="G1108" s="382">
        <v>1128</v>
      </c>
      <c r="H1108" s="382">
        <v>213</v>
      </c>
      <c r="I1108" s="383">
        <f t="shared" si="158"/>
      </c>
      <c r="J1108" s="383">
        <f t="shared" si="218"/>
      </c>
      <c r="K1108" s="382">
        <v>0</v>
      </c>
      <c r="L1108" s="368">
        <f t="shared" si="577"/>
      </c>
      <c r="M1108" s="382">
        <v>0</v>
      </c>
      <c r="N1108" s="384">
        <f t="shared" si="381"/>
      </c>
      <c r="O1108" s="382">
        <v>0</v>
      </c>
      <c r="P1108" s="384">
        <f t="shared" si="1060"/>
      </c>
      <c r="Q1108" s="385">
        <f>(M1108+M1109)/(O1108+O1109)</f>
      </c>
      <c r="R1108" s="432">
        <v>4</v>
      </c>
      <c r="S1108" s="385">
        <f>(O1108+O1109)/(K1108+K1109)</f>
      </c>
      <c r="T1108" s="432">
        <v>3</v>
      </c>
      <c r="U1108" s="386">
        <f>F1108/T1108</f>
      </c>
      <c r="V1108" s="378">
        <f>(F1108+500)/T1108</f>
      </c>
      <c r="W1108" s="436">
        <v>3801.5999999999995</v>
      </c>
      <c r="X1108" s="378">
        <f>W1108/T1108</f>
      </c>
      <c r="Y1108" s="385">
        <f>T1108/R1108</f>
      </c>
      <c r="Z1108" s="378">
        <f>W1108/F1108</f>
      </c>
      <c r="AA1108" s="378">
        <f>W1108/(F1108+500)</f>
      </c>
      <c r="AB1108" s="432">
        <v>0</v>
      </c>
      <c r="AC1108" s="432">
        <v>0</v>
      </c>
      <c r="AD1108" s="385">
        <f>AB1108/T1108</f>
      </c>
      <c r="AE1108" s="378">
        <f>(W1108-AC1108)/(F1108+500)</f>
      </c>
      <c r="AF1108" s="378" t="s">
        <v>371</v>
      </c>
    </row>
    <row r="1109">
      <c r="A1109" s="419"/>
      <c r="B1109" s="407"/>
      <c r="C1109" s="408"/>
      <c r="D1109" s="379" t="s">
        <v>372</v>
      </c>
      <c r="E1109" s="382">
        <v>1159.71</v>
      </c>
      <c r="F1109" s="381"/>
      <c r="G1109" s="382">
        <v>8319</v>
      </c>
      <c r="H1109" s="382">
        <v>463</v>
      </c>
      <c r="I1109" s="383">
        <f t="shared" si="158"/>
      </c>
      <c r="J1109" s="383">
        <f t="shared" si="218"/>
      </c>
      <c r="K1109" s="382">
        <v>22</v>
      </c>
      <c r="L1109" s="368">
        <f t="shared" si="577"/>
      </c>
      <c r="M1109" s="382">
        <v>2</v>
      </c>
      <c r="N1109" s="384">
        <f t="shared" si="381"/>
      </c>
      <c r="O1109" s="382">
        <v>0</v>
      </c>
      <c r="P1109" s="384">
        <f t="shared" si="1060"/>
      </c>
      <c r="Q1109" s="385"/>
      <c r="R1109" s="432"/>
      <c r="S1109" s="385"/>
      <c r="T1109" s="432"/>
      <c r="U1109" s="386"/>
      <c r="V1109" s="378"/>
      <c r="W1109" s="436"/>
      <c r="X1109" s="378"/>
      <c r="Y1109" s="385"/>
      <c r="Z1109" s="378"/>
      <c r="AA1109" s="378"/>
      <c r="AB1109" s="432"/>
      <c r="AC1109" s="432"/>
      <c r="AD1109" s="385"/>
      <c r="AE1109" s="378"/>
      <c r="AF1109" s="421" t="s">
        <v>403</v>
      </c>
    </row>
    <row r="1110">
      <c r="A1110" s="419"/>
      <c r="B1110" s="407" t="s">
        <v>377</v>
      </c>
      <c r="C1110" s="408" t="s">
        <v>420</v>
      </c>
      <c r="D1110" s="379" t="s">
        <v>370</v>
      </c>
      <c r="E1110" s="440">
        <v>174.75</v>
      </c>
      <c r="F1110" s="409">
        <f>E1110+E1111</f>
      </c>
      <c r="G1110" s="382">
        <v>1287</v>
      </c>
      <c r="H1110" s="382">
        <v>184</v>
      </c>
      <c r="I1110" s="383">
        <f t="shared" si="158"/>
      </c>
      <c r="J1110" s="368">
        <f t="shared" ref="J1110:J1114" si="323">(E1110/G1110)*1000</f>
      </c>
      <c r="K1110" s="382">
        <v>1</v>
      </c>
      <c r="L1110" s="368">
        <f t="shared" si="577"/>
      </c>
      <c r="M1110" s="382">
        <v>0</v>
      </c>
      <c r="N1110" s="384">
        <f t="shared" si="381"/>
      </c>
      <c r="O1110" s="382">
        <v>0</v>
      </c>
      <c r="P1110" s="384">
        <f t="shared" si="1060"/>
      </c>
      <c r="Q1110" s="385">
        <f>(M1110+M1111)/(O1110+O1111)</f>
      </c>
      <c r="R1110" s="432">
        <v>5</v>
      </c>
      <c r="S1110" s="385">
        <f>(O1110+O1111)/(K1110+K1111)</f>
      </c>
      <c r="T1110" s="432">
        <v>1</v>
      </c>
      <c r="U1110" s="386">
        <f>F1110/T1110</f>
      </c>
      <c r="V1110" s="378">
        <f>(F1110+500)/T1110</f>
      </c>
      <c r="W1110" s="432">
        <v>2592</v>
      </c>
      <c r="X1110" s="378">
        <f>W1110/T1110</f>
      </c>
      <c r="Y1110" s="385">
        <f>T1110/R1110</f>
      </c>
      <c r="Z1110" s="378">
        <f>W1110/F1110</f>
      </c>
      <c r="AA1110" s="378">
        <f>W1110/(F1110+500)</f>
      </c>
      <c r="AB1110" s="432">
        <v>1</v>
      </c>
      <c r="AC1110" s="432">
        <v>2592</v>
      </c>
      <c r="AD1110" s="385">
        <f>AB1110/T1110</f>
      </c>
      <c r="AE1110" s="378">
        <f>(W1110-AC1110)/(F1110+500)</f>
      </c>
      <c r="AF1110" s="378" t="s">
        <v>371</v>
      </c>
    </row>
    <row r="1111">
      <c r="A1111" s="419"/>
      <c r="B1111" s="407"/>
      <c r="C1111" s="408"/>
      <c r="D1111" s="379" t="s">
        <v>372</v>
      </c>
      <c r="E1111" s="440">
        <v>1441.31</v>
      </c>
      <c r="F1111" s="409"/>
      <c r="G1111" s="382">
        <v>10943</v>
      </c>
      <c r="H1111" s="423">
        <v>456</v>
      </c>
      <c r="I1111" s="383">
        <f t="shared" si="158"/>
      </c>
      <c r="J1111" s="368">
        <f t="shared" si="323"/>
      </c>
      <c r="K1111" s="382">
        <v>27</v>
      </c>
      <c r="L1111" s="368">
        <f t="shared" si="577"/>
      </c>
      <c r="M1111" s="382">
        <v>1</v>
      </c>
      <c r="N1111" s="384">
        <f t="shared" si="381"/>
      </c>
      <c r="O1111" s="382">
        <v>0</v>
      </c>
      <c r="P1111" s="384">
        <f t="shared" si="1060"/>
      </c>
      <c r="Q1111" s="385"/>
      <c r="R1111" s="432"/>
      <c r="S1111" s="385"/>
      <c r="T1111" s="432"/>
      <c r="U1111" s="386"/>
      <c r="V1111" s="378"/>
      <c r="W1111" s="432"/>
      <c r="X1111" s="378"/>
      <c r="Y1111" s="385"/>
      <c r="Z1111" s="378"/>
      <c r="AA1111" s="378"/>
      <c r="AB1111" s="432"/>
      <c r="AC1111" s="432"/>
      <c r="AD1111" s="385"/>
      <c r="AE1111" s="378"/>
      <c r="AF1111" s="421" t="s">
        <v>403</v>
      </c>
    </row>
    <row r="1112">
      <c r="A1112" s="419"/>
      <c r="B1112" s="370" t="s">
        <v>378</v>
      </c>
      <c r="C1112" s="370"/>
      <c r="D1112" s="370"/>
      <c r="E1112" s="366">
        <f>SUM(E1102:E1111)</f>
      </c>
      <c r="F1112" s="366">
        <f>SUM(F1102:F1111)</f>
      </c>
      <c r="G1112" s="366">
        <f>SUM(G1102:G1111)</f>
      </c>
      <c r="H1112" s="366">
        <f>SUM(H1102:H1111)</f>
      </c>
      <c r="I1112" s="371">
        <f t="shared" si="158"/>
      </c>
      <c r="J1112" s="367">
        <f t="shared" si="323"/>
      </c>
      <c r="K1112" s="366">
        <f>SUM(K1102:K1111)</f>
      </c>
      <c r="L1112" s="367">
        <f t="shared" si="577"/>
      </c>
      <c r="M1112" s="366">
        <f>SUM(M1102:M1111)</f>
      </c>
      <c r="N1112" s="372">
        <f t="shared" si="381"/>
      </c>
      <c r="O1112" s="366">
        <f>SUM(O1102:O1111)</f>
      </c>
      <c r="P1112" s="372">
        <f t="shared" si="1060"/>
      </c>
      <c r="Q1112" s="373">
        <f>M1112/O1112</f>
      </c>
      <c r="R1112" s="366">
        <f>SUM(R1102:R1111)</f>
      </c>
      <c r="S1112" s="373">
        <f>(O1112+O1112)/(K1112+K1112)</f>
      </c>
      <c r="T1112" s="366">
        <f>SUM(T1102:T1111)</f>
      </c>
      <c r="U1112" s="374">
        <f t="shared" ref="U1112:U1113" si="106">F1112/T1112</f>
      </c>
      <c r="V1112" s="375">
        <f>(F1112+5*500)/T1112</f>
      </c>
      <c r="W1112" s="367">
        <f>SUM(W1102:W1111)</f>
      </c>
      <c r="X1112" s="376">
        <f t="shared" ref="X1112:X1113" si="740">W1112/T1112</f>
      </c>
      <c r="Y1112" s="373">
        <f t="shared" ref="Y1112:Y1113" si="874">T1112/R1112</f>
      </c>
      <c r="Z1112" s="375">
        <f t="shared" ref="Z1112:Z1113" si="1008">W1112/F1112</f>
      </c>
      <c r="AA1112" s="375">
        <f>W1112/(F1112+COUNT(W1102:W1111)*500)</f>
      </c>
      <c r="AB1112" s="366">
        <f>SUM(AB1102:AB1111)</f>
      </c>
      <c r="AC1112" s="366">
        <f>SUM(AC1102:AC1111)</f>
      </c>
      <c r="AD1112" s="373">
        <f t="shared" ref="AD1112:AD1113" si="525">AB1112/T1112</f>
      </c>
      <c r="AE1112" s="377">
        <f>(W1112-AC1112)/(F1112+COUNT(W1102:W1111)*500)</f>
      </c>
      <c r="AF1112" s="378"/>
    </row>
    <row r="1113">
      <c r="A1113" s="419"/>
      <c r="B1113" s="407" t="s">
        <v>379</v>
      </c>
      <c r="C1113" s="420" t="s">
        <v>369</v>
      </c>
      <c r="D1113" s="379" t="s">
        <v>370</v>
      </c>
      <c r="E1113" s="440">
        <v>126.31</v>
      </c>
      <c r="F1113" s="409">
        <f>E1113+E1114</f>
      </c>
      <c r="G1113" s="382">
        <v>1230</v>
      </c>
      <c r="H1113" s="382">
        <v>151</v>
      </c>
      <c r="I1113" s="383">
        <f t="shared" si="158"/>
      </c>
      <c r="J1113" s="368">
        <f t="shared" si="323"/>
      </c>
      <c r="K1113" s="382">
        <v>2</v>
      </c>
      <c r="L1113" s="368">
        <f t="shared" si="577"/>
      </c>
      <c r="M1113" s="382">
        <v>0</v>
      </c>
      <c r="N1113" s="384">
        <f t="shared" si="381"/>
      </c>
      <c r="O1113" s="382">
        <v>0</v>
      </c>
      <c r="P1113" s="384">
        <f t="shared" si="1060"/>
      </c>
      <c r="Q1113" s="385">
        <f>(M1113+M1114)/(O1113+O1114)</f>
      </c>
      <c r="R1113" s="432">
        <v>2</v>
      </c>
      <c r="S1113" s="385">
        <f>(O1113+O1114)/(K1113+K1114)</f>
      </c>
      <c r="T1113" s="432">
        <v>0</v>
      </c>
      <c r="U1113" s="386">
        <f t="shared" si="106"/>
      </c>
      <c r="V1113" s="378">
        <f>(F1113+500)/T1113</f>
      </c>
      <c r="W1113" s="436">
        <v>0</v>
      </c>
      <c r="X1113" s="378">
        <f t="shared" si="740"/>
      </c>
      <c r="Y1113" s="385">
        <f t="shared" si="874"/>
      </c>
      <c r="Z1113" s="378">
        <f t="shared" si="1008"/>
      </c>
      <c r="AA1113" s="378">
        <f>W1113/(F1113+500)</f>
      </c>
      <c r="AB1113" s="432">
        <v>0</v>
      </c>
      <c r="AC1113" s="432">
        <v>0</v>
      </c>
      <c r="AD1113" s="385">
        <f t="shared" si="525"/>
      </c>
      <c r="AE1113" s="378">
        <f>(W1113-AC1113)/(F1113+500)</f>
      </c>
      <c r="AF1113" s="378" t="s">
        <v>371</v>
      </c>
    </row>
    <row r="1114">
      <c r="A1114" s="419"/>
      <c r="B1114" s="407"/>
      <c r="C1114" s="408"/>
      <c r="D1114" s="379" t="s">
        <v>372</v>
      </c>
      <c r="E1114" s="440">
        <v>1225.7</v>
      </c>
      <c r="F1114" s="409"/>
      <c r="G1114" s="382">
        <v>9292</v>
      </c>
      <c r="H1114" s="423">
        <v>406</v>
      </c>
      <c r="I1114" s="383">
        <f t="shared" si="158"/>
      </c>
      <c r="J1114" s="368">
        <f t="shared" si="323"/>
      </c>
      <c r="K1114" s="382">
        <v>25</v>
      </c>
      <c r="L1114" s="368">
        <f t="shared" si="577"/>
      </c>
      <c r="M1114" s="382">
        <v>0</v>
      </c>
      <c r="N1114" s="384">
        <f t="shared" si="381"/>
      </c>
      <c r="O1114" s="382">
        <v>0</v>
      </c>
      <c r="P1114" s="384">
        <f t="shared" si="1060"/>
      </c>
      <c r="Q1114" s="385"/>
      <c r="R1114" s="432"/>
      <c r="S1114" s="385"/>
      <c r="T1114" s="432"/>
      <c r="U1114" s="386"/>
      <c r="V1114" s="378"/>
      <c r="W1114" s="436"/>
      <c r="X1114" s="378"/>
      <c r="Y1114" s="385"/>
      <c r="Z1114" s="378"/>
      <c r="AA1114" s="378"/>
      <c r="AB1114" s="432"/>
      <c r="AC1114" s="432"/>
      <c r="AD1114" s="385"/>
      <c r="AE1114" s="378"/>
      <c r="AF1114" s="421" t="s">
        <v>403</v>
      </c>
    </row>
    <row r="1115">
      <c r="A1115" s="419"/>
      <c r="B1115" s="407" t="s">
        <v>381</v>
      </c>
      <c r="C1115" s="420" t="s">
        <v>369</v>
      </c>
      <c r="D1115" s="379" t="s">
        <v>370</v>
      </c>
      <c r="E1115" s="382">
        <v>108.15</v>
      </c>
      <c r="F1115" s="381">
        <f>E1115+E1116</f>
      </c>
      <c r="G1115" s="382">
        <v>1052</v>
      </c>
      <c r="H1115" s="382">
        <v>133</v>
      </c>
      <c r="I1115" s="383">
        <f t="shared" si="158"/>
      </c>
      <c r="J1115" s="383">
        <f t="shared" ref="J1115:J1116" si="219">I1115/H1115</f>
      </c>
      <c r="K1115" s="382">
        <v>1</v>
      </c>
      <c r="L1115" s="368">
        <f t="shared" si="577"/>
      </c>
      <c r="M1115" s="382">
        <v>0</v>
      </c>
      <c r="N1115" s="384">
        <f t="shared" si="381"/>
      </c>
      <c r="O1115" s="382">
        <v>0</v>
      </c>
      <c r="P1115" s="384">
        <f t="shared" si="1060"/>
      </c>
      <c r="Q1115" s="385">
        <f>(M1115+M1116)/(O1115+O1116)</f>
      </c>
      <c r="R1115" s="432">
        <v>10</v>
      </c>
      <c r="S1115" s="385">
        <f>(O1115+O1116)/(K1115+K1116)</f>
      </c>
      <c r="T1115" s="432">
        <v>2</v>
      </c>
      <c r="U1115" s="386">
        <f>F1115/T1115</f>
      </c>
      <c r="V1115" s="378">
        <f>(F1115+500)/T1115</f>
      </c>
      <c r="W1115" s="436">
        <v>934.8000000000011</v>
      </c>
      <c r="X1115" s="378">
        <f>W1115/T1115</f>
      </c>
      <c r="Y1115" s="385">
        <f>T1115/R1115</f>
      </c>
      <c r="Z1115" s="378">
        <f>W1115/F1115</f>
      </c>
      <c r="AA1115" s="378">
        <f>W1115/(F1115+500)</f>
      </c>
      <c r="AB1115" s="432">
        <v>1</v>
      </c>
      <c r="AC1115" s="432">
        <v>396</v>
      </c>
      <c r="AD1115" s="385">
        <f>AB1115/T1115</f>
      </c>
      <c r="AE1115" s="378">
        <f>(W1115-AC1115)/(F1115+500)</f>
      </c>
      <c r="AF1115" s="378" t="s">
        <v>371</v>
      </c>
    </row>
    <row r="1116">
      <c r="A1116" s="419"/>
      <c r="B1116" s="407"/>
      <c r="C1116" s="420"/>
      <c r="D1116" s="379" t="s">
        <v>372</v>
      </c>
      <c r="E1116" s="382">
        <v>1534.03</v>
      </c>
      <c r="F1116" s="381"/>
      <c r="G1116" s="382">
        <v>12539</v>
      </c>
      <c r="H1116" s="382">
        <v>589</v>
      </c>
      <c r="I1116" s="383">
        <f t="shared" si="158"/>
      </c>
      <c r="J1116" s="383">
        <f t="shared" si="219"/>
      </c>
      <c r="K1116" s="382">
        <v>25</v>
      </c>
      <c r="L1116" s="368">
        <f t="shared" si="577"/>
      </c>
      <c r="M1116" s="382">
        <v>2</v>
      </c>
      <c r="N1116" s="384">
        <f t="shared" si="381"/>
      </c>
      <c r="O1116" s="382">
        <v>0</v>
      </c>
      <c r="P1116" s="384">
        <f t="shared" si="1060"/>
      </c>
      <c r="Q1116" s="385"/>
      <c r="R1116" s="432"/>
      <c r="S1116" s="385"/>
      <c r="T1116" s="432"/>
      <c r="U1116" s="386"/>
      <c r="V1116" s="378"/>
      <c r="W1116" s="436"/>
      <c r="X1116" s="378"/>
      <c r="Y1116" s="385"/>
      <c r="Z1116" s="378"/>
      <c r="AA1116" s="378"/>
      <c r="AB1116" s="432"/>
      <c r="AC1116" s="432"/>
      <c r="AD1116" s="385"/>
      <c r="AE1116" s="378"/>
      <c r="AF1116" s="421" t="s">
        <v>403</v>
      </c>
    </row>
    <row r="1117">
      <c r="A1117" s="419"/>
      <c r="B1117" s="407" t="s">
        <v>382</v>
      </c>
      <c r="C1117" s="420" t="s">
        <v>369</v>
      </c>
      <c r="D1117" s="379" t="s">
        <v>370</v>
      </c>
      <c r="E1117" s="382">
        <v>45.82</v>
      </c>
      <c r="F1117" s="381">
        <f>E1117+E1118</f>
      </c>
      <c r="G1117" s="382">
        <v>549</v>
      </c>
      <c r="H1117" s="382">
        <v>96</v>
      </c>
      <c r="I1117" s="383">
        <f t="shared" si="158"/>
      </c>
      <c r="J1117" s="368">
        <f t="shared" ref="J1117:J1125" si="324">(E1117/G1117)*1000</f>
      </c>
      <c r="K1117" s="382">
        <v>0</v>
      </c>
      <c r="L1117" s="368">
        <f t="shared" si="577"/>
      </c>
      <c r="M1117" s="382">
        <v>0</v>
      </c>
      <c r="N1117" s="384">
        <f t="shared" si="381"/>
      </c>
      <c r="O1117" s="382">
        <v>0</v>
      </c>
      <c r="P1117" s="384">
        <f t="shared" si="1060"/>
      </c>
      <c r="Q1117" s="385">
        <f>(M1117+M1118)/(O1117+O1118)</f>
      </c>
      <c r="R1117" s="432">
        <v>5</v>
      </c>
      <c r="S1117" s="385">
        <f>(O1117+O1118)/(K1117+K1118)</f>
      </c>
      <c r="T1117" s="432">
        <v>1</v>
      </c>
      <c r="U1117" s="386">
        <f>F1117/T1117</f>
      </c>
      <c r="V1117" s="378">
        <f>(F1117+500)/T1117</f>
      </c>
      <c r="W1117" s="436">
        <v>1343.9999999999982</v>
      </c>
      <c r="X1117" s="378">
        <f>W1117/T1117</f>
      </c>
      <c r="Y1117" s="385">
        <f>T1117/R1117</f>
      </c>
      <c r="Z1117" s="378">
        <f>W1117/F1117</f>
      </c>
      <c r="AA1117" s="378">
        <f>W1117/(F1117+500)</f>
      </c>
      <c r="AB1117" s="432">
        <v>1</v>
      </c>
      <c r="AC1117" s="432">
        <v>1344</v>
      </c>
      <c r="AD1117" s="385">
        <f>AB1117/T1117</f>
      </c>
      <c r="AE1117" s="378">
        <f>(W1117-AC1117)/(F1117+500)</f>
      </c>
      <c r="AF1117" s="378" t="s">
        <v>371</v>
      </c>
    </row>
    <row r="1118">
      <c r="A1118" s="419"/>
      <c r="B1118" s="407"/>
      <c r="C1118" s="420"/>
      <c r="D1118" s="379" t="s">
        <v>372</v>
      </c>
      <c r="E1118" s="382">
        <v>1043.64</v>
      </c>
      <c r="F1118" s="381"/>
      <c r="G1118" s="382">
        <v>8181</v>
      </c>
      <c r="H1118" s="382">
        <v>457</v>
      </c>
      <c r="I1118" s="383">
        <f t="shared" si="158"/>
      </c>
      <c r="J1118" s="368">
        <f t="shared" si="324"/>
      </c>
      <c r="K1118" s="382">
        <v>14</v>
      </c>
      <c r="L1118" s="368">
        <f t="shared" si="577"/>
      </c>
      <c r="M1118" s="382">
        <v>1</v>
      </c>
      <c r="N1118" s="384">
        <f t="shared" si="381"/>
      </c>
      <c r="O1118" s="382">
        <v>0</v>
      </c>
      <c r="P1118" s="384">
        <f t="shared" si="1060"/>
      </c>
      <c r="Q1118" s="385"/>
      <c r="R1118" s="432"/>
      <c r="S1118" s="385"/>
      <c r="T1118" s="432"/>
      <c r="U1118" s="386"/>
      <c r="V1118" s="378"/>
      <c r="W1118" s="436"/>
      <c r="X1118" s="378"/>
      <c r="Y1118" s="385"/>
      <c r="Z1118" s="378"/>
      <c r="AA1118" s="378"/>
      <c r="AB1118" s="432"/>
      <c r="AC1118" s="432"/>
      <c r="AD1118" s="385"/>
      <c r="AE1118" s="378"/>
      <c r="AF1118" s="421" t="s">
        <v>403</v>
      </c>
    </row>
    <row r="1119">
      <c r="A1119" s="419"/>
      <c r="B1119" s="407" t="s">
        <v>383</v>
      </c>
      <c r="C1119" s="420" t="s">
        <v>369</v>
      </c>
      <c r="D1119" s="379" t="s">
        <v>370</v>
      </c>
      <c r="E1119" s="382">
        <v>102.38</v>
      </c>
      <c r="F1119" s="381">
        <f>E1119+E1120</f>
      </c>
      <c r="G1119" s="382">
        <v>776</v>
      </c>
      <c r="H1119" s="382">
        <v>69</v>
      </c>
      <c r="I1119" s="383">
        <f t="shared" si="158"/>
      </c>
      <c r="J1119" s="368">
        <f t="shared" si="324"/>
      </c>
      <c r="K1119" s="382">
        <v>0</v>
      </c>
      <c r="L1119" s="368">
        <f t="shared" si="577"/>
      </c>
      <c r="M1119" s="382">
        <v>0</v>
      </c>
      <c r="N1119" s="384">
        <f t="shared" si="381"/>
      </c>
      <c r="O1119" s="382">
        <v>0</v>
      </c>
      <c r="P1119" s="384">
        <f t="shared" si="1060"/>
      </c>
      <c r="Q1119" s="385">
        <f>(M1119+M1120)/(O1119+O1120)</f>
      </c>
      <c r="R1119" s="432">
        <v>3</v>
      </c>
      <c r="S1119" s="385">
        <f>(O1119+O1120)/(K1119+K1120)</f>
      </c>
      <c r="T1119" s="432">
        <v>3</v>
      </c>
      <c r="U1119" s="386">
        <f>F1119/T1119</f>
      </c>
      <c r="V1119" s="378">
        <f>(F1119+500)/T1119</f>
      </c>
      <c r="W1119" s="436">
        <v>2443.2000000000007</v>
      </c>
      <c r="X1119" s="378">
        <f>W1119/T1119</f>
      </c>
      <c r="Y1119" s="385">
        <f>T1119/R1119</f>
      </c>
      <c r="Z1119" s="378">
        <f>W1119/F1119</f>
      </c>
      <c r="AA1119" s="378">
        <f>W1119/(F1119+500)</f>
      </c>
      <c r="AB1119" s="432">
        <v>0</v>
      </c>
      <c r="AC1119" s="432">
        <v>0</v>
      </c>
      <c r="AD1119" s="385">
        <f>AB1119/T1119</f>
      </c>
      <c r="AE1119" s="378">
        <f>(W1119-AC1119)/(F1119+500)</f>
      </c>
      <c r="AF1119" s="378" t="s">
        <v>371</v>
      </c>
    </row>
    <row r="1120">
      <c r="A1120" s="419"/>
      <c r="B1120" s="407"/>
      <c r="C1120" s="420"/>
      <c r="D1120" s="379" t="s">
        <v>372</v>
      </c>
      <c r="E1120" s="382">
        <v>947.7</v>
      </c>
      <c r="F1120" s="381"/>
      <c r="G1120" s="382">
        <v>7247</v>
      </c>
      <c r="H1120" s="382">
        <v>375</v>
      </c>
      <c r="I1120" s="383">
        <f t="shared" si="158"/>
      </c>
      <c r="J1120" s="368">
        <f t="shared" si="324"/>
      </c>
      <c r="K1120" s="382">
        <v>17</v>
      </c>
      <c r="L1120" s="368">
        <f t="shared" si="577"/>
      </c>
      <c r="M1120" s="382">
        <v>3</v>
      </c>
      <c r="N1120" s="384">
        <f t="shared" si="381"/>
      </c>
      <c r="O1120" s="382">
        <v>0</v>
      </c>
      <c r="P1120" s="384">
        <f t="shared" si="1060"/>
      </c>
      <c r="Q1120" s="385"/>
      <c r="R1120" s="432"/>
      <c r="S1120" s="385"/>
      <c r="T1120" s="432"/>
      <c r="U1120" s="386"/>
      <c r="V1120" s="378"/>
      <c r="W1120" s="436"/>
      <c r="X1120" s="378"/>
      <c r="Y1120" s="385"/>
      <c r="Z1120" s="378"/>
      <c r="AA1120" s="378"/>
      <c r="AB1120" s="432"/>
      <c r="AC1120" s="432"/>
      <c r="AD1120" s="385"/>
      <c r="AE1120" s="378"/>
      <c r="AF1120" s="421" t="s">
        <v>403</v>
      </c>
    </row>
    <row r="1121">
      <c r="A1121" s="419"/>
      <c r="B1121" s="407" t="s">
        <v>385</v>
      </c>
      <c r="C1121" s="420" t="s">
        <v>369</v>
      </c>
      <c r="D1121" s="379" t="s">
        <v>370</v>
      </c>
      <c r="E1121" s="382">
        <v>115.23</v>
      </c>
      <c r="F1121" s="381">
        <f>E1121+E1122</f>
      </c>
      <c r="G1121" s="382">
        <v>781</v>
      </c>
      <c r="H1121" s="382">
        <v>50</v>
      </c>
      <c r="I1121" s="383">
        <f t="shared" si="158"/>
      </c>
      <c r="J1121" s="368">
        <f t="shared" si="324"/>
      </c>
      <c r="K1121" s="382">
        <v>2</v>
      </c>
      <c r="L1121" s="368">
        <f t="shared" si="577"/>
      </c>
      <c r="M1121" s="382">
        <v>0</v>
      </c>
      <c r="N1121" s="384">
        <f t="shared" si="381"/>
      </c>
      <c r="O1121" s="382">
        <v>0</v>
      </c>
      <c r="P1121" s="384">
        <f t="shared" si="1060"/>
      </c>
      <c r="Q1121" s="385">
        <f>(M1121+M1122)/(O1121+O1122)</f>
      </c>
      <c r="R1121" s="432">
        <v>4</v>
      </c>
      <c r="S1121" s="385">
        <f>(O1121+O1122)/(K1121+K1122)</f>
      </c>
      <c r="T1121" s="432">
        <v>2</v>
      </c>
      <c r="U1121" s="386">
        <f>F1121/T1121</f>
      </c>
      <c r="V1121" s="378">
        <f>(F1121+500)/T1121</f>
      </c>
      <c r="W1121" s="436">
        <v>3432</v>
      </c>
      <c r="X1121" s="378">
        <f>W1121/T1121</f>
      </c>
      <c r="Y1121" s="385">
        <f>T1121/R1121</f>
      </c>
      <c r="Z1121" s="378">
        <f>W1121/F1121</f>
      </c>
      <c r="AA1121" s="378">
        <f>W1121/(F1121+500)</f>
      </c>
      <c r="AB1121" s="432">
        <v>1</v>
      </c>
      <c r="AC1121" s="432">
        <v>1344</v>
      </c>
      <c r="AD1121" s="385">
        <f>AB1121/T1121</f>
      </c>
      <c r="AE1121" s="378">
        <f>(W1121-AC1121)/(F1121+500)</f>
      </c>
      <c r="AF1121" s="378" t="s">
        <v>371</v>
      </c>
    </row>
    <row r="1122">
      <c r="A1122" s="419"/>
      <c r="B1122" s="407"/>
      <c r="C1122" s="420"/>
      <c r="D1122" s="379" t="s">
        <v>372</v>
      </c>
      <c r="E1122" s="382">
        <v>1148.24</v>
      </c>
      <c r="F1122" s="381"/>
      <c r="G1122" s="382">
        <v>9471</v>
      </c>
      <c r="H1122" s="382">
        <v>403</v>
      </c>
      <c r="I1122" s="383">
        <f t="shared" si="158"/>
      </c>
      <c r="J1122" s="368">
        <f t="shared" si="324"/>
      </c>
      <c r="K1122" s="382">
        <v>18</v>
      </c>
      <c r="L1122" s="368">
        <f t="shared" si="577"/>
      </c>
      <c r="M1122" s="382">
        <v>3</v>
      </c>
      <c r="N1122" s="384">
        <f t="shared" si="381"/>
      </c>
      <c r="O1122" s="382">
        <v>0</v>
      </c>
      <c r="P1122" s="384">
        <f t="shared" si="1060"/>
      </c>
      <c r="Q1122" s="385"/>
      <c r="R1122" s="432"/>
      <c r="S1122" s="385"/>
      <c r="T1122" s="432"/>
      <c r="U1122" s="386"/>
      <c r="V1122" s="378"/>
      <c r="W1122" s="436"/>
      <c r="X1122" s="378"/>
      <c r="Y1122" s="385"/>
      <c r="Z1122" s="378"/>
      <c r="AA1122" s="378"/>
      <c r="AB1122" s="432"/>
      <c r="AC1122" s="432"/>
      <c r="AD1122" s="385"/>
      <c r="AE1122" s="378"/>
      <c r="AF1122" s="421" t="s">
        <v>403</v>
      </c>
    </row>
    <row r="1123">
      <c r="A1123" s="419"/>
      <c r="B1123" s="370" t="s">
        <v>378</v>
      </c>
      <c r="C1123" s="370"/>
      <c r="D1123" s="370"/>
      <c r="E1123" s="366">
        <f>SUM(E1113:E1122)</f>
      </c>
      <c r="F1123" s="366">
        <f>SUM(F1113:F1122)</f>
      </c>
      <c r="G1123" s="366">
        <f>SUM(G1113:G1122)</f>
      </c>
      <c r="H1123" s="366">
        <f>SUM(H1113:H1122)</f>
      </c>
      <c r="I1123" s="371">
        <f t="shared" si="158"/>
      </c>
      <c r="J1123" s="367">
        <f t="shared" si="324"/>
      </c>
      <c r="K1123" s="366">
        <f>SUM(K1113:K1122)</f>
      </c>
      <c r="L1123" s="367">
        <f t="shared" si="577"/>
      </c>
      <c r="M1123" s="366">
        <f>SUM(M1113:M1122)</f>
      </c>
      <c r="N1123" s="372">
        <f t="shared" si="381"/>
      </c>
      <c r="O1123" s="366">
        <f>SUM(O1113:O1122)</f>
      </c>
      <c r="P1123" s="372">
        <f t="shared" si="1060"/>
      </c>
      <c r="Q1123" s="373">
        <f>M1123/O1123</f>
      </c>
      <c r="R1123" s="366">
        <f>SUM(R1113:R1122)</f>
      </c>
      <c r="S1123" s="373">
        <f>(O1123+O1123)/(K1123+K1123)</f>
      </c>
      <c r="T1123" s="366">
        <f>SUM(T1113:T1122)</f>
      </c>
      <c r="U1123" s="374">
        <f t="shared" ref="U1123:U1124" si="107">F1123/T1123</f>
      </c>
      <c r="V1123" s="375">
        <f>(F1123+5*500)/T1123</f>
      </c>
      <c r="W1123" s="367">
        <f>SUM(W1113:W1122)</f>
      </c>
      <c r="X1123" s="376">
        <f t="shared" ref="X1123:X1124" si="741">W1123/T1123</f>
      </c>
      <c r="Y1123" s="373">
        <f t="shared" ref="Y1123:Y1124" si="875">T1123/R1123</f>
      </c>
      <c r="Z1123" s="375">
        <f t="shared" ref="Z1123:Z1124" si="1009">W1123/F1123</f>
      </c>
      <c r="AA1123" s="375">
        <f>W1123/(F1123+COUNT(W1113:W1122)*500)</f>
      </c>
      <c r="AB1123" s="366">
        <f>SUM(AB1113:AB1122)</f>
      </c>
      <c r="AC1123" s="366">
        <f>SUM(AC1113:AC1122)</f>
      </c>
      <c r="AD1123" s="373">
        <f t="shared" ref="AD1123:AD1124" si="526">AB1123/T1123</f>
      </c>
      <c r="AE1123" s="377">
        <f>(W1123-AC1123)/(F1123+COUNT(W1113:W1122))</f>
      </c>
      <c r="AF1123" s="378"/>
    </row>
    <row r="1124">
      <c r="A1124" s="419"/>
      <c r="B1124" s="407" t="s">
        <v>386</v>
      </c>
      <c r="C1124" s="420" t="s">
        <v>391</v>
      </c>
      <c r="D1124" s="379" t="s">
        <v>370</v>
      </c>
      <c r="E1124" s="382">
        <v>96.4</v>
      </c>
      <c r="F1124" s="381">
        <f>E1124+E1125</f>
      </c>
      <c r="G1124" s="382">
        <v>826</v>
      </c>
      <c r="H1124" s="382">
        <v>57</v>
      </c>
      <c r="I1124" s="383">
        <f t="shared" si="158"/>
      </c>
      <c r="J1124" s="368">
        <f t="shared" si="324"/>
      </c>
      <c r="K1124" s="382">
        <v>1</v>
      </c>
      <c r="L1124" s="368">
        <f t="shared" si="577"/>
      </c>
      <c r="M1124" s="382">
        <v>0</v>
      </c>
      <c r="N1124" s="384">
        <f t="shared" si="381"/>
      </c>
      <c r="O1124" s="382">
        <v>0</v>
      </c>
      <c r="P1124" s="384">
        <f t="shared" si="1060"/>
      </c>
      <c r="Q1124" s="385">
        <f>(M1124+M1125)/(O1124+O1125)</f>
      </c>
      <c r="R1124" s="432">
        <v>1</v>
      </c>
      <c r="S1124" s="385">
        <f>(O1124+O1125)/(K1124+K1125)</f>
      </c>
      <c r="T1124" s="432">
        <v>1</v>
      </c>
      <c r="U1124" s="386">
        <f t="shared" si="107"/>
      </c>
      <c r="V1124" s="378">
        <f>(F1124+500)/T1124</f>
      </c>
      <c r="W1124" s="436">
        <v>621.6000000000022</v>
      </c>
      <c r="X1124" s="378">
        <f t="shared" si="741"/>
      </c>
      <c r="Y1124" s="385">
        <f t="shared" si="875"/>
      </c>
      <c r="Z1124" s="378">
        <f t="shared" si="1009"/>
      </c>
      <c r="AA1124" s="378">
        <f>W1124/(F1124+500)</f>
      </c>
      <c r="AB1124" s="432">
        <v>0</v>
      </c>
      <c r="AC1124" s="432">
        <v>0</v>
      </c>
      <c r="AD1124" s="385">
        <f t="shared" si="526"/>
      </c>
      <c r="AE1124" s="378">
        <f>(W1124-AC1124)/(F1124+500)</f>
      </c>
      <c r="AF1124" s="378" t="s">
        <v>387</v>
      </c>
    </row>
    <row r="1125">
      <c r="A1125" s="419"/>
      <c r="B1125" s="407"/>
      <c r="C1125" s="408"/>
      <c r="D1125" s="379" t="s">
        <v>372</v>
      </c>
      <c r="E1125" s="382">
        <v>1288.05</v>
      </c>
      <c r="F1125" s="381"/>
      <c r="G1125" s="382">
        <v>12143</v>
      </c>
      <c r="H1125" s="382">
        <v>473</v>
      </c>
      <c r="I1125" s="383">
        <f t="shared" si="158"/>
      </c>
      <c r="J1125" s="368">
        <f t="shared" si="324"/>
      </c>
      <c r="K1125" s="382">
        <v>25</v>
      </c>
      <c r="L1125" s="368">
        <f t="shared" si="577"/>
      </c>
      <c r="M1125" s="382">
        <v>1</v>
      </c>
      <c r="N1125" s="384">
        <f t="shared" si="381"/>
      </c>
      <c r="O1125" s="382">
        <v>0</v>
      </c>
      <c r="P1125" s="384">
        <f t="shared" si="1060"/>
      </c>
      <c r="Q1125" s="385"/>
      <c r="R1125" s="432"/>
      <c r="S1125" s="385"/>
      <c r="T1125" s="432"/>
      <c r="U1125" s="386"/>
      <c r="V1125" s="378"/>
      <c r="W1125" s="436"/>
      <c r="X1125" s="378"/>
      <c r="Y1125" s="385"/>
      <c r="Z1125" s="378"/>
      <c r="AA1125" s="378"/>
      <c r="AB1125" s="432"/>
      <c r="AC1125" s="432"/>
      <c r="AD1125" s="385"/>
      <c r="AE1125" s="378"/>
      <c r="AF1125" s="421" t="s">
        <v>433</v>
      </c>
    </row>
    <row r="1126">
      <c r="A1126" s="419"/>
      <c r="B1126" s="407" t="s">
        <v>389</v>
      </c>
      <c r="C1126" s="420" t="s">
        <v>391</v>
      </c>
      <c r="D1126" s="379" t="s">
        <v>370</v>
      </c>
      <c r="E1126" s="382">
        <v>77.13</v>
      </c>
      <c r="F1126" s="381">
        <f>E1126+E1127</f>
      </c>
      <c r="G1126" s="382">
        <v>588</v>
      </c>
      <c r="H1126" s="382">
        <v>50</v>
      </c>
      <c r="I1126" s="383">
        <f t="shared" si="158"/>
      </c>
      <c r="J1126" s="383">
        <f t="shared" ref="J1126:J1127" si="220">I1126/H1126</f>
      </c>
      <c r="K1126" s="382">
        <v>1</v>
      </c>
      <c r="L1126" s="368">
        <f t="shared" si="577"/>
      </c>
      <c r="M1126" s="382">
        <v>1</v>
      </c>
      <c r="N1126" s="384">
        <f t="shared" si="381"/>
      </c>
      <c r="O1126" s="382">
        <v>0</v>
      </c>
      <c r="P1126" s="384">
        <f t="shared" si="1060"/>
      </c>
      <c r="Q1126" s="385">
        <f>(M1126+M1127)/(O1126+O1127)</f>
      </c>
      <c r="R1126" s="432">
        <v>5</v>
      </c>
      <c r="S1126" s="385">
        <f>(O1126+O1127)/(K1126+K1127)</f>
      </c>
      <c r="T1126" s="432">
        <v>1</v>
      </c>
      <c r="U1126" s="386">
        <f>F1126/T1126</f>
      </c>
      <c r="V1126" s="378">
        <f>(F1126+500)/T1126</f>
      </c>
      <c r="W1126" s="436">
        <v>2088</v>
      </c>
      <c r="X1126" s="378">
        <f>W1126/T1126</f>
      </c>
      <c r="Y1126" s="385">
        <f>T1126/R1126</f>
      </c>
      <c r="Z1126" s="378">
        <f>W1126/F1126</f>
      </c>
      <c r="AA1126" s="378">
        <f>W1126/(F1126+500)</f>
      </c>
      <c r="AB1126" s="432">
        <v>0</v>
      </c>
      <c r="AC1126" s="434">
        <v>0</v>
      </c>
      <c r="AD1126" s="385">
        <f>AB1126/T1126</f>
      </c>
      <c r="AE1126" s="378">
        <f>(W1126-AC1126)/(F1126+500)</f>
      </c>
      <c r="AF1126" s="378" t="s">
        <v>387</v>
      </c>
    </row>
    <row r="1127">
      <c r="A1127" s="419"/>
      <c r="B1127" s="407"/>
      <c r="C1127" s="420"/>
      <c r="D1127" s="379" t="s">
        <v>372</v>
      </c>
      <c r="E1127" s="382">
        <v>1261.89</v>
      </c>
      <c r="F1127" s="381"/>
      <c r="G1127" s="382">
        <v>11964</v>
      </c>
      <c r="H1127" s="382">
        <v>371</v>
      </c>
      <c r="I1127" s="383">
        <f t="shared" si="158"/>
      </c>
      <c r="J1127" s="383">
        <f t="shared" si="220"/>
      </c>
      <c r="K1127" s="382">
        <v>12</v>
      </c>
      <c r="L1127" s="368">
        <f t="shared" si="577"/>
      </c>
      <c r="M1127" s="382">
        <v>1</v>
      </c>
      <c r="N1127" s="384">
        <f t="shared" si="381"/>
      </c>
      <c r="O1127" s="382">
        <v>0</v>
      </c>
      <c r="P1127" s="384">
        <f t="shared" si="1060"/>
      </c>
      <c r="Q1127" s="385"/>
      <c r="R1127" s="432"/>
      <c r="S1127" s="385"/>
      <c r="T1127" s="432"/>
      <c r="U1127" s="386"/>
      <c r="V1127" s="378"/>
      <c r="W1127" s="436"/>
      <c r="X1127" s="378"/>
      <c r="Y1127" s="385"/>
      <c r="Z1127" s="378"/>
      <c r="AA1127" s="378"/>
      <c r="AB1127" s="432"/>
      <c r="AC1127" s="434"/>
      <c r="AD1127" s="385"/>
      <c r="AE1127" s="378"/>
      <c r="AF1127" s="421" t="s">
        <v>433</v>
      </c>
    </row>
    <row r="1128">
      <c r="A1128" s="419"/>
      <c r="B1128" s="407" t="s">
        <v>390</v>
      </c>
      <c r="C1128" s="420" t="s">
        <v>391</v>
      </c>
      <c r="D1128" s="379" t="s">
        <v>370</v>
      </c>
      <c r="E1128" s="382">
        <v>90.54</v>
      </c>
      <c r="F1128" s="381">
        <f>E1128+E1129</f>
      </c>
      <c r="G1128" s="382">
        <v>646</v>
      </c>
      <c r="H1128" s="382">
        <v>57</v>
      </c>
      <c r="I1128" s="383">
        <f t="shared" si="158"/>
      </c>
      <c r="J1128" s="368">
        <f t="shared" ref="J1128:J1129" si="325">(E1128/G1128)*1000</f>
      </c>
      <c r="K1128" s="382">
        <v>2</v>
      </c>
      <c r="L1128" s="368">
        <f t="shared" si="577"/>
      </c>
      <c r="M1128" s="382">
        <v>0</v>
      </c>
      <c r="N1128" s="384">
        <f t="shared" si="381"/>
      </c>
      <c r="O1128" s="382">
        <v>0</v>
      </c>
      <c r="P1128" s="384">
        <f t="shared" si="1060"/>
      </c>
      <c r="Q1128" s="385">
        <f>(M1128+M1129)/(O1128+O1129)</f>
      </c>
      <c r="R1128" s="432">
        <v>2</v>
      </c>
      <c r="S1128" s="385">
        <f>(O1128+O1129)/(K1128+K1129)</f>
      </c>
      <c r="T1128" s="432">
        <v>1</v>
      </c>
      <c r="U1128" s="386">
        <f>F1128/T1128</f>
      </c>
      <c r="V1128" s="378">
        <f>(F1128+500)/T1128</f>
      </c>
      <c r="W1128" s="386">
        <v>360</v>
      </c>
      <c r="X1128" s="378">
        <f>W1128/T1128</f>
      </c>
      <c r="Y1128" s="385">
        <f>T1128/R1128</f>
      </c>
      <c r="Z1128" s="378">
        <f>W1128/F1128</f>
      </c>
      <c r="AA1128" s="378">
        <f>W1128/(F1128+500)</f>
      </c>
      <c r="AB1128" s="432">
        <v>0</v>
      </c>
      <c r="AC1128" s="432">
        <v>0</v>
      </c>
      <c r="AD1128" s="385">
        <f>AB1128/T1128</f>
      </c>
      <c r="AE1128" s="378">
        <f>(W1128-AC1128)/(F1128+500)</f>
      </c>
      <c r="AF1128" s="378" t="s">
        <v>387</v>
      </c>
    </row>
    <row r="1129">
      <c r="A1129" s="419"/>
      <c r="B1129" s="407"/>
      <c r="C1129" s="420"/>
      <c r="D1129" s="379" t="s">
        <v>372</v>
      </c>
      <c r="E1129" s="382">
        <v>763.65</v>
      </c>
      <c r="F1129" s="381"/>
      <c r="G1129" s="382">
        <v>8363</v>
      </c>
      <c r="H1129" s="382">
        <v>316</v>
      </c>
      <c r="I1129" s="383">
        <f t="shared" si="158"/>
      </c>
      <c r="J1129" s="368">
        <f t="shared" si="325"/>
      </c>
      <c r="K1129" s="382">
        <v>10</v>
      </c>
      <c r="L1129" s="368">
        <f t="shared" si="577"/>
      </c>
      <c r="M1129" s="382">
        <v>0</v>
      </c>
      <c r="N1129" s="384">
        <f t="shared" si="381"/>
      </c>
      <c r="O1129" s="382">
        <v>0</v>
      </c>
      <c r="P1129" s="384">
        <f t="shared" si="1060"/>
      </c>
      <c r="Q1129" s="385"/>
      <c r="R1129" s="432"/>
      <c r="S1129" s="385"/>
      <c r="T1129" s="432"/>
      <c r="U1129" s="386"/>
      <c r="V1129" s="378"/>
      <c r="W1129" s="386"/>
      <c r="X1129" s="378"/>
      <c r="Y1129" s="385"/>
      <c r="Z1129" s="378"/>
      <c r="AA1129" s="378"/>
      <c r="AB1129" s="432"/>
      <c r="AC1129" s="432"/>
      <c r="AD1129" s="385"/>
      <c r="AE1129" s="378"/>
      <c r="AF1129" s="421" t="s">
        <v>433</v>
      </c>
    </row>
    <row r="1130">
      <c r="A1130" s="419"/>
      <c r="B1130" s="407" t="s">
        <v>392</v>
      </c>
      <c r="C1130" s="420" t="s">
        <v>391</v>
      </c>
      <c r="D1130" s="379" t="s">
        <v>370</v>
      </c>
      <c r="E1130" s="382">
        <v>123.9</v>
      </c>
      <c r="F1130" s="381">
        <f>E1130+E1131</f>
      </c>
      <c r="G1130" s="382">
        <v>610</v>
      </c>
      <c r="H1130" s="382">
        <v>61</v>
      </c>
      <c r="I1130" s="383">
        <f t="shared" si="158"/>
      </c>
      <c r="J1130" s="383">
        <f t="shared" ref="J1130:J1131" si="221">I1130/H1130</f>
      </c>
      <c r="K1130" s="382">
        <v>0</v>
      </c>
      <c r="L1130" s="368">
        <f t="shared" si="577"/>
      </c>
      <c r="M1130" s="382">
        <v>0</v>
      </c>
      <c r="N1130" s="384">
        <f t="shared" si="381"/>
      </c>
      <c r="O1130" s="382">
        <v>0</v>
      </c>
      <c r="P1130" s="384">
        <f t="shared" si="1060"/>
      </c>
      <c r="Q1130" s="385">
        <f>(M1130+M1131)/(O1130+O1131)</f>
      </c>
      <c r="R1130" s="432">
        <v>1</v>
      </c>
      <c r="S1130" s="385">
        <f>(O1130+O1131)/(K1130+K1131)</f>
      </c>
      <c r="T1130" s="432">
        <v>1</v>
      </c>
      <c r="U1130" s="386">
        <f>F1130/T1130</f>
      </c>
      <c r="V1130" s="378">
        <f>(F1130+500)/T1130</f>
      </c>
      <c r="W1130" s="436">
        <v>1092</v>
      </c>
      <c r="X1130" s="378">
        <f>W1130/T1130</f>
      </c>
      <c r="Y1130" s="385">
        <f>T1130/R1130</f>
      </c>
      <c r="Z1130" s="378">
        <f>W1130/F1130</f>
      </c>
      <c r="AA1130" s="378">
        <f>W1130/(F1130+500)</f>
      </c>
      <c r="AB1130" s="432">
        <v>1</v>
      </c>
      <c r="AC1130" s="432">
        <v>1092</v>
      </c>
      <c r="AD1130" s="385">
        <f>AB1130/T1130</f>
      </c>
      <c r="AE1130" s="378">
        <f>(W1130-AC1130)/(F1130+500)</f>
      </c>
      <c r="AF1130" s="378" t="s">
        <v>387</v>
      </c>
    </row>
    <row r="1131">
      <c r="A1131" s="419"/>
      <c r="B1131" s="407"/>
      <c r="C1131" s="420"/>
      <c r="D1131" s="379" t="s">
        <v>372</v>
      </c>
      <c r="E1131" s="382">
        <v>744.91</v>
      </c>
      <c r="F1131" s="381"/>
      <c r="G1131" s="382">
        <v>7439</v>
      </c>
      <c r="H1131" s="382">
        <v>338</v>
      </c>
      <c r="I1131" s="383">
        <f t="shared" si="158"/>
      </c>
      <c r="J1131" s="383">
        <f t="shared" si="221"/>
      </c>
      <c r="K1131" s="382">
        <v>8</v>
      </c>
      <c r="L1131" s="368">
        <f t="shared" si="577"/>
      </c>
      <c r="M1131" s="382">
        <v>1</v>
      </c>
      <c r="N1131" s="384">
        <f t="shared" si="381"/>
      </c>
      <c r="O1131" s="382">
        <v>0</v>
      </c>
      <c r="P1131" s="384">
        <f t="shared" si="1060"/>
      </c>
      <c r="Q1131" s="385"/>
      <c r="R1131" s="432"/>
      <c r="S1131" s="385"/>
      <c r="T1131" s="432"/>
      <c r="U1131" s="386"/>
      <c r="V1131" s="378"/>
      <c r="W1131" s="436"/>
      <c r="X1131" s="378"/>
      <c r="Y1131" s="385"/>
      <c r="Z1131" s="378"/>
      <c r="AA1131" s="378"/>
      <c r="AB1131" s="432"/>
      <c r="AC1131" s="432"/>
      <c r="AD1131" s="385"/>
      <c r="AE1131" s="378"/>
      <c r="AF1131" s="421" t="s">
        <v>433</v>
      </c>
    </row>
    <row r="1132">
      <c r="A1132" s="419"/>
      <c r="B1132" s="407" t="s">
        <v>393</v>
      </c>
      <c r="C1132" s="420" t="s">
        <v>391</v>
      </c>
      <c r="D1132" s="379" t="s">
        <v>370</v>
      </c>
      <c r="E1132" s="382">
        <v>93.63</v>
      </c>
      <c r="F1132" s="381">
        <f>E1132+E1133</f>
      </c>
      <c r="G1132" s="382">
        <v>729</v>
      </c>
      <c r="H1132" s="382">
        <v>67</v>
      </c>
      <c r="I1132" s="383">
        <f t="shared" si="158"/>
      </c>
      <c r="J1132" s="368">
        <f t="shared" ref="J1132:J1144" si="326">(E1132/G1132)*1000</f>
      </c>
      <c r="K1132" s="382">
        <v>0</v>
      </c>
      <c r="L1132" s="368">
        <f t="shared" si="577"/>
      </c>
      <c r="M1132" s="382">
        <v>0</v>
      </c>
      <c r="N1132" s="384">
        <f t="shared" si="381"/>
      </c>
      <c r="O1132" s="382">
        <v>0</v>
      </c>
      <c r="P1132" s="384">
        <f t="shared" si="1060"/>
      </c>
      <c r="Q1132" s="385">
        <f>(M1132+M1133)/(O1132+O1133)</f>
      </c>
      <c r="R1132" s="432">
        <v>3</v>
      </c>
      <c r="S1132" s="385">
        <f>(O1132+O1133)/(K1132+K1133)</f>
      </c>
      <c r="T1132" s="432">
        <v>1</v>
      </c>
      <c r="U1132" s="386">
        <f>F1132/T1132</f>
      </c>
      <c r="V1132" s="378">
        <f>(F1132+500)/T1132</f>
      </c>
      <c r="W1132" s="436">
        <v>2088</v>
      </c>
      <c r="X1132" s="378">
        <f>W1132/T1132</f>
      </c>
      <c r="Y1132" s="385">
        <f>T1132/R1132</f>
      </c>
      <c r="Z1132" s="378">
        <f>W1132/F1132</f>
      </c>
      <c r="AA1132" s="378">
        <f>W1132/(F1132+500)</f>
      </c>
      <c r="AB1132" s="432">
        <v>0</v>
      </c>
      <c r="AC1132" s="432">
        <v>0</v>
      </c>
      <c r="AD1132" s="385">
        <f>AB1132/T1132</f>
      </c>
      <c r="AE1132" s="378">
        <f>(W1132-AC1132)/(F1132+500)</f>
      </c>
      <c r="AF1132" s="378" t="s">
        <v>387</v>
      </c>
    </row>
    <row r="1133">
      <c r="A1133" s="419"/>
      <c r="B1133" s="407"/>
      <c r="C1133" s="420"/>
      <c r="D1133" s="379" t="s">
        <v>372</v>
      </c>
      <c r="E1133" s="382">
        <v>670.36</v>
      </c>
      <c r="F1133" s="381"/>
      <c r="G1133" s="382">
        <v>6811</v>
      </c>
      <c r="H1133" s="382">
        <v>272</v>
      </c>
      <c r="I1133" s="383">
        <f t="shared" si="158"/>
      </c>
      <c r="J1133" s="368">
        <f t="shared" si="326"/>
      </c>
      <c r="K1133" s="382">
        <v>11</v>
      </c>
      <c r="L1133" s="368">
        <f t="shared" si="577"/>
      </c>
      <c r="M1133" s="382">
        <v>1</v>
      </c>
      <c r="N1133" s="384">
        <f t="shared" si="381"/>
      </c>
      <c r="O1133" s="382">
        <v>0</v>
      </c>
      <c r="P1133" s="384">
        <f t="shared" si="1060"/>
      </c>
      <c r="Q1133" s="385"/>
      <c r="R1133" s="432"/>
      <c r="S1133" s="385"/>
      <c r="T1133" s="432"/>
      <c r="U1133" s="386"/>
      <c r="V1133" s="378"/>
      <c r="W1133" s="436"/>
      <c r="X1133" s="378"/>
      <c r="Y1133" s="385"/>
      <c r="Z1133" s="378"/>
      <c r="AA1133" s="378"/>
      <c r="AB1133" s="432"/>
      <c r="AC1133" s="432"/>
      <c r="AD1133" s="385"/>
      <c r="AE1133" s="378"/>
      <c r="AF1133" s="421" t="s">
        <v>433</v>
      </c>
    </row>
    <row r="1134">
      <c r="A1134" s="419"/>
      <c r="B1134" s="370" t="s">
        <v>378</v>
      </c>
      <c r="C1134" s="370"/>
      <c r="D1134" s="370"/>
      <c r="E1134" s="366">
        <f>SUM(E1124:E1133)</f>
      </c>
      <c r="F1134" s="366">
        <f>SUM(F1124:F1133)</f>
      </c>
      <c r="G1134" s="366">
        <f>SUM(G1124:G1133)</f>
      </c>
      <c r="H1134" s="366">
        <f>SUM(H1124:H1133)</f>
      </c>
      <c r="I1134" s="371">
        <f t="shared" si="158"/>
      </c>
      <c r="J1134" s="367">
        <f t="shared" si="326"/>
      </c>
      <c r="K1134" s="366">
        <f>SUM(K1124:K1133)</f>
      </c>
      <c r="L1134" s="367">
        <f t="shared" si="577"/>
      </c>
      <c r="M1134" s="366">
        <f>SUM(M1124:M1133)</f>
      </c>
      <c r="N1134" s="372">
        <f t="shared" si="381"/>
      </c>
      <c r="O1134" s="366">
        <f>SUM(O1124:O1133)</f>
      </c>
      <c r="P1134" s="372">
        <f t="shared" si="1060"/>
      </c>
      <c r="Q1134" s="373">
        <f>M1134/O1134</f>
      </c>
      <c r="R1134" s="366">
        <f>SUM(R1124:R1133)</f>
      </c>
      <c r="S1134" s="373">
        <f>(O1134+O1134)/(K1134+K1134)</f>
      </c>
      <c r="T1134" s="366">
        <f>SUM(T1124:T1133)</f>
      </c>
      <c r="U1134" s="374">
        <f t="shared" ref="U1134:U1135" si="108">F1134/T1134</f>
      </c>
      <c r="V1134" s="375">
        <f>(F1134+5*500)/T1134</f>
      </c>
      <c r="W1134" s="367">
        <f>SUM(W1124:W1133)</f>
      </c>
      <c r="X1134" s="376">
        <f t="shared" ref="X1134:X1135" si="742">W1134/T1134</f>
      </c>
      <c r="Y1134" s="373">
        <f t="shared" ref="Y1134:Y1135" si="876">T1134/R1134</f>
      </c>
      <c r="Z1134" s="375">
        <f t="shared" ref="Z1134:Z1135" si="1010">W1134/F1134</f>
      </c>
      <c r="AA1134" s="375">
        <f>W1134/(F1134+COUNT(W1124:W1133)*500)</f>
      </c>
      <c r="AB1134" s="366">
        <f>SUM(AB1124:AB1133)</f>
      </c>
      <c r="AC1134" s="366">
        <f>SUM(AC1124:AC1133)</f>
      </c>
      <c r="AD1134" s="373">
        <f t="shared" ref="AD1134:AD1135" si="527">AB1134/T1134</f>
      </c>
      <c r="AE1134" s="377">
        <f>(W1134-AC1134)/(F1134+COUNT(W1124:W1133)*500)</f>
      </c>
      <c r="AF1134" s="378"/>
    </row>
    <row r="1135">
      <c r="A1135" s="419"/>
      <c r="B1135" s="407" t="s">
        <v>394</v>
      </c>
      <c r="C1135" s="420" t="s">
        <v>396</v>
      </c>
      <c r="D1135" s="379" t="s">
        <v>370</v>
      </c>
      <c r="E1135" s="382">
        <v>92.46</v>
      </c>
      <c r="F1135" s="381">
        <f>E1135+E1136</f>
      </c>
      <c r="G1135" s="382">
        <v>741</v>
      </c>
      <c r="H1135" s="382">
        <v>53</v>
      </c>
      <c r="I1135" s="383">
        <f t="shared" si="158"/>
      </c>
      <c r="J1135" s="368">
        <f t="shared" si="326"/>
      </c>
      <c r="K1135" s="382">
        <v>1</v>
      </c>
      <c r="L1135" s="368">
        <f t="shared" si="577"/>
      </c>
      <c r="M1135" s="382">
        <v>0</v>
      </c>
      <c r="N1135" s="384">
        <f t="shared" si="381"/>
      </c>
      <c r="O1135" s="382">
        <v>0</v>
      </c>
      <c r="P1135" s="384">
        <f t="shared" si="1060"/>
      </c>
      <c r="Q1135" s="385">
        <f>(M1135+M1136)/(O1135+O1136)</f>
      </c>
      <c r="R1135" s="432">
        <v>3</v>
      </c>
      <c r="S1135" s="385">
        <f>(O1135+O1136)/(K1135+K1136)</f>
      </c>
      <c r="T1135" s="432">
        <v>1</v>
      </c>
      <c r="U1135" s="386">
        <f t="shared" si="108"/>
      </c>
      <c r="V1135" s="378">
        <f>(F1135+500)/T1135</f>
      </c>
      <c r="W1135" s="436">
        <v>1344</v>
      </c>
      <c r="X1135" s="378">
        <f t="shared" si="742"/>
      </c>
      <c r="Y1135" s="385">
        <f t="shared" si="876"/>
      </c>
      <c r="Z1135" s="378">
        <f t="shared" si="1010"/>
      </c>
      <c r="AA1135" s="378">
        <f>W1135/(F1135+500)</f>
      </c>
      <c r="AB1135" s="432">
        <v>0</v>
      </c>
      <c r="AC1135" s="432">
        <v>0</v>
      </c>
      <c r="AD1135" s="385">
        <f t="shared" si="527"/>
      </c>
      <c r="AE1135" s="378">
        <f>(W1135-AC1135)/(F1135+500)</f>
      </c>
      <c r="AF1135" s="378" t="s">
        <v>387</v>
      </c>
    </row>
    <row r="1136">
      <c r="A1136" s="419"/>
      <c r="B1136" s="407"/>
      <c r="C1136" s="408"/>
      <c r="D1136" s="379" t="s">
        <v>372</v>
      </c>
      <c r="E1136" s="382">
        <v>872.48</v>
      </c>
      <c r="F1136" s="381"/>
      <c r="G1136" s="382">
        <v>8347</v>
      </c>
      <c r="H1136" s="382">
        <v>343</v>
      </c>
      <c r="I1136" s="383">
        <f t="shared" si="158"/>
      </c>
      <c r="J1136" s="368">
        <f t="shared" si="326"/>
      </c>
      <c r="K1136" s="382">
        <v>17</v>
      </c>
      <c r="L1136" s="368">
        <f t="shared" si="577"/>
      </c>
      <c r="M1136" s="382">
        <v>2</v>
      </c>
      <c r="N1136" s="384">
        <f t="shared" si="381"/>
      </c>
      <c r="O1136" s="382">
        <v>0</v>
      </c>
      <c r="P1136" s="384">
        <f t="shared" si="1060"/>
      </c>
      <c r="Q1136" s="385"/>
      <c r="R1136" s="432"/>
      <c r="S1136" s="385"/>
      <c r="T1136" s="432"/>
      <c r="U1136" s="386"/>
      <c r="V1136" s="378"/>
      <c r="W1136" s="436"/>
      <c r="X1136" s="378"/>
      <c r="Y1136" s="385"/>
      <c r="Z1136" s="378"/>
      <c r="AA1136" s="378"/>
      <c r="AB1136" s="432"/>
      <c r="AC1136" s="432"/>
      <c r="AD1136" s="385"/>
      <c r="AE1136" s="378"/>
      <c r="AF1136" s="421" t="s">
        <v>433</v>
      </c>
    </row>
    <row r="1137">
      <c r="A1137" s="419"/>
      <c r="B1137" s="407" t="s">
        <v>395</v>
      </c>
      <c r="C1137" s="420" t="s">
        <v>396</v>
      </c>
      <c r="D1137" s="379" t="s">
        <v>370</v>
      </c>
      <c r="E1137" s="382">
        <v>125.77</v>
      </c>
      <c r="F1137" s="381">
        <f>E1137+E1138</f>
      </c>
      <c r="G1137" s="382">
        <v>1121</v>
      </c>
      <c r="H1137" s="382">
        <v>118</v>
      </c>
      <c r="I1137" s="383">
        <f t="shared" si="158"/>
      </c>
      <c r="J1137" s="368">
        <f t="shared" si="326"/>
      </c>
      <c r="K1137" s="382">
        <v>2</v>
      </c>
      <c r="L1137" s="368">
        <f t="shared" si="577"/>
      </c>
      <c r="M1137" s="382">
        <v>0</v>
      </c>
      <c r="N1137" s="384">
        <f t="shared" si="381"/>
      </c>
      <c r="O1137" s="382">
        <v>0</v>
      </c>
      <c r="P1137" s="384">
        <f t="shared" si="1060"/>
      </c>
      <c r="Q1137" s="385">
        <f>(M1137+M1138)/(O1137+O1138)</f>
      </c>
      <c r="R1137" s="432">
        <v>3</v>
      </c>
      <c r="S1137" s="385">
        <f>(O1137+O1138)/(K1137+K1138)</f>
      </c>
      <c r="T1137" s="432">
        <v>3</v>
      </c>
      <c r="U1137" s="386">
        <f>F1137/T1137</f>
      </c>
      <c r="V1137" s="378">
        <f>(F1137+500)/T1137</f>
      </c>
      <c r="W1137" s="436">
        <v>2160</v>
      </c>
      <c r="X1137" s="378">
        <f>W1137/T1137</f>
      </c>
      <c r="Y1137" s="385">
        <f>T1137/R1137</f>
      </c>
      <c r="Z1137" s="378">
        <f>W1137/F1137</f>
      </c>
      <c r="AA1137" s="378">
        <f>W1137/(F1137+500)</f>
      </c>
      <c r="AB1137" s="432">
        <v>1</v>
      </c>
      <c r="AC1137" s="432">
        <v>372</v>
      </c>
      <c r="AD1137" s="385">
        <f>AB1137/T1137</f>
      </c>
      <c r="AE1137" s="378">
        <f>(W1137-AC1137)/(F1137+500)</f>
      </c>
      <c r="AF1137" s="378" t="s">
        <v>387</v>
      </c>
    </row>
    <row r="1138">
      <c r="A1138" s="419"/>
      <c r="B1138" s="407"/>
      <c r="C1138" s="420"/>
      <c r="D1138" s="379" t="s">
        <v>372</v>
      </c>
      <c r="E1138" s="382">
        <v>1429.65</v>
      </c>
      <c r="F1138" s="381"/>
      <c r="G1138" s="382">
        <v>14637</v>
      </c>
      <c r="H1138" s="382">
        <v>520</v>
      </c>
      <c r="I1138" s="383">
        <f t="shared" si="158"/>
      </c>
      <c r="J1138" s="368">
        <f t="shared" si="326"/>
      </c>
      <c r="K1138" s="382">
        <v>22</v>
      </c>
      <c r="L1138" s="368">
        <f t="shared" si="577"/>
      </c>
      <c r="M1138" s="382">
        <v>2</v>
      </c>
      <c r="N1138" s="384">
        <f t="shared" si="381"/>
      </c>
      <c r="O1138" s="382">
        <v>0</v>
      </c>
      <c r="P1138" s="384">
        <f t="shared" si="1060"/>
      </c>
      <c r="Q1138" s="385"/>
      <c r="R1138" s="432"/>
      <c r="S1138" s="385"/>
      <c r="T1138" s="432"/>
      <c r="U1138" s="386"/>
      <c r="V1138" s="378"/>
      <c r="W1138" s="436"/>
      <c r="X1138" s="378"/>
      <c r="Y1138" s="385"/>
      <c r="Z1138" s="378"/>
      <c r="AA1138" s="378"/>
      <c r="AB1138" s="432"/>
      <c r="AC1138" s="432"/>
      <c r="AD1138" s="385"/>
      <c r="AE1138" s="378"/>
      <c r="AF1138" s="421" t="s">
        <v>433</v>
      </c>
    </row>
    <row r="1139">
      <c r="A1139" s="419"/>
      <c r="B1139" s="407" t="s">
        <v>397</v>
      </c>
      <c r="C1139" s="420" t="s">
        <v>396</v>
      </c>
      <c r="D1139" s="379" t="s">
        <v>370</v>
      </c>
      <c r="E1139" s="382">
        <v>189.93</v>
      </c>
      <c r="F1139" s="381">
        <f>E1139+E1140</f>
      </c>
      <c r="G1139" s="382">
        <v>1619</v>
      </c>
      <c r="H1139" s="382">
        <v>205</v>
      </c>
      <c r="I1139" s="383">
        <f t="shared" si="158"/>
      </c>
      <c r="J1139" s="368">
        <f t="shared" si="326"/>
      </c>
      <c r="K1139" s="382">
        <v>5</v>
      </c>
      <c r="L1139" s="368">
        <f t="shared" si="577"/>
      </c>
      <c r="M1139" s="382">
        <v>0</v>
      </c>
      <c r="N1139" s="384">
        <f t="shared" si="381"/>
      </c>
      <c r="O1139" s="382">
        <v>0</v>
      </c>
      <c r="P1139" s="384">
        <f t="shared" si="1060"/>
      </c>
      <c r="Q1139" s="385">
        <f>(M1139+M1140)/(O1139+O1140)</f>
      </c>
      <c r="R1139" s="432">
        <v>8</v>
      </c>
      <c r="S1139" s="385">
        <f>(O1139+O1140)/(K1139+K1140)</f>
      </c>
      <c r="T1139" s="432">
        <v>3</v>
      </c>
      <c r="U1139" s="386">
        <f>F1139/T1139</f>
      </c>
      <c r="V1139" s="378">
        <f>(F1139+500)/T1139</f>
      </c>
      <c r="W1139" s="436">
        <v>3579.5999999999985</v>
      </c>
      <c r="X1139" s="378">
        <f>W1139/T1139</f>
      </c>
      <c r="Y1139" s="385">
        <f>T1139/R1139</f>
      </c>
      <c r="Z1139" s="378">
        <f>W1139/F1139</f>
      </c>
      <c r="AA1139" s="378">
        <f>W1139/(F1139+500)</f>
      </c>
      <c r="AB1139" s="432">
        <v>1</v>
      </c>
      <c r="AC1139" s="432">
        <v>1344</v>
      </c>
      <c r="AD1139" s="385">
        <f>AB1139/T1139</f>
      </c>
      <c r="AE1139" s="378">
        <f>(W1139-AC1139)/(F1139+500)</f>
      </c>
      <c r="AF1139" s="378" t="s">
        <v>387</v>
      </c>
    </row>
    <row r="1140">
      <c r="A1140" s="419"/>
      <c r="B1140" s="407"/>
      <c r="C1140" s="420"/>
      <c r="D1140" s="379" t="s">
        <v>372</v>
      </c>
      <c r="E1140" s="382">
        <v>2048.11</v>
      </c>
      <c r="F1140" s="381"/>
      <c r="G1140" s="382">
        <v>22050</v>
      </c>
      <c r="H1140" s="382">
        <v>858</v>
      </c>
      <c r="I1140" s="383">
        <f t="shared" si="158"/>
      </c>
      <c r="J1140" s="368">
        <f t="shared" si="326"/>
      </c>
      <c r="K1140" s="382">
        <v>47</v>
      </c>
      <c r="L1140" s="368">
        <f t="shared" si="577"/>
      </c>
      <c r="M1140" s="382">
        <v>1</v>
      </c>
      <c r="N1140" s="384">
        <f t="shared" si="381"/>
      </c>
      <c r="O1140" s="382">
        <v>0</v>
      </c>
      <c r="P1140" s="384">
        <f t="shared" si="1060"/>
      </c>
      <c r="Q1140" s="385"/>
      <c r="R1140" s="432"/>
      <c r="S1140" s="385"/>
      <c r="T1140" s="432"/>
      <c r="U1140" s="386"/>
      <c r="V1140" s="378"/>
      <c r="W1140" s="436"/>
      <c r="X1140" s="378"/>
      <c r="Y1140" s="385"/>
      <c r="Z1140" s="378"/>
      <c r="AA1140" s="378"/>
      <c r="AB1140" s="432"/>
      <c r="AC1140" s="432"/>
      <c r="AD1140" s="385"/>
      <c r="AE1140" s="378"/>
      <c r="AF1140" s="421" t="s">
        <v>433</v>
      </c>
    </row>
    <row r="1141">
      <c r="A1141" s="419"/>
      <c r="B1141" s="407" t="s">
        <v>398</v>
      </c>
      <c r="C1141" s="420" t="s">
        <v>396</v>
      </c>
      <c r="D1141" s="379" t="s">
        <v>370</v>
      </c>
      <c r="E1141" s="382">
        <v>234.36</v>
      </c>
      <c r="F1141" s="381">
        <f>E1141+E1142</f>
      </c>
      <c r="G1141" s="382">
        <v>1711</v>
      </c>
      <c r="H1141" s="382">
        <v>341</v>
      </c>
      <c r="I1141" s="383">
        <f t="shared" si="158"/>
      </c>
      <c r="J1141" s="368">
        <f t="shared" si="326"/>
      </c>
      <c r="K1141" s="382">
        <v>5</v>
      </c>
      <c r="L1141" s="368">
        <f t="shared" si="577"/>
      </c>
      <c r="M1141" s="382">
        <v>0</v>
      </c>
      <c r="N1141" s="384">
        <f t="shared" si="381"/>
      </c>
      <c r="O1141" s="382">
        <v>0</v>
      </c>
      <c r="P1141" s="384">
        <f t="shared" si="1060"/>
      </c>
      <c r="Q1141" s="385">
        <f>(M1141+M1142)/(O1141+O1142)</f>
      </c>
      <c r="R1141" s="432">
        <v>8</v>
      </c>
      <c r="S1141" s="385">
        <f>(O1141+O1142)/(K1141+K1142)</f>
      </c>
      <c r="T1141" s="432">
        <v>4</v>
      </c>
      <c r="U1141" s="386">
        <f>F1141/T1141</f>
      </c>
      <c r="V1141" s="378">
        <f>(F1141+500)/T1141</f>
      </c>
      <c r="W1141" s="436">
        <v>4191.199999999997</v>
      </c>
      <c r="X1141" s="378">
        <f>W1141/T1141</f>
      </c>
      <c r="Y1141" s="385">
        <f>T1141/R1141</f>
      </c>
      <c r="Z1141" s="378">
        <f>W1141/F1141</f>
      </c>
      <c r="AA1141" s="378">
        <f>W1141/(F1141+500)</f>
      </c>
      <c r="AB1141" s="432">
        <v>1</v>
      </c>
      <c r="AC1141" s="432">
        <v>380</v>
      </c>
      <c r="AD1141" s="385">
        <f>AB1141/T1141</f>
      </c>
      <c r="AE1141" s="378">
        <f>(W1141-AC1141)/(F1141+500)</f>
      </c>
      <c r="AF1141" s="378" t="s">
        <v>387</v>
      </c>
    </row>
    <row r="1142">
      <c r="A1142" s="419"/>
      <c r="B1142" s="407"/>
      <c r="C1142" s="420"/>
      <c r="D1142" s="379" t="s">
        <v>372</v>
      </c>
      <c r="E1142" s="382">
        <v>2166.87</v>
      </c>
      <c r="F1142" s="381"/>
      <c r="G1142" s="382">
        <v>23453</v>
      </c>
      <c r="H1142" s="382">
        <v>1602</v>
      </c>
      <c r="I1142" s="383">
        <f t="shared" si="158"/>
      </c>
      <c r="J1142" s="368">
        <f t="shared" si="326"/>
      </c>
      <c r="K1142" s="382">
        <v>58</v>
      </c>
      <c r="L1142" s="368">
        <f t="shared" si="577"/>
      </c>
      <c r="M1142" s="382">
        <v>4</v>
      </c>
      <c r="N1142" s="384">
        <f t="shared" si="381"/>
      </c>
      <c r="O1142" s="382">
        <v>0</v>
      </c>
      <c r="P1142" s="384">
        <f t="shared" si="1060"/>
      </c>
      <c r="Q1142" s="385"/>
      <c r="R1142" s="432"/>
      <c r="S1142" s="385"/>
      <c r="T1142" s="432"/>
      <c r="U1142" s="386"/>
      <c r="V1142" s="378"/>
      <c r="W1142" s="436"/>
      <c r="X1142" s="378"/>
      <c r="Y1142" s="385"/>
      <c r="Z1142" s="378"/>
      <c r="AA1142" s="378"/>
      <c r="AB1142" s="432"/>
      <c r="AC1142" s="432"/>
      <c r="AD1142" s="385"/>
      <c r="AE1142" s="378"/>
      <c r="AF1142" s="421" t="s">
        <v>433</v>
      </c>
    </row>
    <row r="1143">
      <c r="A1143" s="419"/>
      <c r="B1143" s="407" t="s">
        <v>399</v>
      </c>
      <c r="C1143" s="420" t="s">
        <v>396</v>
      </c>
      <c r="D1143" s="379" t="s">
        <v>370</v>
      </c>
      <c r="E1143" s="382">
        <v>107.04</v>
      </c>
      <c r="F1143" s="381">
        <f>E1143+E1144</f>
      </c>
      <c r="G1143" s="382">
        <v>667</v>
      </c>
      <c r="H1143" s="382">
        <v>157</v>
      </c>
      <c r="I1143" s="383">
        <f t="shared" si="158"/>
      </c>
      <c r="J1143" s="368">
        <f t="shared" si="326"/>
      </c>
      <c r="K1143" s="382">
        <v>1</v>
      </c>
      <c r="L1143" s="368">
        <f t="shared" si="577"/>
      </c>
      <c r="M1143" s="382">
        <v>0</v>
      </c>
      <c r="N1143" s="384">
        <f t="shared" si="381"/>
      </c>
      <c r="O1143" s="382">
        <v>0</v>
      </c>
      <c r="P1143" s="384">
        <f t="shared" si="1060"/>
      </c>
      <c r="Q1143" s="385">
        <f>(M1143+M1144)/(O1143+O1144)</f>
      </c>
      <c r="R1143" s="432">
        <v>3</v>
      </c>
      <c r="S1143" s="385">
        <f>(O1143+O1144)/(K1143+K1144)</f>
      </c>
      <c r="T1143" s="432">
        <v>3</v>
      </c>
      <c r="U1143" s="386">
        <f>F1143/T1143</f>
      </c>
      <c r="V1143" s="378">
        <f>(F1143+500)/T1143</f>
      </c>
      <c r="W1143" s="386">
        <v>5376</v>
      </c>
      <c r="X1143" s="378">
        <f>W1143/T1143</f>
      </c>
      <c r="Y1143" s="385">
        <f>T1143/R1143</f>
      </c>
      <c r="Z1143" s="378">
        <f>W1143/F1143</f>
      </c>
      <c r="AA1143" s="378">
        <f>W1143/(F1143+500)</f>
      </c>
      <c r="AB1143" s="432">
        <v>1</v>
      </c>
      <c r="AC1143" s="432">
        <v>1092</v>
      </c>
      <c r="AD1143" s="385">
        <f>AB1143/T1143</f>
      </c>
      <c r="AE1143" s="378">
        <f>(W1143-AC1143)/(F1143+500)</f>
      </c>
      <c r="AF1143" s="378" t="s">
        <v>387</v>
      </c>
    </row>
    <row r="1144">
      <c r="A1144" s="419"/>
      <c r="B1144" s="407"/>
      <c r="C1144" s="420"/>
      <c r="D1144" s="379" t="s">
        <v>372</v>
      </c>
      <c r="E1144" s="382">
        <v>934.21</v>
      </c>
      <c r="F1144" s="381"/>
      <c r="G1144" s="382">
        <v>9056</v>
      </c>
      <c r="H1144" s="382">
        <v>688</v>
      </c>
      <c r="I1144" s="383">
        <f t="shared" si="158"/>
      </c>
      <c r="J1144" s="368">
        <f t="shared" si="326"/>
      </c>
      <c r="K1144" s="382">
        <v>18</v>
      </c>
      <c r="L1144" s="368">
        <f t="shared" si="577"/>
      </c>
      <c r="M1144" s="382">
        <v>3</v>
      </c>
      <c r="N1144" s="384">
        <f t="shared" si="381"/>
      </c>
      <c r="O1144" s="382">
        <v>0</v>
      </c>
      <c r="P1144" s="384">
        <f t="shared" si="1060"/>
      </c>
      <c r="Q1144" s="385"/>
      <c r="R1144" s="432"/>
      <c r="S1144" s="385"/>
      <c r="T1144" s="432"/>
      <c r="U1144" s="386"/>
      <c r="V1144" s="378"/>
      <c r="W1144" s="386"/>
      <c r="X1144" s="378"/>
      <c r="Y1144" s="385"/>
      <c r="Z1144" s="378"/>
      <c r="AA1144" s="378"/>
      <c r="AB1144" s="432"/>
      <c r="AC1144" s="432"/>
      <c r="AD1144" s="385"/>
      <c r="AE1144" s="378"/>
      <c r="AF1144" s="421" t="s">
        <v>433</v>
      </c>
    </row>
    <row r="1145">
      <c r="A1145" s="419"/>
      <c r="B1145" s="370" t="s">
        <v>378</v>
      </c>
      <c r="C1145" s="370"/>
      <c r="D1145" s="370"/>
      <c r="E1145" s="366">
        <f>SUM(E1135:E1144)</f>
      </c>
      <c r="F1145" s="366">
        <f>SUM(F1135:F1144)</f>
      </c>
      <c r="G1145" s="366">
        <f>SUM(G1135:G1144)</f>
      </c>
      <c r="H1145" s="366">
        <f>SUM(H1135:H1144)</f>
      </c>
      <c r="I1145" s="371">
        <f t="shared" si="158"/>
      </c>
      <c r="J1145" s="367">
        <f>SUM(J1135:J1144)</f>
      </c>
      <c r="K1145" s="366">
        <f>SUM(K1135:K1144)</f>
      </c>
      <c r="L1145" s="367">
        <f t="shared" si="577"/>
      </c>
      <c r="M1145" s="366">
        <f>SUM(M1135:M1144)</f>
      </c>
      <c r="N1145" s="372">
        <f t="shared" si="381"/>
      </c>
      <c r="O1145" s="366">
        <f>SUM(O1135:O1144)</f>
      </c>
      <c r="P1145" s="372">
        <f t="shared" si="1060"/>
      </c>
      <c r="Q1145" s="373">
        <f t="shared" ref="Q1145:Q1146" si="412">M1145/O1145</f>
      </c>
      <c r="R1145" s="366">
        <f>SUM(R1135:R1144)</f>
      </c>
      <c r="S1145" s="373">
        <f t="shared" ref="S1145:S1146" si="1091">(O1145+O1145)/(K1145+K1145)</f>
      </c>
      <c r="T1145" s="366">
        <f>SUM(T1135:T1144)</f>
      </c>
      <c r="U1145" s="374">
        <f t="shared" ref="U1145:U1146" si="109">F1145/T1145</f>
      </c>
      <c r="V1145" s="375">
        <f>(F1145+5*500)/T1145</f>
      </c>
      <c r="W1145" s="367">
        <f>SUM(W1135:W1144)</f>
      </c>
      <c r="X1145" s="376">
        <f t="shared" ref="X1145:X1146" si="743">W1145/T1145</f>
      </c>
      <c r="Y1145" s="373">
        <f t="shared" ref="Y1145:Y1146" si="877">T1145/R1145</f>
      </c>
      <c r="Z1145" s="375">
        <f t="shared" ref="Z1145:Z1146" si="1011">W1145/F1145</f>
      </c>
      <c r="AA1145" s="375">
        <f>W1145/(F1145+COUNT(W1135:W1144)*500)</f>
      </c>
      <c r="AB1145" s="366">
        <f>SUM(AB1135:AB1144)</f>
      </c>
      <c r="AC1145" s="366">
        <f>SUM(AC1135:AC1144)</f>
      </c>
      <c r="AD1145" s="373">
        <f t="shared" ref="AD1145:AD1146" si="528">AB1145/T1145</f>
      </c>
      <c r="AE1145" s="377">
        <f>(W1145-AC1145)/(F1145+COUNT(W1135:W1144)*500)</f>
      </c>
      <c r="AF1145" s="378"/>
    </row>
    <row r="1146">
      <c r="A1146" s="419"/>
      <c r="B1146" s="411" t="s">
        <v>400</v>
      </c>
      <c r="C1146" s="411"/>
      <c r="D1146" s="411"/>
      <c r="E1146" s="418">
        <f>SUM(E1112)+E1123+E1134+E1145</f>
      </c>
      <c r="F1146" s="418">
        <f>SUM(F1112)+F1123+F1134+F1145</f>
      </c>
      <c r="G1146" s="418">
        <f>SUM(G1112)+G1123+G1134+G1145</f>
      </c>
      <c r="H1146" s="418">
        <f>SUM(H1112)+H1123+H1134+H1145</f>
      </c>
      <c r="I1146" s="413">
        <f t="shared" si="158"/>
      </c>
      <c r="J1146" s="414">
        <f>(E1146/G1146)*1000</f>
      </c>
      <c r="K1146" s="437">
        <f>SUM(K1112)+K1123+K1134+K1145</f>
      </c>
      <c r="L1146" s="414">
        <f t="shared" si="577"/>
      </c>
      <c r="M1146" s="437">
        <f>SUM(M1112)+M1123+M1134+M1145</f>
      </c>
      <c r="N1146" s="415">
        <f t="shared" si="381"/>
      </c>
      <c r="O1146" s="437">
        <f>SUM(O1112)+O1123+O1134+O1145</f>
      </c>
      <c r="P1146" s="415">
        <f t="shared" si="1060"/>
      </c>
      <c r="Q1146" s="416">
        <f t="shared" si="412"/>
      </c>
      <c r="R1146" s="437">
        <f>SUM(R1112)+R1123+R1134+R1145</f>
      </c>
      <c r="S1146" s="416">
        <f t="shared" si="1091"/>
      </c>
      <c r="T1146" s="437">
        <f>SUM(T1112)+T1123+T1134+T1145</f>
      </c>
      <c r="U1146" s="417">
        <f t="shared" si="109"/>
      </c>
      <c r="V1146" s="418">
        <f>(F1146+4*500)/T1146</f>
      </c>
      <c r="W1146" s="417">
        <f>SUM(W1112)+W1123+W1134+W1145</f>
      </c>
      <c r="X1146" s="418">
        <f t="shared" si="743"/>
      </c>
      <c r="Y1146" s="416">
        <f t="shared" si="877"/>
      </c>
      <c r="Z1146" s="418">
        <f t="shared" si="1011"/>
      </c>
      <c r="AA1146" s="418">
        <f>W1146/(F1146+COUNT(W1102:W1111,W1113:W1122,W1124:W1133,W1135:W1144)*500)</f>
      </c>
      <c r="AB1146" s="437">
        <f>SUM(AB1112)+AB1123+AB1134+AB1145</f>
      </c>
      <c r="AC1146" s="437">
        <f>SUM(AC1112)+AC1123+AC1134+AC1145</f>
      </c>
      <c r="AD1146" s="416">
        <f t="shared" si="528"/>
      </c>
      <c r="AE1146" s="418">
        <f>(W1146-AC1146)/(F1146+COUNT(,W1102:W1111,W1113:W1118,W1124:W1131,W1135:W1144)*500)</f>
      </c>
      <c r="AF1146" s="378"/>
    </row>
    <row customHeight="true" ht="22.975730630536244" r="1147">
      <c r="A1147" s="424" t="s">
        <v>335</v>
      </c>
      <c r="B1147" s="424" t="s">
        <v>336</v>
      </c>
      <c r="C1147" s="424" t="s">
        <v>337</v>
      </c>
      <c r="D1147" s="424" t="s">
        <v>338</v>
      </c>
      <c r="E1147" s="424" t="s">
        <v>339</v>
      </c>
      <c r="F1147" s="424" t="s">
        <v>340</v>
      </c>
      <c r="G1147" s="424" t="s">
        <v>341</v>
      </c>
      <c r="H1147" s="424" t="s">
        <v>342</v>
      </c>
      <c r="I1147" s="425" t="s">
        <v>343</v>
      </c>
      <c r="J1147" s="426" t="s">
        <v>344</v>
      </c>
      <c r="K1147" s="424" t="s">
        <v>345</v>
      </c>
      <c r="L1147" s="426" t="s">
        <v>346</v>
      </c>
      <c r="M1147" s="424" t="s">
        <v>347</v>
      </c>
      <c r="N1147" s="427" t="s">
        <v>348</v>
      </c>
      <c r="O1147" s="424" t="s">
        <v>349</v>
      </c>
      <c r="P1147" s="427" t="s">
        <v>350</v>
      </c>
      <c r="Q1147" s="425" t="s">
        <v>351</v>
      </c>
      <c r="R1147" s="428" t="s">
        <v>352</v>
      </c>
      <c r="S1147" s="429" t="s">
        <v>353</v>
      </c>
      <c r="T1147" s="428" t="s">
        <v>354</v>
      </c>
      <c r="U1147" s="430" t="s">
        <v>355</v>
      </c>
      <c r="V1147" s="431" t="s">
        <v>356</v>
      </c>
      <c r="W1147" s="430" t="s">
        <v>357</v>
      </c>
      <c r="X1147" s="431" t="s">
        <v>358</v>
      </c>
      <c r="Y1147" s="429" t="s">
        <v>359</v>
      </c>
      <c r="Z1147" s="431" t="s">
        <v>360</v>
      </c>
      <c r="AA1147" s="431" t="s">
        <v>361</v>
      </c>
      <c r="AB1147" s="431" t="s">
        <v>362</v>
      </c>
      <c r="AC1147" s="428" t="s">
        <v>363</v>
      </c>
      <c r="AD1147" s="429" t="s">
        <v>364</v>
      </c>
      <c r="AE1147" s="431" t="s">
        <v>365</v>
      </c>
      <c r="AF1147" s="431" t="s">
        <v>366</v>
      </c>
    </row>
    <row customHeight="true" ht="25.640129723506973" r="1148">
      <c r="A1148" s="419" t="s">
        <v>435</v>
      </c>
      <c r="B1148" s="407" t="s">
        <v>413</v>
      </c>
      <c r="C1148" s="408" t="s">
        <v>420</v>
      </c>
      <c r="D1148" s="379" t="s">
        <v>370</v>
      </c>
      <c r="E1148" s="382">
        <v>22.96</v>
      </c>
      <c r="F1148" s="381">
        <f>E1148+E1149</f>
      </c>
      <c r="G1148" s="382">
        <v>198</v>
      </c>
      <c r="H1148" s="382">
        <v>17</v>
      </c>
      <c r="I1148" s="383">
        <f t="shared" ref="I1148:I1192" si="159">H1148/G1148</f>
      </c>
      <c r="J1148" s="368">
        <f t="shared" ref="J1148:J1151" si="327">(E1148/G1148)*1000</f>
      </c>
      <c r="K1148" s="382">
        <v>0</v>
      </c>
      <c r="L1148" s="368">
        <f t="shared" ref="L1148:L1192" si="578">E1148/K1148</f>
      </c>
      <c r="M1148" s="382">
        <v>0</v>
      </c>
      <c r="N1148" s="384">
        <f t="shared" ref="N1148:N1192" si="382">E1148/M1148</f>
      </c>
      <c r="O1148" s="382">
        <v>0</v>
      </c>
      <c r="P1148" s="384">
        <f t="shared" ref="P1148:P1192" si="1061">E1148/O1148</f>
      </c>
      <c r="Q1148" s="385">
        <f>(M1148+M1149)/(O1148+O1149)</f>
      </c>
      <c r="R1148" s="432">
        <v>1</v>
      </c>
      <c r="S1148" s="385">
        <f>(O1148+O1149)/(K1148+K1149)</f>
      </c>
      <c r="T1148" s="432">
        <v>1</v>
      </c>
      <c r="U1148" s="386">
        <f>F1148/T1148</f>
      </c>
      <c r="V1148" s="378">
        <f>(F1148+500)/T1148</f>
      </c>
      <c r="W1148" s="436">
        <v>360</v>
      </c>
      <c r="X1148" s="378">
        <f>W1148/T1148</f>
      </c>
      <c r="Y1148" s="385">
        <f>T1148/R1148</f>
      </c>
      <c r="Z1148" s="378">
        <f>W1148/F1148</f>
      </c>
      <c r="AA1148" s="378">
        <f>W1148/(F1148+500)</f>
      </c>
      <c r="AB1148" s="432">
        <v>0</v>
      </c>
      <c r="AC1148" s="432">
        <v>0</v>
      </c>
      <c r="AD1148" s="385">
        <f>AB1148/T1148</f>
      </c>
      <c r="AE1148" s="378">
        <f>(W1148-AC1148)/(F1148+500)</f>
      </c>
      <c r="AF1148" s="378" t="s">
        <v>371</v>
      </c>
    </row>
    <row r="1149">
      <c r="A1149" s="419"/>
      <c r="B1149" s="407"/>
      <c r="C1149" s="408"/>
      <c r="D1149" s="379" t="s">
        <v>372</v>
      </c>
      <c r="E1149" s="382">
        <v>1193.97</v>
      </c>
      <c r="F1149" s="381"/>
      <c r="G1149" s="382">
        <v>11436</v>
      </c>
      <c r="H1149" s="382">
        <v>1286</v>
      </c>
      <c r="I1149" s="383">
        <f t="shared" si="159"/>
      </c>
      <c r="J1149" s="368">
        <f t="shared" si="327"/>
      </c>
      <c r="K1149" s="382">
        <v>24</v>
      </c>
      <c r="L1149" s="368">
        <f t="shared" si="578"/>
      </c>
      <c r="M1149" s="382">
        <v>0</v>
      </c>
      <c r="N1149" s="384">
        <f t="shared" si="382"/>
      </c>
      <c r="O1149" s="382">
        <v>0</v>
      </c>
      <c r="P1149" s="384">
        <f t="shared" si="1061"/>
      </c>
      <c r="Q1149" s="385"/>
      <c r="R1149" s="432"/>
      <c r="S1149" s="385"/>
      <c r="T1149" s="432"/>
      <c r="U1149" s="386"/>
      <c r="V1149" s="378"/>
      <c r="W1149" s="436"/>
      <c r="X1149" s="378"/>
      <c r="Y1149" s="385"/>
      <c r="Z1149" s="378"/>
      <c r="AA1149" s="378"/>
      <c r="AB1149" s="432"/>
      <c r="AC1149" s="432"/>
      <c r="AD1149" s="385"/>
      <c r="AE1149" s="378"/>
      <c r="AF1149" s="421" t="s">
        <v>403</v>
      </c>
    </row>
    <row r="1150">
      <c r="A1150" s="419"/>
      <c r="B1150" s="407" t="s">
        <v>414</v>
      </c>
      <c r="C1150" s="408" t="s">
        <v>420</v>
      </c>
      <c r="D1150" s="379" t="s">
        <v>370</v>
      </c>
      <c r="E1150" s="440">
        <v>66.08</v>
      </c>
      <c r="F1150" s="381">
        <f>E1150+E1151</f>
      </c>
      <c r="G1150" s="382">
        <v>851</v>
      </c>
      <c r="H1150" s="382">
        <v>213</v>
      </c>
      <c r="I1150" s="383">
        <f t="shared" si="159"/>
      </c>
      <c r="J1150" s="368">
        <f t="shared" si="327"/>
      </c>
      <c r="K1150" s="382">
        <v>1</v>
      </c>
      <c r="L1150" s="368">
        <f t="shared" si="578"/>
      </c>
      <c r="M1150" s="382">
        <v>0</v>
      </c>
      <c r="N1150" s="384">
        <f t="shared" si="382"/>
      </c>
      <c r="O1150" s="382">
        <v>0</v>
      </c>
      <c r="P1150" s="384">
        <f t="shared" si="1061"/>
      </c>
      <c r="Q1150" s="385">
        <f>(M1150+M1151)/(O1150+O1151)</f>
      </c>
      <c r="R1150" s="432">
        <v>13</v>
      </c>
      <c r="S1150" s="385">
        <f>(O1150+O1151)/(K1150+K1151)</f>
      </c>
      <c r="T1150" s="432">
        <v>4</v>
      </c>
      <c r="U1150" s="386">
        <f>F1150/T1150</f>
      </c>
      <c r="V1150" s="378">
        <f>(F1150+500)/T1150</f>
      </c>
      <c r="W1150" s="436">
        <v>7212</v>
      </c>
      <c r="X1150" s="378">
        <f>W1150/T1150</f>
      </c>
      <c r="Y1150" s="385">
        <f>T1150/R1150</f>
      </c>
      <c r="Z1150" s="378">
        <f>W1150/F1150</f>
      </c>
      <c r="AA1150" s="378">
        <f>W1150/(F1150+500)</f>
      </c>
      <c r="AB1150" s="432">
        <v>0</v>
      </c>
      <c r="AC1150" s="432">
        <v>0</v>
      </c>
      <c r="AD1150" s="385">
        <f>AB1150/T1150</f>
      </c>
      <c r="AE1150" s="378">
        <f>(W1150-AC1150)/(F1150+500)</f>
      </c>
      <c r="AF1150" s="378" t="s">
        <v>371</v>
      </c>
    </row>
    <row r="1151">
      <c r="A1151" s="419"/>
      <c r="B1151" s="407"/>
      <c r="C1151" s="408"/>
      <c r="D1151" s="379" t="s">
        <v>372</v>
      </c>
      <c r="E1151" s="440">
        <v>2331.81</v>
      </c>
      <c r="F1151" s="381"/>
      <c r="G1151" s="382">
        <v>18653</v>
      </c>
      <c r="H1151" s="382">
        <v>2119</v>
      </c>
      <c r="I1151" s="383">
        <f t="shared" si="159"/>
      </c>
      <c r="J1151" s="368">
        <f t="shared" si="327"/>
      </c>
      <c r="K1151" s="382">
        <v>33</v>
      </c>
      <c r="L1151" s="368">
        <f t="shared" si="578"/>
      </c>
      <c r="M1151" s="382">
        <v>5</v>
      </c>
      <c r="N1151" s="384">
        <f t="shared" si="382"/>
      </c>
      <c r="O1151" s="382">
        <v>0</v>
      </c>
      <c r="P1151" s="384">
        <f t="shared" si="1061"/>
      </c>
      <c r="Q1151" s="385"/>
      <c r="R1151" s="432"/>
      <c r="S1151" s="385"/>
      <c r="T1151" s="432"/>
      <c r="U1151" s="386"/>
      <c r="V1151" s="378"/>
      <c r="W1151" s="436"/>
      <c r="X1151" s="378"/>
      <c r="Y1151" s="385"/>
      <c r="Z1151" s="378"/>
      <c r="AA1151" s="378"/>
      <c r="AB1151" s="432"/>
      <c r="AC1151" s="432"/>
      <c r="AD1151" s="385"/>
      <c r="AE1151" s="378"/>
      <c r="AF1151" s="421" t="s">
        <v>403</v>
      </c>
    </row>
    <row r="1152">
      <c r="A1152" s="419"/>
      <c r="B1152" s="407" t="s">
        <v>375</v>
      </c>
      <c r="C1152" s="408" t="s">
        <v>420</v>
      </c>
      <c r="D1152" s="379" t="s">
        <v>370</v>
      </c>
      <c r="E1152" s="382">
        <v>113.44</v>
      </c>
      <c r="F1152" s="381">
        <f>E1152+E1153</f>
      </c>
      <c r="G1152" s="382">
        <v>1104</v>
      </c>
      <c r="H1152" s="382">
        <v>231</v>
      </c>
      <c r="I1152" s="383">
        <f t="shared" si="159"/>
      </c>
      <c r="J1152" s="383">
        <f t="shared" ref="J1152:J1155" si="222">I1152/H1152</f>
      </c>
      <c r="K1152" s="382">
        <v>3</v>
      </c>
      <c r="L1152" s="368">
        <f t="shared" si="578"/>
      </c>
      <c r="M1152" s="382">
        <v>0</v>
      </c>
      <c r="N1152" s="384">
        <f t="shared" si="382"/>
      </c>
      <c r="O1152" s="382">
        <v>0</v>
      </c>
      <c r="P1152" s="384">
        <f t="shared" si="1061"/>
      </c>
      <c r="Q1152" s="385">
        <f>(M1152+M1153)/(O1152+O1153)</f>
      </c>
      <c r="R1152" s="432">
        <v>5</v>
      </c>
      <c r="S1152" s="385">
        <f>(O1152+O1153)/(K1152+K1153)</f>
      </c>
      <c r="T1152" s="432">
        <v>1</v>
      </c>
      <c r="U1152" s="386">
        <f>F1152/T1152</f>
      </c>
      <c r="V1152" s="378">
        <f>(F1152+500)/T1152</f>
      </c>
      <c r="W1152" s="436">
        <v>1692</v>
      </c>
      <c r="X1152" s="378">
        <f>W1152/T1152</f>
      </c>
      <c r="Y1152" s="385">
        <f>T1152/R1152</f>
      </c>
      <c r="Z1152" s="378">
        <f>W1152/F1152</f>
      </c>
      <c r="AA1152" s="378">
        <f>W1152/(F1152+500)</f>
      </c>
      <c r="AB1152" s="432">
        <v>0</v>
      </c>
      <c r="AC1152" s="432">
        <v>0</v>
      </c>
      <c r="AD1152" s="385">
        <f>AB1152/T1152</f>
      </c>
      <c r="AE1152" s="378">
        <f>(W1152-AC1152)/(F1152+500)</f>
      </c>
      <c r="AF1152" s="378" t="s">
        <v>371</v>
      </c>
    </row>
    <row r="1153">
      <c r="A1153" s="419"/>
      <c r="B1153" s="407"/>
      <c r="C1153" s="408"/>
      <c r="D1153" s="379" t="s">
        <v>372</v>
      </c>
      <c r="E1153" s="382">
        <v>1716.72</v>
      </c>
      <c r="F1153" s="381"/>
      <c r="G1153" s="382">
        <v>15103</v>
      </c>
      <c r="H1153" s="382">
        <v>1245</v>
      </c>
      <c r="I1153" s="383">
        <f t="shared" si="159"/>
      </c>
      <c r="J1153" s="383">
        <f t="shared" si="222"/>
      </c>
      <c r="K1153" s="382">
        <v>24</v>
      </c>
      <c r="L1153" s="368">
        <f t="shared" si="578"/>
      </c>
      <c r="M1153" s="382">
        <v>1</v>
      </c>
      <c r="N1153" s="384">
        <f t="shared" si="382"/>
      </c>
      <c r="O1153" s="382">
        <v>0</v>
      </c>
      <c r="P1153" s="384">
        <f t="shared" si="1061"/>
      </c>
      <c r="Q1153" s="385"/>
      <c r="R1153" s="432"/>
      <c r="S1153" s="385"/>
      <c r="T1153" s="432"/>
      <c r="U1153" s="386"/>
      <c r="V1153" s="378"/>
      <c r="W1153" s="436"/>
      <c r="X1153" s="378"/>
      <c r="Y1153" s="385"/>
      <c r="Z1153" s="378"/>
      <c r="AA1153" s="378"/>
      <c r="AB1153" s="432"/>
      <c r="AC1153" s="432"/>
      <c r="AD1153" s="385"/>
      <c r="AE1153" s="378"/>
      <c r="AF1153" s="421" t="s">
        <v>403</v>
      </c>
    </row>
    <row r="1154">
      <c r="A1154" s="419"/>
      <c r="B1154" s="407" t="s">
        <v>376</v>
      </c>
      <c r="C1154" s="408" t="s">
        <v>420</v>
      </c>
      <c r="D1154" s="379" t="s">
        <v>370</v>
      </c>
      <c r="E1154" s="382">
        <v>92.63</v>
      </c>
      <c r="F1154" s="381">
        <f>E1154+E1155</f>
      </c>
      <c r="G1154" s="382">
        <v>1022</v>
      </c>
      <c r="H1154" s="382">
        <v>158</v>
      </c>
      <c r="I1154" s="383">
        <f t="shared" si="159"/>
      </c>
      <c r="J1154" s="383">
        <f t="shared" si="222"/>
      </c>
      <c r="K1154" s="382">
        <v>1</v>
      </c>
      <c r="L1154" s="368">
        <f t="shared" si="578"/>
      </c>
      <c r="M1154" s="382">
        <v>0</v>
      </c>
      <c r="N1154" s="384">
        <f t="shared" si="382"/>
      </c>
      <c r="O1154" s="382">
        <v>0</v>
      </c>
      <c r="P1154" s="384">
        <f t="shared" si="1061"/>
      </c>
      <c r="Q1154" s="385">
        <f>(M1154+M1155)/(O1154+O1155)</f>
      </c>
      <c r="R1154" s="432">
        <v>0</v>
      </c>
      <c r="S1154" s="385">
        <f>(O1154+O1155)/(K1154+K1155)</f>
      </c>
      <c r="T1154" s="432">
        <v>0</v>
      </c>
      <c r="U1154" s="386">
        <f>F1154/T1154</f>
      </c>
      <c r="V1154" s="378">
        <f>(F1154+500)/T1154</f>
      </c>
      <c r="W1154" s="436">
        <v>0</v>
      </c>
      <c r="X1154" s="378">
        <f>W1154/T1154</f>
      </c>
      <c r="Y1154" s="385">
        <f>T1154/R1154</f>
      </c>
      <c r="Z1154" s="378">
        <f>W1154/F1154</f>
      </c>
      <c r="AA1154" s="378">
        <f>W1154/(F1154+500)</f>
      </c>
      <c r="AB1154" s="432">
        <v>0</v>
      </c>
      <c r="AC1154" s="432">
        <v>0</v>
      </c>
      <c r="AD1154" s="385">
        <f>AB1154/T1154</f>
      </c>
      <c r="AE1154" s="378">
        <f>(W1154-AC1154)/(F1154+500)</f>
      </c>
      <c r="AF1154" s="378" t="s">
        <v>371</v>
      </c>
    </row>
    <row r="1155">
      <c r="A1155" s="419"/>
      <c r="B1155" s="407"/>
      <c r="C1155" s="408"/>
      <c r="D1155" s="379" t="s">
        <v>372</v>
      </c>
      <c r="E1155" s="382">
        <v>1215.64</v>
      </c>
      <c r="F1155" s="381"/>
      <c r="G1155" s="382">
        <v>10105</v>
      </c>
      <c r="H1155" s="382">
        <v>636</v>
      </c>
      <c r="I1155" s="383">
        <f t="shared" si="159"/>
      </c>
      <c r="J1155" s="383">
        <f t="shared" si="222"/>
      </c>
      <c r="K1155" s="382">
        <v>20</v>
      </c>
      <c r="L1155" s="368">
        <f t="shared" si="578"/>
      </c>
      <c r="M1155" s="382">
        <v>0</v>
      </c>
      <c r="N1155" s="384">
        <f t="shared" si="382"/>
      </c>
      <c r="O1155" s="382">
        <v>0</v>
      </c>
      <c r="P1155" s="384">
        <f t="shared" si="1061"/>
      </c>
      <c r="Q1155" s="385"/>
      <c r="R1155" s="432"/>
      <c r="S1155" s="385"/>
      <c r="T1155" s="432"/>
      <c r="U1155" s="386"/>
      <c r="V1155" s="378"/>
      <c r="W1155" s="436"/>
      <c r="X1155" s="378"/>
      <c r="Y1155" s="385"/>
      <c r="Z1155" s="378"/>
      <c r="AA1155" s="378"/>
      <c r="AB1155" s="432"/>
      <c r="AC1155" s="432"/>
      <c r="AD1155" s="385"/>
      <c r="AE1155" s="378"/>
      <c r="AF1155" s="421" t="s">
        <v>403</v>
      </c>
    </row>
    <row r="1156">
      <c r="A1156" s="419"/>
      <c r="B1156" s="407" t="s">
        <v>377</v>
      </c>
      <c r="C1156" s="408" t="s">
        <v>420</v>
      </c>
      <c r="D1156" s="379" t="s">
        <v>370</v>
      </c>
      <c r="E1156" s="440">
        <v>94.06</v>
      </c>
      <c r="F1156" s="409">
        <f>E1156+E1157</f>
      </c>
      <c r="G1156" s="382">
        <v>933</v>
      </c>
      <c r="H1156" s="382">
        <v>116</v>
      </c>
      <c r="I1156" s="383">
        <f t="shared" si="159"/>
      </c>
      <c r="J1156" s="368">
        <f t="shared" ref="J1156:J1160" si="328">(E1156/G1156)*1000</f>
      </c>
      <c r="K1156" s="382">
        <v>1</v>
      </c>
      <c r="L1156" s="368">
        <f t="shared" si="578"/>
      </c>
      <c r="M1156" s="382">
        <v>0</v>
      </c>
      <c r="N1156" s="384">
        <f t="shared" si="382"/>
      </c>
      <c r="O1156" s="382">
        <v>0</v>
      </c>
      <c r="P1156" s="384">
        <f t="shared" si="1061"/>
      </c>
      <c r="Q1156" s="385">
        <f>(M1156+M1157)/(O1156+O1157)</f>
      </c>
      <c r="R1156" s="432">
        <v>5</v>
      </c>
      <c r="S1156" s="385">
        <f>(O1156+O1157)/(K1156+K1157)</f>
      </c>
      <c r="T1156" s="432">
        <v>2</v>
      </c>
      <c r="U1156" s="386">
        <f>F1156/T1156</f>
      </c>
      <c r="V1156" s="378">
        <f>(F1156+500)/T1156</f>
      </c>
      <c r="W1156" s="432">
        <v>2072.3999999999996</v>
      </c>
      <c r="X1156" s="378">
        <f>W1156/T1156</f>
      </c>
      <c r="Y1156" s="385">
        <f>T1156/R1156</f>
      </c>
      <c r="Z1156" s="378">
        <f>W1156/F1156</f>
      </c>
      <c r="AA1156" s="378">
        <f>W1156/(F1156+500)</f>
      </c>
      <c r="AB1156" s="432">
        <v>0</v>
      </c>
      <c r="AC1156" s="432">
        <v>0</v>
      </c>
      <c r="AD1156" s="385">
        <f>AB1156/T1156</f>
      </c>
      <c r="AE1156" s="378">
        <f>(W1156-AC1156)/(F1156+500)</f>
      </c>
      <c r="AF1156" s="378" t="s">
        <v>371</v>
      </c>
    </row>
    <row r="1157">
      <c r="A1157" s="419"/>
      <c r="B1157" s="407"/>
      <c r="C1157" s="408"/>
      <c r="D1157" s="379" t="s">
        <v>372</v>
      </c>
      <c r="E1157" s="440">
        <v>1083.36</v>
      </c>
      <c r="F1157" s="409"/>
      <c r="G1157" s="382">
        <v>8390</v>
      </c>
      <c r="H1157" s="423">
        <v>482</v>
      </c>
      <c r="I1157" s="383">
        <f t="shared" si="159"/>
      </c>
      <c r="J1157" s="368">
        <f t="shared" si="328"/>
      </c>
      <c r="K1157" s="382">
        <v>17</v>
      </c>
      <c r="L1157" s="368">
        <f t="shared" si="578"/>
      </c>
      <c r="M1157" s="382">
        <v>3</v>
      </c>
      <c r="N1157" s="384">
        <f t="shared" si="382"/>
      </c>
      <c r="O1157" s="382">
        <v>0</v>
      </c>
      <c r="P1157" s="384">
        <f t="shared" si="1061"/>
      </c>
      <c r="Q1157" s="385"/>
      <c r="R1157" s="432"/>
      <c r="S1157" s="385"/>
      <c r="T1157" s="432"/>
      <c r="U1157" s="386"/>
      <c r="V1157" s="378"/>
      <c r="W1157" s="432"/>
      <c r="X1157" s="378"/>
      <c r="Y1157" s="385"/>
      <c r="Z1157" s="378"/>
      <c r="AA1157" s="378"/>
      <c r="AB1157" s="432"/>
      <c r="AC1157" s="432"/>
      <c r="AD1157" s="385"/>
      <c r="AE1157" s="378"/>
      <c r="AF1157" s="421" t="s">
        <v>403</v>
      </c>
    </row>
    <row r="1158">
      <c r="A1158" s="419"/>
      <c r="B1158" s="370" t="s">
        <v>378</v>
      </c>
      <c r="C1158" s="370"/>
      <c r="D1158" s="370"/>
      <c r="E1158" s="366">
        <f>SUM(E1148:E1157)</f>
      </c>
      <c r="F1158" s="366">
        <f>SUM(F1148:F1157)</f>
      </c>
      <c r="G1158" s="366">
        <f>SUM(G1148:G1157)</f>
      </c>
      <c r="H1158" s="366">
        <f>SUM(H1148:H1157)</f>
      </c>
      <c r="I1158" s="371">
        <f t="shared" si="159"/>
      </c>
      <c r="J1158" s="367">
        <f t="shared" si="328"/>
      </c>
      <c r="K1158" s="366">
        <f>SUM(K1148:K1157)</f>
      </c>
      <c r="L1158" s="367">
        <f t="shared" si="578"/>
      </c>
      <c r="M1158" s="366">
        <f>SUM(M1148:M1157)</f>
      </c>
      <c r="N1158" s="372">
        <f t="shared" si="382"/>
      </c>
      <c r="O1158" s="366">
        <f>SUM(O1148:O1157)</f>
      </c>
      <c r="P1158" s="372">
        <f t="shared" si="1061"/>
      </c>
      <c r="Q1158" s="373">
        <f>M1158/O1158</f>
      </c>
      <c r="R1158" s="366">
        <f>SUM(R1148:R1157)</f>
      </c>
      <c r="S1158" s="373">
        <f>(O1158+O1158)/(K1158+K1158)</f>
      </c>
      <c r="T1158" s="366">
        <f>SUM(T1148:T1157)</f>
      </c>
      <c r="U1158" s="374">
        <f t="shared" ref="U1158:U1159" si="110">F1158/T1158</f>
      </c>
      <c r="V1158" s="375">
        <f>(F1158+5*500)/T1158</f>
      </c>
      <c r="W1158" s="367">
        <f>SUM(W1148:W1157)</f>
      </c>
      <c r="X1158" s="376">
        <f t="shared" ref="X1158:X1159" si="744">W1158/T1158</f>
      </c>
      <c r="Y1158" s="373">
        <f t="shared" ref="Y1158:Y1159" si="878">T1158/R1158</f>
      </c>
      <c r="Z1158" s="375">
        <f t="shared" ref="Z1158:Z1159" si="1012">W1158/F1158</f>
      </c>
      <c r="AA1158" s="375">
        <f>W1158/(F1158+COUNT(W1148:W1157)*500)</f>
      </c>
      <c r="AB1158" s="366">
        <f>SUM(AB1148:AB1157)</f>
      </c>
      <c r="AC1158" s="366">
        <f>SUM(AC1148:AC1157)</f>
      </c>
      <c r="AD1158" s="373">
        <f t="shared" ref="AD1158:AD1159" si="529">AB1158/T1158</f>
      </c>
      <c r="AE1158" s="377">
        <f>(W1158-AC1158)/(F1158+COUNT(W1148:W1157)*500)</f>
      </c>
      <c r="AF1158" s="378"/>
    </row>
    <row r="1159">
      <c r="A1159" s="419"/>
      <c r="B1159" s="407" t="s">
        <v>379</v>
      </c>
      <c r="C1159" s="420" t="s">
        <v>405</v>
      </c>
      <c r="D1159" s="379" t="s">
        <v>370</v>
      </c>
      <c r="E1159" s="440">
        <v>84.85</v>
      </c>
      <c r="F1159" s="409">
        <f>E1159+E1160</f>
      </c>
      <c r="G1159" s="382">
        <v>764</v>
      </c>
      <c r="H1159" s="382">
        <v>78</v>
      </c>
      <c r="I1159" s="383">
        <f t="shared" si="159"/>
      </c>
      <c r="J1159" s="368">
        <f t="shared" si="328"/>
      </c>
      <c r="K1159" s="382">
        <v>0</v>
      </c>
      <c r="L1159" s="368">
        <f t="shared" si="578"/>
      </c>
      <c r="M1159" s="382">
        <v>0</v>
      </c>
      <c r="N1159" s="384">
        <f t="shared" si="382"/>
      </c>
      <c r="O1159" s="382">
        <v>0</v>
      </c>
      <c r="P1159" s="384">
        <f t="shared" si="1061"/>
      </c>
      <c r="Q1159" s="385">
        <f>(M1159+M1160)/(O1159+O1160)</f>
      </c>
      <c r="R1159" s="432">
        <v>9</v>
      </c>
      <c r="S1159" s="385">
        <f>(O1159+O1160)/(K1159+K1160)</f>
      </c>
      <c r="T1159" s="432">
        <v>3</v>
      </c>
      <c r="U1159" s="386">
        <f t="shared" si="110"/>
      </c>
      <c r="V1159" s="378">
        <f>(F1159+500)/T1159</f>
      </c>
      <c r="W1159" s="436">
        <v>2184</v>
      </c>
      <c r="X1159" s="378">
        <f t="shared" si="744"/>
      </c>
      <c r="Y1159" s="385">
        <f t="shared" si="878"/>
      </c>
      <c r="Z1159" s="378">
        <f t="shared" si="1012"/>
      </c>
      <c r="AA1159" s="378">
        <f>W1159/(F1159+500)</f>
      </c>
      <c r="AB1159" s="432">
        <v>0</v>
      </c>
      <c r="AC1159" s="432">
        <v>0</v>
      </c>
      <c r="AD1159" s="385">
        <f t="shared" si="529"/>
      </c>
      <c r="AE1159" s="378">
        <f>(W1159-AC1159)/(F1159+500)</f>
      </c>
      <c r="AF1159" s="378" t="s">
        <v>371</v>
      </c>
    </row>
    <row r="1160">
      <c r="A1160" s="419"/>
      <c r="B1160" s="407"/>
      <c r="C1160" s="420"/>
      <c r="D1160" s="379" t="s">
        <v>372</v>
      </c>
      <c r="E1160" s="440">
        <v>1262.34</v>
      </c>
      <c r="F1160" s="409"/>
      <c r="G1160" s="382">
        <v>10076</v>
      </c>
      <c r="H1160" s="423">
        <v>564</v>
      </c>
      <c r="I1160" s="383">
        <f t="shared" si="159"/>
      </c>
      <c r="J1160" s="368">
        <f t="shared" si="328"/>
      </c>
      <c r="K1160" s="382">
        <v>21</v>
      </c>
      <c r="L1160" s="368">
        <f t="shared" si="578"/>
      </c>
      <c r="M1160" s="382">
        <v>3</v>
      </c>
      <c r="N1160" s="384">
        <f t="shared" si="382"/>
      </c>
      <c r="O1160" s="382">
        <v>0</v>
      </c>
      <c r="P1160" s="384">
        <f t="shared" si="1061"/>
      </c>
      <c r="Q1160" s="385"/>
      <c r="R1160" s="432"/>
      <c r="S1160" s="385"/>
      <c r="T1160" s="432"/>
      <c r="U1160" s="386"/>
      <c r="V1160" s="378"/>
      <c r="W1160" s="436"/>
      <c r="X1160" s="378"/>
      <c r="Y1160" s="385"/>
      <c r="Z1160" s="378"/>
      <c r="AA1160" s="378"/>
      <c r="AB1160" s="432"/>
      <c r="AC1160" s="432"/>
      <c r="AD1160" s="385"/>
      <c r="AE1160" s="378"/>
      <c r="AF1160" s="421" t="s">
        <v>403</v>
      </c>
    </row>
    <row r="1161">
      <c r="A1161" s="419"/>
      <c r="B1161" s="407" t="s">
        <v>381</v>
      </c>
      <c r="C1161" s="420" t="s">
        <v>405</v>
      </c>
      <c r="D1161" s="379" t="s">
        <v>370</v>
      </c>
      <c r="E1161" s="382">
        <v>59.67</v>
      </c>
      <c r="F1161" s="381">
        <f>E1161+E1162</f>
      </c>
      <c r="G1161" s="382">
        <v>737</v>
      </c>
      <c r="H1161" s="382">
        <v>64</v>
      </c>
      <c r="I1161" s="383">
        <f t="shared" si="159"/>
      </c>
      <c r="J1161" s="383">
        <f t="shared" ref="J1161:J1162" si="223">I1161/H1161</f>
      </c>
      <c r="K1161" s="382">
        <v>0</v>
      </c>
      <c r="L1161" s="368">
        <f t="shared" si="578"/>
      </c>
      <c r="M1161" s="382">
        <v>0</v>
      </c>
      <c r="N1161" s="384">
        <f t="shared" si="382"/>
      </c>
      <c r="O1161" s="382">
        <v>0</v>
      </c>
      <c r="P1161" s="384">
        <f t="shared" si="1061"/>
      </c>
      <c r="Q1161" s="385">
        <f>(M1161+M1162)/(O1161+O1162)</f>
      </c>
      <c r="R1161" s="432">
        <v>3</v>
      </c>
      <c r="S1161" s="385">
        <f>(O1161+O1162)/(K1161+K1162)</f>
      </c>
      <c r="T1161" s="432">
        <v>0</v>
      </c>
      <c r="U1161" s="386">
        <f>F1161/T1161</f>
      </c>
      <c r="V1161" s="378">
        <f>(F1161+500)/T1161</f>
      </c>
      <c r="W1161" s="436">
        <v>0</v>
      </c>
      <c r="X1161" s="378">
        <f>W1161/T1161</f>
      </c>
      <c r="Y1161" s="385">
        <f>T1161/R1161</f>
      </c>
      <c r="Z1161" s="378">
        <f>W1161/F1161</f>
      </c>
      <c r="AA1161" s="378">
        <f>W1161/(F1161+500)</f>
      </c>
      <c r="AB1161" s="432">
        <v>0</v>
      </c>
      <c r="AC1161" s="432">
        <v>0</v>
      </c>
      <c r="AD1161" s="385">
        <f>AB1161/T1161</f>
      </c>
      <c r="AE1161" s="378">
        <f>(W1161-AC1161)/(F1161+500)</f>
      </c>
      <c r="AF1161" s="378" t="s">
        <v>371</v>
      </c>
    </row>
    <row r="1162">
      <c r="A1162" s="419"/>
      <c r="B1162" s="407"/>
      <c r="C1162" s="420"/>
      <c r="D1162" s="379" t="s">
        <v>372</v>
      </c>
      <c r="E1162" s="382">
        <v>1153.34</v>
      </c>
      <c r="F1162" s="381"/>
      <c r="G1162" s="382">
        <v>9740</v>
      </c>
      <c r="H1162" s="382">
        <v>585</v>
      </c>
      <c r="I1162" s="383">
        <f t="shared" si="159"/>
      </c>
      <c r="J1162" s="383">
        <f t="shared" si="223"/>
      </c>
      <c r="K1162" s="382">
        <v>23</v>
      </c>
      <c r="L1162" s="368">
        <f t="shared" si="578"/>
      </c>
      <c r="M1162" s="382">
        <v>1</v>
      </c>
      <c r="N1162" s="384">
        <f t="shared" si="382"/>
      </c>
      <c r="O1162" s="382">
        <v>0</v>
      </c>
      <c r="P1162" s="384">
        <f t="shared" si="1061"/>
      </c>
      <c r="Q1162" s="385"/>
      <c r="R1162" s="432"/>
      <c r="S1162" s="385"/>
      <c r="T1162" s="432"/>
      <c r="U1162" s="386"/>
      <c r="V1162" s="378"/>
      <c r="W1162" s="436"/>
      <c r="X1162" s="378"/>
      <c r="Y1162" s="385"/>
      <c r="Z1162" s="378"/>
      <c r="AA1162" s="378"/>
      <c r="AB1162" s="432"/>
      <c r="AC1162" s="432"/>
      <c r="AD1162" s="385"/>
      <c r="AE1162" s="378"/>
      <c r="AF1162" s="421" t="s">
        <v>403</v>
      </c>
    </row>
    <row r="1163">
      <c r="A1163" s="419"/>
      <c r="B1163" s="407" t="s">
        <v>382</v>
      </c>
      <c r="C1163" s="420" t="s">
        <v>405</v>
      </c>
      <c r="D1163" s="379" t="s">
        <v>370</v>
      </c>
      <c r="E1163" s="382">
        <v>42.68</v>
      </c>
      <c r="F1163" s="381">
        <f>E1163+E1164</f>
      </c>
      <c r="G1163" s="382">
        <v>568</v>
      </c>
      <c r="H1163" s="382">
        <v>64</v>
      </c>
      <c r="I1163" s="383">
        <f t="shared" si="159"/>
      </c>
      <c r="J1163" s="368">
        <f t="shared" ref="J1163:J1171" si="329">(E1163/G1163)*1000</f>
      </c>
      <c r="K1163" s="382">
        <v>1</v>
      </c>
      <c r="L1163" s="368">
        <f t="shared" si="578"/>
      </c>
      <c r="M1163" s="382">
        <v>0</v>
      </c>
      <c r="N1163" s="384">
        <f t="shared" si="382"/>
      </c>
      <c r="O1163" s="382">
        <v>0</v>
      </c>
      <c r="P1163" s="384">
        <f t="shared" si="1061"/>
      </c>
      <c r="Q1163" s="385">
        <f>(M1163+M1164)/(O1163+O1164)</f>
      </c>
      <c r="R1163" s="432">
        <v>3</v>
      </c>
      <c r="S1163" s="385">
        <f>(O1163+O1164)/(K1163+K1164)</f>
      </c>
      <c r="T1163" s="432">
        <v>1</v>
      </c>
      <c r="U1163" s="386">
        <f>F1163/T1163</f>
      </c>
      <c r="V1163" s="378">
        <f>(F1163+500)/T1163</f>
      </c>
      <c r="W1163" s="436">
        <v>456</v>
      </c>
      <c r="X1163" s="378">
        <f>W1163/T1163</f>
      </c>
      <c r="Y1163" s="385">
        <f>T1163/R1163</f>
      </c>
      <c r="Z1163" s="378">
        <f>W1163/F1163</f>
      </c>
      <c r="AA1163" s="378">
        <f>W1163/(F1163+500)</f>
      </c>
      <c r="AB1163" s="432">
        <v>0</v>
      </c>
      <c r="AC1163" s="432">
        <v>0</v>
      </c>
      <c r="AD1163" s="385">
        <f>AB1163/T1163</f>
      </c>
      <c r="AE1163" s="378">
        <f>(W1163-AC1163)/(F1163+500)</f>
      </c>
      <c r="AF1163" s="378" t="s">
        <v>371</v>
      </c>
    </row>
    <row r="1164">
      <c r="A1164" s="419"/>
      <c r="B1164" s="407"/>
      <c r="C1164" s="420"/>
      <c r="D1164" s="379" t="s">
        <v>372</v>
      </c>
      <c r="E1164" s="382">
        <v>1266.52</v>
      </c>
      <c r="F1164" s="381"/>
      <c r="G1164" s="382">
        <v>10994</v>
      </c>
      <c r="H1164" s="382">
        <v>663</v>
      </c>
      <c r="I1164" s="383">
        <f t="shared" si="159"/>
      </c>
      <c r="J1164" s="368">
        <f t="shared" si="329"/>
      </c>
      <c r="K1164" s="382">
        <v>22</v>
      </c>
      <c r="L1164" s="368">
        <f t="shared" si="578"/>
      </c>
      <c r="M1164" s="382">
        <v>2</v>
      </c>
      <c r="N1164" s="384">
        <f t="shared" si="382"/>
      </c>
      <c r="O1164" s="382">
        <v>0</v>
      </c>
      <c r="P1164" s="384">
        <f t="shared" si="1061"/>
      </c>
      <c r="Q1164" s="385"/>
      <c r="R1164" s="432"/>
      <c r="S1164" s="385"/>
      <c r="T1164" s="432"/>
      <c r="U1164" s="386"/>
      <c r="V1164" s="378"/>
      <c r="W1164" s="436"/>
      <c r="X1164" s="378"/>
      <c r="Y1164" s="385"/>
      <c r="Z1164" s="378"/>
      <c r="AA1164" s="378"/>
      <c r="AB1164" s="432"/>
      <c r="AC1164" s="432"/>
      <c r="AD1164" s="385"/>
      <c r="AE1164" s="378"/>
      <c r="AF1164" s="421" t="s">
        <v>403</v>
      </c>
    </row>
    <row r="1165">
      <c r="A1165" s="419"/>
      <c r="B1165" s="407" t="s">
        <v>383</v>
      </c>
      <c r="C1165" s="420" t="s">
        <v>405</v>
      </c>
      <c r="D1165" s="379" t="s">
        <v>370</v>
      </c>
      <c r="E1165" s="382">
        <v>156.37</v>
      </c>
      <c r="F1165" s="381">
        <f>E1165+E1166</f>
      </c>
      <c r="G1165" s="382">
        <v>521</v>
      </c>
      <c r="H1165" s="382">
        <v>61</v>
      </c>
      <c r="I1165" s="383">
        <f t="shared" si="159"/>
      </c>
      <c r="J1165" s="368">
        <f t="shared" si="329"/>
      </c>
      <c r="K1165" s="382">
        <v>0</v>
      </c>
      <c r="L1165" s="368">
        <f t="shared" si="578"/>
      </c>
      <c r="M1165" s="382">
        <v>0</v>
      </c>
      <c r="N1165" s="384">
        <f t="shared" si="382"/>
      </c>
      <c r="O1165" s="382">
        <v>0</v>
      </c>
      <c r="P1165" s="384">
        <f t="shared" si="1061"/>
      </c>
      <c r="Q1165" s="385">
        <f>(M1165+M1166)/(O1165+O1166)</f>
      </c>
      <c r="R1165" s="432">
        <v>5</v>
      </c>
      <c r="S1165" s="385">
        <f>(O1165+O1166)/(K1165+K1166)</f>
      </c>
      <c r="T1165" s="432">
        <v>2</v>
      </c>
      <c r="U1165" s="386">
        <f>F1165/T1165</f>
      </c>
      <c r="V1165" s="378">
        <f>(F1165+500)/T1165</f>
      </c>
      <c r="W1165" s="436">
        <v>4176.000000000002</v>
      </c>
      <c r="X1165" s="378">
        <f>W1165/T1165</f>
      </c>
      <c r="Y1165" s="385">
        <f>T1165/R1165</f>
      </c>
      <c r="Z1165" s="378">
        <f>W1165/F1165</f>
      </c>
      <c r="AA1165" s="378">
        <f>W1165/(F1165+500)</f>
      </c>
      <c r="AB1165" s="432">
        <v>0</v>
      </c>
      <c r="AC1165" s="432">
        <v>0</v>
      </c>
      <c r="AD1165" s="385">
        <f>AB1165/T1165</f>
      </c>
      <c r="AE1165" s="378">
        <f>(W1165-AC1165)/(F1165+500)</f>
      </c>
      <c r="AF1165" s="378" t="s">
        <v>371</v>
      </c>
    </row>
    <row r="1166">
      <c r="A1166" s="419"/>
      <c r="B1166" s="407"/>
      <c r="C1166" s="420"/>
      <c r="D1166" s="379" t="s">
        <v>372</v>
      </c>
      <c r="E1166" s="382">
        <v>1369.39</v>
      </c>
      <c r="F1166" s="381"/>
      <c r="G1166" s="382">
        <v>10828</v>
      </c>
      <c r="H1166" s="382">
        <v>610</v>
      </c>
      <c r="I1166" s="383">
        <f t="shared" si="159"/>
      </c>
      <c r="J1166" s="368">
        <f t="shared" si="329"/>
      </c>
      <c r="K1166" s="382">
        <v>29</v>
      </c>
      <c r="L1166" s="368">
        <f t="shared" si="578"/>
      </c>
      <c r="M1166" s="382">
        <v>3</v>
      </c>
      <c r="N1166" s="384">
        <f t="shared" si="382"/>
      </c>
      <c r="O1166" s="382">
        <v>0</v>
      </c>
      <c r="P1166" s="384">
        <f t="shared" si="1061"/>
      </c>
      <c r="Q1166" s="385"/>
      <c r="R1166" s="432"/>
      <c r="S1166" s="385"/>
      <c r="T1166" s="432"/>
      <c r="U1166" s="386"/>
      <c r="V1166" s="378"/>
      <c r="W1166" s="436"/>
      <c r="X1166" s="378"/>
      <c r="Y1166" s="385"/>
      <c r="Z1166" s="378"/>
      <c r="AA1166" s="378"/>
      <c r="AB1166" s="432"/>
      <c r="AC1166" s="432"/>
      <c r="AD1166" s="385"/>
      <c r="AE1166" s="378"/>
      <c r="AF1166" s="421" t="s">
        <v>403</v>
      </c>
    </row>
    <row r="1167">
      <c r="A1167" s="419"/>
      <c r="B1167" s="407" t="s">
        <v>385</v>
      </c>
      <c r="C1167" s="420" t="s">
        <v>405</v>
      </c>
      <c r="D1167" s="379" t="s">
        <v>370</v>
      </c>
      <c r="E1167" s="382">
        <v>90.04</v>
      </c>
      <c r="F1167" s="381">
        <f>E1167+E1168</f>
      </c>
      <c r="G1167" s="382">
        <v>457</v>
      </c>
      <c r="H1167" s="382">
        <v>61</v>
      </c>
      <c r="I1167" s="383">
        <f t="shared" si="159"/>
      </c>
      <c r="J1167" s="368">
        <f t="shared" si="329"/>
      </c>
      <c r="K1167" s="382">
        <v>1</v>
      </c>
      <c r="L1167" s="368">
        <f t="shared" si="578"/>
      </c>
      <c r="M1167" s="382">
        <v>0</v>
      </c>
      <c r="N1167" s="384">
        <f t="shared" si="382"/>
      </c>
      <c r="O1167" s="382">
        <v>0</v>
      </c>
      <c r="P1167" s="384">
        <f t="shared" si="1061"/>
      </c>
      <c r="Q1167" s="385">
        <f>(M1167+M1168)/(O1167+O1168)</f>
      </c>
      <c r="R1167" s="432">
        <v>6</v>
      </c>
      <c r="S1167" s="385">
        <f>(O1167+O1168)/(K1167+K1168)</f>
      </c>
      <c r="T1167" s="432">
        <v>1</v>
      </c>
      <c r="U1167" s="386">
        <f>F1167/T1167</f>
      </c>
      <c r="V1167" s="378">
        <f>(F1167+500)/T1167</f>
      </c>
      <c r="W1167" s="436">
        <v>1344</v>
      </c>
      <c r="X1167" s="378">
        <f>W1167/T1167</f>
      </c>
      <c r="Y1167" s="385">
        <f>T1167/R1167</f>
      </c>
      <c r="Z1167" s="378">
        <f>W1167/F1167</f>
      </c>
      <c r="AA1167" s="378">
        <f>W1167/(F1167+500)</f>
      </c>
      <c r="AB1167" s="432">
        <v>0</v>
      </c>
      <c r="AC1167" s="432">
        <v>0</v>
      </c>
      <c r="AD1167" s="385">
        <f>AB1167/T1167</f>
      </c>
      <c r="AE1167" s="378">
        <f>(W1167-AC1167)/(F1167+500)</f>
      </c>
      <c r="AF1167" s="378" t="s">
        <v>371</v>
      </c>
    </row>
    <row r="1168">
      <c r="A1168" s="419"/>
      <c r="B1168" s="407"/>
      <c r="C1168" s="420"/>
      <c r="D1168" s="379" t="s">
        <v>372</v>
      </c>
      <c r="E1168" s="382">
        <v>1375.28</v>
      </c>
      <c r="F1168" s="381"/>
      <c r="G1168" s="382">
        <v>10714</v>
      </c>
      <c r="H1168" s="382">
        <v>533</v>
      </c>
      <c r="I1168" s="383">
        <f t="shared" si="159"/>
      </c>
      <c r="J1168" s="368">
        <f t="shared" si="329"/>
      </c>
      <c r="K1168" s="382">
        <v>23</v>
      </c>
      <c r="L1168" s="368">
        <f t="shared" si="578"/>
      </c>
      <c r="M1168" s="382">
        <v>2</v>
      </c>
      <c r="N1168" s="384">
        <f t="shared" si="382"/>
      </c>
      <c r="O1168" s="382">
        <v>0</v>
      </c>
      <c r="P1168" s="384">
        <f t="shared" si="1061"/>
      </c>
      <c r="Q1168" s="385"/>
      <c r="R1168" s="432"/>
      <c r="S1168" s="385"/>
      <c r="T1168" s="432"/>
      <c r="U1168" s="386"/>
      <c r="V1168" s="378"/>
      <c r="W1168" s="436"/>
      <c r="X1168" s="378"/>
      <c r="Y1168" s="385"/>
      <c r="Z1168" s="378"/>
      <c r="AA1168" s="378"/>
      <c r="AB1168" s="432"/>
      <c r="AC1168" s="432"/>
      <c r="AD1168" s="385"/>
      <c r="AE1168" s="378"/>
      <c r="AF1168" s="421" t="s">
        <v>403</v>
      </c>
    </row>
    <row r="1169">
      <c r="A1169" s="419"/>
      <c r="B1169" s="370" t="s">
        <v>378</v>
      </c>
      <c r="C1169" s="370"/>
      <c r="D1169" s="370"/>
      <c r="E1169" s="366">
        <f>SUM(E1159:E1168)</f>
      </c>
      <c r="F1169" s="366">
        <f>SUM(F1159:F1168)</f>
      </c>
      <c r="G1169" s="366">
        <f>SUM(G1159:G1168)</f>
      </c>
      <c r="H1169" s="366">
        <f>SUM(H1159:H1168)</f>
      </c>
      <c r="I1169" s="371">
        <f t="shared" si="159"/>
      </c>
      <c r="J1169" s="367">
        <f t="shared" si="329"/>
      </c>
      <c r="K1169" s="366">
        <f>SUM(K1159:K1168)</f>
      </c>
      <c r="L1169" s="367">
        <f t="shared" si="578"/>
      </c>
      <c r="M1169" s="366">
        <f>SUM(M1159:M1168)</f>
      </c>
      <c r="N1169" s="372">
        <f t="shared" si="382"/>
      </c>
      <c r="O1169" s="366">
        <f>SUM(O1159:O1168)</f>
      </c>
      <c r="P1169" s="372">
        <f t="shared" si="1061"/>
      </c>
      <c r="Q1169" s="373">
        <f>M1169/O1169</f>
      </c>
      <c r="R1169" s="366">
        <f>SUM(R1159:R1168)</f>
      </c>
      <c r="S1169" s="373">
        <f>(O1169+O1169)/(K1169+K1169)</f>
      </c>
      <c r="T1169" s="366">
        <f>SUM(T1159:T1168)</f>
      </c>
      <c r="U1169" s="374">
        <f t="shared" ref="U1169:U1170" si="111">F1169/T1169</f>
      </c>
      <c r="V1169" s="375">
        <f>(F1169+5*500)/T1169</f>
      </c>
      <c r="W1169" s="367">
        <f>SUM(W1159:W1168)</f>
      </c>
      <c r="X1169" s="376">
        <f t="shared" ref="X1169:X1170" si="745">W1169/T1169</f>
      </c>
      <c r="Y1169" s="373">
        <f t="shared" ref="Y1169:Y1170" si="879">T1169/R1169</f>
      </c>
      <c r="Z1169" s="375">
        <f t="shared" ref="Z1169:Z1170" si="1013">W1169/F1169</f>
      </c>
      <c r="AA1169" s="375">
        <f>W1169/(F1169+COUNT(W1159:W1168)*500)</f>
      </c>
      <c r="AB1169" s="366">
        <f>SUM(AB1159:AB1168)</f>
      </c>
      <c r="AC1169" s="366">
        <f>SUM(AC1159:AC1168)</f>
      </c>
      <c r="AD1169" s="373">
        <f t="shared" ref="AD1169:AD1170" si="530">AB1169/T1169</f>
      </c>
      <c r="AE1169" s="377">
        <f>(W1169-AC1169)/(F1169+COUNT(W1159:W1168))</f>
      </c>
      <c r="AF1169" s="378"/>
    </row>
    <row r="1170">
      <c r="A1170" s="419"/>
      <c r="B1170" s="407" t="s">
        <v>386</v>
      </c>
      <c r="C1170" s="420" t="s">
        <v>396</v>
      </c>
      <c r="D1170" s="379" t="s">
        <v>370</v>
      </c>
      <c r="E1170" s="382">
        <v>70.56</v>
      </c>
      <c r="F1170" s="381">
        <f>E1170+E1171</f>
      </c>
      <c r="G1170" s="382">
        <v>572</v>
      </c>
      <c r="H1170" s="382">
        <v>58</v>
      </c>
      <c r="I1170" s="383">
        <f t="shared" si="159"/>
      </c>
      <c r="J1170" s="368">
        <f t="shared" si="329"/>
      </c>
      <c r="K1170" s="382">
        <v>1</v>
      </c>
      <c r="L1170" s="368">
        <f t="shared" si="578"/>
      </c>
      <c r="M1170" s="382">
        <v>0</v>
      </c>
      <c r="N1170" s="384">
        <f t="shared" si="382"/>
      </c>
      <c r="O1170" s="382">
        <v>0</v>
      </c>
      <c r="P1170" s="384">
        <f t="shared" si="1061"/>
      </c>
      <c r="Q1170" s="385">
        <f>(M1170+M1171)/(O1170+O1171)</f>
      </c>
      <c r="R1170" s="432">
        <v>2</v>
      </c>
      <c r="S1170" s="385">
        <f>(O1170+O1171)/(K1170+K1171)</f>
      </c>
      <c r="T1170" s="432">
        <v>1</v>
      </c>
      <c r="U1170" s="386">
        <f t="shared" si="111"/>
      </c>
      <c r="V1170" s="378">
        <f>(F1170+500)/T1170</f>
      </c>
      <c r="W1170" s="436">
        <v>2088</v>
      </c>
      <c r="X1170" s="378">
        <f t="shared" si="745"/>
      </c>
      <c r="Y1170" s="385">
        <f t="shared" si="879"/>
      </c>
      <c r="Z1170" s="378">
        <f t="shared" si="1013"/>
      </c>
      <c r="AA1170" s="378">
        <f>W1170/(F1170+500)</f>
      </c>
      <c r="AB1170" s="432">
        <v>0</v>
      </c>
      <c r="AC1170" s="432">
        <v>0</v>
      </c>
      <c r="AD1170" s="385">
        <f t="shared" si="530"/>
      </c>
      <c r="AE1170" s="378">
        <f>(W1170-AC1170)/(F1170+500)</f>
      </c>
      <c r="AF1170" s="378" t="s">
        <v>387</v>
      </c>
    </row>
    <row r="1171">
      <c r="A1171" s="419"/>
      <c r="B1171" s="407"/>
      <c r="C1171" s="420"/>
      <c r="D1171" s="379" t="s">
        <v>372</v>
      </c>
      <c r="E1171" s="382">
        <v>1199.99</v>
      </c>
      <c r="F1171" s="381"/>
      <c r="G1171" s="382">
        <v>9324</v>
      </c>
      <c r="H1171" s="382">
        <v>403</v>
      </c>
      <c r="I1171" s="383">
        <f t="shared" si="159"/>
      </c>
      <c r="J1171" s="368">
        <f t="shared" si="329"/>
      </c>
      <c r="K1171" s="382">
        <v>30</v>
      </c>
      <c r="L1171" s="368">
        <f t="shared" si="578"/>
      </c>
      <c r="M1171" s="382">
        <v>1</v>
      </c>
      <c r="N1171" s="384">
        <f t="shared" si="382"/>
      </c>
      <c r="O1171" s="382">
        <v>0</v>
      </c>
      <c r="P1171" s="384">
        <f t="shared" si="1061"/>
      </c>
      <c r="Q1171" s="385"/>
      <c r="R1171" s="432"/>
      <c r="S1171" s="385"/>
      <c r="T1171" s="432"/>
      <c r="U1171" s="386"/>
      <c r="V1171" s="378"/>
      <c r="W1171" s="436"/>
      <c r="X1171" s="378"/>
      <c r="Y1171" s="385"/>
      <c r="Z1171" s="378"/>
      <c r="AA1171" s="378"/>
      <c r="AB1171" s="432"/>
      <c r="AC1171" s="432"/>
      <c r="AD1171" s="385"/>
      <c r="AE1171" s="378"/>
      <c r="AF1171" s="421" t="s">
        <v>433</v>
      </c>
    </row>
    <row r="1172">
      <c r="A1172" s="419"/>
      <c r="B1172" s="407" t="s">
        <v>389</v>
      </c>
      <c r="C1172" s="420" t="s">
        <v>396</v>
      </c>
      <c r="D1172" s="379" t="s">
        <v>370</v>
      </c>
      <c r="E1172" s="382">
        <v>59.62</v>
      </c>
      <c r="F1172" s="381">
        <f>E1172+E1173</f>
      </c>
      <c r="G1172" s="382">
        <v>595</v>
      </c>
      <c r="H1172" s="382">
        <v>43</v>
      </c>
      <c r="I1172" s="383">
        <f t="shared" si="159"/>
      </c>
      <c r="J1172" s="383">
        <f t="shared" ref="J1172:J1173" si="224">I1172/H1172</f>
      </c>
      <c r="K1172" s="382">
        <v>1</v>
      </c>
      <c r="L1172" s="368">
        <f t="shared" si="578"/>
      </c>
      <c r="M1172" s="382">
        <v>0</v>
      </c>
      <c r="N1172" s="384">
        <f t="shared" si="382"/>
      </c>
      <c r="O1172" s="382">
        <v>0</v>
      </c>
      <c r="P1172" s="384">
        <f t="shared" si="1061"/>
      </c>
      <c r="Q1172" s="385">
        <f>(M1172+M1173)/(O1172+O1173)</f>
      </c>
      <c r="R1172" s="432">
        <v>2</v>
      </c>
      <c r="S1172" s="385">
        <f>(O1172+O1173)/(K1172+K1173)</f>
      </c>
      <c r="T1172" s="432">
        <v>1</v>
      </c>
      <c r="U1172" s="386">
        <f>F1172/T1172</f>
      </c>
      <c r="V1172" s="378">
        <f>(F1172+500)/T1172</f>
      </c>
      <c r="W1172" s="436">
        <v>1344</v>
      </c>
      <c r="X1172" s="378">
        <f>W1172/T1172</f>
      </c>
      <c r="Y1172" s="385">
        <f>T1172/R1172</f>
      </c>
      <c r="Z1172" s="378">
        <f>W1172/F1172</f>
      </c>
      <c r="AA1172" s="378">
        <f>W1172/(F1172+500)</f>
      </c>
      <c r="AB1172" s="432">
        <v>0</v>
      </c>
      <c r="AC1172" s="434">
        <v>0</v>
      </c>
      <c r="AD1172" s="385">
        <f>AB1172/T1172</f>
      </c>
      <c r="AE1172" s="378">
        <f>(W1172-AC1172)/(F1172+500)</f>
      </c>
      <c r="AF1172" s="378" t="s">
        <v>387</v>
      </c>
    </row>
    <row r="1173">
      <c r="A1173" s="419"/>
      <c r="B1173" s="407"/>
      <c r="C1173" s="420"/>
      <c r="D1173" s="379" t="s">
        <v>372</v>
      </c>
      <c r="E1173" s="382">
        <v>956.73</v>
      </c>
      <c r="F1173" s="381"/>
      <c r="G1173" s="382">
        <v>7338</v>
      </c>
      <c r="H1173" s="382">
        <v>362</v>
      </c>
      <c r="I1173" s="383">
        <f t="shared" si="159"/>
      </c>
      <c r="J1173" s="383">
        <f t="shared" si="224"/>
      </c>
      <c r="K1173" s="382">
        <v>13</v>
      </c>
      <c r="L1173" s="368">
        <f t="shared" si="578"/>
      </c>
      <c r="M1173" s="382">
        <v>1</v>
      </c>
      <c r="N1173" s="384">
        <f t="shared" si="382"/>
      </c>
      <c r="O1173" s="382">
        <v>0</v>
      </c>
      <c r="P1173" s="384">
        <f t="shared" si="1061"/>
      </c>
      <c r="Q1173" s="385"/>
      <c r="R1173" s="432"/>
      <c r="S1173" s="385"/>
      <c r="T1173" s="432"/>
      <c r="U1173" s="386"/>
      <c r="V1173" s="378"/>
      <c r="W1173" s="436"/>
      <c r="X1173" s="378"/>
      <c r="Y1173" s="385"/>
      <c r="Z1173" s="378"/>
      <c r="AA1173" s="378"/>
      <c r="AB1173" s="432"/>
      <c r="AC1173" s="434"/>
      <c r="AD1173" s="385"/>
      <c r="AE1173" s="378"/>
      <c r="AF1173" s="421" t="s">
        <v>433</v>
      </c>
    </row>
    <row r="1174">
      <c r="A1174" s="419"/>
      <c r="B1174" s="407" t="s">
        <v>390</v>
      </c>
      <c r="C1174" s="420" t="s">
        <v>396</v>
      </c>
      <c r="D1174" s="379" t="s">
        <v>370</v>
      </c>
      <c r="E1174" s="382">
        <v>72.64</v>
      </c>
      <c r="F1174" s="381">
        <f>E1174+E1175</f>
      </c>
      <c r="G1174" s="382">
        <v>676</v>
      </c>
      <c r="H1174" s="382">
        <v>45</v>
      </c>
      <c r="I1174" s="383">
        <f t="shared" si="159"/>
      </c>
      <c r="J1174" s="368">
        <f t="shared" ref="J1174:J1175" si="330">(E1174/G1174)*1000</f>
      </c>
      <c r="K1174" s="382">
        <v>1</v>
      </c>
      <c r="L1174" s="368">
        <f t="shared" si="578"/>
      </c>
      <c r="M1174" s="382">
        <v>0</v>
      </c>
      <c r="N1174" s="384">
        <f t="shared" si="382"/>
      </c>
      <c r="O1174" s="382">
        <v>0</v>
      </c>
      <c r="P1174" s="384">
        <f t="shared" si="1061"/>
      </c>
      <c r="Q1174" s="385">
        <f>(M1174+M1175)/(O1174+O1175)</f>
      </c>
      <c r="R1174" s="432">
        <v>4</v>
      </c>
      <c r="S1174" s="385">
        <f>(O1174+O1175)/(K1174+K1175)</f>
      </c>
      <c r="T1174" s="432">
        <v>2</v>
      </c>
      <c r="U1174" s="386">
        <f>F1174/T1174</f>
      </c>
      <c r="V1174" s="378">
        <f>(F1174+500)/T1174</f>
      </c>
      <c r="W1174" s="386">
        <v>2784</v>
      </c>
      <c r="X1174" s="378">
        <f>W1174/T1174</f>
      </c>
      <c r="Y1174" s="385">
        <f>T1174/R1174</f>
      </c>
      <c r="Z1174" s="378">
        <f>W1174/F1174</f>
      </c>
      <c r="AA1174" s="378">
        <f>W1174/(F1174+500)</f>
      </c>
      <c r="AB1174" s="432">
        <v>1</v>
      </c>
      <c r="AC1174" s="432">
        <v>1092</v>
      </c>
      <c r="AD1174" s="385">
        <f>AB1174/T1174</f>
      </c>
      <c r="AE1174" s="378">
        <f>(W1174-AC1174)/(F1174+500)</f>
      </c>
      <c r="AF1174" s="378" t="s">
        <v>387</v>
      </c>
    </row>
    <row r="1175">
      <c r="A1175" s="419"/>
      <c r="B1175" s="407"/>
      <c r="C1175" s="420"/>
      <c r="D1175" s="379" t="s">
        <v>372</v>
      </c>
      <c r="E1175" s="382">
        <v>1130.09</v>
      </c>
      <c r="F1175" s="381"/>
      <c r="G1175" s="382">
        <v>7442</v>
      </c>
      <c r="H1175" s="382">
        <v>372</v>
      </c>
      <c r="I1175" s="383">
        <f t="shared" si="159"/>
      </c>
      <c r="J1175" s="368">
        <f t="shared" si="330"/>
      </c>
      <c r="K1175" s="382">
        <v>8</v>
      </c>
      <c r="L1175" s="368">
        <f t="shared" si="578"/>
      </c>
      <c r="M1175" s="382">
        <v>1</v>
      </c>
      <c r="N1175" s="384">
        <f t="shared" si="382"/>
      </c>
      <c r="O1175" s="382">
        <v>0</v>
      </c>
      <c r="P1175" s="384">
        <f t="shared" si="1061"/>
      </c>
      <c r="Q1175" s="385"/>
      <c r="R1175" s="432"/>
      <c r="S1175" s="385"/>
      <c r="T1175" s="432"/>
      <c r="U1175" s="386"/>
      <c r="V1175" s="378"/>
      <c r="W1175" s="386"/>
      <c r="X1175" s="378"/>
      <c r="Y1175" s="385"/>
      <c r="Z1175" s="378"/>
      <c r="AA1175" s="378"/>
      <c r="AB1175" s="432"/>
      <c r="AC1175" s="432"/>
      <c r="AD1175" s="385"/>
      <c r="AE1175" s="378"/>
      <c r="AF1175" s="421" t="s">
        <v>433</v>
      </c>
    </row>
    <row r="1176">
      <c r="A1176" s="419"/>
      <c r="B1176" s="407" t="s">
        <v>392</v>
      </c>
      <c r="C1176" s="420" t="s">
        <v>396</v>
      </c>
      <c r="D1176" s="379" t="s">
        <v>370</v>
      </c>
      <c r="E1176" s="382">
        <v>51.45</v>
      </c>
      <c r="F1176" s="381">
        <f>E1176+E1177</f>
      </c>
      <c r="G1176" s="382">
        <v>637</v>
      </c>
      <c r="H1176" s="382">
        <v>46</v>
      </c>
      <c r="I1176" s="383">
        <f t="shared" si="159"/>
      </c>
      <c r="J1176" s="383">
        <f t="shared" ref="J1176:J1177" si="225">I1176/H1176</f>
      </c>
      <c r="K1176" s="382">
        <v>1</v>
      </c>
      <c r="L1176" s="368">
        <f t="shared" si="578"/>
      </c>
      <c r="M1176" s="382">
        <v>0</v>
      </c>
      <c r="N1176" s="384">
        <f t="shared" si="382"/>
      </c>
      <c r="O1176" s="382">
        <v>0</v>
      </c>
      <c r="P1176" s="384">
        <f t="shared" si="1061"/>
      </c>
      <c r="Q1176" s="385">
        <f>(M1176+M1177)/(O1176+O1177)</f>
      </c>
      <c r="R1176" s="432">
        <v>2</v>
      </c>
      <c r="S1176" s="385">
        <f>(O1176+O1177)/(K1176+K1177)</f>
      </c>
      <c r="T1176" s="432">
        <v>1</v>
      </c>
      <c r="U1176" s="386">
        <f>F1176/T1176</f>
      </c>
      <c r="V1176" s="378">
        <f>(F1176+500)/T1176</f>
      </c>
      <c r="W1176" s="436">
        <v>1092</v>
      </c>
      <c r="X1176" s="378">
        <f>W1176/T1176</f>
      </c>
      <c r="Y1176" s="385">
        <f>T1176/R1176</f>
      </c>
      <c r="Z1176" s="378">
        <f>W1176/F1176</f>
      </c>
      <c r="AA1176" s="378">
        <f>W1176/(F1176+500)</f>
      </c>
      <c r="AB1176" s="432">
        <v>0</v>
      </c>
      <c r="AC1176" s="432">
        <v>0</v>
      </c>
      <c r="AD1176" s="385">
        <f>AB1176/T1176</f>
      </c>
      <c r="AE1176" s="378">
        <f>(W1176-AC1176)/(F1176+500)</f>
      </c>
      <c r="AF1176" s="378" t="s">
        <v>387</v>
      </c>
    </row>
    <row r="1177">
      <c r="A1177" s="419"/>
      <c r="B1177" s="407"/>
      <c r="C1177" s="420"/>
      <c r="D1177" s="379" t="s">
        <v>372</v>
      </c>
      <c r="E1177" s="382">
        <v>800.37</v>
      </c>
      <c r="F1177" s="381"/>
      <c r="G1177" s="382">
        <v>6983</v>
      </c>
      <c r="H1177" s="382">
        <v>378</v>
      </c>
      <c r="I1177" s="383">
        <f t="shared" si="159"/>
      </c>
      <c r="J1177" s="383">
        <f t="shared" si="225"/>
      </c>
      <c r="K1177" s="382">
        <v>10</v>
      </c>
      <c r="L1177" s="368">
        <f t="shared" si="578"/>
      </c>
      <c r="M1177" s="382">
        <v>1</v>
      </c>
      <c r="N1177" s="384">
        <f t="shared" si="382"/>
      </c>
      <c r="O1177" s="382">
        <v>0</v>
      </c>
      <c r="P1177" s="384">
        <f t="shared" si="1061"/>
      </c>
      <c r="Q1177" s="385"/>
      <c r="R1177" s="432"/>
      <c r="S1177" s="385"/>
      <c r="T1177" s="432"/>
      <c r="U1177" s="386"/>
      <c r="V1177" s="378"/>
      <c r="W1177" s="436"/>
      <c r="X1177" s="378"/>
      <c r="Y1177" s="385"/>
      <c r="Z1177" s="378"/>
      <c r="AA1177" s="378"/>
      <c r="AB1177" s="432"/>
      <c r="AC1177" s="432"/>
      <c r="AD1177" s="385"/>
      <c r="AE1177" s="378"/>
      <c r="AF1177" s="421" t="s">
        <v>433</v>
      </c>
    </row>
    <row r="1178">
      <c r="A1178" s="419"/>
      <c r="B1178" s="407" t="s">
        <v>393</v>
      </c>
      <c r="C1178" s="420" t="s">
        <v>396</v>
      </c>
      <c r="D1178" s="379" t="s">
        <v>370</v>
      </c>
      <c r="E1178" s="382">
        <v>60.71</v>
      </c>
      <c r="F1178" s="381">
        <f>E1178+E1179</f>
      </c>
      <c r="G1178" s="382">
        <v>616</v>
      </c>
      <c r="H1178" s="382">
        <v>48</v>
      </c>
      <c r="I1178" s="383">
        <f t="shared" si="159"/>
      </c>
      <c r="J1178" s="368">
        <f t="shared" ref="J1178:J1190" si="331">(E1178/G1178)*1000</f>
      </c>
      <c r="K1178" s="382">
        <v>1</v>
      </c>
      <c r="L1178" s="368">
        <f t="shared" si="578"/>
      </c>
      <c r="M1178" s="382">
        <v>1</v>
      </c>
      <c r="N1178" s="384">
        <f t="shared" si="382"/>
      </c>
      <c r="O1178" s="382">
        <v>0</v>
      </c>
      <c r="P1178" s="384">
        <f t="shared" si="1061"/>
      </c>
      <c r="Q1178" s="385">
        <f>(M1178+M1179)/(O1178+O1179)</f>
      </c>
      <c r="R1178" s="432">
        <v>5</v>
      </c>
      <c r="S1178" s="385">
        <f>(O1178+O1179)/(K1178+K1179)</f>
      </c>
      <c r="T1178" s="432">
        <v>1</v>
      </c>
      <c r="U1178" s="386">
        <f>F1178/T1178</f>
      </c>
      <c r="V1178" s="378">
        <f>(F1178+500)/T1178</f>
      </c>
      <c r="W1178" s="436">
        <v>1344</v>
      </c>
      <c r="X1178" s="378">
        <f>W1178/T1178</f>
      </c>
      <c r="Y1178" s="385">
        <f>T1178/R1178</f>
      </c>
      <c r="Z1178" s="378">
        <f>W1178/F1178</f>
      </c>
      <c r="AA1178" s="378">
        <f>W1178/(F1178+500)</f>
      </c>
      <c r="AB1178" s="432">
        <v>0</v>
      </c>
      <c r="AC1178" s="432">
        <v>0</v>
      </c>
      <c r="AD1178" s="385">
        <f>AB1178/T1178</f>
      </c>
      <c r="AE1178" s="378">
        <f>(W1178-AC1178)/(F1178+500)</f>
      </c>
      <c r="AF1178" s="378" t="s">
        <v>387</v>
      </c>
    </row>
    <row r="1179">
      <c r="A1179" s="419"/>
      <c r="B1179" s="407"/>
      <c r="C1179" s="420"/>
      <c r="D1179" s="379" t="s">
        <v>372</v>
      </c>
      <c r="E1179" s="382">
        <v>1012.76</v>
      </c>
      <c r="F1179" s="381"/>
      <c r="G1179" s="382">
        <v>7957</v>
      </c>
      <c r="H1179" s="382">
        <v>428</v>
      </c>
      <c r="I1179" s="383">
        <f t="shared" si="159"/>
      </c>
      <c r="J1179" s="368">
        <f t="shared" si="331"/>
      </c>
      <c r="K1179" s="382">
        <v>24</v>
      </c>
      <c r="L1179" s="368">
        <f t="shared" si="578"/>
      </c>
      <c r="M1179" s="382">
        <v>0</v>
      </c>
      <c r="N1179" s="384">
        <f t="shared" si="382"/>
      </c>
      <c r="O1179" s="382">
        <v>0</v>
      </c>
      <c r="P1179" s="384">
        <f t="shared" si="1061"/>
      </c>
      <c r="Q1179" s="385"/>
      <c r="R1179" s="432"/>
      <c r="S1179" s="385"/>
      <c r="T1179" s="432"/>
      <c r="U1179" s="386"/>
      <c r="V1179" s="378"/>
      <c r="W1179" s="436"/>
      <c r="X1179" s="378"/>
      <c r="Y1179" s="385"/>
      <c r="Z1179" s="378"/>
      <c r="AA1179" s="378"/>
      <c r="AB1179" s="432"/>
      <c r="AC1179" s="432"/>
      <c r="AD1179" s="385"/>
      <c r="AE1179" s="378"/>
      <c r="AF1179" s="421" t="s">
        <v>433</v>
      </c>
    </row>
    <row r="1180">
      <c r="A1180" s="419"/>
      <c r="B1180" s="370" t="s">
        <v>378</v>
      </c>
      <c r="C1180" s="370"/>
      <c r="D1180" s="370"/>
      <c r="E1180" s="366">
        <f>SUM(E1170:E1179)</f>
      </c>
      <c r="F1180" s="366">
        <f>SUM(F1170:F1179)</f>
      </c>
      <c r="G1180" s="366">
        <f>SUM(G1170:G1179)</f>
      </c>
      <c r="H1180" s="366">
        <f>SUM(H1170:H1179)</f>
      </c>
      <c r="I1180" s="371">
        <f t="shared" si="159"/>
      </c>
      <c r="J1180" s="367">
        <f t="shared" si="331"/>
      </c>
      <c r="K1180" s="366">
        <f>SUM(K1170:K1179)</f>
      </c>
      <c r="L1180" s="367">
        <f t="shared" si="578"/>
      </c>
      <c r="M1180" s="366">
        <f>SUM(M1170:M1179)</f>
      </c>
      <c r="N1180" s="372">
        <f t="shared" si="382"/>
      </c>
      <c r="O1180" s="366">
        <f>SUM(O1170:O1179)</f>
      </c>
      <c r="P1180" s="372">
        <f t="shared" si="1061"/>
      </c>
      <c r="Q1180" s="373">
        <f>M1180/O1180</f>
      </c>
      <c r="R1180" s="366">
        <f>SUM(R1170:R1179)</f>
      </c>
      <c r="S1180" s="373">
        <f>(O1180+O1180)/(K1180+K1180)</f>
      </c>
      <c r="T1180" s="366">
        <f>SUM(T1170:T1179)</f>
      </c>
      <c r="U1180" s="374">
        <f t="shared" ref="U1180:U1181" si="112">F1180/T1180</f>
      </c>
      <c r="V1180" s="375">
        <f>(F1180+5*500)/T1180</f>
      </c>
      <c r="W1180" s="367">
        <f>SUM(W1170:W1179)</f>
      </c>
      <c r="X1180" s="376">
        <f t="shared" ref="X1180:X1181" si="746">W1180/T1180</f>
      </c>
      <c r="Y1180" s="373">
        <f t="shared" ref="Y1180:Y1181" si="880">T1180/R1180</f>
      </c>
      <c r="Z1180" s="375">
        <f t="shared" ref="Z1180:Z1181" si="1014">W1180/F1180</f>
      </c>
      <c r="AA1180" s="375">
        <f>W1180/(F1180+COUNT(W1170:W1179)*500)</f>
      </c>
      <c r="AB1180" s="366">
        <f>SUM(AB1170:AB1179)</f>
      </c>
      <c r="AC1180" s="366">
        <f>SUM(AC1170:AC1179)</f>
      </c>
      <c r="AD1180" s="373">
        <f t="shared" ref="AD1180:AD1181" si="531">AB1180/T1180</f>
      </c>
      <c r="AE1180" s="377">
        <f>(W1180-AC1180)/(F1180+COUNT(W1170:W1179)*500)</f>
      </c>
      <c r="AF1180" s="378"/>
    </row>
    <row r="1181">
      <c r="A1181" s="419"/>
      <c r="B1181" s="407" t="s">
        <v>394</v>
      </c>
      <c r="C1181" s="420" t="s">
        <v>391</v>
      </c>
      <c r="D1181" s="379" t="s">
        <v>370</v>
      </c>
      <c r="E1181" s="382">
        <v>118.55</v>
      </c>
      <c r="F1181" s="381">
        <f>E1181+E1182</f>
      </c>
      <c r="G1181" s="382">
        <v>910</v>
      </c>
      <c r="H1181" s="382">
        <v>69</v>
      </c>
      <c r="I1181" s="383">
        <f t="shared" si="159"/>
      </c>
      <c r="J1181" s="368">
        <f t="shared" si="331"/>
      </c>
      <c r="K1181" s="382">
        <v>0</v>
      </c>
      <c r="L1181" s="368">
        <f t="shared" si="578"/>
      </c>
      <c r="M1181" s="382">
        <v>0</v>
      </c>
      <c r="N1181" s="384">
        <f t="shared" si="382"/>
      </c>
      <c r="O1181" s="382">
        <v>0</v>
      </c>
      <c r="P1181" s="384">
        <f t="shared" si="1061"/>
      </c>
      <c r="Q1181" s="385">
        <f>(M1181+M1182)/(O1181+O1182)</f>
      </c>
      <c r="R1181" s="432">
        <v>1</v>
      </c>
      <c r="S1181" s="385">
        <f>(O1181+O1182)/(K1181+K1182)</f>
      </c>
      <c r="T1181" s="432">
        <v>0</v>
      </c>
      <c r="U1181" s="386">
        <f t="shared" si="112"/>
      </c>
      <c r="V1181" s="378">
        <f>(F1181+500)/T1181</f>
      </c>
      <c r="W1181" s="436">
        <v>0</v>
      </c>
      <c r="X1181" s="378">
        <f t="shared" si="746"/>
      </c>
      <c r="Y1181" s="385">
        <f t="shared" si="880"/>
      </c>
      <c r="Z1181" s="378">
        <f t="shared" si="1014"/>
      </c>
      <c r="AA1181" s="378">
        <f>W1181/(F1181+500)</f>
      </c>
      <c r="AB1181" s="432">
        <v>0</v>
      </c>
      <c r="AC1181" s="432">
        <v>0</v>
      </c>
      <c r="AD1181" s="385">
        <f t="shared" si="531"/>
      </c>
      <c r="AE1181" s="378">
        <f>(W1181-AC1181)/(F1181+500)</f>
      </c>
      <c r="AF1181" s="378" t="s">
        <v>387</v>
      </c>
    </row>
    <row r="1182">
      <c r="A1182" s="419"/>
      <c r="B1182" s="407"/>
      <c r="C1182" s="420"/>
      <c r="D1182" s="379" t="s">
        <v>372</v>
      </c>
      <c r="E1182" s="382">
        <v>1181.06</v>
      </c>
      <c r="F1182" s="381"/>
      <c r="G1182" s="382">
        <v>9706</v>
      </c>
      <c r="H1182" s="382">
        <v>495</v>
      </c>
      <c r="I1182" s="383">
        <f t="shared" si="159"/>
      </c>
      <c r="J1182" s="368">
        <f t="shared" si="331"/>
      </c>
      <c r="K1182" s="382">
        <v>14</v>
      </c>
      <c r="L1182" s="368">
        <f t="shared" si="578"/>
      </c>
      <c r="M1182" s="382">
        <v>0</v>
      </c>
      <c r="N1182" s="384">
        <f t="shared" si="382"/>
      </c>
      <c r="O1182" s="382">
        <v>0</v>
      </c>
      <c r="P1182" s="384">
        <f t="shared" si="1061"/>
      </c>
      <c r="Q1182" s="385"/>
      <c r="R1182" s="432"/>
      <c r="S1182" s="385"/>
      <c r="T1182" s="432"/>
      <c r="U1182" s="386"/>
      <c r="V1182" s="378"/>
      <c r="W1182" s="436"/>
      <c r="X1182" s="378"/>
      <c r="Y1182" s="385"/>
      <c r="Z1182" s="378"/>
      <c r="AA1182" s="378"/>
      <c r="AB1182" s="432"/>
      <c r="AC1182" s="432"/>
      <c r="AD1182" s="385"/>
      <c r="AE1182" s="378"/>
      <c r="AF1182" s="421" t="s">
        <v>433</v>
      </c>
    </row>
    <row r="1183">
      <c r="A1183" s="419"/>
      <c r="B1183" s="407" t="s">
        <v>395</v>
      </c>
      <c r="C1183" s="420" t="s">
        <v>391</v>
      </c>
      <c r="D1183" s="379" t="s">
        <v>370</v>
      </c>
      <c r="E1183" s="382">
        <v>180.95</v>
      </c>
      <c r="F1183" s="381">
        <f>E1183+E1184</f>
      </c>
      <c r="G1183" s="382">
        <v>1313</v>
      </c>
      <c r="H1183" s="382">
        <v>89</v>
      </c>
      <c r="I1183" s="383">
        <f t="shared" si="159"/>
      </c>
      <c r="J1183" s="368">
        <f t="shared" si="331"/>
      </c>
      <c r="K1183" s="382">
        <v>5</v>
      </c>
      <c r="L1183" s="368">
        <f t="shared" si="578"/>
      </c>
      <c r="M1183" s="382">
        <v>1</v>
      </c>
      <c r="N1183" s="384">
        <f t="shared" si="382"/>
      </c>
      <c r="O1183" s="382">
        <v>0</v>
      </c>
      <c r="P1183" s="384">
        <f t="shared" si="1061"/>
      </c>
      <c r="Q1183" s="385">
        <f>(M1183+M1184)/(O1183+O1184)</f>
      </c>
      <c r="R1183" s="432">
        <v>6</v>
      </c>
      <c r="S1183" s="385">
        <f>(O1183+O1184)/(K1183+K1184)</f>
      </c>
      <c r="T1183" s="432">
        <v>3</v>
      </c>
      <c r="U1183" s="386">
        <f>F1183/T1183</f>
      </c>
      <c r="V1183" s="378">
        <f>(F1183+500)/T1183</f>
      </c>
      <c r="W1183" s="436">
        <v>5124</v>
      </c>
      <c r="X1183" s="378">
        <f>W1183/T1183</f>
      </c>
      <c r="Y1183" s="385">
        <f>T1183/R1183</f>
      </c>
      <c r="Z1183" s="378">
        <f>W1183/F1183</f>
      </c>
      <c r="AA1183" s="378">
        <f>W1183/(F1183+500)</f>
      </c>
      <c r="AB1183" s="432">
        <v>3</v>
      </c>
      <c r="AC1183" s="432">
        <v>5124</v>
      </c>
      <c r="AD1183" s="385">
        <f>AB1183/T1183</f>
      </c>
      <c r="AE1183" s="378">
        <f>(W1183-AC1183)/(F1183+500)</f>
      </c>
      <c r="AF1183" s="378" t="s">
        <v>387</v>
      </c>
    </row>
    <row r="1184">
      <c r="A1184" s="419"/>
      <c r="B1184" s="407"/>
      <c r="C1184" s="420"/>
      <c r="D1184" s="379" t="s">
        <v>372</v>
      </c>
      <c r="E1184" s="382">
        <v>1671.38</v>
      </c>
      <c r="F1184" s="381"/>
      <c r="G1184" s="382">
        <v>15054</v>
      </c>
      <c r="H1184" s="382">
        <v>685</v>
      </c>
      <c r="I1184" s="383">
        <f t="shared" si="159"/>
      </c>
      <c r="J1184" s="368">
        <f t="shared" si="331"/>
      </c>
      <c r="K1184" s="382">
        <v>20</v>
      </c>
      <c r="L1184" s="368">
        <f t="shared" si="578"/>
      </c>
      <c r="M1184" s="382">
        <v>2</v>
      </c>
      <c r="N1184" s="384">
        <f t="shared" si="382"/>
      </c>
      <c r="O1184" s="382">
        <v>0</v>
      </c>
      <c r="P1184" s="384">
        <f t="shared" si="1061"/>
      </c>
      <c r="Q1184" s="385"/>
      <c r="R1184" s="432"/>
      <c r="S1184" s="385"/>
      <c r="T1184" s="432"/>
      <c r="U1184" s="386"/>
      <c r="V1184" s="378"/>
      <c r="W1184" s="436"/>
      <c r="X1184" s="378"/>
      <c r="Y1184" s="385"/>
      <c r="Z1184" s="378"/>
      <c r="AA1184" s="378"/>
      <c r="AB1184" s="432"/>
      <c r="AC1184" s="432"/>
      <c r="AD1184" s="385"/>
      <c r="AE1184" s="378"/>
      <c r="AF1184" s="421" t="s">
        <v>433</v>
      </c>
    </row>
    <row r="1185">
      <c r="A1185" s="419"/>
      <c r="B1185" s="407" t="s">
        <v>397</v>
      </c>
      <c r="C1185" s="420" t="s">
        <v>391</v>
      </c>
      <c r="D1185" s="379" t="s">
        <v>370</v>
      </c>
      <c r="E1185" s="382">
        <v>251.67</v>
      </c>
      <c r="F1185" s="381">
        <f>E1185+E1186</f>
      </c>
      <c r="G1185" s="382">
        <v>1327</v>
      </c>
      <c r="H1185" s="382">
        <v>124</v>
      </c>
      <c r="I1185" s="383">
        <f t="shared" si="159"/>
      </c>
      <c r="J1185" s="368">
        <f t="shared" si="331"/>
      </c>
      <c r="K1185" s="382">
        <v>2</v>
      </c>
      <c r="L1185" s="368">
        <f t="shared" si="578"/>
      </c>
      <c r="M1185" s="382">
        <v>0</v>
      </c>
      <c r="N1185" s="384">
        <f t="shared" si="382"/>
      </c>
      <c r="O1185" s="382">
        <v>0</v>
      </c>
      <c r="P1185" s="384">
        <f t="shared" si="1061"/>
      </c>
      <c r="Q1185" s="385">
        <f>(M1185+M1186)/(O1185+O1186)</f>
      </c>
      <c r="R1185" s="432">
        <v>3</v>
      </c>
      <c r="S1185" s="385">
        <f>(O1185+O1186)/(K1185+K1186)</f>
      </c>
      <c r="T1185" s="432">
        <v>1</v>
      </c>
      <c r="U1185" s="386">
        <f>F1185/T1185</f>
      </c>
      <c r="V1185" s="378">
        <f>(F1185+500)/T1185</f>
      </c>
      <c r="W1185" s="436">
        <v>2592</v>
      </c>
      <c r="X1185" s="378">
        <f>W1185/T1185</f>
      </c>
      <c r="Y1185" s="385">
        <f>T1185/R1185</f>
      </c>
      <c r="Z1185" s="378">
        <f>W1185/F1185</f>
      </c>
      <c r="AA1185" s="378">
        <f>W1185/(F1185+500)</f>
      </c>
      <c r="AB1185" s="432">
        <v>0</v>
      </c>
      <c r="AC1185" s="432">
        <v>0</v>
      </c>
      <c r="AD1185" s="385">
        <f>AB1185/T1185</f>
      </c>
      <c r="AE1185" s="378">
        <f>(W1185-AC1185)/(F1185+500)</f>
      </c>
      <c r="AF1185" s="378" t="s">
        <v>387</v>
      </c>
    </row>
    <row r="1186">
      <c r="A1186" s="419"/>
      <c r="B1186" s="407"/>
      <c r="C1186" s="420"/>
      <c r="D1186" s="379" t="s">
        <v>372</v>
      </c>
      <c r="E1186" s="382">
        <v>1887.71</v>
      </c>
      <c r="F1186" s="381"/>
      <c r="G1186" s="382">
        <v>16836</v>
      </c>
      <c r="H1186" s="382">
        <v>779</v>
      </c>
      <c r="I1186" s="383">
        <f t="shared" si="159"/>
      </c>
      <c r="J1186" s="368">
        <f t="shared" si="331"/>
      </c>
      <c r="K1186" s="382">
        <v>32</v>
      </c>
      <c r="L1186" s="368">
        <f t="shared" si="578"/>
      </c>
      <c r="M1186" s="382">
        <v>1</v>
      </c>
      <c r="N1186" s="384">
        <f t="shared" si="382"/>
      </c>
      <c r="O1186" s="382">
        <v>0</v>
      </c>
      <c r="P1186" s="384">
        <f t="shared" si="1061"/>
      </c>
      <c r="Q1186" s="385"/>
      <c r="R1186" s="432"/>
      <c r="S1186" s="385"/>
      <c r="T1186" s="432"/>
      <c r="U1186" s="386"/>
      <c r="V1186" s="378"/>
      <c r="W1186" s="436"/>
      <c r="X1186" s="378"/>
      <c r="Y1186" s="385"/>
      <c r="Z1186" s="378"/>
      <c r="AA1186" s="378"/>
      <c r="AB1186" s="432"/>
      <c r="AC1186" s="432"/>
      <c r="AD1186" s="385"/>
      <c r="AE1186" s="378"/>
      <c r="AF1186" s="421" t="s">
        <v>433</v>
      </c>
    </row>
    <row r="1187">
      <c r="A1187" s="419"/>
      <c r="B1187" s="407" t="s">
        <v>398</v>
      </c>
      <c r="C1187" s="420" t="s">
        <v>391</v>
      </c>
      <c r="D1187" s="379" t="s">
        <v>370</v>
      </c>
      <c r="E1187" s="382">
        <v>85.43</v>
      </c>
      <c r="F1187" s="381">
        <f>E1187+E1188</f>
      </c>
      <c r="G1187" s="382">
        <v>912</v>
      </c>
      <c r="H1187" s="382">
        <v>139</v>
      </c>
      <c r="I1187" s="383">
        <f t="shared" si="159"/>
      </c>
      <c r="J1187" s="368">
        <f t="shared" si="331"/>
      </c>
      <c r="K1187" s="382">
        <v>1</v>
      </c>
      <c r="L1187" s="368">
        <f t="shared" si="578"/>
      </c>
      <c r="M1187" s="382">
        <v>0</v>
      </c>
      <c r="N1187" s="384">
        <f t="shared" si="382"/>
      </c>
      <c r="O1187" s="382">
        <v>0</v>
      </c>
      <c r="P1187" s="384">
        <f t="shared" si="1061"/>
      </c>
      <c r="Q1187" s="385">
        <f>(M1187+M1188)/(O1187+O1188)</f>
      </c>
      <c r="R1187" s="432">
        <v>5</v>
      </c>
      <c r="S1187" s="385">
        <f>(O1187+O1188)/(K1187+K1188)</f>
      </c>
      <c r="T1187" s="432">
        <v>1</v>
      </c>
      <c r="U1187" s="386">
        <f>F1187/T1187</f>
      </c>
      <c r="V1187" s="378">
        <f>(F1187+500)/T1187</f>
      </c>
      <c r="W1187" s="436">
        <v>2088</v>
      </c>
      <c r="X1187" s="378">
        <f>W1187/T1187</f>
      </c>
      <c r="Y1187" s="385">
        <f>T1187/R1187</f>
      </c>
      <c r="Z1187" s="378">
        <f>W1187/F1187</f>
      </c>
      <c r="AA1187" s="378">
        <f>W1187/(F1187+500)</f>
      </c>
      <c r="AB1187" s="432">
        <v>0</v>
      </c>
      <c r="AC1187" s="432">
        <v>0</v>
      </c>
      <c r="AD1187" s="385">
        <f>AB1187/T1187</f>
      </c>
      <c r="AE1187" s="378">
        <f>(W1187-AC1187)/(F1187+500)</f>
      </c>
      <c r="AF1187" s="378" t="s">
        <v>387</v>
      </c>
    </row>
    <row r="1188">
      <c r="A1188" s="419"/>
      <c r="B1188" s="407"/>
      <c r="C1188" s="420"/>
      <c r="D1188" s="379" t="s">
        <v>372</v>
      </c>
      <c r="E1188" s="382">
        <v>1801.59</v>
      </c>
      <c r="F1188" s="381"/>
      <c r="G1188" s="382">
        <v>17288</v>
      </c>
      <c r="H1188" s="382">
        <v>1231</v>
      </c>
      <c r="I1188" s="383">
        <f t="shared" si="159"/>
      </c>
      <c r="J1188" s="368">
        <f t="shared" si="331"/>
      </c>
      <c r="K1188" s="382">
        <v>48</v>
      </c>
      <c r="L1188" s="368">
        <f t="shared" si="578"/>
      </c>
      <c r="M1188" s="382">
        <v>2</v>
      </c>
      <c r="N1188" s="384">
        <f t="shared" si="382"/>
      </c>
      <c r="O1188" s="382">
        <v>0</v>
      </c>
      <c r="P1188" s="384">
        <f t="shared" si="1061"/>
      </c>
      <c r="Q1188" s="385"/>
      <c r="R1188" s="432"/>
      <c r="S1188" s="385"/>
      <c r="T1188" s="432"/>
      <c r="U1188" s="386"/>
      <c r="V1188" s="378"/>
      <c r="W1188" s="436"/>
      <c r="X1188" s="378"/>
      <c r="Y1188" s="385"/>
      <c r="Z1188" s="378"/>
      <c r="AA1188" s="378"/>
      <c r="AB1188" s="432"/>
      <c r="AC1188" s="432"/>
      <c r="AD1188" s="385"/>
      <c r="AE1188" s="378"/>
      <c r="AF1188" s="421" t="s">
        <v>433</v>
      </c>
    </row>
    <row r="1189">
      <c r="A1189" s="419"/>
      <c r="B1189" s="407" t="s">
        <v>399</v>
      </c>
      <c r="C1189" s="420" t="s">
        <v>391</v>
      </c>
      <c r="D1189" s="379" t="s">
        <v>370</v>
      </c>
      <c r="E1189" s="382">
        <v>27.78</v>
      </c>
      <c r="F1189" s="381">
        <f>E1189+E1190</f>
      </c>
      <c r="G1189" s="382">
        <v>305</v>
      </c>
      <c r="H1189" s="382">
        <v>56</v>
      </c>
      <c r="I1189" s="383">
        <f t="shared" si="159"/>
      </c>
      <c r="J1189" s="368">
        <f t="shared" si="331"/>
      </c>
      <c r="K1189" s="382">
        <v>0</v>
      </c>
      <c r="L1189" s="368">
        <f t="shared" si="578"/>
      </c>
      <c r="M1189" s="382">
        <v>0</v>
      </c>
      <c r="N1189" s="384">
        <f t="shared" si="382"/>
      </c>
      <c r="O1189" s="382">
        <v>0</v>
      </c>
      <c r="P1189" s="384">
        <f t="shared" si="1061"/>
      </c>
      <c r="Q1189" s="385">
        <f>(M1189+M1190)/(O1189+O1190)</f>
      </c>
      <c r="R1189" s="432">
        <v>4</v>
      </c>
      <c r="S1189" s="385">
        <f>(O1189+O1190)/(K1189+K1190)</f>
      </c>
      <c r="T1189" s="432">
        <v>1</v>
      </c>
      <c r="U1189" s="386">
        <f>F1189/T1189</f>
      </c>
      <c r="V1189" s="378">
        <f>(F1189+500)/T1189</f>
      </c>
      <c r="W1189" s="386">
        <v>1692</v>
      </c>
      <c r="X1189" s="378">
        <f>W1189/T1189</f>
      </c>
      <c r="Y1189" s="385">
        <f>T1189/R1189</f>
      </c>
      <c r="Z1189" s="378">
        <f>W1189/F1189</f>
      </c>
      <c r="AA1189" s="378">
        <f>W1189/(F1189+500)</f>
      </c>
      <c r="AB1189" s="432">
        <v>0</v>
      </c>
      <c r="AC1189" s="432">
        <v>0</v>
      </c>
      <c r="AD1189" s="385">
        <f>AB1189/T1189</f>
      </c>
      <c r="AE1189" s="378">
        <f>(W1189-AC1189)/(F1189+500)</f>
      </c>
      <c r="AF1189" s="378" t="s">
        <v>387</v>
      </c>
    </row>
    <row r="1190">
      <c r="A1190" s="419"/>
      <c r="B1190" s="407"/>
      <c r="C1190" s="420"/>
      <c r="D1190" s="379" t="s">
        <v>372</v>
      </c>
      <c r="E1190" s="382">
        <v>662.32</v>
      </c>
      <c r="F1190" s="381"/>
      <c r="G1190" s="382">
        <v>6764</v>
      </c>
      <c r="H1190" s="382">
        <v>557</v>
      </c>
      <c r="I1190" s="383">
        <f t="shared" si="159"/>
      </c>
      <c r="J1190" s="368">
        <f t="shared" si="331"/>
      </c>
      <c r="K1190" s="382">
        <v>16</v>
      </c>
      <c r="L1190" s="368">
        <f t="shared" si="578"/>
      </c>
      <c r="M1190" s="382">
        <v>1</v>
      </c>
      <c r="N1190" s="384">
        <f t="shared" si="382"/>
      </c>
      <c r="O1190" s="382">
        <v>0</v>
      </c>
      <c r="P1190" s="384">
        <f t="shared" si="1061"/>
      </c>
      <c r="Q1190" s="385"/>
      <c r="R1190" s="432"/>
      <c r="S1190" s="385"/>
      <c r="T1190" s="432"/>
      <c r="U1190" s="386"/>
      <c r="V1190" s="378"/>
      <c r="W1190" s="386"/>
      <c r="X1190" s="378"/>
      <c r="Y1190" s="385"/>
      <c r="Z1190" s="378"/>
      <c r="AA1190" s="378"/>
      <c r="AB1190" s="432"/>
      <c r="AC1190" s="432"/>
      <c r="AD1190" s="385"/>
      <c r="AE1190" s="378"/>
      <c r="AF1190" s="421" t="s">
        <v>433</v>
      </c>
    </row>
    <row r="1191">
      <c r="A1191" s="419"/>
      <c r="B1191" s="370" t="s">
        <v>378</v>
      </c>
      <c r="C1191" s="370"/>
      <c r="D1191" s="370"/>
      <c r="E1191" s="366">
        <f>SUM(E1181:E1190)</f>
      </c>
      <c r="F1191" s="366">
        <f>SUM(F1181:F1190)</f>
      </c>
      <c r="G1191" s="366">
        <f>SUM(G1181:G1190)</f>
      </c>
      <c r="H1191" s="366">
        <f>SUM(H1181:H1190)</f>
      </c>
      <c r="I1191" s="371">
        <f t="shared" si="159"/>
      </c>
      <c r="J1191" s="367">
        <f>SUM(J1181:J1190)</f>
      </c>
      <c r="K1191" s="366">
        <f>SUM(K1181:K1190)</f>
      </c>
      <c r="L1191" s="367">
        <f t="shared" si="578"/>
      </c>
      <c r="M1191" s="366">
        <f>SUM(M1181:M1190)</f>
      </c>
      <c r="N1191" s="372">
        <f t="shared" si="382"/>
      </c>
      <c r="O1191" s="366">
        <f>SUM(O1181:O1190)</f>
      </c>
      <c r="P1191" s="372">
        <f t="shared" si="1061"/>
      </c>
      <c r="Q1191" s="373">
        <f t="shared" ref="Q1191:Q1192" si="413">M1191/O1191</f>
      </c>
      <c r="R1191" s="366">
        <f>SUM(R1181:R1190)</f>
      </c>
      <c r="S1191" s="373">
        <f t="shared" ref="S1191:S1192" si="1092">(O1191+O1191)/(K1191+K1191)</f>
      </c>
      <c r="T1191" s="366">
        <f>SUM(T1181:T1190)</f>
      </c>
      <c r="U1191" s="374">
        <f t="shared" ref="U1191:U1192" si="113">F1191/T1191</f>
      </c>
      <c r="V1191" s="375">
        <f>(F1191+5*500)/T1191</f>
      </c>
      <c r="W1191" s="367">
        <f>SUM(W1181:W1190)</f>
      </c>
      <c r="X1191" s="376">
        <f t="shared" ref="X1191:X1192" si="747">W1191/T1191</f>
      </c>
      <c r="Y1191" s="373">
        <f t="shared" ref="Y1191:Y1192" si="881">T1191/R1191</f>
      </c>
      <c r="Z1191" s="375">
        <f t="shared" ref="Z1191:Z1192" si="1015">W1191/F1191</f>
      </c>
      <c r="AA1191" s="375">
        <f>W1191/(F1191+COUNT(W1181:W1190)*500)</f>
      </c>
      <c r="AB1191" s="366">
        <f>SUM(AB1181:AB1190)</f>
      </c>
      <c r="AC1191" s="366">
        <f>SUM(AC1181:AC1190)</f>
      </c>
      <c r="AD1191" s="373">
        <f t="shared" ref="AD1191:AD1192" si="532">AB1191/T1191</f>
      </c>
      <c r="AE1191" s="377">
        <f>(W1191-AC1191)/(F1191+COUNT(W1181:W1190)*500)</f>
      </c>
      <c r="AF1191" s="378"/>
    </row>
    <row r="1192">
      <c r="A1192" s="419"/>
      <c r="B1192" s="411" t="s">
        <v>400</v>
      </c>
      <c r="C1192" s="411"/>
      <c r="D1192" s="411"/>
      <c r="E1192" s="418">
        <f>SUM(E1158)+E1169+E1180+E1191</f>
      </c>
      <c r="F1192" s="418">
        <f>SUM(F1158)+F1169+F1180+F1191</f>
      </c>
      <c r="G1192" s="418">
        <f>SUM(G1158)+G1169+G1180+G1191</f>
      </c>
      <c r="H1192" s="418">
        <f>SUM(H1158)+H1169+H1180+H1191</f>
      </c>
      <c r="I1192" s="413">
        <f t="shared" si="159"/>
      </c>
      <c r="J1192" s="414">
        <f>(E1192/G1192)*1000</f>
      </c>
      <c r="K1192" s="437">
        <f>SUM(K1158)+K1169+K1180+K1191</f>
      </c>
      <c r="L1192" s="414">
        <f t="shared" si="578"/>
      </c>
      <c r="M1192" s="437">
        <f>SUM(M1158)+M1169+M1180+M1191</f>
      </c>
      <c r="N1192" s="415">
        <f t="shared" si="382"/>
      </c>
      <c r="O1192" s="437">
        <f>SUM(O1158)+O1169+O1180+O1191</f>
      </c>
      <c r="P1192" s="415">
        <f t="shared" si="1061"/>
      </c>
      <c r="Q1192" s="416">
        <f t="shared" si="413"/>
      </c>
      <c r="R1192" s="437">
        <f>SUM(R1158)+R1169+R1180+R1191</f>
      </c>
      <c r="S1192" s="416">
        <f t="shared" si="1092"/>
      </c>
      <c r="T1192" s="437">
        <f>SUM(T1158)+T1169+T1180+T1191</f>
      </c>
      <c r="U1192" s="417">
        <f t="shared" si="113"/>
      </c>
      <c r="V1192" s="418">
        <f>(F1192+4*500)/T1192</f>
      </c>
      <c r="W1192" s="417">
        <f>SUM(W1158)+W1169+W1180+W1191</f>
      </c>
      <c r="X1192" s="418">
        <f t="shared" si="747"/>
      </c>
      <c r="Y1192" s="416">
        <f t="shared" si="881"/>
      </c>
      <c r="Z1192" s="418">
        <f t="shared" si="1015"/>
      </c>
      <c r="AA1192" s="418">
        <f>W1192/(F1192+COUNT(W1148:W1157,W1159:W1168,W1170:W1179,W1181:W1190)*500)</f>
      </c>
      <c r="AB1192" s="437">
        <f>SUM(AB1158)+AB1169+AB1180+AB1191</f>
      </c>
      <c r="AC1192" s="437">
        <f>SUM(AC1158)+AC1169+AC1180+AC1191</f>
      </c>
      <c r="AD1192" s="416">
        <f t="shared" si="532"/>
      </c>
      <c r="AE1192" s="418">
        <f>(W1192-AC1192)/(F1192+COUNT(,W1148:W1157,W1159:W1164,W1170:W1177,W1181:W1190)*500)</f>
      </c>
      <c r="AF1192" s="378"/>
    </row>
    <row customHeight="true" ht="18.461103936334396" r="1193">
      <c r="A1193" s="424" t="s">
        <v>335</v>
      </c>
      <c r="B1193" s="424" t="s">
        <v>336</v>
      </c>
      <c r="C1193" s="424" t="s">
        <v>337</v>
      </c>
      <c r="D1193" s="424" t="s">
        <v>338</v>
      </c>
      <c r="E1193" s="424" t="s">
        <v>339</v>
      </c>
      <c r="F1193" s="424" t="s">
        <v>340</v>
      </c>
      <c r="G1193" s="424" t="s">
        <v>341</v>
      </c>
      <c r="H1193" s="424" t="s">
        <v>342</v>
      </c>
      <c r="I1193" s="425" t="s">
        <v>343</v>
      </c>
      <c r="J1193" s="426" t="s">
        <v>344</v>
      </c>
      <c r="K1193" s="424" t="s">
        <v>345</v>
      </c>
      <c r="L1193" s="426" t="s">
        <v>346</v>
      </c>
      <c r="M1193" s="424" t="s">
        <v>347</v>
      </c>
      <c r="N1193" s="427" t="s">
        <v>348</v>
      </c>
      <c r="O1193" s="424" t="s">
        <v>349</v>
      </c>
      <c r="P1193" s="427" t="s">
        <v>350</v>
      </c>
      <c r="Q1193" s="425" t="s">
        <v>351</v>
      </c>
      <c r="R1193" s="428" t="s">
        <v>352</v>
      </c>
      <c r="S1193" s="429" t="s">
        <v>353</v>
      </c>
      <c r="T1193" s="428" t="s">
        <v>354</v>
      </c>
      <c r="U1193" s="430" t="s">
        <v>355</v>
      </c>
      <c r="V1193" s="431" t="s">
        <v>356</v>
      </c>
      <c r="W1193" s="430" t="s">
        <v>357</v>
      </c>
      <c r="X1193" s="431" t="s">
        <v>358</v>
      </c>
      <c r="Y1193" s="429" t="s">
        <v>359</v>
      </c>
      <c r="Z1193" s="431" t="s">
        <v>360</v>
      </c>
      <c r="AA1193" s="431" t="s">
        <v>361</v>
      </c>
      <c r="AB1193" s="431" t="s">
        <v>362</v>
      </c>
      <c r="AC1193" s="428" t="s">
        <v>363</v>
      </c>
      <c r="AD1193" s="429" t="s">
        <v>364</v>
      </c>
      <c r="AE1193" s="431" t="s">
        <v>365</v>
      </c>
      <c r="AF1193" s="431" t="s">
        <v>366</v>
      </c>
    </row>
    <row customHeight="true" ht="18.461103936334396" r="1194">
      <c r="A1194" s="419" t="s">
        <v>436</v>
      </c>
      <c r="B1194" s="407" t="s">
        <v>413</v>
      </c>
      <c r="C1194" s="408" t="s">
        <v>420</v>
      </c>
      <c r="D1194" s="379" t="s">
        <v>370</v>
      </c>
      <c r="E1194" s="382">
        <v>79.72</v>
      </c>
      <c r="F1194" s="381">
        <f>E1194+E1195</f>
      </c>
      <c r="G1194" s="382">
        <v>221</v>
      </c>
      <c r="H1194" s="382">
        <v>47</v>
      </c>
      <c r="I1194" s="383">
        <f t="shared" ref="I1194:I1238" si="160">H1194/G1194</f>
      </c>
      <c r="J1194" s="368">
        <f t="shared" ref="J1194:J1197" si="332">(E1194/G1194)*1000</f>
      </c>
      <c r="K1194" s="382">
        <v>0</v>
      </c>
      <c r="L1194" s="368">
        <f t="shared" ref="L1194:L1238" si="579">E1194/K1194</f>
      </c>
      <c r="M1194" s="382">
        <v>0</v>
      </c>
      <c r="N1194" s="384">
        <f t="shared" ref="N1194:N1238" si="383">E1194/M1194</f>
      </c>
      <c r="O1194" s="382">
        <v>0</v>
      </c>
      <c r="P1194" s="384">
        <f t="shared" ref="P1194:P1238" si="1062">E1194/O1194</f>
      </c>
      <c r="Q1194" s="385">
        <f>(M1194+M1195)/(O1194+O1195)</f>
      </c>
      <c r="R1194" s="432">
        <v>9</v>
      </c>
      <c r="S1194" s="385">
        <f>(O1194+O1195)/(K1194+K1195)</f>
      </c>
      <c r="T1194" s="432">
        <v>1</v>
      </c>
      <c r="U1194" s="386">
        <f>F1194/T1194</f>
      </c>
      <c r="V1194" s="378">
        <f>(F1194+500)/T1194</f>
      </c>
      <c r="W1194" s="436">
        <v>576</v>
      </c>
      <c r="X1194" s="378">
        <f>W1194/T1194</f>
      </c>
      <c r="Y1194" s="385">
        <f>T1194/R1194</f>
      </c>
      <c r="Z1194" s="378">
        <f>W1194/F1194</f>
      </c>
      <c r="AA1194" s="378">
        <f>W1194/(F1194+500)</f>
      </c>
      <c r="AB1194" s="432">
        <v>0</v>
      </c>
      <c r="AC1194" s="432">
        <v>0</v>
      </c>
      <c r="AD1194" s="385">
        <f>AB1194/T1194</f>
      </c>
      <c r="AE1194" s="378">
        <f>(W1194-AC1194)/(F1194+500)</f>
      </c>
      <c r="AF1194" s="378" t="s">
        <v>371</v>
      </c>
    </row>
    <row customHeight="true" ht="18.461103936334396" r="1195">
      <c r="A1195" s="419"/>
      <c r="B1195" s="407"/>
      <c r="C1195" s="408"/>
      <c r="D1195" s="379" t="s">
        <v>372</v>
      </c>
      <c r="E1195" s="382">
        <v>1596.05</v>
      </c>
      <c r="F1195" s="381"/>
      <c r="G1195" s="382">
        <v>14069</v>
      </c>
      <c r="H1195" s="382">
        <v>2055</v>
      </c>
      <c r="I1195" s="383">
        <f t="shared" si="160"/>
      </c>
      <c r="J1195" s="368">
        <f t="shared" si="332"/>
      </c>
      <c r="K1195" s="382">
        <v>37</v>
      </c>
      <c r="L1195" s="368">
        <f t="shared" si="579"/>
      </c>
      <c r="M1195" s="382">
        <v>1</v>
      </c>
      <c r="N1195" s="384">
        <f t="shared" si="383"/>
      </c>
      <c r="O1195" s="382">
        <v>0</v>
      </c>
      <c r="P1195" s="384">
        <f t="shared" si="1062"/>
      </c>
      <c r="Q1195" s="385"/>
      <c r="R1195" s="432"/>
      <c r="S1195" s="385"/>
      <c r="T1195" s="432"/>
      <c r="U1195" s="386"/>
      <c r="V1195" s="378"/>
      <c r="W1195" s="436"/>
      <c r="X1195" s="378"/>
      <c r="Y1195" s="385"/>
      <c r="Z1195" s="378"/>
      <c r="AA1195" s="378"/>
      <c r="AB1195" s="432"/>
      <c r="AC1195" s="432"/>
      <c r="AD1195" s="385"/>
      <c r="AE1195" s="378"/>
      <c r="AF1195" s="421" t="s">
        <v>403</v>
      </c>
    </row>
    <row customHeight="true" ht="18.461103936334396" r="1196">
      <c r="A1196" s="419"/>
      <c r="B1196" s="407" t="s">
        <v>414</v>
      </c>
      <c r="C1196" s="408" t="s">
        <v>420</v>
      </c>
      <c r="D1196" s="379" t="s">
        <v>370</v>
      </c>
      <c r="E1196" s="440">
        <v>79.11</v>
      </c>
      <c r="F1196" s="381">
        <f>E1196+E1197</f>
      </c>
      <c r="G1196" s="382">
        <v>848</v>
      </c>
      <c r="H1196" s="382">
        <v>191</v>
      </c>
      <c r="I1196" s="383">
        <f t="shared" si="160"/>
      </c>
      <c r="J1196" s="368">
        <f t="shared" si="332"/>
      </c>
      <c r="K1196" s="382">
        <v>1</v>
      </c>
      <c r="L1196" s="368">
        <f t="shared" si="579"/>
      </c>
      <c r="M1196" s="382">
        <v>0</v>
      </c>
      <c r="N1196" s="384">
        <f t="shared" si="383"/>
      </c>
      <c r="O1196" s="382">
        <v>0</v>
      </c>
      <c r="P1196" s="384">
        <f t="shared" si="1062"/>
      </c>
      <c r="Q1196" s="385">
        <f>(M1196+M1197)/(O1196+O1197)</f>
      </c>
      <c r="R1196" s="432">
        <v>4</v>
      </c>
      <c r="S1196" s="385">
        <f>(O1196+O1197)/(K1196+K1197)</f>
      </c>
      <c r="T1196" s="432">
        <v>1</v>
      </c>
      <c r="U1196" s="386">
        <f>F1196/T1196</f>
      </c>
      <c r="V1196" s="378">
        <f>(F1196+500)/T1196</f>
      </c>
      <c r="W1196" s="436">
        <v>1692</v>
      </c>
      <c r="X1196" s="378">
        <f>W1196/T1196</f>
      </c>
      <c r="Y1196" s="385">
        <f>T1196/R1196</f>
      </c>
      <c r="Z1196" s="378">
        <f>W1196/F1196</f>
      </c>
      <c r="AA1196" s="378">
        <f>W1196/(F1196+500)</f>
      </c>
      <c r="AB1196" s="432">
        <v>0</v>
      </c>
      <c r="AC1196" s="432">
        <v>0</v>
      </c>
      <c r="AD1196" s="385">
        <f>AB1196/T1196</f>
      </c>
      <c r="AE1196" s="378">
        <f>(W1196-AC1196)/(F1196+500)</f>
      </c>
      <c r="AF1196" s="378" t="s">
        <v>371</v>
      </c>
    </row>
    <row customHeight="true" ht="18.461103936334396" r="1197">
      <c r="A1197" s="419"/>
      <c r="B1197" s="407"/>
      <c r="C1197" s="408"/>
      <c r="D1197" s="379" t="s">
        <v>372</v>
      </c>
      <c r="E1197" s="440">
        <v>2063.11</v>
      </c>
      <c r="F1197" s="381"/>
      <c r="G1197" s="382">
        <v>18167</v>
      </c>
      <c r="H1197" s="382">
        <v>2050</v>
      </c>
      <c r="I1197" s="383">
        <f t="shared" si="160"/>
      </c>
      <c r="J1197" s="368">
        <f t="shared" si="332"/>
      </c>
      <c r="K1197" s="382">
        <v>39</v>
      </c>
      <c r="L1197" s="368">
        <f t="shared" si="579"/>
      </c>
      <c r="M1197" s="382">
        <v>1</v>
      </c>
      <c r="N1197" s="384">
        <f t="shared" si="383"/>
      </c>
      <c r="O1197" s="382">
        <v>0</v>
      </c>
      <c r="P1197" s="384">
        <f t="shared" si="1062"/>
      </c>
      <c r="Q1197" s="385"/>
      <c r="R1197" s="432"/>
      <c r="S1197" s="385"/>
      <c r="T1197" s="432"/>
      <c r="U1197" s="386"/>
      <c r="V1197" s="378"/>
      <c r="W1197" s="436"/>
      <c r="X1197" s="378"/>
      <c r="Y1197" s="385"/>
      <c r="Z1197" s="378"/>
      <c r="AA1197" s="378"/>
      <c r="AB1197" s="432"/>
      <c r="AC1197" s="432"/>
      <c r="AD1197" s="385"/>
      <c r="AE1197" s="378"/>
      <c r="AF1197" s="421" t="s">
        <v>403</v>
      </c>
    </row>
    <row customHeight="true" ht="18.461103936334396" r="1198">
      <c r="A1198" s="419"/>
      <c r="B1198" s="407" t="s">
        <v>375</v>
      </c>
      <c r="C1198" s="408" t="s">
        <v>420</v>
      </c>
      <c r="D1198" s="379" t="s">
        <v>370</v>
      </c>
      <c r="E1198" s="382">
        <v>49.03</v>
      </c>
      <c r="F1198" s="381">
        <f>E1198+E1199</f>
      </c>
      <c r="G1198" s="382">
        <v>816</v>
      </c>
      <c r="H1198" s="382">
        <v>151</v>
      </c>
      <c r="I1198" s="383">
        <f t="shared" si="160"/>
      </c>
      <c r="J1198" s="383">
        <f t="shared" ref="J1198:J1201" si="226">I1198/H1198</f>
      </c>
      <c r="K1198" s="382">
        <v>2</v>
      </c>
      <c r="L1198" s="368">
        <f t="shared" si="579"/>
      </c>
      <c r="M1198" s="382">
        <v>0</v>
      </c>
      <c r="N1198" s="384">
        <f t="shared" si="383"/>
      </c>
      <c r="O1198" s="382">
        <v>0</v>
      </c>
      <c r="P1198" s="384">
        <f t="shared" si="1062"/>
      </c>
      <c r="Q1198" s="385">
        <f>(M1198+M1199)/(O1198+O1199)</f>
      </c>
      <c r="R1198" s="432">
        <v>6</v>
      </c>
      <c r="S1198" s="385">
        <f>(O1198+O1199)/(K1198+K1199)</f>
      </c>
      <c r="T1198" s="432">
        <v>1</v>
      </c>
      <c r="U1198" s="386">
        <f>F1198/T1198</f>
      </c>
      <c r="V1198" s="378">
        <f>(F1198+500)/T1198</f>
      </c>
      <c r="W1198" s="436">
        <v>2088</v>
      </c>
      <c r="X1198" s="378">
        <f>W1198/T1198</f>
      </c>
      <c r="Y1198" s="385">
        <f>T1198/R1198</f>
      </c>
      <c r="Z1198" s="378">
        <f>W1198/F1198</f>
      </c>
      <c r="AA1198" s="378">
        <f>W1198/(F1198+500)</f>
      </c>
      <c r="AB1198" s="432">
        <v>0</v>
      </c>
      <c r="AC1198" s="432">
        <v>0</v>
      </c>
      <c r="AD1198" s="385">
        <f>AB1198/T1198</f>
      </c>
      <c r="AE1198" s="378">
        <f>(W1198-AC1198)/(F1198+500)</f>
      </c>
      <c r="AF1198" s="378" t="s">
        <v>371</v>
      </c>
    </row>
    <row customHeight="true" ht="18.461103936334396" r="1199">
      <c r="A1199" s="419"/>
      <c r="B1199" s="407"/>
      <c r="C1199" s="408"/>
      <c r="D1199" s="379" t="s">
        <v>372</v>
      </c>
      <c r="E1199" s="382">
        <v>1075.11</v>
      </c>
      <c r="F1199" s="381"/>
      <c r="G1199" s="382">
        <v>9282</v>
      </c>
      <c r="H1199" s="382">
        <v>691</v>
      </c>
      <c r="I1199" s="383">
        <f t="shared" si="160"/>
      </c>
      <c r="J1199" s="383">
        <f t="shared" si="226"/>
      </c>
      <c r="K1199" s="382">
        <v>28</v>
      </c>
      <c r="L1199" s="368">
        <f t="shared" si="579"/>
      </c>
      <c r="M1199" s="382">
        <v>0</v>
      </c>
      <c r="N1199" s="384">
        <f t="shared" si="383"/>
      </c>
      <c r="O1199" s="382">
        <v>0</v>
      </c>
      <c r="P1199" s="384">
        <f t="shared" si="1062"/>
      </c>
      <c r="Q1199" s="385"/>
      <c r="R1199" s="432"/>
      <c r="S1199" s="385"/>
      <c r="T1199" s="432"/>
      <c r="U1199" s="386"/>
      <c r="V1199" s="378"/>
      <c r="W1199" s="436"/>
      <c r="X1199" s="378"/>
      <c r="Y1199" s="385"/>
      <c r="Z1199" s="378"/>
      <c r="AA1199" s="378"/>
      <c r="AB1199" s="432"/>
      <c r="AC1199" s="432"/>
      <c r="AD1199" s="385"/>
      <c r="AE1199" s="378"/>
      <c r="AF1199" s="421" t="s">
        <v>403</v>
      </c>
    </row>
    <row customHeight="true" ht="18.461103936334396" r="1200">
      <c r="A1200" s="419"/>
      <c r="B1200" s="407" t="s">
        <v>376</v>
      </c>
      <c r="C1200" s="408" t="s">
        <v>420</v>
      </c>
      <c r="D1200" s="379" t="s">
        <v>370</v>
      </c>
      <c r="E1200" s="382">
        <v>63.69</v>
      </c>
      <c r="F1200" s="381">
        <f>E1200+E1201</f>
      </c>
      <c r="G1200" s="382">
        <v>708</v>
      </c>
      <c r="H1200" s="382">
        <v>91</v>
      </c>
      <c r="I1200" s="383">
        <f t="shared" si="160"/>
      </c>
      <c r="J1200" s="383">
        <f t="shared" si="226"/>
      </c>
      <c r="K1200" s="382">
        <v>0</v>
      </c>
      <c r="L1200" s="368">
        <f t="shared" si="579"/>
      </c>
      <c r="M1200" s="382">
        <v>0</v>
      </c>
      <c r="N1200" s="384">
        <f t="shared" si="383"/>
      </c>
      <c r="O1200" s="382">
        <v>0</v>
      </c>
      <c r="P1200" s="384">
        <f t="shared" si="1062"/>
      </c>
      <c r="Q1200" s="385">
        <f>(M1200+M1201)/(O1200+O1201)</f>
      </c>
      <c r="R1200" s="432">
        <v>6</v>
      </c>
      <c r="S1200" s="385">
        <f>(O1200+O1201)/(K1200+K1201)</f>
      </c>
      <c r="T1200" s="432">
        <v>5</v>
      </c>
      <c r="U1200" s="386">
        <f>F1200/T1200</f>
      </c>
      <c r="V1200" s="378">
        <f>(F1200+500)/T1200</f>
      </c>
      <c r="W1200" s="436">
        <v>5520</v>
      </c>
      <c r="X1200" s="378">
        <f>W1200/T1200</f>
      </c>
      <c r="Y1200" s="385">
        <f>T1200/R1200</f>
      </c>
      <c r="Z1200" s="378">
        <f>W1200/F1200</f>
      </c>
      <c r="AA1200" s="378">
        <f>W1200/(F1200+500)</f>
      </c>
      <c r="AB1200" s="432">
        <v>1</v>
      </c>
      <c r="AC1200" s="432">
        <v>444</v>
      </c>
      <c r="AD1200" s="385">
        <f>AB1200/T1200</f>
      </c>
      <c r="AE1200" s="378">
        <f>(W1200-AC1200)/(F1200+500)</f>
      </c>
      <c r="AF1200" s="378" t="s">
        <v>371</v>
      </c>
    </row>
    <row customHeight="true" ht="18.461103936334396" r="1201">
      <c r="A1201" s="419"/>
      <c r="B1201" s="407"/>
      <c r="C1201" s="408"/>
      <c r="D1201" s="379" t="s">
        <v>372</v>
      </c>
      <c r="E1201" s="382">
        <v>1335.61</v>
      </c>
      <c r="F1201" s="381"/>
      <c r="G1201" s="382">
        <v>9540</v>
      </c>
      <c r="H1201" s="382">
        <v>579</v>
      </c>
      <c r="I1201" s="383">
        <f t="shared" si="160"/>
      </c>
      <c r="J1201" s="383">
        <f t="shared" si="226"/>
      </c>
      <c r="K1201" s="382">
        <v>23</v>
      </c>
      <c r="L1201" s="368">
        <f t="shared" si="579"/>
      </c>
      <c r="M1201" s="382">
        <v>3</v>
      </c>
      <c r="N1201" s="384">
        <f t="shared" si="383"/>
      </c>
      <c r="O1201" s="382">
        <v>0</v>
      </c>
      <c r="P1201" s="384">
        <f t="shared" si="1062"/>
      </c>
      <c r="Q1201" s="385"/>
      <c r="R1201" s="432"/>
      <c r="S1201" s="385"/>
      <c r="T1201" s="432"/>
      <c r="U1201" s="386"/>
      <c r="V1201" s="378"/>
      <c r="W1201" s="436"/>
      <c r="X1201" s="378"/>
      <c r="Y1201" s="385"/>
      <c r="Z1201" s="378"/>
      <c r="AA1201" s="378"/>
      <c r="AB1201" s="432"/>
      <c r="AC1201" s="432"/>
      <c r="AD1201" s="385"/>
      <c r="AE1201" s="378"/>
      <c r="AF1201" s="421" t="s">
        <v>403</v>
      </c>
    </row>
    <row customHeight="true" ht="18.461103936334396" r="1202">
      <c r="A1202" s="419"/>
      <c r="B1202" s="407" t="s">
        <v>377</v>
      </c>
      <c r="C1202" s="408" t="s">
        <v>420</v>
      </c>
      <c r="D1202" s="379" t="s">
        <v>370</v>
      </c>
      <c r="E1202" s="440">
        <v>99.11</v>
      </c>
      <c r="F1202" s="409">
        <f>E1202+E1203</f>
      </c>
      <c r="G1202" s="382">
        <v>676</v>
      </c>
      <c r="H1202" s="382">
        <v>90</v>
      </c>
      <c r="I1202" s="383">
        <f t="shared" si="160"/>
      </c>
      <c r="J1202" s="368">
        <f t="shared" ref="J1202:J1206" si="333">(E1202/G1202)*1000</f>
      </c>
      <c r="K1202" s="382">
        <v>0</v>
      </c>
      <c r="L1202" s="368">
        <f t="shared" si="579"/>
      </c>
      <c r="M1202" s="382">
        <v>0</v>
      </c>
      <c r="N1202" s="384">
        <f t="shared" si="383"/>
      </c>
      <c r="O1202" s="382">
        <v>0</v>
      </c>
      <c r="P1202" s="384">
        <f t="shared" si="1062"/>
      </c>
      <c r="Q1202" s="385">
        <f>(M1202+M1203)/(O1202+O1203)</f>
      </c>
      <c r="R1202" s="432">
        <v>5</v>
      </c>
      <c r="S1202" s="385">
        <f>(O1202+O1203)/(K1202+K1203)</f>
      </c>
      <c r="T1202" s="432">
        <v>0</v>
      </c>
      <c r="U1202" s="386">
        <f>F1202/T1202</f>
      </c>
      <c r="V1202" s="378">
        <f>(F1202+500)/T1202</f>
      </c>
      <c r="W1202" s="432">
        <v>0</v>
      </c>
      <c r="X1202" s="378">
        <f>W1202/T1202</f>
      </c>
      <c r="Y1202" s="385">
        <f>T1202/R1202</f>
      </c>
      <c r="Z1202" s="378">
        <f>W1202/F1202</f>
      </c>
      <c r="AA1202" s="378">
        <f>W1202/(F1202+500)</f>
      </c>
      <c r="AB1202" s="432">
        <v>0</v>
      </c>
      <c r="AC1202" s="432">
        <v>0</v>
      </c>
      <c r="AD1202" s="385">
        <f>AB1202/T1202</f>
      </c>
      <c r="AE1202" s="378">
        <f>(W1202-AC1202)/(F1202+500)</f>
      </c>
      <c r="AF1202" s="378" t="s">
        <v>371</v>
      </c>
    </row>
    <row customHeight="true" ht="18.461103936334396" r="1203">
      <c r="A1203" s="419"/>
      <c r="B1203" s="407"/>
      <c r="C1203" s="408"/>
      <c r="D1203" s="379" t="s">
        <v>372</v>
      </c>
      <c r="E1203" s="440">
        <v>2368.35</v>
      </c>
      <c r="F1203" s="409"/>
      <c r="G1203" s="382">
        <v>17638</v>
      </c>
      <c r="H1203" s="423">
        <v>1167</v>
      </c>
      <c r="I1203" s="383">
        <f t="shared" si="160"/>
      </c>
      <c r="J1203" s="368">
        <f t="shared" si="333"/>
      </c>
      <c r="K1203" s="382">
        <v>43</v>
      </c>
      <c r="L1203" s="368">
        <f t="shared" si="579"/>
      </c>
      <c r="M1203" s="382">
        <v>2</v>
      </c>
      <c r="N1203" s="384">
        <f t="shared" si="383"/>
      </c>
      <c r="O1203" s="382">
        <v>0</v>
      </c>
      <c r="P1203" s="384">
        <f t="shared" si="1062"/>
      </c>
      <c r="Q1203" s="385"/>
      <c r="R1203" s="432"/>
      <c r="S1203" s="385"/>
      <c r="T1203" s="432"/>
      <c r="U1203" s="386"/>
      <c r="V1203" s="378"/>
      <c r="W1203" s="432"/>
      <c r="X1203" s="378"/>
      <c r="Y1203" s="385"/>
      <c r="Z1203" s="378"/>
      <c r="AA1203" s="378"/>
      <c r="AB1203" s="432"/>
      <c r="AC1203" s="432"/>
      <c r="AD1203" s="385"/>
      <c r="AE1203" s="378"/>
      <c r="AF1203" s="421" t="s">
        <v>403</v>
      </c>
    </row>
    <row customHeight="true" ht="18.461103936334396" r="1204">
      <c r="A1204" s="419"/>
      <c r="B1204" s="370" t="s">
        <v>378</v>
      </c>
      <c r="C1204" s="370"/>
      <c r="D1204" s="370"/>
      <c r="E1204" s="366">
        <f>SUM(E1194:E1203)</f>
      </c>
      <c r="F1204" s="366">
        <f>SUM(F1194:F1203)</f>
      </c>
      <c r="G1204" s="366">
        <f>SUM(G1194:G1203)</f>
      </c>
      <c r="H1204" s="366">
        <f>SUM(H1194:H1203)</f>
      </c>
      <c r="I1204" s="371">
        <f t="shared" si="160"/>
      </c>
      <c r="J1204" s="367">
        <f t="shared" si="333"/>
      </c>
      <c r="K1204" s="366">
        <f>SUM(K1194:K1203)</f>
      </c>
      <c r="L1204" s="367">
        <f t="shared" si="579"/>
      </c>
      <c r="M1204" s="366">
        <f>SUM(M1194:M1203)</f>
      </c>
      <c r="N1204" s="372">
        <f t="shared" si="383"/>
      </c>
      <c r="O1204" s="366">
        <f>SUM(O1194:O1203)</f>
      </c>
      <c r="P1204" s="372">
        <f t="shared" si="1062"/>
      </c>
      <c r="Q1204" s="373">
        <f>M1204/O1204</f>
      </c>
      <c r="R1204" s="366">
        <f>SUM(R1194:R1203)</f>
      </c>
      <c r="S1204" s="373">
        <f>(O1204+O1204)/(K1204+K1204)</f>
      </c>
      <c r="T1204" s="366">
        <f>SUM(T1194:T1203)</f>
      </c>
      <c r="U1204" s="374">
        <f t="shared" ref="U1204:U1205" si="114">F1204/T1204</f>
      </c>
      <c r="V1204" s="375">
        <f>(F1204+5*500)/T1204</f>
      </c>
      <c r="W1204" s="367">
        <f>SUM(W1194:W1203)</f>
      </c>
      <c r="X1204" s="376">
        <f t="shared" ref="X1204:X1205" si="748">W1204/T1204</f>
      </c>
      <c r="Y1204" s="373">
        <f t="shared" ref="Y1204:Y1205" si="882">T1204/R1204</f>
      </c>
      <c r="Z1204" s="375">
        <f t="shared" ref="Z1204:Z1205" si="1016">W1204/F1204</f>
      </c>
      <c r="AA1204" s="375">
        <f>W1204/(F1204+COUNT(W1194:W1203)*500)</f>
      </c>
      <c r="AB1204" s="366">
        <f>SUM(AB1194:AB1203)</f>
      </c>
      <c r="AC1204" s="366">
        <f>SUM(AC1194:AC1203)</f>
      </c>
      <c r="AD1204" s="373">
        <f t="shared" ref="AD1204:AD1205" si="533">AB1204/T1204</f>
      </c>
      <c r="AE1204" s="377">
        <f>(W1204-AC1204)/(F1204+COUNT(W1194:W1203)*500)</f>
      </c>
      <c r="AF1204" s="378"/>
    </row>
    <row customHeight="true" ht="18.461103936334396" r="1205">
      <c r="A1205" s="419"/>
      <c r="B1205" s="407" t="s">
        <v>379</v>
      </c>
      <c r="C1205" s="420" t="s">
        <v>391</v>
      </c>
      <c r="D1205" s="379" t="s">
        <v>370</v>
      </c>
      <c r="E1205" s="440">
        <v>142.9</v>
      </c>
      <c r="F1205" s="409">
        <f>E1205+E1206</f>
      </c>
      <c r="G1205" s="382">
        <v>710</v>
      </c>
      <c r="H1205" s="382">
        <v>68</v>
      </c>
      <c r="I1205" s="383">
        <f t="shared" si="160"/>
      </c>
      <c r="J1205" s="368">
        <f t="shared" si="333"/>
      </c>
      <c r="K1205" s="382">
        <v>2</v>
      </c>
      <c r="L1205" s="368">
        <f t="shared" si="579"/>
      </c>
      <c r="M1205" s="382">
        <v>0</v>
      </c>
      <c r="N1205" s="384">
        <f t="shared" si="383"/>
      </c>
      <c r="O1205" s="382">
        <v>0</v>
      </c>
      <c r="P1205" s="384">
        <f t="shared" si="1062"/>
      </c>
      <c r="Q1205" s="385">
        <f>(M1205+M1206)/(O1205+O1206)</f>
      </c>
      <c r="R1205" s="432">
        <v>5</v>
      </c>
      <c r="S1205" s="385">
        <f>(O1205+O1206)/(K1205+K1206)</f>
      </c>
      <c r="T1205" s="432">
        <v>2</v>
      </c>
      <c r="U1205" s="386">
        <f t="shared" si="114"/>
      </c>
      <c r="V1205" s="378">
        <f>(F1205+500)/T1205</f>
      </c>
      <c r="W1205" s="436">
        <v>2532</v>
      </c>
      <c r="X1205" s="378">
        <f t="shared" si="748"/>
      </c>
      <c r="Y1205" s="385">
        <f t="shared" si="882"/>
      </c>
      <c r="Z1205" s="378">
        <f t="shared" si="1016"/>
      </c>
      <c r="AA1205" s="378">
        <f>W1205/(F1205+500)</f>
      </c>
      <c r="AB1205" s="432">
        <v>0</v>
      </c>
      <c r="AC1205" s="432">
        <v>0</v>
      </c>
      <c r="AD1205" s="385">
        <f t="shared" si="533"/>
      </c>
      <c r="AE1205" s="378">
        <f>(W1205-AC1205)/(F1205+500)</f>
      </c>
      <c r="AF1205" s="378" t="s">
        <v>371</v>
      </c>
    </row>
    <row customHeight="true" ht="18.461103936334396" r="1206">
      <c r="A1206" s="419"/>
      <c r="B1206" s="407"/>
      <c r="C1206" s="420"/>
      <c r="D1206" s="379" t="s">
        <v>372</v>
      </c>
      <c r="E1206" s="440">
        <v>2195.02</v>
      </c>
      <c r="F1206" s="409"/>
      <c r="G1206" s="382">
        <v>15904</v>
      </c>
      <c r="H1206" s="423">
        <v>982</v>
      </c>
      <c r="I1206" s="383">
        <f t="shared" si="160"/>
      </c>
      <c r="J1206" s="368">
        <f t="shared" si="333"/>
      </c>
      <c r="K1206" s="382">
        <v>37</v>
      </c>
      <c r="L1206" s="368">
        <f t="shared" si="579"/>
      </c>
      <c r="M1206" s="382">
        <v>2</v>
      </c>
      <c r="N1206" s="384">
        <f t="shared" si="383"/>
      </c>
      <c r="O1206" s="382">
        <v>0</v>
      </c>
      <c r="P1206" s="384">
        <f t="shared" si="1062"/>
      </c>
      <c r="Q1206" s="385"/>
      <c r="R1206" s="432"/>
      <c r="S1206" s="385"/>
      <c r="T1206" s="432"/>
      <c r="U1206" s="386"/>
      <c r="V1206" s="378"/>
      <c r="W1206" s="436"/>
      <c r="X1206" s="378"/>
      <c r="Y1206" s="385"/>
      <c r="Z1206" s="378"/>
      <c r="AA1206" s="378"/>
      <c r="AB1206" s="432"/>
      <c r="AC1206" s="432"/>
      <c r="AD1206" s="385"/>
      <c r="AE1206" s="378"/>
      <c r="AF1206" s="421" t="s">
        <v>403</v>
      </c>
    </row>
    <row customHeight="true" ht="18.461103936334396" r="1207">
      <c r="A1207" s="419"/>
      <c r="B1207" s="407" t="s">
        <v>381</v>
      </c>
      <c r="C1207" s="420" t="s">
        <v>391</v>
      </c>
      <c r="D1207" s="379" t="s">
        <v>370</v>
      </c>
      <c r="E1207" s="382">
        <v>132.47</v>
      </c>
      <c r="F1207" s="381">
        <f>E1207+E1208</f>
      </c>
      <c r="G1207" s="382">
        <v>693</v>
      </c>
      <c r="H1207" s="382">
        <v>58</v>
      </c>
      <c r="I1207" s="383">
        <f t="shared" si="160"/>
      </c>
      <c r="J1207" s="383">
        <f t="shared" ref="J1207:J1208" si="227">I1207/H1207</f>
      </c>
      <c r="K1207" s="382">
        <v>3</v>
      </c>
      <c r="L1207" s="368">
        <f t="shared" si="579"/>
      </c>
      <c r="M1207" s="382">
        <v>0</v>
      </c>
      <c r="N1207" s="384">
        <f t="shared" si="383"/>
      </c>
      <c r="O1207" s="382">
        <v>0</v>
      </c>
      <c r="P1207" s="384">
        <f t="shared" si="1062"/>
      </c>
      <c r="Q1207" s="385">
        <f>(M1207+M1208)/(O1207+O1208)</f>
      </c>
      <c r="R1207" s="432">
        <v>8</v>
      </c>
      <c r="S1207" s="385">
        <f>(O1207+O1208)/(K1207+K1208)</f>
      </c>
      <c r="T1207" s="432">
        <v>3</v>
      </c>
      <c r="U1207" s="386">
        <f>F1207/T1207</f>
      </c>
      <c r="V1207" s="378">
        <f>(F1207+500)/T1207</f>
      </c>
      <c r="W1207" s="436">
        <v>4244.4000000000015</v>
      </c>
      <c r="X1207" s="378">
        <f>W1207/T1207</f>
      </c>
      <c r="Y1207" s="385">
        <f>T1207/R1207</f>
      </c>
      <c r="Z1207" s="378">
        <f>W1207/F1207</f>
      </c>
      <c r="AA1207" s="378">
        <f>W1207/(F1207+500)</f>
      </c>
      <c r="AB1207" s="432">
        <v>0</v>
      </c>
      <c r="AC1207" s="432">
        <v>0</v>
      </c>
      <c r="AD1207" s="385">
        <f>AB1207/T1207</f>
      </c>
      <c r="AE1207" s="378">
        <f>(W1207-AC1207)/(F1207+500)</f>
      </c>
      <c r="AF1207" s="378" t="s">
        <v>371</v>
      </c>
    </row>
    <row customHeight="true" ht="18.461103936334396" r="1208">
      <c r="A1208" s="419"/>
      <c r="B1208" s="407"/>
      <c r="C1208" s="420"/>
      <c r="D1208" s="379" t="s">
        <v>372</v>
      </c>
      <c r="E1208" s="382">
        <v>2046.91</v>
      </c>
      <c r="F1208" s="381"/>
      <c r="G1208" s="382">
        <v>15432</v>
      </c>
      <c r="H1208" s="382">
        <v>955</v>
      </c>
      <c r="I1208" s="383">
        <f t="shared" si="160"/>
      </c>
      <c r="J1208" s="383">
        <f t="shared" si="227"/>
      </c>
      <c r="K1208" s="382">
        <v>37</v>
      </c>
      <c r="L1208" s="368">
        <f t="shared" si="579"/>
      </c>
      <c r="M1208" s="382">
        <v>2</v>
      </c>
      <c r="N1208" s="384">
        <f t="shared" si="383"/>
      </c>
      <c r="O1208" s="382">
        <v>0</v>
      </c>
      <c r="P1208" s="384">
        <f t="shared" si="1062"/>
      </c>
      <c r="Q1208" s="385"/>
      <c r="R1208" s="432"/>
      <c r="S1208" s="385"/>
      <c r="T1208" s="432"/>
      <c r="U1208" s="386"/>
      <c r="V1208" s="378"/>
      <c r="W1208" s="436"/>
      <c r="X1208" s="378"/>
      <c r="Y1208" s="385"/>
      <c r="Z1208" s="378"/>
      <c r="AA1208" s="378"/>
      <c r="AB1208" s="432"/>
      <c r="AC1208" s="432"/>
      <c r="AD1208" s="385"/>
      <c r="AE1208" s="378"/>
      <c r="AF1208" s="421" t="s">
        <v>403</v>
      </c>
    </row>
    <row customHeight="true" ht="18.461103936334396" r="1209">
      <c r="A1209" s="419"/>
      <c r="B1209" s="407" t="s">
        <v>382</v>
      </c>
      <c r="C1209" s="420" t="s">
        <v>391</v>
      </c>
      <c r="D1209" s="379" t="s">
        <v>370</v>
      </c>
      <c r="E1209" s="382">
        <v>103.47</v>
      </c>
      <c r="F1209" s="381">
        <f>E1209+E1210</f>
      </c>
      <c r="G1209" s="382">
        <v>402</v>
      </c>
      <c r="H1209" s="382">
        <v>49</v>
      </c>
      <c r="I1209" s="383">
        <f t="shared" si="160"/>
      </c>
      <c r="J1209" s="368">
        <f t="shared" ref="J1209:J1217" si="334">(E1209/G1209)*1000</f>
      </c>
      <c r="K1209" s="382">
        <v>1</v>
      </c>
      <c r="L1209" s="368">
        <f t="shared" si="579"/>
      </c>
      <c r="M1209" s="382">
        <v>0</v>
      </c>
      <c r="N1209" s="384">
        <f t="shared" si="383"/>
      </c>
      <c r="O1209" s="382">
        <v>0</v>
      </c>
      <c r="P1209" s="384">
        <f t="shared" si="1062"/>
      </c>
      <c r="Q1209" s="385">
        <f>(M1209+M1210)/(O1209+O1210)</f>
      </c>
      <c r="R1209" s="432">
        <v>4</v>
      </c>
      <c r="S1209" s="385">
        <f>(O1209+O1210)/(K1209+K1210)</f>
      </c>
      <c r="T1209" s="432">
        <v>3</v>
      </c>
      <c r="U1209" s="386">
        <f>F1209/T1209</f>
      </c>
      <c r="V1209" s="378">
        <f>(F1209+500)/T1209</f>
      </c>
      <c r="W1209" s="436">
        <v>3744</v>
      </c>
      <c r="X1209" s="378">
        <f>W1209/T1209</f>
      </c>
      <c r="Y1209" s="385">
        <f>T1209/R1209</f>
      </c>
      <c r="Z1209" s="378">
        <f>W1209/F1209</f>
      </c>
      <c r="AA1209" s="378">
        <f>W1209/(F1209+500)</f>
      </c>
      <c r="AB1209" s="432">
        <v>1</v>
      </c>
      <c r="AC1209" s="432">
        <v>1692</v>
      </c>
      <c r="AD1209" s="385">
        <f>AB1209/T1209</f>
      </c>
      <c r="AE1209" s="378">
        <f>(W1209-AC1209)/(F1209+500)</f>
      </c>
      <c r="AF1209" s="378" t="s">
        <v>371</v>
      </c>
    </row>
    <row customHeight="true" ht="18.461103936334396" r="1210">
      <c r="A1210" s="419"/>
      <c r="B1210" s="407"/>
      <c r="C1210" s="420"/>
      <c r="D1210" s="379" t="s">
        <v>372</v>
      </c>
      <c r="E1210" s="382">
        <v>2233.16</v>
      </c>
      <c r="F1210" s="381"/>
      <c r="G1210" s="382">
        <v>18423</v>
      </c>
      <c r="H1210" s="382">
        <v>1168</v>
      </c>
      <c r="I1210" s="383">
        <f t="shared" si="160"/>
      </c>
      <c r="J1210" s="368">
        <f t="shared" si="334"/>
      </c>
      <c r="K1210" s="382">
        <v>44</v>
      </c>
      <c r="L1210" s="368">
        <f t="shared" si="579"/>
      </c>
      <c r="M1210" s="382">
        <v>3</v>
      </c>
      <c r="N1210" s="384">
        <f t="shared" si="383"/>
      </c>
      <c r="O1210" s="382">
        <v>0</v>
      </c>
      <c r="P1210" s="384">
        <f t="shared" si="1062"/>
      </c>
      <c r="Q1210" s="385"/>
      <c r="R1210" s="432"/>
      <c r="S1210" s="385"/>
      <c r="T1210" s="432"/>
      <c r="U1210" s="386"/>
      <c r="V1210" s="378"/>
      <c r="W1210" s="436"/>
      <c r="X1210" s="378"/>
      <c r="Y1210" s="385"/>
      <c r="Z1210" s="378"/>
      <c r="AA1210" s="378"/>
      <c r="AB1210" s="432"/>
      <c r="AC1210" s="432"/>
      <c r="AD1210" s="385"/>
      <c r="AE1210" s="378"/>
      <c r="AF1210" s="421" t="s">
        <v>403</v>
      </c>
    </row>
    <row customHeight="true" ht="18.461103936334396" r="1211">
      <c r="A1211" s="419"/>
      <c r="B1211" s="407" t="s">
        <v>383</v>
      </c>
      <c r="C1211" s="420" t="s">
        <v>391</v>
      </c>
      <c r="D1211" s="379" t="s">
        <v>370</v>
      </c>
      <c r="E1211" s="382">
        <v>94.59</v>
      </c>
      <c r="F1211" s="381">
        <f>E1211+E1212</f>
      </c>
      <c r="G1211" s="382">
        <v>453</v>
      </c>
      <c r="H1211" s="382">
        <v>38</v>
      </c>
      <c r="I1211" s="383">
        <f t="shared" si="160"/>
      </c>
      <c r="J1211" s="368">
        <f t="shared" si="334"/>
      </c>
      <c r="K1211" s="382">
        <v>2</v>
      </c>
      <c r="L1211" s="368">
        <f t="shared" si="579"/>
      </c>
      <c r="M1211" s="382">
        <v>0</v>
      </c>
      <c r="N1211" s="384">
        <f t="shared" si="383"/>
      </c>
      <c r="O1211" s="382">
        <v>0</v>
      </c>
      <c r="P1211" s="384">
        <f t="shared" si="1062"/>
      </c>
      <c r="Q1211" s="385">
        <f>(M1211+M1212)/(O1211+O1212)</f>
      </c>
      <c r="R1211" s="432">
        <v>3</v>
      </c>
      <c r="S1211" s="385">
        <f>(O1211+O1212)/(K1211+K1212)</f>
      </c>
      <c r="T1211" s="432">
        <v>4</v>
      </c>
      <c r="U1211" s="386">
        <f>F1211/T1211</f>
      </c>
      <c r="V1211" s="378">
        <f>(F1211+500)/T1211</f>
      </c>
      <c r="W1211" s="436">
        <v>698.3999999999978</v>
      </c>
      <c r="X1211" s="378">
        <f>W1211/T1211</f>
      </c>
      <c r="Y1211" s="385">
        <f>T1211/R1211</f>
      </c>
      <c r="Z1211" s="378">
        <f>W1211/F1211</f>
      </c>
      <c r="AA1211" s="378">
        <f>W1211/(F1211+500)</f>
      </c>
      <c r="AB1211" s="432">
        <v>0</v>
      </c>
      <c r="AC1211" s="432">
        <v>0</v>
      </c>
      <c r="AD1211" s="385">
        <f>AB1211/T1211</f>
      </c>
      <c r="AE1211" s="378">
        <f>(W1211-AC1211)/(F1211+500)</f>
      </c>
      <c r="AF1211" s="378" t="s">
        <v>371</v>
      </c>
    </row>
    <row customHeight="true" ht="18.461103936334396" r="1212">
      <c r="A1212" s="419"/>
      <c r="B1212" s="407"/>
      <c r="C1212" s="420"/>
      <c r="D1212" s="379" t="s">
        <v>372</v>
      </c>
      <c r="E1212" s="382">
        <v>1697.04</v>
      </c>
      <c r="F1212" s="381"/>
      <c r="G1212" s="382">
        <v>12947</v>
      </c>
      <c r="H1212" s="382">
        <v>935</v>
      </c>
      <c r="I1212" s="383">
        <f t="shared" si="160"/>
      </c>
      <c r="J1212" s="368">
        <f t="shared" si="334"/>
      </c>
      <c r="K1212" s="382">
        <v>35</v>
      </c>
      <c r="L1212" s="368">
        <f t="shared" si="579"/>
      </c>
      <c r="M1212" s="382">
        <v>0</v>
      </c>
      <c r="N1212" s="384">
        <f t="shared" si="383"/>
      </c>
      <c r="O1212" s="382">
        <v>0</v>
      </c>
      <c r="P1212" s="384">
        <f t="shared" si="1062"/>
      </c>
      <c r="Q1212" s="385"/>
      <c r="R1212" s="432"/>
      <c r="S1212" s="385"/>
      <c r="T1212" s="432"/>
      <c r="U1212" s="386"/>
      <c r="V1212" s="378"/>
      <c r="W1212" s="436"/>
      <c r="X1212" s="378"/>
      <c r="Y1212" s="385"/>
      <c r="Z1212" s="378"/>
      <c r="AA1212" s="378"/>
      <c r="AB1212" s="432"/>
      <c r="AC1212" s="432"/>
      <c r="AD1212" s="385"/>
      <c r="AE1212" s="378"/>
      <c r="AF1212" s="421" t="s">
        <v>403</v>
      </c>
    </row>
    <row customHeight="true" ht="18.461103936334396" r="1213">
      <c r="A1213" s="419"/>
      <c r="B1213" s="407" t="s">
        <v>385</v>
      </c>
      <c r="C1213" s="420" t="s">
        <v>391</v>
      </c>
      <c r="D1213" s="379" t="s">
        <v>370</v>
      </c>
      <c r="E1213" s="382">
        <v>120.18</v>
      </c>
      <c r="F1213" s="381">
        <f>E1213+E1214</f>
      </c>
      <c r="G1213" s="382">
        <v>491</v>
      </c>
      <c r="H1213" s="382">
        <v>38</v>
      </c>
      <c r="I1213" s="383">
        <f t="shared" si="160"/>
      </c>
      <c r="J1213" s="368">
        <f t="shared" si="334"/>
      </c>
      <c r="K1213" s="382">
        <v>0</v>
      </c>
      <c r="L1213" s="368">
        <f t="shared" si="579"/>
      </c>
      <c r="M1213" s="382">
        <v>0</v>
      </c>
      <c r="N1213" s="384">
        <f t="shared" si="383"/>
      </c>
      <c r="O1213" s="382">
        <v>0</v>
      </c>
      <c r="P1213" s="384">
        <f t="shared" si="1062"/>
      </c>
      <c r="Q1213" s="385">
        <f>(M1213+M1214)/(O1213+O1214)</f>
      </c>
      <c r="R1213" s="432">
        <v>5</v>
      </c>
      <c r="S1213" s="385">
        <f>(O1213+O1214)/(K1213+K1214)</f>
      </c>
      <c r="T1213" s="432">
        <v>2</v>
      </c>
      <c r="U1213" s="386">
        <f>F1213/T1213</f>
      </c>
      <c r="V1213" s="378">
        <f>(F1213+500)/T1213</f>
      </c>
      <c r="W1213" s="436">
        <v>2960.4</v>
      </c>
      <c r="X1213" s="378">
        <f>W1213/T1213</f>
      </c>
      <c r="Y1213" s="385">
        <f>T1213/R1213</f>
      </c>
      <c r="Z1213" s="378">
        <f>W1213/F1213</f>
      </c>
      <c r="AA1213" s="378">
        <f>W1213/(F1213+500)</f>
      </c>
      <c r="AB1213" s="432">
        <v>0</v>
      </c>
      <c r="AC1213" s="432">
        <v>0</v>
      </c>
      <c r="AD1213" s="385">
        <f>AB1213/T1213</f>
      </c>
      <c r="AE1213" s="378">
        <f>(W1213-AC1213)/(F1213+500)</f>
      </c>
      <c r="AF1213" s="378" t="s">
        <v>371</v>
      </c>
    </row>
    <row customHeight="true" ht="18.461103936334396" r="1214">
      <c r="A1214" s="419"/>
      <c r="B1214" s="407"/>
      <c r="C1214" s="420"/>
      <c r="D1214" s="379" t="s">
        <v>372</v>
      </c>
      <c r="E1214" s="382">
        <v>1443.23</v>
      </c>
      <c r="F1214" s="381"/>
      <c r="G1214" s="382">
        <v>10413</v>
      </c>
      <c r="H1214" s="382">
        <v>660</v>
      </c>
      <c r="I1214" s="383">
        <f t="shared" si="160"/>
      </c>
      <c r="J1214" s="368">
        <f t="shared" si="334"/>
      </c>
      <c r="K1214" s="382">
        <v>25</v>
      </c>
      <c r="L1214" s="368">
        <f t="shared" si="579"/>
      </c>
      <c r="M1214" s="382">
        <v>1</v>
      </c>
      <c r="N1214" s="384">
        <f t="shared" si="383"/>
      </c>
      <c r="O1214" s="382">
        <v>0</v>
      </c>
      <c r="P1214" s="384">
        <f t="shared" si="1062"/>
      </c>
      <c r="Q1214" s="385"/>
      <c r="R1214" s="432"/>
      <c r="S1214" s="385"/>
      <c r="T1214" s="432"/>
      <c r="U1214" s="386"/>
      <c r="V1214" s="378"/>
      <c r="W1214" s="436"/>
      <c r="X1214" s="378"/>
      <c r="Y1214" s="385"/>
      <c r="Z1214" s="378"/>
      <c r="AA1214" s="378"/>
      <c r="AB1214" s="432"/>
      <c r="AC1214" s="432"/>
      <c r="AD1214" s="385"/>
      <c r="AE1214" s="378"/>
      <c r="AF1214" s="421" t="s">
        <v>403</v>
      </c>
    </row>
    <row customHeight="true" ht="18.461103936334396" r="1215">
      <c r="A1215" s="419"/>
      <c r="B1215" s="370" t="s">
        <v>378</v>
      </c>
      <c r="C1215" s="370"/>
      <c r="D1215" s="370"/>
      <c r="E1215" s="366">
        <f>SUM(E1205:E1214)</f>
      </c>
      <c r="F1215" s="366">
        <f>SUM(F1205:F1214)</f>
      </c>
      <c r="G1215" s="366">
        <f>SUM(G1205:G1214)</f>
      </c>
      <c r="H1215" s="366">
        <f>SUM(H1205:H1214)</f>
      </c>
      <c r="I1215" s="371">
        <f t="shared" si="160"/>
      </c>
      <c r="J1215" s="367">
        <f t="shared" si="334"/>
      </c>
      <c r="K1215" s="366">
        <f>SUM(K1205:K1214)</f>
      </c>
      <c r="L1215" s="367">
        <f t="shared" si="579"/>
      </c>
      <c r="M1215" s="366">
        <f>SUM(M1205:M1214)</f>
      </c>
      <c r="N1215" s="372">
        <f t="shared" si="383"/>
      </c>
      <c r="O1215" s="366">
        <f>SUM(O1205:O1214)</f>
      </c>
      <c r="P1215" s="372">
        <f t="shared" si="1062"/>
      </c>
      <c r="Q1215" s="373">
        <f>M1215/O1215</f>
      </c>
      <c r="R1215" s="366">
        <f>SUM(R1205:R1214)</f>
      </c>
      <c r="S1215" s="373">
        <f>(O1215+O1215)/(K1215+K1215)</f>
      </c>
      <c r="T1215" s="366">
        <f>SUM(T1205:T1214)</f>
      </c>
      <c r="U1215" s="374">
        <f t="shared" ref="U1215:U1216" si="115">F1215/T1215</f>
      </c>
      <c r="V1215" s="375">
        <f>(F1215+5*500)/T1215</f>
      </c>
      <c r="W1215" s="367">
        <f>SUM(W1205:W1214)</f>
      </c>
      <c r="X1215" s="376">
        <f t="shared" ref="X1215:X1216" si="749">W1215/T1215</f>
      </c>
      <c r="Y1215" s="373">
        <f t="shared" ref="Y1215:Y1216" si="883">T1215/R1215</f>
      </c>
      <c r="Z1215" s="375">
        <f t="shared" ref="Z1215:Z1216" si="1017">W1215/F1215</f>
      </c>
      <c r="AA1215" s="375">
        <f>W1215/(F1215+COUNT(W1205:W1214)*500)</f>
      </c>
      <c r="AB1215" s="366">
        <f>SUM(AB1205:AB1214)</f>
      </c>
      <c r="AC1215" s="366">
        <f>SUM(AC1205:AC1214)</f>
      </c>
      <c r="AD1215" s="373">
        <f t="shared" ref="AD1215:AD1216" si="534">AB1215/T1215</f>
      </c>
      <c r="AE1215" s="377">
        <f>(W1215-AC1215)/(F1215+COUNT(W1205:W1214))</f>
      </c>
      <c r="AF1215" s="378"/>
    </row>
    <row customHeight="true" ht="18.461103936334396" r="1216">
      <c r="A1216" s="419"/>
      <c r="B1216" s="407" t="s">
        <v>386</v>
      </c>
      <c r="C1216" s="420" t="s">
        <v>369</v>
      </c>
      <c r="D1216" s="379" t="s">
        <v>370</v>
      </c>
      <c r="E1216" s="382">
        <v>244.62</v>
      </c>
      <c r="F1216" s="381">
        <f>E1216+E1217</f>
      </c>
      <c r="G1216" s="382">
        <v>520</v>
      </c>
      <c r="H1216" s="382">
        <v>47</v>
      </c>
      <c r="I1216" s="383">
        <f t="shared" si="160"/>
      </c>
      <c r="J1216" s="368">
        <f t="shared" si="334"/>
      </c>
      <c r="K1216" s="382">
        <v>2</v>
      </c>
      <c r="L1216" s="368">
        <f t="shared" si="579"/>
      </c>
      <c r="M1216" s="382">
        <v>0</v>
      </c>
      <c r="N1216" s="384">
        <f t="shared" si="383"/>
      </c>
      <c r="O1216" s="382">
        <v>0</v>
      </c>
      <c r="P1216" s="384">
        <f t="shared" si="1062"/>
      </c>
      <c r="Q1216" s="385">
        <f>(M1216+M1217)/(O1216+O1217)</f>
      </c>
      <c r="R1216" s="432">
        <v>2</v>
      </c>
      <c r="S1216" s="385">
        <f>(O1216+O1217)/(K1216+K1217)</f>
      </c>
      <c r="T1216" s="432">
        <v>1</v>
      </c>
      <c r="U1216" s="386">
        <f t="shared" si="115"/>
      </c>
      <c r="V1216" s="378">
        <f>(F1216+500)/T1216</f>
      </c>
      <c r="W1216" s="436">
        <v>372</v>
      </c>
      <c r="X1216" s="378">
        <f t="shared" si="749"/>
      </c>
      <c r="Y1216" s="385">
        <f t="shared" si="883"/>
      </c>
      <c r="Z1216" s="378">
        <f t="shared" si="1017"/>
      </c>
      <c r="AA1216" s="378">
        <f>W1216/(F1216+500)</f>
      </c>
      <c r="AB1216" s="432">
        <v>1</v>
      </c>
      <c r="AC1216" s="432">
        <v>372</v>
      </c>
      <c r="AD1216" s="385">
        <f t="shared" si="534"/>
      </c>
      <c r="AE1216" s="378">
        <f>(W1216-AC1216)/(F1216+500)</f>
      </c>
      <c r="AF1216" s="378" t="s">
        <v>387</v>
      </c>
    </row>
    <row customHeight="true" ht="18.461103936334396" r="1217">
      <c r="A1217" s="419"/>
      <c r="B1217" s="407"/>
      <c r="C1217" s="420"/>
      <c r="D1217" s="379" t="s">
        <v>372</v>
      </c>
      <c r="E1217" s="382">
        <v>1137.59</v>
      </c>
      <c r="F1217" s="381"/>
      <c r="G1217" s="382">
        <v>8158</v>
      </c>
      <c r="H1217" s="382">
        <v>492</v>
      </c>
      <c r="I1217" s="383">
        <f t="shared" si="160"/>
      </c>
      <c r="J1217" s="368">
        <f t="shared" si="334"/>
      </c>
      <c r="K1217" s="382">
        <v>19</v>
      </c>
      <c r="L1217" s="368">
        <f t="shared" si="579"/>
      </c>
      <c r="M1217" s="382">
        <v>1</v>
      </c>
      <c r="N1217" s="384">
        <f t="shared" si="383"/>
      </c>
      <c r="O1217" s="382">
        <v>0</v>
      </c>
      <c r="P1217" s="384">
        <f t="shared" si="1062"/>
      </c>
      <c r="Q1217" s="385"/>
      <c r="R1217" s="432"/>
      <c r="S1217" s="385"/>
      <c r="T1217" s="432"/>
      <c r="U1217" s="386"/>
      <c r="V1217" s="378"/>
      <c r="W1217" s="436"/>
      <c r="X1217" s="378"/>
      <c r="Y1217" s="385"/>
      <c r="Z1217" s="378"/>
      <c r="AA1217" s="378"/>
      <c r="AB1217" s="432"/>
      <c r="AC1217" s="432"/>
      <c r="AD1217" s="385"/>
      <c r="AE1217" s="378"/>
      <c r="AF1217" s="378" t="s">
        <v>410</v>
      </c>
    </row>
    <row customHeight="true" ht="18.461103936334396" r="1218">
      <c r="A1218" s="419"/>
      <c r="B1218" s="407" t="s">
        <v>389</v>
      </c>
      <c r="C1218" s="420" t="s">
        <v>369</v>
      </c>
      <c r="D1218" s="379" t="s">
        <v>370</v>
      </c>
      <c r="E1218" s="382">
        <v>64.42</v>
      </c>
      <c r="F1218" s="381">
        <f>E1218+E1219</f>
      </c>
      <c r="G1218" s="382">
        <v>412</v>
      </c>
      <c r="H1218" s="382">
        <v>30</v>
      </c>
      <c r="I1218" s="383">
        <f t="shared" si="160"/>
      </c>
      <c r="J1218" s="383">
        <f t="shared" ref="J1218:J1219" si="228">I1218/H1218</f>
      </c>
      <c r="K1218" s="382">
        <v>0</v>
      </c>
      <c r="L1218" s="368">
        <f t="shared" si="579"/>
      </c>
      <c r="M1218" s="382">
        <v>0</v>
      </c>
      <c r="N1218" s="384">
        <f t="shared" si="383"/>
      </c>
      <c r="O1218" s="382">
        <v>0</v>
      </c>
      <c r="P1218" s="384">
        <f t="shared" si="1062"/>
      </c>
      <c r="Q1218" s="385">
        <f>(M1218+M1219)/(O1218+O1219)</f>
      </c>
      <c r="R1218" s="432">
        <v>0</v>
      </c>
      <c r="S1218" s="385">
        <f>(O1218+O1219)/(K1218+K1219)</f>
      </c>
      <c r="T1218" s="432">
        <v>0</v>
      </c>
      <c r="U1218" s="386">
        <f>F1218/T1218</f>
      </c>
      <c r="V1218" s="378">
        <f>(F1218+500)/T1218</f>
      </c>
      <c r="W1218" s="436">
        <v>0</v>
      </c>
      <c r="X1218" s="378">
        <f>W1218/T1218</f>
      </c>
      <c r="Y1218" s="385">
        <f>T1218/R1218</f>
      </c>
      <c r="Z1218" s="378">
        <f>W1218/F1218</f>
      </c>
      <c r="AA1218" s="378">
        <f>W1218/(F1218+500)</f>
      </c>
      <c r="AB1218" s="432">
        <v>0</v>
      </c>
      <c r="AC1218" s="434">
        <v>0</v>
      </c>
      <c r="AD1218" s="385">
        <f>AB1218/T1218</f>
      </c>
      <c r="AE1218" s="378">
        <f>(W1218-AC1218)/(F1218+500)</f>
      </c>
      <c r="AF1218" s="378" t="s">
        <v>387</v>
      </c>
    </row>
    <row customHeight="true" ht="18.461103936334396" r="1219">
      <c r="A1219" s="419"/>
      <c r="B1219" s="407"/>
      <c r="C1219" s="420"/>
      <c r="D1219" s="379" t="s">
        <v>372</v>
      </c>
      <c r="E1219" s="382">
        <v>425.5</v>
      </c>
      <c r="F1219" s="381"/>
      <c r="G1219" s="382">
        <v>3542</v>
      </c>
      <c r="H1219" s="382">
        <v>224</v>
      </c>
      <c r="I1219" s="383">
        <f t="shared" si="160"/>
      </c>
      <c r="J1219" s="383">
        <f t="shared" si="228"/>
      </c>
      <c r="K1219" s="382">
        <v>6</v>
      </c>
      <c r="L1219" s="368">
        <f t="shared" si="579"/>
      </c>
      <c r="M1219" s="382">
        <v>0</v>
      </c>
      <c r="N1219" s="384">
        <f t="shared" si="383"/>
      </c>
      <c r="O1219" s="382">
        <v>0</v>
      </c>
      <c r="P1219" s="384">
        <f t="shared" si="1062"/>
      </c>
      <c r="Q1219" s="385"/>
      <c r="R1219" s="432"/>
      <c r="S1219" s="385"/>
      <c r="T1219" s="432"/>
      <c r="U1219" s="386"/>
      <c r="V1219" s="378"/>
      <c r="W1219" s="436"/>
      <c r="X1219" s="378"/>
      <c r="Y1219" s="385"/>
      <c r="Z1219" s="378"/>
      <c r="AA1219" s="378"/>
      <c r="AB1219" s="432"/>
      <c r="AC1219" s="434"/>
      <c r="AD1219" s="385"/>
      <c r="AE1219" s="378"/>
      <c r="AF1219" s="378" t="s">
        <v>410</v>
      </c>
    </row>
    <row customHeight="true" ht="18.461103936334396" r="1220">
      <c r="A1220" s="419"/>
      <c r="B1220" s="407" t="s">
        <v>390</v>
      </c>
      <c r="C1220" s="420" t="s">
        <v>369</v>
      </c>
      <c r="D1220" s="379" t="s">
        <v>370</v>
      </c>
      <c r="E1220" s="439">
        <v>2.28</v>
      </c>
      <c r="F1220" s="381">
        <f>E1220+E1221</f>
      </c>
      <c r="G1220" s="380">
        <v>86</v>
      </c>
      <c r="H1220" s="380">
        <v>11</v>
      </c>
      <c r="I1220" s="383">
        <f t="shared" si="160"/>
      </c>
      <c r="J1220" s="368">
        <f t="shared" ref="J1220:J1221" si="335">(E1220/G1220)*1000</f>
      </c>
      <c r="K1220" s="380">
        <v>0</v>
      </c>
      <c r="L1220" s="368">
        <f t="shared" si="579"/>
      </c>
      <c r="M1220" s="380">
        <v>0</v>
      </c>
      <c r="N1220" s="384">
        <f t="shared" si="383"/>
      </c>
      <c r="O1220" s="380">
        <v>0</v>
      </c>
      <c r="P1220" s="384">
        <f t="shared" si="1062"/>
      </c>
      <c r="Q1220" s="385">
        <f>(M1220+M1221)/(O1220+O1221)</f>
      </c>
      <c r="R1220" s="432">
        <v>0</v>
      </c>
      <c r="S1220" s="385">
        <f>(O1220+O1221)/(K1220+K1221)</f>
      </c>
      <c r="T1220" s="432">
        <v>0</v>
      </c>
      <c r="U1220" s="386">
        <f>F1220/T1220</f>
      </c>
      <c r="V1220" s="378">
        <f>(F1220+500)/T1220</f>
      </c>
      <c r="W1220" s="436">
        <v>0</v>
      </c>
      <c r="X1220" s="378">
        <f>W1220/T1220</f>
      </c>
      <c r="Y1220" s="385">
        <f>T1220/R1220</f>
      </c>
      <c r="Z1220" s="378">
        <f>W1220/F1220</f>
      </c>
      <c r="AA1220" s="378">
        <f>W1220/(F1220+500)</f>
      </c>
      <c r="AB1220" s="432">
        <v>0</v>
      </c>
      <c r="AC1220" s="432">
        <v>0</v>
      </c>
      <c r="AD1220" s="385">
        <f>AB1220/T1220</f>
      </c>
      <c r="AE1220" s="378">
        <f>(W1220-AC1220)/(F1220+500)</f>
      </c>
      <c r="AF1220" s="378" t="s">
        <v>387</v>
      </c>
    </row>
    <row customHeight="true" ht="18.461103936334396" r="1221">
      <c r="A1221" s="419"/>
      <c r="B1221" s="407"/>
      <c r="C1221" s="420"/>
      <c r="D1221" s="379" t="s">
        <v>372</v>
      </c>
      <c r="E1221" s="439">
        <v>679.05</v>
      </c>
      <c r="F1221" s="381"/>
      <c r="G1221" s="380">
        <v>5929</v>
      </c>
      <c r="H1221" s="380">
        <v>276</v>
      </c>
      <c r="I1221" s="383">
        <f t="shared" si="160"/>
      </c>
      <c r="J1221" s="368">
        <f t="shared" si="335"/>
      </c>
      <c r="K1221" s="380">
        <v>11</v>
      </c>
      <c r="L1221" s="368">
        <f t="shared" si="579"/>
      </c>
      <c r="M1221" s="380">
        <v>0</v>
      </c>
      <c r="N1221" s="384">
        <f t="shared" si="383"/>
      </c>
      <c r="O1221" s="380">
        <v>0</v>
      </c>
      <c r="P1221" s="384">
        <f t="shared" si="1062"/>
      </c>
      <c r="Q1221" s="385"/>
      <c r="R1221" s="432"/>
      <c r="S1221" s="385"/>
      <c r="T1221" s="432"/>
      <c r="U1221" s="386"/>
      <c r="V1221" s="378"/>
      <c r="W1221" s="386"/>
      <c r="X1221" s="378"/>
      <c r="Y1221" s="385"/>
      <c r="Z1221" s="378"/>
      <c r="AA1221" s="378"/>
      <c r="AB1221" s="432"/>
      <c r="AC1221" s="432"/>
      <c r="AD1221" s="385"/>
      <c r="AE1221" s="378"/>
      <c r="AF1221" s="378" t="s">
        <v>410</v>
      </c>
    </row>
    <row customHeight="true" ht="18.461103936334396" r="1222">
      <c r="A1222" s="419"/>
      <c r="B1222" s="407" t="s">
        <v>392</v>
      </c>
      <c r="C1222" s="420" t="s">
        <v>369</v>
      </c>
      <c r="D1222" s="379" t="s">
        <v>370</v>
      </c>
      <c r="E1222" s="382">
        <v>1.87</v>
      </c>
      <c r="F1222" s="381">
        <f>E1222+E1223</f>
      </c>
      <c r="G1222" s="382">
        <v>122</v>
      </c>
      <c r="H1222" s="382">
        <v>23</v>
      </c>
      <c r="I1222" s="383">
        <f t="shared" si="160"/>
      </c>
      <c r="J1222" s="383">
        <f t="shared" ref="J1222:J1223" si="229">I1222/H1222</f>
      </c>
      <c r="K1222" s="382">
        <v>0</v>
      </c>
      <c r="L1222" s="368">
        <f t="shared" si="579"/>
      </c>
      <c r="M1222" s="382">
        <v>0</v>
      </c>
      <c r="N1222" s="384">
        <f t="shared" si="383"/>
      </c>
      <c r="O1222" s="382">
        <v>0</v>
      </c>
      <c r="P1222" s="384">
        <f t="shared" si="1062"/>
      </c>
      <c r="Q1222" s="385">
        <f>(M1222+M1223)/(O1222+O1223)</f>
      </c>
      <c r="R1222" s="432">
        <v>2</v>
      </c>
      <c r="S1222" s="385">
        <f>(O1222+O1223)/(K1222+K1223)</f>
      </c>
      <c r="T1222" s="432">
        <v>0</v>
      </c>
      <c r="U1222" s="386">
        <f>F1222/T1222</f>
      </c>
      <c r="V1222" s="378">
        <f>(F1222+500)/T1222</f>
      </c>
      <c r="W1222" s="436">
        <v>0</v>
      </c>
      <c r="X1222" s="378">
        <f>W1222/T1222</f>
      </c>
      <c r="Y1222" s="385">
        <f>T1222/R1222</f>
      </c>
      <c r="Z1222" s="378">
        <f>W1222/F1222</f>
      </c>
      <c r="AA1222" s="378">
        <f>W1222/(F1222+500)</f>
      </c>
      <c r="AB1222" s="432">
        <v>0</v>
      </c>
      <c r="AC1222" s="432">
        <v>0</v>
      </c>
      <c r="AD1222" s="385">
        <f>AB1222/T1222</f>
      </c>
      <c r="AE1222" s="378">
        <f>(W1222-AC1222)/(F1222+500)</f>
      </c>
      <c r="AF1222" s="378" t="s">
        <v>387</v>
      </c>
    </row>
    <row customHeight="true" ht="18.461103936334396" r="1223">
      <c r="A1223" s="419"/>
      <c r="B1223" s="407"/>
      <c r="C1223" s="420"/>
      <c r="D1223" s="379" t="s">
        <v>372</v>
      </c>
      <c r="E1223" s="382">
        <v>642.4</v>
      </c>
      <c r="F1223" s="381"/>
      <c r="G1223" s="382">
        <v>4956</v>
      </c>
      <c r="H1223" s="382">
        <v>255</v>
      </c>
      <c r="I1223" s="383">
        <f t="shared" si="160"/>
      </c>
      <c r="J1223" s="383">
        <f t="shared" si="229"/>
      </c>
      <c r="K1223" s="382">
        <v>11</v>
      </c>
      <c r="L1223" s="368">
        <f t="shared" si="579"/>
      </c>
      <c r="M1223" s="382">
        <v>0</v>
      </c>
      <c r="N1223" s="384">
        <f t="shared" si="383"/>
      </c>
      <c r="O1223" s="382">
        <v>0</v>
      </c>
      <c r="P1223" s="384">
        <f t="shared" si="1062"/>
      </c>
      <c r="Q1223" s="385"/>
      <c r="R1223" s="432"/>
      <c r="S1223" s="385"/>
      <c r="T1223" s="432"/>
      <c r="U1223" s="386"/>
      <c r="V1223" s="378"/>
      <c r="W1223" s="436"/>
      <c r="X1223" s="378"/>
      <c r="Y1223" s="385"/>
      <c r="Z1223" s="378"/>
      <c r="AA1223" s="378"/>
      <c r="AB1223" s="432"/>
      <c r="AC1223" s="432"/>
      <c r="AD1223" s="385"/>
      <c r="AE1223" s="378"/>
      <c r="AF1223" s="378" t="s">
        <v>410</v>
      </c>
    </row>
    <row customHeight="true" ht="18.461103936334396" r="1224">
      <c r="A1224" s="419"/>
      <c r="B1224" s="407" t="s">
        <v>393</v>
      </c>
      <c r="C1224" s="420" t="s">
        <v>369</v>
      </c>
      <c r="D1224" s="379" t="s">
        <v>370</v>
      </c>
      <c r="E1224" s="382">
        <v>42.16</v>
      </c>
      <c r="F1224" s="381">
        <f>E1224+E1225</f>
      </c>
      <c r="G1224" s="382">
        <v>321</v>
      </c>
      <c r="H1224" s="382">
        <v>29</v>
      </c>
      <c r="I1224" s="383">
        <f t="shared" si="160"/>
      </c>
      <c r="J1224" s="368">
        <f t="shared" ref="J1224:J1236" si="336">(E1224/G1224)*1000</f>
      </c>
      <c r="K1224" s="382">
        <v>1</v>
      </c>
      <c r="L1224" s="368">
        <f t="shared" si="579"/>
      </c>
      <c r="M1224" s="382">
        <v>0</v>
      </c>
      <c r="N1224" s="384">
        <f t="shared" si="383"/>
      </c>
      <c r="O1224" s="382">
        <v>0</v>
      </c>
      <c r="P1224" s="384">
        <f t="shared" si="1062"/>
      </c>
      <c r="Q1224" s="385">
        <f>(M1224+M1225)/(O1224+O1225)</f>
      </c>
      <c r="R1224" s="432">
        <v>2</v>
      </c>
      <c r="S1224" s="385">
        <f>(O1224+O1225)/(K1224+K1225)</f>
      </c>
      <c r="T1224" s="432">
        <v>0</v>
      </c>
      <c r="U1224" s="386">
        <f>F1224/T1224</f>
      </c>
      <c r="V1224" s="378">
        <f>(F1224+500)/T1224</f>
      </c>
      <c r="W1224" s="436">
        <v>0</v>
      </c>
      <c r="X1224" s="378">
        <f>W1224/T1224</f>
      </c>
      <c r="Y1224" s="385">
        <f>T1224/R1224</f>
      </c>
      <c r="Z1224" s="378">
        <f>W1224/F1224</f>
      </c>
      <c r="AA1224" s="378">
        <f>W1224/(F1224+500)</f>
      </c>
      <c r="AB1224" s="432">
        <v>0</v>
      </c>
      <c r="AC1224" s="432">
        <v>0</v>
      </c>
      <c r="AD1224" s="385">
        <f>AB1224/T1224</f>
      </c>
      <c r="AE1224" s="378">
        <f>(W1224-AC1224)/(F1224+500)</f>
      </c>
      <c r="AF1224" s="378" t="s">
        <v>387</v>
      </c>
    </row>
    <row customHeight="true" ht="18.461103936334396" r="1225">
      <c r="A1225" s="419"/>
      <c r="B1225" s="407"/>
      <c r="C1225" s="420"/>
      <c r="D1225" s="379" t="s">
        <v>372</v>
      </c>
      <c r="E1225" s="382">
        <v>659.73</v>
      </c>
      <c r="F1225" s="381"/>
      <c r="G1225" s="382">
        <v>4138</v>
      </c>
      <c r="H1225" s="382">
        <v>194</v>
      </c>
      <c r="I1225" s="383">
        <f t="shared" si="160"/>
      </c>
      <c r="J1225" s="368">
        <f t="shared" si="336"/>
      </c>
      <c r="K1225" s="382">
        <v>6</v>
      </c>
      <c r="L1225" s="368">
        <f t="shared" si="579"/>
      </c>
      <c r="M1225" s="382">
        <v>1</v>
      </c>
      <c r="N1225" s="384">
        <f t="shared" si="383"/>
      </c>
      <c r="O1225" s="382">
        <v>0</v>
      </c>
      <c r="P1225" s="384">
        <f t="shared" si="1062"/>
      </c>
      <c r="Q1225" s="385"/>
      <c r="R1225" s="432"/>
      <c r="S1225" s="385"/>
      <c r="T1225" s="432"/>
      <c r="U1225" s="386"/>
      <c r="V1225" s="378"/>
      <c r="W1225" s="436"/>
      <c r="X1225" s="378"/>
      <c r="Y1225" s="385"/>
      <c r="Z1225" s="378"/>
      <c r="AA1225" s="378"/>
      <c r="AB1225" s="432"/>
      <c r="AC1225" s="432"/>
      <c r="AD1225" s="385"/>
      <c r="AE1225" s="378"/>
      <c r="AF1225" s="378" t="s">
        <v>410</v>
      </c>
    </row>
    <row customHeight="true" ht="18.461103936334396" r="1226">
      <c r="A1226" s="419"/>
      <c r="B1226" s="370" t="s">
        <v>378</v>
      </c>
      <c r="C1226" s="370"/>
      <c r="D1226" s="370"/>
      <c r="E1226" s="366">
        <f>SUM(E1216:E1225)</f>
      </c>
      <c r="F1226" s="366">
        <f>SUM(F1216:F1225)</f>
      </c>
      <c r="G1226" s="366">
        <f>SUM(G1216:G1225)</f>
      </c>
      <c r="H1226" s="366">
        <f>SUM(H1216:H1225)</f>
      </c>
      <c r="I1226" s="371">
        <f t="shared" si="160"/>
      </c>
      <c r="J1226" s="367">
        <f t="shared" si="336"/>
      </c>
      <c r="K1226" s="366">
        <f>SUM(K1216:K1225)</f>
      </c>
      <c r="L1226" s="367">
        <f t="shared" si="579"/>
      </c>
      <c r="M1226" s="366">
        <f>SUM(M1216:M1225)</f>
      </c>
      <c r="N1226" s="372">
        <f t="shared" si="383"/>
      </c>
      <c r="O1226" s="366">
        <f>SUM(O1216:O1225)</f>
      </c>
      <c r="P1226" s="372">
        <f t="shared" si="1062"/>
      </c>
      <c r="Q1226" s="373">
        <f>M1226/O1226</f>
      </c>
      <c r="R1226" s="366">
        <f>SUM(R1216:R1225)</f>
      </c>
      <c r="S1226" s="373">
        <f>(O1226+O1226)/(K1226+K1226)</f>
      </c>
      <c r="T1226" s="366">
        <f>SUM(T1216:T1225)</f>
      </c>
      <c r="U1226" s="374">
        <f t="shared" ref="U1226:U1227" si="116">F1226/T1226</f>
      </c>
      <c r="V1226" s="375">
        <f>(F1226+5*500)/T1226</f>
      </c>
      <c r="W1226" s="367">
        <f>SUM(W1216:W1225)</f>
      </c>
      <c r="X1226" s="376">
        <f t="shared" ref="X1226:X1227" si="750">W1226/T1226</f>
      </c>
      <c r="Y1226" s="373">
        <f t="shared" ref="Y1226:Y1227" si="884">T1226/R1226</f>
      </c>
      <c r="Z1226" s="375">
        <f t="shared" ref="Z1226:Z1227" si="1018">W1226/F1226</f>
      </c>
      <c r="AA1226" s="375">
        <f>W1226/(F1226+COUNT(W1216:W1225)*500)</f>
      </c>
      <c r="AB1226" s="366">
        <f>SUM(AB1216:AB1225)</f>
      </c>
      <c r="AC1226" s="366">
        <f>SUM(AC1216:AC1225)</f>
      </c>
      <c r="AD1226" s="373">
        <f t="shared" ref="AD1226:AD1227" si="535">AB1226/T1226</f>
      </c>
      <c r="AE1226" s="377">
        <f>(W1226-AC1226)/(F1226+COUNT(W1216:W1225)*500)</f>
      </c>
      <c r="AF1226" s="378"/>
    </row>
    <row customHeight="true" ht="18.461103936334396" r="1227">
      <c r="A1227" s="419"/>
      <c r="B1227" s="407" t="s">
        <v>394</v>
      </c>
      <c r="C1227" s="420" t="s">
        <v>396</v>
      </c>
      <c r="D1227" s="379" t="s">
        <v>370</v>
      </c>
      <c r="E1227" s="382">
        <v>11.9</v>
      </c>
      <c r="F1227" s="381">
        <f>E1227+E1228</f>
      </c>
      <c r="G1227" s="382">
        <v>295</v>
      </c>
      <c r="H1227" s="382">
        <v>28</v>
      </c>
      <c r="I1227" s="383">
        <f t="shared" si="160"/>
      </c>
      <c r="J1227" s="368">
        <f t="shared" si="336"/>
      </c>
      <c r="K1227" s="382">
        <v>0</v>
      </c>
      <c r="L1227" s="368">
        <f t="shared" si="579"/>
      </c>
      <c r="M1227" s="382">
        <v>0</v>
      </c>
      <c r="N1227" s="384">
        <f t="shared" si="383"/>
      </c>
      <c r="O1227" s="382">
        <v>0</v>
      </c>
      <c r="P1227" s="384">
        <f t="shared" si="1062"/>
      </c>
      <c r="Q1227" s="385">
        <f>(M1227+M1228)/(O1227+O1228)</f>
      </c>
      <c r="R1227" s="432">
        <v>2</v>
      </c>
      <c r="S1227" s="385">
        <f>(O1227+O1228)/(K1227+K1228)</f>
      </c>
      <c r="T1227" s="432">
        <v>2</v>
      </c>
      <c r="U1227" s="386">
        <f t="shared" si="116"/>
      </c>
      <c r="V1227" s="378">
        <f>(F1227+500)/T1227</f>
      </c>
      <c r="W1227" s="436">
        <v>3384</v>
      </c>
      <c r="X1227" s="378">
        <f t="shared" si="750"/>
      </c>
      <c r="Y1227" s="385">
        <f t="shared" si="884"/>
      </c>
      <c r="Z1227" s="378">
        <f t="shared" si="1018"/>
      </c>
      <c r="AA1227" s="378">
        <f>W1227/(F1227+500)</f>
      </c>
      <c r="AB1227" s="432">
        <v>0</v>
      </c>
      <c r="AC1227" s="432">
        <v>0</v>
      </c>
      <c r="AD1227" s="385">
        <f t="shared" si="535"/>
      </c>
      <c r="AE1227" s="378">
        <f>(W1227-AC1227)/(F1227+500)</f>
      </c>
      <c r="AF1227" s="378" t="s">
        <v>387</v>
      </c>
    </row>
    <row customHeight="true" ht="18.461103936334396" r="1228">
      <c r="A1228" s="419"/>
      <c r="B1228" s="407"/>
      <c r="C1228" s="420"/>
      <c r="D1228" s="379" t="s">
        <v>372</v>
      </c>
      <c r="E1228" s="382">
        <v>1085.23</v>
      </c>
      <c r="F1228" s="381"/>
      <c r="G1228" s="382">
        <v>8763</v>
      </c>
      <c r="H1228" s="382">
        <v>328</v>
      </c>
      <c r="I1228" s="383">
        <f t="shared" si="160"/>
      </c>
      <c r="J1228" s="368">
        <f t="shared" si="336"/>
      </c>
      <c r="K1228" s="382">
        <v>15</v>
      </c>
      <c r="L1228" s="368">
        <f t="shared" si="579"/>
      </c>
      <c r="M1228" s="382">
        <v>2</v>
      </c>
      <c r="N1228" s="384">
        <f t="shared" si="383"/>
      </c>
      <c r="O1228" s="382">
        <v>0</v>
      </c>
      <c r="P1228" s="384">
        <f t="shared" si="1062"/>
      </c>
      <c r="Q1228" s="385"/>
      <c r="R1228" s="432"/>
      <c r="S1228" s="385"/>
      <c r="T1228" s="432"/>
      <c r="U1228" s="386"/>
      <c r="V1228" s="378"/>
      <c r="W1228" s="436"/>
      <c r="X1228" s="378"/>
      <c r="Y1228" s="385"/>
      <c r="Z1228" s="378"/>
      <c r="AA1228" s="378"/>
      <c r="AB1228" s="432"/>
      <c r="AC1228" s="432"/>
      <c r="AD1228" s="385"/>
      <c r="AE1228" s="378"/>
      <c r="AF1228" s="378" t="s">
        <v>410</v>
      </c>
    </row>
    <row customHeight="true" ht="18.461103936334396" r="1229">
      <c r="A1229" s="419"/>
      <c r="B1229" s="407" t="s">
        <v>395</v>
      </c>
      <c r="C1229" s="420" t="s">
        <v>396</v>
      </c>
      <c r="D1229" s="379" t="s">
        <v>370</v>
      </c>
      <c r="E1229" s="439">
        <v>137.66</v>
      </c>
      <c r="F1229" s="381">
        <f>E1229+E1230</f>
      </c>
      <c r="G1229" s="380">
        <v>464</v>
      </c>
      <c r="H1229" s="380">
        <v>68</v>
      </c>
      <c r="I1229" s="383">
        <f t="shared" si="160"/>
      </c>
      <c r="J1229" s="368">
        <f t="shared" si="336"/>
      </c>
      <c r="K1229" s="380">
        <v>3</v>
      </c>
      <c r="L1229" s="368">
        <f t="shared" si="579"/>
      </c>
      <c r="M1229" s="380">
        <v>1</v>
      </c>
      <c r="N1229" s="384">
        <f t="shared" si="383"/>
      </c>
      <c r="O1229" s="380">
        <v>0</v>
      </c>
      <c r="P1229" s="384">
        <f t="shared" si="1062"/>
      </c>
      <c r="Q1229" s="385">
        <f>(M1229+M1230)/(O1229+O1230)</f>
      </c>
      <c r="R1229" s="432">
        <v>13</v>
      </c>
      <c r="S1229" s="385">
        <f>(O1229+O1230)/(K1229+K1230)</f>
      </c>
      <c r="T1229" s="432">
        <v>9</v>
      </c>
      <c r="U1229" s="386">
        <f>F1229/T1229</f>
      </c>
      <c r="V1229" s="378">
        <f>(F1229+500)/T1229</f>
      </c>
      <c r="W1229" s="436">
        <v>9775.6</v>
      </c>
      <c r="X1229" s="378">
        <f>W1229/T1229</f>
      </c>
      <c r="Y1229" s="385">
        <f>T1229/R1229</f>
      </c>
      <c r="Z1229" s="378">
        <f>W1229/F1229</f>
      </c>
      <c r="AA1229" s="378">
        <f>W1229/(F1229+500)</f>
      </c>
      <c r="AB1229" s="432">
        <v>2</v>
      </c>
      <c r="AC1229" s="432">
        <v>649.2</v>
      </c>
      <c r="AD1229" s="385">
        <f>AB1229/T1229</f>
      </c>
      <c r="AE1229" s="378">
        <f>(W1229-AC1229)/(F1229+500)</f>
      </c>
      <c r="AF1229" s="378" t="s">
        <v>387</v>
      </c>
    </row>
    <row customHeight="true" ht="18.461103936334396" r="1230">
      <c r="A1230" s="419"/>
      <c r="B1230" s="407"/>
      <c r="C1230" s="420"/>
      <c r="D1230" s="379" t="s">
        <v>372</v>
      </c>
      <c r="E1230" s="439">
        <v>2468.62</v>
      </c>
      <c r="F1230" s="381"/>
      <c r="G1230" s="380">
        <v>19869</v>
      </c>
      <c r="H1230" s="380">
        <v>1222</v>
      </c>
      <c r="I1230" s="383">
        <f t="shared" si="160"/>
      </c>
      <c r="J1230" s="368">
        <f t="shared" si="336"/>
      </c>
      <c r="K1230" s="380">
        <v>50</v>
      </c>
      <c r="L1230" s="368">
        <f t="shared" si="579"/>
      </c>
      <c r="M1230" s="380">
        <v>5</v>
      </c>
      <c r="N1230" s="384">
        <f t="shared" si="383"/>
      </c>
      <c r="O1230" s="380">
        <v>0</v>
      </c>
      <c r="P1230" s="384">
        <f t="shared" si="1062"/>
      </c>
      <c r="Q1230" s="385"/>
      <c r="R1230" s="432"/>
      <c r="S1230" s="385"/>
      <c r="T1230" s="432"/>
      <c r="U1230" s="386"/>
      <c r="V1230" s="378"/>
      <c r="W1230" s="436"/>
      <c r="X1230" s="378"/>
      <c r="Y1230" s="385"/>
      <c r="Z1230" s="378"/>
      <c r="AA1230" s="378"/>
      <c r="AB1230" s="432"/>
      <c r="AC1230" s="432"/>
      <c r="AD1230" s="385"/>
      <c r="AE1230" s="378"/>
      <c r="AF1230" s="378" t="s">
        <v>410</v>
      </c>
    </row>
    <row customHeight="true" ht="18.461103936334396" r="1231">
      <c r="A1231" s="419"/>
      <c r="B1231" s="407" t="s">
        <v>397</v>
      </c>
      <c r="C1231" s="420" t="s">
        <v>396</v>
      </c>
      <c r="D1231" s="379" t="s">
        <v>370</v>
      </c>
      <c r="E1231" s="382">
        <v>184.74</v>
      </c>
      <c r="F1231" s="381">
        <f>E1231+E1232</f>
      </c>
      <c r="G1231" s="382">
        <v>817</v>
      </c>
      <c r="H1231" s="382">
        <v>114</v>
      </c>
      <c r="I1231" s="383">
        <f t="shared" si="160"/>
      </c>
      <c r="J1231" s="368">
        <f t="shared" si="336"/>
      </c>
      <c r="K1231" s="382">
        <v>4</v>
      </c>
      <c r="L1231" s="368">
        <f t="shared" si="579"/>
      </c>
      <c r="M1231" s="382">
        <v>0</v>
      </c>
      <c r="N1231" s="384">
        <f t="shared" si="383"/>
      </c>
      <c r="O1231" s="382">
        <v>0</v>
      </c>
      <c r="P1231" s="384">
        <f t="shared" si="1062"/>
      </c>
      <c r="Q1231" s="385">
        <f>(M1231+M1232)/(O1231+O1232)</f>
      </c>
      <c r="R1231" s="432">
        <v>9</v>
      </c>
      <c r="S1231" s="385">
        <f>(O1231+O1232)/(K1231+K1232)</f>
      </c>
      <c r="T1231" s="432">
        <v>5</v>
      </c>
      <c r="U1231" s="386">
        <f>F1231/T1231</f>
      </c>
      <c r="V1231" s="378">
        <f>(F1231+500)/T1231</f>
      </c>
      <c r="W1231" s="436">
        <v>7416</v>
      </c>
      <c r="X1231" s="378">
        <f>W1231/T1231</f>
      </c>
      <c r="Y1231" s="385">
        <f>T1231/R1231</f>
      </c>
      <c r="Z1231" s="378">
        <f>W1231/F1231</f>
      </c>
      <c r="AA1231" s="378">
        <f>W1231/(F1231+500)</f>
      </c>
      <c r="AB1231" s="432">
        <v>0</v>
      </c>
      <c r="AC1231" s="432">
        <v>0</v>
      </c>
      <c r="AD1231" s="385">
        <f>AB1231/T1231</f>
      </c>
      <c r="AE1231" s="378">
        <f>(W1231-AC1231)/(F1231+500)</f>
      </c>
      <c r="AF1231" s="378" t="s">
        <v>387</v>
      </c>
    </row>
    <row customHeight="true" ht="18.461103936334396" r="1232">
      <c r="A1232" s="419"/>
      <c r="B1232" s="407"/>
      <c r="C1232" s="420"/>
      <c r="D1232" s="379" t="s">
        <v>372</v>
      </c>
      <c r="E1232" s="382">
        <v>3091.12</v>
      </c>
      <c r="F1232" s="381"/>
      <c r="G1232" s="382">
        <v>30104</v>
      </c>
      <c r="H1232" s="382">
        <v>2368</v>
      </c>
      <c r="I1232" s="383">
        <f t="shared" si="160"/>
      </c>
      <c r="J1232" s="368">
        <f t="shared" si="336"/>
      </c>
      <c r="K1232" s="382">
        <v>66</v>
      </c>
      <c r="L1232" s="368">
        <f t="shared" si="579"/>
      </c>
      <c r="M1232" s="382">
        <v>3</v>
      </c>
      <c r="N1232" s="384">
        <f t="shared" si="383"/>
      </c>
      <c r="O1232" s="382">
        <v>0</v>
      </c>
      <c r="P1232" s="384">
        <f t="shared" si="1062"/>
      </c>
      <c r="Q1232" s="385"/>
      <c r="R1232" s="432"/>
      <c r="S1232" s="385"/>
      <c r="T1232" s="432"/>
      <c r="U1232" s="386"/>
      <c r="V1232" s="378"/>
      <c r="W1232" s="436"/>
      <c r="X1232" s="378"/>
      <c r="Y1232" s="385"/>
      <c r="Z1232" s="378"/>
      <c r="AA1232" s="378"/>
      <c r="AB1232" s="432"/>
      <c r="AC1232" s="432"/>
      <c r="AD1232" s="385"/>
      <c r="AE1232" s="378"/>
      <c r="AF1232" s="378" t="s">
        <v>410</v>
      </c>
    </row>
    <row customHeight="true" ht="18.461103936334396" r="1233">
      <c r="A1233" s="419"/>
      <c r="B1233" s="407" t="s">
        <v>398</v>
      </c>
      <c r="C1233" s="420" t="s">
        <v>396</v>
      </c>
      <c r="D1233" s="379" t="s">
        <v>370</v>
      </c>
      <c r="E1233" s="382">
        <v>136.75</v>
      </c>
      <c r="F1233" s="381">
        <f>E1233+E1234</f>
      </c>
      <c r="G1233" s="382">
        <v>922</v>
      </c>
      <c r="H1233" s="382">
        <v>168</v>
      </c>
      <c r="I1233" s="383">
        <f t="shared" si="160"/>
      </c>
      <c r="J1233" s="368">
        <f t="shared" si="336"/>
      </c>
      <c r="K1233" s="382">
        <v>1</v>
      </c>
      <c r="L1233" s="368">
        <f t="shared" si="579"/>
      </c>
      <c r="M1233" s="382">
        <v>0</v>
      </c>
      <c r="N1233" s="384">
        <f t="shared" si="383"/>
      </c>
      <c r="O1233" s="382">
        <v>0</v>
      </c>
      <c r="P1233" s="384">
        <f t="shared" si="1062"/>
      </c>
      <c r="Q1233" s="385">
        <f>(M1233+M1234)/(O1233+O1234)</f>
      </c>
      <c r="R1233" s="432">
        <v>6</v>
      </c>
      <c r="S1233" s="385">
        <f>(O1233+O1234)/(K1233+K1234)</f>
      </c>
      <c r="T1233" s="432">
        <v>0</v>
      </c>
      <c r="U1233" s="386">
        <f>F1233/T1233</f>
      </c>
      <c r="V1233" s="378">
        <f>(F1233+500)/T1233</f>
      </c>
      <c r="W1233" s="436">
        <v>0</v>
      </c>
      <c r="X1233" s="378">
        <f>W1233/T1233</f>
      </c>
      <c r="Y1233" s="385">
        <f>T1233/R1233</f>
      </c>
      <c r="Z1233" s="378">
        <f>W1233/F1233</f>
      </c>
      <c r="AA1233" s="378">
        <f>W1233/(F1233+500)</f>
      </c>
      <c r="AB1233" s="432">
        <v>0</v>
      </c>
      <c r="AC1233" s="432">
        <v>0</v>
      </c>
      <c r="AD1233" s="385">
        <f>AB1233/T1233</f>
      </c>
      <c r="AE1233" s="378">
        <f>(W1233-AC1233)/(F1233+500)</f>
      </c>
      <c r="AF1233" s="378" t="s">
        <v>387</v>
      </c>
    </row>
    <row customHeight="true" ht="18.461103936334396" r="1234">
      <c r="A1234" s="419"/>
      <c r="B1234" s="407"/>
      <c r="C1234" s="420"/>
      <c r="D1234" s="379" t="s">
        <v>372</v>
      </c>
      <c r="E1234" s="382">
        <v>1286.99</v>
      </c>
      <c r="F1234" s="381"/>
      <c r="G1234" s="382">
        <v>13282</v>
      </c>
      <c r="H1234" s="382">
        <v>1118</v>
      </c>
      <c r="I1234" s="383">
        <f t="shared" si="160"/>
      </c>
      <c r="J1234" s="368">
        <f t="shared" si="336"/>
      </c>
      <c r="K1234" s="382">
        <v>37</v>
      </c>
      <c r="L1234" s="368">
        <f t="shared" si="579"/>
      </c>
      <c r="M1234" s="382">
        <v>0</v>
      </c>
      <c r="N1234" s="384">
        <f t="shared" si="383"/>
      </c>
      <c r="O1234" s="382">
        <v>0</v>
      </c>
      <c r="P1234" s="384">
        <f t="shared" si="1062"/>
      </c>
      <c r="Q1234" s="385"/>
      <c r="R1234" s="432"/>
      <c r="S1234" s="385"/>
      <c r="T1234" s="432"/>
      <c r="U1234" s="386"/>
      <c r="V1234" s="378"/>
      <c r="W1234" s="436"/>
      <c r="X1234" s="378"/>
      <c r="Y1234" s="385"/>
      <c r="Z1234" s="378"/>
      <c r="AA1234" s="378"/>
      <c r="AB1234" s="432"/>
      <c r="AC1234" s="432"/>
      <c r="AD1234" s="385"/>
      <c r="AE1234" s="378"/>
      <c r="AF1234" s="378" t="s">
        <v>410</v>
      </c>
    </row>
    <row customHeight="true" ht="18.461103936334396" r="1235">
      <c r="A1235" s="419"/>
      <c r="B1235" s="407" t="s">
        <v>399</v>
      </c>
      <c r="C1235" s="420" t="s">
        <v>396</v>
      </c>
      <c r="D1235" s="379" t="s">
        <v>370</v>
      </c>
      <c r="E1235" s="382">
        <v>46.44</v>
      </c>
      <c r="F1235" s="381">
        <f>E1235+E1236</f>
      </c>
      <c r="G1235" s="382">
        <v>373</v>
      </c>
      <c r="H1235" s="382">
        <v>61</v>
      </c>
      <c r="I1235" s="383">
        <f t="shared" si="160"/>
      </c>
      <c r="J1235" s="368">
        <f t="shared" si="336"/>
      </c>
      <c r="K1235" s="382">
        <v>2</v>
      </c>
      <c r="L1235" s="368">
        <f t="shared" si="579"/>
      </c>
      <c r="M1235" s="382">
        <v>0</v>
      </c>
      <c r="N1235" s="384">
        <f t="shared" si="383"/>
      </c>
      <c r="O1235" s="382">
        <v>0</v>
      </c>
      <c r="P1235" s="384">
        <f t="shared" si="1062"/>
      </c>
      <c r="Q1235" s="385">
        <f>(M1235+M1236)/(O1235+O1236)</f>
      </c>
      <c r="R1235" s="432">
        <v>3</v>
      </c>
      <c r="S1235" s="385">
        <f>(O1235+O1236)/(K1235+K1236)</f>
      </c>
      <c r="T1235" s="432">
        <v>1</v>
      </c>
      <c r="U1235" s="386">
        <f>F1235/T1235</f>
      </c>
      <c r="V1235" s="378">
        <f>(F1235+500)/T1235</f>
      </c>
      <c r="W1235" s="436">
        <v>1344</v>
      </c>
      <c r="X1235" s="378">
        <f>W1235/T1235</f>
      </c>
      <c r="Y1235" s="385">
        <f>T1235/R1235</f>
      </c>
      <c r="Z1235" s="378">
        <f>W1235/F1235</f>
      </c>
      <c r="AA1235" s="378">
        <f>W1235/(F1235+500)</f>
      </c>
      <c r="AB1235" s="432">
        <v>0</v>
      </c>
      <c r="AC1235" s="432">
        <v>0</v>
      </c>
      <c r="AD1235" s="385">
        <f>AB1235/T1235</f>
      </c>
      <c r="AE1235" s="378">
        <f>(W1235-AC1235)/(F1235+500)</f>
      </c>
      <c r="AF1235" s="378" t="s">
        <v>387</v>
      </c>
    </row>
    <row customHeight="true" ht="18.461103936334396" r="1236">
      <c r="A1236" s="419"/>
      <c r="B1236" s="407"/>
      <c r="C1236" s="420"/>
      <c r="D1236" s="379" t="s">
        <v>372</v>
      </c>
      <c r="E1236" s="382">
        <v>517.53</v>
      </c>
      <c r="F1236" s="381"/>
      <c r="G1236" s="382">
        <v>6016</v>
      </c>
      <c r="H1236" s="382">
        <v>447</v>
      </c>
      <c r="I1236" s="383">
        <f t="shared" si="160"/>
      </c>
      <c r="J1236" s="368">
        <f t="shared" si="336"/>
      </c>
      <c r="K1236" s="382">
        <v>11</v>
      </c>
      <c r="L1236" s="368">
        <f t="shared" si="579"/>
      </c>
      <c r="M1236" s="382">
        <v>1</v>
      </c>
      <c r="N1236" s="384">
        <f t="shared" si="383"/>
      </c>
      <c r="O1236" s="382">
        <v>0</v>
      </c>
      <c r="P1236" s="384">
        <f t="shared" si="1062"/>
      </c>
      <c r="Q1236" s="385"/>
      <c r="R1236" s="432"/>
      <c r="S1236" s="385"/>
      <c r="T1236" s="432"/>
      <c r="U1236" s="386"/>
      <c r="V1236" s="378"/>
      <c r="W1236" s="386"/>
      <c r="X1236" s="378"/>
      <c r="Y1236" s="385"/>
      <c r="Z1236" s="378"/>
      <c r="AA1236" s="378"/>
      <c r="AB1236" s="432"/>
      <c r="AC1236" s="432"/>
      <c r="AD1236" s="385"/>
      <c r="AE1236" s="378"/>
      <c r="AF1236" s="378" t="s">
        <v>410</v>
      </c>
    </row>
    <row customHeight="true" ht="18.461103936334396" r="1237">
      <c r="A1237" s="419"/>
      <c r="B1237" s="370" t="s">
        <v>378</v>
      </c>
      <c r="C1237" s="370"/>
      <c r="D1237" s="370"/>
      <c r="E1237" s="366">
        <f>SUM(E1227:E1236)</f>
      </c>
      <c r="F1237" s="366">
        <f>SUM(F1227:F1236)</f>
      </c>
      <c r="G1237" s="366">
        <f>SUM(G1227:G1236)</f>
      </c>
      <c r="H1237" s="366">
        <f>SUM(H1227:H1236)</f>
      </c>
      <c r="I1237" s="371">
        <f t="shared" si="160"/>
      </c>
      <c r="J1237" s="367">
        <f>SUM(J1227:J1236)</f>
      </c>
      <c r="K1237" s="366">
        <f>SUM(K1227:K1236)</f>
      </c>
      <c r="L1237" s="367">
        <f t="shared" si="579"/>
      </c>
      <c r="M1237" s="366">
        <f>SUM(M1227:M1236)</f>
      </c>
      <c r="N1237" s="372">
        <f t="shared" si="383"/>
      </c>
      <c r="O1237" s="366">
        <f>SUM(O1227:O1236)</f>
      </c>
      <c r="P1237" s="372">
        <f t="shared" si="1062"/>
      </c>
      <c r="Q1237" s="373">
        <f t="shared" ref="Q1237:Q1238" si="414">M1237/O1237</f>
      </c>
      <c r="R1237" s="366">
        <f>SUM(R1227:R1236)</f>
      </c>
      <c r="S1237" s="373">
        <f t="shared" ref="S1237:S1238" si="1093">(O1237+O1237)/(K1237+K1237)</f>
      </c>
      <c r="T1237" s="366">
        <f>SUM(T1227:T1236)</f>
      </c>
      <c r="U1237" s="374">
        <f t="shared" ref="U1237:U1238" si="117">F1237/T1237</f>
      </c>
      <c r="V1237" s="375">
        <f>(F1237+5*500)/T1237</f>
      </c>
      <c r="W1237" s="367">
        <f>SUM(W1227:W1236)</f>
      </c>
      <c r="X1237" s="376">
        <f t="shared" ref="X1237:X1238" si="751">W1237/T1237</f>
      </c>
      <c r="Y1237" s="373">
        <f t="shared" ref="Y1237:Y1238" si="885">T1237/R1237</f>
      </c>
      <c r="Z1237" s="375">
        <f t="shared" ref="Z1237:Z1238" si="1019">W1237/F1237</f>
      </c>
      <c r="AA1237" s="375">
        <f>W1237/(F1237+COUNT(W1227:W1236)*500)</f>
      </c>
      <c r="AB1237" s="366">
        <f>SUM(AB1227:AB1236)</f>
      </c>
      <c r="AC1237" s="366">
        <f>SUM(AC1227:AC1236)</f>
      </c>
      <c r="AD1237" s="373">
        <f t="shared" ref="AD1237:AD1238" si="536">AB1237/T1237</f>
      </c>
      <c r="AE1237" s="377">
        <f>(W1237-AC1237)/(F1237+COUNT(W1227:W1236)*500)</f>
      </c>
      <c r="AF1237" s="378"/>
    </row>
    <row customHeight="true" ht="18.461103936334396" r="1238">
      <c r="A1238" s="419"/>
      <c r="B1238" s="411" t="s">
        <v>400</v>
      </c>
      <c r="C1238" s="411"/>
      <c r="D1238" s="411"/>
      <c r="E1238" s="418">
        <f>SUM(E1204)+E1215+E1226+E1237</f>
      </c>
      <c r="F1238" s="418">
        <f>SUM(F1204)+F1215+F1226+F1237</f>
      </c>
      <c r="G1238" s="418">
        <f>SUM(G1204)+G1215+G1226+G1237</f>
      </c>
      <c r="H1238" s="418">
        <f>SUM(H1204)+H1215+H1226+H1237</f>
      </c>
      <c r="I1238" s="413">
        <f t="shared" si="160"/>
      </c>
      <c r="J1238" s="414">
        <f>(E1238/G1238)*1000</f>
      </c>
      <c r="K1238" s="437">
        <f>SUM(K1204)+K1215+K1226+K1237</f>
      </c>
      <c r="L1238" s="414">
        <f t="shared" si="579"/>
      </c>
      <c r="M1238" s="437">
        <f>SUM(M1204)+M1215+M1226+M1237</f>
      </c>
      <c r="N1238" s="415">
        <f t="shared" si="383"/>
      </c>
      <c r="O1238" s="437">
        <f>SUM(O1204)+O1215+O1226+O1237</f>
      </c>
      <c r="P1238" s="415">
        <f t="shared" si="1062"/>
      </c>
      <c r="Q1238" s="416">
        <f t="shared" si="414"/>
      </c>
      <c r="R1238" s="437">
        <f>SUM(R1204)+R1215+R1226+R1237</f>
      </c>
      <c r="S1238" s="416">
        <f t="shared" si="1093"/>
      </c>
      <c r="T1238" s="437">
        <f>SUM(T1204)+T1215+T1226+T1237</f>
      </c>
      <c r="U1238" s="417">
        <f t="shared" si="117"/>
      </c>
      <c r="V1238" s="418">
        <f>(F1238+4*500)/T1238</f>
      </c>
      <c r="W1238" s="417">
        <f>SUM(W1204)+W1215+W1226+W1237</f>
      </c>
      <c r="X1238" s="418">
        <f t="shared" si="751"/>
      </c>
      <c r="Y1238" s="416">
        <f t="shared" si="885"/>
      </c>
      <c r="Z1238" s="418">
        <f t="shared" si="1019"/>
      </c>
      <c r="AA1238" s="418">
        <f>W1238/(F1238+COUNT(W1194:W1203,W1205:W1214,W1216:W1225,W1227:W1236)*500)</f>
      </c>
      <c r="AB1238" s="437">
        <f>SUM(AB1204)+AB1215+AB1226+AB1237</f>
      </c>
      <c r="AC1238" s="437">
        <f>SUM(AC1204)+AC1215+AC1226+AC1237</f>
      </c>
      <c r="AD1238" s="416">
        <f t="shared" si="536"/>
      </c>
      <c r="AE1238" s="418">
        <f>(W1238-AC1238)/(F1238+COUNT(,W1194:W1203,W1205:W1210,W1216:W1223,W1227:W1236)*500)</f>
      </c>
      <c r="AF1238" s="378"/>
    </row>
    <row customHeight="true" ht="18.119610390598005" r="1239">
      <c r="A1239" s="424" t="s">
        <v>335</v>
      </c>
      <c r="B1239" s="424" t="s">
        <v>336</v>
      </c>
      <c r="C1239" s="424" t="s">
        <v>337</v>
      </c>
      <c r="D1239" s="424" t="s">
        <v>338</v>
      </c>
      <c r="E1239" s="424" t="s">
        <v>339</v>
      </c>
      <c r="F1239" s="424" t="s">
        <v>340</v>
      </c>
      <c r="G1239" s="424" t="s">
        <v>341</v>
      </c>
      <c r="H1239" s="424" t="s">
        <v>342</v>
      </c>
      <c r="I1239" s="425" t="s">
        <v>343</v>
      </c>
      <c r="J1239" s="426" t="s">
        <v>344</v>
      </c>
      <c r="K1239" s="424" t="s">
        <v>345</v>
      </c>
      <c r="L1239" s="426" t="s">
        <v>346</v>
      </c>
      <c r="M1239" s="424" t="s">
        <v>347</v>
      </c>
      <c r="N1239" s="427" t="s">
        <v>348</v>
      </c>
      <c r="O1239" s="424" t="s">
        <v>349</v>
      </c>
      <c r="P1239" s="427" t="s">
        <v>350</v>
      </c>
      <c r="Q1239" s="425" t="s">
        <v>351</v>
      </c>
      <c r="R1239" s="428" t="s">
        <v>352</v>
      </c>
      <c r="S1239" s="429" t="s">
        <v>353</v>
      </c>
      <c r="T1239" s="428" t="s">
        <v>354</v>
      </c>
      <c r="U1239" s="430" t="s">
        <v>355</v>
      </c>
      <c r="V1239" s="431" t="s">
        <v>356</v>
      </c>
      <c r="W1239" s="430" t="s">
        <v>357</v>
      </c>
      <c r="X1239" s="431" t="s">
        <v>358</v>
      </c>
      <c r="Y1239" s="429" t="s">
        <v>359</v>
      </c>
      <c r="Z1239" s="431" t="s">
        <v>360</v>
      </c>
      <c r="AA1239" s="431" t="s">
        <v>361</v>
      </c>
      <c r="AB1239" s="431" t="s">
        <v>362</v>
      </c>
      <c r="AC1239" s="428" t="s">
        <v>363</v>
      </c>
      <c r="AD1239" s="429" t="s">
        <v>364</v>
      </c>
      <c r="AE1239" s="431" t="s">
        <v>365</v>
      </c>
      <c r="AF1239" s="431" t="s">
        <v>366</v>
      </c>
    </row>
    <row customHeight="true" ht="18.119610390598005" r="1240">
      <c r="A1240" s="419" t="s">
        <v>437</v>
      </c>
      <c r="B1240" s="407" t="s">
        <v>413</v>
      </c>
      <c r="C1240" s="408" t="s">
        <v>420</v>
      </c>
      <c r="D1240" s="379" t="s">
        <v>370</v>
      </c>
      <c r="E1240" s="382">
        <v>30.6</v>
      </c>
      <c r="F1240" s="381">
        <f>E1240+E1241</f>
      </c>
      <c r="G1240" s="382">
        <v>221</v>
      </c>
      <c r="H1240" s="382">
        <v>38</v>
      </c>
      <c r="I1240" s="383">
        <f t="shared" ref="I1240:I1284" si="161">H1240/G1240</f>
      </c>
      <c r="J1240" s="368">
        <f t="shared" ref="J1240:J1243" si="337">(E1240/G1240)*1000</f>
      </c>
      <c r="K1240" s="382">
        <v>0</v>
      </c>
      <c r="L1240" s="368">
        <f t="shared" ref="L1240:L1284" si="580">E1240/K1240</f>
      </c>
      <c r="M1240" s="382">
        <v>0</v>
      </c>
      <c r="N1240" s="384">
        <f t="shared" ref="N1240:N1284" si="384">E1240/M1240</f>
      </c>
      <c r="O1240" s="382">
        <v>0</v>
      </c>
      <c r="P1240" s="384">
        <f t="shared" ref="P1240:P1284" si="1063">E1240/O1240</f>
      </c>
      <c r="Q1240" s="385">
        <f>(M1240+M1241)/(O1240+O1241)</f>
      </c>
      <c r="R1240" s="432">
        <v>4</v>
      </c>
      <c r="S1240" s="385">
        <f>(O1240+O1241)/(K1240+K1241)</f>
      </c>
      <c r="T1240" s="432">
        <v>2</v>
      </c>
      <c r="U1240" s="386">
        <f>F1240/T1240</f>
      </c>
      <c r="V1240" s="378">
        <f>(F1240+500)/T1240</f>
      </c>
      <c r="W1240" s="436">
        <v>3384</v>
      </c>
      <c r="X1240" s="378">
        <f>W1240/T1240</f>
      </c>
      <c r="Y1240" s="385">
        <f>T1240/R1240</f>
      </c>
      <c r="Z1240" s="378">
        <f>W1240/F1240</f>
      </c>
      <c r="AA1240" s="378">
        <f>W1240/(F1240+500)</f>
      </c>
      <c r="AB1240" s="432">
        <v>1</v>
      </c>
      <c r="AC1240" s="432">
        <v>1692</v>
      </c>
      <c r="AD1240" s="385">
        <f>AB1240/T1240</f>
      </c>
      <c r="AE1240" s="378">
        <f>(W1240-AC1240)/(F1240+500)</f>
      </c>
      <c r="AF1240" s="378" t="s">
        <v>371</v>
      </c>
    </row>
    <row customHeight="true" ht="18.119610390598005" r="1241">
      <c r="A1241" s="419"/>
      <c r="B1241" s="407"/>
      <c r="C1241" s="408"/>
      <c r="D1241" s="379" t="s">
        <v>372</v>
      </c>
      <c r="E1241" s="382">
        <v>854.67</v>
      </c>
      <c r="F1241" s="381"/>
      <c r="G1241" s="382">
        <v>8000</v>
      </c>
      <c r="H1241" s="382">
        <v>860</v>
      </c>
      <c r="I1241" s="383">
        <f t="shared" si="161"/>
      </c>
      <c r="J1241" s="368">
        <f t="shared" si="337"/>
      </c>
      <c r="K1241" s="382">
        <v>17</v>
      </c>
      <c r="L1241" s="368">
        <f t="shared" si="580"/>
      </c>
      <c r="M1241" s="382">
        <v>2</v>
      </c>
      <c r="N1241" s="384">
        <f t="shared" si="384"/>
      </c>
      <c r="O1241" s="382">
        <v>0</v>
      </c>
      <c r="P1241" s="384">
        <f t="shared" si="1063"/>
      </c>
      <c r="Q1241" s="385"/>
      <c r="R1241" s="432"/>
      <c r="S1241" s="385"/>
      <c r="T1241" s="432"/>
      <c r="U1241" s="386"/>
      <c r="V1241" s="378"/>
      <c r="W1241" s="436"/>
      <c r="X1241" s="378"/>
      <c r="Y1241" s="385"/>
      <c r="Z1241" s="378"/>
      <c r="AA1241" s="378"/>
      <c r="AB1241" s="432"/>
      <c r="AC1241" s="432"/>
      <c r="AD1241" s="385"/>
      <c r="AE1241" s="378"/>
      <c r="AF1241" s="421" t="s">
        <v>403</v>
      </c>
    </row>
    <row customHeight="true" ht="18.119610390598005" r="1242">
      <c r="A1242" s="419"/>
      <c r="B1242" s="407" t="s">
        <v>414</v>
      </c>
      <c r="C1242" s="408" t="s">
        <v>420</v>
      </c>
      <c r="D1242" s="379" t="s">
        <v>370</v>
      </c>
      <c r="E1242" s="440">
        <v>41.55</v>
      </c>
      <c r="F1242" s="381">
        <f>E1242+E1243</f>
      </c>
      <c r="G1242" s="382">
        <v>704</v>
      </c>
      <c r="H1242" s="382">
        <v>184</v>
      </c>
      <c r="I1242" s="383">
        <f t="shared" si="161"/>
      </c>
      <c r="J1242" s="368">
        <f t="shared" si="337"/>
      </c>
      <c r="K1242" s="382">
        <v>0</v>
      </c>
      <c r="L1242" s="368">
        <f t="shared" si="580"/>
      </c>
      <c r="M1242" s="382">
        <v>0</v>
      </c>
      <c r="N1242" s="384">
        <f t="shared" si="384"/>
      </c>
      <c r="O1242" s="382">
        <v>0</v>
      </c>
      <c r="P1242" s="384">
        <f t="shared" si="1063"/>
      </c>
      <c r="Q1242" s="385">
        <f>(M1242+M1243)/(O1242+O1243)</f>
      </c>
      <c r="R1242" s="432">
        <v>0</v>
      </c>
      <c r="S1242" s="385">
        <f>(O1242+O1243)/(K1242+K1243)</f>
      </c>
      <c r="T1242" s="432">
        <v>0</v>
      </c>
      <c r="U1242" s="386">
        <f>F1242/T1242</f>
      </c>
      <c r="V1242" s="378">
        <f>(F1242+500)/T1242</f>
      </c>
      <c r="W1242" s="436">
        <v>0</v>
      </c>
      <c r="X1242" s="378">
        <f>W1242/T1242</f>
      </c>
      <c r="Y1242" s="385">
        <f>T1242/R1242</f>
      </c>
      <c r="Z1242" s="378">
        <f>W1242/F1242</f>
      </c>
      <c r="AA1242" s="378">
        <f>W1242/(F1242+500)</f>
      </c>
      <c r="AB1242" s="432">
        <v>0</v>
      </c>
      <c r="AC1242" s="432">
        <v>0</v>
      </c>
      <c r="AD1242" s="385">
        <f>AB1242/T1242</f>
      </c>
      <c r="AE1242" s="378">
        <f>(W1242-AC1242)/(F1242+500)</f>
      </c>
      <c r="AF1242" s="378" t="s">
        <v>371</v>
      </c>
    </row>
    <row customHeight="true" ht="18.119610390598005" r="1243">
      <c r="A1243" s="419"/>
      <c r="B1243" s="407"/>
      <c r="C1243" s="408"/>
      <c r="D1243" s="379" t="s">
        <v>372</v>
      </c>
      <c r="E1243" s="440">
        <v>1069.93</v>
      </c>
      <c r="F1243" s="381"/>
      <c r="G1243" s="382">
        <v>9946</v>
      </c>
      <c r="H1243" s="382">
        <v>751</v>
      </c>
      <c r="I1243" s="383">
        <f t="shared" si="161"/>
      </c>
      <c r="J1243" s="368">
        <f t="shared" si="337"/>
      </c>
      <c r="K1243" s="382">
        <v>18</v>
      </c>
      <c r="L1243" s="368">
        <f t="shared" si="580"/>
      </c>
      <c r="M1243" s="382">
        <v>0</v>
      </c>
      <c r="N1243" s="384">
        <f t="shared" si="384"/>
      </c>
      <c r="O1243" s="382">
        <v>0</v>
      </c>
      <c r="P1243" s="384">
        <f t="shared" si="1063"/>
      </c>
      <c r="Q1243" s="385"/>
      <c r="R1243" s="432"/>
      <c r="S1243" s="385"/>
      <c r="T1243" s="432"/>
      <c r="U1243" s="386"/>
      <c r="V1243" s="378"/>
      <c r="W1243" s="436"/>
      <c r="X1243" s="378"/>
      <c r="Y1243" s="385"/>
      <c r="Z1243" s="378"/>
      <c r="AA1243" s="378"/>
      <c r="AB1243" s="432"/>
      <c r="AC1243" s="432"/>
      <c r="AD1243" s="385"/>
      <c r="AE1243" s="378"/>
      <c r="AF1243" s="421" t="s">
        <v>403</v>
      </c>
    </row>
    <row customHeight="true" ht="18.119610390598005" r="1244">
      <c r="A1244" s="419"/>
      <c r="B1244" s="407" t="s">
        <v>375</v>
      </c>
      <c r="C1244" s="408" t="s">
        <v>420</v>
      </c>
      <c r="D1244" s="379" t="s">
        <v>370</v>
      </c>
      <c r="E1244" s="382">
        <v>44.06</v>
      </c>
      <c r="F1244" s="381">
        <f>E1244+E1245</f>
      </c>
      <c r="G1244" s="382">
        <v>975</v>
      </c>
      <c r="H1244" s="382">
        <v>195</v>
      </c>
      <c r="I1244" s="383">
        <f t="shared" si="161"/>
      </c>
      <c r="J1244" s="383">
        <f t="shared" ref="J1244:J1247" si="230">I1244/H1244</f>
      </c>
      <c r="K1244" s="382">
        <v>1</v>
      </c>
      <c r="L1244" s="368">
        <f t="shared" si="580"/>
      </c>
      <c r="M1244" s="382">
        <v>0</v>
      </c>
      <c r="N1244" s="384">
        <f t="shared" si="384"/>
      </c>
      <c r="O1244" s="382">
        <v>0</v>
      </c>
      <c r="P1244" s="384">
        <f t="shared" si="1063"/>
      </c>
      <c r="Q1244" s="385">
        <f>(M1244+M1245)/(O1244+O1245)</f>
      </c>
      <c r="R1244" s="432">
        <v>3</v>
      </c>
      <c r="S1244" s="385">
        <f>(O1244+O1245)/(K1244+K1245)</f>
      </c>
      <c r="T1244" s="432">
        <v>1</v>
      </c>
      <c r="U1244" s="386">
        <f>F1244/T1244</f>
      </c>
      <c r="V1244" s="378">
        <f>(F1244+500)/T1244</f>
      </c>
      <c r="W1244" s="436">
        <v>396</v>
      </c>
      <c r="X1244" s="378">
        <f>W1244/T1244</f>
      </c>
      <c r="Y1244" s="385">
        <f>T1244/R1244</f>
      </c>
      <c r="Z1244" s="378">
        <f>W1244/F1244</f>
      </c>
      <c r="AA1244" s="378">
        <f>W1244/(F1244+500)</f>
      </c>
      <c r="AB1244" s="432">
        <v>0</v>
      </c>
      <c r="AC1244" s="432">
        <v>0</v>
      </c>
      <c r="AD1244" s="385">
        <f>AB1244/T1244</f>
      </c>
      <c r="AE1244" s="378">
        <f>(W1244-AC1244)/(F1244+500)</f>
      </c>
      <c r="AF1244" s="378" t="s">
        <v>371</v>
      </c>
    </row>
    <row customHeight="true" ht="18.119610390598005" r="1245">
      <c r="A1245" s="419"/>
      <c r="B1245" s="407"/>
      <c r="C1245" s="408"/>
      <c r="D1245" s="379" t="s">
        <v>372</v>
      </c>
      <c r="E1245" s="382">
        <v>1150.31</v>
      </c>
      <c r="F1245" s="381"/>
      <c r="G1245" s="382">
        <v>10560</v>
      </c>
      <c r="H1245" s="382">
        <v>656</v>
      </c>
      <c r="I1245" s="383">
        <f t="shared" si="161"/>
      </c>
      <c r="J1245" s="383">
        <f t="shared" si="230"/>
      </c>
      <c r="K1245" s="382">
        <v>20</v>
      </c>
      <c r="L1245" s="368">
        <f t="shared" si="580"/>
      </c>
      <c r="M1245" s="382">
        <v>1</v>
      </c>
      <c r="N1245" s="384">
        <f t="shared" si="384"/>
      </c>
      <c r="O1245" s="382">
        <v>0</v>
      </c>
      <c r="P1245" s="384">
        <f t="shared" si="1063"/>
      </c>
      <c r="Q1245" s="385"/>
      <c r="R1245" s="432"/>
      <c r="S1245" s="385"/>
      <c r="T1245" s="432"/>
      <c r="U1245" s="386"/>
      <c r="V1245" s="378"/>
      <c r="W1245" s="436"/>
      <c r="X1245" s="378"/>
      <c r="Y1245" s="385"/>
      <c r="Z1245" s="378"/>
      <c r="AA1245" s="378"/>
      <c r="AB1245" s="432"/>
      <c r="AC1245" s="432"/>
      <c r="AD1245" s="385"/>
      <c r="AE1245" s="378"/>
      <c r="AF1245" s="421" t="s">
        <v>403</v>
      </c>
    </row>
    <row customHeight="true" ht="18.119610390598005" r="1246">
      <c r="A1246" s="419"/>
      <c r="B1246" s="407" t="s">
        <v>376</v>
      </c>
      <c r="C1246" s="408" t="s">
        <v>420</v>
      </c>
      <c r="D1246" s="379" t="s">
        <v>370</v>
      </c>
      <c r="E1246" s="382">
        <v>164.58</v>
      </c>
      <c r="F1246" s="381">
        <f>E1246+E1247</f>
      </c>
      <c r="G1246" s="382">
        <v>1006</v>
      </c>
      <c r="H1246" s="382">
        <v>128</v>
      </c>
      <c r="I1246" s="383">
        <f t="shared" si="161"/>
      </c>
      <c r="J1246" s="383">
        <f t="shared" si="230"/>
      </c>
      <c r="K1246" s="382">
        <v>1</v>
      </c>
      <c r="L1246" s="368">
        <f t="shared" si="580"/>
      </c>
      <c r="M1246" s="382">
        <v>0</v>
      </c>
      <c r="N1246" s="384">
        <f t="shared" si="384"/>
      </c>
      <c r="O1246" s="382">
        <v>0</v>
      </c>
      <c r="P1246" s="384">
        <f t="shared" si="1063"/>
      </c>
      <c r="Q1246" s="385">
        <f>(M1246+M1247)/(O1246+O1247)</f>
      </c>
      <c r="R1246" s="432">
        <v>2</v>
      </c>
      <c r="S1246" s="385">
        <f>(O1246+O1247)/(K1246+K1247)</f>
      </c>
      <c r="T1246" s="432">
        <v>2</v>
      </c>
      <c r="U1246" s="386">
        <f>F1246/T1246</f>
      </c>
      <c r="V1246" s="378">
        <f>(F1246+500)/T1246</f>
      </c>
      <c r="W1246" s="436">
        <v>4176</v>
      </c>
      <c r="X1246" s="378">
        <f>W1246/T1246</f>
      </c>
      <c r="Y1246" s="385">
        <f>T1246/R1246</f>
      </c>
      <c r="Z1246" s="378">
        <f>W1246/F1246</f>
      </c>
      <c r="AA1246" s="378">
        <f>W1246/(F1246+500)</f>
      </c>
      <c r="AB1246" s="432">
        <v>1</v>
      </c>
      <c r="AC1246" s="432">
        <v>2088</v>
      </c>
      <c r="AD1246" s="385">
        <f>AB1246/T1246</f>
      </c>
      <c r="AE1246" s="378">
        <f>(W1246-AC1246)/(F1246+500)</f>
      </c>
      <c r="AF1246" s="378" t="s">
        <v>371</v>
      </c>
    </row>
    <row customHeight="true" ht="18.119610390598005" r="1247">
      <c r="A1247" s="419"/>
      <c r="B1247" s="407"/>
      <c r="C1247" s="408"/>
      <c r="D1247" s="379" t="s">
        <v>372</v>
      </c>
      <c r="E1247" s="382">
        <v>1041.99</v>
      </c>
      <c r="F1247" s="381"/>
      <c r="G1247" s="382">
        <v>9141</v>
      </c>
      <c r="H1247" s="382">
        <v>437</v>
      </c>
      <c r="I1247" s="383">
        <f t="shared" si="161"/>
      </c>
      <c r="J1247" s="383">
        <f t="shared" si="230"/>
      </c>
      <c r="K1247" s="382">
        <v>19</v>
      </c>
      <c r="L1247" s="368">
        <f t="shared" si="580"/>
      </c>
      <c r="M1247" s="382">
        <v>1</v>
      </c>
      <c r="N1247" s="384">
        <f t="shared" si="384"/>
      </c>
      <c r="O1247" s="382">
        <v>0</v>
      </c>
      <c r="P1247" s="384">
        <f t="shared" si="1063"/>
      </c>
      <c r="Q1247" s="385"/>
      <c r="R1247" s="432"/>
      <c r="S1247" s="385"/>
      <c r="T1247" s="432"/>
      <c r="U1247" s="386"/>
      <c r="V1247" s="378"/>
      <c r="W1247" s="436"/>
      <c r="X1247" s="378"/>
      <c r="Y1247" s="385"/>
      <c r="Z1247" s="378"/>
      <c r="AA1247" s="378"/>
      <c r="AB1247" s="432"/>
      <c r="AC1247" s="432"/>
      <c r="AD1247" s="385"/>
      <c r="AE1247" s="378"/>
      <c r="AF1247" s="421" t="s">
        <v>403</v>
      </c>
    </row>
    <row customHeight="true" ht="18.119610390598005" r="1248">
      <c r="A1248" s="419"/>
      <c r="B1248" s="407" t="s">
        <v>377</v>
      </c>
      <c r="C1248" s="408" t="s">
        <v>420</v>
      </c>
      <c r="D1248" s="379" t="s">
        <v>370</v>
      </c>
      <c r="E1248" s="440">
        <v>98.8</v>
      </c>
      <c r="F1248" s="409">
        <f>E1248+E1249</f>
      </c>
      <c r="G1248" s="382">
        <v>972</v>
      </c>
      <c r="H1248" s="382">
        <v>133</v>
      </c>
      <c r="I1248" s="383">
        <f t="shared" si="161"/>
      </c>
      <c r="J1248" s="368">
        <f t="shared" ref="J1248:J1252" si="338">(E1248/G1248)*1000</f>
      </c>
      <c r="K1248" s="382">
        <v>2</v>
      </c>
      <c r="L1248" s="368">
        <f t="shared" si="580"/>
      </c>
      <c r="M1248" s="382">
        <v>1</v>
      </c>
      <c r="N1248" s="384">
        <f t="shared" si="384"/>
      </c>
      <c r="O1248" s="382">
        <v>0</v>
      </c>
      <c r="P1248" s="384">
        <f t="shared" si="1063"/>
      </c>
      <c r="Q1248" s="385">
        <f>(M1248+M1249)/(O1248+O1249)</f>
      </c>
      <c r="R1248" s="432">
        <v>12</v>
      </c>
      <c r="S1248" s="385">
        <f>(O1248+O1249)/(K1248+K1249)</f>
      </c>
      <c r="T1248" s="432">
        <v>2</v>
      </c>
      <c r="U1248" s="386">
        <f>F1248/T1248</f>
      </c>
      <c r="V1248" s="378">
        <f>(F1248+500)/T1248</f>
      </c>
      <c r="W1248" s="432">
        <v>2484</v>
      </c>
      <c r="X1248" s="378">
        <f>W1248/T1248</f>
      </c>
      <c r="Y1248" s="385">
        <f>T1248/R1248</f>
      </c>
      <c r="Z1248" s="378">
        <f>W1248/F1248</f>
      </c>
      <c r="AA1248" s="378">
        <f>W1248/(F1248+500)</f>
      </c>
      <c r="AB1248" s="432">
        <v>0</v>
      </c>
      <c r="AC1248" s="432">
        <v>0</v>
      </c>
      <c r="AD1248" s="385">
        <f>AB1248/T1248</f>
      </c>
      <c r="AE1248" s="378">
        <f>(W1248-AC1248)/(F1248+500)</f>
      </c>
      <c r="AF1248" s="378" t="s">
        <v>371</v>
      </c>
    </row>
    <row customHeight="true" ht="18.119610390598005" r="1249">
      <c r="A1249" s="419"/>
      <c r="B1249" s="407"/>
      <c r="C1249" s="408"/>
      <c r="D1249" s="379" t="s">
        <v>372</v>
      </c>
      <c r="E1249" s="440">
        <v>1217.51</v>
      </c>
      <c r="F1249" s="409"/>
      <c r="G1249" s="382">
        <v>9361</v>
      </c>
      <c r="H1249" s="423">
        <v>337</v>
      </c>
      <c r="I1249" s="383">
        <f t="shared" si="161"/>
      </c>
      <c r="J1249" s="368">
        <f t="shared" si="338"/>
      </c>
      <c r="K1249" s="382">
        <v>20</v>
      </c>
      <c r="L1249" s="368">
        <f t="shared" si="580"/>
      </c>
      <c r="M1249" s="382">
        <v>1</v>
      </c>
      <c r="N1249" s="384">
        <f t="shared" si="384"/>
      </c>
      <c r="O1249" s="382">
        <v>0</v>
      </c>
      <c r="P1249" s="384">
        <f t="shared" si="1063"/>
      </c>
      <c r="Q1249" s="385"/>
      <c r="R1249" s="432"/>
      <c r="S1249" s="385"/>
      <c r="T1249" s="432"/>
      <c r="U1249" s="386"/>
      <c r="V1249" s="378"/>
      <c r="W1249" s="432"/>
      <c r="X1249" s="378"/>
      <c r="Y1249" s="385"/>
      <c r="Z1249" s="378"/>
      <c r="AA1249" s="378"/>
      <c r="AB1249" s="432"/>
      <c r="AC1249" s="432"/>
      <c r="AD1249" s="385"/>
      <c r="AE1249" s="378"/>
      <c r="AF1249" s="421" t="s">
        <v>403</v>
      </c>
    </row>
    <row customHeight="true" ht="18.119610390598005" r="1250">
      <c r="A1250" s="419"/>
      <c r="B1250" s="370" t="s">
        <v>378</v>
      </c>
      <c r="C1250" s="370"/>
      <c r="D1250" s="370"/>
      <c r="E1250" s="366">
        <f>SUM(E1240:E1249)</f>
      </c>
      <c r="F1250" s="366">
        <f>SUM(F1240:F1249)</f>
      </c>
      <c r="G1250" s="366">
        <f>SUM(G1240:G1249)</f>
      </c>
      <c r="H1250" s="366">
        <f>SUM(H1240:H1249)</f>
      </c>
      <c r="I1250" s="371">
        <f t="shared" si="161"/>
      </c>
      <c r="J1250" s="367">
        <f t="shared" si="338"/>
      </c>
      <c r="K1250" s="366">
        <f>SUM(K1240:K1249)</f>
      </c>
      <c r="L1250" s="367">
        <f t="shared" si="580"/>
      </c>
      <c r="M1250" s="366">
        <f>SUM(M1240:M1249)</f>
      </c>
      <c r="N1250" s="372">
        <f t="shared" si="384"/>
      </c>
      <c r="O1250" s="366">
        <f>SUM(O1240:O1249)</f>
      </c>
      <c r="P1250" s="372">
        <f t="shared" si="1063"/>
      </c>
      <c r="Q1250" s="373">
        <f>M1250/O1250</f>
      </c>
      <c r="R1250" s="366">
        <f>SUM(R1240:R1249)</f>
      </c>
      <c r="S1250" s="373">
        <f>(O1250+O1250)/(K1250+K1250)</f>
      </c>
      <c r="T1250" s="366">
        <f>SUM(T1240:T1249)</f>
      </c>
      <c r="U1250" s="374">
        <f t="shared" ref="U1250:U1251" si="118">F1250/T1250</f>
      </c>
      <c r="V1250" s="375">
        <f>(F1250+5*500)/T1250</f>
      </c>
      <c r="W1250" s="367">
        <f>SUM(W1240:W1249)</f>
      </c>
      <c r="X1250" s="376">
        <f t="shared" ref="X1250:X1251" si="752">W1250/T1250</f>
      </c>
      <c r="Y1250" s="373">
        <f t="shared" ref="Y1250:Y1251" si="886">T1250/R1250</f>
      </c>
      <c r="Z1250" s="375">
        <f t="shared" ref="Z1250:Z1251" si="1020">W1250/F1250</f>
      </c>
      <c r="AA1250" s="375">
        <f>W1250/(F1250+COUNT(W1240:W1249)*500)</f>
      </c>
      <c r="AB1250" s="366">
        <f>SUM(AB1240:AB1249)</f>
      </c>
      <c r="AC1250" s="366">
        <f>SUM(AC1240:AC1249)</f>
      </c>
      <c r="AD1250" s="373">
        <f t="shared" ref="AD1250:AD1251" si="537">AB1250/T1250</f>
      </c>
      <c r="AE1250" s="377">
        <f>(W1250-AC1250)/(F1250+COUNT(W1240:W1249)*500)</f>
      </c>
      <c r="AF1250" s="378"/>
    </row>
    <row customHeight="true" ht="18.119610390598005" r="1251">
      <c r="A1251" s="419"/>
      <c r="B1251" s="407" t="s">
        <v>379</v>
      </c>
      <c r="C1251" s="420" t="s">
        <v>391</v>
      </c>
      <c r="D1251" s="379" t="s">
        <v>370</v>
      </c>
      <c r="E1251" s="440">
        <v>94.28</v>
      </c>
      <c r="F1251" s="409">
        <f>E1251+E1252</f>
      </c>
      <c r="G1251" s="382">
        <v>1002</v>
      </c>
      <c r="H1251" s="382">
        <v>96</v>
      </c>
      <c r="I1251" s="383">
        <f t="shared" si="161"/>
      </c>
      <c r="J1251" s="368">
        <f t="shared" si="338"/>
      </c>
      <c r="K1251" s="382">
        <v>0</v>
      </c>
      <c r="L1251" s="368">
        <f t="shared" si="580"/>
      </c>
      <c r="M1251" s="382">
        <v>0</v>
      </c>
      <c r="N1251" s="384">
        <f t="shared" si="384"/>
      </c>
      <c r="O1251" s="382">
        <v>0</v>
      </c>
      <c r="P1251" s="384">
        <f t="shared" si="1063"/>
      </c>
      <c r="Q1251" s="385">
        <f>(M1251+M1252)/(O1251+O1252)</f>
      </c>
      <c r="R1251" s="432">
        <v>7</v>
      </c>
      <c r="S1251" s="385">
        <f>(O1251+O1252)/(K1251+K1252)</f>
      </c>
      <c r="T1251" s="432">
        <v>4</v>
      </c>
      <c r="U1251" s="386">
        <f t="shared" si="118"/>
      </c>
      <c r="V1251" s="378">
        <f>(F1251+500)/T1251</f>
      </c>
      <c r="W1251" s="436">
        <v>4951.200000000001</v>
      </c>
      <c r="X1251" s="378">
        <f t="shared" si="752"/>
      </c>
      <c r="Y1251" s="385">
        <f t="shared" si="886"/>
      </c>
      <c r="Z1251" s="378">
        <f t="shared" si="1020"/>
      </c>
      <c r="AA1251" s="378">
        <f>W1251/(F1251+500)</f>
      </c>
      <c r="AB1251" s="432">
        <v>2</v>
      </c>
      <c r="AC1251" s="432">
        <v>1519.2</v>
      </c>
      <c r="AD1251" s="385">
        <f t="shared" si="537"/>
      </c>
      <c r="AE1251" s="378">
        <f>(W1251-AC1251)/(F1251+500)</f>
      </c>
      <c r="AF1251" s="378" t="s">
        <v>371</v>
      </c>
    </row>
    <row customHeight="true" ht="18.119610390598005" r="1252">
      <c r="A1252" s="419"/>
      <c r="B1252" s="407"/>
      <c r="C1252" s="420"/>
      <c r="D1252" s="379" t="s">
        <v>372</v>
      </c>
      <c r="E1252" s="440">
        <v>1178.38</v>
      </c>
      <c r="F1252" s="409"/>
      <c r="G1252" s="382">
        <v>9408</v>
      </c>
      <c r="H1252" s="423">
        <v>340</v>
      </c>
      <c r="I1252" s="383">
        <f t="shared" si="161"/>
      </c>
      <c r="J1252" s="368">
        <f t="shared" si="338"/>
      </c>
      <c r="K1252" s="382">
        <v>21</v>
      </c>
      <c r="L1252" s="368">
        <f t="shared" si="580"/>
      </c>
      <c r="M1252" s="382">
        <v>3</v>
      </c>
      <c r="N1252" s="384">
        <f t="shared" si="384"/>
      </c>
      <c r="O1252" s="382">
        <v>0</v>
      </c>
      <c r="P1252" s="384">
        <f t="shared" si="1063"/>
      </c>
      <c r="Q1252" s="385"/>
      <c r="R1252" s="432"/>
      <c r="S1252" s="385"/>
      <c r="T1252" s="432"/>
      <c r="U1252" s="386"/>
      <c r="V1252" s="378"/>
      <c r="W1252" s="436"/>
      <c r="X1252" s="378"/>
      <c r="Y1252" s="385"/>
      <c r="Z1252" s="378"/>
      <c r="AA1252" s="378"/>
      <c r="AB1252" s="432"/>
      <c r="AC1252" s="432"/>
      <c r="AD1252" s="385"/>
      <c r="AE1252" s="378"/>
      <c r="AF1252" s="421" t="s">
        <v>403</v>
      </c>
    </row>
    <row customHeight="true" ht="18.119610390598005" r="1253">
      <c r="A1253" s="419"/>
      <c r="B1253" s="407" t="s">
        <v>381</v>
      </c>
      <c r="C1253" s="420" t="s">
        <v>391</v>
      </c>
      <c r="D1253" s="379" t="s">
        <v>370</v>
      </c>
      <c r="E1253" s="382">
        <v>15.71</v>
      </c>
      <c r="F1253" s="381">
        <f>E1253+E1254</f>
      </c>
      <c r="G1253" s="382">
        <v>172</v>
      </c>
      <c r="H1253" s="382">
        <v>9</v>
      </c>
      <c r="I1253" s="383">
        <f t="shared" si="161"/>
      </c>
      <c r="J1253" s="383">
        <f t="shared" ref="J1253:J1254" si="231">I1253/H1253</f>
      </c>
      <c r="K1253" s="382">
        <v>0</v>
      </c>
      <c r="L1253" s="368">
        <f t="shared" si="580"/>
      </c>
      <c r="M1253" s="382">
        <v>0</v>
      </c>
      <c r="N1253" s="384">
        <f t="shared" si="384"/>
      </c>
      <c r="O1253" s="382">
        <v>0</v>
      </c>
      <c r="P1253" s="384">
        <f t="shared" si="1063"/>
      </c>
      <c r="Q1253" s="385">
        <f>(M1253+M1254)/(O1253+O1254)</f>
      </c>
      <c r="R1253" s="432">
        <v>5</v>
      </c>
      <c r="S1253" s="385">
        <f>(O1253+O1254)/(K1253+K1254)</f>
      </c>
      <c r="T1253" s="432">
        <v>2</v>
      </c>
      <c r="U1253" s="386">
        <f>F1253/T1253</f>
      </c>
      <c r="V1253" s="378">
        <f>(F1253+500)/T1253</f>
      </c>
      <c r="W1253" s="436">
        <v>2448</v>
      </c>
      <c r="X1253" s="378">
        <f>W1253/T1253</f>
      </c>
      <c r="Y1253" s="385">
        <f>T1253/R1253</f>
      </c>
      <c r="Z1253" s="378">
        <f>W1253/F1253</f>
      </c>
      <c r="AA1253" s="378">
        <f>W1253/(F1253+500)</f>
      </c>
      <c r="AB1253" s="432">
        <v>1</v>
      </c>
      <c r="AC1253" s="432">
        <v>360</v>
      </c>
      <c r="AD1253" s="385">
        <f>AB1253/T1253</f>
      </c>
      <c r="AE1253" s="378">
        <f>(W1253-AC1253)/(F1253+500)</f>
      </c>
      <c r="AF1253" s="378" t="s">
        <v>371</v>
      </c>
    </row>
    <row customHeight="true" ht="18.119610390598005" r="1254">
      <c r="A1254" s="419"/>
      <c r="B1254" s="407"/>
      <c r="C1254" s="420"/>
      <c r="D1254" s="379" t="s">
        <v>372</v>
      </c>
      <c r="E1254" s="382">
        <v>1261.64</v>
      </c>
      <c r="F1254" s="381"/>
      <c r="G1254" s="382">
        <v>9797</v>
      </c>
      <c r="H1254" s="382">
        <v>409</v>
      </c>
      <c r="I1254" s="383">
        <f t="shared" si="161"/>
      </c>
      <c r="J1254" s="383">
        <f t="shared" si="231"/>
      </c>
      <c r="K1254" s="382">
        <v>20</v>
      </c>
      <c r="L1254" s="368">
        <f t="shared" si="580"/>
      </c>
      <c r="M1254" s="382">
        <v>2</v>
      </c>
      <c r="N1254" s="384">
        <f t="shared" si="384"/>
      </c>
      <c r="O1254" s="382">
        <v>0</v>
      </c>
      <c r="P1254" s="384">
        <f t="shared" si="1063"/>
      </c>
      <c r="Q1254" s="385"/>
      <c r="R1254" s="432"/>
      <c r="S1254" s="385"/>
      <c r="T1254" s="432"/>
      <c r="U1254" s="386"/>
      <c r="V1254" s="378"/>
      <c r="W1254" s="436"/>
      <c r="X1254" s="378"/>
      <c r="Y1254" s="385"/>
      <c r="Z1254" s="378"/>
      <c r="AA1254" s="378"/>
      <c r="AB1254" s="432"/>
      <c r="AC1254" s="432"/>
      <c r="AD1254" s="385"/>
      <c r="AE1254" s="378"/>
      <c r="AF1254" s="421" t="s">
        <v>403</v>
      </c>
    </row>
    <row customHeight="true" ht="18.119610390598005" r="1255">
      <c r="A1255" s="419"/>
      <c r="B1255" s="407" t="s">
        <v>382</v>
      </c>
      <c r="C1255" s="420" t="s">
        <v>391</v>
      </c>
      <c r="D1255" s="379" t="s">
        <v>370</v>
      </c>
      <c r="E1255" s="382">
        <v>27.63</v>
      </c>
      <c r="F1255" s="381">
        <f>E1255+E1256</f>
      </c>
      <c r="G1255" s="382">
        <v>531</v>
      </c>
      <c r="H1255" s="382">
        <v>94</v>
      </c>
      <c r="I1255" s="383">
        <f t="shared" si="161"/>
      </c>
      <c r="J1255" s="368">
        <f t="shared" ref="J1255:J1263" si="339">(E1255/G1255)*1000</f>
      </c>
      <c r="K1255" s="382">
        <v>0</v>
      </c>
      <c r="L1255" s="368">
        <f t="shared" si="580"/>
      </c>
      <c r="M1255" s="382">
        <v>0</v>
      </c>
      <c r="N1255" s="384">
        <f t="shared" si="384"/>
      </c>
      <c r="O1255" s="382">
        <v>0</v>
      </c>
      <c r="P1255" s="384">
        <f t="shared" si="1063"/>
      </c>
      <c r="Q1255" s="385">
        <f>(M1255+M1256)/(O1255+O1256)</f>
      </c>
      <c r="R1255" s="432">
        <v>3</v>
      </c>
      <c r="S1255" s="385">
        <f>(O1255+O1256)/(K1255+K1256)</f>
      </c>
      <c r="T1255" s="432">
        <v>0</v>
      </c>
      <c r="U1255" s="386">
        <f>F1255/T1255</f>
      </c>
      <c r="V1255" s="378">
        <f>(F1255+500)/T1255</f>
      </c>
      <c r="W1255" s="436">
        <v>0</v>
      </c>
      <c r="X1255" s="378">
        <f>W1255/T1255</f>
      </c>
      <c r="Y1255" s="385">
        <f>T1255/R1255</f>
      </c>
      <c r="Z1255" s="378">
        <f>W1255/F1255</f>
      </c>
      <c r="AA1255" s="378">
        <f>W1255/(F1255+500)</f>
      </c>
      <c r="AB1255" s="432">
        <v>0</v>
      </c>
      <c r="AC1255" s="432">
        <v>0</v>
      </c>
      <c r="AD1255" s="385">
        <f>AB1255/T1255</f>
      </c>
      <c r="AE1255" s="378">
        <f>(W1255-AC1255)/(F1255+500)</f>
      </c>
      <c r="AF1255" s="378" t="s">
        <v>371</v>
      </c>
    </row>
    <row customHeight="true" ht="18.119610390598005" r="1256">
      <c r="A1256" s="419"/>
      <c r="B1256" s="407"/>
      <c r="C1256" s="420"/>
      <c r="D1256" s="379" t="s">
        <v>372</v>
      </c>
      <c r="E1256" s="382">
        <v>1012.01</v>
      </c>
      <c r="F1256" s="381"/>
      <c r="G1256" s="382">
        <v>7880</v>
      </c>
      <c r="H1256" s="382">
        <v>381</v>
      </c>
      <c r="I1256" s="383">
        <f t="shared" si="161"/>
      </c>
      <c r="J1256" s="368">
        <f t="shared" si="339"/>
      </c>
      <c r="K1256" s="382">
        <v>24</v>
      </c>
      <c r="L1256" s="368">
        <f t="shared" si="580"/>
      </c>
      <c r="M1256" s="382">
        <v>0</v>
      </c>
      <c r="N1256" s="384">
        <f t="shared" si="384"/>
      </c>
      <c r="O1256" s="382">
        <v>0</v>
      </c>
      <c r="P1256" s="384">
        <f t="shared" si="1063"/>
      </c>
      <c r="Q1256" s="385"/>
      <c r="R1256" s="432"/>
      <c r="S1256" s="385"/>
      <c r="T1256" s="432"/>
      <c r="U1256" s="386"/>
      <c r="V1256" s="378"/>
      <c r="W1256" s="436"/>
      <c r="X1256" s="378"/>
      <c r="Y1256" s="385"/>
      <c r="Z1256" s="378"/>
      <c r="AA1256" s="378"/>
      <c r="AB1256" s="432"/>
      <c r="AC1256" s="432"/>
      <c r="AD1256" s="385"/>
      <c r="AE1256" s="378"/>
      <c r="AF1256" s="421" t="s">
        <v>403</v>
      </c>
    </row>
    <row customHeight="true" ht="18.119610390598005" r="1257">
      <c r="A1257" s="419"/>
      <c r="B1257" s="407" t="s">
        <v>383</v>
      </c>
      <c r="C1257" s="420" t="s">
        <v>391</v>
      </c>
      <c r="D1257" s="379" t="s">
        <v>370</v>
      </c>
      <c r="E1257" s="382">
        <v>10.38</v>
      </c>
      <c r="F1257" s="381">
        <f>E1257+E1258</f>
      </c>
      <c r="G1257" s="382">
        <v>572</v>
      </c>
      <c r="H1257" s="382">
        <v>110</v>
      </c>
      <c r="I1257" s="383">
        <f t="shared" si="161"/>
      </c>
      <c r="J1257" s="368">
        <f t="shared" si="339"/>
      </c>
      <c r="K1257" s="382">
        <v>0</v>
      </c>
      <c r="L1257" s="368">
        <f t="shared" si="580"/>
      </c>
      <c r="M1257" s="382">
        <v>0</v>
      </c>
      <c r="N1257" s="384">
        <f t="shared" si="384"/>
      </c>
      <c r="O1257" s="382">
        <v>0</v>
      </c>
      <c r="P1257" s="384">
        <f t="shared" si="1063"/>
      </c>
      <c r="Q1257" s="385">
        <f>(M1257+M1258)/(O1257+O1258)</f>
      </c>
      <c r="R1257" s="432">
        <v>1</v>
      </c>
      <c r="S1257" s="385">
        <f>(O1257+O1258)/(K1257+K1258)</f>
      </c>
      <c r="T1257" s="432">
        <v>1</v>
      </c>
      <c r="U1257" s="386">
        <f>F1257/T1257</f>
      </c>
      <c r="V1257" s="378">
        <f>(F1257+500)/T1257</f>
      </c>
      <c r="W1257" s="436">
        <v>1344</v>
      </c>
      <c r="X1257" s="378">
        <f>W1257/T1257</f>
      </c>
      <c r="Y1257" s="385">
        <f>T1257/R1257</f>
      </c>
      <c r="Z1257" s="378">
        <f>W1257/F1257</f>
      </c>
      <c r="AA1257" s="378">
        <f>W1257/(F1257+500)</f>
      </c>
      <c r="AB1257" s="432">
        <v>0</v>
      </c>
      <c r="AC1257" s="432">
        <v>0</v>
      </c>
      <c r="AD1257" s="385">
        <f>AB1257/T1257</f>
      </c>
      <c r="AE1257" s="378">
        <f>(W1257-AC1257)/(F1257+500)</f>
      </c>
      <c r="AF1257" s="378" t="s">
        <v>371</v>
      </c>
    </row>
    <row customHeight="true" ht="18.119610390598005" r="1258">
      <c r="A1258" s="419"/>
      <c r="B1258" s="407"/>
      <c r="C1258" s="420"/>
      <c r="D1258" s="379" t="s">
        <v>372</v>
      </c>
      <c r="E1258" s="382">
        <v>833.32</v>
      </c>
      <c r="F1258" s="381"/>
      <c r="G1258" s="382">
        <v>5856</v>
      </c>
      <c r="H1258" s="382">
        <v>256</v>
      </c>
      <c r="I1258" s="383">
        <f t="shared" si="161"/>
      </c>
      <c r="J1258" s="368">
        <f t="shared" si="339"/>
      </c>
      <c r="K1258" s="382">
        <v>15</v>
      </c>
      <c r="L1258" s="368">
        <f t="shared" si="580"/>
      </c>
      <c r="M1258" s="382">
        <v>1</v>
      </c>
      <c r="N1258" s="384">
        <f t="shared" si="384"/>
      </c>
      <c r="O1258" s="382">
        <v>0</v>
      </c>
      <c r="P1258" s="384">
        <f t="shared" si="1063"/>
      </c>
      <c r="Q1258" s="385"/>
      <c r="R1258" s="432"/>
      <c r="S1258" s="385"/>
      <c r="T1258" s="432"/>
      <c r="U1258" s="386"/>
      <c r="V1258" s="378"/>
      <c r="W1258" s="436"/>
      <c r="X1258" s="378"/>
      <c r="Y1258" s="385"/>
      <c r="Z1258" s="378"/>
      <c r="AA1258" s="378"/>
      <c r="AB1258" s="432"/>
      <c r="AC1258" s="432"/>
      <c r="AD1258" s="385"/>
      <c r="AE1258" s="378"/>
      <c r="AF1258" s="421" t="s">
        <v>403</v>
      </c>
    </row>
    <row customHeight="true" ht="18.119610390598005" r="1259">
      <c r="A1259" s="419"/>
      <c r="B1259" s="407" t="s">
        <v>385</v>
      </c>
      <c r="C1259" s="420" t="s">
        <v>391</v>
      </c>
      <c r="D1259" s="379" t="s">
        <v>370</v>
      </c>
      <c r="E1259" s="382">
        <v>7.18</v>
      </c>
      <c r="F1259" s="381">
        <f>E1259+E1260</f>
      </c>
      <c r="G1259" s="382">
        <v>293</v>
      </c>
      <c r="H1259" s="382">
        <v>79</v>
      </c>
      <c r="I1259" s="383">
        <f t="shared" si="161"/>
      </c>
      <c r="J1259" s="368">
        <f t="shared" si="339"/>
      </c>
      <c r="K1259" s="382">
        <v>0</v>
      </c>
      <c r="L1259" s="368">
        <f t="shared" si="580"/>
      </c>
      <c r="M1259" s="382">
        <v>0</v>
      </c>
      <c r="N1259" s="384">
        <f t="shared" si="384"/>
      </c>
      <c r="O1259" s="382">
        <v>0</v>
      </c>
      <c r="P1259" s="384">
        <f t="shared" si="1063"/>
      </c>
      <c r="Q1259" s="385">
        <f>(M1259+M1260)/(O1259+O1260)</f>
      </c>
      <c r="R1259" s="432">
        <v>6</v>
      </c>
      <c r="S1259" s="385">
        <f>(O1259+O1260)/(K1259+K1260)</f>
      </c>
      <c r="T1259" s="432">
        <v>2</v>
      </c>
      <c r="U1259" s="386">
        <f>F1259/T1259</f>
      </c>
      <c r="V1259" s="378">
        <f>(F1259+500)/T1259</f>
      </c>
      <c r="W1259" s="436">
        <v>3036</v>
      </c>
      <c r="X1259" s="378">
        <f>W1259/T1259</f>
      </c>
      <c r="Y1259" s="385">
        <f>T1259/R1259</f>
      </c>
      <c r="Z1259" s="378">
        <f>W1259/F1259</f>
      </c>
      <c r="AA1259" s="378">
        <f>W1259/(F1259+500)</f>
      </c>
      <c r="AB1259" s="432">
        <v>0</v>
      </c>
      <c r="AC1259" s="432">
        <v>0</v>
      </c>
      <c r="AD1259" s="385">
        <f>AB1259/T1259</f>
      </c>
      <c r="AE1259" s="378">
        <f>(W1259-AC1259)/(F1259+500)</f>
      </c>
      <c r="AF1259" s="378" t="s">
        <v>371</v>
      </c>
    </row>
    <row customHeight="true" ht="18.119610390598005" r="1260">
      <c r="A1260" s="419"/>
      <c r="B1260" s="407"/>
      <c r="C1260" s="420"/>
      <c r="D1260" s="379" t="s">
        <v>372</v>
      </c>
      <c r="E1260" s="382">
        <v>1165.21</v>
      </c>
      <c r="F1260" s="381"/>
      <c r="G1260" s="382">
        <v>9016</v>
      </c>
      <c r="H1260" s="382">
        <v>301</v>
      </c>
      <c r="I1260" s="383">
        <f t="shared" si="161"/>
      </c>
      <c r="J1260" s="368">
        <f t="shared" si="339"/>
      </c>
      <c r="K1260" s="382">
        <v>10</v>
      </c>
      <c r="L1260" s="368">
        <f t="shared" si="580"/>
      </c>
      <c r="M1260" s="382">
        <v>1</v>
      </c>
      <c r="N1260" s="384">
        <f t="shared" si="384"/>
      </c>
      <c r="O1260" s="382">
        <v>0</v>
      </c>
      <c r="P1260" s="384">
        <f t="shared" si="1063"/>
      </c>
      <c r="Q1260" s="385"/>
      <c r="R1260" s="432"/>
      <c r="S1260" s="385"/>
      <c r="T1260" s="432"/>
      <c r="U1260" s="386"/>
      <c r="V1260" s="378"/>
      <c r="W1260" s="436"/>
      <c r="X1260" s="378"/>
      <c r="Y1260" s="385"/>
      <c r="Z1260" s="378"/>
      <c r="AA1260" s="378"/>
      <c r="AB1260" s="432"/>
      <c r="AC1260" s="432"/>
      <c r="AD1260" s="385"/>
      <c r="AE1260" s="378"/>
      <c r="AF1260" s="421" t="s">
        <v>403</v>
      </c>
    </row>
    <row customHeight="true" ht="18.119610390598005" r="1261">
      <c r="A1261" s="419"/>
      <c r="B1261" s="370" t="s">
        <v>378</v>
      </c>
      <c r="C1261" s="370"/>
      <c r="D1261" s="370"/>
      <c r="E1261" s="366">
        <f>SUM(E1251:E1260)</f>
      </c>
      <c r="F1261" s="366">
        <f>SUM(F1251:F1260)</f>
      </c>
      <c r="G1261" s="366">
        <f>SUM(G1251:G1260)</f>
      </c>
      <c r="H1261" s="366">
        <f>SUM(H1251:H1260)</f>
      </c>
      <c r="I1261" s="371">
        <f t="shared" si="161"/>
      </c>
      <c r="J1261" s="367">
        <f t="shared" si="339"/>
      </c>
      <c r="K1261" s="366">
        <f>SUM(K1251:K1260)</f>
      </c>
      <c r="L1261" s="367">
        <f t="shared" si="580"/>
      </c>
      <c r="M1261" s="366">
        <f>SUM(M1251:M1260)</f>
      </c>
      <c r="N1261" s="372">
        <f t="shared" si="384"/>
      </c>
      <c r="O1261" s="366">
        <f>SUM(O1251:O1260)</f>
      </c>
      <c r="P1261" s="372">
        <f t="shared" si="1063"/>
      </c>
      <c r="Q1261" s="373">
        <f>M1261/O1261</f>
      </c>
      <c r="R1261" s="366">
        <f>SUM(R1251:R1260)</f>
      </c>
      <c r="S1261" s="373">
        <f>(O1261+O1261)/(K1261+K1261)</f>
      </c>
      <c r="T1261" s="366">
        <f>SUM(T1251:T1260)</f>
      </c>
      <c r="U1261" s="374">
        <f t="shared" ref="U1261:U1262" si="119">F1261/T1261</f>
      </c>
      <c r="V1261" s="375">
        <f>(F1261+5*500)/T1261</f>
      </c>
      <c r="W1261" s="367">
        <f>SUM(W1251:W1260)</f>
      </c>
      <c r="X1261" s="376">
        <f t="shared" ref="X1261:X1262" si="753">W1261/T1261</f>
      </c>
      <c r="Y1261" s="373">
        <f t="shared" ref="Y1261:Y1262" si="887">T1261/R1261</f>
      </c>
      <c r="Z1261" s="375">
        <f t="shared" ref="Z1261:Z1262" si="1021">W1261/F1261</f>
      </c>
      <c r="AA1261" s="375">
        <f>W1261/(F1261+COUNT(W1251:W1260)*500)</f>
      </c>
      <c r="AB1261" s="366">
        <f>SUM(AB1251:AB1260)</f>
      </c>
      <c r="AC1261" s="366">
        <f>SUM(AC1251:AC1260)</f>
      </c>
      <c r="AD1261" s="373">
        <f t="shared" ref="AD1261:AD1262" si="538">AB1261/T1261</f>
      </c>
      <c r="AE1261" s="377">
        <f>(W1261-AC1261)/(F1261+COUNT(W1251:W1260))</f>
      </c>
      <c r="AF1261" s="378"/>
    </row>
    <row customHeight="true" ht="18.119610390598005" r="1262">
      <c r="A1262" s="419"/>
      <c r="B1262" s="407" t="s">
        <v>386</v>
      </c>
      <c r="C1262" s="420" t="s">
        <v>396</v>
      </c>
      <c r="D1262" s="379" t="s">
        <v>370</v>
      </c>
      <c r="E1262" s="382">
        <v>4.53</v>
      </c>
      <c r="F1262" s="381">
        <f>E1262+E1263</f>
      </c>
      <c r="G1262" s="382">
        <v>344</v>
      </c>
      <c r="H1262" s="382">
        <v>70</v>
      </c>
      <c r="I1262" s="383">
        <f t="shared" si="161"/>
      </c>
      <c r="J1262" s="368">
        <f t="shared" si="339"/>
      </c>
      <c r="K1262" s="382">
        <v>0</v>
      </c>
      <c r="L1262" s="368">
        <f t="shared" si="580"/>
      </c>
      <c r="M1262" s="382">
        <v>0</v>
      </c>
      <c r="N1262" s="384">
        <f t="shared" si="384"/>
      </c>
      <c r="O1262" s="382">
        <v>0</v>
      </c>
      <c r="P1262" s="384">
        <f t="shared" si="1063"/>
      </c>
      <c r="Q1262" s="385">
        <f>(M1262+M1263)/(O1262+O1263)</f>
      </c>
      <c r="R1262" s="432">
        <v>6</v>
      </c>
      <c r="S1262" s="385">
        <f>(O1262+O1263)/(K1262+K1263)</f>
      </c>
      <c r="T1262" s="432">
        <v>3</v>
      </c>
      <c r="U1262" s="386">
        <f t="shared" si="119"/>
      </c>
      <c r="V1262" s="378">
        <f>(F1262+500)/T1262</f>
      </c>
      <c r="W1262" s="436">
        <v>3130.8</v>
      </c>
      <c r="X1262" s="378">
        <f t="shared" si="753"/>
      </c>
      <c r="Y1262" s="385">
        <f t="shared" si="887"/>
      </c>
      <c r="Z1262" s="378">
        <f t="shared" si="1021"/>
      </c>
      <c r="AA1262" s="378">
        <f>W1262/(F1262+500)</f>
      </c>
      <c r="AB1262" s="432">
        <v>3</v>
      </c>
      <c r="AC1262" s="432">
        <v>3130.8</v>
      </c>
      <c r="AD1262" s="385">
        <f t="shared" si="538"/>
      </c>
      <c r="AE1262" s="378">
        <f>(W1262-AC1262)/(F1262+500)</f>
      </c>
      <c r="AF1262" s="378" t="s">
        <v>387</v>
      </c>
    </row>
    <row customHeight="true" ht="18.119610390598005" r="1263">
      <c r="A1263" s="419"/>
      <c r="B1263" s="407"/>
      <c r="C1263" s="420"/>
      <c r="D1263" s="379" t="s">
        <v>372</v>
      </c>
      <c r="E1263" s="382">
        <v>1089.58</v>
      </c>
      <c r="F1263" s="381"/>
      <c r="G1263" s="382">
        <v>9428</v>
      </c>
      <c r="H1263" s="382">
        <v>367</v>
      </c>
      <c r="I1263" s="383">
        <f t="shared" si="161"/>
      </c>
      <c r="J1263" s="368">
        <f t="shared" si="339"/>
      </c>
      <c r="K1263" s="382">
        <v>22</v>
      </c>
      <c r="L1263" s="368">
        <f t="shared" si="580"/>
      </c>
      <c r="M1263" s="382">
        <v>3</v>
      </c>
      <c r="N1263" s="384">
        <f t="shared" si="384"/>
      </c>
      <c r="O1263" s="382">
        <v>0</v>
      </c>
      <c r="P1263" s="384">
        <f t="shared" si="1063"/>
      </c>
      <c r="Q1263" s="385"/>
      <c r="R1263" s="432"/>
      <c r="S1263" s="385"/>
      <c r="T1263" s="432"/>
      <c r="U1263" s="386"/>
      <c r="V1263" s="378"/>
      <c r="W1263" s="436"/>
      <c r="X1263" s="378"/>
      <c r="Y1263" s="385"/>
      <c r="Z1263" s="378"/>
      <c r="AA1263" s="378"/>
      <c r="AB1263" s="432"/>
      <c r="AC1263" s="432"/>
      <c r="AD1263" s="385"/>
      <c r="AE1263" s="378"/>
      <c r="AF1263" s="378" t="s">
        <v>410</v>
      </c>
    </row>
    <row customHeight="true" ht="18.119610390598005" r="1264">
      <c r="A1264" s="419"/>
      <c r="B1264" s="407" t="s">
        <v>389</v>
      </c>
      <c r="C1264" s="420" t="s">
        <v>396</v>
      </c>
      <c r="D1264" s="379" t="s">
        <v>370</v>
      </c>
      <c r="E1264" s="382">
        <v>17</v>
      </c>
      <c r="F1264" s="381">
        <f>E1264+E1265</f>
      </c>
      <c r="G1264" s="382">
        <v>451</v>
      </c>
      <c r="H1264" s="382">
        <v>84</v>
      </c>
      <c r="I1264" s="383">
        <f t="shared" si="161"/>
      </c>
      <c r="J1264" s="383">
        <f t="shared" ref="J1264:J1265" si="232">I1264/H1264</f>
      </c>
      <c r="K1264" s="382">
        <v>1</v>
      </c>
      <c r="L1264" s="368">
        <f t="shared" si="580"/>
      </c>
      <c r="M1264" s="382">
        <v>0</v>
      </c>
      <c r="N1264" s="384">
        <f t="shared" si="384"/>
      </c>
      <c r="O1264" s="382">
        <v>0</v>
      </c>
      <c r="P1264" s="384">
        <f t="shared" si="1063"/>
      </c>
      <c r="Q1264" s="385">
        <f>(M1264+M1265)/(O1264+O1265)</f>
      </c>
      <c r="R1264" s="432">
        <v>4</v>
      </c>
      <c r="S1264" s="385">
        <f>(O1264+O1265)/(K1264+K1265)</f>
      </c>
      <c r="T1264" s="432">
        <v>2</v>
      </c>
      <c r="U1264" s="386">
        <f>F1264/T1264</f>
      </c>
      <c r="V1264" s="378">
        <f>(F1264+500)/T1264</f>
      </c>
      <c r="W1264" s="436">
        <v>2688</v>
      </c>
      <c r="X1264" s="378">
        <f>W1264/T1264</f>
      </c>
      <c r="Y1264" s="385">
        <f>T1264/R1264</f>
      </c>
      <c r="Z1264" s="378">
        <f>W1264/F1264</f>
      </c>
      <c r="AA1264" s="378">
        <f>W1264/(F1264+500)</f>
      </c>
      <c r="AB1264" s="432">
        <v>1</v>
      </c>
      <c r="AC1264" s="434">
        <v>1344</v>
      </c>
      <c r="AD1264" s="385">
        <f>AB1264/T1264</f>
      </c>
      <c r="AE1264" s="378">
        <f>(W1264-AC1264)/(F1264+500)</f>
      </c>
      <c r="AF1264" s="378" t="s">
        <v>387</v>
      </c>
    </row>
    <row customHeight="true" ht="18.119610390598005" r="1265">
      <c r="A1265" s="419"/>
      <c r="B1265" s="407"/>
      <c r="C1265" s="420"/>
      <c r="D1265" s="379" t="s">
        <v>372</v>
      </c>
      <c r="E1265" s="382">
        <v>991.93</v>
      </c>
      <c r="F1265" s="381"/>
      <c r="G1265" s="382">
        <v>10602</v>
      </c>
      <c r="H1265" s="382">
        <v>312</v>
      </c>
      <c r="I1265" s="383">
        <f t="shared" si="161"/>
      </c>
      <c r="J1265" s="383">
        <f t="shared" si="232"/>
      </c>
      <c r="K1265" s="382">
        <v>20</v>
      </c>
      <c r="L1265" s="368">
        <f t="shared" si="580"/>
      </c>
      <c r="M1265" s="382">
        <v>2</v>
      </c>
      <c r="N1265" s="384">
        <f t="shared" si="384"/>
      </c>
      <c r="O1265" s="382">
        <v>0</v>
      </c>
      <c r="P1265" s="384">
        <f t="shared" si="1063"/>
      </c>
      <c r="Q1265" s="385"/>
      <c r="R1265" s="432"/>
      <c r="S1265" s="385"/>
      <c r="T1265" s="432"/>
      <c r="U1265" s="386"/>
      <c r="V1265" s="378"/>
      <c r="W1265" s="436"/>
      <c r="X1265" s="378"/>
      <c r="Y1265" s="385"/>
      <c r="Z1265" s="378"/>
      <c r="AA1265" s="378"/>
      <c r="AB1265" s="432"/>
      <c r="AC1265" s="434"/>
      <c r="AD1265" s="385"/>
      <c r="AE1265" s="378"/>
      <c r="AF1265" s="378" t="s">
        <v>410</v>
      </c>
    </row>
    <row customHeight="true" ht="18.119610390598005" r="1266">
      <c r="A1266" s="419"/>
      <c r="B1266" s="407" t="s">
        <v>390</v>
      </c>
      <c r="C1266" s="420" t="s">
        <v>396</v>
      </c>
      <c r="D1266" s="379" t="s">
        <v>370</v>
      </c>
      <c r="E1266" s="382">
        <v>28.23</v>
      </c>
      <c r="F1266" s="381">
        <f>E1266+E1267</f>
      </c>
      <c r="G1266" s="382">
        <v>549</v>
      </c>
      <c r="H1266" s="382">
        <v>58</v>
      </c>
      <c r="I1266" s="383">
        <f t="shared" si="161"/>
      </c>
      <c r="J1266" s="368">
        <f t="shared" ref="J1266:J1267" si="340">(E1266/G1266)*1000</f>
      </c>
      <c r="K1266" s="382">
        <v>0</v>
      </c>
      <c r="L1266" s="368">
        <f t="shared" si="580"/>
      </c>
      <c r="M1266" s="382">
        <v>0</v>
      </c>
      <c r="N1266" s="384">
        <f t="shared" si="384"/>
      </c>
      <c r="O1266" s="382">
        <v>0</v>
      </c>
      <c r="P1266" s="384">
        <f t="shared" si="1063"/>
      </c>
      <c r="Q1266" s="385">
        <f>(M1266+M1267)/(O1266+O1267)</f>
      </c>
      <c r="R1266" s="432">
        <v>4</v>
      </c>
      <c r="S1266" s="385">
        <f>(O1266+O1267)/(K1266+K1267)</f>
      </c>
      <c r="T1266" s="432">
        <v>1</v>
      </c>
      <c r="U1266" s="386">
        <f>F1266/T1266</f>
      </c>
      <c r="V1266" s="378">
        <f>(F1266+500)/T1266</f>
      </c>
      <c r="W1266" s="436">
        <v>372</v>
      </c>
      <c r="X1266" s="378">
        <f>W1266/T1266</f>
      </c>
      <c r="Y1266" s="385">
        <f>T1266/R1266</f>
      </c>
      <c r="Z1266" s="378">
        <f>W1266/F1266</f>
      </c>
      <c r="AA1266" s="378">
        <f>W1266/(F1266+500)</f>
      </c>
      <c r="AB1266" s="432">
        <v>0</v>
      </c>
      <c r="AC1266" s="432">
        <v>0</v>
      </c>
      <c r="AD1266" s="385">
        <f>AB1266/T1266</f>
      </c>
      <c r="AE1266" s="378">
        <f>(W1266-AC1266)/(F1266+500)</f>
      </c>
      <c r="AF1266" s="378" t="s">
        <v>387</v>
      </c>
    </row>
    <row customHeight="true" ht="18.119610390598005" r="1267">
      <c r="A1267" s="419"/>
      <c r="B1267" s="407"/>
      <c r="C1267" s="420"/>
      <c r="D1267" s="379" t="s">
        <v>372</v>
      </c>
      <c r="E1267" s="382">
        <v>865.5</v>
      </c>
      <c r="F1267" s="381"/>
      <c r="G1267" s="382">
        <v>9662</v>
      </c>
      <c r="H1267" s="382">
        <v>307</v>
      </c>
      <c r="I1267" s="383">
        <f t="shared" si="161"/>
      </c>
      <c r="J1267" s="368">
        <f t="shared" si="340"/>
      </c>
      <c r="K1267" s="382">
        <v>13</v>
      </c>
      <c r="L1267" s="368">
        <f t="shared" si="580"/>
      </c>
      <c r="M1267" s="382">
        <v>1</v>
      </c>
      <c r="N1267" s="384">
        <f t="shared" si="384"/>
      </c>
      <c r="O1267" s="382">
        <v>0</v>
      </c>
      <c r="P1267" s="384">
        <f t="shared" si="1063"/>
      </c>
      <c r="Q1267" s="385"/>
      <c r="R1267" s="432"/>
      <c r="S1267" s="385"/>
      <c r="T1267" s="432"/>
      <c r="U1267" s="386"/>
      <c r="V1267" s="378"/>
      <c r="W1267" s="386"/>
      <c r="X1267" s="378"/>
      <c r="Y1267" s="385"/>
      <c r="Z1267" s="378"/>
      <c r="AA1267" s="378"/>
      <c r="AB1267" s="432"/>
      <c r="AC1267" s="432"/>
      <c r="AD1267" s="385"/>
      <c r="AE1267" s="378"/>
      <c r="AF1267" s="378" t="s">
        <v>410</v>
      </c>
    </row>
    <row customHeight="true" ht="18.119610390598005" r="1268">
      <c r="A1268" s="419"/>
      <c r="B1268" s="407" t="s">
        <v>392</v>
      </c>
      <c r="C1268" s="420" t="s">
        <v>396</v>
      </c>
      <c r="D1268" s="379" t="s">
        <v>370</v>
      </c>
      <c r="E1268" s="382">
        <v>31.36</v>
      </c>
      <c r="F1268" s="381">
        <f>E1268+E1269</f>
      </c>
      <c r="G1268" s="382">
        <v>521</v>
      </c>
      <c r="H1268" s="382">
        <v>61</v>
      </c>
      <c r="I1268" s="383">
        <f t="shared" si="161"/>
      </c>
      <c r="J1268" s="383">
        <f t="shared" ref="J1268:J1269" si="233">I1268/H1268</f>
      </c>
      <c r="K1268" s="382">
        <v>1</v>
      </c>
      <c r="L1268" s="368">
        <f t="shared" si="580"/>
      </c>
      <c r="M1268" s="382">
        <v>0</v>
      </c>
      <c r="N1268" s="384">
        <f t="shared" si="384"/>
      </c>
      <c r="O1268" s="382">
        <v>0</v>
      </c>
      <c r="P1268" s="384">
        <f t="shared" si="1063"/>
      </c>
      <c r="Q1268" s="385">
        <f>(M1268+M1269)/(O1268+O1269)</f>
      </c>
      <c r="R1268" s="432">
        <v>4</v>
      </c>
      <c r="S1268" s="385">
        <f>(O1268+O1269)/(K1268+K1269)</f>
      </c>
      <c r="T1268" s="432">
        <v>1</v>
      </c>
      <c r="U1268" s="386">
        <f>F1268/T1268</f>
      </c>
      <c r="V1268" s="378">
        <f>(F1268+500)/T1268</f>
      </c>
      <c r="W1268" s="436">
        <v>2088</v>
      </c>
      <c r="X1268" s="378">
        <f>W1268/T1268</f>
      </c>
      <c r="Y1268" s="385">
        <f>T1268/R1268</f>
      </c>
      <c r="Z1268" s="378">
        <f>W1268/F1268</f>
      </c>
      <c r="AA1268" s="378">
        <f>W1268/(F1268+500)</f>
      </c>
      <c r="AB1268" s="432">
        <v>0</v>
      </c>
      <c r="AC1268" s="432">
        <v>0</v>
      </c>
      <c r="AD1268" s="385">
        <f>AB1268/T1268</f>
      </c>
      <c r="AE1268" s="378">
        <f>(W1268-AC1268)/(F1268+500)</f>
      </c>
      <c r="AF1268" s="378" t="s">
        <v>387</v>
      </c>
    </row>
    <row customHeight="true" ht="18.119610390598005" r="1269">
      <c r="A1269" s="419"/>
      <c r="B1269" s="407"/>
      <c r="C1269" s="420"/>
      <c r="D1269" s="379" t="s">
        <v>372</v>
      </c>
      <c r="E1269" s="382">
        <v>852.29</v>
      </c>
      <c r="F1269" s="381"/>
      <c r="G1269" s="382">
        <v>8124</v>
      </c>
      <c r="H1269" s="382">
        <v>332</v>
      </c>
      <c r="I1269" s="383">
        <f t="shared" si="161"/>
      </c>
      <c r="J1269" s="383">
        <f t="shared" si="233"/>
      </c>
      <c r="K1269" s="382">
        <v>10</v>
      </c>
      <c r="L1269" s="368">
        <f t="shared" si="580"/>
      </c>
      <c r="M1269" s="382">
        <v>2</v>
      </c>
      <c r="N1269" s="384">
        <f t="shared" si="384"/>
      </c>
      <c r="O1269" s="382">
        <v>0</v>
      </c>
      <c r="P1269" s="384">
        <f t="shared" si="1063"/>
      </c>
      <c r="Q1269" s="385"/>
      <c r="R1269" s="432"/>
      <c r="S1269" s="385"/>
      <c r="T1269" s="432"/>
      <c r="U1269" s="386"/>
      <c r="V1269" s="378"/>
      <c r="W1269" s="436"/>
      <c r="X1269" s="378"/>
      <c r="Y1269" s="385"/>
      <c r="Z1269" s="378"/>
      <c r="AA1269" s="378"/>
      <c r="AB1269" s="432"/>
      <c r="AC1269" s="432"/>
      <c r="AD1269" s="385"/>
      <c r="AE1269" s="378"/>
      <c r="AF1269" s="378" t="s">
        <v>410</v>
      </c>
    </row>
    <row customHeight="true" ht="18.119610390598005" r="1270">
      <c r="A1270" s="419"/>
      <c r="B1270" s="407" t="s">
        <v>393</v>
      </c>
      <c r="C1270" s="420" t="s">
        <v>396</v>
      </c>
      <c r="D1270" s="379" t="s">
        <v>370</v>
      </c>
      <c r="E1270" s="382">
        <v>35.7</v>
      </c>
      <c r="F1270" s="381">
        <f>E1270+E1271</f>
      </c>
      <c r="G1270" s="382">
        <v>398</v>
      </c>
      <c r="H1270" s="382">
        <v>44</v>
      </c>
      <c r="I1270" s="383">
        <f t="shared" si="161"/>
      </c>
      <c r="J1270" s="368">
        <f t="shared" ref="J1270:J1282" si="341">(E1270/G1270)*1000</f>
      </c>
      <c r="K1270" s="382">
        <v>0</v>
      </c>
      <c r="L1270" s="368">
        <f t="shared" si="580"/>
      </c>
      <c r="M1270" s="382">
        <v>0</v>
      </c>
      <c r="N1270" s="384">
        <f t="shared" si="384"/>
      </c>
      <c r="O1270" s="382">
        <v>0</v>
      </c>
      <c r="P1270" s="384">
        <f t="shared" si="1063"/>
      </c>
      <c r="Q1270" s="385">
        <f>(M1270+M1271)/(O1270+O1271)</f>
      </c>
      <c r="R1270" s="432">
        <v>3</v>
      </c>
      <c r="S1270" s="385">
        <f>(O1270+O1271)/(K1270+K1271)</f>
      </c>
      <c r="T1270" s="432">
        <v>1</v>
      </c>
      <c r="U1270" s="386">
        <f>F1270/T1270</f>
      </c>
      <c r="V1270" s="378">
        <f>(F1270+500)/T1270</f>
      </c>
      <c r="W1270" s="436">
        <v>372</v>
      </c>
      <c r="X1270" s="378">
        <f>W1270/T1270</f>
      </c>
      <c r="Y1270" s="385">
        <f>T1270/R1270</f>
      </c>
      <c r="Z1270" s="378">
        <f>W1270/F1270</f>
      </c>
      <c r="AA1270" s="378">
        <f>W1270/(F1270+500)</f>
      </c>
      <c r="AB1270" s="432">
        <v>0</v>
      </c>
      <c r="AC1270" s="432">
        <v>0</v>
      </c>
      <c r="AD1270" s="385">
        <f>AB1270/T1270</f>
      </c>
      <c r="AE1270" s="378">
        <f>(W1270-AC1270)/(F1270+500)</f>
      </c>
      <c r="AF1270" s="378" t="s">
        <v>387</v>
      </c>
    </row>
    <row customHeight="true" ht="18.119610390598005" r="1271">
      <c r="A1271" s="419"/>
      <c r="B1271" s="407"/>
      <c r="C1271" s="420"/>
      <c r="D1271" s="379" t="s">
        <v>372</v>
      </c>
      <c r="E1271" s="382">
        <v>1406.61</v>
      </c>
      <c r="F1271" s="381"/>
      <c r="G1271" s="382">
        <v>11228</v>
      </c>
      <c r="H1271" s="382">
        <v>605</v>
      </c>
      <c r="I1271" s="383">
        <f t="shared" si="161"/>
      </c>
      <c r="J1271" s="368">
        <f t="shared" si="341"/>
      </c>
      <c r="K1271" s="382">
        <v>28</v>
      </c>
      <c r="L1271" s="368">
        <f t="shared" si="580"/>
      </c>
      <c r="M1271" s="382">
        <v>1</v>
      </c>
      <c r="N1271" s="384">
        <f t="shared" si="384"/>
      </c>
      <c r="O1271" s="382">
        <v>0</v>
      </c>
      <c r="P1271" s="384">
        <f t="shared" si="1063"/>
      </c>
      <c r="Q1271" s="385"/>
      <c r="R1271" s="432"/>
      <c r="S1271" s="385"/>
      <c r="T1271" s="432"/>
      <c r="U1271" s="386"/>
      <c r="V1271" s="378"/>
      <c r="W1271" s="436"/>
      <c r="X1271" s="378"/>
      <c r="Y1271" s="385"/>
      <c r="Z1271" s="378"/>
      <c r="AA1271" s="378"/>
      <c r="AB1271" s="432"/>
      <c r="AC1271" s="432"/>
      <c r="AD1271" s="385"/>
      <c r="AE1271" s="378"/>
      <c r="AF1271" s="378" t="s">
        <v>410</v>
      </c>
    </row>
    <row customHeight="true" ht="18.119610390598005" r="1272">
      <c r="A1272" s="419"/>
      <c r="B1272" s="370" t="s">
        <v>378</v>
      </c>
      <c r="C1272" s="370"/>
      <c r="D1272" s="370"/>
      <c r="E1272" s="366">
        <f>SUM(E1262:E1271)</f>
      </c>
      <c r="F1272" s="366">
        <f>SUM(F1262:F1271)</f>
      </c>
      <c r="G1272" s="366">
        <f>SUM(G1262:G1271)</f>
      </c>
      <c r="H1272" s="366">
        <f>SUM(H1262:H1271)</f>
      </c>
      <c r="I1272" s="371">
        <f t="shared" si="161"/>
      </c>
      <c r="J1272" s="367">
        <f t="shared" si="341"/>
      </c>
      <c r="K1272" s="366">
        <f>SUM(K1262:K1271)</f>
      </c>
      <c r="L1272" s="367">
        <f t="shared" si="580"/>
      </c>
      <c r="M1272" s="366">
        <f>SUM(M1262:M1271)</f>
      </c>
      <c r="N1272" s="372">
        <f t="shared" si="384"/>
      </c>
      <c r="O1272" s="366">
        <f>SUM(O1262:O1271)</f>
      </c>
      <c r="P1272" s="372">
        <f t="shared" si="1063"/>
      </c>
      <c r="Q1272" s="373">
        <f>M1272/O1272</f>
      </c>
      <c r="R1272" s="366">
        <f>SUM(R1262:R1271)</f>
      </c>
      <c r="S1272" s="373">
        <f>(O1272+O1272)/(K1272+K1272)</f>
      </c>
      <c r="T1272" s="366">
        <f>SUM(T1262:T1271)</f>
      </c>
      <c r="U1272" s="374">
        <f t="shared" ref="U1272:U1273" si="120">F1272/T1272</f>
      </c>
      <c r="V1272" s="375">
        <f>(F1272+5*500)/T1272</f>
      </c>
      <c r="W1272" s="367">
        <f>SUM(W1262:W1271)</f>
      </c>
      <c r="X1272" s="376">
        <f t="shared" ref="X1272:X1273" si="754">W1272/T1272</f>
      </c>
      <c r="Y1272" s="373">
        <f t="shared" ref="Y1272:Y1273" si="888">T1272/R1272</f>
      </c>
      <c r="Z1272" s="375">
        <f t="shared" ref="Z1272:Z1273" si="1022">W1272/F1272</f>
      </c>
      <c r="AA1272" s="375">
        <f>W1272/(F1272+COUNT(W1262:W1271)*500)</f>
      </c>
      <c r="AB1272" s="366">
        <f>SUM(AB1262:AB1271)</f>
      </c>
      <c r="AC1272" s="366">
        <f>SUM(AC1262:AC1271)</f>
      </c>
      <c r="AD1272" s="373">
        <f t="shared" ref="AD1272:AD1273" si="539">AB1272/T1272</f>
      </c>
      <c r="AE1272" s="377">
        <f>(W1272-AC1272)/(F1272+COUNT(W1262:W1271)*500)</f>
      </c>
      <c r="AF1272" s="378"/>
    </row>
    <row customHeight="true" ht="18.119610390598005" r="1273">
      <c r="A1273" s="419"/>
      <c r="B1273" s="407" t="s">
        <v>394</v>
      </c>
      <c r="C1273" s="420" t="s">
        <v>369</v>
      </c>
      <c r="D1273" s="379" t="s">
        <v>370</v>
      </c>
      <c r="E1273" s="382">
        <v>20.65</v>
      </c>
      <c r="F1273" s="381">
        <f>E1273+E1274</f>
      </c>
      <c r="G1273" s="382">
        <v>408</v>
      </c>
      <c r="H1273" s="382">
        <v>50</v>
      </c>
      <c r="I1273" s="383">
        <f t="shared" si="161"/>
      </c>
      <c r="J1273" s="368">
        <f t="shared" si="341"/>
      </c>
      <c r="K1273" s="382">
        <v>1</v>
      </c>
      <c r="L1273" s="368">
        <f t="shared" si="580"/>
      </c>
      <c r="M1273" s="382">
        <v>0</v>
      </c>
      <c r="N1273" s="384">
        <f t="shared" si="384"/>
      </c>
      <c r="O1273" s="382">
        <v>0</v>
      </c>
      <c r="P1273" s="384">
        <f t="shared" si="1063"/>
      </c>
      <c r="Q1273" s="385">
        <f>(M1273+M1274)/(O1273+O1274)</f>
      </c>
      <c r="R1273" s="432">
        <v>4</v>
      </c>
      <c r="S1273" s="385">
        <f>(O1273+O1274)/(K1273+K1274)</f>
      </c>
      <c r="T1273" s="432">
        <v>3</v>
      </c>
      <c r="U1273" s="386">
        <f t="shared" si="120"/>
      </c>
      <c r="V1273" s="378">
        <f>(F1273+500)/T1273</f>
      </c>
      <c r="W1273" s="436">
        <v>2508</v>
      </c>
      <c r="X1273" s="378">
        <f t="shared" si="754"/>
      </c>
      <c r="Y1273" s="385">
        <f t="shared" si="888"/>
      </c>
      <c r="Z1273" s="378">
        <f t="shared" si="1022"/>
      </c>
      <c r="AA1273" s="378">
        <f>W1273/(F1273+500)</f>
      </c>
      <c r="AB1273" s="432">
        <v>0</v>
      </c>
      <c r="AC1273" s="432">
        <v>0</v>
      </c>
      <c r="AD1273" s="385">
        <f t="shared" si="539"/>
      </c>
      <c r="AE1273" s="378">
        <f>(W1273-AC1273)/(F1273+500)</f>
      </c>
      <c r="AF1273" s="378" t="s">
        <v>387</v>
      </c>
    </row>
    <row customHeight="true" ht="18.119610390598005" r="1274">
      <c r="A1274" s="419"/>
      <c r="B1274" s="407"/>
      <c r="C1274" s="420"/>
      <c r="D1274" s="379" t="s">
        <v>372</v>
      </c>
      <c r="E1274" s="382">
        <v>2200.6</v>
      </c>
      <c r="F1274" s="381"/>
      <c r="G1274" s="382">
        <v>16867</v>
      </c>
      <c r="H1274" s="382">
        <v>727</v>
      </c>
      <c r="I1274" s="383">
        <f t="shared" si="161"/>
      </c>
      <c r="J1274" s="368">
        <f t="shared" si="341"/>
      </c>
      <c r="K1274" s="382">
        <v>28</v>
      </c>
      <c r="L1274" s="368">
        <f t="shared" si="580"/>
      </c>
      <c r="M1274" s="382">
        <v>2</v>
      </c>
      <c r="N1274" s="384">
        <f t="shared" si="384"/>
      </c>
      <c r="O1274" s="382">
        <v>0</v>
      </c>
      <c r="P1274" s="384">
        <f t="shared" si="1063"/>
      </c>
      <c r="Q1274" s="385"/>
      <c r="R1274" s="432"/>
      <c r="S1274" s="385"/>
      <c r="T1274" s="432"/>
      <c r="U1274" s="386"/>
      <c r="V1274" s="378"/>
      <c r="W1274" s="436"/>
      <c r="X1274" s="378"/>
      <c r="Y1274" s="385"/>
      <c r="Z1274" s="378"/>
      <c r="AA1274" s="378"/>
      <c r="AB1274" s="432"/>
      <c r="AC1274" s="432"/>
      <c r="AD1274" s="385"/>
      <c r="AE1274" s="378"/>
      <c r="AF1274" s="378" t="s">
        <v>410</v>
      </c>
    </row>
    <row customHeight="true" ht="18.119610390598005" r="1275">
      <c r="A1275" s="419"/>
      <c r="B1275" s="407" t="s">
        <v>395</v>
      </c>
      <c r="C1275" s="420" t="s">
        <v>369</v>
      </c>
      <c r="D1275" s="379" t="s">
        <v>370</v>
      </c>
      <c r="E1275" s="382">
        <v>18.51</v>
      </c>
      <c r="F1275" s="381">
        <f>E1275+E1276</f>
      </c>
      <c r="G1275" s="382">
        <v>372</v>
      </c>
      <c r="H1275" s="382">
        <v>49</v>
      </c>
      <c r="I1275" s="383">
        <f t="shared" si="161"/>
      </c>
      <c r="J1275" s="368">
        <f t="shared" si="341"/>
      </c>
      <c r="K1275" s="382">
        <v>0</v>
      </c>
      <c r="L1275" s="368">
        <f t="shared" si="580"/>
      </c>
      <c r="M1275" s="382">
        <v>0</v>
      </c>
      <c r="N1275" s="384">
        <f t="shared" si="384"/>
      </c>
      <c r="O1275" s="382">
        <v>0</v>
      </c>
      <c r="P1275" s="384">
        <f t="shared" si="1063"/>
      </c>
      <c r="Q1275" s="385">
        <f>(M1275+M1276)/(O1275+O1276)</f>
      </c>
      <c r="R1275" s="432">
        <v>7</v>
      </c>
      <c r="S1275" s="385">
        <f>(O1275+O1276)/(K1275+K1276)</f>
      </c>
      <c r="T1275" s="432">
        <v>0</v>
      </c>
      <c r="U1275" s="386">
        <f>F1275/T1275</f>
      </c>
      <c r="V1275" s="378">
        <f>(F1275+500)/T1275</f>
      </c>
      <c r="W1275" s="436">
        <v>0</v>
      </c>
      <c r="X1275" s="378">
        <f>W1275/T1275</f>
      </c>
      <c r="Y1275" s="385">
        <f>T1275/R1275</f>
      </c>
      <c r="Z1275" s="378">
        <f>W1275/F1275</f>
      </c>
      <c r="AA1275" s="378">
        <f>W1275/(F1275+500)</f>
      </c>
      <c r="AB1275" s="432">
        <v>0</v>
      </c>
      <c r="AC1275" s="432">
        <v>0</v>
      </c>
      <c r="AD1275" s="385">
        <f>AB1275/T1275</f>
      </c>
      <c r="AE1275" s="378">
        <f>(W1275-AC1275)/(F1275+500)</f>
      </c>
      <c r="AF1275" s="378" t="s">
        <v>387</v>
      </c>
    </row>
    <row customHeight="true" ht="18.119610390598005" r="1276">
      <c r="A1276" s="419"/>
      <c r="B1276" s="407"/>
      <c r="C1276" s="420"/>
      <c r="D1276" s="379" t="s">
        <v>372</v>
      </c>
      <c r="E1276" s="382">
        <v>1993.93</v>
      </c>
      <c r="F1276" s="381"/>
      <c r="G1276" s="382">
        <v>20395</v>
      </c>
      <c r="H1276" s="382">
        <v>702</v>
      </c>
      <c r="I1276" s="383">
        <f t="shared" si="161"/>
      </c>
      <c r="J1276" s="368">
        <f t="shared" si="341"/>
      </c>
      <c r="K1276" s="382">
        <v>55</v>
      </c>
      <c r="L1276" s="368">
        <f t="shared" si="580"/>
      </c>
      <c r="M1276" s="382">
        <v>0</v>
      </c>
      <c r="N1276" s="384">
        <f t="shared" si="384"/>
      </c>
      <c r="O1276" s="382">
        <v>0</v>
      </c>
      <c r="P1276" s="384">
        <f t="shared" si="1063"/>
      </c>
      <c r="Q1276" s="385"/>
      <c r="R1276" s="432"/>
      <c r="S1276" s="385"/>
      <c r="T1276" s="432"/>
      <c r="U1276" s="386"/>
      <c r="V1276" s="378"/>
      <c r="W1276" s="436"/>
      <c r="X1276" s="378"/>
      <c r="Y1276" s="385"/>
      <c r="Z1276" s="378"/>
      <c r="AA1276" s="378"/>
      <c r="AB1276" s="432"/>
      <c r="AC1276" s="432"/>
      <c r="AD1276" s="385"/>
      <c r="AE1276" s="378"/>
      <c r="AF1276" s="378" t="s">
        <v>410</v>
      </c>
    </row>
    <row customHeight="true" ht="18.119610390598005" r="1277">
      <c r="A1277" s="419"/>
      <c r="B1277" s="407" t="s">
        <v>397</v>
      </c>
      <c r="C1277" s="420" t="s">
        <v>369</v>
      </c>
      <c r="D1277" s="379" t="s">
        <v>370</v>
      </c>
      <c r="E1277" s="382">
        <v>24.63</v>
      </c>
      <c r="F1277" s="381">
        <f>E1277+E1278</f>
      </c>
      <c r="G1277" s="382">
        <v>371</v>
      </c>
      <c r="H1277" s="382">
        <v>71</v>
      </c>
      <c r="I1277" s="383">
        <f t="shared" si="161"/>
      </c>
      <c r="J1277" s="368">
        <f t="shared" si="341"/>
      </c>
      <c r="K1277" s="382">
        <v>0</v>
      </c>
      <c r="L1277" s="368">
        <f t="shared" si="580"/>
      </c>
      <c r="M1277" s="382">
        <v>0</v>
      </c>
      <c r="N1277" s="384">
        <f t="shared" si="384"/>
      </c>
      <c r="O1277" s="382">
        <v>0</v>
      </c>
      <c r="P1277" s="384">
        <f t="shared" si="1063"/>
      </c>
      <c r="Q1277" s="385">
        <f>(M1277+M1278)/(O1277+O1278)</f>
      </c>
      <c r="R1277" s="432">
        <v>2</v>
      </c>
      <c r="S1277" s="385">
        <f>(O1277+O1278)/(K1277+K1278)</f>
      </c>
      <c r="T1277" s="432">
        <v>1</v>
      </c>
      <c r="U1277" s="386">
        <f>F1277/T1277</f>
      </c>
      <c r="V1277" s="378">
        <f>(F1277+500)/T1277</f>
      </c>
      <c r="W1277" s="436">
        <v>360</v>
      </c>
      <c r="X1277" s="378">
        <f>W1277/T1277</f>
      </c>
      <c r="Y1277" s="385">
        <f>T1277/R1277</f>
      </c>
      <c r="Z1277" s="378">
        <f>W1277/F1277</f>
      </c>
      <c r="AA1277" s="378">
        <f>W1277/(F1277+500)</f>
      </c>
      <c r="AB1277" s="432">
        <v>0</v>
      </c>
      <c r="AC1277" s="432">
        <v>0</v>
      </c>
      <c r="AD1277" s="385">
        <f>AB1277/T1277</f>
      </c>
      <c r="AE1277" s="378">
        <f>(W1277-AC1277)/(F1277+500)</f>
      </c>
      <c r="AF1277" s="378" t="s">
        <v>387</v>
      </c>
    </row>
    <row customHeight="true" ht="18.119610390598005" r="1278">
      <c r="A1278" s="419"/>
      <c r="B1278" s="407"/>
      <c r="C1278" s="420"/>
      <c r="D1278" s="379" t="s">
        <v>372</v>
      </c>
      <c r="E1278" s="382">
        <v>1678.93</v>
      </c>
      <c r="F1278" s="381"/>
      <c r="G1278" s="382">
        <v>18232</v>
      </c>
      <c r="H1278" s="382">
        <v>581</v>
      </c>
      <c r="I1278" s="383">
        <f t="shared" si="161"/>
      </c>
      <c r="J1278" s="368">
        <f t="shared" si="341"/>
      </c>
      <c r="K1278" s="382">
        <v>39</v>
      </c>
      <c r="L1278" s="368">
        <f t="shared" si="580"/>
      </c>
      <c r="M1278" s="382">
        <v>1</v>
      </c>
      <c r="N1278" s="384">
        <f t="shared" si="384"/>
      </c>
      <c r="O1278" s="382">
        <v>0</v>
      </c>
      <c r="P1278" s="384">
        <f t="shared" si="1063"/>
      </c>
      <c r="Q1278" s="385"/>
      <c r="R1278" s="432"/>
      <c r="S1278" s="385"/>
      <c r="T1278" s="432"/>
      <c r="U1278" s="386"/>
      <c r="V1278" s="378"/>
      <c r="W1278" s="436"/>
      <c r="X1278" s="378"/>
      <c r="Y1278" s="385"/>
      <c r="Z1278" s="378"/>
      <c r="AA1278" s="378"/>
      <c r="AB1278" s="432"/>
      <c r="AC1278" s="432"/>
      <c r="AD1278" s="385"/>
      <c r="AE1278" s="378"/>
      <c r="AF1278" s="378" t="s">
        <v>410</v>
      </c>
    </row>
    <row customHeight="true" ht="18.119610390598005" r="1279">
      <c r="A1279" s="419"/>
      <c r="B1279" s="407" t="s">
        <v>398</v>
      </c>
      <c r="C1279" s="420" t="s">
        <v>369</v>
      </c>
      <c r="D1279" s="379" t="s">
        <v>370</v>
      </c>
      <c r="E1279" s="382">
        <v>51.89</v>
      </c>
      <c r="F1279" s="381">
        <f>E1279+E1280</f>
      </c>
      <c r="G1279" s="382">
        <v>682</v>
      </c>
      <c r="H1279" s="382">
        <v>162</v>
      </c>
      <c r="I1279" s="383">
        <f t="shared" si="161"/>
      </c>
      <c r="J1279" s="368">
        <f t="shared" si="341"/>
      </c>
      <c r="K1279" s="382">
        <v>1</v>
      </c>
      <c r="L1279" s="368">
        <f t="shared" si="580"/>
      </c>
      <c r="M1279" s="382">
        <v>0</v>
      </c>
      <c r="N1279" s="384">
        <f t="shared" si="384"/>
      </c>
      <c r="O1279" s="382">
        <v>0</v>
      </c>
      <c r="P1279" s="384">
        <f t="shared" si="1063"/>
      </c>
      <c r="Q1279" s="385">
        <f>(M1279+M1280)/(O1279+O1280)</f>
      </c>
      <c r="R1279" s="432">
        <v>5</v>
      </c>
      <c r="S1279" s="385">
        <f>(O1279+O1280)/(K1279+K1280)</f>
      </c>
      <c r="T1279" s="432">
        <v>2</v>
      </c>
      <c r="U1279" s="386">
        <f>F1279/T1279</f>
      </c>
      <c r="V1279" s="378">
        <f>(F1279+500)/T1279</f>
      </c>
      <c r="W1279" s="436">
        <v>1704</v>
      </c>
      <c r="X1279" s="378">
        <f>W1279/T1279</f>
      </c>
      <c r="Y1279" s="385">
        <f>T1279/R1279</f>
      </c>
      <c r="Z1279" s="378">
        <f>W1279/F1279</f>
      </c>
      <c r="AA1279" s="378">
        <f>W1279/(F1279+500)</f>
      </c>
      <c r="AB1279" s="432">
        <v>0</v>
      </c>
      <c r="AC1279" s="432">
        <v>0</v>
      </c>
      <c r="AD1279" s="385">
        <f>AB1279/T1279</f>
      </c>
      <c r="AE1279" s="378">
        <f>(W1279-AC1279)/(F1279+500)</f>
      </c>
      <c r="AF1279" s="378" t="s">
        <v>387</v>
      </c>
    </row>
    <row customHeight="true" ht="18.119610390598005" r="1280">
      <c r="A1280" s="419"/>
      <c r="B1280" s="407"/>
      <c r="C1280" s="420"/>
      <c r="D1280" s="379" t="s">
        <v>372</v>
      </c>
      <c r="E1280" s="382">
        <v>1439.99</v>
      </c>
      <c r="F1280" s="381"/>
      <c r="G1280" s="382">
        <v>16979</v>
      </c>
      <c r="H1280" s="382">
        <v>982</v>
      </c>
      <c r="I1280" s="383">
        <f t="shared" si="161"/>
      </c>
      <c r="J1280" s="368">
        <f t="shared" si="341"/>
      </c>
      <c r="K1280" s="382">
        <v>39</v>
      </c>
      <c r="L1280" s="368">
        <f t="shared" si="580"/>
      </c>
      <c r="M1280" s="382">
        <v>1</v>
      </c>
      <c r="N1280" s="384">
        <f t="shared" si="384"/>
      </c>
      <c r="O1280" s="382">
        <v>0</v>
      </c>
      <c r="P1280" s="384">
        <f t="shared" si="1063"/>
      </c>
      <c r="Q1280" s="385"/>
      <c r="R1280" s="432"/>
      <c r="S1280" s="385"/>
      <c r="T1280" s="432"/>
      <c r="U1280" s="386"/>
      <c r="V1280" s="378"/>
      <c r="W1280" s="436"/>
      <c r="X1280" s="378"/>
      <c r="Y1280" s="385"/>
      <c r="Z1280" s="378"/>
      <c r="AA1280" s="378"/>
      <c r="AB1280" s="432"/>
      <c r="AC1280" s="432"/>
      <c r="AD1280" s="385"/>
      <c r="AE1280" s="378"/>
      <c r="AF1280" s="378" t="s">
        <v>410</v>
      </c>
    </row>
    <row customHeight="true" ht="18.119610390598005" r="1281">
      <c r="A1281" s="419"/>
      <c r="B1281" s="407" t="s">
        <v>399</v>
      </c>
      <c r="C1281" s="420" t="s">
        <v>369</v>
      </c>
      <c r="D1281" s="379" t="s">
        <v>370</v>
      </c>
      <c r="E1281" s="382">
        <v>34.91</v>
      </c>
      <c r="F1281" s="381">
        <f>E1281+E1282</f>
      </c>
      <c r="G1281" s="382">
        <v>295</v>
      </c>
      <c r="H1281" s="382">
        <v>70</v>
      </c>
      <c r="I1281" s="383">
        <f t="shared" si="161"/>
      </c>
      <c r="J1281" s="368">
        <f t="shared" si="341"/>
      </c>
      <c r="K1281" s="382">
        <v>1</v>
      </c>
      <c r="L1281" s="368">
        <f t="shared" si="580"/>
      </c>
      <c r="M1281" s="382">
        <v>0</v>
      </c>
      <c r="N1281" s="384">
        <f t="shared" si="384"/>
      </c>
      <c r="O1281" s="382">
        <v>0</v>
      </c>
      <c r="P1281" s="384">
        <f t="shared" si="1063"/>
      </c>
      <c r="Q1281" s="385">
        <f>(M1281+M1282)/(O1281+O1282)</f>
      </c>
      <c r="R1281" s="432">
        <v>7</v>
      </c>
      <c r="S1281" s="385">
        <f>(O1281+O1282)/(K1281+K1282)</f>
      </c>
      <c r="T1281" s="432">
        <v>5</v>
      </c>
      <c r="U1281" s="386">
        <f>F1281/T1281</f>
      </c>
      <c r="V1281" s="378">
        <f>(F1281+500)/T1281</f>
      </c>
      <c r="W1281" s="436">
        <v>3954</v>
      </c>
      <c r="X1281" s="378">
        <f>W1281/T1281</f>
      </c>
      <c r="Y1281" s="385">
        <f>T1281/R1281</f>
      </c>
      <c r="Z1281" s="378">
        <f>W1281/F1281</f>
      </c>
      <c r="AA1281" s="378">
        <f>W1281/(F1281+500)</f>
      </c>
      <c r="AB1281" s="432">
        <v>0</v>
      </c>
      <c r="AC1281" s="432">
        <v>0</v>
      </c>
      <c r="AD1281" s="385">
        <f>AB1281/T1281</f>
      </c>
      <c r="AE1281" s="378">
        <f>(W1281-AC1281)/(F1281+500)</f>
      </c>
      <c r="AF1281" s="378" t="s">
        <v>387</v>
      </c>
    </row>
    <row customHeight="true" ht="18.119610390598005" r="1282">
      <c r="A1282" s="419"/>
      <c r="B1282" s="407"/>
      <c r="C1282" s="420"/>
      <c r="D1282" s="379" t="s">
        <v>372</v>
      </c>
      <c r="E1282" s="382">
        <v>826.26</v>
      </c>
      <c r="F1282" s="381"/>
      <c r="G1282" s="382">
        <v>11206</v>
      </c>
      <c r="H1282" s="382">
        <v>598</v>
      </c>
      <c r="I1282" s="383">
        <f t="shared" si="161"/>
      </c>
      <c r="J1282" s="368">
        <f t="shared" si="341"/>
      </c>
      <c r="K1282" s="382">
        <v>27</v>
      </c>
      <c r="L1282" s="368">
        <f t="shared" si="580"/>
      </c>
      <c r="M1282" s="382">
        <v>3</v>
      </c>
      <c r="N1282" s="384">
        <f t="shared" si="384"/>
      </c>
      <c r="O1282" s="382">
        <v>0</v>
      </c>
      <c r="P1282" s="384">
        <f t="shared" si="1063"/>
      </c>
      <c r="Q1282" s="385"/>
      <c r="R1282" s="432"/>
      <c r="S1282" s="385"/>
      <c r="T1282" s="432"/>
      <c r="U1282" s="386"/>
      <c r="V1282" s="378"/>
      <c r="W1282" s="386"/>
      <c r="X1282" s="378"/>
      <c r="Y1282" s="385"/>
      <c r="Z1282" s="378"/>
      <c r="AA1282" s="378"/>
      <c r="AB1282" s="432"/>
      <c r="AC1282" s="432"/>
      <c r="AD1282" s="385"/>
      <c r="AE1282" s="378"/>
      <c r="AF1282" s="378" t="s">
        <v>410</v>
      </c>
    </row>
    <row customHeight="true" ht="18.119610390598005" r="1283">
      <c r="A1283" s="419"/>
      <c r="B1283" s="370" t="s">
        <v>378</v>
      </c>
      <c r="C1283" s="370"/>
      <c r="D1283" s="370"/>
      <c r="E1283" s="366">
        <f>SUM(E1273:E1282)</f>
      </c>
      <c r="F1283" s="366">
        <f>SUM(F1273:F1282)</f>
      </c>
      <c r="G1283" s="366">
        <f>SUM(G1273:G1282)</f>
      </c>
      <c r="H1283" s="366">
        <f>SUM(H1273:H1282)</f>
      </c>
      <c r="I1283" s="371">
        <f t="shared" si="161"/>
      </c>
      <c r="J1283" s="367">
        <f>SUM(J1273:J1282)</f>
      </c>
      <c r="K1283" s="366">
        <f>SUM(K1273:K1282)</f>
      </c>
      <c r="L1283" s="367">
        <f t="shared" si="580"/>
      </c>
      <c r="M1283" s="366">
        <f>SUM(M1273:M1282)</f>
      </c>
      <c r="N1283" s="372">
        <f t="shared" si="384"/>
      </c>
      <c r="O1283" s="366">
        <f>SUM(O1273:O1282)</f>
      </c>
      <c r="P1283" s="372">
        <f t="shared" si="1063"/>
      </c>
      <c r="Q1283" s="373">
        <f t="shared" ref="Q1283:Q1284" si="415">M1283/O1283</f>
      </c>
      <c r="R1283" s="366">
        <f>SUM(R1273:R1282)</f>
      </c>
      <c r="S1283" s="373">
        <f t="shared" ref="S1283:S1284" si="1094">(O1283+O1283)/(K1283+K1283)</f>
      </c>
      <c r="T1283" s="366">
        <f>SUM(T1273:T1282)</f>
      </c>
      <c r="U1283" s="374">
        <f t="shared" ref="U1283:U1284" si="121">F1283/T1283</f>
      </c>
      <c r="V1283" s="375">
        <f>(F1283+5*500)/T1283</f>
      </c>
      <c r="W1283" s="367">
        <f>SUM(W1273:W1282)</f>
      </c>
      <c r="X1283" s="376">
        <f t="shared" ref="X1283:X1284" si="755">W1283/T1283</f>
      </c>
      <c r="Y1283" s="373">
        <f t="shared" ref="Y1283:Y1284" si="889">T1283/R1283</f>
      </c>
      <c r="Z1283" s="375">
        <f t="shared" ref="Z1283:Z1284" si="1023">W1283/F1283</f>
      </c>
      <c r="AA1283" s="375">
        <f>W1283/(F1283+COUNT(W1273:W1282)*500)</f>
      </c>
      <c r="AB1283" s="366">
        <f>SUM(AB1273:AB1282)</f>
      </c>
      <c r="AC1283" s="366">
        <f>SUM(AC1273:AC1282)</f>
      </c>
      <c r="AD1283" s="373">
        <f t="shared" ref="AD1283:AD1284" si="540">AB1283/T1283</f>
      </c>
      <c r="AE1283" s="377">
        <f>(W1283-AC1283)/(F1283+COUNT(W1273:W1282)*500)</f>
      </c>
      <c r="AF1283" s="378"/>
    </row>
    <row customHeight="true" ht="18.119610390598005" r="1284">
      <c r="A1284" s="419"/>
      <c r="B1284" s="411" t="s">
        <v>400</v>
      </c>
      <c r="C1284" s="411"/>
      <c r="D1284" s="411"/>
      <c r="E1284" s="418">
        <f>SUM(E1250)+E1261+E1272+E1283</f>
      </c>
      <c r="F1284" s="418">
        <f>SUM(F1250)+F1261+F1272+F1283</f>
      </c>
      <c r="G1284" s="418">
        <f>SUM(G1250)+G1261+G1272+G1283</f>
      </c>
      <c r="H1284" s="418">
        <f>SUM(H1250)+H1261+H1272+H1283</f>
      </c>
      <c r="I1284" s="413">
        <f t="shared" si="161"/>
      </c>
      <c r="J1284" s="414">
        <f>(E1284/G1284)*1000</f>
      </c>
      <c r="K1284" s="437">
        <f>SUM(K1250)+K1261+K1272+K1283</f>
      </c>
      <c r="L1284" s="414">
        <f t="shared" si="580"/>
      </c>
      <c r="M1284" s="437">
        <f>SUM(M1250)+M1261+M1272+M1283</f>
      </c>
      <c r="N1284" s="415">
        <f t="shared" si="384"/>
      </c>
      <c r="O1284" s="437">
        <f>SUM(O1250)+O1261+O1272+O1283</f>
      </c>
      <c r="P1284" s="415">
        <f t="shared" si="1063"/>
      </c>
      <c r="Q1284" s="416">
        <f t="shared" si="415"/>
      </c>
      <c r="R1284" s="437">
        <f>SUM(R1250)+R1261+R1272+R1283</f>
      </c>
      <c r="S1284" s="416">
        <f t="shared" si="1094"/>
      </c>
      <c r="T1284" s="437">
        <f>SUM(T1250)+T1261+T1272+T1283</f>
      </c>
      <c r="U1284" s="417">
        <f t="shared" si="121"/>
      </c>
      <c r="V1284" s="418">
        <f>(F1284+4*500)/T1284</f>
      </c>
      <c r="W1284" s="417">
        <f>SUM(W1250)+W1261+W1272+W1283</f>
      </c>
      <c r="X1284" s="418">
        <f t="shared" si="755"/>
      </c>
      <c r="Y1284" s="416">
        <f t="shared" si="889"/>
      </c>
      <c r="Z1284" s="418">
        <f t="shared" si="1023"/>
      </c>
      <c r="AA1284" s="418">
        <f>W1284/(F1284+COUNT(W1240:W1249,W1251:W1260,W1262:W1271,W1273:W1282)*500)</f>
      </c>
      <c r="AB1284" s="437">
        <f>SUM(AB1250)+AB1261+AB1272+AB1283</f>
      </c>
      <c r="AC1284" s="437">
        <f>SUM(AC1250)+AC1261+AC1272+AC1283</f>
      </c>
      <c r="AD1284" s="416">
        <f t="shared" si="540"/>
      </c>
      <c r="AE1284" s="418">
        <f>(W1284-AC1284)/(F1284+COUNT(,W1240:W1249,W1251:W1256,W1262:W1269,W1273:W1282)*500)</f>
      </c>
      <c r="AF1284" s="378"/>
    </row>
    <row customHeight="true" ht="26.118487411250022" r="1285">
      <c r="A1285" s="424" t="s">
        <v>335</v>
      </c>
      <c r="B1285" s="424" t="s">
        <v>336</v>
      </c>
      <c r="C1285" s="424" t="s">
        <v>337</v>
      </c>
      <c r="D1285" s="424" t="s">
        <v>338</v>
      </c>
      <c r="E1285" s="424" t="s">
        <v>339</v>
      </c>
      <c r="F1285" s="424" t="s">
        <v>340</v>
      </c>
      <c r="G1285" s="424" t="s">
        <v>341</v>
      </c>
      <c r="H1285" s="424" t="s">
        <v>342</v>
      </c>
      <c r="I1285" s="425" t="s">
        <v>343</v>
      </c>
      <c r="J1285" s="426" t="s">
        <v>344</v>
      </c>
      <c r="K1285" s="424" t="s">
        <v>345</v>
      </c>
      <c r="L1285" s="426" t="s">
        <v>346</v>
      </c>
      <c r="M1285" s="424" t="s">
        <v>347</v>
      </c>
      <c r="N1285" s="427" t="s">
        <v>348</v>
      </c>
      <c r="O1285" s="424" t="s">
        <v>349</v>
      </c>
      <c r="P1285" s="427" t="s">
        <v>350</v>
      </c>
      <c r="Q1285" s="425" t="s">
        <v>351</v>
      </c>
      <c r="R1285" s="428" t="s">
        <v>352</v>
      </c>
      <c r="S1285" s="429" t="s">
        <v>353</v>
      </c>
      <c r="T1285" s="428" t="s">
        <v>354</v>
      </c>
      <c r="U1285" s="430" t="s">
        <v>355</v>
      </c>
      <c r="V1285" s="431" t="s">
        <v>356</v>
      </c>
      <c r="W1285" s="430" t="s">
        <v>357</v>
      </c>
      <c r="X1285" s="431" t="s">
        <v>358</v>
      </c>
      <c r="Y1285" s="429" t="s">
        <v>359</v>
      </c>
      <c r="Z1285" s="431" t="s">
        <v>360</v>
      </c>
      <c r="AA1285" s="431" t="s">
        <v>361</v>
      </c>
      <c r="AB1285" s="431" t="s">
        <v>362</v>
      </c>
      <c r="AC1285" s="428" t="s">
        <v>363</v>
      </c>
      <c r="AD1285" s="429" t="s">
        <v>364</v>
      </c>
      <c r="AE1285" s="431" t="s">
        <v>365</v>
      </c>
      <c r="AF1285" s="431" t="s">
        <v>366</v>
      </c>
    </row>
    <row customHeight="true" ht="20.984558839821453" r="1286">
      <c r="A1286" s="419" t="s">
        <v>438</v>
      </c>
      <c r="B1286" s="407" t="s">
        <v>413</v>
      </c>
      <c r="C1286" s="408" t="s">
        <v>420</v>
      </c>
      <c r="D1286" s="379" t="s">
        <v>370</v>
      </c>
      <c r="E1286" s="382">
        <v>15.67</v>
      </c>
      <c r="F1286" s="381">
        <f>E1286+E1287</f>
      </c>
      <c r="G1286" s="382">
        <v>148</v>
      </c>
      <c r="H1286" s="382">
        <v>23</v>
      </c>
      <c r="I1286" s="383">
        <f t="shared" ref="I1286:I1330" si="162">H1286/G1286</f>
      </c>
      <c r="J1286" s="368">
        <f t="shared" ref="J1286:J1289" si="342">(E1286/G1286)*1000</f>
      </c>
      <c r="K1286" s="382">
        <v>1</v>
      </c>
      <c r="L1286" s="368">
        <f t="shared" ref="L1286:L1330" si="581">E1286/K1286</f>
      </c>
      <c r="M1286" s="382">
        <v>0</v>
      </c>
      <c r="N1286" s="384">
        <f t="shared" ref="N1286:N1330" si="385">E1286/M1286</f>
      </c>
      <c r="O1286" s="382">
        <v>0</v>
      </c>
      <c r="P1286" s="384">
        <f t="shared" ref="P1286:P1330" si="1064">E1286/O1286</f>
      </c>
      <c r="Q1286" s="385">
        <f>(M1286+M1287)/(O1286+O1287)</f>
      </c>
      <c r="R1286" s="432">
        <v>3</v>
      </c>
      <c r="S1286" s="385">
        <f>(O1286+O1287)/(K1286+K1287)</f>
      </c>
      <c r="T1286" s="432">
        <v>1</v>
      </c>
      <c r="U1286" s="386">
        <f>F1286/T1286</f>
      </c>
      <c r="V1286" s="378">
        <f>(F1286+500)/T1286</f>
      </c>
      <c r="W1286" s="436">
        <v>2088</v>
      </c>
      <c r="X1286" s="378">
        <f>W1286/T1286</f>
      </c>
      <c r="Y1286" s="385">
        <f>T1286/R1286</f>
      </c>
      <c r="Z1286" s="378">
        <f>W1286/F1286</f>
      </c>
      <c r="AA1286" s="378">
        <f>W1286/(F1286+500)</f>
      </c>
      <c r="AB1286" s="432">
        <v>0</v>
      </c>
      <c r="AC1286" s="432">
        <v>0</v>
      </c>
      <c r="AD1286" s="385">
        <f>AB1286/T1286</f>
      </c>
      <c r="AE1286" s="378">
        <f>(W1286-AC1286)/(F1286+500)</f>
      </c>
      <c r="AF1286" s="378" t="s">
        <v>371</v>
      </c>
    </row>
    <row r="1287">
      <c r="A1287" s="419"/>
      <c r="B1287" s="407"/>
      <c r="C1287" s="408"/>
      <c r="D1287" s="379" t="s">
        <v>372</v>
      </c>
      <c r="E1287" s="382">
        <v>2068.4</v>
      </c>
      <c r="F1287" s="381"/>
      <c r="G1287" s="382">
        <v>22225</v>
      </c>
      <c r="H1287" s="382">
        <v>2338</v>
      </c>
      <c r="I1287" s="383">
        <f t="shared" si="162"/>
      </c>
      <c r="J1287" s="368">
        <f t="shared" si="342"/>
      </c>
      <c r="K1287" s="382">
        <v>58</v>
      </c>
      <c r="L1287" s="368">
        <f t="shared" si="581"/>
      </c>
      <c r="M1287" s="382">
        <v>2</v>
      </c>
      <c r="N1287" s="384">
        <f t="shared" si="385"/>
      </c>
      <c r="O1287" s="382">
        <v>0</v>
      </c>
      <c r="P1287" s="384">
        <f t="shared" si="1064"/>
      </c>
      <c r="Q1287" s="385"/>
      <c r="R1287" s="432"/>
      <c r="S1287" s="385"/>
      <c r="T1287" s="432"/>
      <c r="U1287" s="386"/>
      <c r="V1287" s="378"/>
      <c r="W1287" s="436"/>
      <c r="X1287" s="378"/>
      <c r="Y1287" s="385"/>
      <c r="Z1287" s="378"/>
      <c r="AA1287" s="378"/>
      <c r="AB1287" s="432"/>
      <c r="AC1287" s="432"/>
      <c r="AD1287" s="385"/>
      <c r="AE1287" s="378"/>
      <c r="AF1287" s="421" t="s">
        <v>403</v>
      </c>
    </row>
    <row r="1288">
      <c r="A1288" s="419"/>
      <c r="B1288" s="407" t="s">
        <v>414</v>
      </c>
      <c r="C1288" s="408" t="s">
        <v>420</v>
      </c>
      <c r="D1288" s="379" t="s">
        <v>370</v>
      </c>
      <c r="E1288" s="440">
        <v>28.47</v>
      </c>
      <c r="F1288" s="381">
        <f>E1288+E1289</f>
      </c>
      <c r="G1288" s="382">
        <v>457</v>
      </c>
      <c r="H1288" s="382">
        <v>98</v>
      </c>
      <c r="I1288" s="383">
        <f t="shared" si="162"/>
      </c>
      <c r="J1288" s="368">
        <f t="shared" si="342"/>
      </c>
      <c r="K1288" s="382">
        <v>1</v>
      </c>
      <c r="L1288" s="368">
        <f t="shared" si="581"/>
      </c>
      <c r="M1288" s="382">
        <v>0</v>
      </c>
      <c r="N1288" s="384">
        <f t="shared" si="385"/>
      </c>
      <c r="O1288" s="382">
        <v>0</v>
      </c>
      <c r="P1288" s="384">
        <f t="shared" si="1064"/>
      </c>
      <c r="Q1288" s="385">
        <f>(M1288+M1289)/(O1288+O1289)</f>
      </c>
      <c r="R1288" s="432">
        <v>9</v>
      </c>
      <c r="S1288" s="385">
        <f>(O1288+O1289)/(K1288+K1289)</f>
      </c>
      <c r="T1288" s="432">
        <v>3</v>
      </c>
      <c r="U1288" s="386">
        <f>F1288/T1288</f>
      </c>
      <c r="V1288" s="378">
        <f>(F1288+500)/T1288</f>
      </c>
      <c r="W1288" s="436">
        <v>4680</v>
      </c>
      <c r="X1288" s="378">
        <f>W1288/T1288</f>
      </c>
      <c r="Y1288" s="385">
        <f>T1288/R1288</f>
      </c>
      <c r="Z1288" s="378">
        <f>W1288/F1288</f>
      </c>
      <c r="AA1288" s="378">
        <f>W1288/(F1288+500)</f>
      </c>
      <c r="AB1288" s="432">
        <v>3</v>
      </c>
      <c r="AC1288" s="432">
        <v>3780</v>
      </c>
      <c r="AD1288" s="385">
        <f>AB1288/T1288</f>
      </c>
      <c r="AE1288" s="378">
        <f>(W1288-AC1288)/(F1288+500)</f>
      </c>
      <c r="AF1288" s="378" t="s">
        <v>371</v>
      </c>
    </row>
    <row r="1289">
      <c r="A1289" s="419"/>
      <c r="B1289" s="407"/>
      <c r="C1289" s="408"/>
      <c r="D1289" s="379" t="s">
        <v>372</v>
      </c>
      <c r="E1289" s="440">
        <v>3895.72</v>
      </c>
      <c r="F1289" s="381"/>
      <c r="G1289" s="382">
        <v>46465</v>
      </c>
      <c r="H1289" s="382">
        <v>3754</v>
      </c>
      <c r="I1289" s="383">
        <f t="shared" si="162"/>
      </c>
      <c r="J1289" s="368">
        <f t="shared" si="342"/>
      </c>
      <c r="K1289" s="382">
        <v>73</v>
      </c>
      <c r="L1289" s="368">
        <f t="shared" si="581"/>
      </c>
      <c r="M1289" s="382">
        <v>3</v>
      </c>
      <c r="N1289" s="384">
        <f t="shared" si="385"/>
      </c>
      <c r="O1289" s="382">
        <v>0</v>
      </c>
      <c r="P1289" s="384">
        <f t="shared" si="1064"/>
      </c>
      <c r="Q1289" s="385"/>
      <c r="R1289" s="432"/>
      <c r="S1289" s="385"/>
      <c r="T1289" s="432"/>
      <c r="U1289" s="386"/>
      <c r="V1289" s="378"/>
      <c r="W1289" s="436"/>
      <c r="X1289" s="378"/>
      <c r="Y1289" s="385"/>
      <c r="Z1289" s="378"/>
      <c r="AA1289" s="378"/>
      <c r="AB1289" s="432"/>
      <c r="AC1289" s="432"/>
      <c r="AD1289" s="385"/>
      <c r="AE1289" s="378"/>
      <c r="AF1289" s="421" t="s">
        <v>403</v>
      </c>
    </row>
    <row r="1290">
      <c r="A1290" s="419"/>
      <c r="B1290" s="407" t="s">
        <v>375</v>
      </c>
      <c r="C1290" s="408" t="s">
        <v>420</v>
      </c>
      <c r="D1290" s="379" t="s">
        <v>370</v>
      </c>
      <c r="E1290" s="382">
        <v>23.37</v>
      </c>
      <c r="F1290" s="381">
        <f>E1290+E1291</f>
      </c>
      <c r="G1290" s="382">
        <v>511</v>
      </c>
      <c r="H1290" s="382">
        <v>110</v>
      </c>
      <c r="I1290" s="383">
        <f t="shared" si="162"/>
      </c>
      <c r="J1290" s="383">
        <f t="shared" ref="J1290:J1293" si="234">I1290/H1290</f>
      </c>
      <c r="K1290" s="382">
        <v>0</v>
      </c>
      <c r="L1290" s="368">
        <f t="shared" si="581"/>
      </c>
      <c r="M1290" s="382">
        <v>0</v>
      </c>
      <c r="N1290" s="384">
        <f t="shared" si="385"/>
      </c>
      <c r="O1290" s="382">
        <v>0</v>
      </c>
      <c r="P1290" s="384">
        <f t="shared" si="1064"/>
      </c>
      <c r="Q1290" s="385">
        <f>(M1290+M1291)/(O1290+O1291)</f>
      </c>
      <c r="R1290" s="432">
        <v>20</v>
      </c>
      <c r="S1290" s="385">
        <f>(O1290+O1291)/(K1290+K1291)</f>
      </c>
      <c r="T1290" s="432">
        <v>7</v>
      </c>
      <c r="U1290" s="386">
        <f>F1290/T1290</f>
      </c>
      <c r="V1290" s="378">
        <f>(F1290+500)/T1290</f>
      </c>
      <c r="W1290" s="436">
        <v>7675.200000000001</v>
      </c>
      <c r="X1290" s="378">
        <f>W1290/T1290</f>
      </c>
      <c r="Y1290" s="385">
        <f>T1290/R1290</f>
      </c>
      <c r="Z1290" s="378">
        <f>W1290/F1290</f>
      </c>
      <c r="AA1290" s="378">
        <f>W1290/(F1290+500)</f>
      </c>
      <c r="AB1290" s="432">
        <v>3</v>
      </c>
      <c r="AC1290" s="432">
        <v>5868</v>
      </c>
      <c r="AD1290" s="385">
        <f>AB1290/T1290</f>
      </c>
      <c r="AE1290" s="378">
        <f>(W1290-AC1290)/(F1290+500)</f>
      </c>
      <c r="AF1290" s="378" t="s">
        <v>371</v>
      </c>
    </row>
    <row r="1291">
      <c r="A1291" s="419"/>
      <c r="B1291" s="407"/>
      <c r="C1291" s="408"/>
      <c r="D1291" s="379" t="s">
        <v>372</v>
      </c>
      <c r="E1291" s="382">
        <v>4506.76</v>
      </c>
      <c r="F1291" s="381"/>
      <c r="G1291" s="382">
        <v>58968</v>
      </c>
      <c r="H1291" s="382">
        <v>3961</v>
      </c>
      <c r="I1291" s="383">
        <f t="shared" si="162"/>
      </c>
      <c r="J1291" s="383">
        <f t="shared" si="234"/>
      </c>
      <c r="K1291" s="382">
        <v>118</v>
      </c>
      <c r="L1291" s="368">
        <f t="shared" si="581"/>
      </c>
      <c r="M1291" s="382">
        <v>8</v>
      </c>
      <c r="N1291" s="384">
        <f t="shared" si="385"/>
      </c>
      <c r="O1291" s="382">
        <v>0</v>
      </c>
      <c r="P1291" s="384">
        <f t="shared" si="1064"/>
      </c>
      <c r="Q1291" s="385"/>
      <c r="R1291" s="432"/>
      <c r="S1291" s="385"/>
      <c r="T1291" s="432"/>
      <c r="U1291" s="386"/>
      <c r="V1291" s="378"/>
      <c r="W1291" s="436"/>
      <c r="X1291" s="378"/>
      <c r="Y1291" s="385"/>
      <c r="Z1291" s="378"/>
      <c r="AA1291" s="378"/>
      <c r="AB1291" s="432"/>
      <c r="AC1291" s="432"/>
      <c r="AD1291" s="385"/>
      <c r="AE1291" s="378"/>
      <c r="AF1291" s="421" t="s">
        <v>403</v>
      </c>
    </row>
    <row r="1292">
      <c r="A1292" s="419"/>
      <c r="B1292" s="407" t="s">
        <v>376</v>
      </c>
      <c r="C1292" s="408" t="s">
        <v>420</v>
      </c>
      <c r="D1292" s="379" t="s">
        <v>370</v>
      </c>
      <c r="E1292" s="382">
        <v>79.27</v>
      </c>
      <c r="F1292" s="381">
        <f>E1292+E1293</f>
      </c>
      <c r="G1292" s="382">
        <v>721</v>
      </c>
      <c r="H1292" s="382">
        <v>66</v>
      </c>
      <c r="I1292" s="383">
        <f t="shared" si="162"/>
      </c>
      <c r="J1292" s="383">
        <f t="shared" si="234"/>
      </c>
      <c r="K1292" s="382">
        <v>2</v>
      </c>
      <c r="L1292" s="368">
        <f t="shared" si="581"/>
      </c>
      <c r="M1292" s="382">
        <v>0</v>
      </c>
      <c r="N1292" s="384">
        <f t="shared" si="385"/>
      </c>
      <c r="O1292" s="382">
        <v>0</v>
      </c>
      <c r="P1292" s="384">
        <f t="shared" si="1064"/>
      </c>
      <c r="Q1292" s="385">
        <f>(M1292+M1293)/(O1292+O1293)</f>
      </c>
      <c r="R1292" s="432">
        <v>11</v>
      </c>
      <c r="S1292" s="385">
        <f>(O1292+O1293)/(K1292+K1293)</f>
      </c>
      <c r="T1292" s="432">
        <v>5</v>
      </c>
      <c r="U1292" s="386">
        <f>F1292/T1292</f>
      </c>
      <c r="V1292" s="378">
        <f>(F1292+500)/T1292</f>
      </c>
      <c r="W1292" s="436">
        <v>7656</v>
      </c>
      <c r="X1292" s="378">
        <f>W1292/T1292</f>
      </c>
      <c r="Y1292" s="385">
        <f>T1292/R1292</f>
      </c>
      <c r="Z1292" s="378">
        <f>W1292/F1292</f>
      </c>
      <c r="AA1292" s="378">
        <f>W1292/(F1292+500)</f>
      </c>
      <c r="AB1292" s="432">
        <v>0</v>
      </c>
      <c r="AC1292" s="432">
        <v>0</v>
      </c>
      <c r="AD1292" s="385">
        <f>AB1292/T1292</f>
      </c>
      <c r="AE1292" s="378">
        <f>(W1292-AC1292)/(F1292+500)</f>
      </c>
      <c r="AF1292" s="378" t="s">
        <v>371</v>
      </c>
    </row>
    <row r="1293">
      <c r="A1293" s="419"/>
      <c r="B1293" s="407"/>
      <c r="C1293" s="408"/>
      <c r="D1293" s="379" t="s">
        <v>372</v>
      </c>
      <c r="E1293" s="382">
        <v>2831.54</v>
      </c>
      <c r="F1293" s="381"/>
      <c r="G1293" s="382">
        <v>32216</v>
      </c>
      <c r="H1293" s="382">
        <v>1470</v>
      </c>
      <c r="I1293" s="383">
        <f t="shared" si="162"/>
      </c>
      <c r="J1293" s="383">
        <f t="shared" si="234"/>
      </c>
      <c r="K1293" s="382">
        <v>59</v>
      </c>
      <c r="L1293" s="368">
        <f t="shared" si="581"/>
      </c>
      <c r="M1293" s="382">
        <v>3</v>
      </c>
      <c r="N1293" s="384">
        <f t="shared" si="385"/>
      </c>
      <c r="O1293" s="382">
        <v>0</v>
      </c>
      <c r="P1293" s="384">
        <f t="shared" si="1064"/>
      </c>
      <c r="Q1293" s="385"/>
      <c r="R1293" s="432"/>
      <c r="S1293" s="385"/>
      <c r="T1293" s="432"/>
      <c r="U1293" s="386"/>
      <c r="V1293" s="378"/>
      <c r="W1293" s="436"/>
      <c r="X1293" s="378"/>
      <c r="Y1293" s="385"/>
      <c r="Z1293" s="378"/>
      <c r="AA1293" s="378"/>
      <c r="AB1293" s="432"/>
      <c r="AC1293" s="432"/>
      <c r="AD1293" s="385"/>
      <c r="AE1293" s="378"/>
      <c r="AF1293" s="421" t="s">
        <v>403</v>
      </c>
    </row>
    <row r="1294">
      <c r="A1294" s="419"/>
      <c r="B1294" s="407" t="s">
        <v>377</v>
      </c>
      <c r="C1294" s="408" t="s">
        <v>420</v>
      </c>
      <c r="D1294" s="379" t="s">
        <v>370</v>
      </c>
      <c r="E1294" s="440">
        <v>71.38</v>
      </c>
      <c r="F1294" s="409">
        <f>E1294+E1295</f>
      </c>
      <c r="G1294" s="382">
        <v>773</v>
      </c>
      <c r="H1294" s="382">
        <v>59</v>
      </c>
      <c r="I1294" s="383">
        <f t="shared" si="162"/>
      </c>
      <c r="J1294" s="368">
        <f t="shared" ref="J1294:J1298" si="343">(E1294/G1294)*1000</f>
      </c>
      <c r="K1294" s="382">
        <v>3</v>
      </c>
      <c r="L1294" s="368">
        <f t="shared" si="581"/>
      </c>
      <c r="M1294" s="382">
        <v>0</v>
      </c>
      <c r="N1294" s="384">
        <f t="shared" si="385"/>
      </c>
      <c r="O1294" s="382">
        <v>0</v>
      </c>
      <c r="P1294" s="384">
        <f t="shared" si="1064"/>
      </c>
      <c r="Q1294" s="385">
        <f>(M1294+M1295)/(O1294+O1295)</f>
      </c>
      <c r="R1294" s="432">
        <v>14</v>
      </c>
      <c r="S1294" s="385">
        <f>(O1294+O1295)/(K1294+K1295)</f>
      </c>
      <c r="T1294" s="432">
        <v>9</v>
      </c>
      <c r="U1294" s="386">
        <f>F1294/T1294</f>
      </c>
      <c r="V1294" s="378">
        <f>(F1294+500)/T1294</f>
      </c>
      <c r="W1294" s="432">
        <v>9072</v>
      </c>
      <c r="X1294" s="378">
        <f>W1294/T1294</f>
      </c>
      <c r="Y1294" s="385">
        <f>T1294/R1294</f>
      </c>
      <c r="Z1294" s="378">
        <f>W1294/F1294</f>
      </c>
      <c r="AA1294" s="378">
        <f>W1294/(F1294+500)</f>
      </c>
      <c r="AB1294" s="432">
        <v>2</v>
      </c>
      <c r="AC1294" s="432">
        <v>1920</v>
      </c>
      <c r="AD1294" s="385">
        <f>AB1294/T1294</f>
      </c>
      <c r="AE1294" s="378">
        <f>(W1294-AC1294)/(F1294+500)</f>
      </c>
      <c r="AF1294" s="378" t="s">
        <v>371</v>
      </c>
    </row>
    <row r="1295">
      <c r="A1295" s="419"/>
      <c r="B1295" s="407"/>
      <c r="C1295" s="408"/>
      <c r="D1295" s="379" t="s">
        <v>372</v>
      </c>
      <c r="E1295" s="440">
        <v>3178.47</v>
      </c>
      <c r="F1295" s="409"/>
      <c r="G1295" s="382">
        <v>30271</v>
      </c>
      <c r="H1295" s="423">
        <v>1133</v>
      </c>
      <c r="I1295" s="383">
        <f t="shared" si="162"/>
      </c>
      <c r="J1295" s="368">
        <f t="shared" si="343"/>
      </c>
      <c r="K1295" s="382">
        <v>66</v>
      </c>
      <c r="L1295" s="368">
        <f t="shared" si="581"/>
      </c>
      <c r="M1295" s="382">
        <v>8</v>
      </c>
      <c r="N1295" s="384">
        <f t="shared" si="385"/>
      </c>
      <c r="O1295" s="382">
        <v>0</v>
      </c>
      <c r="P1295" s="384">
        <f t="shared" si="1064"/>
      </c>
      <c r="Q1295" s="385"/>
      <c r="R1295" s="432"/>
      <c r="S1295" s="385"/>
      <c r="T1295" s="432"/>
      <c r="U1295" s="386"/>
      <c r="V1295" s="378"/>
      <c r="W1295" s="432"/>
      <c r="X1295" s="378"/>
      <c r="Y1295" s="385"/>
      <c r="Z1295" s="378"/>
      <c r="AA1295" s="378"/>
      <c r="AB1295" s="432"/>
      <c r="AC1295" s="432"/>
      <c r="AD1295" s="385"/>
      <c r="AE1295" s="378"/>
      <c r="AF1295" s="421" t="s">
        <v>403</v>
      </c>
    </row>
    <row r="1296">
      <c r="A1296" s="419"/>
      <c r="B1296" s="370" t="s">
        <v>378</v>
      </c>
      <c r="C1296" s="370"/>
      <c r="D1296" s="370"/>
      <c r="E1296" s="366">
        <f>SUM(E1286:E1295)</f>
      </c>
      <c r="F1296" s="366">
        <f>SUM(F1286:F1295)</f>
      </c>
      <c r="G1296" s="366">
        <f>SUM(G1286:G1295)</f>
      </c>
      <c r="H1296" s="366">
        <f>SUM(H1286:H1295)</f>
      </c>
      <c r="I1296" s="371">
        <f t="shared" si="162"/>
      </c>
      <c r="J1296" s="367">
        <f t="shared" si="343"/>
      </c>
      <c r="K1296" s="366">
        <f>SUM(K1286:K1295)</f>
      </c>
      <c r="L1296" s="367">
        <f t="shared" si="581"/>
      </c>
      <c r="M1296" s="366">
        <f>SUM(M1286:M1295)</f>
      </c>
      <c r="N1296" s="372">
        <f t="shared" si="385"/>
      </c>
      <c r="O1296" s="366">
        <f>SUM(O1286:O1295)</f>
      </c>
      <c r="P1296" s="372">
        <f t="shared" si="1064"/>
      </c>
      <c r="Q1296" s="373">
        <f>M1296/O1296</f>
      </c>
      <c r="R1296" s="366">
        <f>SUM(R1286:R1295)</f>
      </c>
      <c r="S1296" s="373">
        <f>(O1296+O1296)/(K1296+K1296)</f>
      </c>
      <c r="T1296" s="366">
        <f>SUM(T1286:T1295)</f>
      </c>
      <c r="U1296" s="374">
        <f t="shared" ref="U1296:U1297" si="122">F1296/T1296</f>
      </c>
      <c r="V1296" s="375">
        <f>(F1296+5*500)/T1296</f>
      </c>
      <c r="W1296" s="367">
        <f>SUM(W1286:W1295)</f>
      </c>
      <c r="X1296" s="376">
        <f t="shared" ref="X1296:X1297" si="756">W1296/T1296</f>
      </c>
      <c r="Y1296" s="373">
        <f t="shared" ref="Y1296:Y1297" si="890">T1296/R1296</f>
      </c>
      <c r="Z1296" s="375">
        <f t="shared" ref="Z1296:Z1297" si="1024">W1296/F1296</f>
      </c>
      <c r="AA1296" s="375">
        <f>W1296/(F1296+COUNT(W1286:W1295)*500)</f>
      </c>
      <c r="AB1296" s="366">
        <f>SUM(AB1286:AB1295)</f>
      </c>
      <c r="AC1296" s="366">
        <f>SUM(AC1286:AC1295)</f>
      </c>
      <c r="AD1296" s="373">
        <f t="shared" ref="AD1296:AD1297" si="541">AB1296/T1296</f>
      </c>
      <c r="AE1296" s="377">
        <f>(W1296-AC1296)/(F1296+COUNT(W1286:W1295)*500)</f>
      </c>
      <c r="AF1296" s="378"/>
    </row>
    <row r="1297">
      <c r="A1297" s="419"/>
      <c r="B1297" s="407" t="s">
        <v>379</v>
      </c>
      <c r="C1297" s="420" t="s">
        <v>396</v>
      </c>
      <c r="D1297" s="379" t="s">
        <v>370</v>
      </c>
      <c r="E1297" s="440">
        <v>87.88</v>
      </c>
      <c r="F1297" s="409">
        <f>E1297+E1298</f>
      </c>
      <c r="G1297" s="382">
        <v>645</v>
      </c>
      <c r="H1297" s="382">
        <v>46</v>
      </c>
      <c r="I1297" s="383">
        <f t="shared" si="162"/>
      </c>
      <c r="J1297" s="368">
        <f t="shared" si="343"/>
      </c>
      <c r="K1297" s="382">
        <v>1</v>
      </c>
      <c r="L1297" s="368">
        <f t="shared" si="581"/>
      </c>
      <c r="M1297" s="382">
        <v>0</v>
      </c>
      <c r="N1297" s="384">
        <f t="shared" si="385"/>
      </c>
      <c r="O1297" s="382">
        <v>0</v>
      </c>
      <c r="P1297" s="384">
        <f t="shared" si="1064"/>
      </c>
      <c r="Q1297" s="385">
        <f>(M1297+M1298)/(O1297+O1298)</f>
      </c>
      <c r="R1297" s="432">
        <v>16</v>
      </c>
      <c r="S1297" s="385">
        <f>(O1297+O1298)/(K1297+K1298)</f>
      </c>
      <c r="T1297" s="432">
        <v>5</v>
      </c>
      <c r="U1297" s="386">
        <f t="shared" si="122"/>
      </c>
      <c r="V1297" s="378">
        <f>(F1297+500)/T1297</f>
      </c>
      <c r="W1297" s="436">
        <v>8042.399999999998</v>
      </c>
      <c r="X1297" s="378">
        <f t="shared" si="756"/>
      </c>
      <c r="Y1297" s="385">
        <f t="shared" si="890"/>
      </c>
      <c r="Z1297" s="378">
        <f t="shared" si="1024"/>
      </c>
      <c r="AA1297" s="378">
        <f>W1297/(F1297+500)</f>
      </c>
      <c r="AB1297" s="432">
        <v>3</v>
      </c>
      <c r="AC1297" s="432">
        <v>3758.4</v>
      </c>
      <c r="AD1297" s="385">
        <f t="shared" si="541"/>
      </c>
      <c r="AE1297" s="378">
        <f>(W1297-AC1297)/(F1297+500)</f>
      </c>
      <c r="AF1297" s="378" t="s">
        <v>371</v>
      </c>
    </row>
    <row r="1298">
      <c r="A1298" s="419"/>
      <c r="B1298" s="407"/>
      <c r="C1298" s="420"/>
      <c r="D1298" s="379" t="s">
        <v>372</v>
      </c>
      <c r="E1298" s="440">
        <v>4155.24</v>
      </c>
      <c r="F1298" s="409"/>
      <c r="G1298" s="382">
        <v>39018</v>
      </c>
      <c r="H1298" s="423">
        <v>1571</v>
      </c>
      <c r="I1298" s="383">
        <f t="shared" si="162"/>
      </c>
      <c r="J1298" s="368">
        <f t="shared" si="343"/>
      </c>
      <c r="K1298" s="382">
        <v>88</v>
      </c>
      <c r="L1298" s="368">
        <f t="shared" si="581"/>
      </c>
      <c r="M1298" s="382">
        <v>6</v>
      </c>
      <c r="N1298" s="384">
        <f t="shared" si="385"/>
      </c>
      <c r="O1298" s="382">
        <v>0</v>
      </c>
      <c r="P1298" s="384">
        <f t="shared" si="1064"/>
      </c>
      <c r="Q1298" s="385"/>
      <c r="R1298" s="432"/>
      <c r="S1298" s="385"/>
      <c r="T1298" s="432"/>
      <c r="U1298" s="386"/>
      <c r="V1298" s="378"/>
      <c r="W1298" s="436"/>
      <c r="X1298" s="378"/>
      <c r="Y1298" s="385"/>
      <c r="Z1298" s="378"/>
      <c r="AA1298" s="378"/>
      <c r="AB1298" s="432"/>
      <c r="AC1298" s="432"/>
      <c r="AD1298" s="385"/>
      <c r="AE1298" s="378"/>
      <c r="AF1298" s="421" t="s">
        <v>403</v>
      </c>
    </row>
    <row r="1299">
      <c r="A1299" s="419"/>
      <c r="B1299" s="407" t="s">
        <v>381</v>
      </c>
      <c r="C1299" s="420" t="s">
        <v>396</v>
      </c>
      <c r="D1299" s="379" t="s">
        <v>370</v>
      </c>
      <c r="E1299" s="382">
        <v>174.02</v>
      </c>
      <c r="F1299" s="381">
        <f>E1299+E1300</f>
      </c>
      <c r="G1299" s="382">
        <v>1322</v>
      </c>
      <c r="H1299" s="382">
        <v>83</v>
      </c>
      <c r="I1299" s="383">
        <f t="shared" si="162"/>
      </c>
      <c r="J1299" s="383">
        <f t="shared" ref="J1299:J1300" si="235">I1299/H1299</f>
      </c>
      <c r="K1299" s="382">
        <v>4</v>
      </c>
      <c r="L1299" s="368">
        <f t="shared" si="581"/>
      </c>
      <c r="M1299" s="382">
        <v>0</v>
      </c>
      <c r="N1299" s="384">
        <f t="shared" si="385"/>
      </c>
      <c r="O1299" s="382">
        <v>0</v>
      </c>
      <c r="P1299" s="384">
        <f t="shared" si="1064"/>
      </c>
      <c r="Q1299" s="385">
        <f>(M1299+M1300)/(O1299+O1300)</f>
      </c>
      <c r="R1299" s="432">
        <v>18</v>
      </c>
      <c r="S1299" s="385">
        <f>(O1299+O1300)/(K1299+K1300)</f>
      </c>
      <c r="T1299" s="432">
        <v>6</v>
      </c>
      <c r="U1299" s="386">
        <f>F1299/T1299</f>
      </c>
      <c r="V1299" s="378">
        <f>(F1299+500)/T1299</f>
      </c>
      <c r="W1299" s="436">
        <v>7270.800000000003</v>
      </c>
      <c r="X1299" s="378">
        <f>W1299/T1299</f>
      </c>
      <c r="Y1299" s="385">
        <f>T1299/R1299</f>
      </c>
      <c r="Z1299" s="378">
        <f>W1299/F1299</f>
      </c>
      <c r="AA1299" s="378">
        <f>W1299/(F1299+500)</f>
      </c>
      <c r="AB1299" s="432">
        <v>1</v>
      </c>
      <c r="AC1299" s="432">
        <v>360</v>
      </c>
      <c r="AD1299" s="385">
        <f>AB1299/T1299</f>
      </c>
      <c r="AE1299" s="378">
        <f>(W1299-AC1299)/(F1299+500)</f>
      </c>
      <c r="AF1299" s="378" t="s">
        <v>371</v>
      </c>
    </row>
    <row r="1300">
      <c r="A1300" s="419"/>
      <c r="B1300" s="407"/>
      <c r="C1300" s="420"/>
      <c r="D1300" s="379" t="s">
        <v>372</v>
      </c>
      <c r="E1300" s="382">
        <v>4621.85</v>
      </c>
      <c r="F1300" s="381"/>
      <c r="G1300" s="382">
        <v>46310</v>
      </c>
      <c r="H1300" s="382">
        <v>1798</v>
      </c>
      <c r="I1300" s="383">
        <f t="shared" si="162"/>
      </c>
      <c r="J1300" s="383">
        <f t="shared" si="235"/>
      </c>
      <c r="K1300" s="382">
        <v>99</v>
      </c>
      <c r="L1300" s="368">
        <f t="shared" si="581"/>
      </c>
      <c r="M1300" s="382">
        <v>3</v>
      </c>
      <c r="N1300" s="384">
        <f t="shared" si="385"/>
      </c>
      <c r="O1300" s="382">
        <v>0</v>
      </c>
      <c r="P1300" s="384">
        <f t="shared" si="1064"/>
      </c>
      <c r="Q1300" s="385"/>
      <c r="R1300" s="432"/>
      <c r="S1300" s="385"/>
      <c r="T1300" s="432"/>
      <c r="U1300" s="386"/>
      <c r="V1300" s="378"/>
      <c r="W1300" s="436"/>
      <c r="X1300" s="378"/>
      <c r="Y1300" s="385"/>
      <c r="Z1300" s="378"/>
      <c r="AA1300" s="378"/>
      <c r="AB1300" s="432"/>
      <c r="AC1300" s="432"/>
      <c r="AD1300" s="385"/>
      <c r="AE1300" s="378"/>
      <c r="AF1300" s="421" t="s">
        <v>403</v>
      </c>
    </row>
    <row r="1301">
      <c r="A1301" s="419"/>
      <c r="B1301" s="407" t="s">
        <v>382</v>
      </c>
      <c r="C1301" s="420" t="s">
        <v>396</v>
      </c>
      <c r="D1301" s="379" t="s">
        <v>370</v>
      </c>
      <c r="E1301" s="382">
        <v>177.12</v>
      </c>
      <c r="F1301" s="381">
        <f>E1301+E1302</f>
      </c>
      <c r="G1301" s="382">
        <v>1478</v>
      </c>
      <c r="H1301" s="382">
        <v>72</v>
      </c>
      <c r="I1301" s="383">
        <f t="shared" si="162"/>
      </c>
      <c r="J1301" s="368">
        <f t="shared" ref="J1301:J1309" si="344">(E1301/G1301)*1000</f>
      </c>
      <c r="K1301" s="382">
        <v>3</v>
      </c>
      <c r="L1301" s="368">
        <f t="shared" si="581"/>
      </c>
      <c r="M1301" s="382">
        <v>1</v>
      </c>
      <c r="N1301" s="384">
        <f t="shared" si="385"/>
      </c>
      <c r="O1301" s="382">
        <v>0</v>
      </c>
      <c r="P1301" s="384">
        <f t="shared" si="1064"/>
      </c>
      <c r="Q1301" s="385">
        <f>(M1301+M1302)/(O1301+O1302)</f>
      </c>
      <c r="R1301" s="432">
        <v>5</v>
      </c>
      <c r="S1301" s="385">
        <f>(O1301+O1302)/(K1301+K1302)</f>
      </c>
      <c r="T1301" s="432">
        <v>1</v>
      </c>
      <c r="U1301" s="386">
        <f>F1301/T1301</f>
      </c>
      <c r="V1301" s="378">
        <f>(F1301+500)/T1301</f>
      </c>
      <c r="W1301" s="436">
        <v>1344</v>
      </c>
      <c r="X1301" s="378">
        <f>W1301/T1301</f>
      </c>
      <c r="Y1301" s="385">
        <f>T1301/R1301</f>
      </c>
      <c r="Z1301" s="378">
        <f>W1301/F1301</f>
      </c>
      <c r="AA1301" s="378">
        <f>W1301/(F1301+500)</f>
      </c>
      <c r="AB1301" s="432">
        <v>0</v>
      </c>
      <c r="AC1301" s="432">
        <v>0</v>
      </c>
      <c r="AD1301" s="385">
        <f>AB1301/T1301</f>
      </c>
      <c r="AE1301" s="378">
        <f>(W1301-AC1301)/(F1301+500)</f>
      </c>
      <c r="AF1301" s="378" t="s">
        <v>371</v>
      </c>
    </row>
    <row r="1302">
      <c r="A1302" s="419"/>
      <c r="B1302" s="407"/>
      <c r="C1302" s="420"/>
      <c r="D1302" s="379" t="s">
        <v>372</v>
      </c>
      <c r="E1302" s="382">
        <v>2719.7</v>
      </c>
      <c r="F1302" s="381"/>
      <c r="G1302" s="382">
        <v>27148</v>
      </c>
      <c r="H1302" s="382">
        <v>832</v>
      </c>
      <c r="I1302" s="383">
        <f t="shared" si="162"/>
      </c>
      <c r="J1302" s="368">
        <f t="shared" si="344"/>
      </c>
      <c r="K1302" s="382">
        <v>61</v>
      </c>
      <c r="L1302" s="368">
        <f t="shared" si="581"/>
      </c>
      <c r="M1302" s="382">
        <v>0</v>
      </c>
      <c r="N1302" s="384">
        <f t="shared" si="385"/>
      </c>
      <c r="O1302" s="382">
        <v>0</v>
      </c>
      <c r="P1302" s="384">
        <f t="shared" si="1064"/>
      </c>
      <c r="Q1302" s="385"/>
      <c r="R1302" s="432"/>
      <c r="S1302" s="385"/>
      <c r="T1302" s="432"/>
      <c r="U1302" s="386"/>
      <c r="V1302" s="378"/>
      <c r="W1302" s="436"/>
      <c r="X1302" s="378"/>
      <c r="Y1302" s="385"/>
      <c r="Z1302" s="378"/>
      <c r="AA1302" s="378"/>
      <c r="AB1302" s="432"/>
      <c r="AC1302" s="432"/>
      <c r="AD1302" s="385"/>
      <c r="AE1302" s="378"/>
      <c r="AF1302" s="421" t="s">
        <v>403</v>
      </c>
    </row>
    <row r="1303">
      <c r="A1303" s="419"/>
      <c r="B1303" s="407" t="s">
        <v>383</v>
      </c>
      <c r="C1303" s="420" t="s">
        <v>396</v>
      </c>
      <c r="D1303" s="379" t="s">
        <v>370</v>
      </c>
      <c r="E1303" s="382">
        <v>211.14</v>
      </c>
      <c r="F1303" s="381">
        <f>E1303+E1304</f>
      </c>
      <c r="G1303" s="382">
        <v>1169</v>
      </c>
      <c r="H1303" s="382">
        <v>63</v>
      </c>
      <c r="I1303" s="383">
        <f t="shared" si="162"/>
      </c>
      <c r="J1303" s="368">
        <f t="shared" si="344"/>
      </c>
      <c r="K1303" s="382">
        <v>4</v>
      </c>
      <c r="L1303" s="368">
        <f t="shared" si="581"/>
      </c>
      <c r="M1303" s="382">
        <v>0</v>
      </c>
      <c r="N1303" s="384">
        <f t="shared" si="385"/>
      </c>
      <c r="O1303" s="382">
        <v>0</v>
      </c>
      <c r="P1303" s="384">
        <f t="shared" si="1064"/>
      </c>
      <c r="Q1303" s="385">
        <f>(M1303+M1304)/(O1303+O1304)</f>
      </c>
      <c r="R1303" s="432">
        <v>6</v>
      </c>
      <c r="S1303" s="385">
        <f>(O1303+O1304)/(K1303+K1304)</f>
      </c>
      <c r="T1303" s="432">
        <v>0</v>
      </c>
      <c r="U1303" s="386">
        <f>F1303/T1303</f>
      </c>
      <c r="V1303" s="378">
        <f>(F1303+500)/T1303</f>
      </c>
      <c r="W1303" s="436">
        <v>0</v>
      </c>
      <c r="X1303" s="378">
        <f>W1303/T1303</f>
      </c>
      <c r="Y1303" s="385">
        <f>T1303/R1303</f>
      </c>
      <c r="Z1303" s="378">
        <f>W1303/F1303</f>
      </c>
      <c r="AA1303" s="378">
        <f>W1303/(F1303+500)</f>
      </c>
      <c r="AB1303" s="432">
        <v>0</v>
      </c>
      <c r="AC1303" s="432">
        <v>0</v>
      </c>
      <c r="AD1303" s="385">
        <f>AB1303/T1303</f>
      </c>
      <c r="AE1303" s="378">
        <f>(W1303-AC1303)/(F1303+500)</f>
      </c>
      <c r="AF1303" s="378" t="s">
        <v>371</v>
      </c>
    </row>
    <row r="1304">
      <c r="A1304" s="419"/>
      <c r="B1304" s="407"/>
      <c r="C1304" s="420"/>
      <c r="D1304" s="379" t="s">
        <v>372</v>
      </c>
      <c r="E1304" s="382">
        <v>2140.97</v>
      </c>
      <c r="F1304" s="381"/>
      <c r="G1304" s="382">
        <v>26903</v>
      </c>
      <c r="H1304" s="382">
        <v>644</v>
      </c>
      <c r="I1304" s="383">
        <f t="shared" si="162"/>
      </c>
      <c r="J1304" s="368">
        <f t="shared" si="344"/>
      </c>
      <c r="K1304" s="382">
        <v>50</v>
      </c>
      <c r="L1304" s="368">
        <f t="shared" si="581"/>
      </c>
      <c r="M1304" s="382">
        <v>0</v>
      </c>
      <c r="N1304" s="384">
        <f t="shared" si="385"/>
      </c>
      <c r="O1304" s="382">
        <v>0</v>
      </c>
      <c r="P1304" s="384">
        <f t="shared" si="1064"/>
      </c>
      <c r="Q1304" s="385"/>
      <c r="R1304" s="432"/>
      <c r="S1304" s="385"/>
      <c r="T1304" s="432"/>
      <c r="U1304" s="386"/>
      <c r="V1304" s="378"/>
      <c r="W1304" s="436"/>
      <c r="X1304" s="378"/>
      <c r="Y1304" s="385"/>
      <c r="Z1304" s="378"/>
      <c r="AA1304" s="378"/>
      <c r="AB1304" s="432"/>
      <c r="AC1304" s="432"/>
      <c r="AD1304" s="385"/>
      <c r="AE1304" s="378"/>
      <c r="AF1304" s="421" t="s">
        <v>403</v>
      </c>
    </row>
    <row r="1305">
      <c r="A1305" s="419"/>
      <c r="B1305" s="407" t="s">
        <v>385</v>
      </c>
      <c r="C1305" s="420" t="s">
        <v>396</v>
      </c>
      <c r="D1305" s="379" t="s">
        <v>370</v>
      </c>
      <c r="E1305" s="382">
        <v>105.06</v>
      </c>
      <c r="F1305" s="381">
        <f>E1305+E1306</f>
      </c>
      <c r="G1305" s="382">
        <v>979</v>
      </c>
      <c r="H1305" s="382">
        <v>48</v>
      </c>
      <c r="I1305" s="383">
        <f t="shared" si="162"/>
      </c>
      <c r="J1305" s="368">
        <f t="shared" si="344"/>
      </c>
      <c r="K1305" s="382">
        <v>3</v>
      </c>
      <c r="L1305" s="368">
        <f t="shared" si="581"/>
      </c>
      <c r="M1305" s="382">
        <v>0</v>
      </c>
      <c r="N1305" s="384">
        <f t="shared" si="385"/>
      </c>
      <c r="O1305" s="382">
        <v>0</v>
      </c>
      <c r="P1305" s="384">
        <f t="shared" si="1064"/>
      </c>
      <c r="Q1305" s="385">
        <f>(M1305+M1306)/(O1305+O1306)</f>
      </c>
      <c r="R1305" s="432">
        <v>7</v>
      </c>
      <c r="S1305" s="385">
        <f>(O1305+O1306)/(K1305+K1306)</f>
      </c>
      <c r="T1305" s="432">
        <v>2</v>
      </c>
      <c r="U1305" s="386">
        <f>F1305/T1305</f>
      </c>
      <c r="V1305" s="378">
        <f>(F1305+500)/T1305</f>
      </c>
      <c r="W1305" s="436">
        <v>4284</v>
      </c>
      <c r="X1305" s="378">
        <f>W1305/T1305</f>
      </c>
      <c r="Y1305" s="385">
        <f>T1305/R1305</f>
      </c>
      <c r="Z1305" s="378">
        <f>W1305/F1305</f>
      </c>
      <c r="AA1305" s="378">
        <f>W1305/(F1305+500)</f>
      </c>
      <c r="AB1305" s="432">
        <v>1</v>
      </c>
      <c r="AC1305" s="432">
        <v>1692</v>
      </c>
      <c r="AD1305" s="385">
        <f>AB1305/T1305</f>
      </c>
      <c r="AE1305" s="378">
        <f>(W1305-AC1305)/(F1305+500)</f>
      </c>
      <c r="AF1305" s="378" t="s">
        <v>371</v>
      </c>
    </row>
    <row r="1306">
      <c r="A1306" s="419"/>
      <c r="B1306" s="407"/>
      <c r="C1306" s="420"/>
      <c r="D1306" s="379" t="s">
        <v>372</v>
      </c>
      <c r="E1306" s="382">
        <v>2101.79</v>
      </c>
      <c r="F1306" s="381"/>
      <c r="G1306" s="382">
        <v>26473</v>
      </c>
      <c r="H1306" s="382">
        <v>597</v>
      </c>
      <c r="I1306" s="383">
        <f t="shared" si="162"/>
      </c>
      <c r="J1306" s="368">
        <f t="shared" si="344"/>
      </c>
      <c r="K1306" s="382">
        <v>40</v>
      </c>
      <c r="L1306" s="368">
        <f t="shared" si="581"/>
      </c>
      <c r="M1306" s="382">
        <v>2</v>
      </c>
      <c r="N1306" s="384">
        <f t="shared" si="385"/>
      </c>
      <c r="O1306" s="382">
        <v>0</v>
      </c>
      <c r="P1306" s="384">
        <f t="shared" si="1064"/>
      </c>
      <c r="Q1306" s="385"/>
      <c r="R1306" s="432"/>
      <c r="S1306" s="385"/>
      <c r="T1306" s="432"/>
      <c r="U1306" s="386"/>
      <c r="V1306" s="378"/>
      <c r="W1306" s="436"/>
      <c r="X1306" s="378"/>
      <c r="Y1306" s="385"/>
      <c r="Z1306" s="378"/>
      <c r="AA1306" s="378"/>
      <c r="AB1306" s="432"/>
      <c r="AC1306" s="432"/>
      <c r="AD1306" s="385"/>
      <c r="AE1306" s="378"/>
      <c r="AF1306" s="421" t="s">
        <v>403</v>
      </c>
    </row>
    <row r="1307">
      <c r="A1307" s="419"/>
      <c r="B1307" s="370" t="s">
        <v>378</v>
      </c>
      <c r="C1307" s="370"/>
      <c r="D1307" s="370"/>
      <c r="E1307" s="366">
        <f>SUM(E1297:E1306)</f>
      </c>
      <c r="F1307" s="366">
        <f>SUM(F1297:F1306)</f>
      </c>
      <c r="G1307" s="366">
        <f>SUM(G1297:G1306)</f>
      </c>
      <c r="H1307" s="366">
        <f>SUM(H1297:H1306)</f>
      </c>
      <c r="I1307" s="371">
        <f t="shared" si="162"/>
      </c>
      <c r="J1307" s="367">
        <f t="shared" si="344"/>
      </c>
      <c r="K1307" s="366">
        <f>SUM(K1297:K1306)</f>
      </c>
      <c r="L1307" s="367">
        <f t="shared" si="581"/>
      </c>
      <c r="M1307" s="366">
        <f>SUM(M1297:M1306)</f>
      </c>
      <c r="N1307" s="372">
        <f t="shared" si="385"/>
      </c>
      <c r="O1307" s="366">
        <f>SUM(O1297:O1306)</f>
      </c>
      <c r="P1307" s="372">
        <f t="shared" si="1064"/>
      </c>
      <c r="Q1307" s="373">
        <f>M1307/O1307</f>
      </c>
      <c r="R1307" s="366">
        <f>SUM(R1297:R1306)</f>
      </c>
      <c r="S1307" s="373">
        <f>(O1307+O1307)/(K1307+K1307)</f>
      </c>
      <c r="T1307" s="366">
        <f>SUM(T1297:T1306)</f>
      </c>
      <c r="U1307" s="374">
        <f t="shared" ref="U1307:U1308" si="123">F1307/T1307</f>
      </c>
      <c r="V1307" s="375">
        <f>(F1307+5*500)/T1307</f>
      </c>
      <c r="W1307" s="367">
        <f>SUM(W1297:W1306)</f>
      </c>
      <c r="X1307" s="376">
        <f t="shared" ref="X1307:X1308" si="757">W1307/T1307</f>
      </c>
      <c r="Y1307" s="373">
        <f t="shared" ref="Y1307:Y1308" si="891">T1307/R1307</f>
      </c>
      <c r="Z1307" s="375">
        <f t="shared" ref="Z1307:Z1308" si="1025">W1307/F1307</f>
      </c>
      <c r="AA1307" s="375">
        <f>W1307/(F1307+COUNT(W1297:W1306)*500)</f>
      </c>
      <c r="AB1307" s="366">
        <f>SUM(AB1297:AB1306)</f>
      </c>
      <c r="AC1307" s="366">
        <f>SUM(AC1297:AC1306)</f>
      </c>
      <c r="AD1307" s="373">
        <f t="shared" ref="AD1307:AD1308" si="542">AB1307/T1307</f>
      </c>
      <c r="AE1307" s="377">
        <f>(W1307-AC1307)/(F1307+COUNT(W1297:W1306))</f>
      </c>
      <c r="AF1307" s="378"/>
    </row>
    <row r="1308">
      <c r="A1308" s="419"/>
      <c r="B1308" s="407" t="s">
        <v>386</v>
      </c>
      <c r="C1308" s="420" t="s">
        <v>405</v>
      </c>
      <c r="D1308" s="379" t="s">
        <v>370</v>
      </c>
      <c r="E1308" s="382">
        <v>94.35</v>
      </c>
      <c r="F1308" s="381">
        <f>E1308+E1309</f>
      </c>
      <c r="G1308" s="382">
        <v>796</v>
      </c>
      <c r="H1308" s="382">
        <v>17</v>
      </c>
      <c r="I1308" s="383">
        <f t="shared" si="162"/>
      </c>
      <c r="J1308" s="368">
        <f t="shared" si="344"/>
      </c>
      <c r="K1308" s="382">
        <v>1</v>
      </c>
      <c r="L1308" s="368">
        <f t="shared" si="581"/>
      </c>
      <c r="M1308" s="382">
        <v>0</v>
      </c>
      <c r="N1308" s="384">
        <f t="shared" si="385"/>
      </c>
      <c r="O1308" s="382">
        <v>0</v>
      </c>
      <c r="P1308" s="384">
        <f t="shared" si="1064"/>
      </c>
      <c r="Q1308" s="385">
        <f>(M1308+M1309)/(O1308+O1309)</f>
      </c>
      <c r="R1308" s="432">
        <v>6</v>
      </c>
      <c r="S1308" s="385">
        <f>(O1308+O1309)/(K1308+K1309)</f>
      </c>
      <c r="T1308" s="432">
        <v>2</v>
      </c>
      <c r="U1308" s="386">
        <f t="shared" si="123"/>
      </c>
      <c r="V1308" s="378">
        <f>(F1308+500)/T1308</f>
      </c>
      <c r="W1308" s="436">
        <v>4680</v>
      </c>
      <c r="X1308" s="378">
        <f t="shared" si="757"/>
      </c>
      <c r="Y1308" s="385">
        <f t="shared" si="891"/>
      </c>
      <c r="Z1308" s="378">
        <f t="shared" si="1025"/>
      </c>
      <c r="AA1308" s="378">
        <f>W1308/(F1308+500)</f>
      </c>
      <c r="AB1308" s="432">
        <v>0</v>
      </c>
      <c r="AC1308" s="432">
        <v>0</v>
      </c>
      <c r="AD1308" s="385">
        <f t="shared" si="542"/>
      </c>
      <c r="AE1308" s="378">
        <f>(W1308-AC1308)/(F1308+500)</f>
      </c>
      <c r="AF1308" s="378" t="s">
        <v>387</v>
      </c>
    </row>
    <row r="1309">
      <c r="A1309" s="419"/>
      <c r="B1309" s="407"/>
      <c r="C1309" s="420"/>
      <c r="D1309" s="379" t="s">
        <v>372</v>
      </c>
      <c r="E1309" s="382">
        <v>1528.07</v>
      </c>
      <c r="F1309" s="381"/>
      <c r="G1309" s="382">
        <v>21879</v>
      </c>
      <c r="H1309" s="382">
        <v>476</v>
      </c>
      <c r="I1309" s="383">
        <f t="shared" si="162"/>
      </c>
      <c r="J1309" s="368">
        <f t="shared" si="344"/>
      </c>
      <c r="K1309" s="382">
        <v>27</v>
      </c>
      <c r="L1309" s="368">
        <f t="shared" si="581"/>
      </c>
      <c r="M1309" s="382">
        <v>3</v>
      </c>
      <c r="N1309" s="384">
        <f t="shared" si="385"/>
      </c>
      <c r="O1309" s="382">
        <v>0</v>
      </c>
      <c r="P1309" s="384">
        <f t="shared" si="1064"/>
      </c>
      <c r="Q1309" s="385"/>
      <c r="R1309" s="432"/>
      <c r="S1309" s="385"/>
      <c r="T1309" s="432"/>
      <c r="U1309" s="386"/>
      <c r="V1309" s="378"/>
      <c r="W1309" s="436"/>
      <c r="X1309" s="378"/>
      <c r="Y1309" s="385"/>
      <c r="Z1309" s="378"/>
      <c r="AA1309" s="378"/>
      <c r="AB1309" s="432"/>
      <c r="AC1309" s="432"/>
      <c r="AD1309" s="385"/>
      <c r="AE1309" s="378"/>
      <c r="AF1309" s="378" t="s">
        <v>410</v>
      </c>
    </row>
    <row r="1310">
      <c r="A1310" s="419"/>
      <c r="B1310" s="407" t="s">
        <v>389</v>
      </c>
      <c r="C1310" s="420" t="s">
        <v>405</v>
      </c>
      <c r="D1310" s="379" t="s">
        <v>370</v>
      </c>
      <c r="E1310" s="382">
        <v>53.97</v>
      </c>
      <c r="F1310" s="381">
        <f>E1310+E1311</f>
      </c>
      <c r="G1310" s="382">
        <v>662</v>
      </c>
      <c r="H1310" s="382">
        <v>22</v>
      </c>
      <c r="I1310" s="383">
        <f t="shared" si="162"/>
      </c>
      <c r="J1310" s="383">
        <f t="shared" ref="J1310:J1311" si="236">I1310/H1310</f>
      </c>
      <c r="K1310" s="382">
        <v>0</v>
      </c>
      <c r="L1310" s="368">
        <f t="shared" si="581"/>
      </c>
      <c r="M1310" s="382">
        <v>0</v>
      </c>
      <c r="N1310" s="384">
        <f t="shared" si="385"/>
      </c>
      <c r="O1310" s="382">
        <v>0</v>
      </c>
      <c r="P1310" s="384">
        <f t="shared" si="1064"/>
      </c>
      <c r="Q1310" s="385">
        <f>(M1310+M1311)/(O1310+O1311)</f>
      </c>
      <c r="R1310" s="432">
        <v>1</v>
      </c>
      <c r="S1310" s="385">
        <f>(O1310+O1311)/(K1310+K1311)</f>
      </c>
      <c r="T1310" s="432">
        <v>1</v>
      </c>
      <c r="U1310" s="386">
        <f>F1310/T1310</f>
      </c>
      <c r="V1310" s="378">
        <f>(F1310+500)/T1310</f>
      </c>
      <c r="W1310" s="436">
        <v>1692</v>
      </c>
      <c r="X1310" s="378">
        <f>W1310/T1310</f>
      </c>
      <c r="Y1310" s="385">
        <f>T1310/R1310</f>
      </c>
      <c r="Z1310" s="378">
        <f>W1310/F1310</f>
      </c>
      <c r="AA1310" s="378">
        <f>W1310/(F1310+500)</f>
      </c>
      <c r="AB1310" s="432">
        <v>0</v>
      </c>
      <c r="AC1310" s="434">
        <v>0</v>
      </c>
      <c r="AD1310" s="385">
        <f>AB1310/T1310</f>
      </c>
      <c r="AE1310" s="378">
        <f>(W1310-AC1310)/(F1310+500)</f>
      </c>
      <c r="AF1310" s="378" t="s">
        <v>387</v>
      </c>
    </row>
    <row r="1311">
      <c r="A1311" s="419"/>
      <c r="B1311" s="407"/>
      <c r="C1311" s="420"/>
      <c r="D1311" s="379" t="s">
        <v>372</v>
      </c>
      <c r="E1311" s="382">
        <v>1416.54</v>
      </c>
      <c r="F1311" s="381"/>
      <c r="G1311" s="382">
        <v>19808</v>
      </c>
      <c r="H1311" s="382">
        <v>329</v>
      </c>
      <c r="I1311" s="383">
        <f t="shared" si="162"/>
      </c>
      <c r="J1311" s="383">
        <f t="shared" si="236"/>
      </c>
      <c r="K1311" s="382">
        <v>23</v>
      </c>
      <c r="L1311" s="368">
        <f t="shared" si="581"/>
      </c>
      <c r="M1311" s="382">
        <v>1</v>
      </c>
      <c r="N1311" s="384">
        <f t="shared" si="385"/>
      </c>
      <c r="O1311" s="382">
        <v>0</v>
      </c>
      <c r="P1311" s="384">
        <f t="shared" si="1064"/>
      </c>
      <c r="Q1311" s="385"/>
      <c r="R1311" s="432"/>
      <c r="S1311" s="385"/>
      <c r="T1311" s="432"/>
      <c r="U1311" s="386"/>
      <c r="V1311" s="378"/>
      <c r="W1311" s="436"/>
      <c r="X1311" s="378"/>
      <c r="Y1311" s="385"/>
      <c r="Z1311" s="378"/>
      <c r="AA1311" s="378"/>
      <c r="AB1311" s="432"/>
      <c r="AC1311" s="434"/>
      <c r="AD1311" s="385"/>
      <c r="AE1311" s="378"/>
      <c r="AF1311" s="378" t="s">
        <v>410</v>
      </c>
    </row>
    <row r="1312">
      <c r="A1312" s="419"/>
      <c r="B1312" s="407" t="s">
        <v>390</v>
      </c>
      <c r="C1312" s="420" t="s">
        <v>405</v>
      </c>
      <c r="D1312" s="379" t="s">
        <v>370</v>
      </c>
      <c r="E1312" s="382">
        <v>60.13</v>
      </c>
      <c r="F1312" s="381">
        <f>E1312+E1313</f>
      </c>
      <c r="G1312" s="382">
        <v>694</v>
      </c>
      <c r="H1312" s="382">
        <v>20</v>
      </c>
      <c r="I1312" s="383">
        <f t="shared" si="162"/>
      </c>
      <c r="J1312" s="368">
        <f t="shared" ref="J1312:J1313" si="345">(E1312/G1312)*1000</f>
      </c>
      <c r="K1312" s="382">
        <v>1</v>
      </c>
      <c r="L1312" s="368">
        <f t="shared" si="581"/>
      </c>
      <c r="M1312" s="382">
        <v>0</v>
      </c>
      <c r="N1312" s="384">
        <f t="shared" si="385"/>
      </c>
      <c r="O1312" s="382">
        <v>0</v>
      </c>
      <c r="P1312" s="384">
        <f t="shared" si="1064"/>
      </c>
      <c r="Q1312" s="385">
        <f>(M1312+M1313)/(O1312+O1313)</f>
      </c>
      <c r="R1312" s="432">
        <v>5</v>
      </c>
      <c r="S1312" s="385">
        <f>(O1312+O1313)/(K1312+K1313)</f>
      </c>
      <c r="T1312" s="432">
        <v>4</v>
      </c>
      <c r="U1312" s="386">
        <f>F1312/T1312</f>
      </c>
      <c r="V1312" s="378">
        <f>(F1312+500)/T1312</f>
      </c>
      <c r="W1312" s="436">
        <v>4461.6</v>
      </c>
      <c r="X1312" s="378">
        <f>W1312/T1312</f>
      </c>
      <c r="Y1312" s="385">
        <f>T1312/R1312</f>
      </c>
      <c r="Z1312" s="378">
        <f>W1312/F1312</f>
      </c>
      <c r="AA1312" s="378">
        <f>W1312/(F1312+500)</f>
      </c>
      <c r="AB1312" s="432">
        <v>0</v>
      </c>
      <c r="AC1312" s="432">
        <v>0</v>
      </c>
      <c r="AD1312" s="385">
        <f>AB1312/T1312</f>
      </c>
      <c r="AE1312" s="378">
        <f>(W1312-AC1312)/(F1312+500)</f>
      </c>
      <c r="AF1312" s="378" t="s">
        <v>387</v>
      </c>
    </row>
    <row r="1313">
      <c r="A1313" s="419"/>
      <c r="B1313" s="407"/>
      <c r="C1313" s="420"/>
      <c r="D1313" s="379" t="s">
        <v>372</v>
      </c>
      <c r="E1313" s="382">
        <v>1372.33</v>
      </c>
      <c r="F1313" s="381"/>
      <c r="G1313" s="382">
        <v>18570</v>
      </c>
      <c r="H1313" s="382">
        <v>360</v>
      </c>
      <c r="I1313" s="383">
        <f t="shared" si="162"/>
      </c>
      <c r="J1313" s="368">
        <f t="shared" si="345"/>
      </c>
      <c r="K1313" s="382">
        <v>30</v>
      </c>
      <c r="L1313" s="368">
        <f t="shared" si="581"/>
      </c>
      <c r="M1313" s="382">
        <v>5</v>
      </c>
      <c r="N1313" s="384">
        <f t="shared" si="385"/>
      </c>
      <c r="O1313" s="382">
        <v>0</v>
      </c>
      <c r="P1313" s="384">
        <f t="shared" si="1064"/>
      </c>
      <c r="Q1313" s="385"/>
      <c r="R1313" s="432"/>
      <c r="S1313" s="385"/>
      <c r="T1313" s="432"/>
      <c r="U1313" s="386"/>
      <c r="V1313" s="378"/>
      <c r="W1313" s="386"/>
      <c r="X1313" s="378"/>
      <c r="Y1313" s="385"/>
      <c r="Z1313" s="378"/>
      <c r="AA1313" s="378"/>
      <c r="AB1313" s="432"/>
      <c r="AC1313" s="432"/>
      <c r="AD1313" s="385"/>
      <c r="AE1313" s="378"/>
      <c r="AF1313" s="378" t="s">
        <v>410</v>
      </c>
    </row>
    <row r="1314">
      <c r="A1314" s="419"/>
      <c r="B1314" s="407" t="s">
        <v>392</v>
      </c>
      <c r="C1314" s="420" t="s">
        <v>405</v>
      </c>
      <c r="D1314" s="379" t="s">
        <v>370</v>
      </c>
      <c r="E1314" s="382">
        <v>60.84</v>
      </c>
      <c r="F1314" s="381">
        <f>E1314+E1315</f>
      </c>
      <c r="G1314" s="382">
        <v>739</v>
      </c>
      <c r="H1314" s="382">
        <v>32</v>
      </c>
      <c r="I1314" s="383">
        <f t="shared" si="162"/>
      </c>
      <c r="J1314" s="383">
        <f t="shared" ref="J1314:J1315" si="237">I1314/H1314</f>
      </c>
      <c r="K1314" s="382">
        <v>4</v>
      </c>
      <c r="L1314" s="368">
        <f t="shared" si="581"/>
      </c>
      <c r="M1314" s="382">
        <v>0</v>
      </c>
      <c r="N1314" s="384">
        <f t="shared" si="385"/>
      </c>
      <c r="O1314" s="382">
        <v>0</v>
      </c>
      <c r="P1314" s="384">
        <f t="shared" si="1064"/>
      </c>
      <c r="Q1314" s="385">
        <f>(M1314+M1315)/(O1314+O1315)</f>
      </c>
      <c r="R1314" s="432">
        <v>6</v>
      </c>
      <c r="S1314" s="385">
        <f>(O1314+O1315)/(K1314+K1315)</f>
      </c>
      <c r="T1314" s="432">
        <v>4</v>
      </c>
      <c r="U1314" s="386">
        <f>F1314/T1314</f>
      </c>
      <c r="V1314" s="378">
        <f>(F1314+500)/T1314</f>
      </c>
      <c r="W1314" s="436">
        <v>5868</v>
      </c>
      <c r="X1314" s="378">
        <f>W1314/T1314</f>
      </c>
      <c r="Y1314" s="385">
        <f>T1314/R1314</f>
      </c>
      <c r="Z1314" s="378">
        <f>W1314/F1314</f>
      </c>
      <c r="AA1314" s="378">
        <f>W1314/(F1314+500)</f>
      </c>
      <c r="AB1314" s="432">
        <v>2</v>
      </c>
      <c r="AC1314" s="432">
        <v>2484</v>
      </c>
      <c r="AD1314" s="385">
        <f>AB1314/T1314</f>
      </c>
      <c r="AE1314" s="378">
        <f>(W1314-AC1314)/(F1314+500)</f>
      </c>
      <c r="AF1314" s="378" t="s">
        <v>387</v>
      </c>
    </row>
    <row r="1315">
      <c r="A1315" s="419"/>
      <c r="B1315" s="407"/>
      <c r="C1315" s="420"/>
      <c r="D1315" s="379" t="s">
        <v>372</v>
      </c>
      <c r="E1315" s="382">
        <v>1303.24</v>
      </c>
      <c r="F1315" s="381"/>
      <c r="G1315" s="382">
        <v>16169</v>
      </c>
      <c r="H1315" s="382">
        <v>345</v>
      </c>
      <c r="I1315" s="383">
        <f t="shared" si="162"/>
      </c>
      <c r="J1315" s="383">
        <f t="shared" si="237"/>
      </c>
      <c r="K1315" s="382">
        <v>37</v>
      </c>
      <c r="L1315" s="368">
        <f t="shared" si="581"/>
      </c>
      <c r="M1315" s="382">
        <v>4</v>
      </c>
      <c r="N1315" s="384">
        <f t="shared" si="385"/>
      </c>
      <c r="O1315" s="382">
        <v>0</v>
      </c>
      <c r="P1315" s="384">
        <f t="shared" si="1064"/>
      </c>
      <c r="Q1315" s="385"/>
      <c r="R1315" s="432"/>
      <c r="S1315" s="385"/>
      <c r="T1315" s="432"/>
      <c r="U1315" s="386"/>
      <c r="V1315" s="378"/>
      <c r="W1315" s="436"/>
      <c r="X1315" s="378"/>
      <c r="Y1315" s="385"/>
      <c r="Z1315" s="378"/>
      <c r="AA1315" s="378"/>
      <c r="AB1315" s="432"/>
      <c r="AC1315" s="432"/>
      <c r="AD1315" s="385"/>
      <c r="AE1315" s="378"/>
      <c r="AF1315" s="378" t="s">
        <v>410</v>
      </c>
    </row>
    <row r="1316">
      <c r="A1316" s="419"/>
      <c r="B1316" s="407" t="s">
        <v>393</v>
      </c>
      <c r="C1316" s="420" t="s">
        <v>405</v>
      </c>
      <c r="D1316" s="379" t="s">
        <v>370</v>
      </c>
      <c r="E1316" s="382">
        <v>79.54</v>
      </c>
      <c r="F1316" s="381">
        <f>E1316+E1317</f>
      </c>
      <c r="G1316" s="382">
        <v>794</v>
      </c>
      <c r="H1316" s="382">
        <v>21</v>
      </c>
      <c r="I1316" s="383">
        <f t="shared" si="162"/>
      </c>
      <c r="J1316" s="368">
        <f t="shared" ref="J1316:J1328" si="346">(E1316/G1316)*1000</f>
      </c>
      <c r="K1316" s="382">
        <v>2</v>
      </c>
      <c r="L1316" s="368">
        <f t="shared" si="581"/>
      </c>
      <c r="M1316" s="382">
        <v>0</v>
      </c>
      <c r="N1316" s="384">
        <f t="shared" si="385"/>
      </c>
      <c r="O1316" s="382">
        <v>0</v>
      </c>
      <c r="P1316" s="384">
        <f t="shared" si="1064"/>
      </c>
      <c r="Q1316" s="385">
        <f>(M1316+M1317)/(O1316+O1317)</f>
      </c>
      <c r="R1316" s="432">
        <v>6</v>
      </c>
      <c r="S1316" s="385">
        <f>(O1316+O1317)/(K1316+K1317)</f>
      </c>
      <c r="T1316" s="432">
        <v>1</v>
      </c>
      <c r="U1316" s="386">
        <f>F1316/T1316</f>
      </c>
      <c r="V1316" s="378">
        <f>(F1316+500)/T1316</f>
      </c>
      <c r="W1316" s="436">
        <v>1692</v>
      </c>
      <c r="X1316" s="378">
        <f>W1316/T1316</f>
      </c>
      <c r="Y1316" s="385">
        <f>T1316/R1316</f>
      </c>
      <c r="Z1316" s="378">
        <f>W1316/F1316</f>
      </c>
      <c r="AA1316" s="378">
        <f>W1316/(F1316+500)</f>
      </c>
      <c r="AB1316" s="432">
        <v>1</v>
      </c>
      <c r="AC1316" s="432">
        <v>1692</v>
      </c>
      <c r="AD1316" s="385">
        <f>AB1316/T1316</f>
      </c>
      <c r="AE1316" s="378">
        <f>(W1316-AC1316)/(F1316+500)</f>
      </c>
      <c r="AF1316" s="378" t="s">
        <v>387</v>
      </c>
    </row>
    <row r="1317">
      <c r="A1317" s="419"/>
      <c r="B1317" s="407"/>
      <c r="C1317" s="420"/>
      <c r="D1317" s="379" t="s">
        <v>372</v>
      </c>
      <c r="E1317" s="382">
        <v>1944.73</v>
      </c>
      <c r="F1317" s="381"/>
      <c r="G1317" s="382">
        <v>25727</v>
      </c>
      <c r="H1317" s="382">
        <v>546</v>
      </c>
      <c r="I1317" s="383">
        <f t="shared" si="162"/>
      </c>
      <c r="J1317" s="368">
        <f t="shared" si="346"/>
      </c>
      <c r="K1317" s="382">
        <v>31</v>
      </c>
      <c r="L1317" s="368">
        <f t="shared" si="581"/>
      </c>
      <c r="M1317" s="382">
        <v>1</v>
      </c>
      <c r="N1317" s="384">
        <f t="shared" si="385"/>
      </c>
      <c r="O1317" s="382">
        <v>0</v>
      </c>
      <c r="P1317" s="384">
        <f t="shared" si="1064"/>
      </c>
      <c r="Q1317" s="385"/>
      <c r="R1317" s="432"/>
      <c r="S1317" s="385"/>
      <c r="T1317" s="432"/>
      <c r="U1317" s="386"/>
      <c r="V1317" s="378"/>
      <c r="W1317" s="436"/>
      <c r="X1317" s="378"/>
      <c r="Y1317" s="385"/>
      <c r="Z1317" s="378"/>
      <c r="AA1317" s="378"/>
      <c r="AB1317" s="432"/>
      <c r="AC1317" s="432"/>
      <c r="AD1317" s="385"/>
      <c r="AE1317" s="378"/>
      <c r="AF1317" s="378" t="s">
        <v>410</v>
      </c>
    </row>
    <row r="1318">
      <c r="A1318" s="419"/>
      <c r="B1318" s="370" t="s">
        <v>378</v>
      </c>
      <c r="C1318" s="370"/>
      <c r="D1318" s="370"/>
      <c r="E1318" s="366">
        <f>SUM(E1308:E1317)</f>
      </c>
      <c r="F1318" s="366">
        <f>SUM(F1308:F1317)</f>
      </c>
      <c r="G1318" s="366">
        <f>SUM(G1308:G1317)</f>
      </c>
      <c r="H1318" s="366">
        <f>SUM(H1308:H1317)</f>
      </c>
      <c r="I1318" s="371">
        <f t="shared" si="162"/>
      </c>
      <c r="J1318" s="367">
        <f t="shared" si="346"/>
      </c>
      <c r="K1318" s="366">
        <f>SUM(K1308:K1317)</f>
      </c>
      <c r="L1318" s="367">
        <f t="shared" si="581"/>
      </c>
      <c r="M1318" s="366">
        <f>SUM(M1308:M1317)</f>
      </c>
      <c r="N1318" s="372">
        <f t="shared" si="385"/>
      </c>
      <c r="O1318" s="366">
        <f>SUM(O1308:O1317)</f>
      </c>
      <c r="P1318" s="372">
        <f t="shared" si="1064"/>
      </c>
      <c r="Q1318" s="373">
        <f>M1318/O1318</f>
      </c>
      <c r="R1318" s="366">
        <f>SUM(R1308:R1317)</f>
      </c>
      <c r="S1318" s="373">
        <f>(O1318+O1318)/(K1318+K1318)</f>
      </c>
      <c r="T1318" s="366">
        <f>SUM(T1308:T1317)</f>
      </c>
      <c r="U1318" s="374">
        <f t="shared" ref="U1318:U1319" si="124">F1318/T1318</f>
      </c>
      <c r="V1318" s="375">
        <f>(F1318+5*500)/T1318</f>
      </c>
      <c r="W1318" s="367">
        <f>SUM(W1308:W1317)</f>
      </c>
      <c r="X1318" s="376">
        <f t="shared" ref="X1318:X1319" si="758">W1318/T1318</f>
      </c>
      <c r="Y1318" s="373">
        <f t="shared" ref="Y1318:Y1319" si="892">T1318/R1318</f>
      </c>
      <c r="Z1318" s="375">
        <f t="shared" ref="Z1318:Z1319" si="1026">W1318/F1318</f>
      </c>
      <c r="AA1318" s="375">
        <f>W1318/(F1318+COUNT(W1308:W1317)*500)</f>
      </c>
      <c r="AB1318" s="366">
        <f>SUM(AB1308:AB1317)</f>
      </c>
      <c r="AC1318" s="366">
        <f>SUM(AC1308:AC1317)</f>
      </c>
      <c r="AD1318" s="373">
        <f t="shared" ref="AD1318:AD1319" si="543">AB1318/T1318</f>
      </c>
      <c r="AE1318" s="377">
        <f>(W1318-AC1318)/(F1318+COUNT(W1308:W1317)*500)</f>
      </c>
      <c r="AF1318" s="378"/>
    </row>
    <row r="1319">
      <c r="A1319" s="419"/>
      <c r="B1319" s="407" t="s">
        <v>394</v>
      </c>
      <c r="C1319" s="420" t="s">
        <v>391</v>
      </c>
      <c r="D1319" s="379" t="s">
        <v>370</v>
      </c>
      <c r="E1319" s="382">
        <v>96.51</v>
      </c>
      <c r="F1319" s="381">
        <f>E1319+E1320</f>
      </c>
      <c r="G1319" s="382">
        <v>719</v>
      </c>
      <c r="H1319" s="382">
        <v>39</v>
      </c>
      <c r="I1319" s="383">
        <f t="shared" si="162"/>
      </c>
      <c r="J1319" s="368">
        <f t="shared" si="346"/>
      </c>
      <c r="K1319" s="382">
        <v>2</v>
      </c>
      <c r="L1319" s="368">
        <f t="shared" si="581"/>
      </c>
      <c r="M1319" s="382">
        <v>0</v>
      </c>
      <c r="N1319" s="384">
        <f t="shared" si="385"/>
      </c>
      <c r="O1319" s="382">
        <v>0</v>
      </c>
      <c r="P1319" s="384">
        <f t="shared" si="1064"/>
      </c>
      <c r="Q1319" s="385">
        <f>(M1319+M1320)/(O1319+O1320)</f>
      </c>
      <c r="R1319" s="432">
        <v>7</v>
      </c>
      <c r="S1319" s="385">
        <f>(O1319+O1320)/(K1319+K1320)</f>
      </c>
      <c r="T1319" s="432">
        <v>3</v>
      </c>
      <c r="U1319" s="386">
        <f t="shared" si="124"/>
      </c>
      <c r="V1319" s="378">
        <f>(F1319+500)/T1319</f>
      </c>
      <c r="W1319" s="436">
        <v>4401.6</v>
      </c>
      <c r="X1319" s="378">
        <f t="shared" si="758"/>
      </c>
      <c r="Y1319" s="385">
        <f t="shared" si="892"/>
      </c>
      <c r="Z1319" s="378">
        <f t="shared" si="1026"/>
      </c>
      <c r="AA1319" s="378">
        <f>W1319/(F1319+500)</f>
      </c>
      <c r="AB1319" s="432">
        <v>1</v>
      </c>
      <c r="AC1319" s="432">
        <v>621.6</v>
      </c>
      <c r="AD1319" s="385">
        <f t="shared" si="543"/>
      </c>
      <c r="AE1319" s="378">
        <f>(W1319-AC1319)/(F1319+500)</f>
      </c>
      <c r="AF1319" s="378" t="s">
        <v>387</v>
      </c>
    </row>
    <row r="1320">
      <c r="A1320" s="419"/>
      <c r="B1320" s="407"/>
      <c r="C1320" s="420"/>
      <c r="D1320" s="379" t="s">
        <v>372</v>
      </c>
      <c r="E1320" s="382">
        <v>2590.8</v>
      </c>
      <c r="F1320" s="381"/>
      <c r="G1320" s="382">
        <v>35552</v>
      </c>
      <c r="H1320" s="382">
        <v>806</v>
      </c>
      <c r="I1320" s="383">
        <f t="shared" si="162"/>
      </c>
      <c r="J1320" s="368">
        <f t="shared" si="346"/>
      </c>
      <c r="K1320" s="382">
        <v>50</v>
      </c>
      <c r="L1320" s="368">
        <f t="shared" si="581"/>
      </c>
      <c r="M1320" s="382">
        <v>3</v>
      </c>
      <c r="N1320" s="384">
        <f t="shared" si="385"/>
      </c>
      <c r="O1320" s="382">
        <v>0</v>
      </c>
      <c r="P1320" s="384">
        <f t="shared" si="1064"/>
      </c>
      <c r="Q1320" s="385"/>
      <c r="R1320" s="432"/>
      <c r="S1320" s="385"/>
      <c r="T1320" s="432"/>
      <c r="U1320" s="386"/>
      <c r="V1320" s="378"/>
      <c r="W1320" s="436"/>
      <c r="X1320" s="378"/>
      <c r="Y1320" s="385"/>
      <c r="Z1320" s="378"/>
      <c r="AA1320" s="378"/>
      <c r="AB1320" s="432"/>
      <c r="AC1320" s="432"/>
      <c r="AD1320" s="385"/>
      <c r="AE1320" s="378"/>
      <c r="AF1320" s="378" t="s">
        <v>410</v>
      </c>
    </row>
    <row r="1321">
      <c r="A1321" s="419"/>
      <c r="B1321" s="407" t="s">
        <v>395</v>
      </c>
      <c r="C1321" s="420" t="s">
        <v>391</v>
      </c>
      <c r="D1321" s="379" t="s">
        <v>370</v>
      </c>
      <c r="E1321" s="382">
        <v>85.88</v>
      </c>
      <c r="F1321" s="381">
        <f>E1321+E1322</f>
      </c>
      <c r="G1321" s="382">
        <v>492</v>
      </c>
      <c r="H1321" s="382">
        <v>28</v>
      </c>
      <c r="I1321" s="383">
        <f t="shared" si="162"/>
      </c>
      <c r="J1321" s="368">
        <f t="shared" si="346"/>
      </c>
      <c r="K1321" s="382">
        <v>0</v>
      </c>
      <c r="L1321" s="368">
        <f t="shared" si="581"/>
      </c>
      <c r="M1321" s="382">
        <v>0</v>
      </c>
      <c r="N1321" s="384">
        <f t="shared" si="385"/>
      </c>
      <c r="O1321" s="382">
        <v>0</v>
      </c>
      <c r="P1321" s="384">
        <f t="shared" si="1064"/>
      </c>
      <c r="Q1321" s="385">
        <f>(M1321+M1322)/(O1321+O1322)</f>
      </c>
      <c r="R1321" s="432">
        <v>7</v>
      </c>
      <c r="S1321" s="385">
        <f>(O1321+O1322)/(K1321+K1322)</f>
      </c>
      <c r="T1321" s="432">
        <v>2</v>
      </c>
      <c r="U1321" s="386">
        <f>F1321/T1321</f>
      </c>
      <c r="V1321" s="378">
        <f>(F1321+500)/T1321</f>
      </c>
      <c r="W1321" s="436">
        <v>1632</v>
      </c>
      <c r="X1321" s="378">
        <f>W1321/T1321</f>
      </c>
      <c r="Y1321" s="385">
        <f>T1321/R1321</f>
      </c>
      <c r="Z1321" s="378">
        <f>W1321/F1321</f>
      </c>
      <c r="AA1321" s="378">
        <f>W1321/(F1321+500)</f>
      </c>
      <c r="AB1321" s="432">
        <v>0</v>
      </c>
      <c r="AC1321" s="432">
        <v>0</v>
      </c>
      <c r="AD1321" s="385">
        <f>AB1321/T1321</f>
      </c>
      <c r="AE1321" s="378">
        <f>(W1321-AC1321)/(F1321+500)</f>
      </c>
      <c r="AF1321" s="378" t="s">
        <v>387</v>
      </c>
    </row>
    <row r="1322">
      <c r="A1322" s="419"/>
      <c r="B1322" s="407"/>
      <c r="C1322" s="420"/>
      <c r="D1322" s="379" t="s">
        <v>372</v>
      </c>
      <c r="E1322" s="382">
        <v>1572.02</v>
      </c>
      <c r="F1322" s="381"/>
      <c r="G1322" s="382">
        <v>25091</v>
      </c>
      <c r="H1322" s="382">
        <v>540</v>
      </c>
      <c r="I1322" s="383">
        <f t="shared" si="162"/>
      </c>
      <c r="J1322" s="368">
        <f t="shared" si="346"/>
      </c>
      <c r="K1322" s="382">
        <v>51</v>
      </c>
      <c r="L1322" s="368">
        <f t="shared" si="581"/>
      </c>
      <c r="M1322" s="382">
        <v>1</v>
      </c>
      <c r="N1322" s="384">
        <f t="shared" si="385"/>
      </c>
      <c r="O1322" s="382">
        <v>0</v>
      </c>
      <c r="P1322" s="384">
        <f t="shared" si="1064"/>
      </c>
      <c r="Q1322" s="385"/>
      <c r="R1322" s="432"/>
      <c r="S1322" s="385"/>
      <c r="T1322" s="432"/>
      <c r="U1322" s="386"/>
      <c r="V1322" s="378"/>
      <c r="W1322" s="436"/>
      <c r="X1322" s="378"/>
      <c r="Y1322" s="385"/>
      <c r="Z1322" s="378"/>
      <c r="AA1322" s="378"/>
      <c r="AB1322" s="432"/>
      <c r="AC1322" s="432"/>
      <c r="AD1322" s="385"/>
      <c r="AE1322" s="378"/>
      <c r="AF1322" s="378" t="s">
        <v>410</v>
      </c>
    </row>
    <row r="1323">
      <c r="A1323" s="419"/>
      <c r="B1323" s="407" t="s">
        <v>397</v>
      </c>
      <c r="C1323" s="420" t="s">
        <v>391</v>
      </c>
      <c r="D1323" s="379" t="s">
        <v>370</v>
      </c>
      <c r="E1323" s="382">
        <v>102.63</v>
      </c>
      <c r="F1323" s="381">
        <f>E1323+E1324</f>
      </c>
      <c r="G1323" s="382">
        <v>544</v>
      </c>
      <c r="H1323" s="382">
        <v>23</v>
      </c>
      <c r="I1323" s="383">
        <f t="shared" si="162"/>
      </c>
      <c r="J1323" s="368">
        <f t="shared" si="346"/>
      </c>
      <c r="K1323" s="382">
        <v>1</v>
      </c>
      <c r="L1323" s="368">
        <f t="shared" si="581"/>
      </c>
      <c r="M1323" s="382">
        <v>0</v>
      </c>
      <c r="N1323" s="384">
        <f t="shared" si="385"/>
      </c>
      <c r="O1323" s="382">
        <v>0</v>
      </c>
      <c r="P1323" s="384">
        <f t="shared" si="1064"/>
      </c>
      <c r="Q1323" s="385">
        <f>(M1323+M1324)/(O1323+O1324)</f>
      </c>
      <c r="R1323" s="432">
        <v>8</v>
      </c>
      <c r="S1323" s="385">
        <f>(O1323+O1324)/(K1323+K1324)</f>
      </c>
      <c r="T1323" s="432">
        <v>2</v>
      </c>
      <c r="U1323" s="386">
        <f>F1323/T1323</f>
      </c>
      <c r="V1323" s="378">
        <f>(F1323+500)/T1323</f>
      </c>
      <c r="W1323" s="436">
        <v>2136</v>
      </c>
      <c r="X1323" s="378">
        <f>W1323/T1323</f>
      </c>
      <c r="Y1323" s="385">
        <f>T1323/R1323</f>
      </c>
      <c r="Z1323" s="378">
        <f>W1323/F1323</f>
      </c>
      <c r="AA1323" s="378">
        <f>W1323/(F1323+500)</f>
      </c>
      <c r="AB1323" s="432">
        <v>0</v>
      </c>
      <c r="AC1323" s="432">
        <v>0</v>
      </c>
      <c r="AD1323" s="385">
        <f>AB1323/T1323</f>
      </c>
      <c r="AE1323" s="378">
        <f>(W1323-AC1323)/(F1323+500)</f>
      </c>
      <c r="AF1323" s="378" t="s">
        <v>387</v>
      </c>
    </row>
    <row r="1324">
      <c r="A1324" s="419"/>
      <c r="B1324" s="407"/>
      <c r="C1324" s="420"/>
      <c r="D1324" s="379" t="s">
        <v>372</v>
      </c>
      <c r="E1324" s="382">
        <v>2937.52</v>
      </c>
      <c r="F1324" s="381"/>
      <c r="G1324" s="382">
        <v>47167</v>
      </c>
      <c r="H1324" s="382">
        <v>895</v>
      </c>
      <c r="I1324" s="383">
        <f t="shared" si="162"/>
      </c>
      <c r="J1324" s="368">
        <f t="shared" si="346"/>
      </c>
      <c r="K1324" s="382">
        <v>59</v>
      </c>
      <c r="L1324" s="368">
        <f t="shared" si="581"/>
      </c>
      <c r="M1324" s="382">
        <v>3</v>
      </c>
      <c r="N1324" s="384">
        <f t="shared" si="385"/>
      </c>
      <c r="O1324" s="382">
        <v>0</v>
      </c>
      <c r="P1324" s="384">
        <f t="shared" si="1064"/>
      </c>
      <c r="Q1324" s="385"/>
      <c r="R1324" s="432"/>
      <c r="S1324" s="385"/>
      <c r="T1324" s="432"/>
      <c r="U1324" s="386"/>
      <c r="V1324" s="378"/>
      <c r="W1324" s="436"/>
      <c r="X1324" s="378"/>
      <c r="Y1324" s="385"/>
      <c r="Z1324" s="378"/>
      <c r="AA1324" s="378"/>
      <c r="AB1324" s="432"/>
      <c r="AC1324" s="432"/>
      <c r="AD1324" s="385"/>
      <c r="AE1324" s="378"/>
      <c r="AF1324" s="378" t="s">
        <v>410</v>
      </c>
    </row>
    <row r="1325">
      <c r="A1325" s="419"/>
      <c r="B1325" s="407" t="s">
        <v>398</v>
      </c>
      <c r="C1325" s="420" t="s">
        <v>391</v>
      </c>
      <c r="D1325" s="379" t="s">
        <v>370</v>
      </c>
      <c r="E1325" s="382">
        <v>118.58</v>
      </c>
      <c r="F1325" s="381">
        <f>E1325+E1326</f>
      </c>
      <c r="G1325" s="382">
        <v>858</v>
      </c>
      <c r="H1325" s="382">
        <v>56</v>
      </c>
      <c r="I1325" s="383">
        <f t="shared" si="162"/>
      </c>
      <c r="J1325" s="368">
        <f t="shared" si="346"/>
      </c>
      <c r="K1325" s="382">
        <v>1</v>
      </c>
      <c r="L1325" s="368">
        <f t="shared" si="581"/>
      </c>
      <c r="M1325" s="382">
        <v>0</v>
      </c>
      <c r="N1325" s="384">
        <f t="shared" si="385"/>
      </c>
      <c r="O1325" s="382">
        <v>0</v>
      </c>
      <c r="P1325" s="384">
        <f t="shared" si="1064"/>
      </c>
      <c r="Q1325" s="385">
        <f>(M1325+M1326)/(O1325+O1326)</f>
      </c>
      <c r="R1325" s="432">
        <v>8</v>
      </c>
      <c r="S1325" s="385">
        <f>(O1325+O1326)/(K1325+K1326)</f>
      </c>
      <c r="T1325" s="432">
        <v>1</v>
      </c>
      <c r="U1325" s="386">
        <f>F1325/T1325</f>
      </c>
      <c r="V1325" s="378">
        <f>(F1325+500)/T1325</f>
      </c>
      <c r="W1325" s="436">
        <v>1344</v>
      </c>
      <c r="X1325" s="378">
        <f>W1325/T1325</f>
      </c>
      <c r="Y1325" s="385">
        <f>T1325/R1325</f>
      </c>
      <c r="Z1325" s="378">
        <f>W1325/F1325</f>
      </c>
      <c r="AA1325" s="378">
        <f>W1325/(F1325+500)</f>
      </c>
      <c r="AB1325" s="432">
        <v>0</v>
      </c>
      <c r="AC1325" s="432">
        <v>0</v>
      </c>
      <c r="AD1325" s="385">
        <f>AB1325/T1325</f>
      </c>
      <c r="AE1325" s="378">
        <f>(W1325-AC1325)/(F1325+500)</f>
      </c>
      <c r="AF1325" s="378" t="s">
        <v>387</v>
      </c>
    </row>
    <row r="1326">
      <c r="A1326" s="419"/>
      <c r="B1326" s="407"/>
      <c r="C1326" s="420"/>
      <c r="D1326" s="379" t="s">
        <v>372</v>
      </c>
      <c r="E1326" s="382">
        <v>1771.24</v>
      </c>
      <c r="F1326" s="381"/>
      <c r="G1326" s="382">
        <v>26773</v>
      </c>
      <c r="H1326" s="382">
        <v>1161</v>
      </c>
      <c r="I1326" s="383">
        <f t="shared" si="162"/>
      </c>
      <c r="J1326" s="368">
        <f t="shared" si="346"/>
      </c>
      <c r="K1326" s="382">
        <v>54</v>
      </c>
      <c r="L1326" s="368">
        <f t="shared" si="581"/>
      </c>
      <c r="M1326" s="382">
        <v>1</v>
      </c>
      <c r="N1326" s="384">
        <f t="shared" si="385"/>
      </c>
      <c r="O1326" s="382">
        <v>0</v>
      </c>
      <c r="P1326" s="384">
        <f t="shared" si="1064"/>
      </c>
      <c r="Q1326" s="385"/>
      <c r="R1326" s="432"/>
      <c r="S1326" s="385"/>
      <c r="T1326" s="432"/>
      <c r="U1326" s="386"/>
      <c r="V1326" s="378"/>
      <c r="W1326" s="436"/>
      <c r="X1326" s="378"/>
      <c r="Y1326" s="385"/>
      <c r="Z1326" s="378"/>
      <c r="AA1326" s="378"/>
      <c r="AB1326" s="432"/>
      <c r="AC1326" s="432"/>
      <c r="AD1326" s="385"/>
      <c r="AE1326" s="378"/>
      <c r="AF1326" s="378" t="s">
        <v>410</v>
      </c>
    </row>
    <row r="1327">
      <c r="A1327" s="419"/>
      <c r="B1327" s="407" t="s">
        <v>399</v>
      </c>
      <c r="C1327" s="420" t="s">
        <v>391</v>
      </c>
      <c r="D1327" s="379" t="s">
        <v>370</v>
      </c>
      <c r="E1327" s="382">
        <v>76.01</v>
      </c>
      <c r="F1327" s="381">
        <f>E1327+E1328</f>
      </c>
      <c r="G1327" s="382">
        <v>520</v>
      </c>
      <c r="H1327" s="382">
        <v>32</v>
      </c>
      <c r="I1327" s="383">
        <f t="shared" si="162"/>
      </c>
      <c r="J1327" s="368">
        <f t="shared" si="346"/>
      </c>
      <c r="K1327" s="382">
        <v>1</v>
      </c>
      <c r="L1327" s="368">
        <f t="shared" si="581"/>
      </c>
      <c r="M1327" s="382">
        <v>0</v>
      </c>
      <c r="N1327" s="384">
        <f t="shared" si="385"/>
      </c>
      <c r="O1327" s="382">
        <v>0</v>
      </c>
      <c r="P1327" s="384">
        <f t="shared" si="1064"/>
      </c>
      <c r="Q1327" s="385">
        <f>(M1327+M1328)/(O1327+O1328)</f>
      </c>
      <c r="R1327" s="432">
        <v>2</v>
      </c>
      <c r="S1327" s="385">
        <f>(O1327+O1328)/(K1327+K1328)</f>
      </c>
      <c r="T1327" s="432">
        <v>0</v>
      </c>
      <c r="U1327" s="386">
        <f>F1327/T1327</f>
      </c>
      <c r="V1327" s="378">
        <f>(F1327+500)/T1327</f>
      </c>
      <c r="W1327" s="436">
        <v>0</v>
      </c>
      <c r="X1327" s="378">
        <f>W1327/T1327</f>
      </c>
      <c r="Y1327" s="385">
        <f>T1327/R1327</f>
      </c>
      <c r="Z1327" s="378">
        <f>W1327/F1327</f>
      </c>
      <c r="AA1327" s="378">
        <f>W1327/(F1327+500)</f>
      </c>
      <c r="AB1327" s="432">
        <v>0</v>
      </c>
      <c r="AC1327" s="432">
        <v>0</v>
      </c>
      <c r="AD1327" s="385">
        <f>AB1327/T1327</f>
      </c>
      <c r="AE1327" s="378">
        <f>(W1327-AC1327)/(F1327+500)</f>
      </c>
      <c r="AF1327" s="378" t="s">
        <v>387</v>
      </c>
    </row>
    <row r="1328">
      <c r="A1328" s="419"/>
      <c r="B1328" s="407"/>
      <c r="C1328" s="420"/>
      <c r="D1328" s="379" t="s">
        <v>372</v>
      </c>
      <c r="E1328" s="382">
        <v>620.68</v>
      </c>
      <c r="F1328" s="381"/>
      <c r="G1328" s="382">
        <v>9750</v>
      </c>
      <c r="H1328" s="382">
        <v>466</v>
      </c>
      <c r="I1328" s="383">
        <f t="shared" si="162"/>
      </c>
      <c r="J1328" s="368">
        <f t="shared" si="346"/>
      </c>
      <c r="K1328" s="382">
        <v>23</v>
      </c>
      <c r="L1328" s="368">
        <f t="shared" si="581"/>
      </c>
      <c r="M1328" s="382">
        <v>0</v>
      </c>
      <c r="N1328" s="384">
        <f t="shared" si="385"/>
      </c>
      <c r="O1328" s="382">
        <v>0</v>
      </c>
      <c r="P1328" s="384">
        <f t="shared" si="1064"/>
      </c>
      <c r="Q1328" s="385"/>
      <c r="R1328" s="432"/>
      <c r="S1328" s="385"/>
      <c r="T1328" s="432"/>
      <c r="U1328" s="386"/>
      <c r="V1328" s="378"/>
      <c r="W1328" s="386"/>
      <c r="X1328" s="378"/>
      <c r="Y1328" s="385"/>
      <c r="Z1328" s="378"/>
      <c r="AA1328" s="378"/>
      <c r="AB1328" s="432"/>
      <c r="AC1328" s="432"/>
      <c r="AD1328" s="385"/>
      <c r="AE1328" s="378"/>
      <c r="AF1328" s="378" t="s">
        <v>410</v>
      </c>
    </row>
    <row r="1329">
      <c r="A1329" s="419"/>
      <c r="B1329" s="370" t="s">
        <v>378</v>
      </c>
      <c r="C1329" s="370"/>
      <c r="D1329" s="370"/>
      <c r="E1329" s="366">
        <f>SUM(E1319:E1328)</f>
      </c>
      <c r="F1329" s="366">
        <f>SUM(F1319:F1328)</f>
      </c>
      <c r="G1329" s="366">
        <f>SUM(G1319:G1328)</f>
      </c>
      <c r="H1329" s="366">
        <f>SUM(H1319:H1328)</f>
      </c>
      <c r="I1329" s="371">
        <f t="shared" si="162"/>
      </c>
      <c r="J1329" s="367">
        <f>SUM(J1319:J1328)</f>
      </c>
      <c r="K1329" s="366">
        <f>SUM(K1319:K1328)</f>
      </c>
      <c r="L1329" s="367">
        <f t="shared" si="581"/>
      </c>
      <c r="M1329" s="366">
        <f>SUM(M1319:M1328)</f>
      </c>
      <c r="N1329" s="372">
        <f t="shared" si="385"/>
      </c>
      <c r="O1329" s="366">
        <f>SUM(O1319:O1328)</f>
      </c>
      <c r="P1329" s="372">
        <f t="shared" si="1064"/>
      </c>
      <c r="Q1329" s="373">
        <f t="shared" ref="Q1329:Q1330" si="416">M1329/O1329</f>
      </c>
      <c r="R1329" s="366">
        <f>SUM(R1319:R1328)</f>
      </c>
      <c r="S1329" s="373">
        <f t="shared" ref="S1329:S1330" si="1095">(O1329+O1329)/(K1329+K1329)</f>
      </c>
      <c r="T1329" s="366">
        <f>SUM(T1319:T1328)</f>
      </c>
      <c r="U1329" s="374">
        <f t="shared" ref="U1329:U1330" si="125">F1329/T1329</f>
      </c>
      <c r="V1329" s="375">
        <f>(F1329+5*500)/T1329</f>
      </c>
      <c r="W1329" s="367">
        <f>SUM(W1319:W1328)</f>
      </c>
      <c r="X1329" s="376">
        <f t="shared" ref="X1329:X1330" si="759">W1329/T1329</f>
      </c>
      <c r="Y1329" s="373">
        <f t="shared" ref="Y1329:Y1330" si="893">T1329/R1329</f>
      </c>
      <c r="Z1329" s="375">
        <f t="shared" ref="Z1329:Z1330" si="1027">W1329/F1329</f>
      </c>
      <c r="AA1329" s="375">
        <f>W1329/(F1329+COUNT(W1319:W1328)*500)</f>
      </c>
      <c r="AB1329" s="366">
        <f>SUM(AB1319:AB1328)</f>
      </c>
      <c r="AC1329" s="366">
        <f>SUM(AC1319:AC1328)</f>
      </c>
      <c r="AD1329" s="373">
        <f t="shared" ref="AD1329:AD1330" si="544">AB1329/T1329</f>
      </c>
      <c r="AE1329" s="377">
        <f>(W1329-AC1329)/(F1329+COUNT(W1319:W1328)*500)</f>
      </c>
      <c r="AF1329" s="378"/>
    </row>
    <row r="1330">
      <c r="A1330" s="419"/>
      <c r="B1330" s="411" t="s">
        <v>400</v>
      </c>
      <c r="C1330" s="411"/>
      <c r="D1330" s="411"/>
      <c r="E1330" s="418">
        <f>SUM(E1296)+E1307+E1318+E1329</f>
      </c>
      <c r="F1330" s="418">
        <f>SUM(F1296)+F1307+F1318+F1329</f>
      </c>
      <c r="G1330" s="418">
        <f>SUM(G1296)+G1307+G1318+G1329</f>
      </c>
      <c r="H1330" s="418">
        <f>SUM(H1296)+H1307+H1318+H1329</f>
      </c>
      <c r="I1330" s="413">
        <f t="shared" si="162"/>
      </c>
      <c r="J1330" s="414">
        <f>(E1330/G1330)*1000</f>
      </c>
      <c r="K1330" s="437">
        <f>SUM(K1296)+K1307+K1318+K1329</f>
      </c>
      <c r="L1330" s="414">
        <f t="shared" si="581"/>
      </c>
      <c r="M1330" s="437">
        <f>SUM(M1296)+M1307+M1318+M1329</f>
      </c>
      <c r="N1330" s="415">
        <f t="shared" si="385"/>
      </c>
      <c r="O1330" s="437">
        <f>SUM(O1296)+O1307+O1318+O1329</f>
      </c>
      <c r="P1330" s="415">
        <f t="shared" si="1064"/>
      </c>
      <c r="Q1330" s="416">
        <f t="shared" si="416"/>
      </c>
      <c r="R1330" s="437">
        <f>SUM(R1296)+R1307+R1318+R1329</f>
      </c>
      <c r="S1330" s="416">
        <f t="shared" si="1095"/>
      </c>
      <c r="T1330" s="437">
        <f>SUM(T1296)+T1307+T1318+T1329</f>
      </c>
      <c r="U1330" s="417">
        <f t="shared" si="125"/>
      </c>
      <c r="V1330" s="418">
        <f>(F1330+4*500)/T1330</f>
      </c>
      <c r="W1330" s="417">
        <f>SUM(W1296)+W1307+W1318+W1329</f>
      </c>
      <c r="X1330" s="418">
        <f t="shared" si="759"/>
      </c>
      <c r="Y1330" s="416">
        <f t="shared" si="893"/>
      </c>
      <c r="Z1330" s="418">
        <f t="shared" si="1027"/>
      </c>
      <c r="AA1330" s="418">
        <f>W1330/(F1330+COUNT(W1286:W1295,W1297:W1306,W1308:W1317,W1319:W1328)*500)</f>
      </c>
      <c r="AB1330" s="437">
        <f>SUM(AB1296)+AB1307+AB1318+AB1329</f>
      </c>
      <c r="AC1330" s="437">
        <f>SUM(AC1296)+AC1307+AC1318+AC1329</f>
      </c>
      <c r="AD1330" s="416">
        <f t="shared" si="544"/>
      </c>
      <c r="AE1330" s="418">
        <f>(W1330-AC1330)/(F1330+COUNT(,W1286:W1295,W1297:W1302,W1308:W1315,W1319:W1328)*500)</f>
      </c>
      <c r="AF1330" s="378"/>
    </row>
    <row customHeight="true" ht="23.58698324479476" r="1331">
      <c r="A1331" s="424" t="s">
        <v>335</v>
      </c>
      <c r="B1331" s="424" t="s">
        <v>336</v>
      </c>
      <c r="C1331" s="424" t="s">
        <v>337</v>
      </c>
      <c r="D1331" s="424" t="s">
        <v>338</v>
      </c>
      <c r="E1331" s="424" t="s">
        <v>339</v>
      </c>
      <c r="F1331" s="424" t="s">
        <v>340</v>
      </c>
      <c r="G1331" s="424" t="s">
        <v>341</v>
      </c>
      <c r="H1331" s="424" t="s">
        <v>342</v>
      </c>
      <c r="I1331" s="425" t="s">
        <v>343</v>
      </c>
      <c r="J1331" s="426" t="s">
        <v>344</v>
      </c>
      <c r="K1331" s="424" t="s">
        <v>345</v>
      </c>
      <c r="L1331" s="426" t="s">
        <v>346</v>
      </c>
      <c r="M1331" s="424" t="s">
        <v>347</v>
      </c>
      <c r="N1331" s="427" t="s">
        <v>348</v>
      </c>
      <c r="O1331" s="424" t="s">
        <v>349</v>
      </c>
      <c r="P1331" s="427" t="s">
        <v>350</v>
      </c>
      <c r="Q1331" s="425" t="s">
        <v>351</v>
      </c>
      <c r="R1331" s="428" t="s">
        <v>352</v>
      </c>
      <c r="S1331" s="429" t="s">
        <v>353</v>
      </c>
      <c r="T1331" s="428" t="s">
        <v>354</v>
      </c>
      <c r="U1331" s="430" t="s">
        <v>355</v>
      </c>
      <c r="V1331" s="431" t="s">
        <v>356</v>
      </c>
      <c r="W1331" s="430" t="s">
        <v>357</v>
      </c>
      <c r="X1331" s="431" t="s">
        <v>358</v>
      </c>
      <c r="Y1331" s="429" t="s">
        <v>359</v>
      </c>
      <c r="Z1331" s="431" t="s">
        <v>360</v>
      </c>
      <c r="AA1331" s="431" t="s">
        <v>361</v>
      </c>
      <c r="AB1331" s="431" t="s">
        <v>362</v>
      </c>
      <c r="AC1331" s="428" t="s">
        <v>363</v>
      </c>
      <c r="AD1331" s="429" t="s">
        <v>364</v>
      </c>
      <c r="AE1331" s="431" t="s">
        <v>365</v>
      </c>
      <c r="AF1331" s="431" t="s">
        <v>366</v>
      </c>
    </row>
    <row customHeight="true" ht="19.50535059173663" r="1332">
      <c r="A1332" s="419" t="s">
        <v>439</v>
      </c>
      <c r="B1332" s="407" t="s">
        <v>413</v>
      </c>
      <c r="C1332" s="408" t="s">
        <v>420</v>
      </c>
      <c r="D1332" s="379" t="s">
        <v>370</v>
      </c>
      <c r="E1332" s="382">
        <v>65.76</v>
      </c>
      <c r="F1332" s="381">
        <f>E1332+E1333</f>
      </c>
      <c r="G1332" s="382">
        <v>450</v>
      </c>
      <c r="H1332" s="382">
        <v>40</v>
      </c>
      <c r="I1332" s="383">
        <f t="shared" ref="I1332:I1376" si="163">H1332/G1332</f>
      </c>
      <c r="J1332" s="368">
        <f t="shared" ref="J1332:J1335" si="347">(E1332/G1332)*1000</f>
      </c>
      <c r="K1332" s="382">
        <v>0</v>
      </c>
      <c r="L1332" s="368">
        <f t="shared" ref="L1332:L1376" si="582">E1332/K1332</f>
      </c>
      <c r="M1332" s="382">
        <v>0</v>
      </c>
      <c r="N1332" s="384">
        <f t="shared" ref="N1332:N1376" si="386">E1332/M1332</f>
      </c>
      <c r="O1332" s="382">
        <v>0</v>
      </c>
      <c r="P1332" s="384">
        <f t="shared" ref="P1332:P1376" si="1065">E1332/O1332</f>
      </c>
      <c r="Q1332" s="385">
        <f>(M1332+M1333)/(O1332+O1333)</f>
      </c>
      <c r="R1332" s="432">
        <v>5</v>
      </c>
      <c r="S1332" s="385">
        <f>(O1332+O1333)/(K1332+K1333)</f>
      </c>
      <c r="T1332" s="432">
        <v>2</v>
      </c>
      <c r="U1332" s="386">
        <f>F1332/T1332</f>
      </c>
      <c r="V1332" s="378">
        <f>(F1332+500)/T1332</f>
      </c>
      <c r="W1332" s="436">
        <v>4680</v>
      </c>
      <c r="X1332" s="378">
        <f>W1332/T1332</f>
      </c>
      <c r="Y1332" s="385">
        <f>T1332/R1332</f>
      </c>
      <c r="Z1332" s="378">
        <f>W1332/F1332</f>
      </c>
      <c r="AA1332" s="378">
        <f>W1332/(F1332+500)</f>
      </c>
      <c r="AB1332" s="432">
        <v>1</v>
      </c>
      <c r="AC1332" s="432">
        <v>2592</v>
      </c>
      <c r="AD1332" s="385">
        <f>AB1332/T1332</f>
      </c>
      <c r="AE1332" s="378">
        <f>(W1332-AC1332)/(F1332+500)</f>
      </c>
      <c r="AF1332" s="378" t="s">
        <v>371</v>
      </c>
    </row>
    <row r="1333">
      <c r="A1333" s="419"/>
      <c r="B1333" s="407"/>
      <c r="C1333" s="408"/>
      <c r="D1333" s="379" t="s">
        <v>372</v>
      </c>
      <c r="E1333" s="382">
        <v>1164.32</v>
      </c>
      <c r="F1333" s="381"/>
      <c r="G1333" s="382">
        <v>11423</v>
      </c>
      <c r="H1333" s="382">
        <v>887</v>
      </c>
      <c r="I1333" s="383">
        <f t="shared" si="163"/>
      </c>
      <c r="J1333" s="368">
        <f t="shared" si="347"/>
      </c>
      <c r="K1333" s="382">
        <v>24</v>
      </c>
      <c r="L1333" s="368">
        <f t="shared" si="582"/>
      </c>
      <c r="M1333" s="382">
        <v>1</v>
      </c>
      <c r="N1333" s="384">
        <f t="shared" si="386"/>
      </c>
      <c r="O1333" s="382">
        <v>0</v>
      </c>
      <c r="P1333" s="384">
        <f t="shared" si="1065"/>
      </c>
      <c r="Q1333" s="385"/>
      <c r="R1333" s="432"/>
      <c r="S1333" s="385"/>
      <c r="T1333" s="432"/>
      <c r="U1333" s="386"/>
      <c r="V1333" s="378"/>
      <c r="W1333" s="436"/>
      <c r="X1333" s="378"/>
      <c r="Y1333" s="385"/>
      <c r="Z1333" s="378"/>
      <c r="AA1333" s="378"/>
      <c r="AB1333" s="432"/>
      <c r="AC1333" s="432"/>
      <c r="AD1333" s="385"/>
      <c r="AE1333" s="378"/>
      <c r="AF1333" s="421" t="s">
        <v>403</v>
      </c>
    </row>
    <row r="1334">
      <c r="A1334" s="419"/>
      <c r="B1334" s="407" t="s">
        <v>414</v>
      </c>
      <c r="C1334" s="408" t="s">
        <v>420</v>
      </c>
      <c r="D1334" s="379" t="s">
        <v>370</v>
      </c>
      <c r="E1334" s="440">
        <v>142.02</v>
      </c>
      <c r="F1334" s="381">
        <f>E1334+E1335</f>
      </c>
      <c r="G1334" s="382">
        <v>925</v>
      </c>
      <c r="H1334" s="382">
        <v>71</v>
      </c>
      <c r="I1334" s="383">
        <f t="shared" si="163"/>
      </c>
      <c r="J1334" s="368">
        <f t="shared" si="347"/>
      </c>
      <c r="K1334" s="382">
        <v>2</v>
      </c>
      <c r="L1334" s="368">
        <f t="shared" si="582"/>
      </c>
      <c r="M1334" s="382">
        <v>0</v>
      </c>
      <c r="N1334" s="384">
        <f t="shared" si="386"/>
      </c>
      <c r="O1334" s="382">
        <v>0</v>
      </c>
      <c r="P1334" s="384">
        <f t="shared" si="1065"/>
      </c>
      <c r="Q1334" s="385">
        <f>(M1334+M1335)/(O1334+O1335)</f>
      </c>
      <c r="R1334" s="432">
        <v>2</v>
      </c>
      <c r="S1334" s="385">
        <f>(O1334+O1335)/(K1334+K1335)</f>
      </c>
      <c r="T1334" s="432">
        <v>2</v>
      </c>
      <c r="U1334" s="386">
        <f>F1334/T1334</f>
      </c>
      <c r="V1334" s="378">
        <f>(F1334+500)/T1334</f>
      </c>
      <c r="W1334" s="436">
        <v>3036</v>
      </c>
      <c r="X1334" s="378">
        <f>W1334/T1334</f>
      </c>
      <c r="Y1334" s="385">
        <f>T1334/R1334</f>
      </c>
      <c r="Z1334" s="378">
        <f>W1334/F1334</f>
      </c>
      <c r="AA1334" s="378">
        <f>W1334/(F1334+500)</f>
      </c>
      <c r="AB1334" s="432">
        <v>0</v>
      </c>
      <c r="AC1334" s="432">
        <v>0</v>
      </c>
      <c r="AD1334" s="385">
        <f>AB1334/T1334</f>
      </c>
      <c r="AE1334" s="378">
        <f>(W1334-AC1334)/(F1334+500)</f>
      </c>
      <c r="AF1334" s="378" t="s">
        <v>371</v>
      </c>
    </row>
    <row r="1335">
      <c r="A1335" s="419"/>
      <c r="B1335" s="407"/>
      <c r="C1335" s="408"/>
      <c r="D1335" s="379" t="s">
        <v>372</v>
      </c>
      <c r="E1335" s="440">
        <v>1261.12</v>
      </c>
      <c r="F1335" s="381"/>
      <c r="G1335" s="382">
        <v>14916</v>
      </c>
      <c r="H1335" s="382">
        <v>537</v>
      </c>
      <c r="I1335" s="383">
        <f t="shared" si="163"/>
      </c>
      <c r="J1335" s="368">
        <f t="shared" si="347"/>
      </c>
      <c r="K1335" s="382">
        <v>37</v>
      </c>
      <c r="L1335" s="368">
        <f t="shared" si="582"/>
      </c>
      <c r="M1335" s="382">
        <v>1</v>
      </c>
      <c r="N1335" s="384">
        <f t="shared" si="386"/>
      </c>
      <c r="O1335" s="382">
        <v>0</v>
      </c>
      <c r="P1335" s="384">
        <f t="shared" si="1065"/>
      </c>
      <c r="Q1335" s="385"/>
      <c r="R1335" s="432"/>
      <c r="S1335" s="385"/>
      <c r="T1335" s="432"/>
      <c r="U1335" s="386"/>
      <c r="V1335" s="378"/>
      <c r="W1335" s="436"/>
      <c r="X1335" s="378"/>
      <c r="Y1335" s="385"/>
      <c r="Z1335" s="378"/>
      <c r="AA1335" s="378"/>
      <c r="AB1335" s="432"/>
      <c r="AC1335" s="432"/>
      <c r="AD1335" s="385"/>
      <c r="AE1335" s="378"/>
      <c r="AF1335" s="421" t="s">
        <v>403</v>
      </c>
    </row>
    <row r="1336">
      <c r="A1336" s="419"/>
      <c r="B1336" s="407" t="s">
        <v>375</v>
      </c>
      <c r="C1336" s="408" t="s">
        <v>420</v>
      </c>
      <c r="D1336" s="379" t="s">
        <v>370</v>
      </c>
      <c r="E1336" s="382">
        <v>205.45</v>
      </c>
      <c r="F1336" s="381">
        <f>E1336+E1337</f>
      </c>
      <c r="G1336" s="382">
        <v>1464</v>
      </c>
      <c r="H1336" s="382">
        <v>82</v>
      </c>
      <c r="I1336" s="383">
        <f t="shared" si="163"/>
      </c>
      <c r="J1336" s="383">
        <f t="shared" ref="J1336:J1339" si="238">I1336/H1336</f>
      </c>
      <c r="K1336" s="382">
        <v>2</v>
      </c>
      <c r="L1336" s="368">
        <f t="shared" si="582"/>
      </c>
      <c r="M1336" s="382">
        <v>1</v>
      </c>
      <c r="N1336" s="384">
        <f t="shared" si="386"/>
      </c>
      <c r="O1336" s="382">
        <v>0</v>
      </c>
      <c r="P1336" s="384">
        <f t="shared" si="1065"/>
      </c>
      <c r="Q1336" s="385">
        <f>(M1336+M1337)/(O1336+O1337)</f>
      </c>
      <c r="R1336" s="432">
        <v>2</v>
      </c>
      <c r="S1336" s="385">
        <f>(O1336+O1337)/(K1336+K1337)</f>
      </c>
      <c r="T1336" s="432">
        <v>1</v>
      </c>
      <c r="U1336" s="386">
        <f>F1336/T1336</f>
      </c>
      <c r="V1336" s="378">
        <f>(F1336+500)/T1336</f>
      </c>
      <c r="W1336" s="436">
        <v>1692</v>
      </c>
      <c r="X1336" s="378">
        <f>W1336/T1336</f>
      </c>
      <c r="Y1336" s="385">
        <f>T1336/R1336</f>
      </c>
      <c r="Z1336" s="378">
        <f>W1336/F1336</f>
      </c>
      <c r="AA1336" s="378">
        <f>W1336/(F1336+500)</f>
      </c>
      <c r="AB1336" s="432">
        <v>0</v>
      </c>
      <c r="AC1336" s="432">
        <v>0</v>
      </c>
      <c r="AD1336" s="385">
        <f>AB1336/T1336</f>
      </c>
      <c r="AE1336" s="378">
        <f>(W1336-AC1336)/(F1336+500)</f>
      </c>
      <c r="AF1336" s="378" t="s">
        <v>371</v>
      </c>
    </row>
    <row r="1337">
      <c r="A1337" s="419"/>
      <c r="B1337" s="407"/>
      <c r="C1337" s="408"/>
      <c r="D1337" s="379" t="s">
        <v>372</v>
      </c>
      <c r="E1337" s="382">
        <v>796.55</v>
      </c>
      <c r="F1337" s="381"/>
      <c r="G1337" s="382">
        <v>8411</v>
      </c>
      <c r="H1337" s="382">
        <v>325</v>
      </c>
      <c r="I1337" s="383">
        <f t="shared" si="163"/>
      </c>
      <c r="J1337" s="383">
        <f t="shared" si="238"/>
      </c>
      <c r="K1337" s="382">
        <v>20</v>
      </c>
      <c r="L1337" s="368">
        <f t="shared" si="582"/>
      </c>
      <c r="M1337" s="382">
        <v>0</v>
      </c>
      <c r="N1337" s="384">
        <f t="shared" si="386"/>
      </c>
      <c r="O1337" s="382">
        <v>0</v>
      </c>
      <c r="P1337" s="384">
        <f t="shared" si="1065"/>
      </c>
      <c r="Q1337" s="385"/>
      <c r="R1337" s="432"/>
      <c r="S1337" s="385"/>
      <c r="T1337" s="432"/>
      <c r="U1337" s="386"/>
      <c r="V1337" s="378"/>
      <c r="W1337" s="436"/>
      <c r="X1337" s="378"/>
      <c r="Y1337" s="385"/>
      <c r="Z1337" s="378"/>
      <c r="AA1337" s="378"/>
      <c r="AB1337" s="432"/>
      <c r="AC1337" s="432"/>
      <c r="AD1337" s="385"/>
      <c r="AE1337" s="378"/>
      <c r="AF1337" s="421" t="s">
        <v>403</v>
      </c>
    </row>
    <row r="1338">
      <c r="A1338" s="419"/>
      <c r="B1338" s="407" t="s">
        <v>376</v>
      </c>
      <c r="C1338" s="408" t="s">
        <v>420</v>
      </c>
      <c r="D1338" s="379" t="s">
        <v>370</v>
      </c>
      <c r="E1338" s="382">
        <v>183.48</v>
      </c>
      <c r="F1338" s="381">
        <f>E1338+E1339</f>
      </c>
      <c r="G1338" s="382">
        <v>1818</v>
      </c>
      <c r="H1338" s="382">
        <v>58</v>
      </c>
      <c r="I1338" s="383">
        <f t="shared" si="163"/>
      </c>
      <c r="J1338" s="383">
        <f t="shared" si="238"/>
      </c>
      <c r="K1338" s="382">
        <v>2</v>
      </c>
      <c r="L1338" s="368">
        <f t="shared" si="582"/>
      </c>
      <c r="M1338" s="382">
        <v>0</v>
      </c>
      <c r="N1338" s="384">
        <f t="shared" si="386"/>
      </c>
      <c r="O1338" s="382">
        <v>0</v>
      </c>
      <c r="P1338" s="384">
        <f t="shared" si="1065"/>
      </c>
      <c r="Q1338" s="385">
        <f>(M1338+M1339)/(O1338+O1339)</f>
      </c>
      <c r="R1338" s="432">
        <v>3</v>
      </c>
      <c r="S1338" s="385">
        <f>(O1338+O1339)/(K1338+K1339)</f>
      </c>
      <c r="T1338" s="432">
        <v>1</v>
      </c>
      <c r="U1338" s="386">
        <f>F1338/T1338</f>
      </c>
      <c r="V1338" s="378">
        <f>(F1338+500)/T1338</f>
      </c>
      <c r="W1338" s="436">
        <v>621.6000000000004</v>
      </c>
      <c r="X1338" s="378">
        <f>W1338/T1338</f>
      </c>
      <c r="Y1338" s="385">
        <f>T1338/R1338</f>
      </c>
      <c r="Z1338" s="378">
        <f>W1338/F1338</f>
      </c>
      <c r="AA1338" s="378">
        <f>W1338/(F1338+500)</f>
      </c>
      <c r="AB1338" s="432">
        <v>1</v>
      </c>
      <c r="AC1338" s="432">
        <v>621.6</v>
      </c>
      <c r="AD1338" s="385">
        <f>AB1338/T1338</f>
      </c>
      <c r="AE1338" s="378">
        <f>(W1338-AC1338)/(F1338+500)</f>
      </c>
      <c r="AF1338" s="378" t="s">
        <v>371</v>
      </c>
    </row>
    <row r="1339">
      <c r="A1339" s="419"/>
      <c r="B1339" s="407"/>
      <c r="C1339" s="408"/>
      <c r="D1339" s="379" t="s">
        <v>372</v>
      </c>
      <c r="E1339" s="382">
        <v>658.46</v>
      </c>
      <c r="F1339" s="381"/>
      <c r="G1339" s="382">
        <v>4995</v>
      </c>
      <c r="H1339" s="382">
        <v>208</v>
      </c>
      <c r="I1339" s="383">
        <f t="shared" si="163"/>
      </c>
      <c r="J1339" s="383">
        <f t="shared" si="238"/>
      </c>
      <c r="K1339" s="382">
        <v>18</v>
      </c>
      <c r="L1339" s="368">
        <f t="shared" si="582"/>
      </c>
      <c r="M1339" s="382">
        <v>1</v>
      </c>
      <c r="N1339" s="384">
        <f t="shared" si="386"/>
      </c>
      <c r="O1339" s="382">
        <v>0</v>
      </c>
      <c r="P1339" s="384">
        <f t="shared" si="1065"/>
      </c>
      <c r="Q1339" s="385"/>
      <c r="R1339" s="432"/>
      <c r="S1339" s="385"/>
      <c r="T1339" s="432"/>
      <c r="U1339" s="386"/>
      <c r="V1339" s="378"/>
      <c r="W1339" s="436"/>
      <c r="X1339" s="378"/>
      <c r="Y1339" s="385"/>
      <c r="Z1339" s="378"/>
      <c r="AA1339" s="378"/>
      <c r="AB1339" s="432"/>
      <c r="AC1339" s="432"/>
      <c r="AD1339" s="385"/>
      <c r="AE1339" s="378"/>
      <c r="AF1339" s="421" t="s">
        <v>403</v>
      </c>
    </row>
    <row r="1340">
      <c r="A1340" s="419"/>
      <c r="B1340" s="407" t="s">
        <v>377</v>
      </c>
      <c r="C1340" s="408" t="s">
        <v>420</v>
      </c>
      <c r="D1340" s="379" t="s">
        <v>370</v>
      </c>
      <c r="E1340" s="440">
        <v>288.82</v>
      </c>
      <c r="F1340" s="409">
        <f>E1340+E1341</f>
      </c>
      <c r="G1340" s="382">
        <v>1374</v>
      </c>
      <c r="H1340" s="382">
        <v>49</v>
      </c>
      <c r="I1340" s="383">
        <f t="shared" si="163"/>
      </c>
      <c r="J1340" s="368">
        <f t="shared" ref="J1340:J1344" si="348">(E1340/G1340)*1000</f>
      </c>
      <c r="K1340" s="382">
        <v>1</v>
      </c>
      <c r="L1340" s="368">
        <f t="shared" si="582"/>
      </c>
      <c r="M1340" s="382">
        <v>0</v>
      </c>
      <c r="N1340" s="384">
        <f t="shared" si="386"/>
      </c>
      <c r="O1340" s="382">
        <v>0</v>
      </c>
      <c r="P1340" s="384">
        <f t="shared" si="1065"/>
      </c>
      <c r="Q1340" s="385">
        <f>(M1340+M1341)/(O1340+O1341)</f>
      </c>
      <c r="R1340" s="432">
        <v>5</v>
      </c>
      <c r="S1340" s="385">
        <f>(O1340+O1341)/(K1340+K1341)</f>
      </c>
      <c r="T1340" s="432">
        <v>3</v>
      </c>
      <c r="U1340" s="386">
        <f>F1340/T1340</f>
      </c>
      <c r="V1340" s="378">
        <f>(F1340+500)/T1340</f>
      </c>
      <c r="W1340" s="432">
        <v>2679</v>
      </c>
      <c r="X1340" s="378">
        <f>W1340/T1340</f>
      </c>
      <c r="Y1340" s="385">
        <f>T1340/R1340</f>
      </c>
      <c r="Z1340" s="378">
        <f>W1340/F1340</f>
      </c>
      <c r="AA1340" s="378">
        <f>W1340/(F1340+500)</f>
      </c>
      <c r="AB1340" s="432">
        <v>2</v>
      </c>
      <c r="AC1340" s="432">
        <v>591</v>
      </c>
      <c r="AD1340" s="385">
        <f>AB1340/T1340</f>
      </c>
      <c r="AE1340" s="378">
        <f>(W1340-AC1340)/(F1340+500)</f>
      </c>
      <c r="AF1340" s="378" t="s">
        <v>371</v>
      </c>
    </row>
    <row r="1341">
      <c r="A1341" s="419"/>
      <c r="B1341" s="407"/>
      <c r="C1341" s="408"/>
      <c r="D1341" s="379" t="s">
        <v>372</v>
      </c>
      <c r="E1341" s="440">
        <v>1097.34</v>
      </c>
      <c r="F1341" s="409"/>
      <c r="G1341" s="382">
        <v>8417</v>
      </c>
      <c r="H1341" s="423">
        <v>265</v>
      </c>
      <c r="I1341" s="383">
        <f t="shared" si="163"/>
      </c>
      <c r="J1341" s="368">
        <f t="shared" si="348"/>
      </c>
      <c r="K1341" s="382">
        <v>20</v>
      </c>
      <c r="L1341" s="368">
        <f t="shared" si="582"/>
      </c>
      <c r="M1341" s="382">
        <v>2</v>
      </c>
      <c r="N1341" s="384">
        <f t="shared" si="386"/>
      </c>
      <c r="O1341" s="382">
        <v>0</v>
      </c>
      <c r="P1341" s="384">
        <f t="shared" si="1065"/>
      </c>
      <c r="Q1341" s="385"/>
      <c r="R1341" s="432"/>
      <c r="S1341" s="385"/>
      <c r="T1341" s="432"/>
      <c r="U1341" s="386"/>
      <c r="V1341" s="378"/>
      <c r="W1341" s="432"/>
      <c r="X1341" s="378"/>
      <c r="Y1341" s="385"/>
      <c r="Z1341" s="378"/>
      <c r="AA1341" s="378"/>
      <c r="AB1341" s="432"/>
      <c r="AC1341" s="432"/>
      <c r="AD1341" s="385"/>
      <c r="AE1341" s="378"/>
      <c r="AF1341" s="421" t="s">
        <v>403</v>
      </c>
    </row>
    <row r="1342">
      <c r="A1342" s="419"/>
      <c r="B1342" s="370" t="s">
        <v>378</v>
      </c>
      <c r="C1342" s="370"/>
      <c r="D1342" s="370"/>
      <c r="E1342" s="366">
        <f>SUM(E1332:E1341)</f>
      </c>
      <c r="F1342" s="366">
        <f>SUM(F1332:F1341)</f>
      </c>
      <c r="G1342" s="366">
        <f>SUM(G1332:G1341)</f>
      </c>
      <c r="H1342" s="366">
        <f>SUM(H1332:H1341)</f>
      </c>
      <c r="I1342" s="371">
        <f t="shared" si="163"/>
      </c>
      <c r="J1342" s="367">
        <f t="shared" si="348"/>
      </c>
      <c r="K1342" s="366">
        <f>SUM(K1332:K1341)</f>
      </c>
      <c r="L1342" s="367">
        <f t="shared" si="582"/>
      </c>
      <c r="M1342" s="366">
        <f>SUM(M1332:M1341)</f>
      </c>
      <c r="N1342" s="372">
        <f t="shared" si="386"/>
      </c>
      <c r="O1342" s="366">
        <f>SUM(O1332:O1341)</f>
      </c>
      <c r="P1342" s="372">
        <f t="shared" si="1065"/>
      </c>
      <c r="Q1342" s="373">
        <f>M1342/O1342</f>
      </c>
      <c r="R1342" s="366">
        <f>SUM(R1332:R1341)</f>
      </c>
      <c r="S1342" s="373">
        <f>(O1342+O1342)/(K1342+K1342)</f>
      </c>
      <c r="T1342" s="366">
        <f>SUM(T1332:T1341)</f>
      </c>
      <c r="U1342" s="374">
        <f t="shared" ref="U1342:U1343" si="126">F1342/T1342</f>
      </c>
      <c r="V1342" s="375">
        <f>(F1342+5*500)/T1342</f>
      </c>
      <c r="W1342" s="367">
        <f>SUM(W1332:W1341)</f>
      </c>
      <c r="X1342" s="376">
        <f t="shared" ref="X1342:X1343" si="760">W1342/T1342</f>
      </c>
      <c r="Y1342" s="373">
        <f t="shared" ref="Y1342:Y1343" si="894">T1342/R1342</f>
      </c>
      <c r="Z1342" s="375">
        <f t="shared" ref="Z1342:Z1343" si="1028">W1342/F1342</f>
      </c>
      <c r="AA1342" s="375">
        <f>W1342/(F1342+COUNT(W1332:W1341)*500)</f>
      </c>
      <c r="AB1342" s="366">
        <f>SUM(AB1332:AB1341)</f>
      </c>
      <c r="AC1342" s="366">
        <f>SUM(AC1332:AC1341)</f>
      </c>
      <c r="AD1342" s="373">
        <f t="shared" ref="AD1342:AD1343" si="545">AB1342/T1342</f>
      </c>
      <c r="AE1342" s="377">
        <f>(W1342-AC1342)/(F1342+COUNT(W1332:W1341)*500)</f>
      </c>
      <c r="AF1342" s="378"/>
    </row>
    <row r="1343">
      <c r="A1343" s="419"/>
      <c r="B1343" s="407" t="s">
        <v>379</v>
      </c>
      <c r="C1343" s="420" t="s">
        <v>405</v>
      </c>
      <c r="D1343" s="379" t="s">
        <v>370</v>
      </c>
      <c r="E1343" s="440">
        <v>392.76</v>
      </c>
      <c r="F1343" s="409">
        <f>E1343+E1344</f>
      </c>
      <c r="G1343" s="382">
        <v>2292</v>
      </c>
      <c r="H1343" s="382">
        <v>60</v>
      </c>
      <c r="I1343" s="383">
        <f t="shared" si="163"/>
      </c>
      <c r="J1343" s="368">
        <f t="shared" si="348"/>
      </c>
      <c r="K1343" s="382">
        <v>5</v>
      </c>
      <c r="L1343" s="368">
        <f t="shared" si="582"/>
      </c>
      <c r="M1343" s="382">
        <v>0</v>
      </c>
      <c r="N1343" s="384">
        <f t="shared" si="386"/>
      </c>
      <c r="O1343" s="382">
        <v>0</v>
      </c>
      <c r="P1343" s="384">
        <f t="shared" si="1065"/>
      </c>
      <c r="Q1343" s="385">
        <f>(M1343+M1344)/(O1343+O1344)</f>
      </c>
      <c r="R1343" s="432">
        <v>5</v>
      </c>
      <c r="S1343" s="385">
        <f>(O1343+O1344)/(K1343+K1344)</f>
      </c>
      <c r="T1343" s="432">
        <v>3</v>
      </c>
      <c r="U1343" s="386">
        <f t="shared" si="126"/>
      </c>
      <c r="V1343" s="378">
        <f>(F1343+500)/T1343</f>
      </c>
      <c r="W1343" s="436">
        <v>4175.999999999998</v>
      </c>
      <c r="X1343" s="378">
        <f t="shared" si="760"/>
      </c>
      <c r="Y1343" s="385">
        <f t="shared" si="894"/>
      </c>
      <c r="Z1343" s="378">
        <f t="shared" si="1028"/>
      </c>
      <c r="AA1343" s="378">
        <f>W1343/(F1343+500)</f>
      </c>
      <c r="AB1343" s="432">
        <v>0</v>
      </c>
      <c r="AC1343" s="432">
        <v>0</v>
      </c>
      <c r="AD1343" s="385">
        <f t="shared" si="545"/>
      </c>
      <c r="AE1343" s="378">
        <f>(W1343-AC1343)/(F1343+500)</f>
      </c>
      <c r="AF1343" s="378" t="s">
        <v>371</v>
      </c>
    </row>
    <row r="1344">
      <c r="A1344" s="419"/>
      <c r="B1344" s="407"/>
      <c r="C1344" s="420"/>
      <c r="D1344" s="379" t="s">
        <v>372</v>
      </c>
      <c r="E1344" s="440">
        <v>1333.87</v>
      </c>
      <c r="F1344" s="409"/>
      <c r="G1344" s="382">
        <v>13173</v>
      </c>
      <c r="H1344" s="423">
        <v>308</v>
      </c>
      <c r="I1344" s="383">
        <f t="shared" si="163"/>
      </c>
      <c r="J1344" s="368">
        <f t="shared" si="348"/>
      </c>
      <c r="K1344" s="382">
        <v>30</v>
      </c>
      <c r="L1344" s="368">
        <f t="shared" si="582"/>
      </c>
      <c r="M1344" s="382">
        <v>3</v>
      </c>
      <c r="N1344" s="384">
        <f t="shared" si="386"/>
      </c>
      <c r="O1344" s="382">
        <v>0</v>
      </c>
      <c r="P1344" s="384">
        <f t="shared" si="1065"/>
      </c>
      <c r="Q1344" s="385"/>
      <c r="R1344" s="432"/>
      <c r="S1344" s="385"/>
      <c r="T1344" s="432"/>
      <c r="U1344" s="386"/>
      <c r="V1344" s="378"/>
      <c r="W1344" s="436"/>
      <c r="X1344" s="378"/>
      <c r="Y1344" s="385"/>
      <c r="Z1344" s="378"/>
      <c r="AA1344" s="378"/>
      <c r="AB1344" s="432"/>
      <c r="AC1344" s="432"/>
      <c r="AD1344" s="385"/>
      <c r="AE1344" s="378"/>
      <c r="AF1344" s="421" t="s">
        <v>403</v>
      </c>
    </row>
    <row r="1345">
      <c r="A1345" s="419"/>
      <c r="B1345" s="407" t="s">
        <v>381</v>
      </c>
      <c r="C1345" s="420" t="s">
        <v>405</v>
      </c>
      <c r="D1345" s="379" t="s">
        <v>370</v>
      </c>
      <c r="E1345" s="382">
        <v>369.19</v>
      </c>
      <c r="F1345" s="381">
        <f>E1345+E1346</f>
      </c>
      <c r="G1345" s="382">
        <v>2981</v>
      </c>
      <c r="H1345" s="382">
        <v>83</v>
      </c>
      <c r="I1345" s="383">
        <f t="shared" si="163"/>
      </c>
      <c r="J1345" s="383">
        <f t="shared" ref="J1345:J1346" si="239">I1345/H1345</f>
      </c>
      <c r="K1345" s="382">
        <v>12</v>
      </c>
      <c r="L1345" s="368">
        <f t="shared" si="582"/>
      </c>
      <c r="M1345" s="382">
        <v>0</v>
      </c>
      <c r="N1345" s="384">
        <f t="shared" si="386"/>
      </c>
      <c r="O1345" s="382">
        <v>0</v>
      </c>
      <c r="P1345" s="384">
        <f t="shared" si="1065"/>
      </c>
      <c r="Q1345" s="385">
        <f>(M1345+M1346)/(O1345+O1346)</f>
      </c>
      <c r="R1345" s="432">
        <v>11</v>
      </c>
      <c r="S1345" s="385">
        <f>(O1345+O1346)/(K1345+K1346)</f>
      </c>
      <c r="T1345" s="432">
        <v>4</v>
      </c>
      <c r="U1345" s="386">
        <f>F1345/T1345</f>
      </c>
      <c r="V1345" s="378">
        <f>(F1345+500)/T1345</f>
      </c>
      <c r="W1345" s="436">
        <v>4932</v>
      </c>
      <c r="X1345" s="378">
        <f>W1345/T1345</f>
      </c>
      <c r="Y1345" s="385">
        <f>T1345/R1345</f>
      </c>
      <c r="Z1345" s="378">
        <f>W1345/F1345</f>
      </c>
      <c r="AA1345" s="378">
        <f>W1345/(F1345+500)</f>
      </c>
      <c r="AB1345" s="432">
        <v>0</v>
      </c>
      <c r="AC1345" s="432">
        <v>0</v>
      </c>
      <c r="AD1345" s="385">
        <f>AB1345/T1345</f>
      </c>
      <c r="AE1345" s="378">
        <f>(W1345-AC1345)/(F1345+500)</f>
      </c>
      <c r="AF1345" s="378" t="s">
        <v>371</v>
      </c>
    </row>
    <row r="1346">
      <c r="A1346" s="419"/>
      <c r="B1346" s="407"/>
      <c r="C1346" s="420"/>
      <c r="D1346" s="379" t="s">
        <v>372</v>
      </c>
      <c r="E1346" s="382">
        <v>1566.84</v>
      </c>
      <c r="F1346" s="381"/>
      <c r="G1346" s="382">
        <v>13763</v>
      </c>
      <c r="H1346" s="382">
        <v>376</v>
      </c>
      <c r="I1346" s="383">
        <f t="shared" si="163"/>
      </c>
      <c r="J1346" s="383">
        <f t="shared" si="239"/>
      </c>
      <c r="K1346" s="382">
        <v>26</v>
      </c>
      <c r="L1346" s="368">
        <f t="shared" si="582"/>
      </c>
      <c r="M1346" s="382">
        <v>3</v>
      </c>
      <c r="N1346" s="384">
        <f t="shared" si="386"/>
      </c>
      <c r="O1346" s="382">
        <v>0</v>
      </c>
      <c r="P1346" s="384">
        <f t="shared" si="1065"/>
      </c>
      <c r="Q1346" s="385"/>
      <c r="R1346" s="432"/>
      <c r="S1346" s="385"/>
      <c r="T1346" s="432"/>
      <c r="U1346" s="386"/>
      <c r="V1346" s="378"/>
      <c r="W1346" s="436"/>
      <c r="X1346" s="378"/>
      <c r="Y1346" s="385"/>
      <c r="Z1346" s="378"/>
      <c r="AA1346" s="378"/>
      <c r="AB1346" s="432"/>
      <c r="AC1346" s="432"/>
      <c r="AD1346" s="385"/>
      <c r="AE1346" s="378"/>
      <c r="AF1346" s="421" t="s">
        <v>403</v>
      </c>
    </row>
    <row r="1347">
      <c r="A1347" s="419"/>
      <c r="B1347" s="407" t="s">
        <v>382</v>
      </c>
      <c r="C1347" s="420" t="s">
        <v>405</v>
      </c>
      <c r="D1347" s="379" t="s">
        <v>370</v>
      </c>
      <c r="E1347" s="382">
        <v>313.94</v>
      </c>
      <c r="F1347" s="381">
        <f>E1347+E1348</f>
      </c>
      <c r="G1347" s="382">
        <v>2635</v>
      </c>
      <c r="H1347" s="382">
        <v>75</v>
      </c>
      <c r="I1347" s="383">
        <f t="shared" si="163"/>
      </c>
      <c r="J1347" s="368">
        <f t="shared" ref="J1347:J1355" si="349">(E1347/G1347)*1000</f>
      </c>
      <c r="K1347" s="382">
        <v>6</v>
      </c>
      <c r="L1347" s="368">
        <f t="shared" si="582"/>
      </c>
      <c r="M1347" s="382">
        <v>0</v>
      </c>
      <c r="N1347" s="384">
        <f t="shared" si="386"/>
      </c>
      <c r="O1347" s="382">
        <v>0</v>
      </c>
      <c r="P1347" s="384">
        <f t="shared" si="1065"/>
      </c>
      <c r="Q1347" s="385">
        <f>(M1347+M1348)/(O1347+O1348)</f>
      </c>
      <c r="R1347" s="432">
        <v>4</v>
      </c>
      <c r="S1347" s="385">
        <f>(O1347+O1348)/(K1347+K1348)</f>
      </c>
      <c r="T1347" s="432">
        <v>0</v>
      </c>
      <c r="U1347" s="386">
        <f>F1347/T1347</f>
      </c>
      <c r="V1347" s="378">
        <f>(F1347+500)/T1347</f>
      </c>
      <c r="W1347" s="436">
        <v>0</v>
      </c>
      <c r="X1347" s="378">
        <f>W1347/T1347</f>
      </c>
      <c r="Y1347" s="385">
        <f>T1347/R1347</f>
      </c>
      <c r="Z1347" s="378">
        <f>W1347/F1347</f>
      </c>
      <c r="AA1347" s="378">
        <f>W1347/(F1347+500)</f>
      </c>
      <c r="AB1347" s="432">
        <v>0</v>
      </c>
      <c r="AC1347" s="432">
        <v>0</v>
      </c>
      <c r="AD1347" s="385">
        <f>AB1347/T1347</f>
      </c>
      <c r="AE1347" s="378">
        <f>(W1347-AC1347)/(F1347+500)</f>
      </c>
      <c r="AF1347" s="378" t="s">
        <v>371</v>
      </c>
    </row>
    <row r="1348">
      <c r="A1348" s="419"/>
      <c r="B1348" s="407"/>
      <c r="C1348" s="420"/>
      <c r="D1348" s="379" t="s">
        <v>372</v>
      </c>
      <c r="E1348" s="382">
        <v>1366.95</v>
      </c>
      <c r="F1348" s="381"/>
      <c r="G1348" s="382">
        <v>11287</v>
      </c>
      <c r="H1348" s="382">
        <v>318</v>
      </c>
      <c r="I1348" s="383">
        <f t="shared" si="163"/>
      </c>
      <c r="J1348" s="368">
        <f t="shared" si="349"/>
      </c>
      <c r="K1348" s="382">
        <v>25</v>
      </c>
      <c r="L1348" s="368">
        <f t="shared" si="582"/>
      </c>
      <c r="M1348" s="382">
        <v>0</v>
      </c>
      <c r="N1348" s="384">
        <f t="shared" si="386"/>
      </c>
      <c r="O1348" s="382">
        <v>0</v>
      </c>
      <c r="P1348" s="384">
        <f t="shared" si="1065"/>
      </c>
      <c r="Q1348" s="385"/>
      <c r="R1348" s="432"/>
      <c r="S1348" s="385"/>
      <c r="T1348" s="432"/>
      <c r="U1348" s="386"/>
      <c r="V1348" s="378"/>
      <c r="W1348" s="436"/>
      <c r="X1348" s="378"/>
      <c r="Y1348" s="385"/>
      <c r="Z1348" s="378"/>
      <c r="AA1348" s="378"/>
      <c r="AB1348" s="432"/>
      <c r="AC1348" s="432"/>
      <c r="AD1348" s="385"/>
      <c r="AE1348" s="378"/>
      <c r="AF1348" s="421" t="s">
        <v>403</v>
      </c>
    </row>
    <row r="1349">
      <c r="A1349" s="419"/>
      <c r="B1349" s="407" t="s">
        <v>383</v>
      </c>
      <c r="C1349" s="420" t="s">
        <v>405</v>
      </c>
      <c r="D1349" s="379" t="s">
        <v>370</v>
      </c>
      <c r="E1349" s="382">
        <v>239.48</v>
      </c>
      <c r="F1349" s="381">
        <f>E1349+E1350</f>
      </c>
      <c r="G1349" s="382">
        <v>1730</v>
      </c>
      <c r="H1349" s="382">
        <v>39</v>
      </c>
      <c r="I1349" s="383">
        <f t="shared" si="163"/>
      </c>
      <c r="J1349" s="368">
        <f t="shared" si="349"/>
      </c>
      <c r="K1349" s="382">
        <v>1</v>
      </c>
      <c r="L1349" s="368">
        <f t="shared" si="582"/>
      </c>
      <c r="M1349" s="382">
        <v>0</v>
      </c>
      <c r="N1349" s="384">
        <f t="shared" si="386"/>
      </c>
      <c r="O1349" s="382">
        <v>0</v>
      </c>
      <c r="P1349" s="384">
        <f t="shared" si="1065"/>
      </c>
      <c r="Q1349" s="385">
        <f>(M1349+M1350)/(O1349+O1350)</f>
      </c>
      <c r="R1349" s="432">
        <v>12</v>
      </c>
      <c r="S1349" s="385">
        <f>(O1349+O1350)/(K1349+K1350)</f>
      </c>
      <c r="T1349" s="432">
        <v>1</v>
      </c>
      <c r="U1349" s="386">
        <f>F1349/T1349</f>
      </c>
      <c r="V1349" s="378">
        <f>(F1349+500)/T1349</f>
      </c>
      <c r="W1349" s="436">
        <v>2011.2000000000007</v>
      </c>
      <c r="X1349" s="378">
        <f>W1349/T1349</f>
      </c>
      <c r="Y1349" s="385">
        <f>T1349/R1349</f>
      </c>
      <c r="Z1349" s="378">
        <f>W1349/F1349</f>
      </c>
      <c r="AA1349" s="378">
        <f>W1349/(F1349+500)</f>
      </c>
      <c r="AB1349" s="432">
        <v>0</v>
      </c>
      <c r="AC1349" s="432">
        <v>0</v>
      </c>
      <c r="AD1349" s="385">
        <f>AB1349/T1349</f>
      </c>
      <c r="AE1349" s="378">
        <f>(W1349-AC1349)/(F1349+500)</f>
      </c>
      <c r="AF1349" s="378" t="s">
        <v>371</v>
      </c>
    </row>
    <row r="1350">
      <c r="A1350" s="419"/>
      <c r="B1350" s="407"/>
      <c r="C1350" s="420"/>
      <c r="D1350" s="379" t="s">
        <v>372</v>
      </c>
      <c r="E1350" s="382">
        <v>1484.13</v>
      </c>
      <c r="F1350" s="381"/>
      <c r="G1350" s="382">
        <v>11753</v>
      </c>
      <c r="H1350" s="382">
        <v>296</v>
      </c>
      <c r="I1350" s="383">
        <f t="shared" si="163"/>
      </c>
      <c r="J1350" s="368">
        <f t="shared" si="349"/>
      </c>
      <c r="K1350" s="382">
        <v>36</v>
      </c>
      <c r="L1350" s="368">
        <f t="shared" si="582"/>
      </c>
      <c r="M1350" s="382">
        <v>0</v>
      </c>
      <c r="N1350" s="384">
        <f t="shared" si="386"/>
      </c>
      <c r="O1350" s="382">
        <v>0</v>
      </c>
      <c r="P1350" s="384">
        <f t="shared" si="1065"/>
      </c>
      <c r="Q1350" s="385"/>
      <c r="R1350" s="432"/>
      <c r="S1350" s="385"/>
      <c r="T1350" s="432"/>
      <c r="U1350" s="386"/>
      <c r="V1350" s="378"/>
      <c r="W1350" s="436"/>
      <c r="X1350" s="378"/>
      <c r="Y1350" s="385"/>
      <c r="Z1350" s="378"/>
      <c r="AA1350" s="378"/>
      <c r="AB1350" s="432"/>
      <c r="AC1350" s="432"/>
      <c r="AD1350" s="385"/>
      <c r="AE1350" s="378"/>
      <c r="AF1350" s="421" t="s">
        <v>403</v>
      </c>
    </row>
    <row r="1351">
      <c r="A1351" s="419"/>
      <c r="B1351" s="407" t="s">
        <v>385</v>
      </c>
      <c r="C1351" s="420" t="s">
        <v>405</v>
      </c>
      <c r="D1351" s="379" t="s">
        <v>370</v>
      </c>
      <c r="E1351" s="382">
        <v>97.32</v>
      </c>
      <c r="F1351" s="381">
        <f>E1351+E1352</f>
      </c>
      <c r="G1351" s="382">
        <v>759</v>
      </c>
      <c r="H1351" s="382">
        <v>46</v>
      </c>
      <c r="I1351" s="383">
        <f t="shared" si="163"/>
      </c>
      <c r="J1351" s="368">
        <f t="shared" si="349"/>
      </c>
      <c r="K1351" s="382">
        <v>3</v>
      </c>
      <c r="L1351" s="368">
        <f t="shared" si="582"/>
      </c>
      <c r="M1351" s="382">
        <v>0</v>
      </c>
      <c r="N1351" s="384">
        <f t="shared" si="386"/>
      </c>
      <c r="O1351" s="382">
        <v>0</v>
      </c>
      <c r="P1351" s="384">
        <f t="shared" si="1065"/>
      </c>
      <c r="Q1351" s="385">
        <f>(M1351+M1352)/(O1351+O1352)</f>
      </c>
      <c r="R1351" s="432">
        <v>6</v>
      </c>
      <c r="S1351" s="385">
        <f>(O1351+O1352)/(K1351+K1352)</f>
      </c>
      <c r="T1351" s="432">
        <v>1</v>
      </c>
      <c r="U1351" s="386">
        <f>F1351/T1351</f>
      </c>
      <c r="V1351" s="378">
        <f>(F1351+500)/T1351</f>
      </c>
      <c r="W1351" s="436">
        <v>2407.2</v>
      </c>
      <c r="X1351" s="378">
        <f>W1351/T1351</f>
      </c>
      <c r="Y1351" s="385">
        <f>T1351/R1351</f>
      </c>
      <c r="Z1351" s="378">
        <f>W1351/F1351</f>
      </c>
      <c r="AA1351" s="378">
        <f>W1351/(F1351+500)</f>
      </c>
      <c r="AB1351" s="432">
        <v>0</v>
      </c>
      <c r="AC1351" s="432">
        <v>0</v>
      </c>
      <c r="AD1351" s="385">
        <f>AB1351/T1351</f>
      </c>
      <c r="AE1351" s="378">
        <f>(W1351-AC1351)/(F1351+500)</f>
      </c>
      <c r="AF1351" s="378" t="s">
        <v>371</v>
      </c>
    </row>
    <row r="1352">
      <c r="A1352" s="419"/>
      <c r="B1352" s="407"/>
      <c r="C1352" s="420"/>
      <c r="D1352" s="379" t="s">
        <v>372</v>
      </c>
      <c r="E1352" s="382">
        <v>1340.62</v>
      </c>
      <c r="F1352" s="381"/>
      <c r="G1352" s="382">
        <v>12663</v>
      </c>
      <c r="H1352" s="382">
        <v>298</v>
      </c>
      <c r="I1352" s="383">
        <f t="shared" si="163"/>
      </c>
      <c r="J1352" s="368">
        <f t="shared" si="349"/>
      </c>
      <c r="K1352" s="382">
        <v>34</v>
      </c>
      <c r="L1352" s="368">
        <f t="shared" si="582"/>
      </c>
      <c r="M1352" s="382">
        <v>3</v>
      </c>
      <c r="N1352" s="384">
        <f t="shared" si="386"/>
      </c>
      <c r="O1352" s="382">
        <v>0</v>
      </c>
      <c r="P1352" s="384">
        <f t="shared" si="1065"/>
      </c>
      <c r="Q1352" s="385"/>
      <c r="R1352" s="432"/>
      <c r="S1352" s="385"/>
      <c r="T1352" s="432"/>
      <c r="U1352" s="386"/>
      <c r="V1352" s="378"/>
      <c r="W1352" s="436"/>
      <c r="X1352" s="378"/>
      <c r="Y1352" s="385"/>
      <c r="Z1352" s="378"/>
      <c r="AA1352" s="378"/>
      <c r="AB1352" s="432"/>
      <c r="AC1352" s="432"/>
      <c r="AD1352" s="385"/>
      <c r="AE1352" s="378"/>
      <c r="AF1352" s="421" t="s">
        <v>403</v>
      </c>
    </row>
    <row r="1353">
      <c r="A1353" s="419"/>
      <c r="B1353" s="370" t="s">
        <v>378</v>
      </c>
      <c r="C1353" s="370"/>
      <c r="D1353" s="370"/>
      <c r="E1353" s="366">
        <f>SUM(E1343:E1352)</f>
      </c>
      <c r="F1353" s="366">
        <f>SUM(F1343:F1352)</f>
      </c>
      <c r="G1353" s="366">
        <f>SUM(G1343:G1352)</f>
      </c>
      <c r="H1353" s="366">
        <f>SUM(H1343:H1352)</f>
      </c>
      <c r="I1353" s="371">
        <f t="shared" si="163"/>
      </c>
      <c r="J1353" s="367">
        <f t="shared" si="349"/>
      </c>
      <c r="K1353" s="366">
        <f>SUM(K1343:K1352)</f>
      </c>
      <c r="L1353" s="367">
        <f t="shared" si="582"/>
      </c>
      <c r="M1353" s="366">
        <f>SUM(M1343:M1352)</f>
      </c>
      <c r="N1353" s="372">
        <f t="shared" si="386"/>
      </c>
      <c r="O1353" s="366">
        <f>SUM(O1343:O1352)</f>
      </c>
      <c r="P1353" s="372">
        <f t="shared" si="1065"/>
      </c>
      <c r="Q1353" s="373">
        <f>M1353/O1353</f>
      </c>
      <c r="R1353" s="366">
        <f>SUM(R1343:R1352)</f>
      </c>
      <c r="S1353" s="373">
        <f>(O1353+O1353)/(K1353+K1353)</f>
      </c>
      <c r="T1353" s="366">
        <f>SUM(T1343:T1352)</f>
      </c>
      <c r="U1353" s="374">
        <f t="shared" ref="U1353:U1354" si="127">F1353/T1353</f>
      </c>
      <c r="V1353" s="375">
        <f>(F1353+5*500)/T1353</f>
      </c>
      <c r="W1353" s="367">
        <f>SUM(W1343:W1352)</f>
      </c>
      <c r="X1353" s="376">
        <f t="shared" ref="X1353:X1354" si="761">W1353/T1353</f>
      </c>
      <c r="Y1353" s="373">
        <f t="shared" ref="Y1353:Y1354" si="895">T1353/R1353</f>
      </c>
      <c r="Z1353" s="375">
        <f t="shared" ref="Z1353:Z1354" si="1029">W1353/F1353</f>
      </c>
      <c r="AA1353" s="375">
        <f>W1353/(F1353+COUNT(W1343:W1352)*500)</f>
      </c>
      <c r="AB1353" s="366">
        <f>SUM(AB1343:AB1352)</f>
      </c>
      <c r="AC1353" s="366">
        <f>SUM(AC1343:AC1352)</f>
      </c>
      <c r="AD1353" s="373">
        <f t="shared" ref="AD1353:AD1354" si="546">AB1353/T1353</f>
      </c>
      <c r="AE1353" s="377">
        <f>(W1353-AC1353)/(F1353+COUNT(W1343:W1352))</f>
      </c>
      <c r="AF1353" s="378"/>
    </row>
    <row r="1354">
      <c r="A1354" s="419"/>
      <c r="B1354" s="407" t="s">
        <v>386</v>
      </c>
      <c r="C1354" s="420" t="s">
        <v>369</v>
      </c>
      <c r="D1354" s="379" t="s">
        <v>370</v>
      </c>
      <c r="E1354" s="382">
        <v>168.67</v>
      </c>
      <c r="F1354" s="381">
        <f>E1354+E1355</f>
      </c>
      <c r="G1354" s="382">
        <v>851</v>
      </c>
      <c r="H1354" s="382">
        <v>83</v>
      </c>
      <c r="I1354" s="383">
        <f t="shared" si="163"/>
      </c>
      <c r="J1354" s="368">
        <f t="shared" si="349"/>
      </c>
      <c r="K1354" s="382">
        <v>2</v>
      </c>
      <c r="L1354" s="368">
        <f t="shared" si="582"/>
      </c>
      <c r="M1354" s="382">
        <v>0</v>
      </c>
      <c r="N1354" s="384">
        <f t="shared" si="386"/>
      </c>
      <c r="O1354" s="382">
        <v>0</v>
      </c>
      <c r="P1354" s="384">
        <f t="shared" si="1065"/>
      </c>
      <c r="Q1354" s="385">
        <f>(M1354+M1355)/(O1354+O1355)</f>
      </c>
      <c r="R1354" s="432">
        <v>3</v>
      </c>
      <c r="S1354" s="385">
        <f>(O1354+O1355)/(K1354+K1355)</f>
      </c>
      <c r="T1354" s="432">
        <v>0</v>
      </c>
      <c r="U1354" s="386">
        <f t="shared" si="127"/>
      </c>
      <c r="V1354" s="378">
        <f>(F1354+500)/T1354</f>
      </c>
      <c r="W1354" s="436">
        <v>0</v>
      </c>
      <c r="X1354" s="378">
        <f t="shared" si="761"/>
      </c>
      <c r="Y1354" s="385">
        <f t="shared" si="895"/>
      </c>
      <c r="Z1354" s="378">
        <f t="shared" si="1029"/>
      </c>
      <c r="AA1354" s="378">
        <f>W1354/(F1354+500)</f>
      </c>
      <c r="AB1354" s="432">
        <v>0</v>
      </c>
      <c r="AC1354" s="432">
        <v>0</v>
      </c>
      <c r="AD1354" s="385">
        <f t="shared" si="546"/>
      </c>
      <c r="AE1354" s="378">
        <f>(W1354-AC1354)/(F1354+500)</f>
      </c>
      <c r="AF1354" s="378" t="s">
        <v>387</v>
      </c>
    </row>
    <row r="1355">
      <c r="A1355" s="419"/>
      <c r="B1355" s="407"/>
      <c r="C1355" s="420"/>
      <c r="D1355" s="379" t="s">
        <v>372</v>
      </c>
      <c r="E1355" s="382">
        <v>1336.25</v>
      </c>
      <c r="F1355" s="381"/>
      <c r="G1355" s="382">
        <v>14020</v>
      </c>
      <c r="H1355" s="382">
        <v>276</v>
      </c>
      <c r="I1355" s="383">
        <f t="shared" si="163"/>
      </c>
      <c r="J1355" s="368">
        <f t="shared" si="349"/>
      </c>
      <c r="K1355" s="382">
        <v>28</v>
      </c>
      <c r="L1355" s="368">
        <f t="shared" si="582"/>
      </c>
      <c r="M1355" s="382">
        <v>0</v>
      </c>
      <c r="N1355" s="384">
        <f t="shared" si="386"/>
      </c>
      <c r="O1355" s="382">
        <v>0</v>
      </c>
      <c r="P1355" s="384">
        <f t="shared" si="1065"/>
      </c>
      <c r="Q1355" s="385"/>
      <c r="R1355" s="432"/>
      <c r="S1355" s="385"/>
      <c r="T1355" s="432"/>
      <c r="U1355" s="386"/>
      <c r="V1355" s="378"/>
      <c r="W1355" s="436"/>
      <c r="X1355" s="378"/>
      <c r="Y1355" s="385"/>
      <c r="Z1355" s="378"/>
      <c r="AA1355" s="378"/>
      <c r="AB1355" s="432"/>
      <c r="AC1355" s="432"/>
      <c r="AD1355" s="385"/>
      <c r="AE1355" s="378"/>
      <c r="AF1355" s="378" t="s">
        <v>410</v>
      </c>
    </row>
    <row r="1356">
      <c r="A1356" s="419"/>
      <c r="B1356" s="407" t="s">
        <v>389</v>
      </c>
      <c r="C1356" s="420" t="s">
        <v>369</v>
      </c>
      <c r="D1356" s="379" t="s">
        <v>370</v>
      </c>
      <c r="E1356" s="382">
        <v>117.31</v>
      </c>
      <c r="F1356" s="381">
        <f>E1356+E1357</f>
      </c>
      <c r="G1356" s="382">
        <v>716</v>
      </c>
      <c r="H1356" s="382">
        <v>44</v>
      </c>
      <c r="I1356" s="383">
        <f t="shared" si="163"/>
      </c>
      <c r="J1356" s="383">
        <f t="shared" ref="J1356:J1357" si="240">I1356/H1356</f>
      </c>
      <c r="K1356" s="382">
        <v>1</v>
      </c>
      <c r="L1356" s="368">
        <f t="shared" si="582"/>
      </c>
      <c r="M1356" s="382">
        <v>0</v>
      </c>
      <c r="N1356" s="384">
        <f t="shared" si="386"/>
      </c>
      <c r="O1356" s="382">
        <v>0</v>
      </c>
      <c r="P1356" s="384">
        <f t="shared" si="1065"/>
      </c>
      <c r="Q1356" s="385">
        <f>(M1356+M1357)/(O1356+O1357)</f>
      </c>
      <c r="R1356" s="432">
        <v>1</v>
      </c>
      <c r="S1356" s="385">
        <f>(O1356+O1357)/(K1356+K1357)</f>
      </c>
      <c r="T1356" s="432">
        <v>0</v>
      </c>
      <c r="U1356" s="386">
        <f>F1356/T1356</f>
      </c>
      <c r="V1356" s="378">
        <f>(F1356+500)/T1356</f>
      </c>
      <c r="W1356" s="436">
        <v>0</v>
      </c>
      <c r="X1356" s="378">
        <f>W1356/T1356</f>
      </c>
      <c r="Y1356" s="385">
        <f>T1356/R1356</f>
      </c>
      <c r="Z1356" s="378">
        <f>W1356/F1356</f>
      </c>
      <c r="AA1356" s="378">
        <f>W1356/(F1356+500)</f>
      </c>
      <c r="AB1356" s="432">
        <v>0</v>
      </c>
      <c r="AC1356" s="434">
        <v>0</v>
      </c>
      <c r="AD1356" s="385">
        <f>AB1356/T1356</f>
      </c>
      <c r="AE1356" s="378">
        <f>(W1356-AC1356)/(F1356+500)</f>
      </c>
      <c r="AF1356" s="378" t="s">
        <v>387</v>
      </c>
    </row>
    <row r="1357">
      <c r="A1357" s="419"/>
      <c r="B1357" s="407"/>
      <c r="C1357" s="420"/>
      <c r="D1357" s="379" t="s">
        <v>372</v>
      </c>
      <c r="E1357" s="382">
        <v>1091.55</v>
      </c>
      <c r="F1357" s="381"/>
      <c r="G1357" s="382">
        <v>11058</v>
      </c>
      <c r="H1357" s="382">
        <v>215</v>
      </c>
      <c r="I1357" s="383">
        <f t="shared" si="163"/>
      </c>
      <c r="J1357" s="383">
        <f t="shared" si="240"/>
      </c>
      <c r="K1357" s="382">
        <v>18</v>
      </c>
      <c r="L1357" s="368">
        <f t="shared" si="582"/>
      </c>
      <c r="M1357" s="382">
        <v>0</v>
      </c>
      <c r="N1357" s="384">
        <f t="shared" si="386"/>
      </c>
      <c r="O1357" s="382">
        <v>0</v>
      </c>
      <c r="P1357" s="384">
        <f t="shared" si="1065"/>
      </c>
      <c r="Q1357" s="385"/>
      <c r="R1357" s="432"/>
      <c r="S1357" s="385"/>
      <c r="T1357" s="432"/>
      <c r="U1357" s="386"/>
      <c r="V1357" s="378"/>
      <c r="W1357" s="436"/>
      <c r="X1357" s="378"/>
      <c r="Y1357" s="385"/>
      <c r="Z1357" s="378"/>
      <c r="AA1357" s="378"/>
      <c r="AB1357" s="432"/>
      <c r="AC1357" s="434"/>
      <c r="AD1357" s="385"/>
      <c r="AE1357" s="378"/>
      <c r="AF1357" s="378" t="s">
        <v>410</v>
      </c>
    </row>
    <row r="1358">
      <c r="A1358" s="419"/>
      <c r="B1358" s="407" t="s">
        <v>390</v>
      </c>
      <c r="C1358" s="420" t="s">
        <v>369</v>
      </c>
      <c r="D1358" s="379" t="s">
        <v>370</v>
      </c>
      <c r="E1358" s="382">
        <v>110.73</v>
      </c>
      <c r="F1358" s="381">
        <f>E1358+E1359</f>
      </c>
      <c r="G1358" s="382">
        <v>535</v>
      </c>
      <c r="H1358" s="382">
        <v>46</v>
      </c>
      <c r="I1358" s="383">
        <f t="shared" si="163"/>
      </c>
      <c r="J1358" s="368">
        <f t="shared" ref="J1358:J1359" si="350">(E1358/G1358)*1000</f>
      </c>
      <c r="K1358" s="382">
        <v>2</v>
      </c>
      <c r="L1358" s="368">
        <f t="shared" si="582"/>
      </c>
      <c r="M1358" s="382">
        <v>0</v>
      </c>
      <c r="N1358" s="384">
        <f t="shared" si="386"/>
      </c>
      <c r="O1358" s="382">
        <v>0</v>
      </c>
      <c r="P1358" s="384">
        <f t="shared" si="1065"/>
      </c>
      <c r="Q1358" s="385">
        <f>(M1358+M1359)/(O1358+O1359)</f>
      </c>
      <c r="R1358" s="432">
        <v>0</v>
      </c>
      <c r="S1358" s="385">
        <f>(O1358+O1359)/(K1358+K1359)</f>
      </c>
      <c r="T1358" s="432">
        <v>0</v>
      </c>
      <c r="U1358" s="386">
        <f>F1358/T1358</f>
      </c>
      <c r="V1358" s="378">
        <f>(F1358+500)/T1358</f>
      </c>
      <c r="W1358" s="436">
        <v>0</v>
      </c>
      <c r="X1358" s="378">
        <f>W1358/T1358</f>
      </c>
      <c r="Y1358" s="385">
        <f>T1358/R1358</f>
      </c>
      <c r="Z1358" s="378">
        <f>W1358/F1358</f>
      </c>
      <c r="AA1358" s="378">
        <f>W1358/(F1358+500)</f>
      </c>
      <c r="AB1358" s="432">
        <v>0</v>
      </c>
      <c r="AC1358" s="432">
        <v>0</v>
      </c>
      <c r="AD1358" s="385">
        <f>AB1358/T1358</f>
      </c>
      <c r="AE1358" s="378">
        <f>(W1358-AC1358)/(F1358+500)</f>
      </c>
      <c r="AF1358" s="378" t="s">
        <v>387</v>
      </c>
    </row>
    <row r="1359">
      <c r="A1359" s="419"/>
      <c r="B1359" s="407"/>
      <c r="C1359" s="420"/>
      <c r="D1359" s="379" t="s">
        <v>372</v>
      </c>
      <c r="E1359" s="382">
        <v>723.19</v>
      </c>
      <c r="F1359" s="381"/>
      <c r="G1359" s="382">
        <v>8242</v>
      </c>
      <c r="H1359" s="382">
        <v>179</v>
      </c>
      <c r="I1359" s="383">
        <f t="shared" si="163"/>
      </c>
      <c r="J1359" s="368">
        <f t="shared" si="350"/>
      </c>
      <c r="K1359" s="382">
        <v>12</v>
      </c>
      <c r="L1359" s="368">
        <f t="shared" si="582"/>
      </c>
      <c r="M1359" s="382">
        <v>0</v>
      </c>
      <c r="N1359" s="384">
        <f t="shared" si="386"/>
      </c>
      <c r="O1359" s="382">
        <v>0</v>
      </c>
      <c r="P1359" s="384">
        <f t="shared" si="1065"/>
      </c>
      <c r="Q1359" s="385"/>
      <c r="R1359" s="432"/>
      <c r="S1359" s="385"/>
      <c r="T1359" s="432"/>
      <c r="U1359" s="386"/>
      <c r="V1359" s="378"/>
      <c r="W1359" s="386"/>
      <c r="X1359" s="378"/>
      <c r="Y1359" s="385"/>
      <c r="Z1359" s="378"/>
      <c r="AA1359" s="378"/>
      <c r="AB1359" s="432"/>
      <c r="AC1359" s="432"/>
      <c r="AD1359" s="385"/>
      <c r="AE1359" s="378"/>
      <c r="AF1359" s="378" t="s">
        <v>410</v>
      </c>
    </row>
    <row r="1360">
      <c r="A1360" s="419"/>
      <c r="B1360" s="407" t="s">
        <v>392</v>
      </c>
      <c r="C1360" s="420" t="s">
        <v>369</v>
      </c>
      <c r="D1360" s="379" t="s">
        <v>370</v>
      </c>
      <c r="E1360" s="382">
        <v>44.93</v>
      </c>
      <c r="F1360" s="381">
        <f>E1360+E1361</f>
      </c>
      <c r="G1360" s="382">
        <v>430</v>
      </c>
      <c r="H1360" s="382">
        <v>28</v>
      </c>
      <c r="I1360" s="383">
        <f t="shared" si="163"/>
      </c>
      <c r="J1360" s="383">
        <f t="shared" ref="J1360:J1361" si="241">I1360/H1360</f>
      </c>
      <c r="K1360" s="382">
        <v>2</v>
      </c>
      <c r="L1360" s="368">
        <f t="shared" si="582"/>
      </c>
      <c r="M1360" s="382">
        <v>0</v>
      </c>
      <c r="N1360" s="384">
        <f t="shared" si="386"/>
      </c>
      <c r="O1360" s="382">
        <v>0</v>
      </c>
      <c r="P1360" s="384">
        <f t="shared" si="1065"/>
      </c>
      <c r="Q1360" s="385">
        <f>(M1360+M1361)/(O1360+O1361)</f>
      </c>
      <c r="R1360" s="432">
        <v>1</v>
      </c>
      <c r="S1360" s="385">
        <f>(O1360+O1361)/(K1360+K1361)</f>
      </c>
      <c r="T1360" s="432">
        <v>0</v>
      </c>
      <c r="U1360" s="386">
        <f>F1360/T1360</f>
      </c>
      <c r="V1360" s="378">
        <f>(F1360+500)/T1360</f>
      </c>
      <c r="W1360" s="436">
        <v>0</v>
      </c>
      <c r="X1360" s="378">
        <f>W1360/T1360</f>
      </c>
      <c r="Y1360" s="385">
        <f>T1360/R1360</f>
      </c>
      <c r="Z1360" s="378">
        <f>W1360/F1360</f>
      </c>
      <c r="AA1360" s="378">
        <f>W1360/(F1360+500)</f>
      </c>
      <c r="AB1360" s="432">
        <v>0</v>
      </c>
      <c r="AC1360" s="432">
        <v>0</v>
      </c>
      <c r="AD1360" s="385">
        <f>AB1360/T1360</f>
      </c>
      <c r="AE1360" s="378">
        <f>(W1360-AC1360)/(F1360+500)</f>
      </c>
      <c r="AF1360" s="378" t="s">
        <v>387</v>
      </c>
    </row>
    <row r="1361">
      <c r="A1361" s="419"/>
      <c r="B1361" s="407"/>
      <c r="C1361" s="420"/>
      <c r="D1361" s="379" t="s">
        <v>372</v>
      </c>
      <c r="E1361" s="382">
        <v>786.4</v>
      </c>
      <c r="F1361" s="381"/>
      <c r="G1361" s="382">
        <v>8063</v>
      </c>
      <c r="H1361" s="382">
        <v>183</v>
      </c>
      <c r="I1361" s="383">
        <f t="shared" si="163"/>
      </c>
      <c r="J1361" s="383">
        <f t="shared" si="241"/>
      </c>
      <c r="K1361" s="382">
        <v>14</v>
      </c>
      <c r="L1361" s="368">
        <f t="shared" si="582"/>
      </c>
      <c r="M1361" s="382">
        <v>0</v>
      </c>
      <c r="N1361" s="384">
        <f t="shared" si="386"/>
      </c>
      <c r="O1361" s="382">
        <v>0</v>
      </c>
      <c r="P1361" s="384">
        <f t="shared" si="1065"/>
      </c>
      <c r="Q1361" s="385"/>
      <c r="R1361" s="432"/>
      <c r="S1361" s="385"/>
      <c r="T1361" s="432"/>
      <c r="U1361" s="386"/>
      <c r="V1361" s="378"/>
      <c r="W1361" s="436"/>
      <c r="X1361" s="378"/>
      <c r="Y1361" s="385"/>
      <c r="Z1361" s="378"/>
      <c r="AA1361" s="378"/>
      <c r="AB1361" s="432"/>
      <c r="AC1361" s="432"/>
      <c r="AD1361" s="385"/>
      <c r="AE1361" s="378"/>
      <c r="AF1361" s="378" t="s">
        <v>410</v>
      </c>
    </row>
    <row r="1362">
      <c r="A1362" s="419"/>
      <c r="B1362" s="407" t="s">
        <v>393</v>
      </c>
      <c r="C1362" s="420" t="s">
        <v>369</v>
      </c>
      <c r="D1362" s="379" t="s">
        <v>370</v>
      </c>
      <c r="E1362" s="382">
        <v>110.92</v>
      </c>
      <c r="F1362" s="381">
        <f>E1362+E1363</f>
      </c>
      <c r="G1362" s="382">
        <v>474</v>
      </c>
      <c r="H1362" s="382">
        <v>29</v>
      </c>
      <c r="I1362" s="383">
        <f t="shared" si="163"/>
      </c>
      <c r="J1362" s="368">
        <f t="shared" ref="J1362:J1374" si="351">(E1362/G1362)*1000</f>
      </c>
      <c r="K1362" s="382">
        <v>1</v>
      </c>
      <c r="L1362" s="368">
        <f t="shared" si="582"/>
      </c>
      <c r="M1362" s="382">
        <v>0</v>
      </c>
      <c r="N1362" s="384">
        <f t="shared" si="386"/>
      </c>
      <c r="O1362" s="382">
        <v>0</v>
      </c>
      <c r="P1362" s="384">
        <f t="shared" si="1065"/>
      </c>
      <c r="Q1362" s="385">
        <f>(M1362+M1363)/(O1362+O1363)</f>
      </c>
      <c r="R1362" s="432">
        <v>3</v>
      </c>
      <c r="S1362" s="385">
        <f>(O1362+O1363)/(K1362+K1363)</f>
      </c>
      <c r="T1362" s="432">
        <v>0</v>
      </c>
      <c r="U1362" s="386">
        <f>F1362/T1362</f>
      </c>
      <c r="V1362" s="378">
        <f>(F1362+500)/T1362</f>
      </c>
      <c r="W1362" s="436">
        <v>0</v>
      </c>
      <c r="X1362" s="378">
        <f>W1362/T1362</f>
      </c>
      <c r="Y1362" s="385">
        <f>T1362/R1362</f>
      </c>
      <c r="Z1362" s="378">
        <f>W1362/F1362</f>
      </c>
      <c r="AA1362" s="378">
        <f>W1362/(F1362+500)</f>
      </c>
      <c r="AB1362" s="432">
        <v>0</v>
      </c>
      <c r="AC1362" s="432">
        <v>0</v>
      </c>
      <c r="AD1362" s="385">
        <f>AB1362/T1362</f>
      </c>
      <c r="AE1362" s="378">
        <f>(W1362-AC1362)/(F1362+500)</f>
      </c>
      <c r="AF1362" s="378" t="s">
        <v>387</v>
      </c>
    </row>
    <row r="1363">
      <c r="A1363" s="419"/>
      <c r="B1363" s="407"/>
      <c r="C1363" s="420"/>
      <c r="D1363" s="379" t="s">
        <v>372</v>
      </c>
      <c r="E1363" s="382">
        <v>814.99</v>
      </c>
      <c r="F1363" s="381"/>
      <c r="G1363" s="382">
        <v>8603</v>
      </c>
      <c r="H1363" s="382">
        <v>231</v>
      </c>
      <c r="I1363" s="383">
        <f t="shared" si="163"/>
      </c>
      <c r="J1363" s="368">
        <f t="shared" si="351"/>
      </c>
      <c r="K1363" s="382">
        <v>12</v>
      </c>
      <c r="L1363" s="368">
        <f t="shared" si="582"/>
      </c>
      <c r="M1363" s="382">
        <v>0</v>
      </c>
      <c r="N1363" s="384">
        <f t="shared" si="386"/>
      </c>
      <c r="O1363" s="382">
        <v>0</v>
      </c>
      <c r="P1363" s="384">
        <f t="shared" si="1065"/>
      </c>
      <c r="Q1363" s="385"/>
      <c r="R1363" s="432"/>
      <c r="S1363" s="385"/>
      <c r="T1363" s="432"/>
      <c r="U1363" s="386"/>
      <c r="V1363" s="378"/>
      <c r="W1363" s="436"/>
      <c r="X1363" s="378"/>
      <c r="Y1363" s="385"/>
      <c r="Z1363" s="378"/>
      <c r="AA1363" s="378"/>
      <c r="AB1363" s="432"/>
      <c r="AC1363" s="432"/>
      <c r="AD1363" s="385"/>
      <c r="AE1363" s="378"/>
      <c r="AF1363" s="378" t="s">
        <v>410</v>
      </c>
    </row>
    <row r="1364">
      <c r="A1364" s="419"/>
      <c r="B1364" s="370" t="s">
        <v>378</v>
      </c>
      <c r="C1364" s="370"/>
      <c r="D1364" s="370"/>
      <c r="E1364" s="366">
        <f>SUM(E1354:E1363)</f>
      </c>
      <c r="F1364" s="366">
        <f>SUM(F1354:F1363)</f>
      </c>
      <c r="G1364" s="366">
        <f>SUM(G1354:G1363)</f>
      </c>
      <c r="H1364" s="366">
        <f>SUM(H1354:H1363)</f>
      </c>
      <c r="I1364" s="371">
        <f t="shared" si="163"/>
      </c>
      <c r="J1364" s="367">
        <f t="shared" si="351"/>
      </c>
      <c r="K1364" s="366">
        <f>SUM(K1354:K1363)</f>
      </c>
      <c r="L1364" s="367">
        <f t="shared" si="582"/>
      </c>
      <c r="M1364" s="366">
        <f>SUM(M1354:M1363)</f>
      </c>
      <c r="N1364" s="372">
        <f t="shared" si="386"/>
      </c>
      <c r="O1364" s="366">
        <f>SUM(O1354:O1363)</f>
      </c>
      <c r="P1364" s="372">
        <f t="shared" si="1065"/>
      </c>
      <c r="Q1364" s="373">
        <f>M1364/O1364</f>
      </c>
      <c r="R1364" s="366">
        <f>SUM(R1354:R1363)</f>
      </c>
      <c r="S1364" s="373">
        <f>(O1364+O1364)/(K1364+K1364)</f>
      </c>
      <c r="T1364" s="366">
        <f>SUM(T1354:T1363)</f>
      </c>
      <c r="U1364" s="374">
        <f t="shared" ref="U1364:U1365" si="128">F1364/T1364</f>
      </c>
      <c r="V1364" s="375">
        <f>(F1364+5*500)/T1364</f>
      </c>
      <c r="W1364" s="367">
        <f>SUM(W1354:W1363)</f>
      </c>
      <c r="X1364" s="376">
        <f t="shared" ref="X1364:X1365" si="762">W1364/T1364</f>
      </c>
      <c r="Y1364" s="373">
        <f t="shared" ref="Y1364:Y1365" si="896">T1364/R1364</f>
      </c>
      <c r="Z1364" s="375">
        <f t="shared" ref="Z1364:Z1365" si="1030">W1364/F1364</f>
      </c>
      <c r="AA1364" s="375">
        <f>W1364/(F1364+COUNT(W1354:W1363)*500)</f>
      </c>
      <c r="AB1364" s="366">
        <f>SUM(AB1354:AB1363)</f>
      </c>
      <c r="AC1364" s="366">
        <f>SUM(AC1354:AC1363)</f>
      </c>
      <c r="AD1364" s="373">
        <f t="shared" ref="AD1364:AD1365" si="547">AB1364/T1364</f>
      </c>
      <c r="AE1364" s="377">
        <f>(W1364-AC1364)/(F1364+COUNT(W1354:W1363)*500)</f>
      </c>
      <c r="AF1364" s="378"/>
    </row>
    <row r="1365">
      <c r="A1365" s="419"/>
      <c r="B1365" s="407" t="s">
        <v>394</v>
      </c>
      <c r="C1365" s="420" t="s">
        <v>391</v>
      </c>
      <c r="D1365" s="379" t="s">
        <v>370</v>
      </c>
      <c r="E1365" s="382">
        <v>67.47</v>
      </c>
      <c r="F1365" s="381">
        <f>E1365+E1366</f>
      </c>
      <c r="G1365" s="382">
        <v>561</v>
      </c>
      <c r="H1365" s="382">
        <v>49</v>
      </c>
      <c r="I1365" s="383">
        <f t="shared" si="163"/>
      </c>
      <c r="J1365" s="368">
        <f t="shared" si="351"/>
      </c>
      <c r="K1365" s="382">
        <v>0</v>
      </c>
      <c r="L1365" s="368">
        <f t="shared" si="582"/>
      </c>
      <c r="M1365" s="382">
        <v>0</v>
      </c>
      <c r="N1365" s="384">
        <f t="shared" si="386"/>
      </c>
      <c r="O1365" s="382">
        <v>0</v>
      </c>
      <c r="P1365" s="384">
        <f t="shared" si="1065"/>
      </c>
      <c r="Q1365" s="385">
        <f>(M1365+M1366)/(O1365+O1366)</f>
      </c>
      <c r="R1365" s="432">
        <v>1</v>
      </c>
      <c r="S1365" s="385">
        <f>(O1365+O1366)/(K1365+K1366)</f>
      </c>
      <c r="T1365" s="432">
        <v>0</v>
      </c>
      <c r="U1365" s="386">
        <f t="shared" si="128"/>
      </c>
      <c r="V1365" s="378">
        <f>(F1365+500)/T1365</f>
      </c>
      <c r="W1365" s="436">
        <v>0</v>
      </c>
      <c r="X1365" s="378">
        <f t="shared" si="762"/>
      </c>
      <c r="Y1365" s="385">
        <f t="shared" si="896"/>
      </c>
      <c r="Z1365" s="378">
        <f t="shared" si="1030"/>
      </c>
      <c r="AA1365" s="378">
        <f>W1365/(F1365+500)</f>
      </c>
      <c r="AB1365" s="432">
        <v>0</v>
      </c>
      <c r="AC1365" s="432">
        <v>0</v>
      </c>
      <c r="AD1365" s="385">
        <f t="shared" si="547"/>
      </c>
      <c r="AE1365" s="378">
        <f>(W1365-AC1365)/(F1365+500)</f>
      </c>
      <c r="AF1365" s="378" t="s">
        <v>387</v>
      </c>
    </row>
    <row r="1366">
      <c r="A1366" s="419"/>
      <c r="B1366" s="407"/>
      <c r="C1366" s="420"/>
      <c r="D1366" s="379" t="s">
        <v>372</v>
      </c>
      <c r="E1366" s="382">
        <v>740.86</v>
      </c>
      <c r="F1366" s="381"/>
      <c r="G1366" s="382">
        <v>8459</v>
      </c>
      <c r="H1366" s="382">
        <v>207</v>
      </c>
      <c r="I1366" s="383">
        <f t="shared" si="163"/>
      </c>
      <c r="J1366" s="368">
        <f t="shared" si="351"/>
      </c>
      <c r="K1366" s="382">
        <v>11</v>
      </c>
      <c r="L1366" s="368">
        <f t="shared" si="582"/>
      </c>
      <c r="M1366" s="382">
        <v>0</v>
      </c>
      <c r="N1366" s="384">
        <f t="shared" si="386"/>
      </c>
      <c r="O1366" s="382">
        <v>0</v>
      </c>
      <c r="P1366" s="384">
        <f t="shared" si="1065"/>
      </c>
      <c r="Q1366" s="385"/>
      <c r="R1366" s="432"/>
      <c r="S1366" s="385"/>
      <c r="T1366" s="432"/>
      <c r="U1366" s="386"/>
      <c r="V1366" s="378"/>
      <c r="W1366" s="436"/>
      <c r="X1366" s="378"/>
      <c r="Y1366" s="385"/>
      <c r="Z1366" s="378"/>
      <c r="AA1366" s="378"/>
      <c r="AB1366" s="432"/>
      <c r="AC1366" s="432"/>
      <c r="AD1366" s="385"/>
      <c r="AE1366" s="378"/>
      <c r="AF1366" s="378" t="s">
        <v>410</v>
      </c>
    </row>
    <row r="1367">
      <c r="A1367" s="419"/>
      <c r="B1367" s="407" t="s">
        <v>395</v>
      </c>
      <c r="C1367" s="420" t="s">
        <v>391</v>
      </c>
      <c r="D1367" s="379" t="s">
        <v>370</v>
      </c>
      <c r="E1367" s="382">
        <v>18.66</v>
      </c>
      <c r="F1367" s="381">
        <f>E1367+E1368</f>
      </c>
      <c r="G1367" s="382">
        <v>115</v>
      </c>
      <c r="H1367" s="382">
        <v>5</v>
      </c>
      <c r="I1367" s="383">
        <f t="shared" si="163"/>
      </c>
      <c r="J1367" s="368">
        <f t="shared" si="351"/>
      </c>
      <c r="K1367" s="382">
        <v>1</v>
      </c>
      <c r="L1367" s="368">
        <f t="shared" si="582"/>
      </c>
      <c r="M1367" s="382">
        <v>0</v>
      </c>
      <c r="N1367" s="384">
        <f t="shared" si="386"/>
      </c>
      <c r="O1367" s="382">
        <v>0</v>
      </c>
      <c r="P1367" s="384">
        <f t="shared" si="1065"/>
      </c>
      <c r="Q1367" s="385">
        <f>(M1367+M1368)/(O1367+O1368)</f>
      </c>
      <c r="R1367" s="432">
        <v>1</v>
      </c>
      <c r="S1367" s="385">
        <f>(O1367+O1368)/(K1367+K1368)</f>
      </c>
      <c r="T1367" s="432">
        <v>1</v>
      </c>
      <c r="U1367" s="386">
        <f>F1367/T1367</f>
      </c>
      <c r="V1367" s="378">
        <f>(F1367+500)/T1367</f>
      </c>
      <c r="W1367" s="436">
        <v>1663.2</v>
      </c>
      <c r="X1367" s="378">
        <f>W1367/T1367</f>
      </c>
      <c r="Y1367" s="385">
        <f>T1367/R1367</f>
      </c>
      <c r="Z1367" s="378">
        <f>W1367/F1367</f>
      </c>
      <c r="AA1367" s="378">
        <f>W1367/(F1367+500)</f>
      </c>
      <c r="AB1367" s="432">
        <v>0</v>
      </c>
      <c r="AC1367" s="432">
        <v>0</v>
      </c>
      <c r="AD1367" s="385">
        <f>AB1367/T1367</f>
      </c>
      <c r="AE1367" s="378">
        <f>(W1367-AC1367)/(F1367+500)</f>
      </c>
      <c r="AF1367" s="378" t="s">
        <v>387</v>
      </c>
    </row>
    <row r="1368">
      <c r="A1368" s="419"/>
      <c r="B1368" s="407"/>
      <c r="C1368" s="420"/>
      <c r="D1368" s="379" t="s">
        <v>372</v>
      </c>
      <c r="E1368" s="382">
        <v>1070.94</v>
      </c>
      <c r="F1368" s="381"/>
      <c r="G1368" s="382">
        <v>11175</v>
      </c>
      <c r="H1368" s="382">
        <v>334</v>
      </c>
      <c r="I1368" s="383">
        <f t="shared" si="163"/>
      </c>
      <c r="J1368" s="368">
        <f t="shared" si="351"/>
      </c>
      <c r="K1368" s="382">
        <v>15</v>
      </c>
      <c r="L1368" s="368">
        <f t="shared" si="582"/>
      </c>
      <c r="M1368" s="382">
        <v>1</v>
      </c>
      <c r="N1368" s="384">
        <f t="shared" si="386"/>
      </c>
      <c r="O1368" s="382">
        <v>0</v>
      </c>
      <c r="P1368" s="384">
        <f t="shared" si="1065"/>
      </c>
      <c r="Q1368" s="385"/>
      <c r="R1368" s="432"/>
      <c r="S1368" s="385"/>
      <c r="T1368" s="432"/>
      <c r="U1368" s="386"/>
      <c r="V1368" s="378"/>
      <c r="W1368" s="436"/>
      <c r="X1368" s="378"/>
      <c r="Y1368" s="385"/>
      <c r="Z1368" s="378"/>
      <c r="AA1368" s="378"/>
      <c r="AB1368" s="432"/>
      <c r="AC1368" s="432"/>
      <c r="AD1368" s="385"/>
      <c r="AE1368" s="378"/>
      <c r="AF1368" s="378" t="s">
        <v>410</v>
      </c>
    </row>
    <row r="1369">
      <c r="A1369" s="419"/>
      <c r="B1369" s="407" t="s">
        <v>397</v>
      </c>
      <c r="C1369" s="420" t="s">
        <v>391</v>
      </c>
      <c r="D1369" s="379" t="s">
        <v>370</v>
      </c>
      <c r="E1369" s="382">
        <v>97.84</v>
      </c>
      <c r="F1369" s="381">
        <f>E1369+E1370</f>
      </c>
      <c r="G1369" s="382">
        <v>525</v>
      </c>
      <c r="H1369" s="382">
        <v>38</v>
      </c>
      <c r="I1369" s="383">
        <f t="shared" si="163"/>
      </c>
      <c r="J1369" s="368">
        <f t="shared" si="351"/>
      </c>
      <c r="K1369" s="382">
        <v>1</v>
      </c>
      <c r="L1369" s="368">
        <f t="shared" si="582"/>
      </c>
      <c r="M1369" s="382">
        <v>0</v>
      </c>
      <c r="N1369" s="384">
        <f t="shared" si="386"/>
      </c>
      <c r="O1369" s="382">
        <v>0</v>
      </c>
      <c r="P1369" s="384">
        <f t="shared" si="1065"/>
      </c>
      <c r="Q1369" s="385">
        <f>(M1369+M1370)/(O1369+O1370)</f>
      </c>
      <c r="R1369" s="432">
        <v>3</v>
      </c>
      <c r="S1369" s="385">
        <f>(O1369+O1370)/(K1369+K1370)</f>
      </c>
      <c r="T1369" s="432">
        <v>1</v>
      </c>
      <c r="U1369" s="386">
        <f>F1369/T1369</f>
      </c>
      <c r="V1369" s="378">
        <f>(F1369+500)/T1369</f>
      </c>
      <c r="W1369" s="436">
        <v>1663.2</v>
      </c>
      <c r="X1369" s="378">
        <f>W1369/T1369</f>
      </c>
      <c r="Y1369" s="385">
        <f>T1369/R1369</f>
      </c>
      <c r="Z1369" s="378">
        <f>W1369/F1369</f>
      </c>
      <c r="AA1369" s="378">
        <f>W1369/(F1369+500)</f>
      </c>
      <c r="AB1369" s="432">
        <v>0</v>
      </c>
      <c r="AC1369" s="432">
        <v>0</v>
      </c>
      <c r="AD1369" s="385">
        <f>AB1369/T1369</f>
      </c>
      <c r="AE1369" s="378">
        <f>(W1369-AC1369)/(F1369+500)</f>
      </c>
      <c r="AF1369" s="378" t="s">
        <v>387</v>
      </c>
    </row>
    <row r="1370">
      <c r="A1370" s="419"/>
      <c r="B1370" s="407"/>
      <c r="C1370" s="420"/>
      <c r="D1370" s="379" t="s">
        <v>372</v>
      </c>
      <c r="E1370" s="382">
        <v>1190.41</v>
      </c>
      <c r="F1370" s="381"/>
      <c r="G1370" s="382">
        <v>11005</v>
      </c>
      <c r="H1370" s="382">
        <v>403</v>
      </c>
      <c r="I1370" s="383">
        <f t="shared" si="163"/>
      </c>
      <c r="J1370" s="368">
        <f t="shared" si="351"/>
      </c>
      <c r="K1370" s="382">
        <v>9</v>
      </c>
      <c r="L1370" s="368">
        <f t="shared" si="582"/>
      </c>
      <c r="M1370" s="382">
        <v>1</v>
      </c>
      <c r="N1370" s="384">
        <f t="shared" si="386"/>
      </c>
      <c r="O1370" s="382">
        <v>0</v>
      </c>
      <c r="P1370" s="384">
        <f t="shared" si="1065"/>
      </c>
      <c r="Q1370" s="385"/>
      <c r="R1370" s="432"/>
      <c r="S1370" s="385"/>
      <c r="T1370" s="432"/>
      <c r="U1370" s="386"/>
      <c r="V1370" s="378"/>
      <c r="W1370" s="436"/>
      <c r="X1370" s="378"/>
      <c r="Y1370" s="385"/>
      <c r="Z1370" s="378"/>
      <c r="AA1370" s="378"/>
      <c r="AB1370" s="432"/>
      <c r="AC1370" s="432"/>
      <c r="AD1370" s="385"/>
      <c r="AE1370" s="378"/>
      <c r="AF1370" s="378" t="s">
        <v>410</v>
      </c>
    </row>
    <row r="1371">
      <c r="A1371" s="419"/>
      <c r="B1371" s="407" t="s">
        <v>398</v>
      </c>
      <c r="C1371" s="420" t="s">
        <v>391</v>
      </c>
      <c r="D1371" s="379" t="s">
        <v>370</v>
      </c>
      <c r="E1371" s="382">
        <v>236.3</v>
      </c>
      <c r="F1371" s="381">
        <f>E1371+E1372</f>
      </c>
      <c r="G1371" s="382">
        <v>1418</v>
      </c>
      <c r="H1371" s="382">
        <v>146</v>
      </c>
      <c r="I1371" s="383">
        <f t="shared" si="163"/>
      </c>
      <c r="J1371" s="368">
        <f t="shared" si="351"/>
      </c>
      <c r="K1371" s="382">
        <v>5</v>
      </c>
      <c r="L1371" s="368">
        <f t="shared" si="582"/>
      </c>
      <c r="M1371" s="382">
        <v>1</v>
      </c>
      <c r="N1371" s="384">
        <f t="shared" si="386"/>
      </c>
      <c r="O1371" s="382">
        <v>0</v>
      </c>
      <c r="P1371" s="384">
        <f t="shared" si="1065"/>
      </c>
      <c r="Q1371" s="385">
        <f>(M1371+M1372)/(O1371+O1372)</f>
      </c>
      <c r="R1371" s="432">
        <v>8</v>
      </c>
      <c r="S1371" s="385">
        <f>(O1371+O1372)/(K1371+K1372)</f>
      </c>
      <c r="T1371" s="432">
        <v>2</v>
      </c>
      <c r="U1371" s="386">
        <f>F1371/T1371</f>
      </c>
      <c r="V1371" s="378">
        <f>(F1371+500)/T1371</f>
      </c>
      <c r="W1371" s="436">
        <v>2035.2</v>
      </c>
      <c r="X1371" s="378">
        <f>W1371/T1371</f>
      </c>
      <c r="Y1371" s="385">
        <f>T1371/R1371</f>
      </c>
      <c r="Z1371" s="378">
        <f>W1371/F1371</f>
      </c>
      <c r="AA1371" s="378">
        <f>W1371/(F1371+500)</f>
      </c>
      <c r="AB1371" s="432">
        <v>0</v>
      </c>
      <c r="AC1371" s="432">
        <v>0</v>
      </c>
      <c r="AD1371" s="385">
        <f>AB1371/T1371</f>
      </c>
      <c r="AE1371" s="378">
        <f>(W1371-AC1371)/(F1371+500)</f>
      </c>
      <c r="AF1371" s="378" t="s">
        <v>387</v>
      </c>
    </row>
    <row r="1372">
      <c r="A1372" s="419"/>
      <c r="B1372" s="407"/>
      <c r="C1372" s="420"/>
      <c r="D1372" s="379" t="s">
        <v>372</v>
      </c>
      <c r="E1372" s="382">
        <v>1823.77</v>
      </c>
      <c r="F1372" s="381"/>
      <c r="G1372" s="382">
        <v>16878</v>
      </c>
      <c r="H1372" s="382">
        <v>845</v>
      </c>
      <c r="I1372" s="383">
        <f t="shared" si="163"/>
      </c>
      <c r="J1372" s="368">
        <f t="shared" si="351"/>
      </c>
      <c r="K1372" s="382">
        <v>58</v>
      </c>
      <c r="L1372" s="368">
        <f t="shared" si="582"/>
      </c>
      <c r="M1372" s="382">
        <v>1</v>
      </c>
      <c r="N1372" s="384">
        <f t="shared" si="386"/>
      </c>
      <c r="O1372" s="382">
        <v>0</v>
      </c>
      <c r="P1372" s="384">
        <f t="shared" si="1065"/>
      </c>
      <c r="Q1372" s="385"/>
      <c r="R1372" s="432"/>
      <c r="S1372" s="385"/>
      <c r="T1372" s="432"/>
      <c r="U1372" s="386"/>
      <c r="V1372" s="378"/>
      <c r="W1372" s="436"/>
      <c r="X1372" s="378"/>
      <c r="Y1372" s="385"/>
      <c r="Z1372" s="378"/>
      <c r="AA1372" s="378"/>
      <c r="AB1372" s="432"/>
      <c r="AC1372" s="432"/>
      <c r="AD1372" s="385"/>
      <c r="AE1372" s="378"/>
      <c r="AF1372" s="378" t="s">
        <v>410</v>
      </c>
    </row>
    <row r="1373">
      <c r="A1373" s="419"/>
      <c r="B1373" s="407" t="s">
        <v>399</v>
      </c>
      <c r="C1373" s="420" t="s">
        <v>391</v>
      </c>
      <c r="D1373" s="379" t="s">
        <v>370</v>
      </c>
      <c r="E1373" s="382">
        <v>168.21</v>
      </c>
      <c r="F1373" s="381">
        <f>E1373+E1374</f>
      </c>
      <c r="G1373" s="382">
        <v>545</v>
      </c>
      <c r="H1373" s="382">
        <v>38</v>
      </c>
      <c r="I1373" s="383">
        <f t="shared" si="163"/>
      </c>
      <c r="J1373" s="368">
        <f t="shared" si="351"/>
      </c>
      <c r="K1373" s="382">
        <v>3</v>
      </c>
      <c r="L1373" s="368">
        <f t="shared" si="582"/>
      </c>
      <c r="M1373" s="382">
        <v>0</v>
      </c>
      <c r="N1373" s="384">
        <f t="shared" si="386"/>
      </c>
      <c r="O1373" s="382">
        <v>0</v>
      </c>
      <c r="P1373" s="384">
        <f t="shared" si="1065"/>
      </c>
      <c r="Q1373" s="385">
        <f>(M1373+M1374)/(O1373+O1374)</f>
      </c>
      <c r="R1373" s="432">
        <v>1</v>
      </c>
      <c r="S1373" s="385">
        <f>(O1373+O1374)/(K1373+K1374)</f>
      </c>
      <c r="T1373" s="432">
        <v>0</v>
      </c>
      <c r="U1373" s="386">
        <f>F1373/T1373</f>
      </c>
      <c r="V1373" s="378">
        <f>(F1373+500)/T1373</f>
      </c>
      <c r="W1373" s="436">
        <v>0</v>
      </c>
      <c r="X1373" s="378">
        <f>W1373/T1373</f>
      </c>
      <c r="Y1373" s="385">
        <f>T1373/R1373</f>
      </c>
      <c r="Z1373" s="378">
        <f>W1373/F1373</f>
      </c>
      <c r="AA1373" s="378">
        <f>W1373/(F1373+500)</f>
      </c>
      <c r="AB1373" s="432">
        <v>0</v>
      </c>
      <c r="AC1373" s="432">
        <v>0</v>
      </c>
      <c r="AD1373" s="385">
        <f>AB1373/T1373</f>
      </c>
      <c r="AE1373" s="378">
        <f>(W1373-AC1373)/(F1373+500)</f>
      </c>
      <c r="AF1373" s="378" t="s">
        <v>387</v>
      </c>
    </row>
    <row r="1374">
      <c r="A1374" s="419"/>
      <c r="B1374" s="407"/>
      <c r="C1374" s="420"/>
      <c r="D1374" s="379" t="s">
        <v>372</v>
      </c>
      <c r="E1374" s="382">
        <v>685.59</v>
      </c>
      <c r="F1374" s="381"/>
      <c r="G1374" s="382">
        <v>9087</v>
      </c>
      <c r="H1374" s="382">
        <v>412</v>
      </c>
      <c r="I1374" s="383">
        <f t="shared" si="163"/>
      </c>
      <c r="J1374" s="368">
        <f t="shared" si="351"/>
      </c>
      <c r="K1374" s="382">
        <v>17</v>
      </c>
      <c r="L1374" s="368">
        <f t="shared" si="582"/>
      </c>
      <c r="M1374" s="382">
        <v>0</v>
      </c>
      <c r="N1374" s="384">
        <f t="shared" si="386"/>
      </c>
      <c r="O1374" s="382">
        <v>0</v>
      </c>
      <c r="P1374" s="384">
        <f t="shared" si="1065"/>
      </c>
      <c r="Q1374" s="385"/>
      <c r="R1374" s="432"/>
      <c r="S1374" s="385"/>
      <c r="T1374" s="432"/>
      <c r="U1374" s="386"/>
      <c r="V1374" s="378"/>
      <c r="W1374" s="386"/>
      <c r="X1374" s="378"/>
      <c r="Y1374" s="385"/>
      <c r="Z1374" s="378"/>
      <c r="AA1374" s="378"/>
      <c r="AB1374" s="432"/>
      <c r="AC1374" s="432"/>
      <c r="AD1374" s="385"/>
      <c r="AE1374" s="378"/>
      <c r="AF1374" s="378" t="s">
        <v>410</v>
      </c>
    </row>
    <row r="1375">
      <c r="A1375" s="419"/>
      <c r="B1375" s="370" t="s">
        <v>378</v>
      </c>
      <c r="C1375" s="370"/>
      <c r="D1375" s="370"/>
      <c r="E1375" s="366">
        <f>SUM(E1365:E1374)</f>
      </c>
      <c r="F1375" s="366">
        <f>SUM(F1365:F1374)</f>
      </c>
      <c r="G1375" s="366">
        <f>SUM(G1365:G1374)</f>
      </c>
      <c r="H1375" s="366">
        <f>SUM(H1365:H1374)</f>
      </c>
      <c r="I1375" s="371">
        <f t="shared" si="163"/>
      </c>
      <c r="J1375" s="367">
        <f>SUM(J1365:J1374)</f>
      </c>
      <c r="K1375" s="366">
        <f>SUM(K1365:K1374)</f>
      </c>
      <c r="L1375" s="367">
        <f t="shared" si="582"/>
      </c>
      <c r="M1375" s="366">
        <f>SUM(M1365:M1374)</f>
      </c>
      <c r="N1375" s="372">
        <f t="shared" si="386"/>
      </c>
      <c r="O1375" s="366">
        <f>SUM(O1365:O1374)</f>
      </c>
      <c r="P1375" s="372">
        <f t="shared" si="1065"/>
      </c>
      <c r="Q1375" s="373">
        <f t="shared" ref="Q1375:Q1376" si="417">M1375/O1375</f>
      </c>
      <c r="R1375" s="366">
        <f>SUM(R1365:R1374)</f>
      </c>
      <c r="S1375" s="373">
        <f t="shared" ref="S1375:S1376" si="1096">(O1375+O1375)/(K1375+K1375)</f>
      </c>
      <c r="T1375" s="366">
        <f>SUM(T1365:T1374)</f>
      </c>
      <c r="U1375" s="374">
        <f t="shared" ref="U1375:U1376" si="129">F1375/T1375</f>
      </c>
      <c r="V1375" s="375">
        <f>(F1375+5*500)/T1375</f>
      </c>
      <c r="W1375" s="367">
        <f>SUM(W1365:W1374)</f>
      </c>
      <c r="X1375" s="376">
        <f t="shared" ref="X1375:X1376" si="763">W1375/T1375</f>
      </c>
      <c r="Y1375" s="373">
        <f t="shared" ref="Y1375:Y1376" si="897">T1375/R1375</f>
      </c>
      <c r="Z1375" s="375">
        <f t="shared" ref="Z1375:Z1376" si="1031">W1375/F1375</f>
      </c>
      <c r="AA1375" s="375">
        <f>W1375/(F1375+COUNT(W1365:W1374)*500)</f>
      </c>
      <c r="AB1375" s="366">
        <f>SUM(AB1365:AB1374)</f>
      </c>
      <c r="AC1375" s="366">
        <f>SUM(AC1365:AC1374)</f>
      </c>
      <c r="AD1375" s="373">
        <f t="shared" ref="AD1375:AD1376" si="548">AB1375/T1375</f>
      </c>
      <c r="AE1375" s="377">
        <f>(W1375-AC1375)/(F1375+COUNT(W1365:W1374)*500)</f>
      </c>
      <c r="AF1375" s="378"/>
    </row>
    <row r="1376">
      <c r="A1376" s="419"/>
      <c r="B1376" s="411" t="s">
        <v>400</v>
      </c>
      <c r="C1376" s="411"/>
      <c r="D1376" s="411"/>
      <c r="E1376" s="418">
        <f>SUM(E1342)+E1353+E1364+E1375</f>
      </c>
      <c r="F1376" s="418">
        <f>SUM(F1342)+F1353+F1364+F1375</f>
      </c>
      <c r="G1376" s="418">
        <f>SUM(G1342)+G1353+G1364+G1375</f>
      </c>
      <c r="H1376" s="418">
        <f>SUM(H1342)+H1353+H1364+H1375</f>
      </c>
      <c r="I1376" s="413">
        <f t="shared" si="163"/>
      </c>
      <c r="J1376" s="414">
        <f>(E1376/G1376)*1000</f>
      </c>
      <c r="K1376" s="437">
        <f>SUM(K1342)+K1353+K1364+K1375</f>
      </c>
      <c r="L1376" s="414">
        <f t="shared" si="582"/>
      </c>
      <c r="M1376" s="437">
        <f>SUM(M1342)+M1353+M1364+M1375</f>
      </c>
      <c r="N1376" s="415">
        <f t="shared" si="386"/>
      </c>
      <c r="O1376" s="437">
        <f>SUM(O1342)+O1353+O1364+O1375</f>
      </c>
      <c r="P1376" s="415">
        <f t="shared" si="1065"/>
      </c>
      <c r="Q1376" s="416">
        <f t="shared" si="417"/>
      </c>
      <c r="R1376" s="437">
        <f>SUM(R1342)+R1353+R1364+R1375</f>
      </c>
      <c r="S1376" s="416">
        <f t="shared" si="1096"/>
      </c>
      <c r="T1376" s="437">
        <f>SUM(T1342)+T1353+T1364+T1375</f>
      </c>
      <c r="U1376" s="417">
        <f t="shared" si="129"/>
      </c>
      <c r="V1376" s="418">
        <f>(F1376+4*500)/T1376</f>
      </c>
      <c r="W1376" s="417">
        <f>SUM(W1342)+W1353+W1364+W1375</f>
      </c>
      <c r="X1376" s="418">
        <f t="shared" si="763"/>
      </c>
      <c r="Y1376" s="416">
        <f t="shared" si="897"/>
      </c>
      <c r="Z1376" s="418">
        <f t="shared" si="1031"/>
      </c>
      <c r="AA1376" s="418">
        <f>W1376/(F1376+COUNT(W1332:W1341,W1343:W1352,W1354:W1363,W1365:W1374)*500)</f>
      </c>
      <c r="AB1376" s="437">
        <f>SUM(AB1342)+AB1353+AB1364+AB1375</f>
      </c>
      <c r="AC1376" s="437">
        <f>SUM(AC1342)+AC1353+AC1364+AC1375</f>
      </c>
      <c r="AD1376" s="416">
        <f t="shared" si="548"/>
      </c>
      <c r="AE1376" s="418">
        <f>(W1376-AC1376)/(F1376+COUNT(,W1332:W1341,W1343:W1348,W1354:W1361,W1365:W1374)*500)</f>
      </c>
      <c r="AF1376" s="378"/>
    </row>
    <row customHeight="true" ht="26.010452632553573" r="1377">
      <c r="A1377" s="424" t="s">
        <v>335</v>
      </c>
      <c r="B1377" s="424" t="s">
        <v>336</v>
      </c>
      <c r="C1377" s="424" t="s">
        <v>337</v>
      </c>
      <c r="D1377" s="424" t="s">
        <v>338</v>
      </c>
      <c r="E1377" s="424" t="s">
        <v>339</v>
      </c>
      <c r="F1377" s="424" t="s">
        <v>340</v>
      </c>
      <c r="G1377" s="424" t="s">
        <v>341</v>
      </c>
      <c r="H1377" s="424" t="s">
        <v>342</v>
      </c>
      <c r="I1377" s="425" t="s">
        <v>343</v>
      </c>
      <c r="J1377" s="426" t="s">
        <v>344</v>
      </c>
      <c r="K1377" s="424" t="s">
        <v>345</v>
      </c>
      <c r="L1377" s="426" t="s">
        <v>346</v>
      </c>
      <c r="M1377" s="424" t="s">
        <v>347</v>
      </c>
      <c r="N1377" s="427" t="s">
        <v>348</v>
      </c>
      <c r="O1377" s="424" t="s">
        <v>349</v>
      </c>
      <c r="P1377" s="427" t="s">
        <v>350</v>
      </c>
      <c r="Q1377" s="425" t="s">
        <v>351</v>
      </c>
      <c r="R1377" s="428" t="s">
        <v>352</v>
      </c>
      <c r="S1377" s="429" t="s">
        <v>353</v>
      </c>
      <c r="T1377" s="428" t="s">
        <v>354</v>
      </c>
      <c r="U1377" s="430" t="s">
        <v>355</v>
      </c>
      <c r="V1377" s="431" t="s">
        <v>356</v>
      </c>
      <c r="W1377" s="430" t="s">
        <v>357</v>
      </c>
      <c r="X1377" s="431" t="s">
        <v>358</v>
      </c>
      <c r="Y1377" s="429" t="s">
        <v>359</v>
      </c>
      <c r="Z1377" s="431" t="s">
        <v>360</v>
      </c>
      <c r="AA1377" s="431" t="s">
        <v>361</v>
      </c>
      <c r="AB1377" s="431" t="s">
        <v>362</v>
      </c>
      <c r="AC1377" s="428" t="s">
        <v>363</v>
      </c>
      <c r="AD1377" s="429" t="s">
        <v>364</v>
      </c>
      <c r="AE1377" s="431" t="s">
        <v>365</v>
      </c>
      <c r="AF1377" s="431" t="s">
        <v>366</v>
      </c>
    </row>
    <row customHeight="true" ht="20.271832848300708" r="1378">
      <c r="A1378" s="419" t="s">
        <v>440</v>
      </c>
      <c r="B1378" s="407" t="s">
        <v>413</v>
      </c>
      <c r="C1378" s="408" t="s">
        <v>420</v>
      </c>
      <c r="D1378" s="379" t="s">
        <v>370</v>
      </c>
      <c r="E1378" s="382">
        <v>35.52</v>
      </c>
      <c r="F1378" s="381">
        <f>E1378+E1379</f>
      </c>
      <c r="G1378" s="382">
        <v>396</v>
      </c>
      <c r="H1378" s="382">
        <v>14</v>
      </c>
      <c r="I1378" s="383">
        <f t="shared" ref="I1378:I1422" si="164">H1378/G1378</f>
      </c>
      <c r="J1378" s="368">
        <f t="shared" ref="J1378:J1381" si="352">(E1378/G1378)*1000</f>
      </c>
      <c r="K1378" s="382">
        <v>1</v>
      </c>
      <c r="L1378" s="368">
        <f t="shared" ref="L1378:L1422" si="583">E1378/K1378</f>
      </c>
      <c r="M1378" s="382">
        <v>0</v>
      </c>
      <c r="N1378" s="384">
        <f t="shared" ref="N1378:N1422" si="387">E1378/M1378</f>
      </c>
      <c r="O1378" s="382">
        <v>0</v>
      </c>
      <c r="P1378" s="384">
        <f t="shared" ref="P1378:P1422" si="1066">E1378/O1378</f>
      </c>
      <c r="Q1378" s="385">
        <f>(M1378+M1379)/(O1378+O1379)</f>
      </c>
      <c r="R1378" s="432">
        <v>2</v>
      </c>
      <c r="S1378" s="385">
        <f>(O1378+O1379)/(K1378+K1379)</f>
      </c>
      <c r="T1378" s="432">
        <v>3</v>
      </c>
      <c r="U1378" s="386">
        <f>F1378/T1378</f>
      </c>
      <c r="V1378" s="378">
        <f>(F1378+500)/T1378</f>
      </c>
      <c r="W1378" s="436">
        <v>1263.6</v>
      </c>
      <c r="X1378" s="378">
        <f>W1378/T1378</f>
      </c>
      <c r="Y1378" s="385">
        <f>T1378/R1378</f>
      </c>
      <c r="Z1378" s="378">
        <f>W1378/F1378</f>
      </c>
      <c r="AA1378" s="378">
        <f>W1378/(F1378+500)</f>
      </c>
      <c r="AB1378" s="432">
        <v>0</v>
      </c>
      <c r="AC1378" s="432">
        <v>0</v>
      </c>
      <c r="AD1378" s="385">
        <f>AB1378/T1378</f>
      </c>
      <c r="AE1378" s="378">
        <f>(W1378-AC1378)/(F1378+500)</f>
      </c>
      <c r="AF1378" s="378" t="s">
        <v>371</v>
      </c>
    </row>
    <row r="1379">
      <c r="A1379" s="419"/>
      <c r="B1379" s="407"/>
      <c r="C1379" s="408"/>
      <c r="D1379" s="379" t="s">
        <v>372</v>
      </c>
      <c r="E1379" s="382">
        <v>781.76</v>
      </c>
      <c r="F1379" s="381"/>
      <c r="G1379" s="382">
        <v>8412</v>
      </c>
      <c r="H1379" s="382">
        <v>445</v>
      </c>
      <c r="I1379" s="383">
        <f t="shared" si="164"/>
      </c>
      <c r="J1379" s="368">
        <f t="shared" si="352"/>
      </c>
      <c r="K1379" s="382">
        <v>18</v>
      </c>
      <c r="L1379" s="368">
        <f t="shared" si="583"/>
      </c>
      <c r="M1379" s="382">
        <v>0</v>
      </c>
      <c r="N1379" s="384">
        <f t="shared" si="387"/>
      </c>
      <c r="O1379" s="382">
        <v>0</v>
      </c>
      <c r="P1379" s="384">
        <f t="shared" si="1066"/>
      </c>
      <c r="Q1379" s="385"/>
      <c r="R1379" s="432"/>
      <c r="S1379" s="385"/>
      <c r="T1379" s="432"/>
      <c r="U1379" s="386"/>
      <c r="V1379" s="378"/>
      <c r="W1379" s="436"/>
      <c r="X1379" s="378"/>
      <c r="Y1379" s="385"/>
      <c r="Z1379" s="378"/>
      <c r="AA1379" s="378"/>
      <c r="AB1379" s="432"/>
      <c r="AC1379" s="432"/>
      <c r="AD1379" s="385"/>
      <c r="AE1379" s="378"/>
      <c r="AF1379" s="421" t="s">
        <v>403</v>
      </c>
    </row>
    <row r="1380">
      <c r="A1380" s="419"/>
      <c r="B1380" s="407" t="s">
        <v>414</v>
      </c>
      <c r="C1380" s="408" t="s">
        <v>420</v>
      </c>
      <c r="D1380" s="379" t="s">
        <v>370</v>
      </c>
      <c r="E1380" s="440">
        <v>134.99</v>
      </c>
      <c r="F1380" s="381">
        <f>E1380+E1381</f>
      </c>
      <c r="G1380" s="382">
        <v>1016</v>
      </c>
      <c r="H1380" s="382">
        <v>83</v>
      </c>
      <c r="I1380" s="383">
        <f t="shared" si="164"/>
      </c>
      <c r="J1380" s="368">
        <f t="shared" si="352"/>
      </c>
      <c r="K1380" s="382">
        <v>2</v>
      </c>
      <c r="L1380" s="368">
        <f t="shared" si="583"/>
      </c>
      <c r="M1380" s="382">
        <v>0</v>
      </c>
      <c r="N1380" s="384">
        <f t="shared" si="387"/>
      </c>
      <c r="O1380" s="382">
        <v>0</v>
      </c>
      <c r="P1380" s="384">
        <f t="shared" si="1066"/>
      </c>
      <c r="Q1380" s="385">
        <f>(M1380+M1381)/(O1380+O1381)</f>
      </c>
      <c r="R1380" s="432">
        <v>11</v>
      </c>
      <c r="S1380" s="385">
        <f>(O1380+O1381)/(K1380+K1381)</f>
      </c>
      <c r="T1380" s="432">
        <v>1</v>
      </c>
      <c r="U1380" s="386">
        <f>F1380/T1380</f>
      </c>
      <c r="V1380" s="378">
        <f>(F1380+500)/T1380</f>
      </c>
      <c r="W1380" s="436">
        <v>1692</v>
      </c>
      <c r="X1380" s="378">
        <f>W1380/T1380</f>
      </c>
      <c r="Y1380" s="385">
        <f>T1380/R1380</f>
      </c>
      <c r="Z1380" s="378">
        <f>W1380/F1380</f>
      </c>
      <c r="AA1380" s="378">
        <f>W1380/(F1380+500)</f>
      </c>
      <c r="AB1380" s="432">
        <v>0</v>
      </c>
      <c r="AC1380" s="432">
        <v>0</v>
      </c>
      <c r="AD1380" s="385">
        <f>AB1380/T1380</f>
      </c>
      <c r="AE1380" s="378">
        <f>(W1380-AC1380)/(F1380+500)</f>
      </c>
      <c r="AF1380" s="378" t="s">
        <v>371</v>
      </c>
    </row>
    <row r="1381">
      <c r="A1381" s="419"/>
      <c r="B1381" s="407"/>
      <c r="C1381" s="408"/>
      <c r="D1381" s="379" t="s">
        <v>372</v>
      </c>
      <c r="E1381" s="440">
        <v>785.07</v>
      </c>
      <c r="F1381" s="381"/>
      <c r="G1381" s="382">
        <v>7246</v>
      </c>
      <c r="H1381" s="382">
        <v>367</v>
      </c>
      <c r="I1381" s="383">
        <f t="shared" si="164"/>
      </c>
      <c r="J1381" s="368">
        <f t="shared" si="352"/>
      </c>
      <c r="K1381" s="382">
        <v>17</v>
      </c>
      <c r="L1381" s="368">
        <f t="shared" si="583"/>
      </c>
      <c r="M1381" s="382">
        <v>1</v>
      </c>
      <c r="N1381" s="384">
        <f t="shared" si="387"/>
      </c>
      <c r="O1381" s="382">
        <v>0</v>
      </c>
      <c r="P1381" s="384">
        <f t="shared" si="1066"/>
      </c>
      <c r="Q1381" s="385"/>
      <c r="R1381" s="432"/>
      <c r="S1381" s="385"/>
      <c r="T1381" s="432"/>
      <c r="U1381" s="386"/>
      <c r="V1381" s="378"/>
      <c r="W1381" s="436"/>
      <c r="X1381" s="378"/>
      <c r="Y1381" s="385"/>
      <c r="Z1381" s="378"/>
      <c r="AA1381" s="378"/>
      <c r="AB1381" s="432"/>
      <c r="AC1381" s="432"/>
      <c r="AD1381" s="385"/>
      <c r="AE1381" s="378"/>
      <c r="AF1381" s="421" t="s">
        <v>403</v>
      </c>
    </row>
    <row r="1382">
      <c r="A1382" s="419"/>
      <c r="B1382" s="407" t="s">
        <v>375</v>
      </c>
      <c r="C1382" s="408" t="s">
        <v>420</v>
      </c>
      <c r="D1382" s="379" t="s">
        <v>370</v>
      </c>
      <c r="E1382" s="382">
        <v>134.82</v>
      </c>
      <c r="F1382" s="381">
        <f>E1382+E1383</f>
      </c>
      <c r="G1382" s="382">
        <v>1200</v>
      </c>
      <c r="H1382" s="382">
        <v>70</v>
      </c>
      <c r="I1382" s="383">
        <f t="shared" si="164"/>
      </c>
      <c r="J1382" s="383">
        <f t="shared" ref="J1382:J1385" si="242">I1382/H1382</f>
      </c>
      <c r="K1382" s="382">
        <v>1</v>
      </c>
      <c r="L1382" s="368">
        <f t="shared" si="583"/>
      </c>
      <c r="M1382" s="382">
        <v>0</v>
      </c>
      <c r="N1382" s="384">
        <f t="shared" si="387"/>
      </c>
      <c r="O1382" s="382">
        <v>0</v>
      </c>
      <c r="P1382" s="384">
        <f t="shared" si="1066"/>
      </c>
      <c r="Q1382" s="385">
        <f>(M1382+M1383)/(O1382+O1383)</f>
      </c>
      <c r="R1382" s="432">
        <v>0</v>
      </c>
      <c r="S1382" s="385">
        <f>(O1382+O1383)/(K1382+K1383)</f>
      </c>
      <c r="T1382" s="432">
        <v>0</v>
      </c>
      <c r="U1382" s="386">
        <f>F1382/T1382</f>
      </c>
      <c r="V1382" s="378">
        <f>(F1382+500)/T1382</f>
      </c>
      <c r="W1382" s="436">
        <v>0</v>
      </c>
      <c r="X1382" s="378">
        <f>W1382/T1382</f>
      </c>
      <c r="Y1382" s="385">
        <f>T1382/R1382</f>
      </c>
      <c r="Z1382" s="378">
        <f>W1382/F1382</f>
      </c>
      <c r="AA1382" s="378">
        <f>W1382/(F1382+500)</f>
      </c>
      <c r="AB1382" s="432">
        <v>0</v>
      </c>
      <c r="AC1382" s="432">
        <v>0</v>
      </c>
      <c r="AD1382" s="385">
        <f>AB1382/T1382</f>
      </c>
      <c r="AE1382" s="378">
        <f>(W1382-AC1382)/(F1382+500)</f>
      </c>
      <c r="AF1382" s="378" t="s">
        <v>371</v>
      </c>
    </row>
    <row r="1383">
      <c r="A1383" s="419"/>
      <c r="B1383" s="407"/>
      <c r="C1383" s="408"/>
      <c r="D1383" s="379" t="s">
        <v>372</v>
      </c>
      <c r="E1383" s="382">
        <v>751.49</v>
      </c>
      <c r="F1383" s="381"/>
      <c r="G1383" s="382">
        <v>5455</v>
      </c>
      <c r="H1383" s="382">
        <v>279</v>
      </c>
      <c r="I1383" s="383">
        <f t="shared" si="164"/>
      </c>
      <c r="J1383" s="383">
        <f t="shared" si="242"/>
      </c>
      <c r="K1383" s="382">
        <v>12</v>
      </c>
      <c r="L1383" s="368">
        <f t="shared" si="583"/>
      </c>
      <c r="M1383" s="382">
        <v>0</v>
      </c>
      <c r="N1383" s="384">
        <f t="shared" si="387"/>
      </c>
      <c r="O1383" s="382">
        <v>0</v>
      </c>
      <c r="P1383" s="384">
        <f t="shared" si="1066"/>
      </c>
      <c r="Q1383" s="385"/>
      <c r="R1383" s="432"/>
      <c r="S1383" s="385"/>
      <c r="T1383" s="432"/>
      <c r="U1383" s="386"/>
      <c r="V1383" s="378"/>
      <c r="W1383" s="436"/>
      <c r="X1383" s="378"/>
      <c r="Y1383" s="385"/>
      <c r="Z1383" s="378"/>
      <c r="AA1383" s="378"/>
      <c r="AB1383" s="432"/>
      <c r="AC1383" s="432"/>
      <c r="AD1383" s="385"/>
      <c r="AE1383" s="378"/>
      <c r="AF1383" s="421" t="s">
        <v>403</v>
      </c>
    </row>
    <row r="1384">
      <c r="A1384" s="419"/>
      <c r="B1384" s="407" t="s">
        <v>376</v>
      </c>
      <c r="C1384" s="408" t="s">
        <v>420</v>
      </c>
      <c r="D1384" s="379" t="s">
        <v>370</v>
      </c>
      <c r="E1384" s="382">
        <v>107.49</v>
      </c>
      <c r="F1384" s="381">
        <f>E1384+E1385</f>
      </c>
      <c r="G1384" s="382">
        <v>870</v>
      </c>
      <c r="H1384" s="382">
        <v>42</v>
      </c>
      <c r="I1384" s="383">
        <f t="shared" si="164"/>
      </c>
      <c r="J1384" s="383">
        <f t="shared" si="242"/>
      </c>
      <c r="K1384" s="382">
        <v>2</v>
      </c>
      <c r="L1384" s="368">
        <f t="shared" si="583"/>
      </c>
      <c r="M1384" s="382">
        <v>1</v>
      </c>
      <c r="N1384" s="384">
        <f t="shared" si="387"/>
      </c>
      <c r="O1384" s="382">
        <v>0</v>
      </c>
      <c r="P1384" s="384">
        <f t="shared" si="1066"/>
      </c>
      <c r="Q1384" s="385">
        <f>(M1384+M1385)/(O1384+O1385)</f>
      </c>
      <c r="R1384" s="432">
        <v>13</v>
      </c>
      <c r="S1384" s="385">
        <f>(O1384+O1385)/(K1384+K1385)</f>
      </c>
      <c r="T1384" s="432">
        <v>7</v>
      </c>
      <c r="U1384" s="386">
        <f>F1384/T1384</f>
      </c>
      <c r="V1384" s="378">
        <f>(F1384+500)/T1384</f>
      </c>
      <c r="W1384" s="436">
        <v>12063.6</v>
      </c>
      <c r="X1384" s="378">
        <f>W1384/T1384</f>
      </c>
      <c r="Y1384" s="385">
        <f>T1384/R1384</f>
      </c>
      <c r="Z1384" s="378">
        <f>W1384/F1384</f>
      </c>
      <c r="AA1384" s="378">
        <f>W1384/(F1384+500)</f>
      </c>
      <c r="AB1384" s="432">
        <v>0</v>
      </c>
      <c r="AC1384" s="432">
        <v>0</v>
      </c>
      <c r="AD1384" s="385">
        <f>AB1384/T1384</f>
      </c>
      <c r="AE1384" s="378">
        <f>(W1384-AC1384)/(F1384+500)</f>
      </c>
      <c r="AF1384" s="378" t="s">
        <v>371</v>
      </c>
    </row>
    <row r="1385">
      <c r="A1385" s="419"/>
      <c r="B1385" s="407"/>
      <c r="C1385" s="408"/>
      <c r="D1385" s="379" t="s">
        <v>372</v>
      </c>
      <c r="E1385" s="382">
        <v>616.07</v>
      </c>
      <c r="F1385" s="381"/>
      <c r="G1385" s="382">
        <v>4483</v>
      </c>
      <c r="H1385" s="382">
        <v>253</v>
      </c>
      <c r="I1385" s="383">
        <f t="shared" si="164"/>
      </c>
      <c r="J1385" s="383">
        <f t="shared" si="242"/>
      </c>
      <c r="K1385" s="382">
        <v>17</v>
      </c>
      <c r="L1385" s="368">
        <f t="shared" si="583"/>
      </c>
      <c r="M1385" s="382">
        <v>1</v>
      </c>
      <c r="N1385" s="384">
        <f t="shared" si="387"/>
      </c>
      <c r="O1385" s="382">
        <v>0</v>
      </c>
      <c r="P1385" s="384">
        <f t="shared" si="1066"/>
      </c>
      <c r="Q1385" s="385"/>
      <c r="R1385" s="432"/>
      <c r="S1385" s="385"/>
      <c r="T1385" s="432"/>
      <c r="U1385" s="386"/>
      <c r="V1385" s="378"/>
      <c r="W1385" s="436"/>
      <c r="X1385" s="378"/>
      <c r="Y1385" s="385"/>
      <c r="Z1385" s="378"/>
      <c r="AA1385" s="378"/>
      <c r="AB1385" s="432"/>
      <c r="AC1385" s="432"/>
      <c r="AD1385" s="385"/>
      <c r="AE1385" s="378"/>
      <c r="AF1385" s="421" t="s">
        <v>403</v>
      </c>
    </row>
    <row r="1386">
      <c r="A1386" s="419"/>
      <c r="B1386" s="407" t="s">
        <v>377</v>
      </c>
      <c r="C1386" s="408" t="s">
        <v>420</v>
      </c>
      <c r="D1386" s="379" t="s">
        <v>370</v>
      </c>
      <c r="E1386" s="440">
        <v>201.36</v>
      </c>
      <c r="F1386" s="409">
        <f>E1386+E1387</f>
      </c>
      <c r="G1386" s="382">
        <v>1071</v>
      </c>
      <c r="H1386" s="382">
        <v>38</v>
      </c>
      <c r="I1386" s="383">
        <f t="shared" si="164"/>
      </c>
      <c r="J1386" s="368">
        <f t="shared" ref="J1386:J1390" si="353">(E1386/G1386)*1000</f>
      </c>
      <c r="K1386" s="382">
        <v>4</v>
      </c>
      <c r="L1386" s="368">
        <f t="shared" si="583"/>
      </c>
      <c r="M1386" s="382">
        <v>0</v>
      </c>
      <c r="N1386" s="384">
        <f t="shared" si="387"/>
      </c>
      <c r="O1386" s="382">
        <v>0</v>
      </c>
      <c r="P1386" s="384">
        <f t="shared" si="1066"/>
      </c>
      <c r="Q1386" s="385">
        <f>(M1386+M1387)/(O1386+O1387)</f>
      </c>
      <c r="R1386" s="432">
        <v>2</v>
      </c>
      <c r="S1386" s="385">
        <f>(O1386+O1387)/(K1386+K1387)</f>
      </c>
      <c r="T1386" s="432">
        <v>0</v>
      </c>
      <c r="U1386" s="386">
        <f>F1386/T1386</f>
      </c>
      <c r="V1386" s="378">
        <f>(F1386+500)/T1386</f>
      </c>
      <c r="W1386" s="432">
        <v>0</v>
      </c>
      <c r="X1386" s="378">
        <f>W1386/T1386</f>
      </c>
      <c r="Y1386" s="385">
        <f>T1386/R1386</f>
      </c>
      <c r="Z1386" s="378">
        <f>W1386/F1386</f>
      </c>
      <c r="AA1386" s="378">
        <f>W1386/(F1386+500)</f>
      </c>
      <c r="AB1386" s="432">
        <v>0</v>
      </c>
      <c r="AC1386" s="432">
        <v>0</v>
      </c>
      <c r="AD1386" s="385">
        <f>AB1386/T1386</f>
      </c>
      <c r="AE1386" s="378">
        <f>(W1386-AC1386)/(F1386+500)</f>
      </c>
      <c r="AF1386" s="378" t="s">
        <v>371</v>
      </c>
    </row>
    <row r="1387">
      <c r="A1387" s="419"/>
      <c r="B1387" s="407"/>
      <c r="C1387" s="408"/>
      <c r="D1387" s="379" t="s">
        <v>372</v>
      </c>
      <c r="E1387" s="440">
        <v>845.89</v>
      </c>
      <c r="F1387" s="409"/>
      <c r="G1387" s="382">
        <v>5449</v>
      </c>
      <c r="H1387" s="423">
        <v>215</v>
      </c>
      <c r="I1387" s="383">
        <f t="shared" si="164"/>
      </c>
      <c r="J1387" s="368">
        <f t="shared" si="353"/>
      </c>
      <c r="K1387" s="382">
        <v>17</v>
      </c>
      <c r="L1387" s="368">
        <f t="shared" si="583"/>
      </c>
      <c r="M1387" s="382">
        <v>0</v>
      </c>
      <c r="N1387" s="384">
        <f t="shared" si="387"/>
      </c>
      <c r="O1387" s="382">
        <v>0</v>
      </c>
      <c r="P1387" s="384">
        <f t="shared" si="1066"/>
      </c>
      <c r="Q1387" s="385"/>
      <c r="R1387" s="432"/>
      <c r="S1387" s="385"/>
      <c r="T1387" s="432"/>
      <c r="U1387" s="386"/>
      <c r="V1387" s="378"/>
      <c r="W1387" s="432"/>
      <c r="X1387" s="378"/>
      <c r="Y1387" s="385"/>
      <c r="Z1387" s="378"/>
      <c r="AA1387" s="378"/>
      <c r="AB1387" s="432"/>
      <c r="AC1387" s="432"/>
      <c r="AD1387" s="385"/>
      <c r="AE1387" s="378"/>
      <c r="AF1387" s="421" t="s">
        <v>403</v>
      </c>
    </row>
    <row r="1388">
      <c r="A1388" s="419"/>
      <c r="B1388" s="370" t="s">
        <v>378</v>
      </c>
      <c r="C1388" s="370"/>
      <c r="D1388" s="370"/>
      <c r="E1388" s="366">
        <f>SUM(E1378:E1387)</f>
      </c>
      <c r="F1388" s="366">
        <f>SUM(F1378:F1387)</f>
      </c>
      <c r="G1388" s="366">
        <f>SUM(G1378:G1387)</f>
      </c>
      <c r="H1388" s="366">
        <f>SUM(H1378:H1387)</f>
      </c>
      <c r="I1388" s="371">
        <f t="shared" si="164"/>
      </c>
      <c r="J1388" s="367">
        <f t="shared" si="353"/>
      </c>
      <c r="K1388" s="366">
        <f>SUM(K1378:K1387)</f>
      </c>
      <c r="L1388" s="367">
        <f t="shared" si="583"/>
      </c>
      <c r="M1388" s="366">
        <f>SUM(M1378:M1387)</f>
      </c>
      <c r="N1388" s="372">
        <f t="shared" si="387"/>
      </c>
      <c r="O1388" s="366">
        <f>SUM(O1378:O1387)</f>
      </c>
      <c r="P1388" s="372">
        <f t="shared" si="1066"/>
      </c>
      <c r="Q1388" s="373">
        <f>M1388/O1388</f>
      </c>
      <c r="R1388" s="366">
        <f>SUM(R1378:R1387)</f>
      </c>
      <c r="S1388" s="373">
        <f>(O1388+O1388)/(K1388+K1388)</f>
      </c>
      <c r="T1388" s="366">
        <f>SUM(T1378:T1387)</f>
      </c>
      <c r="U1388" s="374">
        <f t="shared" ref="U1388:U1389" si="130">F1388/T1388</f>
      </c>
      <c r="V1388" s="375">
        <f>(F1388+5*500)/T1388</f>
      </c>
      <c r="W1388" s="367">
        <f>SUM(W1378:W1387)</f>
      </c>
      <c r="X1388" s="376">
        <f t="shared" ref="X1388:X1389" si="764">W1388/T1388</f>
      </c>
      <c r="Y1388" s="373">
        <f t="shared" ref="Y1388:Y1389" si="898">T1388/R1388</f>
      </c>
      <c r="Z1388" s="375">
        <f t="shared" ref="Z1388:Z1389" si="1032">W1388/F1388</f>
      </c>
      <c r="AA1388" s="375">
        <f>W1388/(F1388+COUNT(W1378:W1387)*500)</f>
      </c>
      <c r="AB1388" s="366">
        <f>SUM(AB1378:AB1387)</f>
      </c>
      <c r="AC1388" s="366">
        <f>SUM(AC1378:AC1387)</f>
      </c>
      <c r="AD1388" s="373">
        <f t="shared" ref="AD1388:AD1389" si="549">AB1388/T1388</f>
      </c>
      <c r="AE1388" s="377">
        <f>(W1388-AC1388)/(F1388+COUNT(W1378:W1387)*500)</f>
      </c>
      <c r="AF1388" s="378"/>
    </row>
    <row r="1389">
      <c r="A1389" s="419"/>
      <c r="B1389" s="407" t="s">
        <v>379</v>
      </c>
      <c r="C1389" s="420" t="s">
        <v>396</v>
      </c>
      <c r="D1389" s="379" t="s">
        <v>370</v>
      </c>
      <c r="E1389" s="440">
        <v>159.59</v>
      </c>
      <c r="F1389" s="409">
        <f>E1389+E1390</f>
      </c>
      <c r="G1389" s="382">
        <v>1190</v>
      </c>
      <c r="H1389" s="382">
        <v>18</v>
      </c>
      <c r="I1389" s="383">
        <f t="shared" si="164"/>
      </c>
      <c r="J1389" s="368">
        <f t="shared" si="353"/>
      </c>
      <c r="K1389" s="382">
        <v>0</v>
      </c>
      <c r="L1389" s="368">
        <f t="shared" si="583"/>
      </c>
      <c r="M1389" s="382">
        <v>0</v>
      </c>
      <c r="N1389" s="384">
        <f t="shared" si="387"/>
      </c>
      <c r="O1389" s="382">
        <v>0</v>
      </c>
      <c r="P1389" s="384">
        <f t="shared" si="1066"/>
      </c>
      <c r="Q1389" s="385">
        <f>(M1389+M1390)/(O1389+O1390)</f>
      </c>
      <c r="R1389" s="432">
        <v>2</v>
      </c>
      <c r="S1389" s="385">
        <f>(O1389+O1390)/(K1389+K1390)</f>
      </c>
      <c r="T1389" s="432">
        <v>0</v>
      </c>
      <c r="U1389" s="386">
        <f t="shared" si="130"/>
      </c>
      <c r="V1389" s="378">
        <f>(F1389+500)/T1389</f>
      </c>
      <c r="W1389" s="436">
        <v>0</v>
      </c>
      <c r="X1389" s="378">
        <f t="shared" si="764"/>
      </c>
      <c r="Y1389" s="385">
        <f t="shared" si="898"/>
      </c>
      <c r="Z1389" s="378">
        <f t="shared" si="1032"/>
      </c>
      <c r="AA1389" s="378">
        <f>W1389/(F1389+500)</f>
      </c>
      <c r="AB1389" s="432">
        <v>0</v>
      </c>
      <c r="AC1389" s="432">
        <v>0</v>
      </c>
      <c r="AD1389" s="385">
        <f t="shared" si="549"/>
      </c>
      <c r="AE1389" s="378">
        <f>(W1389-AC1389)/(F1389+500)</f>
      </c>
      <c r="AF1389" s="378" t="s">
        <v>371</v>
      </c>
    </row>
    <row r="1390">
      <c r="A1390" s="419"/>
      <c r="B1390" s="407"/>
      <c r="C1390" s="420"/>
      <c r="D1390" s="379" t="s">
        <v>372</v>
      </c>
      <c r="E1390" s="440">
        <v>821.14</v>
      </c>
      <c r="F1390" s="409"/>
      <c r="G1390" s="382">
        <v>5603</v>
      </c>
      <c r="H1390" s="423">
        <v>169</v>
      </c>
      <c r="I1390" s="383">
        <f t="shared" si="164"/>
      </c>
      <c r="J1390" s="368">
        <f t="shared" si="353"/>
      </c>
      <c r="K1390" s="382">
        <v>14</v>
      </c>
      <c r="L1390" s="368">
        <f t="shared" si="583"/>
      </c>
      <c r="M1390" s="382">
        <v>0</v>
      </c>
      <c r="N1390" s="384">
        <f t="shared" si="387"/>
      </c>
      <c r="O1390" s="382">
        <v>0</v>
      </c>
      <c r="P1390" s="384">
        <f t="shared" si="1066"/>
      </c>
      <c r="Q1390" s="385"/>
      <c r="R1390" s="432"/>
      <c r="S1390" s="385"/>
      <c r="T1390" s="432"/>
      <c r="U1390" s="386"/>
      <c r="V1390" s="378"/>
      <c r="W1390" s="436"/>
      <c r="X1390" s="378"/>
      <c r="Y1390" s="385"/>
      <c r="Z1390" s="378"/>
      <c r="AA1390" s="378"/>
      <c r="AB1390" s="432"/>
      <c r="AC1390" s="432"/>
      <c r="AD1390" s="385"/>
      <c r="AE1390" s="378"/>
      <c r="AF1390" s="421" t="s">
        <v>403</v>
      </c>
    </row>
    <row r="1391">
      <c r="A1391" s="419"/>
      <c r="B1391" s="407" t="s">
        <v>381</v>
      </c>
      <c r="C1391" s="420" t="s">
        <v>396</v>
      </c>
      <c r="D1391" s="379" t="s">
        <v>370</v>
      </c>
      <c r="E1391" s="382">
        <v>177.18</v>
      </c>
      <c r="F1391" s="381">
        <f>E1391+E1392</f>
      </c>
      <c r="G1391" s="382">
        <v>1287</v>
      </c>
      <c r="H1391" s="382">
        <v>65</v>
      </c>
      <c r="I1391" s="383">
        <f t="shared" si="164"/>
      </c>
      <c r="J1391" s="383">
        <f t="shared" ref="J1391:J1392" si="243">I1391/H1391</f>
      </c>
      <c r="K1391" s="382">
        <v>1</v>
      </c>
      <c r="L1391" s="368">
        <f t="shared" si="583"/>
      </c>
      <c r="M1391" s="382">
        <v>1</v>
      </c>
      <c r="N1391" s="384">
        <f t="shared" si="387"/>
      </c>
      <c r="O1391" s="382">
        <v>0</v>
      </c>
      <c r="P1391" s="384">
        <f t="shared" si="1066"/>
      </c>
      <c r="Q1391" s="385">
        <f>(M1391+M1392)/(O1391+O1392)</f>
      </c>
      <c r="R1391" s="432">
        <v>1</v>
      </c>
      <c r="S1391" s="385">
        <f>(O1391+O1392)/(K1391+K1392)</f>
      </c>
      <c r="T1391" s="432">
        <v>1</v>
      </c>
      <c r="U1391" s="386">
        <f>F1391/T1391</f>
      </c>
      <c r="V1391" s="378">
        <f>(F1391+500)/T1391</f>
      </c>
      <c r="W1391" s="436">
        <v>2011.2000000000007</v>
      </c>
      <c r="X1391" s="378">
        <f>W1391/T1391</f>
      </c>
      <c r="Y1391" s="385">
        <f>T1391/R1391</f>
      </c>
      <c r="Z1391" s="378">
        <f>W1391/F1391</f>
      </c>
      <c r="AA1391" s="378">
        <f>W1391/(F1391+500)</f>
      </c>
      <c r="AB1391" s="432">
        <v>1</v>
      </c>
      <c r="AC1391" s="432">
        <v>2011.2</v>
      </c>
      <c r="AD1391" s="385">
        <f>AB1391/T1391</f>
      </c>
      <c r="AE1391" s="378">
        <f>(W1391-AC1391)/(F1391+500)</f>
      </c>
      <c r="AF1391" s="378" t="s">
        <v>371</v>
      </c>
    </row>
    <row r="1392">
      <c r="A1392" s="419"/>
      <c r="B1392" s="407"/>
      <c r="C1392" s="420"/>
      <c r="D1392" s="379" t="s">
        <v>372</v>
      </c>
      <c r="E1392" s="382">
        <v>847.84</v>
      </c>
      <c r="F1392" s="381"/>
      <c r="G1392" s="382">
        <v>7414</v>
      </c>
      <c r="H1392" s="382">
        <v>213</v>
      </c>
      <c r="I1392" s="383">
        <f t="shared" si="164"/>
      </c>
      <c r="J1392" s="383">
        <f t="shared" si="243"/>
      </c>
      <c r="K1392" s="382">
        <v>16</v>
      </c>
      <c r="L1392" s="368">
        <f t="shared" si="583"/>
      </c>
      <c r="M1392" s="382">
        <v>0</v>
      </c>
      <c r="N1392" s="384">
        <f t="shared" si="387"/>
      </c>
      <c r="O1392" s="382">
        <v>0</v>
      </c>
      <c r="P1392" s="384">
        <f t="shared" si="1066"/>
      </c>
      <c r="Q1392" s="385"/>
      <c r="R1392" s="432"/>
      <c r="S1392" s="385"/>
      <c r="T1392" s="432"/>
      <c r="U1392" s="386"/>
      <c r="V1392" s="378"/>
      <c r="W1392" s="436"/>
      <c r="X1392" s="378"/>
      <c r="Y1392" s="385"/>
      <c r="Z1392" s="378"/>
      <c r="AA1392" s="378"/>
      <c r="AB1392" s="432"/>
      <c r="AC1392" s="432"/>
      <c r="AD1392" s="385"/>
      <c r="AE1392" s="378"/>
      <c r="AF1392" s="421" t="s">
        <v>403</v>
      </c>
    </row>
    <row r="1393">
      <c r="A1393" s="419"/>
      <c r="B1393" s="407" t="s">
        <v>382</v>
      </c>
      <c r="C1393" s="420" t="s">
        <v>396</v>
      </c>
      <c r="D1393" s="379" t="s">
        <v>370</v>
      </c>
      <c r="E1393" s="382">
        <v>141.76</v>
      </c>
      <c r="F1393" s="381">
        <f>E1393+E1394</f>
      </c>
      <c r="G1393" s="382">
        <v>1233</v>
      </c>
      <c r="H1393" s="382">
        <v>46</v>
      </c>
      <c r="I1393" s="383">
        <f t="shared" si="164"/>
      </c>
      <c r="J1393" s="368">
        <f t="shared" ref="J1393:J1401" si="354">(E1393/G1393)*1000</f>
      </c>
      <c r="K1393" s="382">
        <v>1</v>
      </c>
      <c r="L1393" s="368">
        <f t="shared" si="583"/>
      </c>
      <c r="M1393" s="382">
        <v>0</v>
      </c>
      <c r="N1393" s="384">
        <f t="shared" si="387"/>
      </c>
      <c r="O1393" s="382">
        <v>0</v>
      </c>
      <c r="P1393" s="384">
        <f t="shared" si="1066"/>
      </c>
      <c r="Q1393" s="385">
        <f>(M1393+M1394)/(O1393+O1394)</f>
      </c>
      <c r="R1393" s="432">
        <v>4</v>
      </c>
      <c r="S1393" s="385">
        <f>(O1393+O1394)/(K1393+K1394)</f>
      </c>
      <c r="T1393" s="432">
        <v>2</v>
      </c>
      <c r="U1393" s="386">
        <f>F1393/T1393</f>
      </c>
      <c r="V1393" s="378">
        <f>(F1393+500)/T1393</f>
      </c>
      <c r="W1393" s="436">
        <v>3703.199999999997</v>
      </c>
      <c r="X1393" s="378">
        <f>W1393/T1393</f>
      </c>
      <c r="Y1393" s="385">
        <f>T1393/R1393</f>
      </c>
      <c r="Z1393" s="378">
        <f>W1393/F1393</f>
      </c>
      <c r="AA1393" s="378">
        <f>W1393/(F1393+500)</f>
      </c>
      <c r="AB1393" s="432">
        <v>1</v>
      </c>
      <c r="AC1393" s="432">
        <v>1692</v>
      </c>
      <c r="AD1393" s="385">
        <f>AB1393/T1393</f>
      </c>
      <c r="AE1393" s="378">
        <f>(W1393-AC1393)/(F1393+500)</f>
      </c>
      <c r="AF1393" s="378" t="s">
        <v>371</v>
      </c>
    </row>
    <row r="1394">
      <c r="A1394" s="419"/>
      <c r="B1394" s="407"/>
      <c r="C1394" s="420"/>
      <c r="D1394" s="379" t="s">
        <v>372</v>
      </c>
      <c r="E1394" s="382">
        <v>763.48</v>
      </c>
      <c r="F1394" s="381"/>
      <c r="G1394" s="382">
        <v>5282</v>
      </c>
      <c r="H1394" s="382">
        <v>241</v>
      </c>
      <c r="I1394" s="383">
        <f t="shared" si="164"/>
      </c>
      <c r="J1394" s="368">
        <f t="shared" si="354"/>
      </c>
      <c r="K1394" s="382">
        <v>23</v>
      </c>
      <c r="L1394" s="368">
        <f t="shared" si="583"/>
      </c>
      <c r="M1394" s="382">
        <v>2</v>
      </c>
      <c r="N1394" s="384">
        <f t="shared" si="387"/>
      </c>
      <c r="O1394" s="382">
        <v>0</v>
      </c>
      <c r="P1394" s="384">
        <f t="shared" si="1066"/>
      </c>
      <c r="Q1394" s="385"/>
      <c r="R1394" s="432"/>
      <c r="S1394" s="385"/>
      <c r="T1394" s="432"/>
      <c r="U1394" s="386"/>
      <c r="V1394" s="378"/>
      <c r="W1394" s="436"/>
      <c r="X1394" s="378"/>
      <c r="Y1394" s="385"/>
      <c r="Z1394" s="378"/>
      <c r="AA1394" s="378"/>
      <c r="AB1394" s="432"/>
      <c r="AC1394" s="432"/>
      <c r="AD1394" s="385"/>
      <c r="AE1394" s="378"/>
      <c r="AF1394" s="421" t="s">
        <v>403</v>
      </c>
    </row>
    <row r="1395">
      <c r="A1395" s="419"/>
      <c r="B1395" s="407" t="s">
        <v>383</v>
      </c>
      <c r="C1395" s="420" t="s">
        <v>396</v>
      </c>
      <c r="D1395" s="379" t="s">
        <v>370</v>
      </c>
      <c r="E1395" s="382">
        <v>44.68</v>
      </c>
      <c r="F1395" s="381">
        <f>E1395+E1396</f>
      </c>
      <c r="G1395" s="382">
        <v>407</v>
      </c>
      <c r="H1395" s="382">
        <v>33</v>
      </c>
      <c r="I1395" s="383">
        <f t="shared" si="164"/>
      </c>
      <c r="J1395" s="368">
        <f t="shared" si="354"/>
      </c>
      <c r="K1395" s="382">
        <v>1</v>
      </c>
      <c r="L1395" s="368">
        <f t="shared" si="583"/>
      </c>
      <c r="M1395" s="382">
        <v>0</v>
      </c>
      <c r="N1395" s="384">
        <f t="shared" si="387"/>
      </c>
      <c r="O1395" s="382">
        <v>0</v>
      </c>
      <c r="P1395" s="384">
        <f t="shared" si="1066"/>
      </c>
      <c r="Q1395" s="385">
        <f>(M1395+M1396)/(O1395+O1396)</f>
      </c>
      <c r="R1395" s="432">
        <v>3</v>
      </c>
      <c r="S1395" s="385">
        <f>(O1395+O1396)/(K1395+K1396)</f>
      </c>
      <c r="T1395" s="432">
        <v>0</v>
      </c>
      <c r="U1395" s="386">
        <f>F1395/T1395</f>
      </c>
      <c r="V1395" s="378">
        <f>(F1395+500)/T1395</f>
      </c>
      <c r="W1395" s="436">
        <v>0</v>
      </c>
      <c r="X1395" s="378">
        <f>W1395/T1395</f>
      </c>
      <c r="Y1395" s="385">
        <f>T1395/R1395</f>
      </c>
      <c r="Z1395" s="378">
        <f>W1395/F1395</f>
      </c>
      <c r="AA1395" s="378">
        <f>W1395/(F1395+500)</f>
      </c>
      <c r="AB1395" s="432">
        <v>0</v>
      </c>
      <c r="AC1395" s="432">
        <v>0</v>
      </c>
      <c r="AD1395" s="385">
        <f>AB1395/T1395</f>
      </c>
      <c r="AE1395" s="378">
        <f>(W1395-AC1395)/(F1395+500)</f>
      </c>
      <c r="AF1395" s="378" t="s">
        <v>371</v>
      </c>
    </row>
    <row r="1396">
      <c r="A1396" s="419"/>
      <c r="B1396" s="407"/>
      <c r="C1396" s="420"/>
      <c r="D1396" s="379" t="s">
        <v>372</v>
      </c>
      <c r="E1396" s="382">
        <v>669.93</v>
      </c>
      <c r="F1396" s="381"/>
      <c r="G1396" s="382">
        <v>4903</v>
      </c>
      <c r="H1396" s="382">
        <v>191</v>
      </c>
      <c r="I1396" s="383">
        <f t="shared" si="164"/>
      </c>
      <c r="J1396" s="368">
        <f t="shared" si="354"/>
      </c>
      <c r="K1396" s="382">
        <v>14</v>
      </c>
      <c r="L1396" s="368">
        <f t="shared" si="583"/>
      </c>
      <c r="M1396" s="382">
        <v>0</v>
      </c>
      <c r="N1396" s="384">
        <f t="shared" si="387"/>
      </c>
      <c r="O1396" s="382">
        <v>0</v>
      </c>
      <c r="P1396" s="384">
        <f t="shared" si="1066"/>
      </c>
      <c r="Q1396" s="385"/>
      <c r="R1396" s="432"/>
      <c r="S1396" s="385"/>
      <c r="T1396" s="432"/>
      <c r="U1396" s="386"/>
      <c r="V1396" s="378"/>
      <c r="W1396" s="436"/>
      <c r="X1396" s="378"/>
      <c r="Y1396" s="385"/>
      <c r="Z1396" s="378"/>
      <c r="AA1396" s="378"/>
      <c r="AB1396" s="432"/>
      <c r="AC1396" s="432"/>
      <c r="AD1396" s="385"/>
      <c r="AE1396" s="378"/>
      <c r="AF1396" s="421" t="s">
        <v>403</v>
      </c>
    </row>
    <row r="1397">
      <c r="A1397" s="419"/>
      <c r="B1397" s="407" t="s">
        <v>385</v>
      </c>
      <c r="C1397" s="420" t="s">
        <v>396</v>
      </c>
      <c r="D1397" s="379" t="s">
        <v>370</v>
      </c>
      <c r="E1397" s="382">
        <v>34.88</v>
      </c>
      <c r="F1397" s="381">
        <f>E1397+E1398</f>
      </c>
      <c r="G1397" s="382">
        <v>323</v>
      </c>
      <c r="H1397" s="382">
        <v>14</v>
      </c>
      <c r="I1397" s="383">
        <f t="shared" si="164"/>
      </c>
      <c r="J1397" s="368">
        <f t="shared" si="354"/>
      </c>
      <c r="K1397" s="382">
        <v>0</v>
      </c>
      <c r="L1397" s="368">
        <f t="shared" si="583"/>
      </c>
      <c r="M1397" s="382">
        <v>0</v>
      </c>
      <c r="N1397" s="384">
        <f t="shared" si="387"/>
      </c>
      <c r="O1397" s="382">
        <v>0</v>
      </c>
      <c r="P1397" s="384">
        <f t="shared" si="1066"/>
      </c>
      <c r="Q1397" s="385">
        <f>(M1397+M1398)/(O1397+O1398)</f>
      </c>
      <c r="R1397" s="432">
        <v>4</v>
      </c>
      <c r="S1397" s="385">
        <f>(O1397+O1398)/(K1397+K1398)</f>
      </c>
      <c r="T1397" s="432">
        <v>1</v>
      </c>
      <c r="U1397" s="386">
        <f>F1397/T1397</f>
      </c>
      <c r="V1397" s="378">
        <f>(F1397+500)/T1397</f>
      </c>
      <c r="W1397" s="436">
        <v>1663.2</v>
      </c>
      <c r="X1397" s="378">
        <f>W1397/T1397</f>
      </c>
      <c r="Y1397" s="385">
        <f>T1397/R1397</f>
      </c>
      <c r="Z1397" s="378">
        <f>W1397/F1397</f>
      </c>
      <c r="AA1397" s="378">
        <f>W1397/(F1397+500)</f>
      </c>
      <c r="AB1397" s="432">
        <v>1</v>
      </c>
      <c r="AC1397" s="432">
        <v>1663.2</v>
      </c>
      <c r="AD1397" s="385">
        <f>AB1397/T1397</f>
      </c>
      <c r="AE1397" s="378">
        <f>(W1397-AC1397)/(F1397+500)</f>
      </c>
      <c r="AF1397" s="378" t="s">
        <v>371</v>
      </c>
    </row>
    <row r="1398">
      <c r="A1398" s="419"/>
      <c r="B1398" s="407"/>
      <c r="C1398" s="420"/>
      <c r="D1398" s="379" t="s">
        <v>372</v>
      </c>
      <c r="E1398" s="382">
        <v>851.77</v>
      </c>
      <c r="F1398" s="381"/>
      <c r="G1398" s="382">
        <v>6317</v>
      </c>
      <c r="H1398" s="382">
        <v>243</v>
      </c>
      <c r="I1398" s="383">
        <f t="shared" si="164"/>
      </c>
      <c r="J1398" s="368">
        <f t="shared" si="354"/>
      </c>
      <c r="K1398" s="382">
        <v>18</v>
      </c>
      <c r="L1398" s="368">
        <f t="shared" si="583"/>
      </c>
      <c r="M1398" s="382">
        <v>2</v>
      </c>
      <c r="N1398" s="384">
        <f t="shared" si="387"/>
      </c>
      <c r="O1398" s="382">
        <v>0</v>
      </c>
      <c r="P1398" s="384">
        <f t="shared" si="1066"/>
      </c>
      <c r="Q1398" s="385"/>
      <c r="R1398" s="432"/>
      <c r="S1398" s="385"/>
      <c r="T1398" s="432"/>
      <c r="U1398" s="386"/>
      <c r="V1398" s="378"/>
      <c r="W1398" s="436"/>
      <c r="X1398" s="378"/>
      <c r="Y1398" s="385"/>
      <c r="Z1398" s="378"/>
      <c r="AA1398" s="378"/>
      <c r="AB1398" s="432"/>
      <c r="AC1398" s="432"/>
      <c r="AD1398" s="385"/>
      <c r="AE1398" s="378"/>
      <c r="AF1398" s="421" t="s">
        <v>403</v>
      </c>
    </row>
    <row r="1399">
      <c r="A1399" s="419"/>
      <c r="B1399" s="370" t="s">
        <v>378</v>
      </c>
      <c r="C1399" s="370"/>
      <c r="D1399" s="370"/>
      <c r="E1399" s="366">
        <f>SUM(E1389:E1398)</f>
      </c>
      <c r="F1399" s="366">
        <f>SUM(F1389:F1398)</f>
      </c>
      <c r="G1399" s="366">
        <f>SUM(G1389:G1398)</f>
      </c>
      <c r="H1399" s="366">
        <f>SUM(H1389:H1398)</f>
      </c>
      <c r="I1399" s="371">
        <f t="shared" si="164"/>
      </c>
      <c r="J1399" s="367">
        <f t="shared" si="354"/>
      </c>
      <c r="K1399" s="366">
        <f>SUM(K1389:K1398)</f>
      </c>
      <c r="L1399" s="367">
        <f t="shared" si="583"/>
      </c>
      <c r="M1399" s="366">
        <f>SUM(M1389:M1398)</f>
      </c>
      <c r="N1399" s="372">
        <f t="shared" si="387"/>
      </c>
      <c r="O1399" s="366">
        <f>SUM(O1389:O1398)</f>
      </c>
      <c r="P1399" s="372">
        <f t="shared" si="1066"/>
      </c>
      <c r="Q1399" s="373">
        <f>M1399/O1399</f>
      </c>
      <c r="R1399" s="366">
        <f>SUM(R1389:R1398)</f>
      </c>
      <c r="S1399" s="373">
        <f>(O1399+O1399)/(K1399+K1399)</f>
      </c>
      <c r="T1399" s="366">
        <f>SUM(T1389:T1398)</f>
      </c>
      <c r="U1399" s="374">
        <f t="shared" ref="U1399:U1400" si="131">F1399/T1399</f>
      </c>
      <c r="V1399" s="375">
        <f>(F1399+5*500)/T1399</f>
      </c>
      <c r="W1399" s="367">
        <f>SUM(W1389:W1398)</f>
      </c>
      <c r="X1399" s="376">
        <f t="shared" ref="X1399:X1400" si="765">W1399/T1399</f>
      </c>
      <c r="Y1399" s="373">
        <f t="shared" ref="Y1399:Y1400" si="899">T1399/R1399</f>
      </c>
      <c r="Z1399" s="375">
        <f t="shared" ref="Z1399:Z1400" si="1033">W1399/F1399</f>
      </c>
      <c r="AA1399" s="375">
        <f>W1399/(F1399+COUNT(W1389:W1398)*500)</f>
      </c>
      <c r="AB1399" s="366">
        <f>SUM(AB1389:AB1398)</f>
      </c>
      <c r="AC1399" s="366">
        <f>SUM(AC1389:AC1398)</f>
      </c>
      <c r="AD1399" s="373">
        <f t="shared" ref="AD1399:AD1400" si="550">AB1399/T1399</f>
      </c>
      <c r="AE1399" s="377">
        <f>(W1399-AC1399)/(F1399+COUNT(W1389:W1398))</f>
      </c>
      <c r="AF1399" s="378"/>
    </row>
    <row r="1400">
      <c r="A1400" s="419"/>
      <c r="B1400" s="407" t="s">
        <v>386</v>
      </c>
      <c r="C1400" s="420" t="s">
        <v>405</v>
      </c>
      <c r="D1400" s="379" t="s">
        <v>370</v>
      </c>
      <c r="E1400" s="382">
        <v>19.02</v>
      </c>
      <c r="F1400" s="381">
        <f>E1400+E1401</f>
      </c>
      <c r="G1400" s="382">
        <v>258</v>
      </c>
      <c r="H1400" s="382">
        <v>25</v>
      </c>
      <c r="I1400" s="383">
        <f t="shared" si="164"/>
      </c>
      <c r="J1400" s="368">
        <f t="shared" si="354"/>
      </c>
      <c r="K1400" s="382">
        <v>0</v>
      </c>
      <c r="L1400" s="368">
        <f t="shared" si="583"/>
      </c>
      <c r="M1400" s="382">
        <v>0</v>
      </c>
      <c r="N1400" s="384">
        <f t="shared" si="387"/>
      </c>
      <c r="O1400" s="382">
        <v>0</v>
      </c>
      <c r="P1400" s="384">
        <f t="shared" si="1066"/>
      </c>
      <c r="Q1400" s="385">
        <f>(M1400+M1401)/(O1400+O1401)</f>
      </c>
      <c r="R1400" s="432">
        <v>3</v>
      </c>
      <c r="S1400" s="385">
        <f>(O1400+O1401)/(K1400+K1401)</f>
      </c>
      <c r="T1400" s="432">
        <v>0</v>
      </c>
      <c r="U1400" s="386">
        <f t="shared" si="131"/>
      </c>
      <c r="V1400" s="378">
        <f>(F1400+500)/T1400</f>
      </c>
      <c r="W1400" s="436">
        <v>0</v>
      </c>
      <c r="X1400" s="378">
        <f t="shared" si="765"/>
      </c>
      <c r="Y1400" s="385">
        <f t="shared" si="899"/>
      </c>
      <c r="Z1400" s="378">
        <f t="shared" si="1033"/>
      </c>
      <c r="AA1400" s="378">
        <f>W1400/(F1400+500)</f>
      </c>
      <c r="AB1400" s="432">
        <v>0</v>
      </c>
      <c r="AC1400" s="432">
        <v>0</v>
      </c>
      <c r="AD1400" s="385">
        <f t="shared" si="550"/>
      </c>
      <c r="AE1400" s="378">
        <f>(W1400-AC1400)/(F1400+500)</f>
      </c>
      <c r="AF1400" s="378" t="s">
        <v>387</v>
      </c>
    </row>
    <row r="1401">
      <c r="A1401" s="419"/>
      <c r="B1401" s="407"/>
      <c r="C1401" s="420"/>
      <c r="D1401" s="379" t="s">
        <v>372</v>
      </c>
      <c r="E1401" s="382">
        <v>583.03</v>
      </c>
      <c r="F1401" s="381"/>
      <c r="G1401" s="382">
        <v>5496</v>
      </c>
      <c r="H1401" s="382">
        <v>172</v>
      </c>
      <c r="I1401" s="383">
        <f t="shared" si="164"/>
      </c>
      <c r="J1401" s="368">
        <f t="shared" si="354"/>
      </c>
      <c r="K1401" s="382">
        <v>9</v>
      </c>
      <c r="L1401" s="368">
        <f t="shared" si="583"/>
      </c>
      <c r="M1401" s="382">
        <v>0</v>
      </c>
      <c r="N1401" s="384">
        <f t="shared" si="387"/>
      </c>
      <c r="O1401" s="382">
        <v>0</v>
      </c>
      <c r="P1401" s="384">
        <f t="shared" si="1066"/>
      </c>
      <c r="Q1401" s="385"/>
      <c r="R1401" s="432"/>
      <c r="S1401" s="385"/>
      <c r="T1401" s="432"/>
      <c r="U1401" s="386"/>
      <c r="V1401" s="378"/>
      <c r="W1401" s="436"/>
      <c r="X1401" s="378"/>
      <c r="Y1401" s="385"/>
      <c r="Z1401" s="378"/>
      <c r="AA1401" s="378"/>
      <c r="AB1401" s="432"/>
      <c r="AC1401" s="432"/>
      <c r="AD1401" s="385"/>
      <c r="AE1401" s="378"/>
      <c r="AF1401" s="421" t="s">
        <v>441</v>
      </c>
    </row>
    <row r="1402">
      <c r="A1402" s="419"/>
      <c r="B1402" s="407" t="s">
        <v>389</v>
      </c>
      <c r="C1402" s="420" t="s">
        <v>405</v>
      </c>
      <c r="D1402" s="379" t="s">
        <v>370</v>
      </c>
      <c r="E1402" s="382">
        <v>49.11</v>
      </c>
      <c r="F1402" s="381">
        <f>E1402+E1403</f>
      </c>
      <c r="G1402" s="382">
        <v>334</v>
      </c>
      <c r="H1402" s="382">
        <v>20</v>
      </c>
      <c r="I1402" s="383">
        <f t="shared" si="164"/>
      </c>
      <c r="J1402" s="383">
        <f t="shared" ref="J1402:J1403" si="244">I1402/H1402</f>
      </c>
      <c r="K1402" s="382">
        <v>1</v>
      </c>
      <c r="L1402" s="368">
        <f t="shared" si="583"/>
      </c>
      <c r="M1402" s="382">
        <v>0</v>
      </c>
      <c r="N1402" s="384">
        <f t="shared" si="387"/>
      </c>
      <c r="O1402" s="382">
        <v>0</v>
      </c>
      <c r="P1402" s="384">
        <f t="shared" si="1066"/>
      </c>
      <c r="Q1402" s="385">
        <f>(M1402+M1403)/(O1402+O1403)</f>
      </c>
      <c r="R1402" s="432">
        <v>1</v>
      </c>
      <c r="S1402" s="385">
        <f>(O1402+O1403)/(K1402+K1403)</f>
      </c>
      <c r="T1402" s="432">
        <v>1</v>
      </c>
      <c r="U1402" s="386">
        <f>F1402/T1402</f>
      </c>
      <c r="V1402" s="378">
        <f>(F1402+500)/T1402</f>
      </c>
      <c r="W1402" s="436">
        <v>1344</v>
      </c>
      <c r="X1402" s="378">
        <f>W1402/T1402</f>
      </c>
      <c r="Y1402" s="385">
        <f>T1402/R1402</f>
      </c>
      <c r="Z1402" s="378">
        <f>W1402/F1402</f>
      </c>
      <c r="AA1402" s="378">
        <f>W1402/(F1402+500)</f>
      </c>
      <c r="AB1402" s="432">
        <v>0</v>
      </c>
      <c r="AC1402" s="434">
        <v>0</v>
      </c>
      <c r="AD1402" s="385">
        <f>AB1402/T1402</f>
      </c>
      <c r="AE1402" s="378">
        <f>(W1402-AC1402)/(F1402+500)</f>
      </c>
      <c r="AF1402" s="378" t="s">
        <v>387</v>
      </c>
    </row>
    <row r="1403">
      <c r="A1403" s="419"/>
      <c r="B1403" s="407"/>
      <c r="C1403" s="420"/>
      <c r="D1403" s="379" t="s">
        <v>372</v>
      </c>
      <c r="E1403" s="382">
        <v>512.67</v>
      </c>
      <c r="F1403" s="381"/>
      <c r="G1403" s="382">
        <v>4757</v>
      </c>
      <c r="H1403" s="382">
        <v>166</v>
      </c>
      <c r="I1403" s="383">
        <f t="shared" si="164"/>
      </c>
      <c r="J1403" s="383">
        <f t="shared" si="244"/>
      </c>
      <c r="K1403" s="382">
        <v>9</v>
      </c>
      <c r="L1403" s="368">
        <f t="shared" si="583"/>
      </c>
      <c r="M1403" s="382">
        <v>0</v>
      </c>
      <c r="N1403" s="384">
        <f t="shared" si="387"/>
      </c>
      <c r="O1403" s="382">
        <v>0</v>
      </c>
      <c r="P1403" s="384">
        <f t="shared" si="1066"/>
      </c>
      <c r="Q1403" s="385"/>
      <c r="R1403" s="432"/>
      <c r="S1403" s="385"/>
      <c r="T1403" s="432"/>
      <c r="U1403" s="386"/>
      <c r="V1403" s="378"/>
      <c r="W1403" s="436"/>
      <c r="X1403" s="378"/>
      <c r="Y1403" s="385"/>
      <c r="Z1403" s="378"/>
      <c r="AA1403" s="378"/>
      <c r="AB1403" s="432"/>
      <c r="AC1403" s="434"/>
      <c r="AD1403" s="385"/>
      <c r="AE1403" s="378"/>
      <c r="AF1403" s="421" t="s">
        <v>441</v>
      </c>
    </row>
    <row r="1404">
      <c r="A1404" s="419"/>
      <c r="B1404" s="407" t="s">
        <v>390</v>
      </c>
      <c r="C1404" s="420" t="s">
        <v>405</v>
      </c>
      <c r="D1404" s="379" t="s">
        <v>370</v>
      </c>
      <c r="E1404" s="382">
        <v>22.76</v>
      </c>
      <c r="F1404" s="381">
        <f>E1404+E1405</f>
      </c>
      <c r="G1404" s="382">
        <v>292</v>
      </c>
      <c r="H1404" s="382">
        <v>17</v>
      </c>
      <c r="I1404" s="383">
        <f t="shared" si="164"/>
      </c>
      <c r="J1404" s="368">
        <f t="shared" ref="J1404:J1405" si="355">(E1404/G1404)*1000</f>
      </c>
      <c r="K1404" s="382">
        <v>1</v>
      </c>
      <c r="L1404" s="368">
        <f t="shared" si="583"/>
      </c>
      <c r="M1404" s="382">
        <v>0</v>
      </c>
      <c r="N1404" s="384">
        <f t="shared" si="387"/>
      </c>
      <c r="O1404" s="382">
        <v>0</v>
      </c>
      <c r="P1404" s="384">
        <f t="shared" si="1066"/>
      </c>
      <c r="Q1404" s="385">
        <f>(M1404+M1405)/(O1404+O1405)</f>
      </c>
      <c r="R1404" s="432">
        <v>1</v>
      </c>
      <c r="S1404" s="385">
        <f>(O1404+O1405)/(K1404+K1405)</f>
      </c>
      <c r="T1404" s="432">
        <v>1</v>
      </c>
      <c r="U1404" s="386">
        <f>F1404/T1404</f>
      </c>
      <c r="V1404" s="378">
        <f>(F1404+500)/T1404</f>
      </c>
      <c r="W1404" s="436">
        <v>456</v>
      </c>
      <c r="X1404" s="378">
        <f>W1404/T1404</f>
      </c>
      <c r="Y1404" s="385">
        <f>T1404/R1404</f>
      </c>
      <c r="Z1404" s="378">
        <f>W1404/F1404</f>
      </c>
      <c r="AA1404" s="378">
        <f>W1404/(F1404+500)</f>
      </c>
      <c r="AB1404" s="432">
        <v>0</v>
      </c>
      <c r="AC1404" s="432">
        <v>0</v>
      </c>
      <c r="AD1404" s="385">
        <f>AB1404/T1404</f>
      </c>
      <c r="AE1404" s="378">
        <f>(W1404-AC1404)/(F1404+500)</f>
      </c>
      <c r="AF1404" s="378" t="s">
        <v>387</v>
      </c>
    </row>
    <row r="1405">
      <c r="A1405" s="419"/>
      <c r="B1405" s="407"/>
      <c r="C1405" s="420"/>
      <c r="D1405" s="379" t="s">
        <v>372</v>
      </c>
      <c r="E1405" s="382">
        <v>418.52</v>
      </c>
      <c r="F1405" s="381"/>
      <c r="G1405" s="382">
        <v>3741</v>
      </c>
      <c r="H1405" s="382">
        <v>150</v>
      </c>
      <c r="I1405" s="383">
        <f t="shared" si="164"/>
      </c>
      <c r="J1405" s="368">
        <f t="shared" si="355"/>
      </c>
      <c r="K1405" s="382">
        <v>8</v>
      </c>
      <c r="L1405" s="368">
        <f t="shared" si="583"/>
      </c>
      <c r="M1405" s="382">
        <v>0</v>
      </c>
      <c r="N1405" s="384">
        <f t="shared" si="387"/>
      </c>
      <c r="O1405" s="382">
        <v>0</v>
      </c>
      <c r="P1405" s="384">
        <f t="shared" si="1066"/>
      </c>
      <c r="Q1405" s="385"/>
      <c r="R1405" s="432"/>
      <c r="S1405" s="385"/>
      <c r="T1405" s="432"/>
      <c r="U1405" s="386"/>
      <c r="V1405" s="378"/>
      <c r="W1405" s="386"/>
      <c r="X1405" s="378"/>
      <c r="Y1405" s="385"/>
      <c r="Z1405" s="378"/>
      <c r="AA1405" s="378"/>
      <c r="AB1405" s="432"/>
      <c r="AC1405" s="432"/>
      <c r="AD1405" s="385"/>
      <c r="AE1405" s="378"/>
      <c r="AF1405" s="421" t="s">
        <v>441</v>
      </c>
    </row>
    <row r="1406">
      <c r="A1406" s="419"/>
      <c r="B1406" s="407" t="s">
        <v>392</v>
      </c>
      <c r="C1406" s="420" t="s">
        <v>405</v>
      </c>
      <c r="D1406" s="379" t="s">
        <v>370</v>
      </c>
      <c r="E1406" s="382">
        <v>28.31</v>
      </c>
      <c r="F1406" s="381">
        <f>E1406+E1407</f>
      </c>
      <c r="G1406" s="382">
        <v>198</v>
      </c>
      <c r="H1406" s="382">
        <v>11</v>
      </c>
      <c r="I1406" s="383">
        <f t="shared" si="164"/>
      </c>
      <c r="J1406" s="383">
        <f t="shared" ref="J1406:J1407" si="245">I1406/H1406</f>
      </c>
      <c r="K1406" s="382">
        <v>0</v>
      </c>
      <c r="L1406" s="368">
        <f t="shared" si="583"/>
      </c>
      <c r="M1406" s="382">
        <v>0</v>
      </c>
      <c r="N1406" s="384">
        <f t="shared" si="387"/>
      </c>
      <c r="O1406" s="382">
        <v>0</v>
      </c>
      <c r="P1406" s="384">
        <f t="shared" si="1066"/>
      </c>
      <c r="Q1406" s="385">
        <f>(M1406+M1407)/(O1406+O1407)</f>
      </c>
      <c r="R1406" s="432">
        <v>0</v>
      </c>
      <c r="S1406" s="385">
        <f>(O1406+O1407)/(K1406+K1407)</f>
      </c>
      <c r="T1406" s="432">
        <v>0</v>
      </c>
      <c r="U1406" s="386">
        <f>F1406/T1406</f>
      </c>
      <c r="V1406" s="378">
        <f>(F1406+500)/T1406</f>
      </c>
      <c r="W1406" s="436">
        <v>0</v>
      </c>
      <c r="X1406" s="378">
        <f>W1406/T1406</f>
      </c>
      <c r="Y1406" s="385">
        <f>T1406/R1406</f>
      </c>
      <c r="Z1406" s="378">
        <f>W1406/F1406</f>
      </c>
      <c r="AA1406" s="378">
        <f>W1406/(F1406+500)</f>
      </c>
      <c r="AB1406" s="432">
        <v>0</v>
      </c>
      <c r="AC1406" s="432">
        <v>0</v>
      </c>
      <c r="AD1406" s="385">
        <f>AB1406/T1406</f>
      </c>
      <c r="AE1406" s="378">
        <f>(W1406-AC1406)/(F1406+500)</f>
      </c>
      <c r="AF1406" s="378" t="s">
        <v>387</v>
      </c>
    </row>
    <row r="1407">
      <c r="A1407" s="419"/>
      <c r="B1407" s="407"/>
      <c r="C1407" s="420"/>
      <c r="D1407" s="379" t="s">
        <v>372</v>
      </c>
      <c r="E1407" s="382">
        <v>280.22</v>
      </c>
      <c r="F1407" s="381"/>
      <c r="G1407" s="382">
        <v>1963</v>
      </c>
      <c r="H1407" s="382">
        <v>85</v>
      </c>
      <c r="I1407" s="383">
        <f t="shared" si="164"/>
      </c>
      <c r="J1407" s="383">
        <f t="shared" si="245"/>
      </c>
      <c r="K1407" s="382">
        <v>10</v>
      </c>
      <c r="L1407" s="368">
        <f t="shared" si="583"/>
      </c>
      <c r="M1407" s="382">
        <v>0</v>
      </c>
      <c r="N1407" s="384">
        <f t="shared" si="387"/>
      </c>
      <c r="O1407" s="382">
        <v>0</v>
      </c>
      <c r="P1407" s="384">
        <f t="shared" si="1066"/>
      </c>
      <c r="Q1407" s="385"/>
      <c r="R1407" s="432"/>
      <c r="S1407" s="385"/>
      <c r="T1407" s="432"/>
      <c r="U1407" s="386"/>
      <c r="V1407" s="378"/>
      <c r="W1407" s="436"/>
      <c r="X1407" s="378"/>
      <c r="Y1407" s="385"/>
      <c r="Z1407" s="378"/>
      <c r="AA1407" s="378"/>
      <c r="AB1407" s="432"/>
      <c r="AC1407" s="432"/>
      <c r="AD1407" s="385"/>
      <c r="AE1407" s="378"/>
      <c r="AF1407" s="421" t="s">
        <v>441</v>
      </c>
    </row>
    <row r="1408">
      <c r="A1408" s="419"/>
      <c r="B1408" s="407" t="s">
        <v>393</v>
      </c>
      <c r="C1408" s="420" t="s">
        <v>405</v>
      </c>
      <c r="D1408" s="379" t="s">
        <v>370</v>
      </c>
      <c r="E1408" s="382">
        <v>20.53</v>
      </c>
      <c r="F1408" s="381">
        <f>E1408+E1409</f>
      </c>
      <c r="G1408" s="382">
        <v>241</v>
      </c>
      <c r="H1408" s="382">
        <v>17</v>
      </c>
      <c r="I1408" s="383">
        <f t="shared" si="164"/>
      </c>
      <c r="J1408" s="368">
        <f t="shared" ref="J1408:J1420" si="356">(E1408/G1408)*1000</f>
      </c>
      <c r="K1408" s="382">
        <v>0</v>
      </c>
      <c r="L1408" s="368">
        <f t="shared" si="583"/>
      </c>
      <c r="M1408" s="382">
        <v>0</v>
      </c>
      <c r="N1408" s="384">
        <f t="shared" si="387"/>
      </c>
      <c r="O1408" s="382">
        <v>0</v>
      </c>
      <c r="P1408" s="384">
        <f t="shared" si="1066"/>
      </c>
      <c r="Q1408" s="385">
        <f>(M1408+M1409)/(O1408+O1409)</f>
      </c>
      <c r="R1408" s="432">
        <v>1</v>
      </c>
      <c r="S1408" s="385">
        <f>(O1408+O1409)/(K1408+K1409)</f>
      </c>
      <c r="T1408" s="432">
        <v>0</v>
      </c>
      <c r="U1408" s="386">
        <f>F1408/T1408</f>
      </c>
      <c r="V1408" s="378">
        <f>(F1408+500)/T1408</f>
      </c>
      <c r="W1408" s="436">
        <v>0</v>
      </c>
      <c r="X1408" s="378">
        <f>W1408/T1408</f>
      </c>
      <c r="Y1408" s="385">
        <f>T1408/R1408</f>
      </c>
      <c r="Z1408" s="378">
        <f>W1408/F1408</f>
      </c>
      <c r="AA1408" s="378">
        <f>W1408/(F1408+500)</f>
      </c>
      <c r="AB1408" s="432">
        <v>0</v>
      </c>
      <c r="AC1408" s="432">
        <v>0</v>
      </c>
      <c r="AD1408" s="385">
        <f>AB1408/T1408</f>
      </c>
      <c r="AE1408" s="378">
        <f>(W1408-AC1408)/(F1408+500)</f>
      </c>
      <c r="AF1408" s="378" t="s">
        <v>387</v>
      </c>
    </row>
    <row r="1409">
      <c r="A1409" s="419"/>
      <c r="B1409" s="407"/>
      <c r="C1409" s="420"/>
      <c r="D1409" s="379" t="s">
        <v>372</v>
      </c>
      <c r="E1409" s="382">
        <v>279.98</v>
      </c>
      <c r="F1409" s="381"/>
      <c r="G1409" s="382">
        <v>2614</v>
      </c>
      <c r="H1409" s="382">
        <v>114</v>
      </c>
      <c r="I1409" s="383">
        <f t="shared" si="164"/>
      </c>
      <c r="J1409" s="368">
        <f t="shared" si="356"/>
      </c>
      <c r="K1409" s="382">
        <v>5</v>
      </c>
      <c r="L1409" s="368">
        <f t="shared" si="583"/>
      </c>
      <c r="M1409" s="382">
        <v>0</v>
      </c>
      <c r="N1409" s="384">
        <f t="shared" si="387"/>
      </c>
      <c r="O1409" s="382">
        <v>0</v>
      </c>
      <c r="P1409" s="384">
        <f t="shared" si="1066"/>
      </c>
      <c r="Q1409" s="385"/>
      <c r="R1409" s="432"/>
      <c r="S1409" s="385"/>
      <c r="T1409" s="432"/>
      <c r="U1409" s="386"/>
      <c r="V1409" s="378"/>
      <c r="W1409" s="436"/>
      <c r="X1409" s="378"/>
      <c r="Y1409" s="385"/>
      <c r="Z1409" s="378"/>
      <c r="AA1409" s="378"/>
      <c r="AB1409" s="432"/>
      <c r="AC1409" s="432"/>
      <c r="AD1409" s="385"/>
      <c r="AE1409" s="378"/>
      <c r="AF1409" s="421" t="s">
        <v>441</v>
      </c>
    </row>
    <row r="1410">
      <c r="A1410" s="419"/>
      <c r="B1410" s="370" t="s">
        <v>378</v>
      </c>
      <c r="C1410" s="370"/>
      <c r="D1410" s="370"/>
      <c r="E1410" s="366">
        <f>SUM(E1400:E1409)</f>
      </c>
      <c r="F1410" s="366">
        <f>SUM(F1400:F1409)</f>
      </c>
      <c r="G1410" s="366">
        <f>SUM(G1400:G1409)</f>
      </c>
      <c r="H1410" s="366">
        <f>SUM(H1400:H1409)</f>
      </c>
      <c r="I1410" s="371">
        <f t="shared" si="164"/>
      </c>
      <c r="J1410" s="367">
        <f t="shared" si="356"/>
      </c>
      <c r="K1410" s="366">
        <f>SUM(K1400:K1409)</f>
      </c>
      <c r="L1410" s="367">
        <f t="shared" si="583"/>
      </c>
      <c r="M1410" s="366">
        <f>SUM(M1400:M1409)</f>
      </c>
      <c r="N1410" s="372">
        <f t="shared" si="387"/>
      </c>
      <c r="O1410" s="366">
        <f>SUM(O1400:O1409)</f>
      </c>
      <c r="P1410" s="372">
        <f t="shared" si="1066"/>
      </c>
      <c r="Q1410" s="373">
        <f>M1410/O1410</f>
      </c>
      <c r="R1410" s="366">
        <f>SUM(R1400:R1409)</f>
      </c>
      <c r="S1410" s="373">
        <f>(O1410+O1410)/(K1410+K1410)</f>
      </c>
      <c r="T1410" s="366">
        <f>SUM(T1400:T1409)</f>
      </c>
      <c r="U1410" s="374">
        <f t="shared" ref="U1410:U1411" si="132">F1410/T1410</f>
      </c>
      <c r="V1410" s="375">
        <f>(F1410+5*500)/T1410</f>
      </c>
      <c r="W1410" s="367">
        <f>SUM(W1400:W1409)</f>
      </c>
      <c r="X1410" s="376">
        <f t="shared" ref="X1410:X1411" si="766">W1410/T1410</f>
      </c>
      <c r="Y1410" s="373">
        <f t="shared" ref="Y1410:Y1411" si="900">T1410/R1410</f>
      </c>
      <c r="Z1410" s="375">
        <f t="shared" ref="Z1410:Z1411" si="1034">W1410/F1410</f>
      </c>
      <c r="AA1410" s="375">
        <f>W1410/(F1410+COUNT(W1400:W1409)*500)</f>
      </c>
      <c r="AB1410" s="366">
        <f>SUM(AB1400:AB1409)</f>
      </c>
      <c r="AC1410" s="366">
        <f>SUM(AC1400:AC1409)</f>
      </c>
      <c r="AD1410" s="373">
        <f t="shared" ref="AD1410:AD1411" si="551">AB1410/T1410</f>
      </c>
      <c r="AE1410" s="377">
        <f>(W1410-AC1410)/(F1410+COUNT(W1400:W1409)*500)</f>
      </c>
      <c r="AF1410" s="378"/>
    </row>
    <row r="1411">
      <c r="A1411" s="419"/>
      <c r="B1411" s="407" t="s">
        <v>394</v>
      </c>
      <c r="C1411" s="420" t="s">
        <v>369</v>
      </c>
      <c r="D1411" s="379" t="s">
        <v>370</v>
      </c>
      <c r="E1411" s="382">
        <v>39.85</v>
      </c>
      <c r="F1411" s="381">
        <f>E1411+E1412</f>
      </c>
      <c r="G1411" s="382">
        <v>350</v>
      </c>
      <c r="H1411" s="382">
        <v>20</v>
      </c>
      <c r="I1411" s="383">
        <f t="shared" si="164"/>
      </c>
      <c r="J1411" s="368">
        <f t="shared" si="356"/>
      </c>
      <c r="K1411" s="382">
        <v>0</v>
      </c>
      <c r="L1411" s="368">
        <f t="shared" si="583"/>
      </c>
      <c r="M1411" s="382">
        <v>0</v>
      </c>
      <c r="N1411" s="384">
        <f t="shared" si="387"/>
      </c>
      <c r="O1411" s="382">
        <v>0</v>
      </c>
      <c r="P1411" s="384">
        <f t="shared" si="1066"/>
      </c>
      <c r="Q1411" s="385">
        <f>(M1411+M1412)/(O1411+O1412)</f>
      </c>
      <c r="R1411" s="432">
        <v>0</v>
      </c>
      <c r="S1411" s="385">
        <f>(O1411+O1412)/(K1411+K1412)</f>
      </c>
      <c r="T1411" s="432">
        <v>0</v>
      </c>
      <c r="U1411" s="386">
        <f t="shared" si="132"/>
      </c>
      <c r="V1411" s="378">
        <f>(F1411+500)/T1411</f>
      </c>
      <c r="W1411" s="436">
        <v>0</v>
      </c>
      <c r="X1411" s="378">
        <f t="shared" si="766"/>
      </c>
      <c r="Y1411" s="385">
        <f t="shared" si="900"/>
      </c>
      <c r="Z1411" s="378">
        <f t="shared" si="1034"/>
      </c>
      <c r="AA1411" s="378">
        <f>W1411/(F1411+500)</f>
      </c>
      <c r="AB1411" s="432">
        <v>0</v>
      </c>
      <c r="AC1411" s="432">
        <v>0</v>
      </c>
      <c r="AD1411" s="385">
        <f t="shared" si="551"/>
      </c>
      <c r="AE1411" s="378">
        <f>(W1411-AC1411)/(F1411+500)</f>
      </c>
      <c r="AF1411" s="378" t="s">
        <v>387</v>
      </c>
    </row>
    <row r="1412">
      <c r="A1412" s="419"/>
      <c r="B1412" s="407"/>
      <c r="C1412" s="420"/>
      <c r="D1412" s="379" t="s">
        <v>372</v>
      </c>
      <c r="E1412" s="382">
        <v>391.33</v>
      </c>
      <c r="F1412" s="381"/>
      <c r="G1412" s="382">
        <v>3193</v>
      </c>
      <c r="H1412" s="382">
        <v>143</v>
      </c>
      <c r="I1412" s="383">
        <f t="shared" si="164"/>
      </c>
      <c r="J1412" s="368">
        <f t="shared" si="356"/>
      </c>
      <c r="K1412" s="382">
        <v>8</v>
      </c>
      <c r="L1412" s="368">
        <f t="shared" si="583"/>
      </c>
      <c r="M1412" s="382">
        <v>0</v>
      </c>
      <c r="N1412" s="384">
        <f t="shared" si="387"/>
      </c>
      <c r="O1412" s="382">
        <v>0</v>
      </c>
      <c r="P1412" s="384">
        <f t="shared" si="1066"/>
      </c>
      <c r="Q1412" s="385"/>
      <c r="R1412" s="432"/>
      <c r="S1412" s="385"/>
      <c r="T1412" s="432"/>
      <c r="U1412" s="386"/>
      <c r="V1412" s="378"/>
      <c r="W1412" s="436"/>
      <c r="X1412" s="378"/>
      <c r="Y1412" s="385"/>
      <c r="Z1412" s="378"/>
      <c r="AA1412" s="378"/>
      <c r="AB1412" s="432"/>
      <c r="AC1412" s="432"/>
      <c r="AD1412" s="385"/>
      <c r="AE1412" s="378"/>
      <c r="AF1412" s="421" t="s">
        <v>441</v>
      </c>
    </row>
    <row r="1413">
      <c r="A1413" s="419"/>
      <c r="B1413" s="407" t="s">
        <v>395</v>
      </c>
      <c r="C1413" s="420" t="s">
        <v>369</v>
      </c>
      <c r="D1413" s="379" t="s">
        <v>370</v>
      </c>
      <c r="E1413" s="382">
        <v>43.76</v>
      </c>
      <c r="F1413" s="381">
        <f>E1413+E1414</f>
      </c>
      <c r="G1413" s="382">
        <v>260</v>
      </c>
      <c r="H1413" s="382">
        <v>21</v>
      </c>
      <c r="I1413" s="383">
        <f t="shared" si="164"/>
      </c>
      <c r="J1413" s="368">
        <f t="shared" si="356"/>
      </c>
      <c r="K1413" s="382">
        <v>0</v>
      </c>
      <c r="L1413" s="368">
        <f t="shared" si="583"/>
      </c>
      <c r="M1413" s="382">
        <v>0</v>
      </c>
      <c r="N1413" s="384">
        <f t="shared" si="387"/>
      </c>
      <c r="O1413" s="382">
        <v>0</v>
      </c>
      <c r="P1413" s="384">
        <f t="shared" si="1066"/>
      </c>
      <c r="Q1413" s="385">
        <f>(M1413+M1414)/(O1413+O1414)</f>
      </c>
      <c r="R1413" s="432">
        <v>1</v>
      </c>
      <c r="S1413" s="385">
        <f>(O1413+O1414)/(K1413+K1414)</f>
      </c>
      <c r="T1413" s="432">
        <v>0</v>
      </c>
      <c r="U1413" s="386">
        <f>F1413/T1413</f>
      </c>
      <c r="V1413" s="378">
        <f>(F1413+500)/T1413</f>
      </c>
      <c r="W1413" s="436">
        <v>0</v>
      </c>
      <c r="X1413" s="378">
        <f>W1413/T1413</f>
      </c>
      <c r="Y1413" s="385">
        <f>T1413/R1413</f>
      </c>
      <c r="Z1413" s="378">
        <f>W1413/F1413</f>
      </c>
      <c r="AA1413" s="378">
        <f>W1413/(F1413+500)</f>
      </c>
      <c r="AB1413" s="432">
        <v>0</v>
      </c>
      <c r="AC1413" s="432">
        <v>0</v>
      </c>
      <c r="AD1413" s="385">
        <f>AB1413/T1413</f>
      </c>
      <c r="AE1413" s="378">
        <f>(W1413-AC1413)/(F1413+500)</f>
      </c>
      <c r="AF1413" s="378" t="s">
        <v>387</v>
      </c>
    </row>
    <row r="1414">
      <c r="A1414" s="419"/>
      <c r="B1414" s="407"/>
      <c r="C1414" s="420"/>
      <c r="D1414" s="379" t="s">
        <v>372</v>
      </c>
      <c r="E1414" s="382">
        <v>548.88</v>
      </c>
      <c r="F1414" s="381"/>
      <c r="G1414" s="382">
        <v>4213</v>
      </c>
      <c r="H1414" s="382">
        <v>190</v>
      </c>
      <c r="I1414" s="383">
        <f t="shared" si="164"/>
      </c>
      <c r="J1414" s="368">
        <f t="shared" si="356"/>
      </c>
      <c r="K1414" s="382">
        <v>10</v>
      </c>
      <c r="L1414" s="368">
        <f t="shared" si="583"/>
      </c>
      <c r="M1414" s="382">
        <v>0</v>
      </c>
      <c r="N1414" s="384">
        <f t="shared" si="387"/>
      </c>
      <c r="O1414" s="382">
        <v>0</v>
      </c>
      <c r="P1414" s="384">
        <f t="shared" si="1066"/>
      </c>
      <c r="Q1414" s="385"/>
      <c r="R1414" s="432"/>
      <c r="S1414" s="385"/>
      <c r="T1414" s="432"/>
      <c r="U1414" s="386"/>
      <c r="V1414" s="378"/>
      <c r="W1414" s="436"/>
      <c r="X1414" s="378"/>
      <c r="Y1414" s="385"/>
      <c r="Z1414" s="378"/>
      <c r="AA1414" s="378"/>
      <c r="AB1414" s="432"/>
      <c r="AC1414" s="432"/>
      <c r="AD1414" s="385"/>
      <c r="AE1414" s="378"/>
      <c r="AF1414" s="421" t="s">
        <v>441</v>
      </c>
    </row>
    <row r="1415">
      <c r="A1415" s="419"/>
      <c r="B1415" s="407" t="s">
        <v>397</v>
      </c>
      <c r="C1415" s="420" t="s">
        <v>369</v>
      </c>
      <c r="D1415" s="379" t="s">
        <v>370</v>
      </c>
      <c r="E1415" s="382">
        <v>52.86</v>
      </c>
      <c r="F1415" s="381">
        <f>E1415+E1416</f>
      </c>
      <c r="G1415" s="382">
        <v>390</v>
      </c>
      <c r="H1415" s="382">
        <v>26</v>
      </c>
      <c r="I1415" s="383">
        <f t="shared" si="164"/>
      </c>
      <c r="J1415" s="368">
        <f t="shared" si="356"/>
      </c>
      <c r="K1415" s="382">
        <v>0</v>
      </c>
      <c r="L1415" s="368">
        <f t="shared" si="583"/>
      </c>
      <c r="M1415" s="382">
        <v>0</v>
      </c>
      <c r="N1415" s="384">
        <f t="shared" si="387"/>
      </c>
      <c r="O1415" s="382">
        <v>0</v>
      </c>
      <c r="P1415" s="384">
        <f t="shared" si="1066"/>
      </c>
      <c r="Q1415" s="385">
        <f>(M1415+M1416)/(O1415+O1416)</f>
      </c>
      <c r="R1415" s="432">
        <v>6</v>
      </c>
      <c r="S1415" s="385">
        <f>(O1415+O1416)/(K1415+K1416)</f>
      </c>
      <c r="T1415" s="432">
        <v>1</v>
      </c>
      <c r="U1415" s="386">
        <f>F1415/T1415</f>
      </c>
      <c r="V1415" s="378">
        <f>(F1415+500)/T1415</f>
      </c>
      <c r="W1415" s="436">
        <v>326.4</v>
      </c>
      <c r="X1415" s="378">
        <f>W1415/T1415</f>
      </c>
      <c r="Y1415" s="385">
        <f>T1415/R1415</f>
      </c>
      <c r="Z1415" s="378">
        <f>W1415/F1415</f>
      </c>
      <c r="AA1415" s="378">
        <f>W1415/(F1415+500)</f>
      </c>
      <c r="AB1415" s="432">
        <v>0</v>
      </c>
      <c r="AC1415" s="432">
        <v>0</v>
      </c>
      <c r="AD1415" s="385">
        <f>AB1415/T1415</f>
      </c>
      <c r="AE1415" s="378">
        <f>(W1415-AC1415)/(F1415+500)</f>
      </c>
      <c r="AF1415" s="378" t="s">
        <v>387</v>
      </c>
    </row>
    <row r="1416">
      <c r="A1416" s="419"/>
      <c r="B1416" s="407"/>
      <c r="C1416" s="420"/>
      <c r="D1416" s="379" t="s">
        <v>372</v>
      </c>
      <c r="E1416" s="382">
        <v>736.13</v>
      </c>
      <c r="F1416" s="381"/>
      <c r="G1416" s="382">
        <v>5453</v>
      </c>
      <c r="H1416" s="382">
        <v>251</v>
      </c>
      <c r="I1416" s="383">
        <f t="shared" si="164"/>
      </c>
      <c r="J1416" s="368">
        <f t="shared" si="356"/>
      </c>
      <c r="K1416" s="382">
        <v>11</v>
      </c>
      <c r="L1416" s="368">
        <f t="shared" si="583"/>
      </c>
      <c r="M1416" s="382">
        <v>1</v>
      </c>
      <c r="N1416" s="384">
        <f t="shared" si="387"/>
      </c>
      <c r="O1416" s="382">
        <v>0</v>
      </c>
      <c r="P1416" s="384">
        <f t="shared" si="1066"/>
      </c>
      <c r="Q1416" s="385"/>
      <c r="R1416" s="432"/>
      <c r="S1416" s="385"/>
      <c r="T1416" s="432"/>
      <c r="U1416" s="386"/>
      <c r="V1416" s="378"/>
      <c r="W1416" s="436"/>
      <c r="X1416" s="378"/>
      <c r="Y1416" s="385"/>
      <c r="Z1416" s="378"/>
      <c r="AA1416" s="378"/>
      <c r="AB1416" s="432"/>
      <c r="AC1416" s="432"/>
      <c r="AD1416" s="385"/>
      <c r="AE1416" s="378"/>
      <c r="AF1416" s="421" t="s">
        <v>441</v>
      </c>
    </row>
    <row r="1417">
      <c r="A1417" s="419"/>
      <c r="B1417" s="407" t="s">
        <v>398</v>
      </c>
      <c r="C1417" s="420" t="s">
        <v>369</v>
      </c>
      <c r="D1417" s="379" t="s">
        <v>370</v>
      </c>
      <c r="E1417" s="382">
        <v>95.54</v>
      </c>
      <c r="F1417" s="381">
        <f>E1417+E1418</f>
      </c>
      <c r="G1417" s="382">
        <v>557</v>
      </c>
      <c r="H1417" s="382">
        <v>34</v>
      </c>
      <c r="I1417" s="383">
        <f t="shared" si="164"/>
      </c>
      <c r="J1417" s="368">
        <f t="shared" si="356"/>
      </c>
      <c r="K1417" s="382">
        <v>0</v>
      </c>
      <c r="L1417" s="368">
        <f t="shared" si="583"/>
      </c>
      <c r="M1417" s="382">
        <v>0</v>
      </c>
      <c r="N1417" s="384">
        <f t="shared" si="387"/>
      </c>
      <c r="O1417" s="382">
        <v>0</v>
      </c>
      <c r="P1417" s="384">
        <f t="shared" si="1066"/>
      </c>
      <c r="Q1417" s="385">
        <f>(M1417+M1418)/(O1417+O1418)</f>
      </c>
      <c r="R1417" s="432">
        <v>5</v>
      </c>
      <c r="S1417" s="385">
        <f>(O1417+O1418)/(K1417+K1418)</f>
      </c>
      <c r="T1417" s="432">
        <v>1</v>
      </c>
      <c r="U1417" s="386">
        <f>F1417/T1417</f>
      </c>
      <c r="V1417" s="378">
        <f>(F1417+500)/T1417</f>
      </c>
      <c r="W1417" s="436">
        <v>1188</v>
      </c>
      <c r="X1417" s="378">
        <f>W1417/T1417</f>
      </c>
      <c r="Y1417" s="385">
        <f>T1417/R1417</f>
      </c>
      <c r="Z1417" s="378">
        <f>W1417/F1417</f>
      </c>
      <c r="AA1417" s="378">
        <f>W1417/(F1417+500)</f>
      </c>
      <c r="AB1417" s="432">
        <v>0</v>
      </c>
      <c r="AC1417" s="432">
        <v>0</v>
      </c>
      <c r="AD1417" s="385">
        <f>AB1417/T1417</f>
      </c>
      <c r="AE1417" s="378">
        <f>(W1417-AC1417)/(F1417+500)</f>
      </c>
      <c r="AF1417" s="378" t="s">
        <v>387</v>
      </c>
    </row>
    <row r="1418">
      <c r="A1418" s="419"/>
      <c r="B1418" s="407"/>
      <c r="C1418" s="420"/>
      <c r="D1418" s="379" t="s">
        <v>372</v>
      </c>
      <c r="E1418" s="382">
        <v>1123.65</v>
      </c>
      <c r="F1418" s="381"/>
      <c r="G1418" s="382">
        <v>10879</v>
      </c>
      <c r="H1418" s="382">
        <v>555</v>
      </c>
      <c r="I1418" s="383">
        <f t="shared" si="164"/>
      </c>
      <c r="J1418" s="368">
        <f t="shared" si="356"/>
      </c>
      <c r="K1418" s="382">
        <v>29</v>
      </c>
      <c r="L1418" s="368">
        <f t="shared" si="583"/>
      </c>
      <c r="M1418" s="382">
        <v>1</v>
      </c>
      <c r="N1418" s="384">
        <f t="shared" si="387"/>
      </c>
      <c r="O1418" s="382">
        <v>0</v>
      </c>
      <c r="P1418" s="384">
        <f t="shared" si="1066"/>
      </c>
      <c r="Q1418" s="385"/>
      <c r="R1418" s="432"/>
      <c r="S1418" s="385"/>
      <c r="T1418" s="432"/>
      <c r="U1418" s="386"/>
      <c r="V1418" s="378"/>
      <c r="W1418" s="436"/>
      <c r="X1418" s="378"/>
      <c r="Y1418" s="385"/>
      <c r="Z1418" s="378"/>
      <c r="AA1418" s="378"/>
      <c r="AB1418" s="432"/>
      <c r="AC1418" s="432"/>
      <c r="AD1418" s="385"/>
      <c r="AE1418" s="378"/>
      <c r="AF1418" s="421" t="s">
        <v>441</v>
      </c>
    </row>
    <row r="1419">
      <c r="A1419" s="419"/>
      <c r="B1419" s="407" t="s">
        <v>399</v>
      </c>
      <c r="C1419" s="420" t="s">
        <v>369</v>
      </c>
      <c r="D1419" s="379" t="s">
        <v>370</v>
      </c>
      <c r="E1419" s="382">
        <v>37.01</v>
      </c>
      <c r="F1419" s="381">
        <f>E1419+E1420</f>
      </c>
      <c r="G1419" s="382">
        <v>196</v>
      </c>
      <c r="H1419" s="382">
        <v>19</v>
      </c>
      <c r="I1419" s="383">
        <f t="shared" si="164"/>
      </c>
      <c r="J1419" s="368">
        <f t="shared" si="356"/>
      </c>
      <c r="K1419" s="382">
        <v>0</v>
      </c>
      <c r="L1419" s="368">
        <f t="shared" si="583"/>
      </c>
      <c r="M1419" s="382">
        <v>0</v>
      </c>
      <c r="N1419" s="384">
        <f t="shared" si="387"/>
      </c>
      <c r="O1419" s="382">
        <v>0</v>
      </c>
      <c r="P1419" s="384">
        <f t="shared" si="1066"/>
      </c>
      <c r="Q1419" s="385">
        <f>(M1419+M1420)/(O1419+O1420)</f>
      </c>
      <c r="R1419" s="432">
        <v>3</v>
      </c>
      <c r="S1419" s="385">
        <f>(O1419+O1420)/(K1419+K1420)</f>
      </c>
      <c r="T1419" s="432">
        <v>1</v>
      </c>
      <c r="U1419" s="386">
        <f>F1419/T1419</f>
      </c>
      <c r="V1419" s="378">
        <f>(F1419+500)/T1419</f>
      </c>
      <c r="W1419" s="436">
        <v>2592</v>
      </c>
      <c r="X1419" s="378">
        <f>W1419/T1419</f>
      </c>
      <c r="Y1419" s="385">
        <f>T1419/R1419</f>
      </c>
      <c r="Z1419" s="378">
        <f>W1419/F1419</f>
      </c>
      <c r="AA1419" s="378">
        <f>W1419/(F1419+500)</f>
      </c>
      <c r="AB1419" s="432">
        <v>0</v>
      </c>
      <c r="AC1419" s="432">
        <v>0</v>
      </c>
      <c r="AD1419" s="385">
        <f>AB1419/T1419</f>
      </c>
      <c r="AE1419" s="378">
        <f>(W1419-AC1419)/(F1419+500)</f>
      </c>
      <c r="AF1419" s="378" t="s">
        <v>387</v>
      </c>
    </row>
    <row r="1420">
      <c r="A1420" s="419"/>
      <c r="B1420" s="407"/>
      <c r="C1420" s="420"/>
      <c r="D1420" s="379" t="s">
        <v>372</v>
      </c>
      <c r="E1420" s="382">
        <v>418.66</v>
      </c>
      <c r="F1420" s="381"/>
      <c r="G1420" s="382">
        <v>5278</v>
      </c>
      <c r="H1420" s="382">
        <v>269</v>
      </c>
      <c r="I1420" s="383">
        <f t="shared" si="164"/>
      </c>
      <c r="J1420" s="368">
        <f t="shared" si="356"/>
      </c>
      <c r="K1420" s="382">
        <v>12</v>
      </c>
      <c r="L1420" s="368">
        <f t="shared" si="583"/>
      </c>
      <c r="M1420" s="382">
        <v>0</v>
      </c>
      <c r="N1420" s="384">
        <f t="shared" si="387"/>
      </c>
      <c r="O1420" s="382">
        <v>0</v>
      </c>
      <c r="P1420" s="384">
        <f t="shared" si="1066"/>
      </c>
      <c r="Q1420" s="385"/>
      <c r="R1420" s="432"/>
      <c r="S1420" s="385"/>
      <c r="T1420" s="432"/>
      <c r="U1420" s="386"/>
      <c r="V1420" s="378"/>
      <c r="W1420" s="386"/>
      <c r="X1420" s="378"/>
      <c r="Y1420" s="385"/>
      <c r="Z1420" s="378"/>
      <c r="AA1420" s="378"/>
      <c r="AB1420" s="432"/>
      <c r="AC1420" s="432"/>
      <c r="AD1420" s="385"/>
      <c r="AE1420" s="378"/>
      <c r="AF1420" s="421" t="s">
        <v>441</v>
      </c>
    </row>
    <row r="1421">
      <c r="A1421" s="419"/>
      <c r="B1421" s="370" t="s">
        <v>378</v>
      </c>
      <c r="C1421" s="370"/>
      <c r="D1421" s="370"/>
      <c r="E1421" s="366">
        <f>SUM(E1411:E1420)</f>
      </c>
      <c r="F1421" s="366">
        <f>SUM(F1411:F1420)</f>
      </c>
      <c r="G1421" s="366">
        <f>SUM(G1411:G1420)</f>
      </c>
      <c r="H1421" s="366">
        <f>SUM(H1411:H1420)</f>
      </c>
      <c r="I1421" s="371">
        <f t="shared" si="164"/>
      </c>
      <c r="J1421" s="367">
        <f>SUM(J1411:J1420)</f>
      </c>
      <c r="K1421" s="366">
        <f>SUM(K1411:K1420)</f>
      </c>
      <c r="L1421" s="367">
        <f t="shared" si="583"/>
      </c>
      <c r="M1421" s="366">
        <f>SUM(M1411:M1420)</f>
      </c>
      <c r="N1421" s="372">
        <f t="shared" si="387"/>
      </c>
      <c r="O1421" s="366">
        <f>SUM(O1411:O1420)</f>
      </c>
      <c r="P1421" s="372">
        <f t="shared" si="1066"/>
      </c>
      <c r="Q1421" s="373">
        <f t="shared" ref="Q1421:Q1422" si="418">M1421/O1421</f>
      </c>
      <c r="R1421" s="366">
        <f>SUM(R1411:R1420)</f>
      </c>
      <c r="S1421" s="373">
        <f t="shared" ref="S1421:S1422" si="1097">(O1421+O1421)/(K1421+K1421)</f>
      </c>
      <c r="T1421" s="366">
        <f>SUM(T1411:T1420)</f>
      </c>
      <c r="U1421" s="374">
        <f t="shared" ref="U1421:U1422" si="133">F1421/T1421</f>
      </c>
      <c r="V1421" s="375">
        <f>(F1421+5*500)/T1421</f>
      </c>
      <c r="W1421" s="367">
        <f>SUM(W1411:W1420)</f>
      </c>
      <c r="X1421" s="376">
        <f t="shared" ref="X1421:X1422" si="767">W1421/T1421</f>
      </c>
      <c r="Y1421" s="373">
        <f t="shared" ref="Y1421:Y1422" si="901">T1421/R1421</f>
      </c>
      <c r="Z1421" s="375">
        <f t="shared" ref="Z1421:Z1422" si="1035">W1421/F1421</f>
      </c>
      <c r="AA1421" s="375">
        <f>W1421/(F1421+COUNT(W1411:W1420)*500)</f>
      </c>
      <c r="AB1421" s="366">
        <f>SUM(AB1411:AB1420)</f>
      </c>
      <c r="AC1421" s="366">
        <f>SUM(AC1411:AC1420)</f>
      </c>
      <c r="AD1421" s="373">
        <f t="shared" ref="AD1421:AD1422" si="552">AB1421/T1421</f>
      </c>
      <c r="AE1421" s="377">
        <f>(W1421-AC1421)/(F1421+COUNT(W1411:W1420)*500)</f>
      </c>
      <c r="AF1421" s="378"/>
    </row>
    <row r="1422">
      <c r="A1422" s="419"/>
      <c r="B1422" s="411" t="s">
        <v>400</v>
      </c>
      <c r="C1422" s="411"/>
      <c r="D1422" s="411"/>
      <c r="E1422" s="418">
        <f>SUM(E1388)+E1399+E1410+E1421</f>
      </c>
      <c r="F1422" s="418">
        <f>SUM(F1388)+F1399+F1410+F1421</f>
      </c>
      <c r="G1422" s="418">
        <f>SUM(G1388)+G1399+G1410+G1421</f>
      </c>
      <c r="H1422" s="418">
        <f>SUM(H1388)+H1399+H1410+H1421</f>
      </c>
      <c r="I1422" s="413">
        <f t="shared" si="164"/>
      </c>
      <c r="J1422" s="414">
        <f>(E1422/G1422)*1000</f>
      </c>
      <c r="K1422" s="437">
        <f>SUM(K1388)+K1399+K1410+K1421</f>
      </c>
      <c r="L1422" s="414">
        <f t="shared" si="583"/>
      </c>
      <c r="M1422" s="437">
        <f>SUM(M1388)+M1399+M1410+M1421</f>
      </c>
      <c r="N1422" s="415">
        <f t="shared" si="387"/>
      </c>
      <c r="O1422" s="437">
        <f>SUM(O1388)+O1399+O1410+O1421</f>
      </c>
      <c r="P1422" s="415">
        <f t="shared" si="1066"/>
      </c>
      <c r="Q1422" s="416">
        <f t="shared" si="418"/>
      </c>
      <c r="R1422" s="437">
        <f>SUM(R1388)+R1399+R1410+R1421</f>
      </c>
      <c r="S1422" s="416">
        <f t="shared" si="1097"/>
      </c>
      <c r="T1422" s="437">
        <f>SUM(T1388)+T1399+T1410+T1421</f>
      </c>
      <c r="U1422" s="417">
        <f t="shared" si="133"/>
      </c>
      <c r="V1422" s="418">
        <f>(F1422+4*500)/T1422</f>
      </c>
      <c r="W1422" s="417">
        <f>SUM(W1388)+W1399+W1410+W1421</f>
      </c>
      <c r="X1422" s="418">
        <f t="shared" si="767"/>
      </c>
      <c r="Y1422" s="416">
        <f t="shared" si="901"/>
      </c>
      <c r="Z1422" s="418">
        <f t="shared" si="1035"/>
      </c>
      <c r="AA1422" s="418">
        <f>W1422/(F1422+COUNT(W1378:W1387,W1389:W1398,W1400:W1409,W1411:W1420)*500)</f>
      </c>
      <c r="AB1422" s="437">
        <f>SUM(AB1388)+AB1399+AB1410+AB1421</f>
      </c>
      <c r="AC1422" s="437">
        <f>SUM(AC1388)+AC1399+AC1410+AC1421</f>
      </c>
      <c r="AD1422" s="416">
        <f t="shared" si="552"/>
      </c>
      <c r="AE1422" s="418">
        <f>(W1422-AC1422)/(F1422+COUNT(,W1378:W1387,W1389:W1394,W1400:W1407,W1411:W1420)*500)</f>
      </c>
      <c r="AF1422" s="378"/>
    </row>
    <row customHeight="true" ht="26.22421380068166" r="1423">
      <c r="A1423" s="441"/>
      <c r="B1423" s="441"/>
      <c r="C1423" s="441"/>
      <c r="D1423" s="441"/>
      <c r="E1423" s="441"/>
      <c r="F1423" s="441"/>
      <c r="G1423" s="441"/>
      <c r="H1423" s="441"/>
      <c r="I1423" s="441"/>
      <c r="J1423" s="441"/>
      <c r="K1423" s="441"/>
      <c r="L1423" s="441"/>
      <c r="M1423" s="441"/>
      <c r="N1423" s="441"/>
      <c r="O1423" s="441"/>
      <c r="P1423" s="441"/>
      <c r="Q1423" s="441"/>
      <c r="R1423" s="441"/>
      <c r="S1423" s="441"/>
      <c r="T1423" s="441"/>
      <c r="U1423" s="441"/>
      <c r="V1423" s="441"/>
      <c r="W1423" s="442">
        <f>W1424-W1422</f>
      </c>
      <c r="X1423" s="441"/>
      <c r="Y1423" s="441"/>
      <c r="Z1423" s="441"/>
      <c r="AA1423" s="441"/>
      <c r="AB1423" s="441"/>
      <c r="AC1423" s="441">
        <f>AC1424-AC1422</f>
      </c>
      <c r="AD1423" s="441"/>
      <c r="AE1423" s="441"/>
      <c r="AF1423" s="441"/>
    </row>
    <row customHeight="true" ht="28.732717202040348" r="1424">
      <c r="A1424" s="441"/>
      <c r="B1424" s="441"/>
      <c r="C1424" s="441"/>
      <c r="D1424" s="441"/>
      <c r="E1424" s="441"/>
      <c r="F1424" s="441"/>
      <c r="G1424" s="441"/>
      <c r="H1424" s="441"/>
      <c r="I1424" s="441"/>
      <c r="J1424" s="441"/>
      <c r="K1424" s="441"/>
      <c r="L1424" s="441"/>
      <c r="M1424" s="441"/>
      <c r="N1424" s="441"/>
      <c r="O1424" s="441"/>
      <c r="P1424" s="441"/>
      <c r="Q1424" s="441"/>
      <c r="R1424" s="441"/>
      <c r="S1424" s="441"/>
      <c r="T1424" s="441"/>
      <c r="U1424" s="441"/>
      <c r="V1424" s="441"/>
      <c r="W1424" s="443">
        <v>28303.2</v>
      </c>
      <c r="X1424" s="441"/>
      <c r="Y1424" s="441"/>
      <c r="Z1424" s="441"/>
      <c r="AA1424" s="441"/>
      <c r="AB1424" s="441"/>
      <c r="AC1424" s="444">
        <v>0</v>
      </c>
      <c r="AD1424" s="441"/>
      <c r="AE1424" s="441"/>
      <c r="AF1424" s="441"/>
    </row>
    <row r="1425">
      <c r="A1425" s="441"/>
      <c r="B1425" s="441"/>
      <c r="C1425" s="441"/>
      <c r="D1425" s="441"/>
      <c r="E1425" s="441"/>
      <c r="F1425" s="441"/>
      <c r="G1425" s="441"/>
      <c r="H1425" s="441"/>
      <c r="I1425" s="441"/>
      <c r="J1425" s="441"/>
      <c r="K1425" s="441"/>
      <c r="L1425" s="441"/>
      <c r="M1425" s="441"/>
      <c r="N1425" s="441"/>
      <c r="O1425" s="441"/>
      <c r="P1425" s="441"/>
      <c r="Q1425" s="441"/>
      <c r="R1425" s="441"/>
      <c r="S1425" s="441"/>
      <c r="T1425" s="441"/>
      <c r="U1425" s="441"/>
      <c r="V1425" s="441"/>
      <c r="W1425" s="442"/>
      <c r="X1425" s="441"/>
      <c r="Y1425" s="441"/>
      <c r="Z1425" s="441"/>
      <c r="AA1425" s="441"/>
      <c r="AB1425" s="441"/>
      <c r="AC1425" s="441"/>
      <c r="AD1425" s="441"/>
      <c r="AE1425" s="441"/>
      <c r="AF1425" s="441"/>
    </row>
    <row r="1426">
      <c r="A1426" s="441"/>
      <c r="B1426" s="441"/>
      <c r="C1426" s="441"/>
      <c r="D1426" s="441"/>
      <c r="E1426" s="441"/>
      <c r="F1426" s="441"/>
      <c r="G1426" s="441"/>
      <c r="H1426" s="441"/>
      <c r="I1426" s="441"/>
      <c r="J1426" s="441"/>
      <c r="K1426" s="441"/>
      <c r="L1426" s="441"/>
      <c r="M1426" s="441"/>
      <c r="N1426" s="441"/>
      <c r="O1426" s="441"/>
      <c r="P1426" s="441"/>
      <c r="Q1426" s="441"/>
      <c r="R1426" s="441"/>
      <c r="S1426" s="441"/>
      <c r="T1426" s="441"/>
      <c r="U1426" s="441"/>
      <c r="V1426" s="441"/>
      <c r="W1426" s="442"/>
      <c r="X1426" s="441"/>
      <c r="Y1426" s="441"/>
      <c r="Z1426" s="441"/>
      <c r="AA1426" s="444">
        <v>138.6</v>
      </c>
      <c r="AB1426" s="444">
        <v>12</v>
      </c>
      <c r="AC1426" s="441">
        <f>AA1426*AB1426</f>
      </c>
      <c r="AD1426" s="441"/>
      <c r="AE1426" s="441"/>
      <c r="AF1426" s="441"/>
    </row>
    <row r="1427">
      <c r="A1427" s="441"/>
      <c r="B1427" s="441"/>
      <c r="C1427" s="441"/>
      <c r="D1427" s="441"/>
      <c r="E1427" s="441"/>
      <c r="F1427" s="441"/>
      <c r="G1427" s="441"/>
      <c r="H1427" s="441"/>
      <c r="I1427" s="441"/>
      <c r="J1427" s="441"/>
      <c r="K1427" s="441"/>
      <c r="L1427" s="441"/>
      <c r="M1427" s="441"/>
      <c r="N1427" s="441"/>
      <c r="O1427" s="441"/>
      <c r="P1427" s="441"/>
      <c r="Q1427" s="441"/>
      <c r="R1427" s="441"/>
      <c r="S1427" s="441"/>
      <c r="T1427" s="441"/>
      <c r="U1427" s="441"/>
      <c r="V1427" s="441"/>
      <c r="W1427" s="442"/>
      <c r="X1427" s="441"/>
      <c r="Y1427" s="441"/>
      <c r="Z1427" s="441"/>
      <c r="AA1427" s="441"/>
      <c r="AB1427" s="441"/>
      <c r="AC1427" s="441"/>
      <c r="AD1427" s="441"/>
      <c r="AE1427" s="441"/>
      <c r="AF1427" s="441"/>
    </row>
    <row r="1428">
      <c r="A1428" s="441"/>
      <c r="B1428" s="441"/>
      <c r="C1428" s="441"/>
      <c r="D1428" s="441"/>
      <c r="E1428" s="441"/>
      <c r="F1428" s="441"/>
      <c r="G1428" s="441"/>
      <c r="H1428" s="441"/>
      <c r="I1428" s="441"/>
      <c r="J1428" s="441"/>
      <c r="K1428" s="441"/>
      <c r="L1428" s="441"/>
      <c r="M1428" s="441"/>
      <c r="N1428" s="441"/>
      <c r="O1428" s="441"/>
      <c r="P1428" s="441"/>
      <c r="Q1428" s="441"/>
      <c r="R1428" s="441"/>
      <c r="S1428" s="441"/>
      <c r="T1428" s="441"/>
      <c r="U1428" s="441"/>
      <c r="V1428" s="441"/>
      <c r="W1428" s="442"/>
      <c r="X1428" s="441"/>
      <c r="Y1428" s="441"/>
      <c r="Z1428" s="441"/>
      <c r="AA1428" s="441"/>
      <c r="AB1428" s="441"/>
      <c r="AC1428" s="441"/>
      <c r="AD1428" s="441"/>
      <c r="AE1428" s="441"/>
      <c r="AF1428" s="441"/>
    </row>
    <row r="1429">
      <c r="A1429" s="441"/>
      <c r="B1429" s="441"/>
      <c r="C1429" s="441"/>
      <c r="D1429" s="441"/>
      <c r="E1429" s="441"/>
      <c r="F1429" s="441"/>
      <c r="G1429" s="441"/>
      <c r="H1429" s="441"/>
      <c r="I1429" s="441"/>
      <c r="J1429" s="441"/>
      <c r="K1429" s="441"/>
      <c r="L1429" s="441"/>
      <c r="M1429" s="441"/>
      <c r="N1429" s="441"/>
      <c r="O1429" s="441"/>
      <c r="P1429" s="441"/>
      <c r="Q1429" s="441"/>
      <c r="R1429" s="441"/>
      <c r="S1429" s="441"/>
      <c r="T1429" s="441"/>
      <c r="U1429" s="441"/>
      <c r="V1429" s="441"/>
      <c r="W1429" s="442"/>
      <c r="X1429" s="441"/>
      <c r="Y1429" s="441"/>
      <c r="Z1429" s="441"/>
      <c r="AA1429" s="441"/>
      <c r="AB1429" s="441"/>
      <c r="AC1429" s="441"/>
      <c r="AD1429" s="441"/>
      <c r="AE1429" s="441"/>
      <c r="AF1429" s="441"/>
    </row>
    <row r="1430">
      <c r="A1430" s="441"/>
      <c r="B1430" s="441"/>
      <c r="C1430" s="441"/>
      <c r="D1430" s="441"/>
      <c r="E1430" s="441"/>
      <c r="F1430" s="441"/>
      <c r="G1430" s="441"/>
      <c r="H1430" s="441"/>
      <c r="I1430" s="441"/>
      <c r="J1430" s="441"/>
      <c r="K1430" s="441"/>
      <c r="L1430" s="441"/>
      <c r="M1430" s="441"/>
      <c r="N1430" s="441"/>
      <c r="O1430" s="441"/>
      <c r="P1430" s="441"/>
      <c r="Q1430" s="441"/>
      <c r="R1430" s="441"/>
      <c r="S1430" s="441"/>
      <c r="T1430" s="441"/>
      <c r="U1430" s="441"/>
      <c r="V1430" s="441"/>
      <c r="W1430" s="442"/>
      <c r="X1430" s="441"/>
      <c r="Y1430" s="441"/>
      <c r="Z1430" s="441"/>
      <c r="AA1430" s="441"/>
      <c r="AB1430" s="441"/>
      <c r="AC1430" s="441"/>
      <c r="AD1430" s="441"/>
      <c r="AE1430" s="441"/>
      <c r="AF1430" s="441"/>
    </row>
    <row r="1431">
      <c r="A1431" s="445"/>
      <c r="B1431" s="445"/>
      <c r="C1431" s="445"/>
      <c r="D1431" s="445"/>
      <c r="E1431" s="445"/>
      <c r="F1431" s="445"/>
      <c r="G1431" s="445"/>
      <c r="H1431" s="445"/>
      <c r="I1431" s="445"/>
      <c r="J1431" s="445"/>
      <c r="K1431" s="445"/>
      <c r="L1431" s="445"/>
      <c r="M1431" s="445"/>
      <c r="N1431" s="445"/>
      <c r="O1431" s="445"/>
      <c r="P1431" s="445"/>
      <c r="Q1431" s="445"/>
      <c r="R1431" s="445"/>
      <c r="S1431" s="445"/>
      <c r="T1431" s="445"/>
      <c r="U1431" s="445"/>
      <c r="V1431" s="445"/>
      <c r="W1431" s="446"/>
      <c r="X1431" s="445"/>
      <c r="Y1431" s="445"/>
      <c r="Z1431" s="445"/>
      <c r="AA1431" s="445"/>
      <c r="AB1431" s="445"/>
      <c r="AC1431" s="445"/>
      <c r="AD1431" s="445"/>
      <c r="AE1431" s="445"/>
      <c r="AF1431" s="445"/>
    </row>
    <row r="1432">
      <c r="A1432" s="445"/>
      <c r="B1432" s="445"/>
      <c r="C1432" s="445"/>
      <c r="D1432" s="445"/>
      <c r="E1432" s="445"/>
      <c r="F1432" s="445"/>
      <c r="G1432" s="445"/>
      <c r="H1432" s="445"/>
      <c r="I1432" s="445"/>
      <c r="J1432" s="445"/>
      <c r="K1432" s="445"/>
      <c r="L1432" s="445"/>
      <c r="M1432" s="445"/>
      <c r="N1432" s="445"/>
      <c r="O1432" s="445"/>
      <c r="P1432" s="445"/>
      <c r="Q1432" s="445"/>
      <c r="R1432" s="445"/>
      <c r="S1432" s="445"/>
      <c r="T1432" s="445"/>
      <c r="U1432" s="445"/>
      <c r="V1432" s="445"/>
      <c r="W1432" s="446"/>
      <c r="X1432" s="445"/>
      <c r="Y1432" s="445"/>
      <c r="Z1432" s="445"/>
      <c r="AA1432" s="445"/>
      <c r="AB1432" s="445"/>
      <c r="AC1432" s="445"/>
      <c r="AD1432" s="445"/>
      <c r="AE1432" s="445"/>
      <c r="AF1432" s="445"/>
    </row>
    <row r="1433">
      <c r="A1433" s="445"/>
      <c r="B1433" s="445"/>
      <c r="C1433" s="445"/>
      <c r="D1433" s="445"/>
      <c r="E1433" s="445"/>
      <c r="F1433" s="445"/>
      <c r="G1433" s="445"/>
      <c r="H1433" s="445"/>
      <c r="I1433" s="445"/>
      <c r="J1433" s="445"/>
      <c r="K1433" s="445"/>
      <c r="L1433" s="445"/>
      <c r="M1433" s="445"/>
      <c r="N1433" s="445"/>
      <c r="O1433" s="445"/>
      <c r="P1433" s="445"/>
      <c r="Q1433" s="445"/>
      <c r="R1433" s="445"/>
      <c r="S1433" s="445"/>
      <c r="T1433" s="445"/>
      <c r="U1433" s="445"/>
      <c r="V1433" s="445"/>
      <c r="W1433" s="446"/>
      <c r="X1433" s="445"/>
      <c r="Y1433" s="445"/>
      <c r="Z1433" s="445"/>
      <c r="AA1433" s="445"/>
      <c r="AB1433" s="445"/>
      <c r="AC1433" s="445"/>
      <c r="AD1433" s="445"/>
      <c r="AE1433" s="445"/>
      <c r="AF1433" s="445"/>
    </row>
    <row r="1434">
      <c r="A1434" s="445"/>
      <c r="B1434" s="445"/>
      <c r="C1434" s="445"/>
      <c r="D1434" s="445"/>
      <c r="E1434" s="445"/>
      <c r="F1434" s="445"/>
      <c r="G1434" s="445"/>
      <c r="H1434" s="445"/>
      <c r="I1434" s="445"/>
      <c r="J1434" s="445"/>
      <c r="K1434" s="445"/>
      <c r="L1434" s="445"/>
      <c r="M1434" s="445"/>
      <c r="N1434" s="445"/>
      <c r="O1434" s="445"/>
      <c r="P1434" s="445"/>
      <c r="Q1434" s="445"/>
      <c r="R1434" s="445"/>
      <c r="S1434" s="445"/>
      <c r="T1434" s="445"/>
      <c r="U1434" s="445"/>
      <c r="V1434" s="445"/>
      <c r="W1434" s="446"/>
      <c r="X1434" s="445"/>
      <c r="Y1434" s="445"/>
      <c r="Z1434" s="445"/>
      <c r="AA1434" s="445"/>
      <c r="AB1434" s="445"/>
      <c r="AC1434" s="445"/>
      <c r="AD1434" s="445"/>
      <c r="AE1434" s="445"/>
      <c r="AF1434" s="445"/>
    </row>
    <row r="1435">
      <c r="A1435" s="445"/>
      <c r="B1435" s="445"/>
      <c r="C1435" s="445"/>
      <c r="D1435" s="445"/>
      <c r="E1435" s="445"/>
      <c r="F1435" s="445"/>
      <c r="G1435" s="445"/>
      <c r="H1435" s="445"/>
      <c r="I1435" s="445"/>
      <c r="J1435" s="445"/>
      <c r="K1435" s="445"/>
      <c r="L1435" s="445"/>
      <c r="M1435" s="445"/>
      <c r="N1435" s="445"/>
      <c r="O1435" s="445"/>
      <c r="P1435" s="445"/>
      <c r="Q1435" s="445"/>
      <c r="R1435" s="445"/>
      <c r="S1435" s="445"/>
      <c r="T1435" s="445"/>
      <c r="U1435" s="445"/>
      <c r="V1435" s="445"/>
      <c r="W1435" s="446"/>
      <c r="X1435" s="445"/>
      <c r="Y1435" s="445"/>
      <c r="Z1435" s="445"/>
      <c r="AA1435" s="445"/>
      <c r="AB1435" s="445"/>
      <c r="AC1435" s="445"/>
      <c r="AD1435" s="445"/>
      <c r="AE1435" s="445"/>
      <c r="AF1435" s="445"/>
    </row>
    <row r="1436">
      <c r="A1436" s="445"/>
      <c r="B1436" s="445"/>
      <c r="C1436" s="445"/>
      <c r="D1436" s="445"/>
      <c r="E1436" s="445"/>
      <c r="F1436" s="445"/>
      <c r="G1436" s="445"/>
      <c r="H1436" s="445"/>
      <c r="I1436" s="445"/>
      <c r="J1436" s="445"/>
      <c r="K1436" s="445"/>
      <c r="L1436" s="445"/>
      <c r="M1436" s="445"/>
      <c r="N1436" s="445"/>
      <c r="O1436" s="445"/>
      <c r="P1436" s="445"/>
      <c r="Q1436" s="445"/>
      <c r="R1436" s="445"/>
      <c r="S1436" s="445"/>
      <c r="T1436" s="445"/>
      <c r="U1436" s="445"/>
      <c r="V1436" s="445"/>
      <c r="W1436" s="446"/>
      <c r="X1436" s="445"/>
      <c r="Y1436" s="445"/>
      <c r="Z1436" s="445"/>
      <c r="AA1436" s="445"/>
      <c r="AB1436" s="445"/>
      <c r="AC1436" s="445"/>
      <c r="AD1436" s="445"/>
      <c r="AE1436" s="445"/>
      <c r="AF1436" s="445"/>
    </row>
    <row r="1437">
      <c r="A1437" s="445"/>
      <c r="B1437" s="445"/>
      <c r="C1437" s="445"/>
      <c r="D1437" s="445"/>
      <c r="E1437" s="445"/>
      <c r="F1437" s="445"/>
      <c r="G1437" s="445"/>
      <c r="H1437" s="445"/>
      <c r="I1437" s="445"/>
      <c r="J1437" s="445"/>
      <c r="K1437" s="445"/>
      <c r="L1437" s="445"/>
      <c r="M1437" s="445"/>
      <c r="N1437" s="445"/>
      <c r="O1437" s="445"/>
      <c r="P1437" s="445"/>
      <c r="Q1437" s="445"/>
      <c r="R1437" s="445"/>
      <c r="S1437" s="445"/>
      <c r="T1437" s="445"/>
      <c r="U1437" s="445"/>
      <c r="V1437" s="445"/>
      <c r="W1437" s="446"/>
      <c r="X1437" s="445"/>
      <c r="Y1437" s="445"/>
      <c r="Z1437" s="445"/>
      <c r="AA1437" s="445"/>
      <c r="AB1437" s="445"/>
      <c r="AC1437" s="445"/>
      <c r="AD1437" s="445"/>
      <c r="AE1437" s="445"/>
      <c r="AF1437" s="445"/>
    </row>
    <row r="1438">
      <c r="A1438" s="445"/>
      <c r="B1438" s="445"/>
      <c r="C1438" s="445"/>
      <c r="D1438" s="445"/>
      <c r="E1438" s="445"/>
      <c r="F1438" s="445"/>
      <c r="G1438" s="445"/>
      <c r="H1438" s="445"/>
      <c r="I1438" s="445"/>
      <c r="J1438" s="445"/>
      <c r="K1438" s="445"/>
      <c r="L1438" s="445"/>
      <c r="M1438" s="445"/>
      <c r="N1438" s="445"/>
      <c r="O1438" s="445"/>
      <c r="P1438" s="445"/>
      <c r="Q1438" s="445"/>
      <c r="R1438" s="445"/>
      <c r="S1438" s="445"/>
      <c r="T1438" s="445"/>
      <c r="U1438" s="445"/>
      <c r="V1438" s="445"/>
      <c r="W1438" s="446"/>
      <c r="X1438" s="445"/>
      <c r="Y1438" s="445"/>
      <c r="Z1438" s="445"/>
      <c r="AA1438" s="445"/>
      <c r="AB1438" s="445"/>
      <c r="AC1438" s="445"/>
      <c r="AD1438" s="445"/>
      <c r="AE1438" s="445"/>
      <c r="AF1438" s="445"/>
    </row>
    <row r="1439">
      <c r="A1439" s="445"/>
      <c r="B1439" s="445"/>
      <c r="C1439" s="445"/>
      <c r="D1439" s="445"/>
      <c r="E1439" s="445"/>
      <c r="F1439" s="445"/>
      <c r="G1439" s="445"/>
      <c r="H1439" s="445"/>
      <c r="I1439" s="445"/>
      <c r="J1439" s="445"/>
      <c r="K1439" s="445"/>
      <c r="L1439" s="445"/>
      <c r="M1439" s="445"/>
      <c r="N1439" s="445"/>
      <c r="O1439" s="445"/>
      <c r="P1439" s="445"/>
      <c r="Q1439" s="445"/>
      <c r="R1439" s="445"/>
      <c r="S1439" s="445"/>
      <c r="T1439" s="445"/>
      <c r="U1439" s="445"/>
      <c r="V1439" s="445"/>
      <c r="W1439" s="446"/>
      <c r="X1439" s="445"/>
      <c r="Y1439" s="445"/>
      <c r="Z1439" s="445"/>
      <c r="AA1439" s="445"/>
      <c r="AB1439" s="445"/>
      <c r="AC1439" s="445"/>
      <c r="AD1439" s="445"/>
      <c r="AE1439" s="445"/>
      <c r="AF1439" s="445"/>
    </row>
    <row r="1440">
      <c r="A1440" s="445"/>
      <c r="B1440" s="445"/>
      <c r="C1440" s="445"/>
      <c r="D1440" s="445"/>
      <c r="E1440" s="445"/>
      <c r="F1440" s="445"/>
      <c r="G1440" s="445"/>
      <c r="H1440" s="445"/>
      <c r="I1440" s="445"/>
      <c r="J1440" s="445"/>
      <c r="K1440" s="445"/>
      <c r="L1440" s="445"/>
      <c r="M1440" s="445"/>
      <c r="N1440" s="445"/>
      <c r="O1440" s="445"/>
      <c r="P1440" s="445"/>
      <c r="Q1440" s="445"/>
      <c r="R1440" s="445"/>
      <c r="S1440" s="445"/>
      <c r="T1440" s="445"/>
      <c r="U1440" s="445"/>
      <c r="V1440" s="445"/>
      <c r="W1440" s="446"/>
      <c r="X1440" s="445"/>
      <c r="Y1440" s="445"/>
      <c r="Z1440" s="445"/>
      <c r="AA1440" s="445"/>
      <c r="AB1440" s="445"/>
      <c r="AC1440" s="445"/>
      <c r="AD1440" s="445"/>
      <c r="AE1440" s="445"/>
      <c r="AF1440" s="445"/>
    </row>
    <row r="1441">
      <c r="A1441" s="445"/>
      <c r="B1441" s="445"/>
      <c r="C1441" s="445"/>
      <c r="D1441" s="445"/>
      <c r="E1441" s="445"/>
      <c r="F1441" s="445"/>
      <c r="G1441" s="445"/>
      <c r="H1441" s="445"/>
      <c r="I1441" s="445"/>
      <c r="J1441" s="445"/>
      <c r="K1441" s="445"/>
      <c r="L1441" s="445"/>
      <c r="M1441" s="445"/>
      <c r="N1441" s="445"/>
      <c r="O1441" s="445"/>
      <c r="P1441" s="445"/>
      <c r="Q1441" s="445"/>
      <c r="R1441" s="445"/>
      <c r="S1441" s="445"/>
      <c r="T1441" s="445"/>
      <c r="U1441" s="445"/>
      <c r="V1441" s="445"/>
      <c r="W1441" s="446"/>
      <c r="X1441" s="445"/>
      <c r="Y1441" s="445"/>
      <c r="Z1441" s="445"/>
      <c r="AA1441" s="445"/>
      <c r="AB1441" s="445"/>
      <c r="AC1441" s="445"/>
      <c r="AD1441" s="445"/>
      <c r="AE1441" s="445"/>
      <c r="AF1441" s="445"/>
    </row>
    <row r="1442">
      <c r="A1442" s="445"/>
      <c r="B1442" s="445"/>
      <c r="C1442" s="445"/>
      <c r="D1442" s="445"/>
      <c r="E1442" s="445"/>
      <c r="F1442" s="445"/>
      <c r="G1442" s="445"/>
      <c r="H1442" s="445"/>
      <c r="I1442" s="445"/>
      <c r="J1442" s="445"/>
      <c r="K1442" s="445"/>
      <c r="L1442" s="445"/>
      <c r="M1442" s="445"/>
      <c r="N1442" s="445"/>
      <c r="O1442" s="445"/>
      <c r="P1442" s="445"/>
      <c r="Q1442" s="445"/>
      <c r="R1442" s="445"/>
      <c r="S1442" s="445"/>
      <c r="T1442" s="445"/>
      <c r="U1442" s="445"/>
      <c r="V1442" s="445"/>
      <c r="W1442" s="446"/>
      <c r="X1442" s="445"/>
      <c r="Y1442" s="445"/>
      <c r="Z1442" s="445"/>
      <c r="AA1442" s="445"/>
      <c r="AB1442" s="445"/>
      <c r="AC1442" s="445"/>
      <c r="AD1442" s="445"/>
      <c r="AE1442" s="445"/>
      <c r="AF1442" s="445"/>
    </row>
    <row r="1443">
      <c r="A1443" s="445"/>
      <c r="B1443" s="445"/>
      <c r="C1443" s="445"/>
      <c r="D1443" s="445"/>
      <c r="E1443" s="445"/>
      <c r="F1443" s="445"/>
      <c r="G1443" s="445"/>
      <c r="H1443" s="445"/>
      <c r="I1443" s="445"/>
      <c r="J1443" s="445"/>
      <c r="K1443" s="445"/>
      <c r="L1443" s="445"/>
      <c r="M1443" s="445"/>
      <c r="N1443" s="445"/>
      <c r="O1443" s="445"/>
      <c r="P1443" s="445"/>
      <c r="Q1443" s="445"/>
      <c r="R1443" s="445"/>
      <c r="S1443" s="445"/>
      <c r="T1443" s="445"/>
      <c r="U1443" s="445"/>
      <c r="V1443" s="445"/>
      <c r="W1443" s="446"/>
      <c r="X1443" s="445"/>
      <c r="Y1443" s="445"/>
      <c r="Z1443" s="445"/>
      <c r="AA1443" s="445"/>
      <c r="AB1443" s="445"/>
      <c r="AC1443" s="445"/>
      <c r="AD1443" s="445"/>
      <c r="AE1443" s="445"/>
      <c r="AF1443" s="445"/>
    </row>
    <row r="1444">
      <c r="A1444" s="445"/>
      <c r="B1444" s="445"/>
      <c r="C1444" s="445"/>
      <c r="D1444" s="445"/>
      <c r="E1444" s="445"/>
      <c r="F1444" s="445"/>
      <c r="G1444" s="445"/>
      <c r="H1444" s="445"/>
      <c r="I1444" s="445"/>
      <c r="J1444" s="445"/>
      <c r="K1444" s="445"/>
      <c r="L1444" s="445"/>
      <c r="M1444" s="445"/>
      <c r="N1444" s="445"/>
      <c r="O1444" s="445"/>
      <c r="P1444" s="445"/>
      <c r="Q1444" s="445"/>
      <c r="R1444" s="445"/>
      <c r="S1444" s="445"/>
      <c r="T1444" s="445"/>
      <c r="U1444" s="445"/>
      <c r="V1444" s="445"/>
      <c r="W1444" s="446"/>
      <c r="X1444" s="445"/>
      <c r="Y1444" s="445"/>
      <c r="Z1444" s="445"/>
      <c r="AA1444" s="445"/>
      <c r="AB1444" s="445"/>
      <c r="AC1444" s="445"/>
      <c r="AD1444" s="445"/>
      <c r="AE1444" s="445"/>
      <c r="AF1444" s="445"/>
    </row>
    <row r="1445">
      <c r="A1445" s="445"/>
      <c r="B1445" s="445"/>
      <c r="C1445" s="445"/>
      <c r="D1445" s="445"/>
      <c r="E1445" s="445"/>
      <c r="F1445" s="445"/>
      <c r="G1445" s="445"/>
      <c r="H1445" s="445"/>
      <c r="I1445" s="445"/>
      <c r="J1445" s="445"/>
      <c r="K1445" s="445"/>
      <c r="L1445" s="445"/>
      <c r="M1445" s="445"/>
      <c r="N1445" s="445"/>
      <c r="O1445" s="445"/>
      <c r="P1445" s="445"/>
      <c r="Q1445" s="445"/>
      <c r="R1445" s="445"/>
      <c r="S1445" s="445"/>
      <c r="T1445" s="445"/>
      <c r="U1445" s="445"/>
      <c r="V1445" s="445"/>
      <c r="W1445" s="446"/>
      <c r="X1445" s="445"/>
      <c r="Y1445" s="445"/>
      <c r="Z1445" s="445"/>
      <c r="AA1445" s="445"/>
      <c r="AB1445" s="445"/>
      <c r="AC1445" s="445"/>
      <c r="AD1445" s="445"/>
      <c r="AE1445" s="445"/>
      <c r="AF1445" s="445"/>
    </row>
    <row r="1446">
      <c r="A1446" s="445"/>
      <c r="B1446" s="445"/>
      <c r="C1446" s="445"/>
      <c r="D1446" s="445"/>
      <c r="E1446" s="445"/>
      <c r="F1446" s="445"/>
      <c r="G1446" s="445"/>
      <c r="H1446" s="445"/>
      <c r="I1446" s="445"/>
      <c r="J1446" s="445"/>
      <c r="K1446" s="445"/>
      <c r="L1446" s="445"/>
      <c r="M1446" s="445"/>
      <c r="N1446" s="445"/>
      <c r="O1446" s="445"/>
      <c r="P1446" s="445"/>
      <c r="Q1446" s="445"/>
      <c r="R1446" s="445"/>
      <c r="S1446" s="445"/>
      <c r="T1446" s="445"/>
      <c r="U1446" s="445"/>
      <c r="V1446" s="445"/>
      <c r="W1446" s="446"/>
      <c r="X1446" s="445"/>
      <c r="Y1446" s="445"/>
      <c r="Z1446" s="445"/>
      <c r="AA1446" s="445"/>
      <c r="AB1446" s="445"/>
      <c r="AC1446" s="445"/>
      <c r="AD1446" s="445"/>
      <c r="AE1446" s="445"/>
      <c r="AF1446" s="445"/>
    </row>
    <row r="1447">
      <c r="A1447" s="445"/>
      <c r="B1447" s="445"/>
      <c r="C1447" s="445"/>
      <c r="D1447" s="445"/>
      <c r="E1447" s="445"/>
      <c r="F1447" s="445"/>
      <c r="G1447" s="445"/>
      <c r="H1447" s="445"/>
      <c r="I1447" s="445"/>
      <c r="J1447" s="445"/>
      <c r="K1447" s="445"/>
      <c r="L1447" s="445"/>
      <c r="M1447" s="445"/>
      <c r="N1447" s="445"/>
      <c r="O1447" s="445"/>
      <c r="P1447" s="445"/>
      <c r="Q1447" s="445"/>
      <c r="R1447" s="445"/>
      <c r="S1447" s="445"/>
      <c r="T1447" s="445"/>
      <c r="U1447" s="445"/>
      <c r="V1447" s="445"/>
      <c r="W1447" s="446"/>
      <c r="X1447" s="445"/>
      <c r="Y1447" s="445"/>
      <c r="Z1447" s="445"/>
      <c r="AA1447" s="445"/>
      <c r="AB1447" s="445"/>
      <c r="AC1447" s="445"/>
      <c r="AD1447" s="445"/>
      <c r="AE1447" s="445"/>
      <c r="AF1447" s="445"/>
    </row>
    <row r="1448">
      <c r="A1448" s="445"/>
      <c r="B1448" s="445"/>
      <c r="C1448" s="445"/>
      <c r="D1448" s="445"/>
      <c r="E1448" s="445"/>
      <c r="F1448" s="445"/>
      <c r="G1448" s="445"/>
      <c r="H1448" s="445"/>
      <c r="I1448" s="445"/>
      <c r="J1448" s="445"/>
      <c r="K1448" s="445"/>
      <c r="L1448" s="445"/>
      <c r="M1448" s="445"/>
      <c r="N1448" s="445"/>
      <c r="O1448" s="445"/>
      <c r="P1448" s="445"/>
      <c r="Q1448" s="445"/>
      <c r="R1448" s="445"/>
      <c r="S1448" s="445"/>
      <c r="T1448" s="445"/>
      <c r="U1448" s="445"/>
      <c r="V1448" s="445"/>
      <c r="W1448" s="446"/>
      <c r="X1448" s="445"/>
      <c r="Y1448" s="445"/>
      <c r="Z1448" s="445"/>
      <c r="AA1448" s="445"/>
      <c r="AB1448" s="445"/>
      <c r="AC1448" s="445"/>
      <c r="AD1448" s="445"/>
      <c r="AE1448" s="445"/>
      <c r="AF1448" s="445"/>
    </row>
    <row r="1449">
      <c r="A1449" s="445"/>
      <c r="B1449" s="445"/>
      <c r="C1449" s="445"/>
      <c r="D1449" s="445"/>
      <c r="E1449" s="445"/>
      <c r="F1449" s="445"/>
      <c r="G1449" s="445"/>
      <c r="H1449" s="445"/>
      <c r="I1449" s="445"/>
      <c r="J1449" s="445"/>
      <c r="K1449" s="445"/>
      <c r="L1449" s="445"/>
      <c r="M1449" s="445"/>
      <c r="N1449" s="445"/>
      <c r="O1449" s="445"/>
      <c r="P1449" s="445"/>
      <c r="Q1449" s="445"/>
      <c r="R1449" s="445"/>
      <c r="S1449" s="445"/>
      <c r="T1449" s="445"/>
      <c r="U1449" s="445"/>
      <c r="V1449" s="445"/>
      <c r="W1449" s="446"/>
      <c r="X1449" s="445"/>
      <c r="Y1449" s="445"/>
      <c r="Z1449" s="445"/>
      <c r="AA1449" s="445"/>
      <c r="AB1449" s="445"/>
      <c r="AC1449" s="445"/>
      <c r="AD1449" s="445"/>
      <c r="AE1449" s="445"/>
      <c r="AF1449" s="445"/>
    </row>
    <row r="1450">
      <c r="A1450" s="445"/>
      <c r="B1450" s="445"/>
      <c r="C1450" s="445"/>
      <c r="D1450" s="445"/>
      <c r="E1450" s="445"/>
      <c r="F1450" s="445"/>
      <c r="G1450" s="445"/>
      <c r="H1450" s="445"/>
      <c r="I1450" s="445"/>
      <c r="J1450" s="445"/>
      <c r="K1450" s="445"/>
      <c r="L1450" s="445"/>
      <c r="M1450" s="445"/>
      <c r="N1450" s="445"/>
      <c r="O1450" s="445"/>
      <c r="P1450" s="445"/>
      <c r="Q1450" s="445"/>
      <c r="R1450" s="445"/>
      <c r="S1450" s="445"/>
      <c r="T1450" s="445"/>
      <c r="U1450" s="445"/>
      <c r="V1450" s="445"/>
      <c r="W1450" s="446"/>
      <c r="X1450" s="445"/>
      <c r="Y1450" s="445"/>
      <c r="Z1450" s="445"/>
      <c r="AA1450" s="445"/>
      <c r="AB1450" s="445"/>
      <c r="AC1450" s="445"/>
      <c r="AD1450" s="445"/>
      <c r="AE1450" s="445"/>
      <c r="AF1450" s="445"/>
    </row>
    <row r="1451">
      <c r="A1451" s="445"/>
      <c r="B1451" s="445"/>
      <c r="C1451" s="445"/>
      <c r="D1451" s="445"/>
      <c r="E1451" s="445"/>
      <c r="F1451" s="445"/>
      <c r="G1451" s="445"/>
      <c r="H1451" s="445"/>
      <c r="I1451" s="445"/>
      <c r="J1451" s="445"/>
      <c r="K1451" s="445"/>
      <c r="L1451" s="445"/>
      <c r="M1451" s="445"/>
      <c r="N1451" s="445"/>
      <c r="O1451" s="445"/>
      <c r="P1451" s="445"/>
      <c r="Q1451" s="445"/>
      <c r="R1451" s="445"/>
      <c r="S1451" s="445"/>
      <c r="T1451" s="445"/>
      <c r="U1451" s="445"/>
      <c r="V1451" s="445"/>
      <c r="W1451" s="446"/>
      <c r="X1451" s="445"/>
      <c r="Y1451" s="445"/>
      <c r="Z1451" s="445"/>
      <c r="AA1451" s="445"/>
      <c r="AB1451" s="445"/>
      <c r="AC1451" s="445"/>
      <c r="AD1451" s="445"/>
      <c r="AE1451" s="445"/>
      <c r="AF1451" s="445"/>
    </row>
    <row r="1452">
      <c r="A1452" s="445"/>
      <c r="B1452" s="445"/>
      <c r="C1452" s="445"/>
      <c r="D1452" s="445"/>
      <c r="E1452" s="445"/>
      <c r="F1452" s="445"/>
      <c r="G1452" s="445"/>
      <c r="H1452" s="445"/>
      <c r="I1452" s="445"/>
      <c r="J1452" s="445"/>
      <c r="K1452" s="445"/>
      <c r="L1452" s="445"/>
      <c r="M1452" s="445"/>
      <c r="N1452" s="445"/>
      <c r="O1452" s="445"/>
      <c r="P1452" s="445"/>
      <c r="Q1452" s="445"/>
      <c r="R1452" s="445"/>
      <c r="S1452" s="445"/>
      <c r="T1452" s="445"/>
      <c r="U1452" s="445"/>
      <c r="V1452" s="445"/>
      <c r="W1452" s="446"/>
      <c r="X1452" s="445"/>
      <c r="Y1452" s="445"/>
      <c r="Z1452" s="445"/>
      <c r="AA1452" s="445"/>
      <c r="AB1452" s="445"/>
      <c r="AC1452" s="445"/>
      <c r="AD1452" s="445"/>
      <c r="AE1452" s="445"/>
      <c r="AF1452" s="445"/>
    </row>
    <row r="1453">
      <c r="A1453" s="445"/>
      <c r="B1453" s="445"/>
      <c r="C1453" s="445"/>
      <c r="D1453" s="445"/>
      <c r="E1453" s="445"/>
      <c r="F1453" s="445"/>
      <c r="G1453" s="445"/>
      <c r="H1453" s="445"/>
      <c r="I1453" s="445"/>
      <c r="J1453" s="445"/>
      <c r="K1453" s="445"/>
      <c r="L1453" s="445"/>
      <c r="M1453" s="445"/>
      <c r="N1453" s="445"/>
      <c r="O1453" s="445"/>
      <c r="P1453" s="445"/>
      <c r="Q1453" s="445"/>
      <c r="R1453" s="445"/>
      <c r="S1453" s="445"/>
      <c r="T1453" s="445"/>
      <c r="U1453" s="445"/>
      <c r="V1453" s="445"/>
      <c r="W1453" s="446"/>
      <c r="X1453" s="445"/>
      <c r="Y1453" s="445"/>
      <c r="Z1453" s="445"/>
      <c r="AA1453" s="445"/>
      <c r="AB1453" s="445"/>
      <c r="AC1453" s="445"/>
      <c r="AD1453" s="445"/>
      <c r="AE1453" s="445"/>
      <c r="AF1453" s="445"/>
    </row>
    <row r="1454">
      <c r="A1454" s="445"/>
      <c r="B1454" s="445"/>
      <c r="C1454" s="445"/>
      <c r="D1454" s="445"/>
      <c r="E1454" s="445"/>
      <c r="F1454" s="445"/>
      <c r="G1454" s="445"/>
      <c r="H1454" s="445"/>
      <c r="I1454" s="445"/>
      <c r="J1454" s="445"/>
      <c r="K1454" s="445"/>
      <c r="L1454" s="445"/>
      <c r="M1454" s="445"/>
      <c r="N1454" s="445"/>
      <c r="O1454" s="445"/>
      <c r="P1454" s="445"/>
      <c r="Q1454" s="445"/>
      <c r="R1454" s="445"/>
      <c r="S1454" s="445"/>
      <c r="T1454" s="445"/>
      <c r="U1454" s="445"/>
      <c r="V1454" s="445"/>
      <c r="W1454" s="446"/>
      <c r="X1454" s="445"/>
      <c r="Y1454" s="445"/>
      <c r="Z1454" s="445"/>
      <c r="AA1454" s="445"/>
      <c r="AB1454" s="445"/>
      <c r="AC1454" s="445"/>
      <c r="AD1454" s="445"/>
      <c r="AE1454" s="445"/>
      <c r="AF1454" s="445"/>
    </row>
    <row r="1455">
      <c r="A1455" s="445"/>
      <c r="B1455" s="445"/>
      <c r="C1455" s="445"/>
      <c r="D1455" s="445"/>
      <c r="E1455" s="445"/>
      <c r="F1455" s="445"/>
      <c r="G1455" s="445"/>
      <c r="H1455" s="445"/>
      <c r="I1455" s="445"/>
      <c r="J1455" s="445"/>
      <c r="K1455" s="445"/>
      <c r="L1455" s="445"/>
      <c r="M1455" s="445"/>
      <c r="N1455" s="445"/>
      <c r="O1455" s="445"/>
      <c r="P1455" s="445"/>
      <c r="Q1455" s="445"/>
      <c r="R1455" s="445"/>
      <c r="S1455" s="445"/>
      <c r="T1455" s="445"/>
      <c r="U1455" s="445"/>
      <c r="V1455" s="445"/>
      <c r="W1455" s="446"/>
      <c r="X1455" s="445"/>
      <c r="Y1455" s="445"/>
      <c r="Z1455" s="445"/>
      <c r="AA1455" s="445"/>
      <c r="AB1455" s="445"/>
      <c r="AC1455" s="445"/>
      <c r="AD1455" s="445"/>
      <c r="AE1455" s="445"/>
      <c r="AF1455" s="445"/>
    </row>
    <row r="1456">
      <c r="A1456" s="445"/>
      <c r="B1456" s="445"/>
      <c r="C1456" s="445"/>
      <c r="D1456" s="445"/>
      <c r="E1456" s="445"/>
      <c r="F1456" s="445"/>
      <c r="G1456" s="445"/>
      <c r="H1456" s="445"/>
      <c r="I1456" s="445"/>
      <c r="J1456" s="445"/>
      <c r="K1456" s="445"/>
      <c r="L1456" s="445"/>
      <c r="M1456" s="445"/>
      <c r="N1456" s="445"/>
      <c r="O1456" s="445"/>
      <c r="P1456" s="445"/>
      <c r="Q1456" s="445"/>
      <c r="R1456" s="445"/>
      <c r="S1456" s="445"/>
      <c r="T1456" s="445"/>
      <c r="U1456" s="445"/>
      <c r="V1456" s="445"/>
      <c r="W1456" s="446"/>
      <c r="X1456" s="445"/>
      <c r="Y1456" s="445"/>
      <c r="Z1456" s="445"/>
      <c r="AA1456" s="445"/>
      <c r="AB1456" s="445"/>
      <c r="AC1456" s="445"/>
      <c r="AD1456" s="445"/>
      <c r="AE1456" s="445"/>
      <c r="AF1456" s="445"/>
    </row>
    <row r="1457">
      <c r="A1457" s="445"/>
      <c r="B1457" s="445"/>
      <c r="C1457" s="445"/>
      <c r="D1457" s="445"/>
      <c r="E1457" s="445"/>
      <c r="F1457" s="445"/>
      <c r="G1457" s="445"/>
      <c r="H1457" s="445"/>
      <c r="I1457" s="445"/>
      <c r="J1457" s="445"/>
      <c r="K1457" s="445"/>
      <c r="L1457" s="445"/>
      <c r="M1457" s="445"/>
      <c r="N1457" s="445"/>
      <c r="O1457" s="445"/>
      <c r="P1457" s="445"/>
      <c r="Q1457" s="445"/>
      <c r="R1457" s="445"/>
      <c r="S1457" s="445"/>
      <c r="T1457" s="445"/>
      <c r="U1457" s="445"/>
      <c r="V1457" s="445"/>
      <c r="W1457" s="446"/>
      <c r="X1457" s="445"/>
      <c r="Y1457" s="445"/>
      <c r="Z1457" s="445"/>
      <c r="AA1457" s="445"/>
      <c r="AB1457" s="445"/>
      <c r="AC1457" s="445"/>
      <c r="AD1457" s="445"/>
      <c r="AE1457" s="445"/>
      <c r="AF1457" s="445"/>
    </row>
    <row r="1458">
      <c r="A1458" s="445"/>
      <c r="B1458" s="445"/>
      <c r="C1458" s="445"/>
      <c r="D1458" s="445"/>
      <c r="E1458" s="445"/>
      <c r="F1458" s="445"/>
      <c r="G1458" s="445"/>
      <c r="H1458" s="445"/>
      <c r="I1458" s="445"/>
      <c r="J1458" s="445"/>
      <c r="K1458" s="445"/>
      <c r="L1458" s="445"/>
      <c r="M1458" s="445"/>
      <c r="N1458" s="445"/>
      <c r="O1458" s="445"/>
      <c r="P1458" s="445"/>
      <c r="Q1458" s="445"/>
      <c r="R1458" s="445"/>
      <c r="S1458" s="445"/>
      <c r="T1458" s="445"/>
      <c r="U1458" s="445"/>
      <c r="V1458" s="445"/>
      <c r="W1458" s="446"/>
      <c r="X1458" s="445"/>
      <c r="Y1458" s="445"/>
      <c r="Z1458" s="445"/>
      <c r="AA1458" s="445"/>
      <c r="AB1458" s="445"/>
      <c r="AC1458" s="445"/>
      <c r="AD1458" s="445"/>
      <c r="AE1458" s="445"/>
      <c r="AF1458" s="445"/>
    </row>
    <row r="1459">
      <c r="A1459" s="445"/>
      <c r="B1459" s="445"/>
      <c r="C1459" s="445"/>
      <c r="D1459" s="445"/>
      <c r="E1459" s="445"/>
      <c r="F1459" s="445"/>
      <c r="G1459" s="445"/>
      <c r="H1459" s="445"/>
      <c r="I1459" s="445"/>
      <c r="J1459" s="445"/>
      <c r="K1459" s="445"/>
      <c r="L1459" s="445"/>
      <c r="M1459" s="445"/>
      <c r="N1459" s="445"/>
      <c r="O1459" s="445"/>
      <c r="P1459" s="445"/>
      <c r="Q1459" s="445"/>
      <c r="R1459" s="445"/>
      <c r="S1459" s="445"/>
      <c r="T1459" s="445"/>
      <c r="U1459" s="445"/>
      <c r="V1459" s="445"/>
      <c r="W1459" s="446"/>
      <c r="X1459" s="445"/>
      <c r="Y1459" s="445"/>
      <c r="Z1459" s="445"/>
      <c r="AA1459" s="445"/>
      <c r="AB1459" s="445"/>
      <c r="AC1459" s="445"/>
      <c r="AD1459" s="445"/>
      <c r="AE1459" s="445"/>
      <c r="AF1459" s="445"/>
    </row>
    <row r="1460">
      <c r="A1460" s="445"/>
      <c r="B1460" s="445"/>
      <c r="C1460" s="445"/>
      <c r="D1460" s="445"/>
      <c r="E1460" s="445"/>
      <c r="F1460" s="445"/>
      <c r="G1460" s="445"/>
      <c r="H1460" s="445"/>
      <c r="I1460" s="445"/>
      <c r="J1460" s="445"/>
      <c r="K1460" s="445"/>
      <c r="L1460" s="445"/>
      <c r="M1460" s="445"/>
      <c r="N1460" s="445"/>
      <c r="O1460" s="445"/>
      <c r="P1460" s="445"/>
      <c r="Q1460" s="445"/>
      <c r="R1460" s="445"/>
      <c r="S1460" s="445"/>
      <c r="T1460" s="445"/>
      <c r="U1460" s="445"/>
      <c r="V1460" s="445"/>
      <c r="W1460" s="446"/>
      <c r="X1460" s="445"/>
      <c r="Y1460" s="445"/>
      <c r="Z1460" s="445"/>
      <c r="AA1460" s="445"/>
      <c r="AB1460" s="445"/>
      <c r="AC1460" s="445"/>
      <c r="AD1460" s="445"/>
      <c r="AE1460" s="445"/>
      <c r="AF1460" s="445"/>
    </row>
    <row r="1461">
      <c r="A1461" s="445"/>
      <c r="B1461" s="445"/>
      <c r="C1461" s="445"/>
      <c r="D1461" s="445"/>
      <c r="E1461" s="445"/>
      <c r="F1461" s="445"/>
      <c r="G1461" s="445"/>
      <c r="H1461" s="445"/>
      <c r="I1461" s="445"/>
      <c r="J1461" s="445"/>
      <c r="K1461" s="445"/>
      <c r="L1461" s="445"/>
      <c r="M1461" s="445"/>
      <c r="N1461" s="445"/>
      <c r="O1461" s="445"/>
      <c r="P1461" s="445"/>
      <c r="Q1461" s="445"/>
      <c r="R1461" s="445"/>
      <c r="S1461" s="445"/>
      <c r="T1461" s="445"/>
      <c r="U1461" s="445"/>
      <c r="V1461" s="445"/>
      <c r="W1461" s="446"/>
      <c r="X1461" s="445"/>
      <c r="Y1461" s="445"/>
      <c r="Z1461" s="445"/>
      <c r="AA1461" s="445"/>
      <c r="AB1461" s="445"/>
      <c r="AC1461" s="445"/>
      <c r="AD1461" s="445"/>
      <c r="AE1461" s="445"/>
      <c r="AF1461" s="445"/>
    </row>
  </sheetData>
  <autoFilter ref="A1:AF1424"/>
  <mergeCells>
    <mergeCell ref="C1327:C1328"/>
    <mergeCell ref="C1325:C1326"/>
    <mergeCell ref="C1323:C1324"/>
    <mergeCell ref="C1321:C1322"/>
    <mergeCell ref="C1316:C1317"/>
    <mergeCell ref="C1314:C1315"/>
    <mergeCell ref="C1312:C1313"/>
    <mergeCell ref="C1310:C1311"/>
    <mergeCell ref="C1305:C1306"/>
    <mergeCell ref="C1303:C1304"/>
    <mergeCell ref="C1301:C1302"/>
    <mergeCell ref="C1299:C1300"/>
    <mergeCell ref="B1330:D1330"/>
    <mergeCell ref="B1329:D1329"/>
    <mergeCell ref="AE1327:AE1328"/>
    <mergeCell ref="AD1327:AD1328"/>
    <mergeCell ref="AC1327:AC1328"/>
    <mergeCell ref="AB1327:AB1328"/>
    <mergeCell ref="AA1327:AA1328"/>
    <mergeCell ref="Z1327:Z1328"/>
    <mergeCell ref="Y1327:Y1328"/>
    <mergeCell ref="X1327:X1328"/>
    <mergeCell ref="W1327:W1328"/>
    <mergeCell ref="V1327:V1328"/>
    <mergeCell ref="U1327:U1328"/>
    <mergeCell ref="T1327:T1328"/>
    <mergeCell ref="S1327:S1328"/>
    <mergeCell ref="R1327:R1328"/>
    <mergeCell ref="Q1327:Q1328"/>
    <mergeCell ref="F1327:F1328"/>
    <mergeCell ref="B1327:B1328"/>
    <mergeCell ref="AE1325:AE1326"/>
    <mergeCell ref="AD1325:AD1326"/>
    <mergeCell ref="AC1325:AC1326"/>
    <mergeCell ref="AB1325:AB1326"/>
    <mergeCell ref="AA1325:AA1326"/>
    <mergeCell ref="Z1325:Z1326"/>
    <mergeCell ref="Y1325:Y1326"/>
    <mergeCell ref="X1325:X1326"/>
    <mergeCell ref="W1325:W1326"/>
    <mergeCell ref="V1325:V1326"/>
    <mergeCell ref="U1325:U1326"/>
    <mergeCell ref="T1325:T1326"/>
    <mergeCell ref="S1325:S1326"/>
    <mergeCell ref="R1325:R1326"/>
    <mergeCell ref="Q1325:Q1326"/>
    <mergeCell ref="F1325:F1326"/>
    <mergeCell ref="B1325:B1326"/>
    <mergeCell ref="AE1323:AE1324"/>
    <mergeCell ref="AD1323:AD1324"/>
    <mergeCell ref="AC1323:AC1324"/>
    <mergeCell ref="AB1323:AB1324"/>
    <mergeCell ref="AA1323:AA1324"/>
    <mergeCell ref="Z1323:Z1324"/>
    <mergeCell ref="Y1323:Y1324"/>
    <mergeCell ref="X1323:X1324"/>
    <mergeCell ref="W1323:W1324"/>
    <mergeCell ref="V1323:V1324"/>
    <mergeCell ref="U1323:U1324"/>
    <mergeCell ref="T1323:T1324"/>
    <mergeCell ref="S1323:S1324"/>
    <mergeCell ref="R1323:R1324"/>
    <mergeCell ref="Q1323:Q1324"/>
    <mergeCell ref="F1323:F1324"/>
    <mergeCell ref="B1323:B1324"/>
    <mergeCell ref="AE1321:AE1322"/>
    <mergeCell ref="AD1321:AD1322"/>
    <mergeCell ref="AC1321:AC1322"/>
    <mergeCell ref="AB1321:AB1322"/>
    <mergeCell ref="AA1321:AA1322"/>
    <mergeCell ref="Z1321:Z1322"/>
    <mergeCell ref="Y1321:Y1322"/>
    <mergeCell ref="X1321:X1322"/>
    <mergeCell ref="W1321:W1322"/>
    <mergeCell ref="V1321:V1322"/>
    <mergeCell ref="U1321:U1322"/>
    <mergeCell ref="T1321:T1322"/>
    <mergeCell ref="S1321:S1322"/>
    <mergeCell ref="R1321:R1322"/>
    <mergeCell ref="Q1321:Q1322"/>
    <mergeCell ref="F1321:F1322"/>
    <mergeCell ref="B1321:B1322"/>
    <mergeCell ref="AE1319:AE1320"/>
    <mergeCell ref="AD1319:AD1320"/>
    <mergeCell ref="AC1319:AC1320"/>
    <mergeCell ref="AB1319:AB1320"/>
    <mergeCell ref="AA1319:AA1320"/>
    <mergeCell ref="Z1319:Z1320"/>
    <mergeCell ref="Y1319:Y1320"/>
    <mergeCell ref="X1319:X1320"/>
    <mergeCell ref="W1319:W1320"/>
    <mergeCell ref="V1319:V1320"/>
    <mergeCell ref="U1319:U1320"/>
    <mergeCell ref="T1319:T1320"/>
    <mergeCell ref="S1319:S1320"/>
    <mergeCell ref="R1319:R1320"/>
    <mergeCell ref="Q1319:Q1320"/>
    <mergeCell ref="F1319:F1320"/>
    <mergeCell ref="C1319:C1320"/>
    <mergeCell ref="B1319:B1320"/>
    <mergeCell ref="B1318:D1318"/>
    <mergeCell ref="AE1316:AE1317"/>
    <mergeCell ref="AD1316:AD1317"/>
    <mergeCell ref="AC1316:AC1317"/>
    <mergeCell ref="AB1316:AB1317"/>
    <mergeCell ref="AA1316:AA1317"/>
    <mergeCell ref="Z1316:Z1317"/>
    <mergeCell ref="Y1316:Y1317"/>
    <mergeCell ref="X1316:X1317"/>
    <mergeCell ref="W1316:W1317"/>
    <mergeCell ref="V1316:V1317"/>
    <mergeCell ref="U1316:U1317"/>
    <mergeCell ref="T1316:T1317"/>
    <mergeCell ref="S1316:S1317"/>
    <mergeCell ref="R1316:R1317"/>
    <mergeCell ref="Q1316:Q1317"/>
    <mergeCell ref="F1316:F1317"/>
    <mergeCell ref="B1316:B1317"/>
    <mergeCell ref="AE1314:AE1315"/>
    <mergeCell ref="AD1314:AD1315"/>
    <mergeCell ref="AC1314:AC1315"/>
    <mergeCell ref="AB1314:AB1315"/>
    <mergeCell ref="AA1314:AA1315"/>
    <mergeCell ref="Z1314:Z1315"/>
    <mergeCell ref="Y1314:Y1315"/>
    <mergeCell ref="X1314:X1315"/>
    <mergeCell ref="W1314:W1315"/>
    <mergeCell ref="V1314:V1315"/>
    <mergeCell ref="U1314:U1315"/>
    <mergeCell ref="T1314:T1315"/>
    <mergeCell ref="S1314:S1315"/>
    <mergeCell ref="R1314:R1315"/>
    <mergeCell ref="Q1314:Q1315"/>
    <mergeCell ref="F1314:F1315"/>
    <mergeCell ref="B1314:B1315"/>
    <mergeCell ref="AE1312:AE1313"/>
    <mergeCell ref="AD1312:AD1313"/>
    <mergeCell ref="AC1312:AC1313"/>
    <mergeCell ref="AB1312:AB1313"/>
    <mergeCell ref="AA1312:AA1313"/>
    <mergeCell ref="Z1312:Z1313"/>
    <mergeCell ref="Y1312:Y1313"/>
    <mergeCell ref="X1312:X1313"/>
    <mergeCell ref="W1312:W1313"/>
    <mergeCell ref="V1312:V1313"/>
    <mergeCell ref="U1312:U1313"/>
    <mergeCell ref="T1312:T1313"/>
    <mergeCell ref="S1312:S1313"/>
    <mergeCell ref="R1312:R1313"/>
    <mergeCell ref="Q1312:Q1313"/>
    <mergeCell ref="F1312:F1313"/>
    <mergeCell ref="B1312:B1313"/>
    <mergeCell ref="AE1310:AE1311"/>
    <mergeCell ref="AD1310:AD1311"/>
    <mergeCell ref="AC1310:AC1311"/>
    <mergeCell ref="AB1310:AB1311"/>
    <mergeCell ref="AA1310:AA1311"/>
    <mergeCell ref="Z1310:Z1311"/>
    <mergeCell ref="Y1310:Y1311"/>
    <mergeCell ref="X1310:X1311"/>
    <mergeCell ref="W1310:W1311"/>
    <mergeCell ref="V1310:V1311"/>
    <mergeCell ref="U1310:U1311"/>
    <mergeCell ref="T1310:T1311"/>
    <mergeCell ref="S1310:S1311"/>
    <mergeCell ref="R1310:R1311"/>
    <mergeCell ref="Q1310:Q1311"/>
    <mergeCell ref="F1310:F1311"/>
    <mergeCell ref="B1310:B1311"/>
    <mergeCell ref="AE1308:AE1309"/>
    <mergeCell ref="AD1308:AD1309"/>
    <mergeCell ref="AC1308:AC1309"/>
    <mergeCell ref="AB1308:AB1309"/>
    <mergeCell ref="AA1308:AA1309"/>
    <mergeCell ref="Z1308:Z1309"/>
    <mergeCell ref="Y1308:Y1309"/>
    <mergeCell ref="X1308:X1309"/>
    <mergeCell ref="W1308:W1309"/>
    <mergeCell ref="V1308:V1309"/>
    <mergeCell ref="U1308:U1309"/>
    <mergeCell ref="T1308:T1309"/>
    <mergeCell ref="S1308:S1309"/>
    <mergeCell ref="R1308:R1309"/>
    <mergeCell ref="Q1308:Q1309"/>
    <mergeCell ref="F1308:F1309"/>
    <mergeCell ref="C1308:C1309"/>
    <mergeCell ref="B1308:B1309"/>
    <mergeCell ref="B1307:D1307"/>
    <mergeCell ref="AE1305:AE1306"/>
    <mergeCell ref="AD1305:AD1306"/>
    <mergeCell ref="AC1305:AC1306"/>
    <mergeCell ref="AB1305:AB1306"/>
    <mergeCell ref="AA1305:AA1306"/>
    <mergeCell ref="Z1305:Z1306"/>
    <mergeCell ref="Y1305:Y1306"/>
    <mergeCell ref="X1305:X1306"/>
    <mergeCell ref="W1305:W1306"/>
    <mergeCell ref="V1305:V1306"/>
    <mergeCell ref="U1305:U1306"/>
    <mergeCell ref="T1305:T1306"/>
    <mergeCell ref="S1305:S1306"/>
    <mergeCell ref="R1305:R1306"/>
    <mergeCell ref="Q1305:Q1306"/>
    <mergeCell ref="F1305:F1306"/>
    <mergeCell ref="B1305:B1306"/>
    <mergeCell ref="AC1303:AC1304"/>
    <mergeCell ref="AB1303:AB1304"/>
    <mergeCell ref="AE1303:AE1304"/>
    <mergeCell ref="AD1303:AD1304"/>
    <mergeCell ref="AA1303:AA1304"/>
    <mergeCell ref="Z1303:Z1304"/>
    <mergeCell ref="Y1303:Y1304"/>
    <mergeCell ref="X1303:X1304"/>
    <mergeCell ref="W1303:W1304"/>
    <mergeCell ref="V1303:V1304"/>
    <mergeCell ref="U1303:U1304"/>
    <mergeCell ref="T1303:T1304"/>
    <mergeCell ref="S1303:S1304"/>
    <mergeCell ref="R1303:R1304"/>
    <mergeCell ref="Q1303:Q1304"/>
    <mergeCell ref="F1303:F1304"/>
    <mergeCell ref="B1303:B1304"/>
    <mergeCell ref="AC1301:AC1302"/>
    <mergeCell ref="AB1301:AB1302"/>
    <mergeCell ref="AE1301:AE1302"/>
    <mergeCell ref="AD1301:AD1302"/>
    <mergeCell ref="AA1301:AA1302"/>
    <mergeCell ref="Z1301:Z1302"/>
    <mergeCell ref="Y1301:Y1302"/>
    <mergeCell ref="X1301:X1302"/>
    <mergeCell ref="W1301:W1302"/>
    <mergeCell ref="V1301:V1302"/>
    <mergeCell ref="U1301:U1302"/>
    <mergeCell ref="T1301:T1302"/>
    <mergeCell ref="S1301:S1302"/>
    <mergeCell ref="R1301:R1302"/>
    <mergeCell ref="Q1301:Q1302"/>
    <mergeCell ref="F1301:F1302"/>
    <mergeCell ref="B1301:B1302"/>
    <mergeCell ref="AC1299:AC1300"/>
    <mergeCell ref="AB1299:AB1300"/>
    <mergeCell ref="AE1299:AE1300"/>
    <mergeCell ref="AD1299:AD1300"/>
    <mergeCell ref="AA1299:AA1300"/>
    <mergeCell ref="Z1299:Z1300"/>
    <mergeCell ref="Y1299:Y1300"/>
    <mergeCell ref="X1299:X1300"/>
    <mergeCell ref="W1299:W1300"/>
    <mergeCell ref="V1299:V1300"/>
    <mergeCell ref="U1299:U1300"/>
    <mergeCell ref="T1299:T1300"/>
    <mergeCell ref="S1299:S1300"/>
    <mergeCell ref="R1299:R1300"/>
    <mergeCell ref="Q1299:Q1300"/>
    <mergeCell ref="F1299:F1300"/>
    <mergeCell ref="B1299:B1300"/>
    <mergeCell ref="AE1297:AE1298"/>
    <mergeCell ref="AD1297:AD1298"/>
    <mergeCell ref="AC1297:AC1298"/>
    <mergeCell ref="AB1297:AB1298"/>
    <mergeCell ref="AA1297:AA1298"/>
    <mergeCell ref="Z1297:Z1298"/>
    <mergeCell ref="Y1297:Y1298"/>
    <mergeCell ref="X1297:X1298"/>
    <mergeCell ref="W1297:W1298"/>
    <mergeCell ref="V1297:V1298"/>
    <mergeCell ref="U1297:U1298"/>
    <mergeCell ref="T1297:T1298"/>
    <mergeCell ref="S1297:S1298"/>
    <mergeCell ref="R1297:R1298"/>
    <mergeCell ref="Q1297:Q1298"/>
    <mergeCell ref="F1297:F1298"/>
    <mergeCell ref="C1297:C1298"/>
    <mergeCell ref="B1297:B1298"/>
    <mergeCell ref="B1296:D1296"/>
    <mergeCell ref="AC1294:AC1295"/>
    <mergeCell ref="AB1294:AB1295"/>
    <mergeCell ref="W1294:W1295"/>
    <mergeCell ref="T1294:T1295"/>
    <mergeCell ref="AE1294:AE1295"/>
    <mergeCell ref="AD1294:AD1295"/>
    <mergeCell ref="AA1294:AA1295"/>
    <mergeCell ref="Z1294:Z1295"/>
    <mergeCell ref="Y1294:Y1295"/>
    <mergeCell ref="X1294:X1295"/>
    <mergeCell ref="V1294:V1295"/>
    <mergeCell ref="U1294:U1295"/>
    <mergeCell ref="S1294:S1295"/>
    <mergeCell ref="R1294:R1295"/>
    <mergeCell ref="Q1294:Q1295"/>
    <mergeCell ref="F1294:F1295"/>
    <mergeCell ref="C1294:C1295"/>
    <mergeCell ref="B1294:B1295"/>
    <mergeCell ref="AC1292:AC1293"/>
    <mergeCell ref="AB1292:AB1293"/>
    <mergeCell ref="AE1292:AE1293"/>
    <mergeCell ref="AD1292:AD1293"/>
    <mergeCell ref="AA1292:AA1293"/>
    <mergeCell ref="Z1292:Z1293"/>
    <mergeCell ref="Y1292:Y1293"/>
    <mergeCell ref="X1292:X1293"/>
    <mergeCell ref="W1292:W1293"/>
    <mergeCell ref="V1292:V1293"/>
    <mergeCell ref="U1292:U1293"/>
    <mergeCell ref="T1292:T1293"/>
    <mergeCell ref="S1292:S1293"/>
    <mergeCell ref="R1292:R1293"/>
    <mergeCell ref="Q1292:Q1293"/>
    <mergeCell ref="F1292:F1293"/>
    <mergeCell ref="C1292:C1293"/>
    <mergeCell ref="B1292:B1293"/>
    <mergeCell ref="AC1290:AC1291"/>
    <mergeCell ref="AB1290:AB1291"/>
    <mergeCell ref="AE1290:AE1291"/>
    <mergeCell ref="AD1290:AD1291"/>
    <mergeCell ref="AA1290:AA1291"/>
    <mergeCell ref="Z1290:Z1291"/>
    <mergeCell ref="Y1290:Y1291"/>
    <mergeCell ref="X1290:X1291"/>
    <mergeCell ref="W1290:W1291"/>
    <mergeCell ref="V1290:V1291"/>
    <mergeCell ref="U1290:U1291"/>
    <mergeCell ref="T1290:T1291"/>
    <mergeCell ref="S1290:S1291"/>
    <mergeCell ref="R1290:R1291"/>
    <mergeCell ref="Q1290:Q1291"/>
    <mergeCell ref="F1290:F1291"/>
    <mergeCell ref="C1290:C1291"/>
    <mergeCell ref="B1290:B1291"/>
    <mergeCell ref="AC1288:AC1289"/>
    <mergeCell ref="AB1288:AB1289"/>
    <mergeCell ref="AE1288:AE1289"/>
    <mergeCell ref="AD1288:AD1289"/>
    <mergeCell ref="AA1288:AA1289"/>
    <mergeCell ref="Z1288:Z1289"/>
    <mergeCell ref="Y1288:Y1289"/>
    <mergeCell ref="X1288:X1289"/>
    <mergeCell ref="W1288:W1289"/>
    <mergeCell ref="V1288:V1289"/>
    <mergeCell ref="U1288:U1289"/>
    <mergeCell ref="T1288:T1289"/>
    <mergeCell ref="S1288:S1289"/>
    <mergeCell ref="R1288:R1289"/>
    <mergeCell ref="Q1288:Q1289"/>
    <mergeCell ref="F1288:F1289"/>
    <mergeCell ref="C1288:C1289"/>
    <mergeCell ref="B1288:B1289"/>
    <mergeCell ref="AE1286:AE1287"/>
    <mergeCell ref="AD1286:AD1287"/>
    <mergeCell ref="AC1286:AC1287"/>
    <mergeCell ref="AB1286:AB1287"/>
    <mergeCell ref="AA1286:AA1287"/>
    <mergeCell ref="Z1286:Z1287"/>
    <mergeCell ref="Y1286:Y1287"/>
    <mergeCell ref="X1286:X1287"/>
    <mergeCell ref="W1286:W1287"/>
    <mergeCell ref="V1286:V1287"/>
    <mergeCell ref="U1286:U1287"/>
    <mergeCell ref="T1286:T1287"/>
    <mergeCell ref="S1286:S1287"/>
    <mergeCell ref="R1286:R1287"/>
    <mergeCell ref="Q1286:Q1287"/>
    <mergeCell ref="F1286:F1287"/>
    <mergeCell ref="C1286:C1287"/>
    <mergeCell ref="B1286:B1287"/>
    <mergeCell ref="A1286:A1330"/>
    <mergeCell ref="C1281:C1282"/>
    <mergeCell ref="C1279:C1280"/>
    <mergeCell ref="C1277:C1278"/>
    <mergeCell ref="C1275:C1276"/>
    <mergeCell ref="C1270:C1271"/>
    <mergeCell ref="C1268:C1269"/>
    <mergeCell ref="C1266:C1267"/>
    <mergeCell ref="C1264:C1265"/>
    <mergeCell ref="C1259:C1260"/>
    <mergeCell ref="C1257:C1258"/>
    <mergeCell ref="C1255:C1256"/>
    <mergeCell ref="C1253:C1254"/>
    <mergeCell ref="B1284:D1284"/>
    <mergeCell ref="B1283:D1283"/>
    <mergeCell ref="AE1281:AE1282"/>
    <mergeCell ref="AD1281:AD1282"/>
    <mergeCell ref="AC1281:AC1282"/>
    <mergeCell ref="AB1281:AB1282"/>
    <mergeCell ref="AA1281:AA1282"/>
    <mergeCell ref="Z1281:Z1282"/>
    <mergeCell ref="Y1281:Y1282"/>
    <mergeCell ref="X1281:X1282"/>
    <mergeCell ref="W1281:W1282"/>
    <mergeCell ref="V1281:V1282"/>
    <mergeCell ref="U1281:U1282"/>
    <mergeCell ref="T1281:T1282"/>
    <mergeCell ref="S1281:S1282"/>
    <mergeCell ref="R1281:R1282"/>
    <mergeCell ref="Q1281:Q1282"/>
    <mergeCell ref="F1281:F1282"/>
    <mergeCell ref="B1281:B1282"/>
    <mergeCell ref="AE1279:AE1280"/>
    <mergeCell ref="AD1279:AD1280"/>
    <mergeCell ref="AC1279:AC1280"/>
    <mergeCell ref="AB1279:AB1280"/>
    <mergeCell ref="AA1279:AA1280"/>
    <mergeCell ref="Z1279:Z1280"/>
    <mergeCell ref="Y1279:Y1280"/>
    <mergeCell ref="X1279:X1280"/>
    <mergeCell ref="W1279:W1280"/>
    <mergeCell ref="V1279:V1280"/>
    <mergeCell ref="U1279:U1280"/>
    <mergeCell ref="T1279:T1280"/>
    <mergeCell ref="S1279:S1280"/>
    <mergeCell ref="R1279:R1280"/>
    <mergeCell ref="Q1279:Q1280"/>
    <mergeCell ref="F1279:F1280"/>
    <mergeCell ref="B1279:B1280"/>
    <mergeCell ref="AE1277:AE1278"/>
    <mergeCell ref="AD1277:AD1278"/>
    <mergeCell ref="AC1277:AC1278"/>
    <mergeCell ref="AB1277:AB1278"/>
    <mergeCell ref="AA1277:AA1278"/>
    <mergeCell ref="Z1277:Z1278"/>
    <mergeCell ref="Y1277:Y1278"/>
    <mergeCell ref="X1277:X1278"/>
    <mergeCell ref="W1277:W1278"/>
    <mergeCell ref="V1277:V1278"/>
    <mergeCell ref="U1277:U1278"/>
    <mergeCell ref="T1277:T1278"/>
    <mergeCell ref="S1277:S1278"/>
    <mergeCell ref="R1277:R1278"/>
    <mergeCell ref="Q1277:Q1278"/>
    <mergeCell ref="F1277:F1278"/>
    <mergeCell ref="B1277:B1278"/>
    <mergeCell ref="AE1275:AE1276"/>
    <mergeCell ref="AD1275:AD1276"/>
    <mergeCell ref="AC1275:AC1276"/>
    <mergeCell ref="AB1275:AB1276"/>
    <mergeCell ref="AA1275:AA1276"/>
    <mergeCell ref="Z1275:Z1276"/>
    <mergeCell ref="Y1275:Y1276"/>
    <mergeCell ref="X1275:X1276"/>
    <mergeCell ref="W1275:W1276"/>
    <mergeCell ref="V1275:V1276"/>
    <mergeCell ref="U1275:U1276"/>
    <mergeCell ref="T1275:T1276"/>
    <mergeCell ref="S1275:S1276"/>
    <mergeCell ref="R1275:R1276"/>
    <mergeCell ref="Q1275:Q1276"/>
    <mergeCell ref="F1275:F1276"/>
    <mergeCell ref="B1275:B1276"/>
    <mergeCell ref="AE1273:AE1274"/>
    <mergeCell ref="AD1273:AD1274"/>
    <mergeCell ref="AC1273:AC1274"/>
    <mergeCell ref="AB1273:AB1274"/>
    <mergeCell ref="AA1273:AA1274"/>
    <mergeCell ref="Z1273:Z1274"/>
    <mergeCell ref="Y1273:Y1274"/>
    <mergeCell ref="X1273:X1274"/>
    <mergeCell ref="W1273:W1274"/>
    <mergeCell ref="V1273:V1274"/>
    <mergeCell ref="U1273:U1274"/>
    <mergeCell ref="T1273:T1274"/>
    <mergeCell ref="S1273:S1274"/>
    <mergeCell ref="R1273:R1274"/>
    <mergeCell ref="Q1273:Q1274"/>
    <mergeCell ref="F1273:F1274"/>
    <mergeCell ref="C1273:C1274"/>
    <mergeCell ref="B1273:B1274"/>
    <mergeCell ref="B1272:D1272"/>
    <mergeCell ref="AE1270:AE1271"/>
    <mergeCell ref="AD1270:AD1271"/>
    <mergeCell ref="AC1270:AC1271"/>
    <mergeCell ref="AB1270:AB1271"/>
    <mergeCell ref="AA1270:AA1271"/>
    <mergeCell ref="Z1270:Z1271"/>
    <mergeCell ref="Y1270:Y1271"/>
    <mergeCell ref="X1270:X1271"/>
    <mergeCell ref="W1270:W1271"/>
    <mergeCell ref="V1270:V1271"/>
    <mergeCell ref="U1270:U1271"/>
    <mergeCell ref="T1270:T1271"/>
    <mergeCell ref="S1270:S1271"/>
    <mergeCell ref="R1270:R1271"/>
    <mergeCell ref="Q1270:Q1271"/>
    <mergeCell ref="F1270:F1271"/>
    <mergeCell ref="B1270:B1271"/>
    <mergeCell ref="AE1268:AE1269"/>
    <mergeCell ref="AD1268:AD1269"/>
    <mergeCell ref="AC1268:AC1269"/>
    <mergeCell ref="AB1268:AB1269"/>
    <mergeCell ref="AA1268:AA1269"/>
    <mergeCell ref="Z1268:Z1269"/>
    <mergeCell ref="Y1268:Y1269"/>
    <mergeCell ref="X1268:X1269"/>
    <mergeCell ref="W1268:W1269"/>
    <mergeCell ref="V1268:V1269"/>
    <mergeCell ref="U1268:U1269"/>
    <mergeCell ref="T1268:T1269"/>
    <mergeCell ref="S1268:S1269"/>
    <mergeCell ref="R1268:R1269"/>
    <mergeCell ref="Q1268:Q1269"/>
    <mergeCell ref="F1268:F1269"/>
    <mergeCell ref="B1268:B1269"/>
    <mergeCell ref="AE1266:AE1267"/>
    <mergeCell ref="AD1266:AD1267"/>
    <mergeCell ref="AC1266:AC1267"/>
    <mergeCell ref="AB1266:AB1267"/>
    <mergeCell ref="AA1266:AA1267"/>
    <mergeCell ref="Z1266:Z1267"/>
    <mergeCell ref="Y1266:Y1267"/>
    <mergeCell ref="X1266:X1267"/>
    <mergeCell ref="W1266:W1267"/>
    <mergeCell ref="V1266:V1267"/>
    <mergeCell ref="U1266:U1267"/>
    <mergeCell ref="T1266:T1267"/>
    <mergeCell ref="S1266:S1267"/>
    <mergeCell ref="R1266:R1267"/>
    <mergeCell ref="Q1266:Q1267"/>
    <mergeCell ref="F1266:F1267"/>
    <mergeCell ref="B1266:B1267"/>
    <mergeCell ref="AE1264:AE1265"/>
    <mergeCell ref="AD1264:AD1265"/>
    <mergeCell ref="AC1264:AC1265"/>
    <mergeCell ref="AB1264:AB1265"/>
    <mergeCell ref="AA1264:AA1265"/>
    <mergeCell ref="Z1264:Z1265"/>
    <mergeCell ref="Y1264:Y1265"/>
    <mergeCell ref="X1264:X1265"/>
    <mergeCell ref="W1264:W1265"/>
    <mergeCell ref="V1264:V1265"/>
    <mergeCell ref="U1264:U1265"/>
    <mergeCell ref="T1264:T1265"/>
    <mergeCell ref="S1264:S1265"/>
    <mergeCell ref="R1264:R1265"/>
    <mergeCell ref="Q1264:Q1265"/>
    <mergeCell ref="F1264:F1265"/>
    <mergeCell ref="B1264:B1265"/>
    <mergeCell ref="AE1262:AE1263"/>
    <mergeCell ref="AD1262:AD1263"/>
    <mergeCell ref="AC1262:AC1263"/>
    <mergeCell ref="AB1262:AB1263"/>
    <mergeCell ref="AA1262:AA1263"/>
    <mergeCell ref="Z1262:Z1263"/>
    <mergeCell ref="Y1262:Y1263"/>
    <mergeCell ref="X1262:X1263"/>
    <mergeCell ref="W1262:W1263"/>
    <mergeCell ref="V1262:V1263"/>
    <mergeCell ref="U1262:U1263"/>
    <mergeCell ref="T1262:T1263"/>
    <mergeCell ref="S1262:S1263"/>
    <mergeCell ref="R1262:R1263"/>
    <mergeCell ref="Q1262:Q1263"/>
    <mergeCell ref="F1262:F1263"/>
    <mergeCell ref="C1262:C1263"/>
    <mergeCell ref="B1262:B1263"/>
    <mergeCell ref="B1261:D1261"/>
    <mergeCell ref="AE1259:AE1260"/>
    <mergeCell ref="AD1259:AD1260"/>
    <mergeCell ref="AC1259:AC1260"/>
    <mergeCell ref="AB1259:AB1260"/>
    <mergeCell ref="AA1259:AA1260"/>
    <mergeCell ref="Z1259:Z1260"/>
    <mergeCell ref="Y1259:Y1260"/>
    <mergeCell ref="X1259:X1260"/>
    <mergeCell ref="W1259:W1260"/>
    <mergeCell ref="V1259:V1260"/>
    <mergeCell ref="U1259:U1260"/>
    <mergeCell ref="T1259:T1260"/>
    <mergeCell ref="S1259:S1260"/>
    <mergeCell ref="R1259:R1260"/>
    <mergeCell ref="Q1259:Q1260"/>
    <mergeCell ref="F1259:F1260"/>
    <mergeCell ref="B1259:B1260"/>
    <mergeCell ref="AC1257:AC1258"/>
    <mergeCell ref="AB1257:AB1258"/>
    <mergeCell ref="AE1257:AE1258"/>
    <mergeCell ref="AD1257:AD1258"/>
    <mergeCell ref="AA1257:AA1258"/>
    <mergeCell ref="Z1257:Z1258"/>
    <mergeCell ref="Y1257:Y1258"/>
    <mergeCell ref="X1257:X1258"/>
    <mergeCell ref="W1257:W1258"/>
    <mergeCell ref="V1257:V1258"/>
    <mergeCell ref="U1257:U1258"/>
    <mergeCell ref="T1257:T1258"/>
    <mergeCell ref="S1257:S1258"/>
    <mergeCell ref="R1257:R1258"/>
    <mergeCell ref="Q1257:Q1258"/>
    <mergeCell ref="F1257:F1258"/>
    <mergeCell ref="B1257:B1258"/>
    <mergeCell ref="AC1255:AC1256"/>
    <mergeCell ref="AB1255:AB1256"/>
    <mergeCell ref="AE1255:AE1256"/>
    <mergeCell ref="AD1255:AD1256"/>
    <mergeCell ref="AA1255:AA1256"/>
    <mergeCell ref="Z1255:Z1256"/>
    <mergeCell ref="Y1255:Y1256"/>
    <mergeCell ref="X1255:X1256"/>
    <mergeCell ref="W1255:W1256"/>
    <mergeCell ref="V1255:V1256"/>
    <mergeCell ref="U1255:U1256"/>
    <mergeCell ref="T1255:T1256"/>
    <mergeCell ref="S1255:S1256"/>
    <mergeCell ref="R1255:R1256"/>
    <mergeCell ref="Q1255:Q1256"/>
    <mergeCell ref="F1255:F1256"/>
    <mergeCell ref="B1255:B1256"/>
    <mergeCell ref="AC1253:AC1254"/>
    <mergeCell ref="AB1253:AB1254"/>
    <mergeCell ref="AE1253:AE1254"/>
    <mergeCell ref="AD1253:AD1254"/>
    <mergeCell ref="AA1253:AA1254"/>
    <mergeCell ref="Z1253:Z1254"/>
    <mergeCell ref="Y1253:Y1254"/>
    <mergeCell ref="X1253:X1254"/>
    <mergeCell ref="W1253:W1254"/>
    <mergeCell ref="V1253:V1254"/>
    <mergeCell ref="U1253:U1254"/>
    <mergeCell ref="T1253:T1254"/>
    <mergeCell ref="S1253:S1254"/>
    <mergeCell ref="R1253:R1254"/>
    <mergeCell ref="Q1253:Q1254"/>
    <mergeCell ref="F1253:F1254"/>
    <mergeCell ref="B1253:B1254"/>
    <mergeCell ref="AE1251:AE1252"/>
    <mergeCell ref="AD1251:AD1252"/>
    <mergeCell ref="AC1251:AC1252"/>
    <mergeCell ref="AB1251:AB1252"/>
    <mergeCell ref="AA1251:AA1252"/>
    <mergeCell ref="Z1251:Z1252"/>
    <mergeCell ref="Y1251:Y1252"/>
    <mergeCell ref="X1251:X1252"/>
    <mergeCell ref="W1251:W1252"/>
    <mergeCell ref="V1251:V1252"/>
    <mergeCell ref="U1251:U1252"/>
    <mergeCell ref="T1251:T1252"/>
    <mergeCell ref="S1251:S1252"/>
    <mergeCell ref="R1251:R1252"/>
    <mergeCell ref="Q1251:Q1252"/>
    <mergeCell ref="F1251:F1252"/>
    <mergeCell ref="C1251:C1252"/>
    <mergeCell ref="B1251:B1252"/>
    <mergeCell ref="B1250:D1250"/>
    <mergeCell ref="AC1248:AC1249"/>
    <mergeCell ref="AB1248:AB1249"/>
    <mergeCell ref="W1248:W1249"/>
    <mergeCell ref="T1248:T1249"/>
    <mergeCell ref="AE1248:AE1249"/>
    <mergeCell ref="AD1248:AD1249"/>
    <mergeCell ref="AA1248:AA1249"/>
    <mergeCell ref="Z1248:Z1249"/>
    <mergeCell ref="Y1248:Y1249"/>
    <mergeCell ref="X1248:X1249"/>
    <mergeCell ref="V1248:V1249"/>
    <mergeCell ref="U1248:U1249"/>
    <mergeCell ref="S1248:S1249"/>
    <mergeCell ref="R1248:R1249"/>
    <mergeCell ref="Q1248:Q1249"/>
    <mergeCell ref="F1248:F1249"/>
    <mergeCell ref="C1248:C1249"/>
    <mergeCell ref="B1248:B1249"/>
    <mergeCell ref="AC1246:AC1247"/>
    <mergeCell ref="AB1246:AB1247"/>
    <mergeCell ref="AE1246:AE1247"/>
    <mergeCell ref="AD1246:AD1247"/>
    <mergeCell ref="AA1246:AA1247"/>
    <mergeCell ref="Z1246:Z1247"/>
    <mergeCell ref="Y1246:Y1247"/>
    <mergeCell ref="X1246:X1247"/>
    <mergeCell ref="W1246:W1247"/>
    <mergeCell ref="V1246:V1247"/>
    <mergeCell ref="U1246:U1247"/>
    <mergeCell ref="T1246:T1247"/>
    <mergeCell ref="S1246:S1247"/>
    <mergeCell ref="R1246:R1247"/>
    <mergeCell ref="Q1246:Q1247"/>
    <mergeCell ref="F1246:F1247"/>
    <mergeCell ref="C1246:C1247"/>
    <mergeCell ref="B1246:B1247"/>
    <mergeCell ref="AC1244:AC1245"/>
    <mergeCell ref="AB1244:AB1245"/>
    <mergeCell ref="AE1244:AE1245"/>
    <mergeCell ref="AD1244:AD1245"/>
    <mergeCell ref="AA1244:AA1245"/>
    <mergeCell ref="Z1244:Z1245"/>
    <mergeCell ref="Y1244:Y1245"/>
    <mergeCell ref="X1244:X1245"/>
    <mergeCell ref="W1244:W1245"/>
    <mergeCell ref="V1244:V1245"/>
    <mergeCell ref="U1244:U1245"/>
    <mergeCell ref="T1244:T1245"/>
    <mergeCell ref="S1244:S1245"/>
    <mergeCell ref="R1244:R1245"/>
    <mergeCell ref="Q1244:Q1245"/>
    <mergeCell ref="F1244:F1245"/>
    <mergeCell ref="C1244:C1245"/>
    <mergeCell ref="B1244:B1245"/>
    <mergeCell ref="AC1242:AC1243"/>
    <mergeCell ref="AB1242:AB1243"/>
    <mergeCell ref="AE1242:AE1243"/>
    <mergeCell ref="AD1242:AD1243"/>
    <mergeCell ref="AA1242:AA1243"/>
    <mergeCell ref="Z1242:Z1243"/>
    <mergeCell ref="Y1242:Y1243"/>
    <mergeCell ref="X1242:X1243"/>
    <mergeCell ref="W1242:W1243"/>
    <mergeCell ref="V1242:V1243"/>
    <mergeCell ref="U1242:U1243"/>
    <mergeCell ref="T1242:T1243"/>
    <mergeCell ref="S1242:S1243"/>
    <mergeCell ref="R1242:R1243"/>
    <mergeCell ref="Q1242:Q1243"/>
    <mergeCell ref="F1242:F1243"/>
    <mergeCell ref="C1242:C1243"/>
    <mergeCell ref="B1242:B1243"/>
    <mergeCell ref="AE1240:AE1241"/>
    <mergeCell ref="AD1240:AD1241"/>
    <mergeCell ref="AC1240:AC1241"/>
    <mergeCell ref="AB1240:AB1241"/>
    <mergeCell ref="AA1240:AA1241"/>
    <mergeCell ref="Z1240:Z1241"/>
    <mergeCell ref="Y1240:Y1241"/>
    <mergeCell ref="X1240:X1241"/>
    <mergeCell ref="W1240:W1241"/>
    <mergeCell ref="V1240:V1241"/>
    <mergeCell ref="U1240:U1241"/>
    <mergeCell ref="T1240:T1241"/>
    <mergeCell ref="S1240:S1241"/>
    <mergeCell ref="R1240:R1241"/>
    <mergeCell ref="Q1240:Q1241"/>
    <mergeCell ref="F1240:F1241"/>
    <mergeCell ref="C1240:C1241"/>
    <mergeCell ref="B1240:B1241"/>
    <mergeCell ref="A1240:A1284"/>
    <mergeCell ref="AA659:AA660"/>
    <mergeCell ref="F659:F660"/>
    <mergeCell ref="Q659:Q660"/>
    <mergeCell ref="S659:S660"/>
    <mergeCell ref="U659:U660"/>
    <mergeCell ref="V659:V660"/>
    <mergeCell ref="X659:X660"/>
    <mergeCell ref="Y659:Y660"/>
    <mergeCell ref="Z659:Z660"/>
    <mergeCell ref="AD659:AD660"/>
    <mergeCell ref="AE659:AE660"/>
    <mergeCell ref="B679:B680"/>
    <mergeCell ref="B677:B678"/>
    <mergeCell ref="B675:B676"/>
    <mergeCell ref="B672:B673"/>
    <mergeCell ref="B670:B671"/>
    <mergeCell ref="B668:B669"/>
    <mergeCell ref="B666:B667"/>
    <mergeCell ref="B664:B665"/>
    <mergeCell ref="B683:B684"/>
    <mergeCell ref="B681:B682"/>
    <mergeCell ref="B661:B662"/>
    <mergeCell ref="B659:B660"/>
    <mergeCell ref="C677:C678"/>
    <mergeCell ref="C659:C660"/>
    <mergeCell ref="A644:A686"/>
    <mergeCell ref="AE679:AE680"/>
    <mergeCell ref="AD679:AD680"/>
    <mergeCell ref="AC679:AC680"/>
    <mergeCell ref="AB679:AB680"/>
    <mergeCell ref="AA679:AA680"/>
    <mergeCell ref="Z679:Z680"/>
    <mergeCell ref="Y679:Y680"/>
    <mergeCell ref="X679:X680"/>
    <mergeCell ref="W679:W680"/>
    <mergeCell ref="V679:V680"/>
    <mergeCell ref="U679:U680"/>
    <mergeCell ref="T679:T680"/>
    <mergeCell ref="S679:S680"/>
    <mergeCell ref="R679:R680"/>
    <mergeCell ref="Q679:Q680"/>
    <mergeCell ref="F679:F680"/>
    <mergeCell ref="C679:C680"/>
    <mergeCell ref="F681:F682"/>
    <mergeCell ref="Q681:Q682"/>
    <mergeCell ref="R681:R682"/>
    <mergeCell ref="S681:S682"/>
    <mergeCell ref="T681:T682"/>
    <mergeCell ref="U681:U682"/>
    <mergeCell ref="V681:V682"/>
    <mergeCell ref="W681:W682"/>
    <mergeCell ref="X681:X682"/>
    <mergeCell ref="Y681:Y682"/>
    <mergeCell ref="Z681:Z682"/>
    <mergeCell ref="AA681:AA682"/>
    <mergeCell ref="AB681:AB682"/>
    <mergeCell ref="AC681:AC682"/>
    <mergeCell ref="AD681:AD682"/>
    <mergeCell ref="AE681:AE682"/>
    <mergeCell ref="C681:C682"/>
    <mergeCell ref="F683:F684"/>
    <mergeCell ref="Q683:Q684"/>
    <mergeCell ref="R683:R684"/>
    <mergeCell ref="S683:S684"/>
    <mergeCell ref="T683:T684"/>
    <mergeCell ref="U683:U684"/>
    <mergeCell ref="V683:V684"/>
    <mergeCell ref="W683:W684"/>
    <mergeCell ref="X683:X684"/>
    <mergeCell ref="Y683:Y684"/>
    <mergeCell ref="Z683:Z684"/>
    <mergeCell ref="AA683:AA684"/>
    <mergeCell ref="AB683:AB684"/>
    <mergeCell ref="AC683:AC684"/>
    <mergeCell ref="AD683:AD684"/>
    <mergeCell ref="AE683:AE684"/>
    <mergeCell ref="C683:C684"/>
    <mergeCell ref="B685:D685"/>
    <mergeCell ref="B686:D686"/>
    <mergeCell ref="F675:F676"/>
    <mergeCell ref="Q675:Q676"/>
    <mergeCell ref="R675:R676"/>
    <mergeCell ref="S675:S676"/>
    <mergeCell ref="T675:T676"/>
    <mergeCell ref="U675:U676"/>
    <mergeCell ref="V675:V676"/>
    <mergeCell ref="W675:W676"/>
    <mergeCell ref="X675:X676"/>
    <mergeCell ref="Y675:Y676"/>
    <mergeCell ref="Z675:Z676"/>
    <mergeCell ref="AA675:AA676"/>
    <mergeCell ref="AB675:AB676"/>
    <mergeCell ref="AC675:AC676"/>
    <mergeCell ref="AD675:AD676"/>
    <mergeCell ref="AE675:AE676"/>
    <mergeCell ref="C675:C676"/>
    <mergeCell ref="B674:D674"/>
    <mergeCell ref="F672:F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B673"/>
    <mergeCell ref="AC672:AC673"/>
    <mergeCell ref="AD672:AD673"/>
    <mergeCell ref="AE672:AE673"/>
    <mergeCell ref="F670:F671"/>
    <mergeCell ref="Q670:Q671"/>
    <mergeCell ref="R670:R671"/>
    <mergeCell ref="S670:S671"/>
    <mergeCell ref="T670:T671"/>
    <mergeCell ref="U670:U671"/>
    <mergeCell ref="V670:V671"/>
    <mergeCell ref="W670:W671"/>
    <mergeCell ref="X670:X671"/>
    <mergeCell ref="Y670:Y671"/>
    <mergeCell ref="Z670:Z671"/>
    <mergeCell ref="AA670:AA671"/>
    <mergeCell ref="AB670:AB671"/>
    <mergeCell ref="AC670:AC671"/>
    <mergeCell ref="AD670:AD671"/>
    <mergeCell ref="AE670:AE671"/>
    <mergeCell ref="AE661:AE662"/>
    <mergeCell ref="AD661:AD662"/>
    <mergeCell ref="AA661:AA662"/>
    <mergeCell ref="Z661:Z662"/>
    <mergeCell ref="Y661:Y662"/>
    <mergeCell ref="X661:X662"/>
    <mergeCell ref="W661:W662"/>
    <mergeCell ref="V661:V662"/>
    <mergeCell ref="U661:U662"/>
    <mergeCell ref="T661:T662"/>
    <mergeCell ref="S661:S662"/>
    <mergeCell ref="R661:R662"/>
    <mergeCell ref="Q661:Q662"/>
    <mergeCell ref="F661:F662"/>
    <mergeCell ref="B663:D663"/>
    <mergeCell ref="C664:C665"/>
    <mergeCell ref="AE664:AE665"/>
    <mergeCell ref="AD664:AD665"/>
    <mergeCell ref="AC664:AC665"/>
    <mergeCell ref="AB664:AB665"/>
    <mergeCell ref="AA664:AA665"/>
    <mergeCell ref="Z664:Z665"/>
    <mergeCell ref="Y664:Y665"/>
    <mergeCell ref="X664:X665"/>
    <mergeCell ref="W664:W665"/>
    <mergeCell ref="V664:V665"/>
    <mergeCell ref="U664:U665"/>
    <mergeCell ref="T664:T665"/>
    <mergeCell ref="S664:S665"/>
    <mergeCell ref="R664:R665"/>
    <mergeCell ref="Q664:Q665"/>
    <mergeCell ref="F664:F665"/>
    <mergeCell ref="AE666:AE667"/>
    <mergeCell ref="AD666:AD667"/>
    <mergeCell ref="AC666:AC667"/>
    <mergeCell ref="AB666:AB667"/>
    <mergeCell ref="AA666:AA667"/>
    <mergeCell ref="Z666:Z667"/>
    <mergeCell ref="Y666:Y667"/>
    <mergeCell ref="X666:X667"/>
    <mergeCell ref="W666:W667"/>
    <mergeCell ref="V666:V667"/>
    <mergeCell ref="U666:U667"/>
    <mergeCell ref="T666:T667"/>
    <mergeCell ref="S666:S667"/>
    <mergeCell ref="R666:R667"/>
    <mergeCell ref="Q666:Q667"/>
    <mergeCell ref="F666:F667"/>
    <mergeCell ref="C661:C662"/>
    <mergeCell ref="C657:C658"/>
    <mergeCell ref="C655:C656"/>
    <mergeCell ref="C653:C654"/>
    <mergeCell ref="B657:B658"/>
    <mergeCell ref="B655:B656"/>
    <mergeCell ref="B653:B654"/>
    <mergeCell ref="B650:B651"/>
    <mergeCell ref="B648:B649"/>
    <mergeCell ref="B646:B647"/>
    <mergeCell ref="B644:B645"/>
    <mergeCell ref="T646:T647"/>
    <mergeCell ref="W646:W647"/>
    <mergeCell ref="AC646:AC647"/>
    <mergeCell ref="AB646:AB647"/>
    <mergeCell ref="AC657:AC658"/>
    <mergeCell ref="AB657:AB658"/>
    <mergeCell ref="AA657:AA658"/>
    <mergeCell ref="F657:F658"/>
    <mergeCell ref="Q657:Q658"/>
    <mergeCell ref="R657:R658"/>
    <mergeCell ref="S657:S658"/>
    <mergeCell ref="T657:T658"/>
    <mergeCell ref="U657:U658"/>
    <mergeCell ref="V657:V658"/>
    <mergeCell ref="W657:W658"/>
    <mergeCell ref="X657:X658"/>
    <mergeCell ref="Y657:Y658"/>
    <mergeCell ref="Z657:Z658"/>
    <mergeCell ref="AD657:AD658"/>
    <mergeCell ref="AE657:AE658"/>
    <mergeCell ref="F655:F656"/>
    <mergeCell ref="Q655:Q656"/>
    <mergeCell ref="R655:R656"/>
    <mergeCell ref="S655:S656"/>
    <mergeCell ref="T655:T656"/>
    <mergeCell ref="U655:U656"/>
    <mergeCell ref="V655:V656"/>
    <mergeCell ref="W655:W656"/>
    <mergeCell ref="X655:X656"/>
    <mergeCell ref="Y655:Y656"/>
    <mergeCell ref="Z655:Z656"/>
    <mergeCell ref="AA655:AA656"/>
    <mergeCell ref="AD655:AD656"/>
    <mergeCell ref="AE655:AE656"/>
    <mergeCell ref="AB653:AB654"/>
    <mergeCell ref="AC653:AC654"/>
    <mergeCell ref="F653:F654"/>
    <mergeCell ref="Q653:Q654"/>
    <mergeCell ref="R653:R654"/>
    <mergeCell ref="S653:S654"/>
    <mergeCell ref="T653:T654"/>
    <mergeCell ref="U653:U654"/>
    <mergeCell ref="V653:V654"/>
    <mergeCell ref="W653:W654"/>
    <mergeCell ref="X653:X654"/>
    <mergeCell ref="Y653:Y654"/>
    <mergeCell ref="Z653:Z654"/>
    <mergeCell ref="AA653:AA654"/>
    <mergeCell ref="AD653:AD654"/>
    <mergeCell ref="AE653:AE654"/>
    <mergeCell ref="B652:D652"/>
    <mergeCell ref="AB650:AB651"/>
    <mergeCell ref="AC650:AC651"/>
    <mergeCell ref="C650:C651"/>
    <mergeCell ref="F650:F651"/>
    <mergeCell ref="Q650:Q651"/>
    <mergeCell ref="R650:R651"/>
    <mergeCell ref="S650:S651"/>
    <mergeCell ref="T650:T651"/>
    <mergeCell ref="U650:U651"/>
    <mergeCell ref="V650:V651"/>
    <mergeCell ref="W650:W651"/>
    <mergeCell ref="X650:X651"/>
    <mergeCell ref="Y650:Y651"/>
    <mergeCell ref="Z650:Z651"/>
    <mergeCell ref="AA650:AA651"/>
    <mergeCell ref="AD650:AD651"/>
    <mergeCell ref="AE650:AE651"/>
    <mergeCell ref="C648:C649"/>
    <mergeCell ref="F648:F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B649"/>
    <mergeCell ref="AC648:AC649"/>
    <mergeCell ref="AD648:AD649"/>
    <mergeCell ref="AE648:AE649"/>
    <mergeCell ref="C646:C647"/>
    <mergeCell ref="F646:F647"/>
    <mergeCell ref="Q646:Q647"/>
    <mergeCell ref="R646:R647"/>
    <mergeCell ref="S646:S647"/>
    <mergeCell ref="U646:U647"/>
    <mergeCell ref="V646:V647"/>
    <mergeCell ref="X646:X647"/>
    <mergeCell ref="Y646:Y647"/>
    <mergeCell ref="Z646:Z647"/>
    <mergeCell ref="AA646:AA647"/>
    <mergeCell ref="AD646:AD647"/>
    <mergeCell ref="AE646:AE647"/>
    <mergeCell ref="F644:F645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Y644:Y645"/>
    <mergeCell ref="Z644:Z645"/>
    <mergeCell ref="AA644:AA645"/>
    <mergeCell ref="AB644:AB645"/>
    <mergeCell ref="AC644:AC645"/>
    <mergeCell ref="AD644:AD645"/>
    <mergeCell ref="AE644:AE645"/>
    <mergeCell ref="C644:C645"/>
    <mergeCell ref="AC615:AC616"/>
    <mergeCell ref="AB615:AB616"/>
    <mergeCell ref="AA615:AA616"/>
    <mergeCell ref="AC613:AC614"/>
    <mergeCell ref="AB613:AB614"/>
    <mergeCell ref="AB611:AB612"/>
    <mergeCell ref="AC611:AC612"/>
    <mergeCell ref="AB609:AB610"/>
    <mergeCell ref="AC609:AC610"/>
    <mergeCell ref="AC604:AC605"/>
    <mergeCell ref="AB604:AB605"/>
    <mergeCell ref="W604:W605"/>
    <mergeCell ref="T604:T605"/>
    <mergeCell ref="B642:D642"/>
    <mergeCell ref="B641:D641"/>
    <mergeCell ref="C639:C640"/>
    <mergeCell ref="AE639:AE640"/>
    <mergeCell ref="AD639:AD640"/>
    <mergeCell ref="AC639:AC640"/>
    <mergeCell ref="AB639:AB640"/>
    <mergeCell ref="AA639:AA640"/>
    <mergeCell ref="Z639:Z640"/>
    <mergeCell ref="Y639:Y640"/>
    <mergeCell ref="X639:X640"/>
    <mergeCell ref="W639:W640"/>
    <mergeCell ref="V639:V640"/>
    <mergeCell ref="U639:U640"/>
    <mergeCell ref="T639:T640"/>
    <mergeCell ref="S639:S640"/>
    <mergeCell ref="R639:R640"/>
    <mergeCell ref="Q639:Q640"/>
    <mergeCell ref="F639:F640"/>
    <mergeCell ref="B639:B640"/>
    <mergeCell ref="C637:C638"/>
    <mergeCell ref="B637:B638"/>
    <mergeCell ref="AE637:AE638"/>
    <mergeCell ref="AD637:AD638"/>
    <mergeCell ref="AC637:AC638"/>
    <mergeCell ref="AB637:AB638"/>
    <mergeCell ref="AA637:AA638"/>
    <mergeCell ref="Z637:Z638"/>
    <mergeCell ref="Y637:Y638"/>
    <mergeCell ref="X637:X638"/>
    <mergeCell ref="W637:W638"/>
    <mergeCell ref="V637:V638"/>
    <mergeCell ref="U637:U638"/>
    <mergeCell ref="T637:T638"/>
    <mergeCell ref="S637:S638"/>
    <mergeCell ref="R637:R638"/>
    <mergeCell ref="Q637:Q638"/>
    <mergeCell ref="F637:F638"/>
    <mergeCell ref="C635:C636"/>
    <mergeCell ref="B635:B636"/>
    <mergeCell ref="AE635:AE636"/>
    <mergeCell ref="AD635:AD636"/>
    <mergeCell ref="AC635:AC636"/>
    <mergeCell ref="AB635:AB636"/>
    <mergeCell ref="AA635:AA636"/>
    <mergeCell ref="Z635:Z636"/>
    <mergeCell ref="Y635:Y636"/>
    <mergeCell ref="X635:X636"/>
    <mergeCell ref="W635:W636"/>
    <mergeCell ref="V635:V636"/>
    <mergeCell ref="U635:U636"/>
    <mergeCell ref="T635:T636"/>
    <mergeCell ref="S635:S636"/>
    <mergeCell ref="R635:R636"/>
    <mergeCell ref="Q635:Q636"/>
    <mergeCell ref="F635:F636"/>
    <mergeCell ref="C633:C634"/>
    <mergeCell ref="F633:F634"/>
    <mergeCell ref="Q633:Q634"/>
    <mergeCell ref="R633:R634"/>
    <mergeCell ref="S633:S634"/>
    <mergeCell ref="T633:T634"/>
    <mergeCell ref="U633:U634"/>
    <mergeCell ref="V633:V634"/>
    <mergeCell ref="W633:W634"/>
    <mergeCell ref="X633:X634"/>
    <mergeCell ref="Y633:Y634"/>
    <mergeCell ref="Z633:Z634"/>
    <mergeCell ref="AA633:AA634"/>
    <mergeCell ref="AB633:AB634"/>
    <mergeCell ref="AC633:AC634"/>
    <mergeCell ref="AD633:AD634"/>
    <mergeCell ref="AE633:AE634"/>
    <mergeCell ref="B633:B634"/>
    <mergeCell ref="B631:B632"/>
    <mergeCell ref="F631:F632"/>
    <mergeCell ref="Q631:Q632"/>
    <mergeCell ref="R631:R632"/>
    <mergeCell ref="S631:S632"/>
    <mergeCell ref="T631:T632"/>
    <mergeCell ref="U631:U632"/>
    <mergeCell ref="V631:V632"/>
    <mergeCell ref="W631:W632"/>
    <mergeCell ref="X631:X632"/>
    <mergeCell ref="Y631:Y632"/>
    <mergeCell ref="Z631:Z632"/>
    <mergeCell ref="AA631:AA632"/>
    <mergeCell ref="AB631:AB632"/>
    <mergeCell ref="AC631:AC632"/>
    <mergeCell ref="AD631:AD632"/>
    <mergeCell ref="AE631:AE632"/>
    <mergeCell ref="C631:C632"/>
    <mergeCell ref="B630:D630"/>
    <mergeCell ref="C628:C629"/>
    <mergeCell ref="B628:B629"/>
    <mergeCell ref="F628:F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B629"/>
    <mergeCell ref="AC628:AC629"/>
    <mergeCell ref="AD628:AD629"/>
    <mergeCell ref="AE628:AE629"/>
    <mergeCell ref="C626:C627"/>
    <mergeCell ref="B626:B627"/>
    <mergeCell ref="F626:F627"/>
    <mergeCell ref="Q626:Q627"/>
    <mergeCell ref="R626:R627"/>
    <mergeCell ref="S626:S627"/>
    <mergeCell ref="T626:T627"/>
    <mergeCell ref="U626:U627"/>
    <mergeCell ref="V626:V627"/>
    <mergeCell ref="W626:W627"/>
    <mergeCell ref="X626:X627"/>
    <mergeCell ref="Y626:Y627"/>
    <mergeCell ref="Z626:Z627"/>
    <mergeCell ref="AA626:AA627"/>
    <mergeCell ref="AB626:AB627"/>
    <mergeCell ref="AC626:AC627"/>
    <mergeCell ref="AD626:AD627"/>
    <mergeCell ref="AE626:AE627"/>
    <mergeCell ref="C624:C625"/>
    <mergeCell ref="B624:B625"/>
    <mergeCell ref="F624:F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B625"/>
    <mergeCell ref="AC624:AC625"/>
    <mergeCell ref="AD624:AD625"/>
    <mergeCell ref="AE624:AE625"/>
    <mergeCell ref="C622:C623"/>
    <mergeCell ref="B622:B623"/>
    <mergeCell ref="F622:F62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B623"/>
    <mergeCell ref="AC622:AC623"/>
    <mergeCell ref="AD622:AD623"/>
    <mergeCell ref="AE622:AE623"/>
    <mergeCell ref="B620:B621"/>
    <mergeCell ref="F620:F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B621"/>
    <mergeCell ref="AC620:AC621"/>
    <mergeCell ref="AD620:AD621"/>
    <mergeCell ref="AE620:AE621"/>
    <mergeCell ref="C620:C621"/>
    <mergeCell ref="B619:D619"/>
    <mergeCell ref="C617:C618"/>
    <mergeCell ref="B617:B618"/>
    <mergeCell ref="F617:F618"/>
    <mergeCell ref="Q617:Q618"/>
    <mergeCell ref="R617:R618"/>
    <mergeCell ref="S617:S618"/>
    <mergeCell ref="T617:T618"/>
    <mergeCell ref="U617:U618"/>
    <mergeCell ref="V617:V618"/>
    <mergeCell ref="W617:W618"/>
    <mergeCell ref="X617:X618"/>
    <mergeCell ref="Y617:Y618"/>
    <mergeCell ref="Z617:Z618"/>
    <mergeCell ref="AA617:AA618"/>
    <mergeCell ref="AB617:AB618"/>
    <mergeCell ref="AC617:AC618"/>
    <mergeCell ref="AD617:AD618"/>
    <mergeCell ref="AE617:AE618"/>
    <mergeCell ref="C615:C616"/>
    <mergeCell ref="B615:B616"/>
    <mergeCell ref="F615:F616"/>
    <mergeCell ref="Q615:Q616"/>
    <mergeCell ref="R615:R616"/>
    <mergeCell ref="S615:S616"/>
    <mergeCell ref="T615:T616"/>
    <mergeCell ref="U615:U616"/>
    <mergeCell ref="V615:V616"/>
    <mergeCell ref="W615:W616"/>
    <mergeCell ref="X615:X616"/>
    <mergeCell ref="Y615:Y616"/>
    <mergeCell ref="Z615:Z616"/>
    <mergeCell ref="AD615:AD616"/>
    <mergeCell ref="AE615:AE616"/>
    <mergeCell ref="C613:C614"/>
    <mergeCell ref="B613:B614"/>
    <mergeCell ref="F613:F614"/>
    <mergeCell ref="Q613:Q614"/>
    <mergeCell ref="R613:R614"/>
    <mergeCell ref="S613:S614"/>
    <mergeCell ref="T613:T614"/>
    <mergeCell ref="U613:U614"/>
    <mergeCell ref="V613:V614"/>
    <mergeCell ref="W613:W614"/>
    <mergeCell ref="X613:X614"/>
    <mergeCell ref="Y613:Y614"/>
    <mergeCell ref="Z613:Z614"/>
    <mergeCell ref="AA613:AA614"/>
    <mergeCell ref="AD613:AD614"/>
    <mergeCell ref="AE613:AE614"/>
    <mergeCell ref="C611:C612"/>
    <mergeCell ref="B611:B612"/>
    <mergeCell ref="F611:F612"/>
    <mergeCell ref="Q611:Q612"/>
    <mergeCell ref="R611:R612"/>
    <mergeCell ref="S611:S612"/>
    <mergeCell ref="T611:T612"/>
    <mergeCell ref="U611:U612"/>
    <mergeCell ref="V611:V612"/>
    <mergeCell ref="W611:W612"/>
    <mergeCell ref="X611:X612"/>
    <mergeCell ref="Y611:Y612"/>
    <mergeCell ref="Z611:Z612"/>
    <mergeCell ref="AA611:AA612"/>
    <mergeCell ref="AD611:AD612"/>
    <mergeCell ref="AE611:AE612"/>
    <mergeCell ref="C609:C610"/>
    <mergeCell ref="B609:B610"/>
    <mergeCell ref="F609:F610"/>
    <mergeCell ref="Q609:Q610"/>
    <mergeCell ref="R609:R610"/>
    <mergeCell ref="S609:S610"/>
    <mergeCell ref="T609:T610"/>
    <mergeCell ref="U609:U610"/>
    <mergeCell ref="V609:V610"/>
    <mergeCell ref="W609:W610"/>
    <mergeCell ref="X609:X610"/>
    <mergeCell ref="Y609:Y610"/>
    <mergeCell ref="Z609:Z610"/>
    <mergeCell ref="AA609:AA610"/>
    <mergeCell ref="AD609:AD610"/>
    <mergeCell ref="AE609:AE610"/>
    <mergeCell ref="B608:D608"/>
    <mergeCell ref="AB606:AB607"/>
    <mergeCell ref="AC606:AC607"/>
    <mergeCell ref="C606:C607"/>
    <mergeCell ref="B606:B607"/>
    <mergeCell ref="F606:F607"/>
    <mergeCell ref="Q606:Q607"/>
    <mergeCell ref="R606:R607"/>
    <mergeCell ref="S606:S607"/>
    <mergeCell ref="T606:T607"/>
    <mergeCell ref="U606:U607"/>
    <mergeCell ref="V606:V607"/>
    <mergeCell ref="W606:W607"/>
    <mergeCell ref="X606:X607"/>
    <mergeCell ref="Y606:Y607"/>
    <mergeCell ref="Z606:Z607"/>
    <mergeCell ref="AA606:AA607"/>
    <mergeCell ref="AD606:AD607"/>
    <mergeCell ref="AE606:AE607"/>
    <mergeCell ref="C604:C605"/>
    <mergeCell ref="B604:B605"/>
    <mergeCell ref="F604:F605"/>
    <mergeCell ref="Q604:Q605"/>
    <mergeCell ref="R604:R605"/>
    <mergeCell ref="S604:S605"/>
    <mergeCell ref="U604:U605"/>
    <mergeCell ref="V604:V605"/>
    <mergeCell ref="X604:X605"/>
    <mergeCell ref="Y604:Y605"/>
    <mergeCell ref="Z604:Z605"/>
    <mergeCell ref="AA604:AA605"/>
    <mergeCell ref="AD604:AD605"/>
    <mergeCell ref="AE604:AE605"/>
    <mergeCell ref="C602:C603"/>
    <mergeCell ref="B602:B603"/>
    <mergeCell ref="F602:F603"/>
    <mergeCell ref="Q602:Q603"/>
    <mergeCell ref="R602:R603"/>
    <mergeCell ref="S602:S603"/>
    <mergeCell ref="T602:T603"/>
    <mergeCell ref="U602:U603"/>
    <mergeCell ref="V602:V603"/>
    <mergeCell ref="W602:W603"/>
    <mergeCell ref="X602:X603"/>
    <mergeCell ref="Y602:Y603"/>
    <mergeCell ref="Z602:Z603"/>
    <mergeCell ref="AA602:AA603"/>
    <mergeCell ref="AB602:AB603"/>
    <mergeCell ref="AC602:AC603"/>
    <mergeCell ref="AD602:AD603"/>
    <mergeCell ref="AE602:AE603"/>
    <mergeCell ref="C600:C601"/>
    <mergeCell ref="B600:B601"/>
    <mergeCell ref="F600:F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98:A642"/>
    <mergeCell ref="B598:B599"/>
    <mergeCell ref="F598:F599"/>
    <mergeCell ref="Q598:Q599"/>
    <mergeCell ref="R598:R599"/>
    <mergeCell ref="S598:S599"/>
    <mergeCell ref="T598:T599"/>
    <mergeCell ref="U598:U599"/>
    <mergeCell ref="V598:V599"/>
    <mergeCell ref="W598:W599"/>
    <mergeCell ref="X598:X599"/>
    <mergeCell ref="Y598:Y599"/>
    <mergeCell ref="Z598:Z599"/>
    <mergeCell ref="AA598:AA599"/>
    <mergeCell ref="AB598:AB599"/>
    <mergeCell ref="AC598:AC599"/>
    <mergeCell ref="AD598:AD599"/>
    <mergeCell ref="AE598:AE599"/>
    <mergeCell ref="C598:C599"/>
    <mergeCell ref="C593:C594"/>
    <mergeCell ref="C591:C592"/>
    <mergeCell ref="C589:C590"/>
    <mergeCell ref="C587:C588"/>
    <mergeCell ref="AB563:AB564"/>
    <mergeCell ref="AC563:AC564"/>
    <mergeCell ref="AB560:AB561"/>
    <mergeCell ref="AC560:AC561"/>
    <mergeCell ref="F587:F588"/>
    <mergeCell ref="Q587:Q588"/>
    <mergeCell ref="R587:R588"/>
    <mergeCell ref="S587:S588"/>
    <mergeCell ref="T587:T588"/>
    <mergeCell ref="U587:U588"/>
    <mergeCell ref="V587:V588"/>
    <mergeCell ref="W587:W588"/>
    <mergeCell ref="X587:X588"/>
    <mergeCell ref="Y587:Y588"/>
    <mergeCell ref="Z587:Z588"/>
    <mergeCell ref="AA587:AA588"/>
    <mergeCell ref="AB587:AB588"/>
    <mergeCell ref="AC587:AC588"/>
    <mergeCell ref="AD587:AD588"/>
    <mergeCell ref="AE587:AE588"/>
    <mergeCell ref="C582:C583"/>
    <mergeCell ref="C580:C581"/>
    <mergeCell ref="C578:C579"/>
    <mergeCell ref="C576:C577"/>
    <mergeCell ref="C571:C572"/>
    <mergeCell ref="C569:C570"/>
    <mergeCell ref="C567:C568"/>
    <mergeCell ref="C565:C566"/>
    <mergeCell ref="C563:C564"/>
    <mergeCell ref="C560:C561"/>
    <mergeCell ref="C558:C559"/>
    <mergeCell ref="C556:C557"/>
    <mergeCell ref="C554:C555"/>
    <mergeCell ref="B591:B592"/>
    <mergeCell ref="B589:B590"/>
    <mergeCell ref="B587:B588"/>
    <mergeCell ref="B596:D596"/>
    <mergeCell ref="B595:D595"/>
    <mergeCell ref="AE593:AE594"/>
    <mergeCell ref="AD593:AD594"/>
    <mergeCell ref="AC593:AC594"/>
    <mergeCell ref="AB593:AB594"/>
    <mergeCell ref="AA593:AA594"/>
    <mergeCell ref="Z593:Z594"/>
    <mergeCell ref="Y593:Y594"/>
    <mergeCell ref="X593:X594"/>
    <mergeCell ref="W593:W594"/>
    <mergeCell ref="V593:V594"/>
    <mergeCell ref="U593:U594"/>
    <mergeCell ref="T593:T594"/>
    <mergeCell ref="S593:S594"/>
    <mergeCell ref="R593:R594"/>
    <mergeCell ref="Q593:Q594"/>
    <mergeCell ref="F593:F594"/>
    <mergeCell ref="B593:B594"/>
    <mergeCell ref="AE591:AE592"/>
    <mergeCell ref="AD591:AD592"/>
    <mergeCell ref="AC591:AC592"/>
    <mergeCell ref="AB591:AB592"/>
    <mergeCell ref="AA591:AA592"/>
    <mergeCell ref="Z591:Z592"/>
    <mergeCell ref="Y591:Y592"/>
    <mergeCell ref="X591:X592"/>
    <mergeCell ref="W591:W592"/>
    <mergeCell ref="V591:V592"/>
    <mergeCell ref="U591:U592"/>
    <mergeCell ref="T591:T592"/>
    <mergeCell ref="S591:S592"/>
    <mergeCell ref="R591:R592"/>
    <mergeCell ref="Q591:Q592"/>
    <mergeCell ref="F591:F592"/>
    <mergeCell ref="AE589:AE590"/>
    <mergeCell ref="AD589:AD590"/>
    <mergeCell ref="AC589:AC590"/>
    <mergeCell ref="AB589:AB590"/>
    <mergeCell ref="AA589:AA590"/>
    <mergeCell ref="Z589:Z590"/>
    <mergeCell ref="Y589:Y590"/>
    <mergeCell ref="X589:X590"/>
    <mergeCell ref="W589:W590"/>
    <mergeCell ref="V589:V590"/>
    <mergeCell ref="U589:U590"/>
    <mergeCell ref="T589:T590"/>
    <mergeCell ref="S589:S590"/>
    <mergeCell ref="R589:R590"/>
    <mergeCell ref="Q589:Q590"/>
    <mergeCell ref="F589:F590"/>
    <mergeCell ref="A552:A596"/>
    <mergeCell ref="B503:D503"/>
    <mergeCell ref="B502:D502"/>
    <mergeCell ref="B500:B501"/>
    <mergeCell ref="F500:F501"/>
    <mergeCell ref="Q500:Q501"/>
    <mergeCell ref="R500:R501"/>
    <mergeCell ref="S500:S501"/>
    <mergeCell ref="T500:T501"/>
    <mergeCell ref="U500:U501"/>
    <mergeCell ref="V500:V501"/>
    <mergeCell ref="W500:W501"/>
    <mergeCell ref="X500:X501"/>
    <mergeCell ref="Y500:Y501"/>
    <mergeCell ref="Z500:Z501"/>
    <mergeCell ref="AA500:AA501"/>
    <mergeCell ref="AB500:AB501"/>
    <mergeCell ref="AC500:AC501"/>
    <mergeCell ref="AD500:AD501"/>
    <mergeCell ref="AE500:AE501"/>
    <mergeCell ref="AC498:AC499"/>
    <mergeCell ref="B498:B499"/>
    <mergeCell ref="F498:F499"/>
    <mergeCell ref="Q498:Q499"/>
    <mergeCell ref="R498:R499"/>
    <mergeCell ref="S498:S499"/>
    <mergeCell ref="T498:T499"/>
    <mergeCell ref="U498:U499"/>
    <mergeCell ref="V498:V499"/>
    <mergeCell ref="W498:W499"/>
    <mergeCell ref="X498:X499"/>
    <mergeCell ref="Y498:Y499"/>
    <mergeCell ref="Z498:Z499"/>
    <mergeCell ref="AA498:AA499"/>
    <mergeCell ref="AB498:AB499"/>
    <mergeCell ref="AD498:AD499"/>
    <mergeCell ref="AE498:AE499"/>
    <mergeCell ref="B496:B497"/>
    <mergeCell ref="F496:F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B497"/>
    <mergeCell ref="AC496:AC497"/>
    <mergeCell ref="AD496:AD497"/>
    <mergeCell ref="AE496:AE497"/>
    <mergeCell ref="B494:B495"/>
    <mergeCell ref="AA494:AA495"/>
    <mergeCell ref="Z494:Z495"/>
    <mergeCell ref="F494:F495"/>
    <mergeCell ref="Q494:Q495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AB494:AB495"/>
    <mergeCell ref="AC494:AC495"/>
    <mergeCell ref="AD494:AD495"/>
    <mergeCell ref="AE494:AE495"/>
    <mergeCell ref="B493:D493"/>
    <mergeCell ref="B491:B492"/>
    <mergeCell ref="F491:F492"/>
    <mergeCell ref="Q491:Q492"/>
    <mergeCell ref="R491:R492"/>
    <mergeCell ref="S491:S492"/>
    <mergeCell ref="T491:T492"/>
    <mergeCell ref="U491:U492"/>
    <mergeCell ref="V491:V492"/>
    <mergeCell ref="W491:W492"/>
    <mergeCell ref="X491:X492"/>
    <mergeCell ref="Y491:Y492"/>
    <mergeCell ref="Z491:Z492"/>
    <mergeCell ref="AA491:AA492"/>
    <mergeCell ref="AB491:AB492"/>
    <mergeCell ref="AC491:AC492"/>
    <mergeCell ref="AD491:AD492"/>
    <mergeCell ref="AE491:AE492"/>
    <mergeCell ref="B489:B490"/>
    <mergeCell ref="AE489:AE490"/>
    <mergeCell ref="AD489:AD490"/>
    <mergeCell ref="AC489:AC490"/>
    <mergeCell ref="AB489:AB490"/>
    <mergeCell ref="AA489:AA490"/>
    <mergeCell ref="Z489:Z490"/>
    <mergeCell ref="Y489:Y490"/>
    <mergeCell ref="X489:X490"/>
    <mergeCell ref="W489:W490"/>
    <mergeCell ref="V489:V490"/>
    <mergeCell ref="U489:U490"/>
    <mergeCell ref="T489:T490"/>
    <mergeCell ref="S489:S490"/>
    <mergeCell ref="R489:R490"/>
    <mergeCell ref="Q489:Q490"/>
    <mergeCell ref="F489:F490"/>
    <mergeCell ref="AE487:AE488"/>
    <mergeCell ref="AD487:AD488"/>
    <mergeCell ref="AC487:AC488"/>
    <mergeCell ref="AB487:AB488"/>
    <mergeCell ref="AA487:AA488"/>
    <mergeCell ref="Z487:Z488"/>
    <mergeCell ref="Y487:Y488"/>
    <mergeCell ref="X487:X488"/>
    <mergeCell ref="W487:W488"/>
    <mergeCell ref="V487:V488"/>
    <mergeCell ref="U487:U488"/>
    <mergeCell ref="T487:T488"/>
    <mergeCell ref="S487:S488"/>
    <mergeCell ref="R487:R488"/>
    <mergeCell ref="Q487:Q488"/>
    <mergeCell ref="F487:F488"/>
    <mergeCell ref="B487:B488"/>
    <mergeCell ref="AE485:AE486"/>
    <mergeCell ref="AD485:AD486"/>
    <mergeCell ref="AC485:AC486"/>
    <mergeCell ref="AB485:AB486"/>
    <mergeCell ref="AA485:AA486"/>
    <mergeCell ref="Z485:Z486"/>
    <mergeCell ref="Y485:Y486"/>
    <mergeCell ref="X485:X486"/>
    <mergeCell ref="W485:W486"/>
    <mergeCell ref="V485:V486"/>
    <mergeCell ref="U485:U486"/>
    <mergeCell ref="T485:T486"/>
    <mergeCell ref="S485:S486"/>
    <mergeCell ref="R485:R486"/>
    <mergeCell ref="Q485:Q486"/>
    <mergeCell ref="F485:F486"/>
    <mergeCell ref="B485:B486"/>
    <mergeCell ref="B484:D484"/>
    <mergeCell ref="AE482:AE483"/>
    <mergeCell ref="AD482:AD483"/>
    <mergeCell ref="AC482:AC483"/>
    <mergeCell ref="AB482:AB483"/>
    <mergeCell ref="AA482:AA483"/>
    <mergeCell ref="Z482:Z483"/>
    <mergeCell ref="Y482:Y483"/>
    <mergeCell ref="X482:X483"/>
    <mergeCell ref="W482:W483"/>
    <mergeCell ref="V482:V483"/>
    <mergeCell ref="U482:U483"/>
    <mergeCell ref="T482:T483"/>
    <mergeCell ref="S482:S483"/>
    <mergeCell ref="R482:R483"/>
    <mergeCell ref="Q482:Q483"/>
    <mergeCell ref="F482:F483"/>
    <mergeCell ref="B482:B483"/>
    <mergeCell ref="AE480:AE481"/>
    <mergeCell ref="AD480:AD481"/>
    <mergeCell ref="AC480:AC481"/>
    <mergeCell ref="AB480:AB481"/>
    <mergeCell ref="AA480:AA481"/>
    <mergeCell ref="Z480:Z481"/>
    <mergeCell ref="Y480:Y481"/>
    <mergeCell ref="X480:X481"/>
    <mergeCell ref="W480:W481"/>
    <mergeCell ref="V480:V481"/>
    <mergeCell ref="U480:U481"/>
    <mergeCell ref="T480:T481"/>
    <mergeCell ref="S480:S481"/>
    <mergeCell ref="R480:R481"/>
    <mergeCell ref="Q480:Q481"/>
    <mergeCell ref="F480:F481"/>
    <mergeCell ref="B480:B481"/>
    <mergeCell ref="AE478:AE479"/>
    <mergeCell ref="AD478:AD479"/>
    <mergeCell ref="AC478:AC479"/>
    <mergeCell ref="AB478:AB479"/>
    <mergeCell ref="AA478:AA479"/>
    <mergeCell ref="Z478:Z479"/>
    <mergeCell ref="Y478:Y479"/>
    <mergeCell ref="X478:X479"/>
    <mergeCell ref="V478:V479"/>
    <mergeCell ref="U478:U479"/>
    <mergeCell ref="T478:T479"/>
    <mergeCell ref="S478:S479"/>
    <mergeCell ref="R478:R479"/>
    <mergeCell ref="Q478:Q479"/>
    <mergeCell ref="F478:F479"/>
    <mergeCell ref="B478:B479"/>
    <mergeCell ref="W478:W479"/>
    <mergeCell ref="AE476:AE477"/>
    <mergeCell ref="AD476:AD477"/>
    <mergeCell ref="AA476:AA477"/>
    <mergeCell ref="Z476:Z477"/>
    <mergeCell ref="Y476:Y477"/>
    <mergeCell ref="X476:X477"/>
    <mergeCell ref="V476:V477"/>
    <mergeCell ref="U476:U477"/>
    <mergeCell ref="S476:S477"/>
    <mergeCell ref="R476:R477"/>
    <mergeCell ref="Q476:Q477"/>
    <mergeCell ref="F476:F477"/>
    <mergeCell ref="B476:B477"/>
    <mergeCell ref="B475:D475"/>
    <mergeCell ref="AE473:AE474"/>
    <mergeCell ref="AD473:AD474"/>
    <mergeCell ref="AC473:AC474"/>
    <mergeCell ref="AB473:AB474"/>
    <mergeCell ref="AA473:AA474"/>
    <mergeCell ref="Z473:Z474"/>
    <mergeCell ref="Y473:Y474"/>
    <mergeCell ref="X473:X474"/>
    <mergeCell ref="W473:W474"/>
    <mergeCell ref="V473:V474"/>
    <mergeCell ref="U473:U474"/>
    <mergeCell ref="T473:T474"/>
    <mergeCell ref="S473:S474"/>
    <mergeCell ref="R473:R474"/>
    <mergeCell ref="Q473:Q474"/>
    <mergeCell ref="F473:F474"/>
    <mergeCell ref="B473:B474"/>
    <mergeCell ref="AE471:AE472"/>
    <mergeCell ref="AD471:AD472"/>
    <mergeCell ref="AA471:AA472"/>
    <mergeCell ref="Z471:Z472"/>
    <mergeCell ref="Y471:Y472"/>
    <mergeCell ref="X471:X472"/>
    <mergeCell ref="W471:W472"/>
    <mergeCell ref="V471:V472"/>
    <mergeCell ref="U471:U472"/>
    <mergeCell ref="T471:T472"/>
    <mergeCell ref="S471:S472"/>
    <mergeCell ref="R471:R472"/>
    <mergeCell ref="Q471:Q472"/>
    <mergeCell ref="F471:F472"/>
    <mergeCell ref="B471:B472"/>
    <mergeCell ref="AE469:AE470"/>
    <mergeCell ref="AD469:AD470"/>
    <mergeCell ref="AC469:AC470"/>
    <mergeCell ref="AB469:AB470"/>
    <mergeCell ref="AA469:AA470"/>
    <mergeCell ref="Z469:Z470"/>
    <mergeCell ref="Y469:Y470"/>
    <mergeCell ref="X469:X470"/>
    <mergeCell ref="W469:W470"/>
    <mergeCell ref="V469:V470"/>
    <mergeCell ref="U469:U470"/>
    <mergeCell ref="T469:T470"/>
    <mergeCell ref="S469:S470"/>
    <mergeCell ref="R469:R470"/>
    <mergeCell ref="Q469:Q470"/>
    <mergeCell ref="F469:F470"/>
    <mergeCell ref="B469:B470"/>
    <mergeCell ref="B467:B468"/>
    <mergeCell ref="F467:F468"/>
    <mergeCell ref="Q467:Q468"/>
    <mergeCell ref="R467:R468"/>
    <mergeCell ref="S467:S468"/>
    <mergeCell ref="T467:T468"/>
    <mergeCell ref="U467:U468"/>
    <mergeCell ref="V467:V468"/>
    <mergeCell ref="W467:W468"/>
    <mergeCell ref="X467:X468"/>
    <mergeCell ref="Y467:Y468"/>
    <mergeCell ref="Z467:Z468"/>
    <mergeCell ref="AA467:AA468"/>
    <mergeCell ref="AD467:AD468"/>
    <mergeCell ref="AE467:AE468"/>
    <mergeCell ref="B466:D466"/>
    <mergeCell ref="C464:C465"/>
    <mergeCell ref="B464:B465"/>
    <mergeCell ref="F464:F465"/>
    <mergeCell ref="Q464:Q465"/>
    <mergeCell ref="R464:R465"/>
    <mergeCell ref="S464:S465"/>
    <mergeCell ref="U464:U465"/>
    <mergeCell ref="V464:V465"/>
    <mergeCell ref="X464:X465"/>
    <mergeCell ref="Y464:Y465"/>
    <mergeCell ref="Z464:Z465"/>
    <mergeCell ref="AA464:AA465"/>
    <mergeCell ref="AD464:AD465"/>
    <mergeCell ref="AE464:AE465"/>
    <mergeCell ref="C462:C463"/>
    <mergeCell ref="B462:B463"/>
    <mergeCell ref="F462:F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D462:AD463"/>
    <mergeCell ref="AE462:AE463"/>
    <mergeCell ref="C460:C461"/>
    <mergeCell ref="B460:B461"/>
    <mergeCell ref="F460:F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D460:AD461"/>
    <mergeCell ref="AE460:AE461"/>
    <mergeCell ref="A458:A503"/>
    <mergeCell ref="C458:C459"/>
    <mergeCell ref="B458:B459"/>
    <mergeCell ref="F458:F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B459"/>
    <mergeCell ref="AC458:AC459"/>
    <mergeCell ref="AD458:AD459"/>
    <mergeCell ref="AE458:AE459"/>
    <mergeCell ref="B404:B405"/>
    <mergeCell ref="B401:B402"/>
    <mergeCell ref="B399:B400"/>
    <mergeCell ref="A368:A413"/>
    <mergeCell ref="F401:F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Y401:Y402"/>
    <mergeCell ref="Z401:Z402"/>
    <mergeCell ref="AA401:AA402"/>
    <mergeCell ref="AB401:AB402"/>
    <mergeCell ref="AC401:AC402"/>
    <mergeCell ref="AD401:AD402"/>
    <mergeCell ref="AE401:AE402"/>
    <mergeCell ref="B403:D403"/>
    <mergeCell ref="AA404:AA405"/>
    <mergeCell ref="Z404:Z405"/>
    <mergeCell ref="F404:F405"/>
    <mergeCell ref="Q404:Q405"/>
    <mergeCell ref="R404:R405"/>
    <mergeCell ref="S404:S405"/>
    <mergeCell ref="T404:T405"/>
    <mergeCell ref="U404:U405"/>
    <mergeCell ref="V404:V405"/>
    <mergeCell ref="W404:W405"/>
    <mergeCell ref="X404:X405"/>
    <mergeCell ref="Y404:Y405"/>
    <mergeCell ref="AB404:AB405"/>
    <mergeCell ref="AC404:AC405"/>
    <mergeCell ref="AD404:AD405"/>
    <mergeCell ref="AE404:AE405"/>
    <mergeCell ref="B406:B407"/>
    <mergeCell ref="F406:F407"/>
    <mergeCell ref="Q406:Q407"/>
    <mergeCell ref="R406:R407"/>
    <mergeCell ref="S406:S407"/>
    <mergeCell ref="T406:T407"/>
    <mergeCell ref="U406:U407"/>
    <mergeCell ref="V406:V407"/>
    <mergeCell ref="W406:W407"/>
    <mergeCell ref="X406:X407"/>
    <mergeCell ref="Y406:Y407"/>
    <mergeCell ref="Z406:Z407"/>
    <mergeCell ref="AA406:AA407"/>
    <mergeCell ref="AB406:AB407"/>
    <mergeCell ref="AC406:AC407"/>
    <mergeCell ref="AD406:AD407"/>
    <mergeCell ref="AE406:AE407"/>
    <mergeCell ref="AC408:AC409"/>
    <mergeCell ref="B408:B409"/>
    <mergeCell ref="F408:F409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Y408:Y409"/>
    <mergeCell ref="Z408:Z409"/>
    <mergeCell ref="AA408:AA409"/>
    <mergeCell ref="AB408:AB409"/>
    <mergeCell ref="AD408:AD409"/>
    <mergeCell ref="AE408:AE409"/>
    <mergeCell ref="B410:B411"/>
    <mergeCell ref="F410:F411"/>
    <mergeCell ref="Q410:Q411"/>
    <mergeCell ref="R410:R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B411"/>
    <mergeCell ref="AC410:AC411"/>
    <mergeCell ref="AD410:AD411"/>
    <mergeCell ref="AE410:AE411"/>
    <mergeCell ref="B412:D412"/>
    <mergeCell ref="B413:D413"/>
    <mergeCell ref="C392:C393"/>
    <mergeCell ref="C390:C391"/>
    <mergeCell ref="C388:C389"/>
    <mergeCell ref="C386:C387"/>
    <mergeCell ref="C374:C375"/>
    <mergeCell ref="C372:C373"/>
    <mergeCell ref="C370:C371"/>
    <mergeCell ref="C368:C369"/>
    <mergeCell ref="AE397:AE398"/>
    <mergeCell ref="AD397:AD398"/>
    <mergeCell ref="AC397:AC398"/>
    <mergeCell ref="AB397:AB398"/>
    <mergeCell ref="AA397:AA398"/>
    <mergeCell ref="Z397:Z398"/>
    <mergeCell ref="Y397:Y398"/>
    <mergeCell ref="X397:X398"/>
    <mergeCell ref="W397:W398"/>
    <mergeCell ref="V397:V398"/>
    <mergeCell ref="U397:U398"/>
    <mergeCell ref="T397:T398"/>
    <mergeCell ref="S397:S398"/>
    <mergeCell ref="R397:R398"/>
    <mergeCell ref="Q397:Q398"/>
    <mergeCell ref="F397:F398"/>
    <mergeCell ref="B397:B398"/>
    <mergeCell ref="AE395:AE396"/>
    <mergeCell ref="AD395:AD396"/>
    <mergeCell ref="AC395:AC396"/>
    <mergeCell ref="AB395:AB396"/>
    <mergeCell ref="AA395:AA396"/>
    <mergeCell ref="Z395:Z396"/>
    <mergeCell ref="Y395:Y396"/>
    <mergeCell ref="X395:X396"/>
    <mergeCell ref="W395:W396"/>
    <mergeCell ref="V395:V396"/>
    <mergeCell ref="U395:U396"/>
    <mergeCell ref="T395:T396"/>
    <mergeCell ref="S395:S396"/>
    <mergeCell ref="R395:R396"/>
    <mergeCell ref="Q395:Q396"/>
    <mergeCell ref="F395:F396"/>
    <mergeCell ref="B395:B396"/>
    <mergeCell ref="B394:D394"/>
    <mergeCell ref="AE392:AE393"/>
    <mergeCell ref="AD392:AD393"/>
    <mergeCell ref="AC392:AC393"/>
    <mergeCell ref="AB392:AB393"/>
    <mergeCell ref="AA392:AA393"/>
    <mergeCell ref="Z392:Z393"/>
    <mergeCell ref="Y392:Y393"/>
    <mergeCell ref="X392:X393"/>
    <mergeCell ref="W392:W393"/>
    <mergeCell ref="V392:V393"/>
    <mergeCell ref="U392:U393"/>
    <mergeCell ref="T392:T393"/>
    <mergeCell ref="S392:S393"/>
    <mergeCell ref="R392:R393"/>
    <mergeCell ref="Q392:Q393"/>
    <mergeCell ref="F392:F393"/>
    <mergeCell ref="B392:B393"/>
    <mergeCell ref="AE390:AE391"/>
    <mergeCell ref="AD390:AD391"/>
    <mergeCell ref="AC390:AC391"/>
    <mergeCell ref="AB390:AB391"/>
    <mergeCell ref="AA390:AA391"/>
    <mergeCell ref="Z390:Z391"/>
    <mergeCell ref="Y390:Y391"/>
    <mergeCell ref="X390:X391"/>
    <mergeCell ref="W390:W391"/>
    <mergeCell ref="V390:V391"/>
    <mergeCell ref="U390:U391"/>
    <mergeCell ref="T390:T391"/>
    <mergeCell ref="S390:S391"/>
    <mergeCell ref="R390:R391"/>
    <mergeCell ref="Q390:Q391"/>
    <mergeCell ref="F390:F391"/>
    <mergeCell ref="B390:B391"/>
    <mergeCell ref="AE388:AE389"/>
    <mergeCell ref="AD388:AD389"/>
    <mergeCell ref="AC388:AC389"/>
    <mergeCell ref="AB388:AB389"/>
    <mergeCell ref="AA388:AA389"/>
    <mergeCell ref="Z388:Z389"/>
    <mergeCell ref="Y388:Y389"/>
    <mergeCell ref="X388:X389"/>
    <mergeCell ref="V388:V389"/>
    <mergeCell ref="U388:U389"/>
    <mergeCell ref="T388:T389"/>
    <mergeCell ref="S388:S389"/>
    <mergeCell ref="R388:R389"/>
    <mergeCell ref="Q388:Q389"/>
    <mergeCell ref="F388:F389"/>
    <mergeCell ref="B388:B389"/>
    <mergeCell ref="W388:W389"/>
    <mergeCell ref="AE386:AE387"/>
    <mergeCell ref="AD386:AD387"/>
    <mergeCell ref="AC386:AC387"/>
    <mergeCell ref="AB386:AB387"/>
    <mergeCell ref="AA386:AA387"/>
    <mergeCell ref="Z386:Z387"/>
    <mergeCell ref="Y386:Y387"/>
    <mergeCell ref="X386:X387"/>
    <mergeCell ref="W386:W387"/>
    <mergeCell ref="V386:V387"/>
    <mergeCell ref="U386:U387"/>
    <mergeCell ref="T386:T387"/>
    <mergeCell ref="S386:S387"/>
    <mergeCell ref="R386:R387"/>
    <mergeCell ref="Q386:Q387"/>
    <mergeCell ref="F386:F387"/>
    <mergeCell ref="B386:B387"/>
    <mergeCell ref="B385:D385"/>
    <mergeCell ref="AE383:AE384"/>
    <mergeCell ref="AD383:AD384"/>
    <mergeCell ref="AC383:AC384"/>
    <mergeCell ref="AB383:AB384"/>
    <mergeCell ref="AA383:AA384"/>
    <mergeCell ref="Z383:Z384"/>
    <mergeCell ref="Y383:Y384"/>
    <mergeCell ref="X383:X384"/>
    <mergeCell ref="W383:W384"/>
    <mergeCell ref="V383:V384"/>
    <mergeCell ref="U383:U384"/>
    <mergeCell ref="T383:T384"/>
    <mergeCell ref="S383:S384"/>
    <mergeCell ref="R383:R384"/>
    <mergeCell ref="Q383:Q384"/>
    <mergeCell ref="F383:F384"/>
    <mergeCell ref="B383:B384"/>
    <mergeCell ref="C383:C384"/>
    <mergeCell ref="AE381:AE382"/>
    <mergeCell ref="AD381:AD382"/>
    <mergeCell ref="AA381:AA382"/>
    <mergeCell ref="Z381:Z382"/>
    <mergeCell ref="Y381:Y382"/>
    <mergeCell ref="X381:X382"/>
    <mergeCell ref="W381:W382"/>
    <mergeCell ref="V381:V382"/>
    <mergeCell ref="U381:U382"/>
    <mergeCell ref="T381:T382"/>
    <mergeCell ref="S381:S382"/>
    <mergeCell ref="R381:R382"/>
    <mergeCell ref="Q381:Q382"/>
    <mergeCell ref="F381:F382"/>
    <mergeCell ref="B381:B382"/>
    <mergeCell ref="C381:C382"/>
    <mergeCell ref="AE379:AE380"/>
    <mergeCell ref="AD379:AD380"/>
    <mergeCell ref="AC379:AC380"/>
    <mergeCell ref="AB379:AB380"/>
    <mergeCell ref="AA379:AA380"/>
    <mergeCell ref="Z379:Z380"/>
    <mergeCell ref="Y379:Y380"/>
    <mergeCell ref="X379:X380"/>
    <mergeCell ref="W379:W380"/>
    <mergeCell ref="V379:V380"/>
    <mergeCell ref="U379:U380"/>
    <mergeCell ref="T379:T380"/>
    <mergeCell ref="S379:S380"/>
    <mergeCell ref="R379:R380"/>
    <mergeCell ref="Q379:Q380"/>
    <mergeCell ref="F379:F380"/>
    <mergeCell ref="B379:B380"/>
    <mergeCell ref="C379:C380"/>
    <mergeCell ref="B377:B378"/>
    <mergeCell ref="C377:C378"/>
    <mergeCell ref="F377:F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B377:AB378"/>
    <mergeCell ref="AD377:AD378"/>
    <mergeCell ref="AE377:AE378"/>
    <mergeCell ref="B376:D376"/>
    <mergeCell ref="B374:B375"/>
    <mergeCell ref="F374:F375"/>
    <mergeCell ref="Q374:Q375"/>
    <mergeCell ref="R374:R375"/>
    <mergeCell ref="S374:S375"/>
    <mergeCell ref="T374:T375"/>
    <mergeCell ref="U374:U375"/>
    <mergeCell ref="V374:V375"/>
    <mergeCell ref="W374:W375"/>
    <mergeCell ref="X374:X375"/>
    <mergeCell ref="Y374:Y375"/>
    <mergeCell ref="Z374:Z375"/>
    <mergeCell ref="AA374:AA375"/>
    <mergeCell ref="AD374:AD375"/>
    <mergeCell ref="AE374:AE375"/>
    <mergeCell ref="B372:B373"/>
    <mergeCell ref="F372:F373"/>
    <mergeCell ref="Q372:Q373"/>
    <mergeCell ref="R372:R373"/>
    <mergeCell ref="S372:S373"/>
    <mergeCell ref="T372:T373"/>
    <mergeCell ref="U372:U373"/>
    <mergeCell ref="V372:V373"/>
    <mergeCell ref="W372:W373"/>
    <mergeCell ref="X372:X373"/>
    <mergeCell ref="Y372:Y373"/>
    <mergeCell ref="Z372:Z373"/>
    <mergeCell ref="AA372:AA373"/>
    <mergeCell ref="AB372:AB373"/>
    <mergeCell ref="AD372:AD373"/>
    <mergeCell ref="AE372:AE373"/>
    <mergeCell ref="AC372:AC373"/>
    <mergeCell ref="B370:B371"/>
    <mergeCell ref="F370:F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B368:B369"/>
    <mergeCell ref="F368:F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B369"/>
    <mergeCell ref="AC368:AC369"/>
    <mergeCell ref="AD368:AD369"/>
    <mergeCell ref="AE368:AE369"/>
    <mergeCell ref="B363:B364"/>
    <mergeCell ref="B361:B362"/>
    <mergeCell ref="B359:B360"/>
    <mergeCell ref="B357:B358"/>
    <mergeCell ref="B366:D366"/>
    <mergeCell ref="B365:D365"/>
    <mergeCell ref="A324:A366"/>
    <mergeCell ref="B310:D310"/>
    <mergeCell ref="A237:A275"/>
    <mergeCell ref="F237:F238"/>
    <mergeCell ref="Q237:Q238"/>
    <mergeCell ref="R237:R238"/>
    <mergeCell ref="S237:S238"/>
    <mergeCell ref="T237:T238"/>
    <mergeCell ref="U237:U238"/>
    <mergeCell ref="V237:V238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F239:F240"/>
    <mergeCell ref="Q239:Q240"/>
    <mergeCell ref="R239:R240"/>
    <mergeCell ref="S239:S240"/>
    <mergeCell ref="T239:T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F241:F242"/>
    <mergeCell ref="Q241:Q242"/>
    <mergeCell ref="R241:R242"/>
    <mergeCell ref="S241:S242"/>
    <mergeCell ref="T241:T242"/>
    <mergeCell ref="U241:U242"/>
    <mergeCell ref="V241:V242"/>
    <mergeCell ref="W241:W242"/>
    <mergeCell ref="X241:X242"/>
    <mergeCell ref="Y241:Y242"/>
    <mergeCell ref="Z241:Z242"/>
    <mergeCell ref="AA241:AA242"/>
    <mergeCell ref="AB241:AB242"/>
    <mergeCell ref="AC241:AC242"/>
    <mergeCell ref="AD241:AD242"/>
    <mergeCell ref="AE241:AE242"/>
    <mergeCell ref="F243:F244"/>
    <mergeCell ref="Q243:Q244"/>
    <mergeCell ref="R243:R244"/>
    <mergeCell ref="S243:S244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AC243:AC244"/>
    <mergeCell ref="AD243:AD244"/>
    <mergeCell ref="AE243:AE244"/>
    <mergeCell ref="B245:B246"/>
    <mergeCell ref="F245:F246"/>
    <mergeCell ref="Q245:Q246"/>
    <mergeCell ref="R245:R246"/>
    <mergeCell ref="S245:S246"/>
    <mergeCell ref="T245:T246"/>
    <mergeCell ref="U245:U246"/>
    <mergeCell ref="V245:V246"/>
    <mergeCell ref="W245:W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B247:D247"/>
    <mergeCell ref="B248:B249"/>
    <mergeCell ref="F248:F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B249"/>
    <mergeCell ref="AC248:AC249"/>
    <mergeCell ref="AD248:AD249"/>
    <mergeCell ref="AE248:AE249"/>
    <mergeCell ref="B250:B251"/>
    <mergeCell ref="F250:F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B252:B253"/>
    <mergeCell ref="F252:F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B254:B255"/>
    <mergeCell ref="F254:F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B256:B257"/>
    <mergeCell ref="F256:F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B258:D258"/>
    <mergeCell ref="B259:B260"/>
    <mergeCell ref="F259:F260"/>
    <mergeCell ref="Q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Z259:Z260"/>
    <mergeCell ref="AA259:AA260"/>
    <mergeCell ref="AB259:AB260"/>
    <mergeCell ref="AC259:AC260"/>
    <mergeCell ref="AD259:AD260"/>
    <mergeCell ref="AE259:AE260"/>
    <mergeCell ref="B261:B262"/>
    <mergeCell ref="F261:F262"/>
    <mergeCell ref="Q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B263:B264"/>
    <mergeCell ref="F263:F264"/>
    <mergeCell ref="Q263:Q264"/>
    <mergeCell ref="R263:R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AC263:AC264"/>
    <mergeCell ref="AD263:AD264"/>
    <mergeCell ref="AE263:AE264"/>
    <mergeCell ref="B265:B266"/>
    <mergeCell ref="F265:F266"/>
    <mergeCell ref="Q265:Q266"/>
    <mergeCell ref="R265:R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B267:B268"/>
    <mergeCell ref="F267:F268"/>
    <mergeCell ref="Q267:Q268"/>
    <mergeCell ref="R267:R268"/>
    <mergeCell ref="S267:S268"/>
    <mergeCell ref="T267:T268"/>
    <mergeCell ref="U267:U268"/>
    <mergeCell ref="V267:V268"/>
    <mergeCell ref="W267:W268"/>
    <mergeCell ref="X267:X268"/>
    <mergeCell ref="Y267:Y268"/>
    <mergeCell ref="Z267:Z268"/>
    <mergeCell ref="AA267:AA268"/>
    <mergeCell ref="AB267:AB268"/>
    <mergeCell ref="AC267:AC268"/>
    <mergeCell ref="AD267:AD268"/>
    <mergeCell ref="AE267:AE268"/>
    <mergeCell ref="B269:D269"/>
    <mergeCell ref="B270:B271"/>
    <mergeCell ref="F270:F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B272:B273"/>
    <mergeCell ref="F272:F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B274:D274"/>
    <mergeCell ref="B275:D275"/>
    <mergeCell ref="C120:C121"/>
    <mergeCell ref="C118:C119"/>
    <mergeCell ref="C116:C117"/>
    <mergeCell ref="C111:C112"/>
    <mergeCell ref="C109:C110"/>
    <mergeCell ref="C107:C108"/>
    <mergeCell ref="AE109:AE110"/>
    <mergeCell ref="AD109:AD110"/>
    <mergeCell ref="AC109:AC110"/>
    <mergeCell ref="AB109:AB110"/>
    <mergeCell ref="AA109:AA110"/>
    <mergeCell ref="Z109:Z110"/>
    <mergeCell ref="Y109:Y110"/>
    <mergeCell ref="X109:X110"/>
    <mergeCell ref="W109:W110"/>
    <mergeCell ref="V109:V110"/>
    <mergeCell ref="U109:U110"/>
    <mergeCell ref="T109:T110"/>
    <mergeCell ref="S109:S110"/>
    <mergeCell ref="R109:R110"/>
    <mergeCell ref="Q109:Q110"/>
    <mergeCell ref="F109:F110"/>
    <mergeCell ref="B109:B110"/>
    <mergeCell ref="AE107:AE108"/>
    <mergeCell ref="AD107:AD108"/>
    <mergeCell ref="AC107:AC108"/>
    <mergeCell ref="AB107:AB108"/>
    <mergeCell ref="AA107:AA108"/>
    <mergeCell ref="Z107:Z108"/>
    <mergeCell ref="Y107:Y108"/>
    <mergeCell ref="X107:X108"/>
    <mergeCell ref="W107:W108"/>
    <mergeCell ref="V107:V108"/>
    <mergeCell ref="U107:U108"/>
    <mergeCell ref="T107:T108"/>
    <mergeCell ref="S107:S108"/>
    <mergeCell ref="R107:R108"/>
    <mergeCell ref="Q107:Q108"/>
    <mergeCell ref="F107:F108"/>
    <mergeCell ref="B107:B108"/>
    <mergeCell ref="AE111:AE112"/>
    <mergeCell ref="AE114:AE115"/>
    <mergeCell ref="AE116:AE117"/>
    <mergeCell ref="AE118:AE119"/>
    <mergeCell ref="AE120:AE121"/>
    <mergeCell ref="AE123:AE124"/>
    <mergeCell ref="AE125:AE126"/>
    <mergeCell ref="AE127:AE128"/>
    <mergeCell ref="AE129:AE130"/>
    <mergeCell ref="AE132:AE133"/>
    <mergeCell ref="AE134:AE135"/>
    <mergeCell ref="AE136:AE137"/>
    <mergeCell ref="AE138:AE139"/>
    <mergeCell ref="AD111:AD112"/>
    <mergeCell ref="AD114:AD115"/>
    <mergeCell ref="AD116:AD117"/>
    <mergeCell ref="AD118:AD119"/>
    <mergeCell ref="AD120:AD121"/>
    <mergeCell ref="AD123:AD124"/>
    <mergeCell ref="AD125:AD126"/>
    <mergeCell ref="AD127:AD128"/>
    <mergeCell ref="AD129:AD130"/>
    <mergeCell ref="AD132:AD133"/>
    <mergeCell ref="AD134:AD135"/>
    <mergeCell ref="AD136:AD137"/>
    <mergeCell ref="AD138:AD139"/>
    <mergeCell ref="AC111:AC112"/>
    <mergeCell ref="AC114:AC115"/>
    <mergeCell ref="AC116:AC117"/>
    <mergeCell ref="AC118:AC119"/>
    <mergeCell ref="AC120:AC121"/>
    <mergeCell ref="AC123:AC124"/>
    <mergeCell ref="AC125:AC126"/>
    <mergeCell ref="AC127:AC128"/>
    <mergeCell ref="AC129:AC130"/>
    <mergeCell ref="AC132:AC133"/>
    <mergeCell ref="AC134:AC135"/>
    <mergeCell ref="AC136:AC137"/>
    <mergeCell ref="AC138:AC139"/>
    <mergeCell ref="AB111:AB112"/>
    <mergeCell ref="AB114:AB115"/>
    <mergeCell ref="AB116:AB117"/>
    <mergeCell ref="AB118:AB119"/>
    <mergeCell ref="AB120:AB121"/>
    <mergeCell ref="AB123:AB124"/>
    <mergeCell ref="AB125:AB126"/>
    <mergeCell ref="AB127:AB128"/>
    <mergeCell ref="AB129:AB130"/>
    <mergeCell ref="AB132:AB133"/>
    <mergeCell ref="AB134:AB135"/>
    <mergeCell ref="AB136:AB137"/>
    <mergeCell ref="AB138:AB139"/>
    <mergeCell ref="AA111:AA112"/>
    <mergeCell ref="AA114:AA115"/>
    <mergeCell ref="AA116:AA117"/>
    <mergeCell ref="AA118:AA119"/>
    <mergeCell ref="AA120:AA121"/>
    <mergeCell ref="AA123:AA124"/>
    <mergeCell ref="AA125:AA126"/>
    <mergeCell ref="AA127:AA128"/>
    <mergeCell ref="AA129:AA130"/>
    <mergeCell ref="AA132:AA133"/>
    <mergeCell ref="AA134:AA135"/>
    <mergeCell ref="AA136:AA137"/>
    <mergeCell ref="AA138:AA139"/>
    <mergeCell ref="Z111:Z112"/>
    <mergeCell ref="Z114:Z115"/>
    <mergeCell ref="Z116:Z117"/>
    <mergeCell ref="Z118:Z119"/>
    <mergeCell ref="Z120:Z121"/>
    <mergeCell ref="Z123:Z124"/>
    <mergeCell ref="Z125:Z126"/>
    <mergeCell ref="Z127:Z128"/>
    <mergeCell ref="Z129:Z130"/>
    <mergeCell ref="Z132:Z133"/>
    <mergeCell ref="Z134:Z135"/>
    <mergeCell ref="Z136:Z137"/>
    <mergeCell ref="Z138:Z139"/>
    <mergeCell ref="Y111:Y112"/>
    <mergeCell ref="Y114:Y115"/>
    <mergeCell ref="Y116:Y117"/>
    <mergeCell ref="Y118:Y119"/>
    <mergeCell ref="Y120:Y121"/>
    <mergeCell ref="Y123:Y124"/>
    <mergeCell ref="Y125:Y126"/>
    <mergeCell ref="Y127:Y128"/>
    <mergeCell ref="Y129:Y130"/>
    <mergeCell ref="Y132:Y133"/>
    <mergeCell ref="Y134:Y135"/>
    <mergeCell ref="Y136:Y137"/>
    <mergeCell ref="Y138:Y139"/>
    <mergeCell ref="X111:X112"/>
    <mergeCell ref="X114:X115"/>
    <mergeCell ref="X116:X117"/>
    <mergeCell ref="X118:X119"/>
    <mergeCell ref="X120:X121"/>
    <mergeCell ref="X123:X124"/>
    <mergeCell ref="X125:X126"/>
    <mergeCell ref="X127:X128"/>
    <mergeCell ref="X129:X130"/>
    <mergeCell ref="X132:X133"/>
    <mergeCell ref="X134:X135"/>
    <mergeCell ref="X136:X137"/>
    <mergeCell ref="X138:X139"/>
    <mergeCell ref="W111:W112"/>
    <mergeCell ref="W114:W115"/>
    <mergeCell ref="W116:W117"/>
    <mergeCell ref="W118:W119"/>
    <mergeCell ref="W120:W121"/>
    <mergeCell ref="W123:W124"/>
    <mergeCell ref="W125:W126"/>
    <mergeCell ref="W127:W128"/>
    <mergeCell ref="W129:W130"/>
    <mergeCell ref="W132:W133"/>
    <mergeCell ref="W134:W135"/>
    <mergeCell ref="W136:W137"/>
    <mergeCell ref="W138:W139"/>
    <mergeCell ref="V111:V112"/>
    <mergeCell ref="V114:V115"/>
    <mergeCell ref="V116:V117"/>
    <mergeCell ref="V118:V119"/>
    <mergeCell ref="V120:V121"/>
    <mergeCell ref="V123:V124"/>
    <mergeCell ref="V125:V126"/>
    <mergeCell ref="V127:V128"/>
    <mergeCell ref="V129:V130"/>
    <mergeCell ref="V132:V133"/>
    <mergeCell ref="V134:V135"/>
    <mergeCell ref="V136:V137"/>
    <mergeCell ref="V138:V139"/>
    <mergeCell ref="U111:U112"/>
    <mergeCell ref="U114:U115"/>
    <mergeCell ref="U116:U117"/>
    <mergeCell ref="U118:U119"/>
    <mergeCell ref="U120:U121"/>
    <mergeCell ref="U123:U124"/>
    <mergeCell ref="U125:U126"/>
    <mergeCell ref="U127:U128"/>
    <mergeCell ref="U129:U130"/>
    <mergeCell ref="U132:U133"/>
    <mergeCell ref="U134:U135"/>
    <mergeCell ref="U136:U137"/>
    <mergeCell ref="U138:U139"/>
    <mergeCell ref="T111:T112"/>
    <mergeCell ref="T114:T115"/>
    <mergeCell ref="T116:T117"/>
    <mergeCell ref="T118:T119"/>
    <mergeCell ref="T120:T121"/>
    <mergeCell ref="T123:T124"/>
    <mergeCell ref="T125:T126"/>
    <mergeCell ref="T127:T128"/>
    <mergeCell ref="T129:T130"/>
    <mergeCell ref="T132:T133"/>
    <mergeCell ref="T134:T135"/>
    <mergeCell ref="T136:T137"/>
    <mergeCell ref="T138:T139"/>
    <mergeCell ref="S111:S112"/>
    <mergeCell ref="S114:S115"/>
    <mergeCell ref="S116:S117"/>
    <mergeCell ref="S118:S119"/>
    <mergeCell ref="S120:S121"/>
    <mergeCell ref="S123:S124"/>
    <mergeCell ref="S125:S126"/>
    <mergeCell ref="S127:S128"/>
    <mergeCell ref="S129:S130"/>
    <mergeCell ref="S132:S133"/>
    <mergeCell ref="S134:S135"/>
    <mergeCell ref="S136:S137"/>
    <mergeCell ref="S138:S139"/>
    <mergeCell ref="R111:R112"/>
    <mergeCell ref="R114:R115"/>
    <mergeCell ref="R116:R117"/>
    <mergeCell ref="R118:R119"/>
    <mergeCell ref="R120:R121"/>
    <mergeCell ref="R123:R124"/>
    <mergeCell ref="R125:R126"/>
    <mergeCell ref="R127:R128"/>
    <mergeCell ref="R129:R130"/>
    <mergeCell ref="R132:R133"/>
    <mergeCell ref="R134:R135"/>
    <mergeCell ref="R136:R137"/>
    <mergeCell ref="R138:R139"/>
    <mergeCell ref="Q111:Q112"/>
    <mergeCell ref="Q114:Q115"/>
    <mergeCell ref="Q116:Q117"/>
    <mergeCell ref="Q118:Q119"/>
    <mergeCell ref="Q120:Q121"/>
    <mergeCell ref="Q123:Q124"/>
    <mergeCell ref="Q125:Q126"/>
    <mergeCell ref="Q127:Q128"/>
    <mergeCell ref="Q129:Q130"/>
    <mergeCell ref="Q132:Q133"/>
    <mergeCell ref="Q134:Q135"/>
    <mergeCell ref="Q136:Q137"/>
    <mergeCell ref="Q138:Q139"/>
    <mergeCell ref="F111:F112"/>
    <mergeCell ref="F114:F115"/>
    <mergeCell ref="F116:F117"/>
    <mergeCell ref="F118:F119"/>
    <mergeCell ref="F120:F121"/>
    <mergeCell ref="F123:F124"/>
    <mergeCell ref="F125:F126"/>
    <mergeCell ref="F127:F128"/>
    <mergeCell ref="F129:F130"/>
    <mergeCell ref="F132:F133"/>
    <mergeCell ref="F134:F135"/>
    <mergeCell ref="F136:F137"/>
    <mergeCell ref="F138:F139"/>
    <mergeCell ref="C114:C115"/>
    <mergeCell ref="B111:B112"/>
    <mergeCell ref="B113:D113"/>
    <mergeCell ref="B114:B115"/>
    <mergeCell ref="B116:B117"/>
    <mergeCell ref="B118:B119"/>
    <mergeCell ref="B120:B121"/>
    <mergeCell ref="B122:D122"/>
    <mergeCell ref="B123:B124"/>
    <mergeCell ref="B125:B126"/>
    <mergeCell ref="B127:B128"/>
    <mergeCell ref="B129:B130"/>
    <mergeCell ref="B131:D131"/>
    <mergeCell ref="B132:B133"/>
    <mergeCell ref="B134:B135"/>
    <mergeCell ref="B136:B137"/>
    <mergeCell ref="B138:B139"/>
    <mergeCell ref="B140:D140"/>
    <mergeCell ref="B141:D141"/>
    <mergeCell ref="A96:A141"/>
    <mergeCell ref="B94:D94"/>
    <mergeCell ref="B93:D93"/>
    <mergeCell ref="AE91:AE92"/>
    <mergeCell ref="AD91:AD92"/>
    <mergeCell ref="AC91:AC92"/>
    <mergeCell ref="AB91:AB92"/>
    <mergeCell ref="AA91:AA92"/>
    <mergeCell ref="Z91:Z92"/>
    <mergeCell ref="Y91:Y92"/>
    <mergeCell ref="X91:X92"/>
    <mergeCell ref="W91:W92"/>
    <mergeCell ref="V91:V92"/>
    <mergeCell ref="U91:U92"/>
    <mergeCell ref="T91:T92"/>
    <mergeCell ref="S91:S92"/>
    <mergeCell ref="R91:R92"/>
    <mergeCell ref="Q91:Q92"/>
    <mergeCell ref="F91:F92"/>
    <mergeCell ref="C91:C92"/>
    <mergeCell ref="B91:B92"/>
    <mergeCell ref="AE89:AE90"/>
    <mergeCell ref="AD89:AD90"/>
    <mergeCell ref="AC89:AC90"/>
    <mergeCell ref="AB89:AB90"/>
    <mergeCell ref="AA89:AA90"/>
    <mergeCell ref="Z89:Z90"/>
    <mergeCell ref="Y89:Y90"/>
    <mergeCell ref="X89:X90"/>
    <mergeCell ref="W89:W90"/>
    <mergeCell ref="V89:V90"/>
    <mergeCell ref="U89:U90"/>
    <mergeCell ref="T89:T90"/>
    <mergeCell ref="S89:S90"/>
    <mergeCell ref="R89:R90"/>
    <mergeCell ref="Q89:Q90"/>
    <mergeCell ref="F89:F90"/>
    <mergeCell ref="C89:C90"/>
    <mergeCell ref="B89:B90"/>
    <mergeCell ref="AE87:AE88"/>
    <mergeCell ref="AD87:AD88"/>
    <mergeCell ref="AC87:AC88"/>
    <mergeCell ref="AB87:AB88"/>
    <mergeCell ref="AA87:AA88"/>
    <mergeCell ref="Z87:Z88"/>
    <mergeCell ref="Y87:Y88"/>
    <mergeCell ref="X87:X88"/>
    <mergeCell ref="W87:W88"/>
    <mergeCell ref="V87:V88"/>
    <mergeCell ref="U87:U88"/>
    <mergeCell ref="T87:T88"/>
    <mergeCell ref="S87:S88"/>
    <mergeCell ref="R87:R88"/>
    <mergeCell ref="Q87:Q88"/>
    <mergeCell ref="F87:F88"/>
    <mergeCell ref="C87:C88"/>
    <mergeCell ref="B87:B88"/>
    <mergeCell ref="AE85:AE86"/>
    <mergeCell ref="AD85:AD86"/>
    <mergeCell ref="AC85:AC86"/>
    <mergeCell ref="AB85:AB86"/>
    <mergeCell ref="AA85:AA86"/>
    <mergeCell ref="Z85:Z86"/>
    <mergeCell ref="Y85:Y86"/>
    <mergeCell ref="X85:X86"/>
    <mergeCell ref="W85:W86"/>
    <mergeCell ref="V85:V86"/>
    <mergeCell ref="U85:U86"/>
    <mergeCell ref="T85:T86"/>
    <mergeCell ref="S85:S86"/>
    <mergeCell ref="R85:R86"/>
    <mergeCell ref="Q85:Q86"/>
    <mergeCell ref="F85:F86"/>
    <mergeCell ref="C85:C86"/>
    <mergeCell ref="B85:B86"/>
    <mergeCell ref="AE83:AE84"/>
    <mergeCell ref="AD83:AD84"/>
    <mergeCell ref="AC83:AC84"/>
    <mergeCell ref="AB83:AB84"/>
    <mergeCell ref="AA83:AA84"/>
    <mergeCell ref="Z83:Z84"/>
    <mergeCell ref="Y83:Y84"/>
    <mergeCell ref="X83:X84"/>
    <mergeCell ref="W83:W84"/>
    <mergeCell ref="V83:V84"/>
    <mergeCell ref="U83:U84"/>
    <mergeCell ref="T83:T84"/>
    <mergeCell ref="S83:S84"/>
    <mergeCell ref="R83:R84"/>
    <mergeCell ref="Q83:Q84"/>
    <mergeCell ref="F83:F84"/>
    <mergeCell ref="C83:C84"/>
    <mergeCell ref="B83:B84"/>
    <mergeCell ref="B82:D82"/>
    <mergeCell ref="AE80:AE81"/>
    <mergeCell ref="AD80:AD81"/>
    <mergeCell ref="AC80:AC81"/>
    <mergeCell ref="AB80:AB81"/>
    <mergeCell ref="AA80:AA81"/>
    <mergeCell ref="Z80:Z81"/>
    <mergeCell ref="Y80:Y81"/>
    <mergeCell ref="X80:X81"/>
    <mergeCell ref="W80:W81"/>
    <mergeCell ref="V80:V81"/>
    <mergeCell ref="U80:U81"/>
    <mergeCell ref="T80:T81"/>
    <mergeCell ref="S80:S81"/>
    <mergeCell ref="R80:R81"/>
    <mergeCell ref="Q80:Q81"/>
    <mergeCell ref="F80:F81"/>
    <mergeCell ref="C80:C81"/>
    <mergeCell ref="B80:B81"/>
    <mergeCell ref="AE78:AE79"/>
    <mergeCell ref="AD78:AD79"/>
    <mergeCell ref="AC78:AC79"/>
    <mergeCell ref="AB78:AB79"/>
    <mergeCell ref="AA78:AA79"/>
    <mergeCell ref="Z78:Z79"/>
    <mergeCell ref="Y78:Y79"/>
    <mergeCell ref="X78:X79"/>
    <mergeCell ref="W78:W79"/>
    <mergeCell ref="V78:V79"/>
    <mergeCell ref="U78:U79"/>
    <mergeCell ref="T78:T79"/>
    <mergeCell ref="S78:S79"/>
    <mergeCell ref="R78:R79"/>
    <mergeCell ref="Q78:Q79"/>
    <mergeCell ref="F78:F79"/>
    <mergeCell ref="C78:C79"/>
    <mergeCell ref="B78:B79"/>
    <mergeCell ref="AE76:AE77"/>
    <mergeCell ref="AD76:AD77"/>
    <mergeCell ref="AC76:AC77"/>
    <mergeCell ref="AB76:AB77"/>
    <mergeCell ref="AA76:AA77"/>
    <mergeCell ref="Z76:Z77"/>
    <mergeCell ref="Y76:Y77"/>
    <mergeCell ref="X76:X77"/>
    <mergeCell ref="W76:W77"/>
    <mergeCell ref="V76:V77"/>
    <mergeCell ref="U76:U77"/>
    <mergeCell ref="T76:T77"/>
    <mergeCell ref="S76:S77"/>
    <mergeCell ref="R76:R77"/>
    <mergeCell ref="Q76:Q77"/>
    <mergeCell ref="F76:F77"/>
    <mergeCell ref="C76:C77"/>
    <mergeCell ref="B76:B77"/>
    <mergeCell ref="AE74:AE75"/>
    <mergeCell ref="AD74:AD75"/>
    <mergeCell ref="AC74:AC75"/>
    <mergeCell ref="AB74:AB75"/>
    <mergeCell ref="AA74:AA75"/>
    <mergeCell ref="Z74:Z75"/>
    <mergeCell ref="Y74:Y75"/>
    <mergeCell ref="X74:X75"/>
    <mergeCell ref="W74:W75"/>
    <mergeCell ref="V74:V75"/>
    <mergeCell ref="U74:U75"/>
    <mergeCell ref="T74:T75"/>
    <mergeCell ref="S74:S75"/>
    <mergeCell ref="R74:R75"/>
    <mergeCell ref="Q74:Q75"/>
    <mergeCell ref="F74:F75"/>
    <mergeCell ref="C74:C75"/>
    <mergeCell ref="B74:B75"/>
    <mergeCell ref="B73:D73"/>
    <mergeCell ref="AE71:AE72"/>
    <mergeCell ref="AD71:AD72"/>
    <mergeCell ref="AC71:AC72"/>
    <mergeCell ref="AB71:AB72"/>
    <mergeCell ref="AA71:AA72"/>
    <mergeCell ref="Z71:Z72"/>
    <mergeCell ref="Y71:Y72"/>
    <mergeCell ref="X71:X72"/>
    <mergeCell ref="W71:W72"/>
    <mergeCell ref="V71:V72"/>
    <mergeCell ref="U71:U72"/>
    <mergeCell ref="T71:T72"/>
    <mergeCell ref="S71:S72"/>
    <mergeCell ref="R71:R72"/>
    <mergeCell ref="Q71:Q72"/>
    <mergeCell ref="F71:F72"/>
    <mergeCell ref="C71:C72"/>
    <mergeCell ref="B71:B72"/>
    <mergeCell ref="AE69:AE70"/>
    <mergeCell ref="AD69:AD70"/>
    <mergeCell ref="AC69:AC70"/>
    <mergeCell ref="AB69:AB70"/>
    <mergeCell ref="AA69:AA70"/>
    <mergeCell ref="Z69:Z70"/>
    <mergeCell ref="Y69:Y70"/>
    <mergeCell ref="X69:X70"/>
    <mergeCell ref="W69:W70"/>
    <mergeCell ref="V69:V70"/>
    <mergeCell ref="U69:U70"/>
    <mergeCell ref="T69:T70"/>
    <mergeCell ref="S69:S70"/>
    <mergeCell ref="R69:R70"/>
    <mergeCell ref="Q69:Q70"/>
    <mergeCell ref="F69:F70"/>
    <mergeCell ref="C69:C70"/>
    <mergeCell ref="B69:B70"/>
    <mergeCell ref="AE67:AE68"/>
    <mergeCell ref="AD67:AD68"/>
    <mergeCell ref="AC67:AC68"/>
    <mergeCell ref="AB67:AB68"/>
    <mergeCell ref="AA67:AA68"/>
    <mergeCell ref="Z67:Z68"/>
    <mergeCell ref="Y67:Y68"/>
    <mergeCell ref="X67:X68"/>
    <mergeCell ref="W67:W68"/>
    <mergeCell ref="V67:V68"/>
    <mergeCell ref="U67:U68"/>
    <mergeCell ref="T67:T68"/>
    <mergeCell ref="S67:S68"/>
    <mergeCell ref="R67:R68"/>
    <mergeCell ref="Q67:Q68"/>
    <mergeCell ref="F67:F68"/>
    <mergeCell ref="C67:C68"/>
    <mergeCell ref="B67:B68"/>
    <mergeCell ref="AE65:AE66"/>
    <mergeCell ref="AD65:AD66"/>
    <mergeCell ref="AC65:AC66"/>
    <mergeCell ref="AB65:AB66"/>
    <mergeCell ref="AA65:AA66"/>
    <mergeCell ref="Z65:Z66"/>
    <mergeCell ref="Y65:Y66"/>
    <mergeCell ref="X65:X66"/>
    <mergeCell ref="W65:W66"/>
    <mergeCell ref="V65:V66"/>
    <mergeCell ref="U65:U66"/>
    <mergeCell ref="T65:T66"/>
    <mergeCell ref="S65:S66"/>
    <mergeCell ref="R65:R66"/>
    <mergeCell ref="Q65:Q66"/>
    <mergeCell ref="F65:F66"/>
    <mergeCell ref="C65:C66"/>
    <mergeCell ref="B65:B66"/>
    <mergeCell ref="B64:D64"/>
    <mergeCell ref="AE62:AE63"/>
    <mergeCell ref="AD62:AD63"/>
    <mergeCell ref="AC62:AC63"/>
    <mergeCell ref="AB62:AB63"/>
    <mergeCell ref="AA62:AA63"/>
    <mergeCell ref="Z62:Z63"/>
    <mergeCell ref="Y62:Y63"/>
    <mergeCell ref="X62:X63"/>
    <mergeCell ref="W62:W63"/>
    <mergeCell ref="V62:V63"/>
    <mergeCell ref="U62:U63"/>
    <mergeCell ref="T62:T63"/>
    <mergeCell ref="S62:S63"/>
    <mergeCell ref="R62:R63"/>
    <mergeCell ref="Q62:Q63"/>
    <mergeCell ref="F62:F63"/>
    <mergeCell ref="C62:C63"/>
    <mergeCell ref="B62:B63"/>
    <mergeCell ref="AE60:AE61"/>
    <mergeCell ref="AD60:AD61"/>
    <mergeCell ref="AC60:AC61"/>
    <mergeCell ref="AB60:AB61"/>
    <mergeCell ref="AA60:AA61"/>
    <mergeCell ref="Z60:Z61"/>
    <mergeCell ref="Y60:Y61"/>
    <mergeCell ref="X60:X61"/>
    <mergeCell ref="W60:W61"/>
    <mergeCell ref="V60:V61"/>
    <mergeCell ref="U60:U61"/>
    <mergeCell ref="T60:T61"/>
    <mergeCell ref="S60:S61"/>
    <mergeCell ref="R60:R61"/>
    <mergeCell ref="Q60:Q61"/>
    <mergeCell ref="F60:F61"/>
    <mergeCell ref="C60:C61"/>
    <mergeCell ref="B60:B61"/>
    <mergeCell ref="B59:D59"/>
    <mergeCell ref="AE57:AE58"/>
    <mergeCell ref="AD57:AD58"/>
    <mergeCell ref="AC57:AC58"/>
    <mergeCell ref="AB57:AB58"/>
    <mergeCell ref="AA57:AA58"/>
    <mergeCell ref="Z57:Z58"/>
    <mergeCell ref="Y57:Y58"/>
    <mergeCell ref="X57:X58"/>
    <mergeCell ref="W57:W58"/>
    <mergeCell ref="V57:V58"/>
    <mergeCell ref="U57:U58"/>
    <mergeCell ref="T57:T58"/>
    <mergeCell ref="S57:S58"/>
    <mergeCell ref="R57:R58"/>
    <mergeCell ref="Q57:Q58"/>
    <mergeCell ref="F57:F58"/>
    <mergeCell ref="C57:C58"/>
    <mergeCell ref="B57:B58"/>
    <mergeCell ref="AE55:AE56"/>
    <mergeCell ref="AD55:AD56"/>
    <mergeCell ref="AC55:AC56"/>
    <mergeCell ref="AB55:AB56"/>
    <mergeCell ref="AA55:AA56"/>
    <mergeCell ref="Z55:Z56"/>
    <mergeCell ref="Y55:Y56"/>
    <mergeCell ref="X55:X56"/>
    <mergeCell ref="W55:W56"/>
    <mergeCell ref="V55:V56"/>
    <mergeCell ref="U55:U56"/>
    <mergeCell ref="T55:T56"/>
    <mergeCell ref="S55:S56"/>
    <mergeCell ref="R55:R56"/>
    <mergeCell ref="Q55:Q56"/>
    <mergeCell ref="F55:F56"/>
    <mergeCell ref="C55:C56"/>
    <mergeCell ref="B55:B56"/>
    <mergeCell ref="AE53:AE54"/>
    <mergeCell ref="AD53:AD54"/>
    <mergeCell ref="AC53:AC54"/>
    <mergeCell ref="AB53:AB54"/>
    <mergeCell ref="AA53:AA54"/>
    <mergeCell ref="Z53:Z54"/>
    <mergeCell ref="Y53:Y54"/>
    <mergeCell ref="X53:X54"/>
    <mergeCell ref="W53:W54"/>
    <mergeCell ref="V53:V54"/>
    <mergeCell ref="U53:U54"/>
    <mergeCell ref="T53:T54"/>
    <mergeCell ref="S53:S54"/>
    <mergeCell ref="R53:R54"/>
    <mergeCell ref="Q53:Q54"/>
    <mergeCell ref="F53:F54"/>
    <mergeCell ref="C53:C54"/>
    <mergeCell ref="B53:B54"/>
    <mergeCell ref="AE51:AE52"/>
    <mergeCell ref="AD51:AD52"/>
    <mergeCell ref="AC51:AC52"/>
    <mergeCell ref="AB51:AB52"/>
    <mergeCell ref="AA51:AA52"/>
    <mergeCell ref="Z51:Z52"/>
    <mergeCell ref="Y51:Y52"/>
    <mergeCell ref="X51:X52"/>
    <mergeCell ref="W51:W52"/>
    <mergeCell ref="V51:V52"/>
    <mergeCell ref="U51:U52"/>
    <mergeCell ref="T51:T52"/>
    <mergeCell ref="S51:S52"/>
    <mergeCell ref="R51:R52"/>
    <mergeCell ref="Q51:Q52"/>
    <mergeCell ref="F51:F52"/>
    <mergeCell ref="C51:C52"/>
    <mergeCell ref="B51:B52"/>
    <mergeCell ref="AE49:AE50"/>
    <mergeCell ref="AD49:AD50"/>
    <mergeCell ref="AC49:AC50"/>
    <mergeCell ref="AB49:AB50"/>
    <mergeCell ref="AA49:AA50"/>
    <mergeCell ref="Z49:Z50"/>
    <mergeCell ref="Y49:Y50"/>
    <mergeCell ref="X49:X50"/>
    <mergeCell ref="W49:W50"/>
    <mergeCell ref="V49:V50"/>
    <mergeCell ref="U49:U50"/>
    <mergeCell ref="T49:T50"/>
    <mergeCell ref="S49:S50"/>
    <mergeCell ref="R49:R50"/>
    <mergeCell ref="Q49:Q50"/>
    <mergeCell ref="F49:F50"/>
    <mergeCell ref="C49:C50"/>
    <mergeCell ref="B49:B50"/>
    <mergeCell ref="A49:A94"/>
    <mergeCell ref="C26:C27"/>
    <mergeCell ref="C24:C25"/>
    <mergeCell ref="C22:C23"/>
    <mergeCell ref="C44:C45"/>
    <mergeCell ref="C42:C43"/>
    <mergeCell ref="C40:C41"/>
    <mergeCell ref="C35:C36"/>
    <mergeCell ref="C33:C34"/>
    <mergeCell ref="C31:C32"/>
    <mergeCell ref="C29:C30"/>
    <mergeCell ref="C20:C21"/>
    <mergeCell ref="C10:C11"/>
    <mergeCell ref="C8:C9"/>
    <mergeCell ref="C6:C7"/>
    <mergeCell ref="C4:C5"/>
    <mergeCell ref="B47:D47"/>
    <mergeCell ref="B46:D46"/>
    <mergeCell ref="B44:B45"/>
    <mergeCell ref="F44:F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F42:F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B42:B43"/>
    <mergeCell ref="F40:F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B40:B41"/>
    <mergeCell ref="C38:C39"/>
    <mergeCell ref="AE38:AE39"/>
    <mergeCell ref="AD38:AD39"/>
    <mergeCell ref="AC38:AC39"/>
    <mergeCell ref="AB38:AB39"/>
    <mergeCell ref="AA38:AA39"/>
    <mergeCell ref="Z38:Z39"/>
    <mergeCell ref="Y38:Y39"/>
    <mergeCell ref="X38:X39"/>
    <mergeCell ref="W38:W39"/>
    <mergeCell ref="V38:V39"/>
    <mergeCell ref="U38:U39"/>
    <mergeCell ref="T38:T39"/>
    <mergeCell ref="S38:S39"/>
    <mergeCell ref="R38:R39"/>
    <mergeCell ref="Q38:Q39"/>
    <mergeCell ref="F38:F39"/>
    <mergeCell ref="B38:B39"/>
    <mergeCell ref="B37:D37"/>
    <mergeCell ref="B35:B36"/>
    <mergeCell ref="AE35:AE36"/>
    <mergeCell ref="AD35:AD36"/>
    <mergeCell ref="AC35:AC36"/>
    <mergeCell ref="AB35:AB36"/>
    <mergeCell ref="AA35:AA36"/>
    <mergeCell ref="Z35:Z36"/>
    <mergeCell ref="Y35:Y36"/>
    <mergeCell ref="X35:X36"/>
    <mergeCell ref="W35:W36"/>
    <mergeCell ref="V35:V36"/>
    <mergeCell ref="U35:U36"/>
    <mergeCell ref="T35:T36"/>
    <mergeCell ref="S35:S36"/>
    <mergeCell ref="R35:R36"/>
    <mergeCell ref="Q35:Q36"/>
    <mergeCell ref="F35:F36"/>
    <mergeCell ref="AE33:AE34"/>
    <mergeCell ref="AD33:AD34"/>
    <mergeCell ref="AC33:AC34"/>
    <mergeCell ref="AB33:AB34"/>
    <mergeCell ref="AA33:AA34"/>
    <mergeCell ref="Z33:Z34"/>
    <mergeCell ref="Y33:Y34"/>
    <mergeCell ref="X33:X34"/>
    <mergeCell ref="W33:W34"/>
    <mergeCell ref="V33:V34"/>
    <mergeCell ref="U33:U34"/>
    <mergeCell ref="T33:T34"/>
    <mergeCell ref="S33:S34"/>
    <mergeCell ref="R33:R34"/>
    <mergeCell ref="Q33:Q34"/>
    <mergeCell ref="F33:F34"/>
    <mergeCell ref="B33:B34"/>
    <mergeCell ref="AE31:AE32"/>
    <mergeCell ref="AD31:AD32"/>
    <mergeCell ref="AC31:AC32"/>
    <mergeCell ref="AB31:AB32"/>
    <mergeCell ref="AA31:AA32"/>
    <mergeCell ref="Z31:Z32"/>
    <mergeCell ref="Y31:Y32"/>
    <mergeCell ref="X31:X32"/>
    <mergeCell ref="W31:W32"/>
    <mergeCell ref="V31:V32"/>
    <mergeCell ref="U31:U32"/>
    <mergeCell ref="T31:T32"/>
    <mergeCell ref="S31:S32"/>
    <mergeCell ref="R31:R32"/>
    <mergeCell ref="Q31:Q32"/>
    <mergeCell ref="F31:F32"/>
    <mergeCell ref="B31:B32"/>
    <mergeCell ref="AE29:AE30"/>
    <mergeCell ref="AD29:AD30"/>
    <mergeCell ref="AC29:AC30"/>
    <mergeCell ref="AB29:AB30"/>
    <mergeCell ref="AA29:AA30"/>
    <mergeCell ref="Z29:Z30"/>
    <mergeCell ref="Y29:Y30"/>
    <mergeCell ref="X29:X30"/>
    <mergeCell ref="W29:W30"/>
    <mergeCell ref="V29:V30"/>
    <mergeCell ref="U29:U30"/>
    <mergeCell ref="T29:T30"/>
    <mergeCell ref="S29:S30"/>
    <mergeCell ref="R29:R30"/>
    <mergeCell ref="Q29:Q30"/>
    <mergeCell ref="F29:F30"/>
    <mergeCell ref="B29:B30"/>
    <mergeCell ref="B28:D28"/>
    <mergeCell ref="AE26:AE27"/>
    <mergeCell ref="AD26:AD27"/>
    <mergeCell ref="AC26:AC27"/>
    <mergeCell ref="AB26:AB27"/>
    <mergeCell ref="AA26:AA27"/>
    <mergeCell ref="Z26:Z27"/>
    <mergeCell ref="Y26:Y27"/>
    <mergeCell ref="X26:X27"/>
    <mergeCell ref="W26:W27"/>
    <mergeCell ref="V26:V27"/>
    <mergeCell ref="U26:U27"/>
    <mergeCell ref="T26:T27"/>
    <mergeCell ref="S26:S27"/>
    <mergeCell ref="R26:R27"/>
    <mergeCell ref="Q26:Q27"/>
    <mergeCell ref="F26:F27"/>
    <mergeCell ref="B26:B27"/>
    <mergeCell ref="AE24:AE25"/>
    <mergeCell ref="AD24:AD25"/>
    <mergeCell ref="AC24:AC25"/>
    <mergeCell ref="AB24:AB25"/>
    <mergeCell ref="AA24:AA25"/>
    <mergeCell ref="Z24:Z25"/>
    <mergeCell ref="Y24:Y25"/>
    <mergeCell ref="X24:X25"/>
    <mergeCell ref="W24:W25"/>
    <mergeCell ref="V24:V25"/>
    <mergeCell ref="U24:U25"/>
    <mergeCell ref="T24:T25"/>
    <mergeCell ref="S24:S25"/>
    <mergeCell ref="R24:R25"/>
    <mergeCell ref="Q24:Q25"/>
    <mergeCell ref="F24:F25"/>
    <mergeCell ref="B24:B25"/>
    <mergeCell ref="AE22:AE23"/>
    <mergeCell ref="AD22:AD23"/>
    <mergeCell ref="AC22:AC23"/>
    <mergeCell ref="AB22:AB23"/>
    <mergeCell ref="AA22:AA23"/>
    <mergeCell ref="Z22:Z23"/>
    <mergeCell ref="Y22:Y23"/>
    <mergeCell ref="X22:X23"/>
    <mergeCell ref="W22:W23"/>
    <mergeCell ref="V22:V23"/>
    <mergeCell ref="U22:U23"/>
    <mergeCell ref="T22:T23"/>
    <mergeCell ref="S22:S23"/>
    <mergeCell ref="R22:R23"/>
    <mergeCell ref="Q22:Q23"/>
    <mergeCell ref="F22:F23"/>
    <mergeCell ref="B22:B23"/>
    <mergeCell ref="B20:B21"/>
    <mergeCell ref="F20:F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B19:D19"/>
    <mergeCell ref="F17:F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B17:B18"/>
    <mergeCell ref="C17:C18"/>
    <mergeCell ref="F15:F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B15:B16"/>
    <mergeCell ref="C15:C16"/>
    <mergeCell ref="C13:C14"/>
    <mergeCell ref="B13:B14"/>
    <mergeCell ref="AE13:AE14"/>
    <mergeCell ref="AD13:AD14"/>
    <mergeCell ref="AC13:AC14"/>
    <mergeCell ref="AB13:AB14"/>
    <mergeCell ref="AA13:AA14"/>
    <mergeCell ref="Z13:Z14"/>
    <mergeCell ref="Y13:Y14"/>
    <mergeCell ref="X13:X14"/>
    <mergeCell ref="W13:W14"/>
    <mergeCell ref="V13:V14"/>
    <mergeCell ref="U13:U14"/>
    <mergeCell ref="T13:T14"/>
    <mergeCell ref="S13:S14"/>
    <mergeCell ref="R13:R14"/>
    <mergeCell ref="Q13:Q14"/>
    <mergeCell ref="F13:F14"/>
    <mergeCell ref="B12:D12"/>
    <mergeCell ref="B10:B11"/>
    <mergeCell ref="AD10:AD11"/>
    <mergeCell ref="AC10:AC11"/>
    <mergeCell ref="AB10:AB11"/>
    <mergeCell ref="Y10:Y11"/>
    <mergeCell ref="V10:V11"/>
    <mergeCell ref="U10:U11"/>
    <mergeCell ref="T10:T11"/>
    <mergeCell ref="S10:S11"/>
    <mergeCell ref="R10:R11"/>
    <mergeCell ref="Q10:Q11"/>
    <mergeCell ref="F10:F11"/>
    <mergeCell ref="W10:W11"/>
    <mergeCell ref="X10:X11"/>
    <mergeCell ref="Z10:Z11"/>
    <mergeCell ref="AA10:AA11"/>
    <mergeCell ref="AE10:AE11"/>
    <mergeCell ref="B8:B9"/>
    <mergeCell ref="F8:F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D8:AD9"/>
    <mergeCell ref="AE8:AE9"/>
    <mergeCell ref="AB8:AB9"/>
    <mergeCell ref="AC8:AC9"/>
    <mergeCell ref="B6:B7"/>
    <mergeCell ref="F6:F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4:B5"/>
    <mergeCell ref="F4:F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D4:AD5"/>
    <mergeCell ref="AE4:AE5"/>
    <mergeCell ref="AB4:AB5"/>
    <mergeCell ref="AC4:AC5"/>
    <mergeCell ref="C2:C3"/>
    <mergeCell ref="B2:B3"/>
    <mergeCell ref="F2:F3"/>
    <mergeCell ref="Q2:Q3"/>
    <mergeCell ref="R2:R3"/>
    <mergeCell ref="S2:S3"/>
    <mergeCell ref="T2:T3"/>
    <mergeCell ref="U2:U3"/>
    <mergeCell ref="V2:V3"/>
    <mergeCell ref="Y2:Y3"/>
    <mergeCell ref="AB2:AB3"/>
    <mergeCell ref="AC2:AC3"/>
    <mergeCell ref="AD2:AD3"/>
    <mergeCell ref="AE2:AE3"/>
    <mergeCell ref="W2:W3"/>
    <mergeCell ref="X2:X3"/>
    <mergeCell ref="Z2:Z3"/>
    <mergeCell ref="AA2:AA3"/>
    <mergeCell ref="A2:A47"/>
    <mergeCell ref="B105:B106"/>
    <mergeCell ref="B104:D104"/>
    <mergeCell ref="B102:B103"/>
    <mergeCell ref="B100:B101"/>
    <mergeCell ref="B98:B99"/>
    <mergeCell ref="B96:B97"/>
    <mergeCell ref="C105:C106"/>
    <mergeCell ref="C96:C97"/>
    <mergeCell ref="F105:F106"/>
    <mergeCell ref="F102:F103"/>
    <mergeCell ref="F100:F101"/>
    <mergeCell ref="F98:F99"/>
    <mergeCell ref="F96:F97"/>
    <mergeCell ref="Q105:Q106"/>
    <mergeCell ref="Q102:Q103"/>
    <mergeCell ref="Q100:Q101"/>
    <mergeCell ref="Q98:Q99"/>
    <mergeCell ref="Q96:Q97"/>
    <mergeCell ref="R105:R106"/>
    <mergeCell ref="R102:R103"/>
    <mergeCell ref="R100:R101"/>
    <mergeCell ref="R98:R99"/>
    <mergeCell ref="R96:R97"/>
    <mergeCell ref="S105:S106"/>
    <mergeCell ref="S102:S103"/>
    <mergeCell ref="S100:S101"/>
    <mergeCell ref="S98:S99"/>
    <mergeCell ref="S96:S97"/>
    <mergeCell ref="T105:T106"/>
    <mergeCell ref="T102:T103"/>
    <mergeCell ref="T100:T101"/>
    <mergeCell ref="T98:T99"/>
    <mergeCell ref="T96:T97"/>
    <mergeCell ref="U105:U106"/>
    <mergeCell ref="U102:U103"/>
    <mergeCell ref="U100:U101"/>
    <mergeCell ref="U98:U99"/>
    <mergeCell ref="U96:U97"/>
    <mergeCell ref="V105:V106"/>
    <mergeCell ref="V102:V103"/>
    <mergeCell ref="V100:V101"/>
    <mergeCell ref="V98:V99"/>
    <mergeCell ref="V96:V97"/>
    <mergeCell ref="W105:W106"/>
    <mergeCell ref="W102:W103"/>
    <mergeCell ref="W100:W101"/>
    <mergeCell ref="W98:W99"/>
    <mergeCell ref="W96:W97"/>
    <mergeCell ref="X105:X106"/>
    <mergeCell ref="X102:X103"/>
    <mergeCell ref="X100:X101"/>
    <mergeCell ref="X98:X99"/>
    <mergeCell ref="X96:X97"/>
    <mergeCell ref="Y105:Y106"/>
    <mergeCell ref="Y102:Y103"/>
    <mergeCell ref="Y100:Y101"/>
    <mergeCell ref="Y98:Y99"/>
    <mergeCell ref="Y96:Y97"/>
    <mergeCell ref="Z105:Z106"/>
    <mergeCell ref="Z102:Z103"/>
    <mergeCell ref="Z100:Z101"/>
    <mergeCell ref="Z98:Z99"/>
    <mergeCell ref="Z96:Z97"/>
    <mergeCell ref="AA105:AA106"/>
    <mergeCell ref="AA102:AA103"/>
    <mergeCell ref="AA100:AA101"/>
    <mergeCell ref="AA98:AA99"/>
    <mergeCell ref="AA96:AA97"/>
    <mergeCell ref="AB105:AB106"/>
    <mergeCell ref="AB102:AB103"/>
    <mergeCell ref="AB100:AB101"/>
    <mergeCell ref="AB98:AB99"/>
    <mergeCell ref="AB96:AB97"/>
    <mergeCell ref="AC105:AC106"/>
    <mergeCell ref="AC102:AC103"/>
    <mergeCell ref="AC100:AC101"/>
    <mergeCell ref="AC98:AC99"/>
    <mergeCell ref="AC96:AC97"/>
    <mergeCell ref="AD105:AD106"/>
    <mergeCell ref="AD102:AD103"/>
    <mergeCell ref="AD100:AD101"/>
    <mergeCell ref="AD98:AD99"/>
    <mergeCell ref="AD96:AD97"/>
    <mergeCell ref="AE105:AE106"/>
    <mergeCell ref="AE102:AE103"/>
    <mergeCell ref="AE100:AE101"/>
    <mergeCell ref="AE98:AE99"/>
    <mergeCell ref="AE96:AE97"/>
    <mergeCell ref="C98:C99"/>
    <mergeCell ref="C100:C101"/>
    <mergeCell ref="C102:C103"/>
    <mergeCell ref="C123:C124"/>
    <mergeCell ref="C132:C133"/>
    <mergeCell ref="C125:C126"/>
    <mergeCell ref="C127:C128"/>
    <mergeCell ref="C129:C130"/>
    <mergeCell ref="C134:C135"/>
    <mergeCell ref="C136:C137"/>
    <mergeCell ref="C138:C139"/>
    <mergeCell ref="A143:A188"/>
    <mergeCell ref="B143:B144"/>
    <mergeCell ref="C143:C144"/>
    <mergeCell ref="F143:F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B144"/>
    <mergeCell ref="AC143:AC144"/>
    <mergeCell ref="AD143:AD144"/>
    <mergeCell ref="AE143:AE144"/>
    <mergeCell ref="B145:B146"/>
    <mergeCell ref="F145:F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B147:B148"/>
    <mergeCell ref="F147:F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D147:AD148"/>
    <mergeCell ref="AE147:AE148"/>
    <mergeCell ref="B149:B150"/>
    <mergeCell ref="F149:F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B151:D151"/>
    <mergeCell ref="B152:B153"/>
    <mergeCell ref="C152:C153"/>
    <mergeCell ref="F152:F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E154:AE155"/>
    <mergeCell ref="AD154:AD155"/>
    <mergeCell ref="AC154:AC155"/>
    <mergeCell ref="AB154:AB155"/>
    <mergeCell ref="AA154:AA155"/>
    <mergeCell ref="Z154:Z155"/>
    <mergeCell ref="Y154:Y155"/>
    <mergeCell ref="X154:X155"/>
    <mergeCell ref="W154:W155"/>
    <mergeCell ref="V154:V155"/>
    <mergeCell ref="U154:U155"/>
    <mergeCell ref="T154:T155"/>
    <mergeCell ref="S154:S155"/>
    <mergeCell ref="R154:R155"/>
    <mergeCell ref="Q154:Q155"/>
    <mergeCell ref="F154:F155"/>
    <mergeCell ref="B154:B155"/>
    <mergeCell ref="AE156:AE157"/>
    <mergeCell ref="AD156:AD157"/>
    <mergeCell ref="AC156:AC157"/>
    <mergeCell ref="AB156:AB157"/>
    <mergeCell ref="AA156:AA157"/>
    <mergeCell ref="Z156:Z157"/>
    <mergeCell ref="Y156:Y157"/>
    <mergeCell ref="X156:X157"/>
    <mergeCell ref="W156:W157"/>
    <mergeCell ref="V156:V157"/>
    <mergeCell ref="U156:U157"/>
    <mergeCell ref="T156:T157"/>
    <mergeCell ref="S156:S157"/>
    <mergeCell ref="R156:R157"/>
    <mergeCell ref="Q156:Q157"/>
    <mergeCell ref="F156:F157"/>
    <mergeCell ref="B156:B157"/>
    <mergeCell ref="AE158:AE159"/>
    <mergeCell ref="AD158:AD159"/>
    <mergeCell ref="AC158:AC159"/>
    <mergeCell ref="AB158:AB159"/>
    <mergeCell ref="AA158:AA159"/>
    <mergeCell ref="Z158:Z159"/>
    <mergeCell ref="Y158:Y159"/>
    <mergeCell ref="X158:X159"/>
    <mergeCell ref="W158:W159"/>
    <mergeCell ref="V158:V159"/>
    <mergeCell ref="U158:U159"/>
    <mergeCell ref="T158:T159"/>
    <mergeCell ref="S158:S159"/>
    <mergeCell ref="R158:R159"/>
    <mergeCell ref="Q158:Q159"/>
    <mergeCell ref="F158:F159"/>
    <mergeCell ref="B158:B159"/>
    <mergeCell ref="B160:D160"/>
    <mergeCell ref="AE161:AE162"/>
    <mergeCell ref="AD161:AD162"/>
    <mergeCell ref="AC161:AC162"/>
    <mergeCell ref="AB161:AB162"/>
    <mergeCell ref="AA161:AA162"/>
    <mergeCell ref="Z161:Z162"/>
    <mergeCell ref="Y161:Y162"/>
    <mergeCell ref="X161:X162"/>
    <mergeCell ref="W161:W162"/>
    <mergeCell ref="V161:V162"/>
    <mergeCell ref="U161:U162"/>
    <mergeCell ref="T161:T162"/>
    <mergeCell ref="S161:S162"/>
    <mergeCell ref="R161:R162"/>
    <mergeCell ref="Q161:Q162"/>
    <mergeCell ref="F161:F162"/>
    <mergeCell ref="C161:C162"/>
    <mergeCell ref="B161:B162"/>
    <mergeCell ref="AE163:AE164"/>
    <mergeCell ref="AD163:AD164"/>
    <mergeCell ref="AC163:AC164"/>
    <mergeCell ref="AB163:AB164"/>
    <mergeCell ref="AA163:AA164"/>
    <mergeCell ref="Z163:Z164"/>
    <mergeCell ref="Y163:Y164"/>
    <mergeCell ref="X163:X164"/>
    <mergeCell ref="V163:V164"/>
    <mergeCell ref="U163:U164"/>
    <mergeCell ref="T163:T164"/>
    <mergeCell ref="S163:S164"/>
    <mergeCell ref="R163:R164"/>
    <mergeCell ref="Q163:Q164"/>
    <mergeCell ref="F163:F164"/>
    <mergeCell ref="B163:B164"/>
    <mergeCell ref="AE165:AE166"/>
    <mergeCell ref="AD165:AD166"/>
    <mergeCell ref="AC165:AC166"/>
    <mergeCell ref="AB165:AB166"/>
    <mergeCell ref="AA165:AA166"/>
    <mergeCell ref="Z165:Z166"/>
    <mergeCell ref="Y165:Y166"/>
    <mergeCell ref="X165:X166"/>
    <mergeCell ref="W165:W166"/>
    <mergeCell ref="V165:V166"/>
    <mergeCell ref="U165:U166"/>
    <mergeCell ref="T165:T166"/>
    <mergeCell ref="S165:S166"/>
    <mergeCell ref="R165:R166"/>
    <mergeCell ref="Q165:Q166"/>
    <mergeCell ref="F165:F166"/>
    <mergeCell ref="B165:B166"/>
    <mergeCell ref="AE167:AE168"/>
    <mergeCell ref="AD167:AD168"/>
    <mergeCell ref="AC167:AC168"/>
    <mergeCell ref="AB167:AB168"/>
    <mergeCell ref="AA167:AA168"/>
    <mergeCell ref="Z167:Z168"/>
    <mergeCell ref="Y167:Y168"/>
    <mergeCell ref="X167:X168"/>
    <mergeCell ref="W167:W168"/>
    <mergeCell ref="V167:V168"/>
    <mergeCell ref="U167:U168"/>
    <mergeCell ref="T167:T168"/>
    <mergeCell ref="S167:S168"/>
    <mergeCell ref="R167:R168"/>
    <mergeCell ref="Q167:Q168"/>
    <mergeCell ref="F167:F168"/>
    <mergeCell ref="B167:B168"/>
    <mergeCell ref="B169:D169"/>
    <mergeCell ref="AE170:AE171"/>
    <mergeCell ref="AD170:AD171"/>
    <mergeCell ref="AC170:AC171"/>
    <mergeCell ref="AB170:AB171"/>
    <mergeCell ref="AA170:AA171"/>
    <mergeCell ref="Z170:Z171"/>
    <mergeCell ref="Y170:Y171"/>
    <mergeCell ref="X170:X171"/>
    <mergeCell ref="W170:W171"/>
    <mergeCell ref="V170:V171"/>
    <mergeCell ref="U170:U171"/>
    <mergeCell ref="T170:T171"/>
    <mergeCell ref="S170:S171"/>
    <mergeCell ref="R170:R171"/>
    <mergeCell ref="Q170:Q171"/>
    <mergeCell ref="F170:F171"/>
    <mergeCell ref="B170:B171"/>
    <mergeCell ref="C170:C171"/>
    <mergeCell ref="AE172:AE173"/>
    <mergeCell ref="AD172:AD173"/>
    <mergeCell ref="AC172:AC173"/>
    <mergeCell ref="AB172:AB173"/>
    <mergeCell ref="AA172:AA173"/>
    <mergeCell ref="Z172:Z173"/>
    <mergeCell ref="Y172:Y173"/>
    <mergeCell ref="X172:X173"/>
    <mergeCell ref="W172:W173"/>
    <mergeCell ref="V172:V173"/>
    <mergeCell ref="U172:U173"/>
    <mergeCell ref="T172:T173"/>
    <mergeCell ref="S172:S173"/>
    <mergeCell ref="R172:R173"/>
    <mergeCell ref="Q172:Q173"/>
    <mergeCell ref="F172:F173"/>
    <mergeCell ref="B172:B173"/>
    <mergeCell ref="AE174:AE175"/>
    <mergeCell ref="AD174:AD175"/>
    <mergeCell ref="AC174:AC175"/>
    <mergeCell ref="AB174:AB175"/>
    <mergeCell ref="AA174:AA175"/>
    <mergeCell ref="Z174:Z175"/>
    <mergeCell ref="Y174:Y175"/>
    <mergeCell ref="X174:X175"/>
    <mergeCell ref="W174:W175"/>
    <mergeCell ref="V174:V175"/>
    <mergeCell ref="U174:U175"/>
    <mergeCell ref="T174:T175"/>
    <mergeCell ref="S174:S175"/>
    <mergeCell ref="R174:R175"/>
    <mergeCell ref="Q174:Q175"/>
    <mergeCell ref="F174:F175"/>
    <mergeCell ref="B174:B175"/>
    <mergeCell ref="AE176:AE177"/>
    <mergeCell ref="AD176:AD177"/>
    <mergeCell ref="AC176:AC177"/>
    <mergeCell ref="AB176:AB177"/>
    <mergeCell ref="AA176:AA177"/>
    <mergeCell ref="Z176:Z177"/>
    <mergeCell ref="Y176:Y177"/>
    <mergeCell ref="X176:X177"/>
    <mergeCell ref="W176:W177"/>
    <mergeCell ref="V176:V177"/>
    <mergeCell ref="U176:U177"/>
    <mergeCell ref="T176:T177"/>
    <mergeCell ref="S176:S177"/>
    <mergeCell ref="R176:R177"/>
    <mergeCell ref="Q176:Q177"/>
    <mergeCell ref="F176:F177"/>
    <mergeCell ref="B176:B177"/>
    <mergeCell ref="B178:D178"/>
    <mergeCell ref="AE179:AE180"/>
    <mergeCell ref="AD179:AD180"/>
    <mergeCell ref="AC179:AC180"/>
    <mergeCell ref="AB179:AB180"/>
    <mergeCell ref="AA179:AA180"/>
    <mergeCell ref="Z179:Z180"/>
    <mergeCell ref="Y179:Y180"/>
    <mergeCell ref="X179:X180"/>
    <mergeCell ref="W179:W180"/>
    <mergeCell ref="V179:V180"/>
    <mergeCell ref="U179:U180"/>
    <mergeCell ref="T179:T180"/>
    <mergeCell ref="S179:S180"/>
    <mergeCell ref="R179:R180"/>
    <mergeCell ref="Q179:Q180"/>
    <mergeCell ref="F179:F180"/>
    <mergeCell ref="B179:B180"/>
    <mergeCell ref="C179:C180"/>
    <mergeCell ref="AE181:AE182"/>
    <mergeCell ref="AD181:AD182"/>
    <mergeCell ref="AC181:AC182"/>
    <mergeCell ref="AB181:AB182"/>
    <mergeCell ref="AA181:AA182"/>
    <mergeCell ref="Z181:Z182"/>
    <mergeCell ref="Y181:Y182"/>
    <mergeCell ref="X181:X182"/>
    <mergeCell ref="W181:W182"/>
    <mergeCell ref="V181:V182"/>
    <mergeCell ref="U181:U182"/>
    <mergeCell ref="T181:T182"/>
    <mergeCell ref="S181:S182"/>
    <mergeCell ref="R181:R182"/>
    <mergeCell ref="Q181:Q182"/>
    <mergeCell ref="F181:F182"/>
    <mergeCell ref="B181:B182"/>
    <mergeCell ref="AE183:AE184"/>
    <mergeCell ref="AD183:AD184"/>
    <mergeCell ref="AC183:AC184"/>
    <mergeCell ref="AB183:AB184"/>
    <mergeCell ref="AA183:AA184"/>
    <mergeCell ref="Z183:Z184"/>
    <mergeCell ref="Y183:Y184"/>
    <mergeCell ref="X183:X184"/>
    <mergeCell ref="W183:W184"/>
    <mergeCell ref="V183:V184"/>
    <mergeCell ref="U183:U184"/>
    <mergeCell ref="T183:T184"/>
    <mergeCell ref="S183:S184"/>
    <mergeCell ref="R183:R184"/>
    <mergeCell ref="Q183:Q184"/>
    <mergeCell ref="F183:F184"/>
    <mergeCell ref="B183:B184"/>
    <mergeCell ref="AE185:AE186"/>
    <mergeCell ref="AD185:AD186"/>
    <mergeCell ref="AC185:AC186"/>
    <mergeCell ref="AB185:AB186"/>
    <mergeCell ref="AA185:AA186"/>
    <mergeCell ref="Z185:Z186"/>
    <mergeCell ref="Y185:Y186"/>
    <mergeCell ref="X185:X186"/>
    <mergeCell ref="W185:W186"/>
    <mergeCell ref="V185:V186"/>
    <mergeCell ref="U185:U186"/>
    <mergeCell ref="T185:T186"/>
    <mergeCell ref="S185:S186"/>
    <mergeCell ref="R185:R186"/>
    <mergeCell ref="Q185:Q186"/>
    <mergeCell ref="F185:F186"/>
    <mergeCell ref="B185:B186"/>
    <mergeCell ref="B187:D187"/>
    <mergeCell ref="B188:D188"/>
    <mergeCell ref="C145:C146"/>
    <mergeCell ref="C147:C148"/>
    <mergeCell ref="C149:C150"/>
    <mergeCell ref="C154:C155"/>
    <mergeCell ref="C156:C157"/>
    <mergeCell ref="C158:C159"/>
    <mergeCell ref="C163:C164"/>
    <mergeCell ref="C165:C166"/>
    <mergeCell ref="C167:C168"/>
    <mergeCell ref="C172:C173"/>
    <mergeCell ref="C174:C175"/>
    <mergeCell ref="C176:C177"/>
    <mergeCell ref="C181:C182"/>
    <mergeCell ref="C183:C184"/>
    <mergeCell ref="C185:C186"/>
    <mergeCell ref="W163:W164"/>
    <mergeCell ref="AC147:AC148"/>
    <mergeCell ref="A190:A235"/>
    <mergeCell ref="B190:B191"/>
    <mergeCell ref="C190:C191"/>
    <mergeCell ref="F190:F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Z190:Z191"/>
    <mergeCell ref="AA190:AA191"/>
    <mergeCell ref="AB190:AB191"/>
    <mergeCell ref="AC190:AC191"/>
    <mergeCell ref="AD190:AD191"/>
    <mergeCell ref="AE190:AE191"/>
    <mergeCell ref="B192:B193"/>
    <mergeCell ref="F192:F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B194:B195"/>
    <mergeCell ref="F194:F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D194:AD195"/>
    <mergeCell ref="AE194:AE195"/>
    <mergeCell ref="AC194:AC195"/>
    <mergeCell ref="B196:B197"/>
    <mergeCell ref="F196:F197"/>
    <mergeCell ref="Q196:Q197"/>
    <mergeCell ref="R196:R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B197"/>
    <mergeCell ref="AC196:AC197"/>
    <mergeCell ref="AD196:AD197"/>
    <mergeCell ref="AE196:AE197"/>
    <mergeCell ref="B198:D198"/>
    <mergeCell ref="B199:B200"/>
    <mergeCell ref="C199:C200"/>
    <mergeCell ref="F199:F200"/>
    <mergeCell ref="Q199:Q200"/>
    <mergeCell ref="R199:R200"/>
    <mergeCell ref="S199:S200"/>
    <mergeCell ref="T199:T200"/>
    <mergeCell ref="U199:U200"/>
    <mergeCell ref="V199:V200"/>
    <mergeCell ref="W199:W200"/>
    <mergeCell ref="X199:X200"/>
    <mergeCell ref="Y199:Y200"/>
    <mergeCell ref="Z199:Z200"/>
    <mergeCell ref="AA199:AA200"/>
    <mergeCell ref="AB199:AB200"/>
    <mergeCell ref="AC199:AC200"/>
    <mergeCell ref="AD199:AD200"/>
    <mergeCell ref="AE199:AE200"/>
    <mergeCell ref="AE201:AE202"/>
    <mergeCell ref="AD201:AD202"/>
    <mergeCell ref="AC201:AC202"/>
    <mergeCell ref="AB201:AB202"/>
    <mergeCell ref="AA201:AA202"/>
    <mergeCell ref="Z201:Z202"/>
    <mergeCell ref="Y201:Y202"/>
    <mergeCell ref="X201:X202"/>
    <mergeCell ref="W201:W202"/>
    <mergeCell ref="V201:V202"/>
    <mergeCell ref="U201:U202"/>
    <mergeCell ref="T201:T202"/>
    <mergeCell ref="S201:S202"/>
    <mergeCell ref="R201:R202"/>
    <mergeCell ref="Q201:Q202"/>
    <mergeCell ref="F201:F202"/>
    <mergeCell ref="B201:B202"/>
    <mergeCell ref="AE203:AE204"/>
    <mergeCell ref="AD203:AD204"/>
    <mergeCell ref="AC203:AC204"/>
    <mergeCell ref="AB203:AB204"/>
    <mergeCell ref="AA203:AA204"/>
    <mergeCell ref="Z203:Z204"/>
    <mergeCell ref="Y203:Y204"/>
    <mergeCell ref="X203:X204"/>
    <mergeCell ref="W203:W204"/>
    <mergeCell ref="V203:V204"/>
    <mergeCell ref="U203:U204"/>
    <mergeCell ref="T203:T204"/>
    <mergeCell ref="S203:S204"/>
    <mergeCell ref="R203:R204"/>
    <mergeCell ref="Q203:Q204"/>
    <mergeCell ref="F203:F204"/>
    <mergeCell ref="B203:B204"/>
    <mergeCell ref="AE205:AE206"/>
    <mergeCell ref="AD205:AD206"/>
    <mergeCell ref="AC205:AC206"/>
    <mergeCell ref="AB205:AB206"/>
    <mergeCell ref="AA205:AA206"/>
    <mergeCell ref="Z205:Z206"/>
    <mergeCell ref="Y205:Y206"/>
    <mergeCell ref="X205:X206"/>
    <mergeCell ref="W205:W206"/>
    <mergeCell ref="V205:V206"/>
    <mergeCell ref="U205:U206"/>
    <mergeCell ref="T205:T206"/>
    <mergeCell ref="S205:S206"/>
    <mergeCell ref="R205:R206"/>
    <mergeCell ref="Q205:Q206"/>
    <mergeCell ref="F205:F206"/>
    <mergeCell ref="B205:B206"/>
    <mergeCell ref="B207:D207"/>
    <mergeCell ref="AE208:AE209"/>
    <mergeCell ref="AD208:AD209"/>
    <mergeCell ref="AC208:AC209"/>
    <mergeCell ref="AB208:AB209"/>
    <mergeCell ref="AA208:AA209"/>
    <mergeCell ref="Z208:Z209"/>
    <mergeCell ref="Y208:Y209"/>
    <mergeCell ref="X208:X209"/>
    <mergeCell ref="W208:W209"/>
    <mergeCell ref="V208:V209"/>
    <mergeCell ref="U208:U209"/>
    <mergeCell ref="T208:T209"/>
    <mergeCell ref="S208:S209"/>
    <mergeCell ref="R208:R209"/>
    <mergeCell ref="Q208:Q209"/>
    <mergeCell ref="F208:F209"/>
    <mergeCell ref="C208:C209"/>
    <mergeCell ref="B208:B209"/>
    <mergeCell ref="AE210:AE211"/>
    <mergeCell ref="AD210:AD211"/>
    <mergeCell ref="AC210:AC211"/>
    <mergeCell ref="AB210:AB211"/>
    <mergeCell ref="AA210:AA211"/>
    <mergeCell ref="Z210:Z211"/>
    <mergeCell ref="Y210:Y211"/>
    <mergeCell ref="X210:X211"/>
    <mergeCell ref="V210:V211"/>
    <mergeCell ref="U210:U211"/>
    <mergeCell ref="T210:T211"/>
    <mergeCell ref="S210:S211"/>
    <mergeCell ref="R210:R211"/>
    <mergeCell ref="Q210:Q211"/>
    <mergeCell ref="F210:F211"/>
    <mergeCell ref="B210:B211"/>
    <mergeCell ref="W210:W211"/>
    <mergeCell ref="AE212:AE213"/>
    <mergeCell ref="AD212:AD213"/>
    <mergeCell ref="AC212:AC213"/>
    <mergeCell ref="AB212:AB213"/>
    <mergeCell ref="AA212:AA213"/>
    <mergeCell ref="Z212:Z213"/>
    <mergeCell ref="Y212:Y213"/>
    <mergeCell ref="X212:X213"/>
    <mergeCell ref="W212:W213"/>
    <mergeCell ref="V212:V213"/>
    <mergeCell ref="U212:U213"/>
    <mergeCell ref="T212:T213"/>
    <mergeCell ref="S212:S213"/>
    <mergeCell ref="R212:R213"/>
    <mergeCell ref="Q212:Q213"/>
    <mergeCell ref="F212:F213"/>
    <mergeCell ref="B212:B213"/>
    <mergeCell ref="AE214:AE215"/>
    <mergeCell ref="AD214:AD215"/>
    <mergeCell ref="AC214:AC215"/>
    <mergeCell ref="AB214:AB215"/>
    <mergeCell ref="AA214:AA215"/>
    <mergeCell ref="Z214:Z215"/>
    <mergeCell ref="Y214:Y215"/>
    <mergeCell ref="X214:X215"/>
    <mergeCell ref="W214:W215"/>
    <mergeCell ref="V214:V215"/>
    <mergeCell ref="U214:U215"/>
    <mergeCell ref="T214:T215"/>
    <mergeCell ref="S214:S215"/>
    <mergeCell ref="R214:R215"/>
    <mergeCell ref="Q214:Q215"/>
    <mergeCell ref="F214:F215"/>
    <mergeCell ref="B214:B215"/>
    <mergeCell ref="B216:D216"/>
    <mergeCell ref="AE217:AE218"/>
    <mergeCell ref="AD217:AD218"/>
    <mergeCell ref="AC217:AC218"/>
    <mergeCell ref="AB217:AB218"/>
    <mergeCell ref="AA217:AA218"/>
    <mergeCell ref="Z217:Z218"/>
    <mergeCell ref="Y217:Y218"/>
    <mergeCell ref="X217:X218"/>
    <mergeCell ref="W217:W218"/>
    <mergeCell ref="V217:V218"/>
    <mergeCell ref="U217:U218"/>
    <mergeCell ref="T217:T218"/>
    <mergeCell ref="S217:S218"/>
    <mergeCell ref="R217:R218"/>
    <mergeCell ref="Q217:Q218"/>
    <mergeCell ref="F217:F218"/>
    <mergeCell ref="B217:B218"/>
    <mergeCell ref="C217:C218"/>
    <mergeCell ref="AE219:AE220"/>
    <mergeCell ref="AD219:AD220"/>
    <mergeCell ref="AC219:AC220"/>
    <mergeCell ref="AB219:AB220"/>
    <mergeCell ref="AA219:AA220"/>
    <mergeCell ref="Z219:Z220"/>
    <mergeCell ref="Y219:Y220"/>
    <mergeCell ref="X219:X220"/>
    <mergeCell ref="W219:W220"/>
    <mergeCell ref="V219:V220"/>
    <mergeCell ref="U219:U220"/>
    <mergeCell ref="T219:T220"/>
    <mergeCell ref="S219:S220"/>
    <mergeCell ref="R219:R220"/>
    <mergeCell ref="Q219:Q220"/>
    <mergeCell ref="F219:F220"/>
    <mergeCell ref="B219:B220"/>
    <mergeCell ref="AE221:AE222"/>
    <mergeCell ref="AD221:AD222"/>
    <mergeCell ref="AC221:AC222"/>
    <mergeCell ref="AB221:AB222"/>
    <mergeCell ref="AA221:AA222"/>
    <mergeCell ref="Z221:Z222"/>
    <mergeCell ref="Y221:Y222"/>
    <mergeCell ref="X221:X222"/>
    <mergeCell ref="W221:W222"/>
    <mergeCell ref="V221:V222"/>
    <mergeCell ref="U221:U222"/>
    <mergeCell ref="T221:T222"/>
    <mergeCell ref="S221:S222"/>
    <mergeCell ref="R221:R222"/>
    <mergeCell ref="Q221:Q222"/>
    <mergeCell ref="F221:F222"/>
    <mergeCell ref="B221:B222"/>
    <mergeCell ref="AE223:AE224"/>
    <mergeCell ref="AD223:AD224"/>
    <mergeCell ref="AC223:AC224"/>
    <mergeCell ref="AB223:AB224"/>
    <mergeCell ref="AA223:AA224"/>
    <mergeCell ref="Z223:Z224"/>
    <mergeCell ref="Y223:Y224"/>
    <mergeCell ref="X223:X224"/>
    <mergeCell ref="W223:W224"/>
    <mergeCell ref="V223:V224"/>
    <mergeCell ref="U223:U224"/>
    <mergeCell ref="T223:T224"/>
    <mergeCell ref="S223:S224"/>
    <mergeCell ref="R223:R224"/>
    <mergeCell ref="Q223:Q224"/>
    <mergeCell ref="F223:F224"/>
    <mergeCell ref="B223:B224"/>
    <mergeCell ref="B225:D225"/>
    <mergeCell ref="AE226:AE227"/>
    <mergeCell ref="AD226:AD227"/>
    <mergeCell ref="AC226:AC227"/>
    <mergeCell ref="AB226:AB227"/>
    <mergeCell ref="AA226:AA227"/>
    <mergeCell ref="Z226:Z227"/>
    <mergeCell ref="Y226:Y227"/>
    <mergeCell ref="X226:X227"/>
    <mergeCell ref="W226:W227"/>
    <mergeCell ref="V226:V227"/>
    <mergeCell ref="U226:U227"/>
    <mergeCell ref="T226:T227"/>
    <mergeCell ref="S226:S227"/>
    <mergeCell ref="R226:R227"/>
    <mergeCell ref="Q226:Q227"/>
    <mergeCell ref="F226:F227"/>
    <mergeCell ref="B226:B227"/>
    <mergeCell ref="C226:C227"/>
    <mergeCell ref="AE228:AE229"/>
    <mergeCell ref="AD228:AD229"/>
    <mergeCell ref="AC228:AC229"/>
    <mergeCell ref="AB228:AB229"/>
    <mergeCell ref="AA228:AA229"/>
    <mergeCell ref="Z228:Z229"/>
    <mergeCell ref="Y228:Y229"/>
    <mergeCell ref="X228:X229"/>
    <mergeCell ref="W228:W229"/>
    <mergeCell ref="V228:V229"/>
    <mergeCell ref="U228:U229"/>
    <mergeCell ref="T228:T229"/>
    <mergeCell ref="S228:S229"/>
    <mergeCell ref="R228:R229"/>
    <mergeCell ref="Q228:Q229"/>
    <mergeCell ref="F228:F229"/>
    <mergeCell ref="B228:B229"/>
    <mergeCell ref="AE230:AE231"/>
    <mergeCell ref="AD230:AD231"/>
    <mergeCell ref="AC230:AC231"/>
    <mergeCell ref="AB230:AB231"/>
    <mergeCell ref="AA230:AA231"/>
    <mergeCell ref="Z230:Z231"/>
    <mergeCell ref="Y230:Y231"/>
    <mergeCell ref="X230:X231"/>
    <mergeCell ref="W230:W231"/>
    <mergeCell ref="V230:V231"/>
    <mergeCell ref="U230:U231"/>
    <mergeCell ref="T230:T231"/>
    <mergeCell ref="S230:S231"/>
    <mergeCell ref="R230:R231"/>
    <mergeCell ref="Q230:Q231"/>
    <mergeCell ref="F230:F231"/>
    <mergeCell ref="B230:B231"/>
    <mergeCell ref="AE232:AE233"/>
    <mergeCell ref="AD232:AD233"/>
    <mergeCell ref="AC232:AC233"/>
    <mergeCell ref="AB232:AB233"/>
    <mergeCell ref="AA232:AA233"/>
    <mergeCell ref="Z232:Z233"/>
    <mergeCell ref="Y232:Y233"/>
    <mergeCell ref="X232:X233"/>
    <mergeCell ref="W232:W233"/>
    <mergeCell ref="V232:V233"/>
    <mergeCell ref="U232:U233"/>
    <mergeCell ref="T232:T233"/>
    <mergeCell ref="S232:S233"/>
    <mergeCell ref="R232:R233"/>
    <mergeCell ref="Q232:Q233"/>
    <mergeCell ref="F232:F233"/>
    <mergeCell ref="B232:B233"/>
    <mergeCell ref="B234:D234"/>
    <mergeCell ref="B235:D235"/>
    <mergeCell ref="C192:C193"/>
    <mergeCell ref="C194:C195"/>
    <mergeCell ref="C196:C197"/>
    <mergeCell ref="C201:C202"/>
    <mergeCell ref="C203:C204"/>
    <mergeCell ref="C205:C206"/>
    <mergeCell ref="C210:C211"/>
    <mergeCell ref="C212:C213"/>
    <mergeCell ref="C214:C215"/>
    <mergeCell ref="C219:C220"/>
    <mergeCell ref="C221:C222"/>
    <mergeCell ref="C223:C224"/>
    <mergeCell ref="C228:C229"/>
    <mergeCell ref="C230:C231"/>
    <mergeCell ref="C232:C233"/>
    <mergeCell ref="B277:B278"/>
    <mergeCell ref="C277:C278"/>
    <mergeCell ref="F277:F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AE277:AE278"/>
    <mergeCell ref="B279:B280"/>
    <mergeCell ref="F279:F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AE279:AE280"/>
    <mergeCell ref="B281:B282"/>
    <mergeCell ref="F281:F282"/>
    <mergeCell ref="Q281:Q282"/>
    <mergeCell ref="R281:R282"/>
    <mergeCell ref="S281:S282"/>
    <mergeCell ref="T281:T282"/>
    <mergeCell ref="U281:U282"/>
    <mergeCell ref="V281:V282"/>
    <mergeCell ref="W281:W282"/>
    <mergeCell ref="X281:X282"/>
    <mergeCell ref="Y281:Y282"/>
    <mergeCell ref="Z281:Z282"/>
    <mergeCell ref="AA281:AA282"/>
    <mergeCell ref="AB281:AB282"/>
    <mergeCell ref="AD281:AD282"/>
    <mergeCell ref="AE281:AE282"/>
    <mergeCell ref="AC281:AC282"/>
    <mergeCell ref="B283:B284"/>
    <mergeCell ref="F283:F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AC283:AC284"/>
    <mergeCell ref="AD283:AD284"/>
    <mergeCell ref="AE283:AE284"/>
    <mergeCell ref="B285:D285"/>
    <mergeCell ref="B286:B287"/>
    <mergeCell ref="C286:C287"/>
    <mergeCell ref="F286:F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B287"/>
    <mergeCell ref="AC286:AC287"/>
    <mergeCell ref="AD286:AD287"/>
    <mergeCell ref="AE286:AE287"/>
    <mergeCell ref="AE288:AE289"/>
    <mergeCell ref="AD288:AD289"/>
    <mergeCell ref="AC288:AC289"/>
    <mergeCell ref="AB288:AB289"/>
    <mergeCell ref="AA288:AA289"/>
    <mergeCell ref="Z288:Z289"/>
    <mergeCell ref="Y288:Y289"/>
    <mergeCell ref="X288:X289"/>
    <mergeCell ref="W288:W289"/>
    <mergeCell ref="V288:V289"/>
    <mergeCell ref="U288:U289"/>
    <mergeCell ref="T288:T289"/>
    <mergeCell ref="S288:S289"/>
    <mergeCell ref="R288:R289"/>
    <mergeCell ref="Q288:Q289"/>
    <mergeCell ref="F288:F289"/>
    <mergeCell ref="B288:B289"/>
    <mergeCell ref="AE290:AE291"/>
    <mergeCell ref="AD290:AD291"/>
    <mergeCell ref="AC290:AC291"/>
    <mergeCell ref="AB290:AB291"/>
    <mergeCell ref="AA290:AA291"/>
    <mergeCell ref="Z290:Z291"/>
    <mergeCell ref="Y290:Y291"/>
    <mergeCell ref="X290:X291"/>
    <mergeCell ref="W290:W291"/>
    <mergeCell ref="V290:V291"/>
    <mergeCell ref="U290:U291"/>
    <mergeCell ref="T290:T291"/>
    <mergeCell ref="S290:S291"/>
    <mergeCell ref="R290:R291"/>
    <mergeCell ref="Q290:Q291"/>
    <mergeCell ref="F290:F291"/>
    <mergeCell ref="B290:B291"/>
    <mergeCell ref="AE292:AE293"/>
    <mergeCell ref="AD292:AD293"/>
    <mergeCell ref="AC292:AC293"/>
    <mergeCell ref="AB292:AB293"/>
    <mergeCell ref="AA292:AA293"/>
    <mergeCell ref="Z292:Z293"/>
    <mergeCell ref="Y292:Y293"/>
    <mergeCell ref="X292:X293"/>
    <mergeCell ref="W292:W293"/>
    <mergeCell ref="V292:V293"/>
    <mergeCell ref="U292:U293"/>
    <mergeCell ref="T292:T293"/>
    <mergeCell ref="S292:S293"/>
    <mergeCell ref="R292:R293"/>
    <mergeCell ref="Q292:Q293"/>
    <mergeCell ref="F292:F293"/>
    <mergeCell ref="B292:B293"/>
    <mergeCell ref="B294:D294"/>
    <mergeCell ref="AE295:AE296"/>
    <mergeCell ref="AD295:AD296"/>
    <mergeCell ref="AC295:AC296"/>
    <mergeCell ref="AB295:AB296"/>
    <mergeCell ref="AA295:AA296"/>
    <mergeCell ref="Z295:Z296"/>
    <mergeCell ref="Y295:Y296"/>
    <mergeCell ref="X295:X296"/>
    <mergeCell ref="W295:W296"/>
    <mergeCell ref="V295:V296"/>
    <mergeCell ref="U295:U296"/>
    <mergeCell ref="T295:T296"/>
    <mergeCell ref="S295:S296"/>
    <mergeCell ref="R295:R296"/>
    <mergeCell ref="Q295:Q296"/>
    <mergeCell ref="F295:F296"/>
    <mergeCell ref="C295:C296"/>
    <mergeCell ref="B295:B296"/>
    <mergeCell ref="AE297:AE298"/>
    <mergeCell ref="AD297:AD298"/>
    <mergeCell ref="AC297:AC298"/>
    <mergeCell ref="AB297:AB298"/>
    <mergeCell ref="AA297:AA298"/>
    <mergeCell ref="Z297:Z298"/>
    <mergeCell ref="Y297:Y298"/>
    <mergeCell ref="X297:X298"/>
    <mergeCell ref="V297:V298"/>
    <mergeCell ref="U297:U298"/>
    <mergeCell ref="T297:T298"/>
    <mergeCell ref="S297:S298"/>
    <mergeCell ref="R297:R298"/>
    <mergeCell ref="Q297:Q298"/>
    <mergeCell ref="F297:F298"/>
    <mergeCell ref="B297:B298"/>
    <mergeCell ref="W297:W298"/>
    <mergeCell ref="AE299:AE300"/>
    <mergeCell ref="AD299:AD300"/>
    <mergeCell ref="AC299:AC300"/>
    <mergeCell ref="AB299:AB300"/>
    <mergeCell ref="AA299:AA300"/>
    <mergeCell ref="Z299:Z300"/>
    <mergeCell ref="Y299:Y300"/>
    <mergeCell ref="X299:X300"/>
    <mergeCell ref="W299:W300"/>
    <mergeCell ref="V299:V300"/>
    <mergeCell ref="U299:U300"/>
    <mergeCell ref="T299:T300"/>
    <mergeCell ref="S299:S300"/>
    <mergeCell ref="R299:R300"/>
    <mergeCell ref="Q299:Q300"/>
    <mergeCell ref="F299:F300"/>
    <mergeCell ref="B299:B300"/>
    <mergeCell ref="AE301:AE302"/>
    <mergeCell ref="AD301:AD302"/>
    <mergeCell ref="AC301:AC302"/>
    <mergeCell ref="AB301:AB302"/>
    <mergeCell ref="AA301:AA302"/>
    <mergeCell ref="Z301:Z302"/>
    <mergeCell ref="Y301:Y302"/>
    <mergeCell ref="X301:X302"/>
    <mergeCell ref="W301:W302"/>
    <mergeCell ref="V301:V302"/>
    <mergeCell ref="U301:U302"/>
    <mergeCell ref="T301:T302"/>
    <mergeCell ref="S301:S302"/>
    <mergeCell ref="R301:R302"/>
    <mergeCell ref="Q301:Q302"/>
    <mergeCell ref="F301:F302"/>
    <mergeCell ref="B301:B302"/>
    <mergeCell ref="B303:D303"/>
    <mergeCell ref="AE304:AE305"/>
    <mergeCell ref="AD304:AD305"/>
    <mergeCell ref="AC304:AC305"/>
    <mergeCell ref="AB304:AB305"/>
    <mergeCell ref="AA304:AA305"/>
    <mergeCell ref="Z304:Z305"/>
    <mergeCell ref="Y304:Y305"/>
    <mergeCell ref="X304:X305"/>
    <mergeCell ref="W304:W305"/>
    <mergeCell ref="V304:V305"/>
    <mergeCell ref="U304:U305"/>
    <mergeCell ref="T304:T305"/>
    <mergeCell ref="S304:S305"/>
    <mergeCell ref="R304:R305"/>
    <mergeCell ref="Q304:Q305"/>
    <mergeCell ref="F304:F305"/>
    <mergeCell ref="B304:B305"/>
    <mergeCell ref="C304:C305"/>
    <mergeCell ref="AE306:AE307"/>
    <mergeCell ref="AD306:AD307"/>
    <mergeCell ref="AC306:AC307"/>
    <mergeCell ref="AB306:AB307"/>
    <mergeCell ref="AA306:AA307"/>
    <mergeCell ref="Z306:Z307"/>
    <mergeCell ref="Y306:Y307"/>
    <mergeCell ref="X306:X307"/>
    <mergeCell ref="W306:W307"/>
    <mergeCell ref="V306:V307"/>
    <mergeCell ref="U306:U307"/>
    <mergeCell ref="T306:T307"/>
    <mergeCell ref="S306:S307"/>
    <mergeCell ref="R306:R307"/>
    <mergeCell ref="Q306:Q307"/>
    <mergeCell ref="F306:F307"/>
    <mergeCell ref="B306:B307"/>
    <mergeCell ref="AE308:AE309"/>
    <mergeCell ref="AD308:AD309"/>
    <mergeCell ref="AC308:AC309"/>
    <mergeCell ref="AB308:AB309"/>
    <mergeCell ref="AA308:AA309"/>
    <mergeCell ref="Z308:Z309"/>
    <mergeCell ref="Y308:Y309"/>
    <mergeCell ref="X308:X309"/>
    <mergeCell ref="W308:W309"/>
    <mergeCell ref="V308:V309"/>
    <mergeCell ref="U308:U309"/>
    <mergeCell ref="T308:T309"/>
    <mergeCell ref="S308:S309"/>
    <mergeCell ref="R308:R309"/>
    <mergeCell ref="Q308:Q309"/>
    <mergeCell ref="F308:F309"/>
    <mergeCell ref="B308:B309"/>
    <mergeCell ref="C279:C280"/>
    <mergeCell ref="C281:C282"/>
    <mergeCell ref="C283:C284"/>
    <mergeCell ref="C288:C289"/>
    <mergeCell ref="C290:C291"/>
    <mergeCell ref="C292:C293"/>
    <mergeCell ref="C297:C298"/>
    <mergeCell ref="C299:C300"/>
    <mergeCell ref="C301:C302"/>
    <mergeCell ref="C306:C307"/>
    <mergeCell ref="C308:C309"/>
    <mergeCell ref="A277:A322"/>
    <mergeCell ref="AE313:AE314"/>
    <mergeCell ref="AD313:AD314"/>
    <mergeCell ref="AC313:AC314"/>
    <mergeCell ref="AB313:AB314"/>
    <mergeCell ref="AA313:AA314"/>
    <mergeCell ref="Z313:Z314"/>
    <mergeCell ref="Y313:Y314"/>
    <mergeCell ref="X313:X314"/>
    <mergeCell ref="W313:W314"/>
    <mergeCell ref="V313:V314"/>
    <mergeCell ref="U313:U314"/>
    <mergeCell ref="T313:T314"/>
    <mergeCell ref="S313:S314"/>
    <mergeCell ref="R313:R314"/>
    <mergeCell ref="Q313:Q314"/>
    <mergeCell ref="F313:F314"/>
    <mergeCell ref="B313:B314"/>
    <mergeCell ref="C313:C314"/>
    <mergeCell ref="AE315:AE316"/>
    <mergeCell ref="AD315:AD316"/>
    <mergeCell ref="AC315:AC316"/>
    <mergeCell ref="AB315:AB316"/>
    <mergeCell ref="AA315:AA316"/>
    <mergeCell ref="Z315:Z316"/>
    <mergeCell ref="Y315:Y316"/>
    <mergeCell ref="X315:X316"/>
    <mergeCell ref="W315:W316"/>
    <mergeCell ref="V315:V316"/>
    <mergeCell ref="U315:U316"/>
    <mergeCell ref="T315:T316"/>
    <mergeCell ref="S315:S316"/>
    <mergeCell ref="R315:R316"/>
    <mergeCell ref="Q315:Q316"/>
    <mergeCell ref="F315:F316"/>
    <mergeCell ref="B315:B316"/>
    <mergeCell ref="AE317:AE318"/>
    <mergeCell ref="AD317:AD318"/>
    <mergeCell ref="AB317:AB318"/>
    <mergeCell ref="AA317:AA318"/>
    <mergeCell ref="Z317:Z318"/>
    <mergeCell ref="Y317:Y318"/>
    <mergeCell ref="X317:X318"/>
    <mergeCell ref="W317:W318"/>
    <mergeCell ref="V317:V318"/>
    <mergeCell ref="U317:U318"/>
    <mergeCell ref="T317:T318"/>
    <mergeCell ref="S317:S318"/>
    <mergeCell ref="R317:R318"/>
    <mergeCell ref="Q317:Q318"/>
    <mergeCell ref="F317:F318"/>
    <mergeCell ref="B317:B318"/>
    <mergeCell ref="AE319:AE320"/>
    <mergeCell ref="AD319:AD320"/>
    <mergeCell ref="AC319:AC320"/>
    <mergeCell ref="AB319:AB320"/>
    <mergeCell ref="AA319:AA320"/>
    <mergeCell ref="Z319:Z320"/>
    <mergeCell ref="Y319:Y320"/>
    <mergeCell ref="X319:X320"/>
    <mergeCell ref="W319:W320"/>
    <mergeCell ref="V319:V320"/>
    <mergeCell ref="U319:U320"/>
    <mergeCell ref="T319:T320"/>
    <mergeCell ref="S319:S320"/>
    <mergeCell ref="R319:R320"/>
    <mergeCell ref="Q319:Q320"/>
    <mergeCell ref="F319:F320"/>
    <mergeCell ref="B319:B320"/>
    <mergeCell ref="B321:D321"/>
    <mergeCell ref="B322:D322"/>
    <mergeCell ref="C315:C316"/>
    <mergeCell ref="C317:C318"/>
    <mergeCell ref="C319:C320"/>
    <mergeCell ref="AE311:AE312"/>
    <mergeCell ref="AD311:AD312"/>
    <mergeCell ref="AC311:AC312"/>
    <mergeCell ref="AB311:AB312"/>
    <mergeCell ref="Y311:Y312"/>
    <mergeCell ref="X311:X312"/>
    <mergeCell ref="W311:W312"/>
    <mergeCell ref="V311:V312"/>
    <mergeCell ref="U311:U312"/>
    <mergeCell ref="T311:T312"/>
    <mergeCell ref="S311:S312"/>
    <mergeCell ref="R311:R312"/>
    <mergeCell ref="Q311:Q312"/>
    <mergeCell ref="F311:F312"/>
    <mergeCell ref="B311:B312"/>
    <mergeCell ref="C311:C312"/>
    <mergeCell ref="Z311:Z312"/>
    <mergeCell ref="AA311:AA312"/>
    <mergeCell ref="AC317:AC318"/>
    <mergeCell ref="B324:B325"/>
    <mergeCell ref="F324:F325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B325"/>
    <mergeCell ref="AC324:AC325"/>
    <mergeCell ref="AD324:AD325"/>
    <mergeCell ref="AE324:AE325"/>
    <mergeCell ref="B326:B327"/>
    <mergeCell ref="F326:F327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Y326:Y327"/>
    <mergeCell ref="Z326:Z327"/>
    <mergeCell ref="AA326:AA327"/>
    <mergeCell ref="AB326:AB327"/>
    <mergeCell ref="AC326:AC327"/>
    <mergeCell ref="AD326:AD327"/>
    <mergeCell ref="B328:B329"/>
    <mergeCell ref="F328:F329"/>
    <mergeCell ref="Q328:Q329"/>
    <mergeCell ref="R328:R329"/>
    <mergeCell ref="S328:S329"/>
    <mergeCell ref="T328:T329"/>
    <mergeCell ref="U328:U329"/>
    <mergeCell ref="V328:V329"/>
    <mergeCell ref="W328:W329"/>
    <mergeCell ref="X328:X329"/>
    <mergeCell ref="Y328:Y329"/>
    <mergeCell ref="Z328:Z329"/>
    <mergeCell ref="AA328:AA329"/>
    <mergeCell ref="AB328:AB329"/>
    <mergeCell ref="AC328:AC329"/>
    <mergeCell ref="AD328:AD329"/>
    <mergeCell ref="AE328:AE329"/>
    <mergeCell ref="B330:B331"/>
    <mergeCell ref="F330:F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B331"/>
    <mergeCell ref="AC330:AC331"/>
    <mergeCell ref="AD330:AD331"/>
    <mergeCell ref="AE330:AE331"/>
    <mergeCell ref="B332:B333"/>
    <mergeCell ref="F332:F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B333"/>
    <mergeCell ref="AC332:AC333"/>
    <mergeCell ref="AD332:AD333"/>
    <mergeCell ref="AE332:AE333"/>
    <mergeCell ref="B334:D334"/>
    <mergeCell ref="B335:B336"/>
    <mergeCell ref="F335:F336"/>
    <mergeCell ref="Q335:Q336"/>
    <mergeCell ref="R335:R336"/>
    <mergeCell ref="S335:S336"/>
    <mergeCell ref="T335:T336"/>
    <mergeCell ref="U335:U336"/>
    <mergeCell ref="V335:V336"/>
    <mergeCell ref="W335:W336"/>
    <mergeCell ref="X335:X336"/>
    <mergeCell ref="Y335:Y336"/>
    <mergeCell ref="Z335:Z336"/>
    <mergeCell ref="AA335:AA336"/>
    <mergeCell ref="AB335:AB336"/>
    <mergeCell ref="AC335:AC336"/>
    <mergeCell ref="AD335:AD336"/>
    <mergeCell ref="AE335:AE336"/>
    <mergeCell ref="B337:B338"/>
    <mergeCell ref="F337:F338"/>
    <mergeCell ref="Q337:Q338"/>
    <mergeCell ref="R337:R338"/>
    <mergeCell ref="S337:S338"/>
    <mergeCell ref="T337:T338"/>
    <mergeCell ref="U337:U338"/>
    <mergeCell ref="V337:V338"/>
    <mergeCell ref="W337:W338"/>
    <mergeCell ref="X337:X338"/>
    <mergeCell ref="Y337:Y338"/>
    <mergeCell ref="Z337:Z338"/>
    <mergeCell ref="AA337:AA338"/>
    <mergeCell ref="AB337:AB338"/>
    <mergeCell ref="AC337:AC338"/>
    <mergeCell ref="AD337:AD338"/>
    <mergeCell ref="AE337:AE338"/>
    <mergeCell ref="B339:B340"/>
    <mergeCell ref="F339:F340"/>
    <mergeCell ref="Q339:Q340"/>
    <mergeCell ref="R339:R340"/>
    <mergeCell ref="S339:S340"/>
    <mergeCell ref="T339:T340"/>
    <mergeCell ref="U339:U340"/>
    <mergeCell ref="V339:V340"/>
    <mergeCell ref="W339:W340"/>
    <mergeCell ref="X339:X340"/>
    <mergeCell ref="Y339:Y340"/>
    <mergeCell ref="Z339:Z340"/>
    <mergeCell ref="AA339:AA340"/>
    <mergeCell ref="AB339:AB340"/>
    <mergeCell ref="AC339:AC340"/>
    <mergeCell ref="AD339:AD340"/>
    <mergeCell ref="AE339:AE340"/>
    <mergeCell ref="B341:B342"/>
    <mergeCell ref="F341:F342"/>
    <mergeCell ref="Q341:Q342"/>
    <mergeCell ref="R341:R342"/>
    <mergeCell ref="S341:S342"/>
    <mergeCell ref="T341:T342"/>
    <mergeCell ref="U341:U342"/>
    <mergeCell ref="V341:V342"/>
    <mergeCell ref="W341:W342"/>
    <mergeCell ref="X341:X342"/>
    <mergeCell ref="Y341:Y342"/>
    <mergeCell ref="Z341:Z342"/>
    <mergeCell ref="AA341:AA342"/>
    <mergeCell ref="AB341:AB342"/>
    <mergeCell ref="AC341:AC342"/>
    <mergeCell ref="AD341:AD342"/>
    <mergeCell ref="AE341:AE342"/>
    <mergeCell ref="B343:B344"/>
    <mergeCell ref="F343:F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C343:AC344"/>
    <mergeCell ref="AD343:AD344"/>
    <mergeCell ref="AE343:AE344"/>
    <mergeCell ref="B345:D345"/>
    <mergeCell ref="B346:B347"/>
    <mergeCell ref="F346:F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AC346:AC347"/>
    <mergeCell ref="AD346:AD347"/>
    <mergeCell ref="AE346:AE347"/>
    <mergeCell ref="B348:B349"/>
    <mergeCell ref="F348:F349"/>
    <mergeCell ref="Q348:Q349"/>
    <mergeCell ref="R348:R349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B349"/>
    <mergeCell ref="AC348:AC349"/>
    <mergeCell ref="AD348:AD349"/>
    <mergeCell ref="AE348:AE349"/>
    <mergeCell ref="B350:B351"/>
    <mergeCell ref="F350:F351"/>
    <mergeCell ref="Q350:Q351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Z350:Z351"/>
    <mergeCell ref="AA350:AA351"/>
    <mergeCell ref="AB350:AB351"/>
    <mergeCell ref="AC350:AC351"/>
    <mergeCell ref="AD350:AD351"/>
    <mergeCell ref="AE350:AE351"/>
    <mergeCell ref="B352:B353"/>
    <mergeCell ref="F352:F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B353"/>
    <mergeCell ref="AC352:AC353"/>
    <mergeCell ref="AD352:AD353"/>
    <mergeCell ref="AE352:AE353"/>
    <mergeCell ref="B354:B355"/>
    <mergeCell ref="F354:F355"/>
    <mergeCell ref="Q354:Q355"/>
    <mergeCell ref="R354:R355"/>
    <mergeCell ref="S354:S355"/>
    <mergeCell ref="T354:T355"/>
    <mergeCell ref="U354:U355"/>
    <mergeCell ref="V354:V355"/>
    <mergeCell ref="W354:W355"/>
    <mergeCell ref="X354:X355"/>
    <mergeCell ref="Y354:Y355"/>
    <mergeCell ref="Z354:Z355"/>
    <mergeCell ref="AA354:AA355"/>
    <mergeCell ref="AB354:AB355"/>
    <mergeCell ref="AC354:AC355"/>
    <mergeCell ref="AD354:AD355"/>
    <mergeCell ref="AE354:AE355"/>
    <mergeCell ref="B356:D356"/>
    <mergeCell ref="F357:F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C237:C238"/>
    <mergeCell ref="C239:C240"/>
    <mergeCell ref="C241:C242"/>
    <mergeCell ref="C243:C244"/>
    <mergeCell ref="C245:C246"/>
    <mergeCell ref="C248:C249"/>
    <mergeCell ref="C250:C251"/>
    <mergeCell ref="C252:C253"/>
    <mergeCell ref="C254:C255"/>
    <mergeCell ref="C256:C257"/>
    <mergeCell ref="C259:C260"/>
    <mergeCell ref="C261:C262"/>
    <mergeCell ref="C263:C264"/>
    <mergeCell ref="C265:C266"/>
    <mergeCell ref="C267:C268"/>
    <mergeCell ref="C270:C271"/>
    <mergeCell ref="C272:C273"/>
    <mergeCell ref="C324:C325"/>
    <mergeCell ref="C326:C327"/>
    <mergeCell ref="C328:C329"/>
    <mergeCell ref="C330:C331"/>
    <mergeCell ref="C332:C333"/>
    <mergeCell ref="C357:C358"/>
    <mergeCell ref="C335:C336"/>
    <mergeCell ref="C337:C338"/>
    <mergeCell ref="C339:C340"/>
    <mergeCell ref="C341:C342"/>
    <mergeCell ref="C343:C344"/>
    <mergeCell ref="C346:C347"/>
    <mergeCell ref="C348:C349"/>
    <mergeCell ref="C350:C351"/>
    <mergeCell ref="C352:C353"/>
    <mergeCell ref="C354:C355"/>
    <mergeCell ref="F359:F360"/>
    <mergeCell ref="Q359:Q360"/>
    <mergeCell ref="R359:R360"/>
    <mergeCell ref="S359:S360"/>
    <mergeCell ref="T359:T360"/>
    <mergeCell ref="U359:U360"/>
    <mergeCell ref="V359:V360"/>
    <mergeCell ref="W359:W360"/>
    <mergeCell ref="X359:X360"/>
    <mergeCell ref="Y359:Y360"/>
    <mergeCell ref="Z359:Z360"/>
    <mergeCell ref="AA359:AA360"/>
    <mergeCell ref="AB359:AB360"/>
    <mergeCell ref="AC359:AC360"/>
    <mergeCell ref="AD359:AD360"/>
    <mergeCell ref="AE359:AE360"/>
    <mergeCell ref="C359:C360"/>
    <mergeCell ref="F361:F362"/>
    <mergeCell ref="Q361:Q362"/>
    <mergeCell ref="R361:R362"/>
    <mergeCell ref="S361:S362"/>
    <mergeCell ref="T361:T362"/>
    <mergeCell ref="U361:U362"/>
    <mergeCell ref="V361:V362"/>
    <mergeCell ref="W361:W362"/>
    <mergeCell ref="X361:X362"/>
    <mergeCell ref="Y361:Y362"/>
    <mergeCell ref="Z361:Z362"/>
    <mergeCell ref="AA361:AA362"/>
    <mergeCell ref="AB361:AB362"/>
    <mergeCell ref="AC361:AC362"/>
    <mergeCell ref="AD361:AD362"/>
    <mergeCell ref="AE361:AE362"/>
    <mergeCell ref="C361:C362"/>
    <mergeCell ref="F363:F364"/>
    <mergeCell ref="Q363:Q364"/>
    <mergeCell ref="R363:R364"/>
    <mergeCell ref="S363:S364"/>
    <mergeCell ref="T363:T364"/>
    <mergeCell ref="U363:U364"/>
    <mergeCell ref="V363:V364"/>
    <mergeCell ref="W363:W364"/>
    <mergeCell ref="X363:X364"/>
    <mergeCell ref="Y363:Y364"/>
    <mergeCell ref="Z363:Z364"/>
    <mergeCell ref="AA363:AA364"/>
    <mergeCell ref="AB363:AB364"/>
    <mergeCell ref="AC363:AC364"/>
    <mergeCell ref="AD363:AD364"/>
    <mergeCell ref="AE363:AE364"/>
    <mergeCell ref="C363:C364"/>
    <mergeCell ref="AE326:AE327"/>
    <mergeCell ref="C395:C396"/>
    <mergeCell ref="C397:C398"/>
    <mergeCell ref="C399:C400"/>
    <mergeCell ref="C401:C402"/>
    <mergeCell ref="C404:C405"/>
    <mergeCell ref="C406:C407"/>
    <mergeCell ref="C408:C409"/>
    <mergeCell ref="C410:C411"/>
    <mergeCell ref="AE399:AE400"/>
    <mergeCell ref="AD399:AD400"/>
    <mergeCell ref="AC399:AC400"/>
    <mergeCell ref="AB399:AB400"/>
    <mergeCell ref="AA399:AA400"/>
    <mergeCell ref="Z399:Z400"/>
    <mergeCell ref="Y399:Y400"/>
    <mergeCell ref="X399:X400"/>
    <mergeCell ref="W399:W400"/>
    <mergeCell ref="V399:V400"/>
    <mergeCell ref="U399:U400"/>
    <mergeCell ref="T399:T400"/>
    <mergeCell ref="S399:S400"/>
    <mergeCell ref="R399:R400"/>
    <mergeCell ref="Q399:Q400"/>
    <mergeCell ref="F399:F400"/>
    <mergeCell ref="B237:B238"/>
    <mergeCell ref="B239:B240"/>
    <mergeCell ref="B241:B242"/>
    <mergeCell ref="B243:B244"/>
    <mergeCell ref="AB374:AB375"/>
    <mergeCell ref="AC374:AC375"/>
    <mergeCell ref="AC377:AC378"/>
    <mergeCell ref="AC381:AC382"/>
    <mergeCell ref="AB381:AB382"/>
    <mergeCell ref="A415:A456"/>
    <mergeCell ref="B415:B416"/>
    <mergeCell ref="F415:F416"/>
    <mergeCell ref="Q415:Q416"/>
    <mergeCell ref="R415:R416"/>
    <mergeCell ref="S415:S416"/>
    <mergeCell ref="T415:T416"/>
    <mergeCell ref="U415:U416"/>
    <mergeCell ref="V415:V416"/>
    <mergeCell ref="W415:W416"/>
    <mergeCell ref="X415:X416"/>
    <mergeCell ref="Y415:Y416"/>
    <mergeCell ref="Z415:Z416"/>
    <mergeCell ref="AA415:AA416"/>
    <mergeCell ref="AB415:AB416"/>
    <mergeCell ref="AC415:AC416"/>
    <mergeCell ref="AD415:AD416"/>
    <mergeCell ref="AE415:AE416"/>
    <mergeCell ref="B417:B418"/>
    <mergeCell ref="F417:F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Y417:Y418"/>
    <mergeCell ref="Z417:Z418"/>
    <mergeCell ref="AA417:AA418"/>
    <mergeCell ref="AB417:AB418"/>
    <mergeCell ref="AC417:AC418"/>
    <mergeCell ref="AD417:AD418"/>
    <mergeCell ref="AE417:AE418"/>
    <mergeCell ref="B419:B420"/>
    <mergeCell ref="F419:F420"/>
    <mergeCell ref="Q419:Q420"/>
    <mergeCell ref="R419:R420"/>
    <mergeCell ref="S419:S420"/>
    <mergeCell ref="T419:T420"/>
    <mergeCell ref="U419:U420"/>
    <mergeCell ref="V419:V420"/>
    <mergeCell ref="W419:W420"/>
    <mergeCell ref="X419:X420"/>
    <mergeCell ref="Y419:Y420"/>
    <mergeCell ref="Z419:Z420"/>
    <mergeCell ref="AA419:AA420"/>
    <mergeCell ref="AD419:AD420"/>
    <mergeCell ref="AE419:AE420"/>
    <mergeCell ref="B421:B422"/>
    <mergeCell ref="F421:F422"/>
    <mergeCell ref="Q421:Q422"/>
    <mergeCell ref="R421:R422"/>
    <mergeCell ref="S421:S422"/>
    <mergeCell ref="T421:T422"/>
    <mergeCell ref="U421:U422"/>
    <mergeCell ref="V421:V422"/>
    <mergeCell ref="W421:W422"/>
    <mergeCell ref="X421:X422"/>
    <mergeCell ref="Y421:Y422"/>
    <mergeCell ref="Z421:Z422"/>
    <mergeCell ref="AA421:AA422"/>
    <mergeCell ref="AD421:AD422"/>
    <mergeCell ref="AE421:AE422"/>
    <mergeCell ref="AB421:AB422"/>
    <mergeCell ref="AC421:AC422"/>
    <mergeCell ref="B423:D423"/>
    <mergeCell ref="B424:B425"/>
    <mergeCell ref="C424:C425"/>
    <mergeCell ref="F424:F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Z424:Z425"/>
    <mergeCell ref="AA424:AA425"/>
    <mergeCell ref="AD424:AD425"/>
    <mergeCell ref="AE424:AE425"/>
    <mergeCell ref="AE426:AE427"/>
    <mergeCell ref="AD426:AD427"/>
    <mergeCell ref="AA426:AA427"/>
    <mergeCell ref="Z426:Z427"/>
    <mergeCell ref="Y426:Y427"/>
    <mergeCell ref="X426:X427"/>
    <mergeCell ref="W426:W427"/>
    <mergeCell ref="V426:V427"/>
    <mergeCell ref="U426:U427"/>
    <mergeCell ref="T426:T427"/>
    <mergeCell ref="S426:S427"/>
    <mergeCell ref="R426:R427"/>
    <mergeCell ref="Q426:Q427"/>
    <mergeCell ref="F426:F427"/>
    <mergeCell ref="B426:B427"/>
    <mergeCell ref="AE428:AE429"/>
    <mergeCell ref="AD428:AD429"/>
    <mergeCell ref="AA428:AA429"/>
    <mergeCell ref="Z428:Z429"/>
    <mergeCell ref="Y428:Y429"/>
    <mergeCell ref="X428:X429"/>
    <mergeCell ref="W428:W429"/>
    <mergeCell ref="V428:V429"/>
    <mergeCell ref="U428:U429"/>
    <mergeCell ref="T428:T429"/>
    <mergeCell ref="S428:S429"/>
    <mergeCell ref="R428:R429"/>
    <mergeCell ref="Q428:Q429"/>
    <mergeCell ref="F428:F429"/>
    <mergeCell ref="B428:B429"/>
    <mergeCell ref="AE430:AE431"/>
    <mergeCell ref="AD430:AD431"/>
    <mergeCell ref="AA430:AA431"/>
    <mergeCell ref="Z430:Z431"/>
    <mergeCell ref="Y430:Y431"/>
    <mergeCell ref="X430:X431"/>
    <mergeCell ref="W430:W431"/>
    <mergeCell ref="V430:V431"/>
    <mergeCell ref="U430:U431"/>
    <mergeCell ref="T430:T431"/>
    <mergeCell ref="S430:S431"/>
    <mergeCell ref="R430:R431"/>
    <mergeCell ref="Q430:Q431"/>
    <mergeCell ref="F430:F431"/>
    <mergeCell ref="B430:B431"/>
    <mergeCell ref="B432:D432"/>
    <mergeCell ref="AE433:AE434"/>
    <mergeCell ref="AD433:AD434"/>
    <mergeCell ref="AC433:AC434"/>
    <mergeCell ref="AB433:AB434"/>
    <mergeCell ref="AA433:AA434"/>
    <mergeCell ref="Z433:Z434"/>
    <mergeCell ref="Y433:Y434"/>
    <mergeCell ref="X433:X434"/>
    <mergeCell ref="W433:W434"/>
    <mergeCell ref="V433:V434"/>
    <mergeCell ref="U433:U434"/>
    <mergeCell ref="T433:T434"/>
    <mergeCell ref="S433:S434"/>
    <mergeCell ref="R433:R434"/>
    <mergeCell ref="Q433:Q434"/>
    <mergeCell ref="F433:F434"/>
    <mergeCell ref="B433:B434"/>
    <mergeCell ref="AE435:AE436"/>
    <mergeCell ref="AD435:AD436"/>
    <mergeCell ref="AC435:AC436"/>
    <mergeCell ref="AB435:AB436"/>
    <mergeCell ref="AA435:AA436"/>
    <mergeCell ref="Z435:Z436"/>
    <mergeCell ref="Y435:Y436"/>
    <mergeCell ref="X435:X436"/>
    <mergeCell ref="V435:V436"/>
    <mergeCell ref="U435:U436"/>
    <mergeCell ref="T435:T436"/>
    <mergeCell ref="S435:S436"/>
    <mergeCell ref="R435:R436"/>
    <mergeCell ref="Q435:Q436"/>
    <mergeCell ref="F435:F436"/>
    <mergeCell ref="B435:B436"/>
    <mergeCell ref="W435:W436"/>
    <mergeCell ref="AE437:AE438"/>
    <mergeCell ref="AD437:AD438"/>
    <mergeCell ref="AC437:AC438"/>
    <mergeCell ref="AB437:AB438"/>
    <mergeCell ref="AA437:AA438"/>
    <mergeCell ref="Z437:Z438"/>
    <mergeCell ref="Y437:Y438"/>
    <mergeCell ref="X437:X438"/>
    <mergeCell ref="W437:W438"/>
    <mergeCell ref="V437:V438"/>
    <mergeCell ref="U437:U438"/>
    <mergeCell ref="T437:T438"/>
    <mergeCell ref="S437:S438"/>
    <mergeCell ref="R437:R438"/>
    <mergeCell ref="Q437:Q438"/>
    <mergeCell ref="F437:F438"/>
    <mergeCell ref="B437:B438"/>
    <mergeCell ref="AE439:AE440"/>
    <mergeCell ref="AD439:AD440"/>
    <mergeCell ref="AC439:AC440"/>
    <mergeCell ref="AB439:AB440"/>
    <mergeCell ref="AA439:AA440"/>
    <mergeCell ref="Z439:Z440"/>
    <mergeCell ref="Y439:Y440"/>
    <mergeCell ref="X439:X440"/>
    <mergeCell ref="W439:W440"/>
    <mergeCell ref="V439:V440"/>
    <mergeCell ref="U439:U440"/>
    <mergeCell ref="T439:T440"/>
    <mergeCell ref="S439:S440"/>
    <mergeCell ref="R439:R440"/>
    <mergeCell ref="Q439:Q440"/>
    <mergeCell ref="F439:F440"/>
    <mergeCell ref="B439:B440"/>
    <mergeCell ref="B441:D441"/>
    <mergeCell ref="AE442:AE443"/>
    <mergeCell ref="AD442:AD443"/>
    <mergeCell ref="AC442:AC443"/>
    <mergeCell ref="AB442:AB443"/>
    <mergeCell ref="AA442:AA443"/>
    <mergeCell ref="Z442:Z443"/>
    <mergeCell ref="Y442:Y443"/>
    <mergeCell ref="X442:X443"/>
    <mergeCell ref="W442:W443"/>
    <mergeCell ref="V442:V443"/>
    <mergeCell ref="U442:U443"/>
    <mergeCell ref="T442:T443"/>
    <mergeCell ref="S442:S443"/>
    <mergeCell ref="R442:R443"/>
    <mergeCell ref="Q442:Q443"/>
    <mergeCell ref="F442:F443"/>
    <mergeCell ref="B442:B443"/>
    <mergeCell ref="AE444:AE445"/>
    <mergeCell ref="AD444:AD445"/>
    <mergeCell ref="AC444:AC445"/>
    <mergeCell ref="AB444:AB445"/>
    <mergeCell ref="AA444:AA445"/>
    <mergeCell ref="Z444:Z445"/>
    <mergeCell ref="Y444:Y445"/>
    <mergeCell ref="X444:X445"/>
    <mergeCell ref="W444:W445"/>
    <mergeCell ref="V444:V445"/>
    <mergeCell ref="U444:U445"/>
    <mergeCell ref="T444:T445"/>
    <mergeCell ref="S444:S445"/>
    <mergeCell ref="R444:R445"/>
    <mergeCell ref="Q444:Q445"/>
    <mergeCell ref="F444:F445"/>
    <mergeCell ref="B444:B445"/>
    <mergeCell ref="B446:B447"/>
    <mergeCell ref="AE446:AE447"/>
    <mergeCell ref="AD446:AD447"/>
    <mergeCell ref="AC446:AC447"/>
    <mergeCell ref="AB446:AB447"/>
    <mergeCell ref="AA446:AA447"/>
    <mergeCell ref="Z446:Z447"/>
    <mergeCell ref="Y446:Y447"/>
    <mergeCell ref="X446:X447"/>
    <mergeCell ref="W446:W447"/>
    <mergeCell ref="V446:V447"/>
    <mergeCell ref="U446:U447"/>
    <mergeCell ref="T446:T447"/>
    <mergeCell ref="S446:S447"/>
    <mergeCell ref="R446:R447"/>
    <mergeCell ref="Q446:Q447"/>
    <mergeCell ref="F446:F447"/>
    <mergeCell ref="B448:B449"/>
    <mergeCell ref="F448:F449"/>
    <mergeCell ref="Q448:Q449"/>
    <mergeCell ref="R448:R449"/>
    <mergeCell ref="S448:S449"/>
    <mergeCell ref="T448:T449"/>
    <mergeCell ref="U448:U449"/>
    <mergeCell ref="V448:V449"/>
    <mergeCell ref="W448:W449"/>
    <mergeCell ref="X448:X449"/>
    <mergeCell ref="Y448:Y449"/>
    <mergeCell ref="Z448:Z449"/>
    <mergeCell ref="AA448:AA449"/>
    <mergeCell ref="AB448:AB449"/>
    <mergeCell ref="AC448:AC449"/>
    <mergeCell ref="AD448:AD449"/>
    <mergeCell ref="AE448:AE449"/>
    <mergeCell ref="B450:D450"/>
    <mergeCell ref="B451:B452"/>
    <mergeCell ref="AA451:AA452"/>
    <mergeCell ref="Z451:Z452"/>
    <mergeCell ref="F451:F452"/>
    <mergeCell ref="Q451:Q452"/>
    <mergeCell ref="R451:R452"/>
    <mergeCell ref="S451:S452"/>
    <mergeCell ref="T451:T452"/>
    <mergeCell ref="U451:U452"/>
    <mergeCell ref="V451:V452"/>
    <mergeCell ref="W451:W452"/>
    <mergeCell ref="X451:X452"/>
    <mergeCell ref="Y451:Y452"/>
    <mergeCell ref="AB451:AB452"/>
    <mergeCell ref="AC451:AC452"/>
    <mergeCell ref="AD451:AD452"/>
    <mergeCell ref="AE451:AE452"/>
    <mergeCell ref="C451:C452"/>
    <mergeCell ref="B453:B454"/>
    <mergeCell ref="F453:F454"/>
    <mergeCell ref="Q453:Q454"/>
    <mergeCell ref="R453:R454"/>
    <mergeCell ref="S453:S454"/>
    <mergeCell ref="T453:T454"/>
    <mergeCell ref="U453:U454"/>
    <mergeCell ref="V453:V454"/>
    <mergeCell ref="W453:W454"/>
    <mergeCell ref="X453:X454"/>
    <mergeCell ref="Y453:Y454"/>
    <mergeCell ref="Z453:Z454"/>
    <mergeCell ref="AA453:AA454"/>
    <mergeCell ref="AB453:AB454"/>
    <mergeCell ref="AC453:AC454"/>
    <mergeCell ref="AD453:AD454"/>
    <mergeCell ref="AE453:AE454"/>
    <mergeCell ref="B455:D455"/>
    <mergeCell ref="B456:D456"/>
    <mergeCell ref="C415:C416"/>
    <mergeCell ref="C417:C418"/>
    <mergeCell ref="C419:C420"/>
    <mergeCell ref="C421:C422"/>
    <mergeCell ref="C426:C427"/>
    <mergeCell ref="C428:C429"/>
    <mergeCell ref="C430:C431"/>
    <mergeCell ref="C433:C434"/>
    <mergeCell ref="C435:C436"/>
    <mergeCell ref="C437:C438"/>
    <mergeCell ref="C439:C440"/>
    <mergeCell ref="C442:C443"/>
    <mergeCell ref="C444:C445"/>
    <mergeCell ref="C446:C447"/>
    <mergeCell ref="C448:C449"/>
    <mergeCell ref="C453:C454"/>
    <mergeCell ref="AB419:AB420"/>
    <mergeCell ref="AC419:AC420"/>
    <mergeCell ref="AB424:AB425"/>
    <mergeCell ref="AC424:AC425"/>
    <mergeCell ref="AB426:AB427"/>
    <mergeCell ref="AC426:AC427"/>
    <mergeCell ref="AB428:AB429"/>
    <mergeCell ref="AC428:AC429"/>
    <mergeCell ref="AB430:AB431"/>
    <mergeCell ref="AC430:AC431"/>
    <mergeCell ref="C467:C468"/>
    <mergeCell ref="C469:C470"/>
    <mergeCell ref="C471:C472"/>
    <mergeCell ref="C473:C474"/>
    <mergeCell ref="C476:C477"/>
    <mergeCell ref="C478:C479"/>
    <mergeCell ref="C480:C481"/>
    <mergeCell ref="C482:C483"/>
    <mergeCell ref="C485:C486"/>
    <mergeCell ref="C487:C488"/>
    <mergeCell ref="C489:C490"/>
    <mergeCell ref="C494:C495"/>
    <mergeCell ref="C496:C497"/>
    <mergeCell ref="C498:C499"/>
    <mergeCell ref="C500:C501"/>
    <mergeCell ref="C491:C492"/>
    <mergeCell ref="AB460:AB461"/>
    <mergeCell ref="AC460:AC461"/>
    <mergeCell ref="AC462:AC463"/>
    <mergeCell ref="AB462:AB463"/>
    <mergeCell ref="AB464:AB465"/>
    <mergeCell ref="AC464:AC465"/>
    <mergeCell ref="W464:W465"/>
    <mergeCell ref="T464:T465"/>
    <mergeCell ref="AB467:AB468"/>
    <mergeCell ref="AC467:AC468"/>
    <mergeCell ref="AC471:AC472"/>
    <mergeCell ref="AB471:AB472"/>
    <mergeCell ref="T476:T477"/>
    <mergeCell ref="W476:W477"/>
    <mergeCell ref="AB476:AB477"/>
    <mergeCell ref="AC476:AC477"/>
    <mergeCell ref="A505:A550"/>
    <mergeCell ref="B505:B506"/>
    <mergeCell ref="F505:F506"/>
    <mergeCell ref="Q505:Q506"/>
    <mergeCell ref="R505:R506"/>
    <mergeCell ref="S505:S506"/>
    <mergeCell ref="T505:T506"/>
    <mergeCell ref="U505:U506"/>
    <mergeCell ref="V505:V506"/>
    <mergeCell ref="W505:W506"/>
    <mergeCell ref="X505:X506"/>
    <mergeCell ref="Y505:Y506"/>
    <mergeCell ref="Z505:Z506"/>
    <mergeCell ref="AA505:AA506"/>
    <mergeCell ref="AB505:AB506"/>
    <mergeCell ref="AC505:AC506"/>
    <mergeCell ref="AD505:AD506"/>
    <mergeCell ref="AE505:AE506"/>
    <mergeCell ref="B507:B508"/>
    <mergeCell ref="F507:F508"/>
    <mergeCell ref="Q507:Q508"/>
    <mergeCell ref="R507:R508"/>
    <mergeCell ref="S507:S508"/>
    <mergeCell ref="T507:T508"/>
    <mergeCell ref="U507:U508"/>
    <mergeCell ref="V507:V508"/>
    <mergeCell ref="W507:W508"/>
    <mergeCell ref="X507:X508"/>
    <mergeCell ref="Y507:Y508"/>
    <mergeCell ref="Z507:Z508"/>
    <mergeCell ref="AA507:AA508"/>
    <mergeCell ref="AD507:AD508"/>
    <mergeCell ref="AE507:AE508"/>
    <mergeCell ref="AB507:AB508"/>
    <mergeCell ref="AC507:AC508"/>
    <mergeCell ref="B509:B510"/>
    <mergeCell ref="F509:F510"/>
    <mergeCell ref="Q509:Q510"/>
    <mergeCell ref="R509:R510"/>
    <mergeCell ref="S509:S510"/>
    <mergeCell ref="T509:T510"/>
    <mergeCell ref="U509:U510"/>
    <mergeCell ref="V509:V510"/>
    <mergeCell ref="W509:W510"/>
    <mergeCell ref="X509:X510"/>
    <mergeCell ref="Y509:Y510"/>
    <mergeCell ref="Z509:Z510"/>
    <mergeCell ref="AA509:AA510"/>
    <mergeCell ref="AD509:AD510"/>
    <mergeCell ref="AE509:AE510"/>
    <mergeCell ref="AC509:AC510"/>
    <mergeCell ref="AB509:AB510"/>
    <mergeCell ref="B511:B512"/>
    <mergeCell ref="F511:F512"/>
    <mergeCell ref="Q511:Q512"/>
    <mergeCell ref="R511:R512"/>
    <mergeCell ref="S511:S512"/>
    <mergeCell ref="U511:U512"/>
    <mergeCell ref="V511:V512"/>
    <mergeCell ref="X511:X512"/>
    <mergeCell ref="Y511:Y512"/>
    <mergeCell ref="Z511:Z512"/>
    <mergeCell ref="AA511:AA512"/>
    <mergeCell ref="AD511:AD512"/>
    <mergeCell ref="AE511:AE512"/>
    <mergeCell ref="AB511:AB512"/>
    <mergeCell ref="AC511:AC512"/>
    <mergeCell ref="W511:W512"/>
    <mergeCell ref="T511:T512"/>
    <mergeCell ref="B513:D513"/>
    <mergeCell ref="B514:B515"/>
    <mergeCell ref="F514:F515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Y514:Y515"/>
    <mergeCell ref="Z514:Z515"/>
    <mergeCell ref="AA514:AA515"/>
    <mergeCell ref="AD514:AD515"/>
    <mergeCell ref="AE514:AE515"/>
    <mergeCell ref="C514:C515"/>
    <mergeCell ref="AE516:AE517"/>
    <mergeCell ref="AD516:AD517"/>
    <mergeCell ref="AA516:AA517"/>
    <mergeCell ref="Z516:Z517"/>
    <mergeCell ref="Y516:Y517"/>
    <mergeCell ref="X516:X517"/>
    <mergeCell ref="W516:W517"/>
    <mergeCell ref="V516:V517"/>
    <mergeCell ref="U516:U517"/>
    <mergeCell ref="T516:T517"/>
    <mergeCell ref="S516:S517"/>
    <mergeCell ref="R516:R517"/>
    <mergeCell ref="Q516:Q517"/>
    <mergeCell ref="F516:F517"/>
    <mergeCell ref="B516:B517"/>
    <mergeCell ref="AE518:AE519"/>
    <mergeCell ref="AD518:AD519"/>
    <mergeCell ref="AA518:AA519"/>
    <mergeCell ref="Z518:Z519"/>
    <mergeCell ref="Y518:Y519"/>
    <mergeCell ref="X518:X519"/>
    <mergeCell ref="W518:W519"/>
    <mergeCell ref="V518:V519"/>
    <mergeCell ref="U518:U519"/>
    <mergeCell ref="T518:T519"/>
    <mergeCell ref="S518:S519"/>
    <mergeCell ref="R518:R519"/>
    <mergeCell ref="Q518:Q519"/>
    <mergeCell ref="F518:F519"/>
    <mergeCell ref="B518:B519"/>
    <mergeCell ref="AC518:AC519"/>
    <mergeCell ref="AB518:AB519"/>
    <mergeCell ref="AE520:AE521"/>
    <mergeCell ref="AD520:AD521"/>
    <mergeCell ref="AA520:AA521"/>
    <mergeCell ref="Z520:Z521"/>
    <mergeCell ref="Y520:Y521"/>
    <mergeCell ref="X520:X521"/>
    <mergeCell ref="W520:W521"/>
    <mergeCell ref="V520:V521"/>
    <mergeCell ref="U520:U521"/>
    <mergeCell ref="T520:T521"/>
    <mergeCell ref="S520:S521"/>
    <mergeCell ref="R520:R521"/>
    <mergeCell ref="Q520:Q521"/>
    <mergeCell ref="F520:F521"/>
    <mergeCell ref="B520:B521"/>
    <mergeCell ref="B522:D522"/>
    <mergeCell ref="AE523:AE524"/>
    <mergeCell ref="AD523:AD524"/>
    <mergeCell ref="AA523:AA524"/>
    <mergeCell ref="Z523:Z524"/>
    <mergeCell ref="Y523:Y524"/>
    <mergeCell ref="X523:X524"/>
    <mergeCell ref="V523:V524"/>
    <mergeCell ref="U523:U524"/>
    <mergeCell ref="S523:S524"/>
    <mergeCell ref="R523:R524"/>
    <mergeCell ref="Q523:Q524"/>
    <mergeCell ref="F523:F524"/>
    <mergeCell ref="B523:B524"/>
    <mergeCell ref="C523:C524"/>
    <mergeCell ref="T523:T524"/>
    <mergeCell ref="W523:W524"/>
    <mergeCell ref="AE525:AE526"/>
    <mergeCell ref="AD525:AD526"/>
    <mergeCell ref="AC525:AC526"/>
    <mergeCell ref="AB525:AB526"/>
    <mergeCell ref="AA525:AA526"/>
    <mergeCell ref="Z525:Z526"/>
    <mergeCell ref="Y525:Y526"/>
    <mergeCell ref="X525:X526"/>
    <mergeCell ref="V525:V526"/>
    <mergeCell ref="U525:U526"/>
    <mergeCell ref="T525:T526"/>
    <mergeCell ref="S525:S526"/>
    <mergeCell ref="R525:R526"/>
    <mergeCell ref="Q525:Q526"/>
    <mergeCell ref="F525:F526"/>
    <mergeCell ref="B525:B526"/>
    <mergeCell ref="W525:W526"/>
    <mergeCell ref="C525:C526"/>
    <mergeCell ref="AE527:AE528"/>
    <mergeCell ref="AD527:AD528"/>
    <mergeCell ref="AC527:AC528"/>
    <mergeCell ref="AB527:AB528"/>
    <mergeCell ref="AA527:AA528"/>
    <mergeCell ref="Z527:Z528"/>
    <mergeCell ref="Y527:Y528"/>
    <mergeCell ref="X527:X528"/>
    <mergeCell ref="W527:W528"/>
    <mergeCell ref="V527:V528"/>
    <mergeCell ref="U527:U528"/>
    <mergeCell ref="T527:T528"/>
    <mergeCell ref="S527:S528"/>
    <mergeCell ref="R527:R528"/>
    <mergeCell ref="Q527:Q528"/>
    <mergeCell ref="F527:F528"/>
    <mergeCell ref="B527:B528"/>
    <mergeCell ref="C527:C528"/>
    <mergeCell ref="AE529:AE530"/>
    <mergeCell ref="AD529:AD530"/>
    <mergeCell ref="AC529:AC530"/>
    <mergeCell ref="AB529:AB530"/>
    <mergeCell ref="AA529:AA530"/>
    <mergeCell ref="Z529:Z530"/>
    <mergeCell ref="Y529:Y530"/>
    <mergeCell ref="X529:X530"/>
    <mergeCell ref="W529:W530"/>
    <mergeCell ref="V529:V530"/>
    <mergeCell ref="U529:U530"/>
    <mergeCell ref="T529:T530"/>
    <mergeCell ref="S529:S530"/>
    <mergeCell ref="R529:R530"/>
    <mergeCell ref="Q529:Q530"/>
    <mergeCell ref="F529:F530"/>
    <mergeCell ref="B529:B530"/>
    <mergeCell ref="C529:C530"/>
    <mergeCell ref="B531:D531"/>
    <mergeCell ref="AE532:AE533"/>
    <mergeCell ref="AD532:AD533"/>
    <mergeCell ref="AC532:AC533"/>
    <mergeCell ref="AB532:AB533"/>
    <mergeCell ref="AA532:AA533"/>
    <mergeCell ref="Z532:Z533"/>
    <mergeCell ref="Y532:Y533"/>
    <mergeCell ref="X532:X533"/>
    <mergeCell ref="W532:W533"/>
    <mergeCell ref="V532:V533"/>
    <mergeCell ref="U532:U533"/>
    <mergeCell ref="T532:T533"/>
    <mergeCell ref="S532:S533"/>
    <mergeCell ref="R532:R533"/>
    <mergeCell ref="Q532:Q533"/>
    <mergeCell ref="F532:F533"/>
    <mergeCell ref="B532:B533"/>
    <mergeCell ref="C532:C533"/>
    <mergeCell ref="AE534:AE535"/>
    <mergeCell ref="AD534:AD535"/>
    <mergeCell ref="AC534:AC535"/>
    <mergeCell ref="AB534:AB535"/>
    <mergeCell ref="AA534:AA535"/>
    <mergeCell ref="Z534:Z535"/>
    <mergeCell ref="Y534:Y535"/>
    <mergeCell ref="X534:X535"/>
    <mergeCell ref="W534:W535"/>
    <mergeCell ref="V534:V535"/>
    <mergeCell ref="U534:U535"/>
    <mergeCell ref="T534:T535"/>
    <mergeCell ref="S534:S535"/>
    <mergeCell ref="R534:R535"/>
    <mergeCell ref="Q534:Q535"/>
    <mergeCell ref="F534:F535"/>
    <mergeCell ref="B534:B535"/>
    <mergeCell ref="C534:C535"/>
    <mergeCell ref="B536:B537"/>
    <mergeCell ref="AE536:AE537"/>
    <mergeCell ref="AD536:AD537"/>
    <mergeCell ref="AC536:AC537"/>
    <mergeCell ref="AB536:AB537"/>
    <mergeCell ref="AA536:AA537"/>
    <mergeCell ref="Z536:Z537"/>
    <mergeCell ref="Y536:Y537"/>
    <mergeCell ref="X536:X537"/>
    <mergeCell ref="W536:W537"/>
    <mergeCell ref="V536:V537"/>
    <mergeCell ref="U536:U537"/>
    <mergeCell ref="T536:T537"/>
    <mergeCell ref="S536:S537"/>
    <mergeCell ref="R536:R537"/>
    <mergeCell ref="Q536:Q537"/>
    <mergeCell ref="F536:F537"/>
    <mergeCell ref="C536:C537"/>
    <mergeCell ref="B538:B539"/>
    <mergeCell ref="F538:F539"/>
    <mergeCell ref="Q538:Q539"/>
    <mergeCell ref="R538:R539"/>
    <mergeCell ref="S538:S539"/>
    <mergeCell ref="T538:T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AC538:AC539"/>
    <mergeCell ref="AD538:AD539"/>
    <mergeCell ref="AE538:AE539"/>
    <mergeCell ref="C538:C539"/>
    <mergeCell ref="B540:D540"/>
    <mergeCell ref="B541:B542"/>
    <mergeCell ref="AA541:AA542"/>
    <mergeCell ref="Z541:Z542"/>
    <mergeCell ref="F541:F542"/>
    <mergeCell ref="Q541:Q542"/>
    <mergeCell ref="R541:R542"/>
    <mergeCell ref="S541:S542"/>
    <mergeCell ref="T541:T542"/>
    <mergeCell ref="U541:U542"/>
    <mergeCell ref="V541:V542"/>
    <mergeCell ref="W541:W542"/>
    <mergeCell ref="X541:X542"/>
    <mergeCell ref="Y541:Y542"/>
    <mergeCell ref="AB541:AB542"/>
    <mergeCell ref="AC541:AC542"/>
    <mergeCell ref="AD541:AD542"/>
    <mergeCell ref="AE541:AE542"/>
    <mergeCell ref="B543:B544"/>
    <mergeCell ref="F543:F544"/>
    <mergeCell ref="Q543:Q544"/>
    <mergeCell ref="R543:R544"/>
    <mergeCell ref="S543:S544"/>
    <mergeCell ref="T543:T544"/>
    <mergeCell ref="U543:U544"/>
    <mergeCell ref="V543:V544"/>
    <mergeCell ref="W543:W544"/>
    <mergeCell ref="X543:X544"/>
    <mergeCell ref="Y543:Y544"/>
    <mergeCell ref="Z543:Z544"/>
    <mergeCell ref="AA543:AA544"/>
    <mergeCell ref="AB543:AB544"/>
    <mergeCell ref="AC543:AC544"/>
    <mergeCell ref="AD543:AD544"/>
    <mergeCell ref="AE543:AE544"/>
    <mergeCell ref="AC545:AC546"/>
    <mergeCell ref="B545:B546"/>
    <mergeCell ref="F545:F546"/>
    <mergeCell ref="Q545:Q546"/>
    <mergeCell ref="R545:R546"/>
    <mergeCell ref="S545:S546"/>
    <mergeCell ref="T545:T546"/>
    <mergeCell ref="U545:U546"/>
    <mergeCell ref="V545:V546"/>
    <mergeCell ref="W545:W546"/>
    <mergeCell ref="X545:X546"/>
    <mergeCell ref="Y545:Y546"/>
    <mergeCell ref="Z545:Z546"/>
    <mergeCell ref="AA545:AA546"/>
    <mergeCell ref="AB545:AB546"/>
    <mergeCell ref="AD545:AD546"/>
    <mergeCell ref="AE545:AE546"/>
    <mergeCell ref="B547:B548"/>
    <mergeCell ref="F547:F548"/>
    <mergeCell ref="Q547:Q548"/>
    <mergeCell ref="R547:R548"/>
    <mergeCell ref="S547:S548"/>
    <mergeCell ref="T547:T548"/>
    <mergeCell ref="U547:U548"/>
    <mergeCell ref="V547:V548"/>
    <mergeCell ref="W547:W548"/>
    <mergeCell ref="X547:X548"/>
    <mergeCell ref="Y547:Y548"/>
    <mergeCell ref="Z547:Z548"/>
    <mergeCell ref="AA547:AA548"/>
    <mergeCell ref="AB547:AB548"/>
    <mergeCell ref="AC547:AC548"/>
    <mergeCell ref="AD547:AD548"/>
    <mergeCell ref="AE547:AE548"/>
    <mergeCell ref="B549:D549"/>
    <mergeCell ref="B550:D550"/>
    <mergeCell ref="C505:C506"/>
    <mergeCell ref="C507:C508"/>
    <mergeCell ref="C509:C510"/>
    <mergeCell ref="C541:C542"/>
    <mergeCell ref="C543:C544"/>
    <mergeCell ref="C545:C546"/>
    <mergeCell ref="C547:C548"/>
    <mergeCell ref="C511:C512"/>
    <mergeCell ref="C516:C517"/>
    <mergeCell ref="C518:C519"/>
    <mergeCell ref="C520:C521"/>
    <mergeCell ref="AB514:AB515"/>
    <mergeCell ref="AC514:AC515"/>
    <mergeCell ref="AB516:AB517"/>
    <mergeCell ref="AC516:AC517"/>
    <mergeCell ref="AC520:AC521"/>
    <mergeCell ref="AB520:AB521"/>
    <mergeCell ref="AC523:AC524"/>
    <mergeCell ref="AB523:AB524"/>
    <mergeCell ref="B552:B553"/>
    <mergeCell ref="F552:F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Z552:Z553"/>
    <mergeCell ref="AA552:AA553"/>
    <mergeCell ref="AB552:AB553"/>
    <mergeCell ref="AC552:AC553"/>
    <mergeCell ref="AD552:AD553"/>
    <mergeCell ref="AE552:AE553"/>
    <mergeCell ref="C552:C553"/>
    <mergeCell ref="B554:B555"/>
    <mergeCell ref="F554:F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AD554:AD555"/>
    <mergeCell ref="AE554:AE555"/>
    <mergeCell ref="B556:B557"/>
    <mergeCell ref="F556:F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B557"/>
    <mergeCell ref="AC556:AC557"/>
    <mergeCell ref="AD556:AD557"/>
    <mergeCell ref="AE556:AE557"/>
    <mergeCell ref="B558:B559"/>
    <mergeCell ref="F558:F559"/>
    <mergeCell ref="Q558:Q559"/>
    <mergeCell ref="R558:R559"/>
    <mergeCell ref="S558:S559"/>
    <mergeCell ref="T558:T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AC558:AC559"/>
    <mergeCell ref="AD558:AD559"/>
    <mergeCell ref="AE558:AE559"/>
    <mergeCell ref="B560:B561"/>
    <mergeCell ref="F560:F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D560:AD561"/>
    <mergeCell ref="AE560:AE561"/>
    <mergeCell ref="B562:D562"/>
    <mergeCell ref="B563:B564"/>
    <mergeCell ref="F563:F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D563:AD564"/>
    <mergeCell ref="AE563:AE564"/>
    <mergeCell ref="B565:B566"/>
    <mergeCell ref="F565:F566"/>
    <mergeCell ref="Q565:Q566"/>
    <mergeCell ref="R565:R566"/>
    <mergeCell ref="S565:S566"/>
    <mergeCell ref="T565:T566"/>
    <mergeCell ref="U565:U566"/>
    <mergeCell ref="V565:V566"/>
    <mergeCell ref="W565:W566"/>
    <mergeCell ref="X565:X566"/>
    <mergeCell ref="Y565:Y566"/>
    <mergeCell ref="Z565:Z566"/>
    <mergeCell ref="AA565:AA566"/>
    <mergeCell ref="AB565:AB566"/>
    <mergeCell ref="AC565:AC566"/>
    <mergeCell ref="AD565:AD566"/>
    <mergeCell ref="AE565:AE566"/>
    <mergeCell ref="B567:B568"/>
    <mergeCell ref="F567:F568"/>
    <mergeCell ref="Q567:Q568"/>
    <mergeCell ref="R567:R568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AD567:AD568"/>
    <mergeCell ref="AE567:AE568"/>
    <mergeCell ref="B569:B570"/>
    <mergeCell ref="F569:F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AD569:AD570"/>
    <mergeCell ref="AE569:AE570"/>
    <mergeCell ref="B571:B572"/>
    <mergeCell ref="F571:F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AC571:AC572"/>
    <mergeCell ref="AD571:AD572"/>
    <mergeCell ref="AE571:AE572"/>
    <mergeCell ref="B573:D573"/>
    <mergeCell ref="B574:B575"/>
    <mergeCell ref="F574:F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B574:AB575"/>
    <mergeCell ref="AC574:AC575"/>
    <mergeCell ref="AD574:AD575"/>
    <mergeCell ref="AE574:AE575"/>
    <mergeCell ref="C574:C575"/>
    <mergeCell ref="B576:B577"/>
    <mergeCell ref="F576:F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B577"/>
    <mergeCell ref="AC576:AC577"/>
    <mergeCell ref="AD576:AD577"/>
    <mergeCell ref="AE576:AE577"/>
    <mergeCell ref="B578:B579"/>
    <mergeCell ref="F578:F579"/>
    <mergeCell ref="Q578:Q579"/>
    <mergeCell ref="R578:R579"/>
    <mergeCell ref="S578:S579"/>
    <mergeCell ref="T578:T579"/>
    <mergeCell ref="U578:U579"/>
    <mergeCell ref="V578:V579"/>
    <mergeCell ref="W578:W579"/>
    <mergeCell ref="X578:X579"/>
    <mergeCell ref="Y578:Y579"/>
    <mergeCell ref="Z578:Z579"/>
    <mergeCell ref="AA578:AA579"/>
    <mergeCell ref="AB578:AB579"/>
    <mergeCell ref="AC578:AC579"/>
    <mergeCell ref="AD578:AD579"/>
    <mergeCell ref="AE578:AE579"/>
    <mergeCell ref="B580:B581"/>
    <mergeCell ref="F580:F581"/>
    <mergeCell ref="Q580:Q581"/>
    <mergeCell ref="R580:R581"/>
    <mergeCell ref="S580:S581"/>
    <mergeCell ref="T580:T581"/>
    <mergeCell ref="U580:U581"/>
    <mergeCell ref="V580:V581"/>
    <mergeCell ref="W580:W581"/>
    <mergeCell ref="X580:X581"/>
    <mergeCell ref="Y580:Y581"/>
    <mergeCell ref="Z580:Z581"/>
    <mergeCell ref="AA580:AA581"/>
    <mergeCell ref="AB580:AB581"/>
    <mergeCell ref="AC580:AC581"/>
    <mergeCell ref="AD580:AD581"/>
    <mergeCell ref="AE580:AE581"/>
    <mergeCell ref="B582:B583"/>
    <mergeCell ref="F582:F583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B583"/>
    <mergeCell ref="AC582:AC583"/>
    <mergeCell ref="AD582:AD583"/>
    <mergeCell ref="AE582:AE583"/>
    <mergeCell ref="B584:D584"/>
    <mergeCell ref="B585:B586"/>
    <mergeCell ref="F585:F586"/>
    <mergeCell ref="Q585:Q586"/>
    <mergeCell ref="R585:R586"/>
    <mergeCell ref="S585:S586"/>
    <mergeCell ref="T585:T586"/>
    <mergeCell ref="U585:U586"/>
    <mergeCell ref="V585:V586"/>
    <mergeCell ref="W585:W586"/>
    <mergeCell ref="X585:X586"/>
    <mergeCell ref="Y585:Y586"/>
    <mergeCell ref="Z585:Z586"/>
    <mergeCell ref="AA585:AA586"/>
    <mergeCell ref="AB585:AB586"/>
    <mergeCell ref="AC585:AC586"/>
    <mergeCell ref="AD585:AD586"/>
    <mergeCell ref="AE585:AE586"/>
    <mergeCell ref="C585:C586"/>
    <mergeCell ref="AE668:AE669"/>
    <mergeCell ref="AD668:AD669"/>
    <mergeCell ref="AC668:AC669"/>
    <mergeCell ref="AB668:AB669"/>
    <mergeCell ref="AA668:AA669"/>
    <mergeCell ref="Z668:Z669"/>
    <mergeCell ref="Y668:Y669"/>
    <mergeCell ref="X668:X669"/>
    <mergeCell ref="W668:W669"/>
    <mergeCell ref="V668:V669"/>
    <mergeCell ref="U668:U669"/>
    <mergeCell ref="T668:T669"/>
    <mergeCell ref="S668:S669"/>
    <mergeCell ref="R668:R669"/>
    <mergeCell ref="Q668:Q669"/>
    <mergeCell ref="F668:F669"/>
    <mergeCell ref="AE677:AE678"/>
    <mergeCell ref="AD677:AD678"/>
    <mergeCell ref="AC677:AC678"/>
    <mergeCell ref="AB677:AB678"/>
    <mergeCell ref="AA677:AA678"/>
    <mergeCell ref="Z677:Z678"/>
    <mergeCell ref="Y677:Y678"/>
    <mergeCell ref="X677:X678"/>
    <mergeCell ref="W677:W678"/>
    <mergeCell ref="V677:V678"/>
    <mergeCell ref="U677:U678"/>
    <mergeCell ref="T677:T678"/>
    <mergeCell ref="S677:S678"/>
    <mergeCell ref="R677:R678"/>
    <mergeCell ref="Q677:Q678"/>
    <mergeCell ref="F677:F678"/>
    <mergeCell ref="C666:C667"/>
    <mergeCell ref="C668:C669"/>
    <mergeCell ref="C670:C671"/>
    <mergeCell ref="C672:C673"/>
    <mergeCell ref="AB655:AB656"/>
    <mergeCell ref="AC655:AC656"/>
    <mergeCell ref="R659:R660"/>
    <mergeCell ref="T659:T660"/>
    <mergeCell ref="W659:W660"/>
    <mergeCell ref="AB659:AB660"/>
    <mergeCell ref="AC659:AC660"/>
    <mergeCell ref="AB661:AB662"/>
    <mergeCell ref="AC661:AC662"/>
    <mergeCell ref="B688:B689"/>
    <mergeCell ref="F688:F689"/>
    <mergeCell ref="Q688:Q689"/>
    <mergeCell ref="R688:R689"/>
    <mergeCell ref="S688:S689"/>
    <mergeCell ref="T688:T689"/>
    <mergeCell ref="U688:U689"/>
    <mergeCell ref="V688:V689"/>
    <mergeCell ref="W688:W689"/>
    <mergeCell ref="X688:X689"/>
    <mergeCell ref="Y688:Y689"/>
    <mergeCell ref="Z688:Z689"/>
    <mergeCell ref="AA688:AA689"/>
    <mergeCell ref="AB688:AB689"/>
    <mergeCell ref="AC688:AC689"/>
    <mergeCell ref="AD688:AD689"/>
    <mergeCell ref="AE688:AE689"/>
    <mergeCell ref="C688:C689"/>
    <mergeCell ref="B690:B691"/>
    <mergeCell ref="T690:T691"/>
    <mergeCell ref="W690:W691"/>
    <mergeCell ref="AC690:AC691"/>
    <mergeCell ref="AB690:AB691"/>
    <mergeCell ref="C690:C691"/>
    <mergeCell ref="F690:F691"/>
    <mergeCell ref="Q690:Q691"/>
    <mergeCell ref="R690:R691"/>
    <mergeCell ref="S690:S691"/>
    <mergeCell ref="U690:U691"/>
    <mergeCell ref="V690:V691"/>
    <mergeCell ref="X690:X691"/>
    <mergeCell ref="Y690:Y691"/>
    <mergeCell ref="Z690:Z691"/>
    <mergeCell ref="AA690:AA691"/>
    <mergeCell ref="AD690:AD691"/>
    <mergeCell ref="AE690:AE691"/>
    <mergeCell ref="C729:C730"/>
    <mergeCell ref="C727:C728"/>
    <mergeCell ref="C725:C726"/>
    <mergeCell ref="C723:C724"/>
    <mergeCell ref="C718:C719"/>
    <mergeCell ref="C716:C717"/>
    <mergeCell ref="C714:C715"/>
    <mergeCell ref="C712:C713"/>
    <mergeCell ref="C710:C711"/>
    <mergeCell ref="C707:C708"/>
    <mergeCell ref="C705:C706"/>
    <mergeCell ref="C703:C704"/>
    <mergeCell ref="C701:C702"/>
    <mergeCell ref="C699:C700"/>
    <mergeCell ref="B732:D732"/>
    <mergeCell ref="B731:D731"/>
    <mergeCell ref="AE729:AE730"/>
    <mergeCell ref="AD729:AD730"/>
    <mergeCell ref="AC729:AC730"/>
    <mergeCell ref="AB729:AB730"/>
    <mergeCell ref="AA729:AA730"/>
    <mergeCell ref="Z729:Z730"/>
    <mergeCell ref="Y729:Y730"/>
    <mergeCell ref="X729:X730"/>
    <mergeCell ref="W729:W730"/>
    <mergeCell ref="V729:V730"/>
    <mergeCell ref="U729:U730"/>
    <mergeCell ref="T729:T730"/>
    <mergeCell ref="S729:S730"/>
    <mergeCell ref="R729:R730"/>
    <mergeCell ref="Q729:Q730"/>
    <mergeCell ref="F729:F730"/>
    <mergeCell ref="AE727:AE728"/>
    <mergeCell ref="AD727:AD728"/>
    <mergeCell ref="AC727:AC728"/>
    <mergeCell ref="AB727:AB728"/>
    <mergeCell ref="AA727:AA728"/>
    <mergeCell ref="Z727:Z728"/>
    <mergeCell ref="Y727:Y728"/>
    <mergeCell ref="X727:X728"/>
    <mergeCell ref="W727:W728"/>
    <mergeCell ref="V727:V728"/>
    <mergeCell ref="U727:U728"/>
    <mergeCell ref="T727:T728"/>
    <mergeCell ref="S727:S728"/>
    <mergeCell ref="R727:R728"/>
    <mergeCell ref="Q727:Q728"/>
    <mergeCell ref="F727:F728"/>
    <mergeCell ref="F725:F726"/>
    <mergeCell ref="Q725:Q726"/>
    <mergeCell ref="R725:R726"/>
    <mergeCell ref="S725:S726"/>
    <mergeCell ref="T725:T726"/>
    <mergeCell ref="U725:U726"/>
    <mergeCell ref="V725:V726"/>
    <mergeCell ref="W725:W726"/>
    <mergeCell ref="X725:X726"/>
    <mergeCell ref="Y725:Y726"/>
    <mergeCell ref="Z725:Z726"/>
    <mergeCell ref="AA725:AA726"/>
    <mergeCell ref="AB725:AB726"/>
    <mergeCell ref="AC725:AC726"/>
    <mergeCell ref="AD725:AD726"/>
    <mergeCell ref="AE725:AE726"/>
    <mergeCell ref="F723:F724"/>
    <mergeCell ref="Q723:Q724"/>
    <mergeCell ref="R723:R724"/>
    <mergeCell ref="S723:S724"/>
    <mergeCell ref="T723:T724"/>
    <mergeCell ref="U723:U724"/>
    <mergeCell ref="V723:V724"/>
    <mergeCell ref="W723:W724"/>
    <mergeCell ref="X723:X724"/>
    <mergeCell ref="Y723:Y724"/>
    <mergeCell ref="Z723:Z724"/>
    <mergeCell ref="AA723:AA724"/>
    <mergeCell ref="AB723:AB724"/>
    <mergeCell ref="AC723:AC724"/>
    <mergeCell ref="AD723:AD724"/>
    <mergeCell ref="AE723:AE724"/>
    <mergeCell ref="C721:C722"/>
    <mergeCell ref="AE721:AE722"/>
    <mergeCell ref="AD721:AD722"/>
    <mergeCell ref="AC721:AC722"/>
    <mergeCell ref="AB721:AB722"/>
    <mergeCell ref="AA721:AA722"/>
    <mergeCell ref="Z721:Z722"/>
    <mergeCell ref="Y721:Y722"/>
    <mergeCell ref="X721:X722"/>
    <mergeCell ref="W721:W722"/>
    <mergeCell ref="V721:V722"/>
    <mergeCell ref="U721:U722"/>
    <mergeCell ref="T721:T722"/>
    <mergeCell ref="S721:S722"/>
    <mergeCell ref="R721:R722"/>
    <mergeCell ref="Q721:Q722"/>
    <mergeCell ref="F721:F722"/>
    <mergeCell ref="B720:D720"/>
    <mergeCell ref="AE718:AE719"/>
    <mergeCell ref="AD718:AD719"/>
    <mergeCell ref="AC718:AC719"/>
    <mergeCell ref="AB718:AB719"/>
    <mergeCell ref="AA718:AA719"/>
    <mergeCell ref="Z718:Z719"/>
    <mergeCell ref="Y718:Y719"/>
    <mergeCell ref="X718:X719"/>
    <mergeCell ref="W718:W719"/>
    <mergeCell ref="V718:V719"/>
    <mergeCell ref="U718:U719"/>
    <mergeCell ref="T718:T719"/>
    <mergeCell ref="S718:S719"/>
    <mergeCell ref="R718:R719"/>
    <mergeCell ref="Q718:Q719"/>
    <mergeCell ref="F718:F719"/>
    <mergeCell ref="AE716:AE717"/>
    <mergeCell ref="AD716:AD717"/>
    <mergeCell ref="AC716:AC717"/>
    <mergeCell ref="AB716:AB717"/>
    <mergeCell ref="AA716:AA717"/>
    <mergeCell ref="Z716:Z717"/>
    <mergeCell ref="Y716:Y717"/>
    <mergeCell ref="X716:X717"/>
    <mergeCell ref="W716:W717"/>
    <mergeCell ref="V716:V717"/>
    <mergeCell ref="U716:U717"/>
    <mergeCell ref="T716:T717"/>
    <mergeCell ref="S716:S717"/>
    <mergeCell ref="R716:R717"/>
    <mergeCell ref="Q716:Q717"/>
    <mergeCell ref="F716:F717"/>
    <mergeCell ref="F714:F715"/>
    <mergeCell ref="Q714:Q715"/>
    <mergeCell ref="R714:R715"/>
    <mergeCell ref="S714:S715"/>
    <mergeCell ref="T714:T715"/>
    <mergeCell ref="U714:U715"/>
    <mergeCell ref="V714:V715"/>
    <mergeCell ref="W714:W715"/>
    <mergeCell ref="X714:X715"/>
    <mergeCell ref="Y714:Y715"/>
    <mergeCell ref="Z714:Z715"/>
    <mergeCell ref="AA714:AA715"/>
    <mergeCell ref="AB714:AB715"/>
    <mergeCell ref="AC714:AC715"/>
    <mergeCell ref="AD714:AD715"/>
    <mergeCell ref="AE714:AE715"/>
    <mergeCell ref="F712:F713"/>
    <mergeCell ref="Q712:Q713"/>
    <mergeCell ref="R712:R713"/>
    <mergeCell ref="S712:S713"/>
    <mergeCell ref="T712:T713"/>
    <mergeCell ref="U712:U713"/>
    <mergeCell ref="V712:V713"/>
    <mergeCell ref="W712:W713"/>
    <mergeCell ref="X712:X713"/>
    <mergeCell ref="Y712:Y713"/>
    <mergeCell ref="Z712:Z713"/>
    <mergeCell ref="AA712:AA713"/>
    <mergeCell ref="AB712:AB713"/>
    <mergeCell ref="AC712:AC713"/>
    <mergeCell ref="AD712:AD713"/>
    <mergeCell ref="AE712:AE713"/>
    <mergeCell ref="F710:F711"/>
    <mergeCell ref="Q710:Q711"/>
    <mergeCell ref="R710:R711"/>
    <mergeCell ref="S710:S711"/>
    <mergeCell ref="T710:T711"/>
    <mergeCell ref="U710:U711"/>
    <mergeCell ref="V710:V711"/>
    <mergeCell ref="W710:W711"/>
    <mergeCell ref="X710:X711"/>
    <mergeCell ref="Y710:Y711"/>
    <mergeCell ref="Z710:Z711"/>
    <mergeCell ref="AA710:AA711"/>
    <mergeCell ref="AB710:AB711"/>
    <mergeCell ref="AC710:AC711"/>
    <mergeCell ref="AD710:AD711"/>
    <mergeCell ref="AE710:AE711"/>
    <mergeCell ref="B709:D709"/>
    <mergeCell ref="AC707:AC708"/>
    <mergeCell ref="AB707:AB708"/>
    <mergeCell ref="F707:F708"/>
    <mergeCell ref="Q707:Q708"/>
    <mergeCell ref="R707:R708"/>
    <mergeCell ref="S707:S708"/>
    <mergeCell ref="T707:T708"/>
    <mergeCell ref="U707:U708"/>
    <mergeCell ref="V707:V708"/>
    <mergeCell ref="W707:W708"/>
    <mergeCell ref="X707:X708"/>
    <mergeCell ref="Y707:Y708"/>
    <mergeCell ref="Z707:Z708"/>
    <mergeCell ref="AA707:AA708"/>
    <mergeCell ref="AD707:AD708"/>
    <mergeCell ref="AE707:AE708"/>
    <mergeCell ref="W705:W706"/>
    <mergeCell ref="T705:T706"/>
    <mergeCell ref="R705:R706"/>
    <mergeCell ref="AE705:AE706"/>
    <mergeCell ref="AD705:AD706"/>
    <mergeCell ref="Z705:Z706"/>
    <mergeCell ref="Y705:Y706"/>
    <mergeCell ref="X705:X706"/>
    <mergeCell ref="V705:V706"/>
    <mergeCell ref="U705:U706"/>
    <mergeCell ref="S705:S706"/>
    <mergeCell ref="Q705:Q706"/>
    <mergeCell ref="F705:F706"/>
    <mergeCell ref="AA705:AA706"/>
    <mergeCell ref="AE703:AE704"/>
    <mergeCell ref="AD703:AD704"/>
    <mergeCell ref="Z703:Z704"/>
    <mergeCell ref="Y703:Y704"/>
    <mergeCell ref="X703:X704"/>
    <mergeCell ref="V703:V704"/>
    <mergeCell ref="U703:U704"/>
    <mergeCell ref="S703:S704"/>
    <mergeCell ref="R703:R704"/>
    <mergeCell ref="Q703:Q704"/>
    <mergeCell ref="F703:F704"/>
    <mergeCell ref="AA703:AA704"/>
    <mergeCell ref="AC701:AC702"/>
    <mergeCell ref="AB701:AB702"/>
    <mergeCell ref="AE701:AE702"/>
    <mergeCell ref="AD701:AD702"/>
    <mergeCell ref="AA701:AA702"/>
    <mergeCell ref="Z701:Z702"/>
    <mergeCell ref="Y701:Y702"/>
    <mergeCell ref="X701:X702"/>
    <mergeCell ref="W701:W702"/>
    <mergeCell ref="V701:V702"/>
    <mergeCell ref="U701:U702"/>
    <mergeCell ref="T701:T702"/>
    <mergeCell ref="S701:S702"/>
    <mergeCell ref="R701:R702"/>
    <mergeCell ref="Q701:Q702"/>
    <mergeCell ref="F701:F702"/>
    <mergeCell ref="AE699:AE700"/>
    <mergeCell ref="AD699:AD700"/>
    <mergeCell ref="AA699:AA700"/>
    <mergeCell ref="Z699:Z700"/>
    <mergeCell ref="Y699:Y700"/>
    <mergeCell ref="X699:X700"/>
    <mergeCell ref="W699:W700"/>
    <mergeCell ref="V699:V700"/>
    <mergeCell ref="U699:U700"/>
    <mergeCell ref="T699:T700"/>
    <mergeCell ref="S699:S700"/>
    <mergeCell ref="R699:R700"/>
    <mergeCell ref="Q699:Q700"/>
    <mergeCell ref="F699:F700"/>
    <mergeCell ref="B698:D698"/>
    <mergeCell ref="AE696:AE697"/>
    <mergeCell ref="AD696:AD697"/>
    <mergeCell ref="AA696:AA697"/>
    <mergeCell ref="Z696:Z697"/>
    <mergeCell ref="Y696:Y697"/>
    <mergeCell ref="X696:X697"/>
    <mergeCell ref="W696:W697"/>
    <mergeCell ref="V696:V697"/>
    <mergeCell ref="U696:U697"/>
    <mergeCell ref="T696:T697"/>
    <mergeCell ref="S696:S697"/>
    <mergeCell ref="R696:R697"/>
    <mergeCell ref="Q696:Q697"/>
    <mergeCell ref="F696:F697"/>
    <mergeCell ref="C696:C697"/>
    <mergeCell ref="AE694:AE695"/>
    <mergeCell ref="AD694:AD695"/>
    <mergeCell ref="AA694:AA695"/>
    <mergeCell ref="Z694:Z695"/>
    <mergeCell ref="Y694:Y695"/>
    <mergeCell ref="X694:X695"/>
    <mergeCell ref="W694:W695"/>
    <mergeCell ref="V694:V695"/>
    <mergeCell ref="U694:U695"/>
    <mergeCell ref="T694:T695"/>
    <mergeCell ref="S694:S695"/>
    <mergeCell ref="R694:R695"/>
    <mergeCell ref="Q694:Q695"/>
    <mergeCell ref="F694:F695"/>
    <mergeCell ref="C694:C695"/>
    <mergeCell ref="A688:A732"/>
    <mergeCell ref="B692:B693"/>
    <mergeCell ref="B694:B695"/>
    <mergeCell ref="B696:B697"/>
    <mergeCell ref="B699:B700"/>
    <mergeCell ref="B701:B702"/>
    <mergeCell ref="B703:B704"/>
    <mergeCell ref="B705:B706"/>
    <mergeCell ref="B707:B708"/>
    <mergeCell ref="B710:B711"/>
    <mergeCell ref="B712:B713"/>
    <mergeCell ref="B714:B715"/>
    <mergeCell ref="B716:B717"/>
    <mergeCell ref="B718:B719"/>
    <mergeCell ref="B721:B722"/>
    <mergeCell ref="B723:B724"/>
    <mergeCell ref="B725:B726"/>
    <mergeCell ref="B727:B728"/>
    <mergeCell ref="B729:B730"/>
    <mergeCell ref="C692:C693"/>
    <mergeCell ref="T692:T693"/>
    <mergeCell ref="W692:W693"/>
    <mergeCell ref="F692:F693"/>
    <mergeCell ref="Q692:Q693"/>
    <mergeCell ref="R692:R693"/>
    <mergeCell ref="S692:S693"/>
    <mergeCell ref="U692:U693"/>
    <mergeCell ref="V692:V693"/>
    <mergeCell ref="X692:X693"/>
    <mergeCell ref="Y692:Y693"/>
    <mergeCell ref="Z692:Z693"/>
    <mergeCell ref="AA692:AA693"/>
    <mergeCell ref="AD692:AD693"/>
    <mergeCell ref="AE692:AE693"/>
    <mergeCell ref="AC692:AC693"/>
    <mergeCell ref="AB692:AB693"/>
    <mergeCell ref="AC694:AC695"/>
    <mergeCell ref="AB694:AB695"/>
    <mergeCell ref="AC696:AC697"/>
    <mergeCell ref="AB696:AB697"/>
    <mergeCell ref="AC699:AC700"/>
    <mergeCell ref="AB699:AB700"/>
    <mergeCell ref="T703:T704"/>
    <mergeCell ref="W703:W704"/>
    <mergeCell ref="AB703:AB704"/>
    <mergeCell ref="AC703:AC704"/>
    <mergeCell ref="AB705:AB706"/>
    <mergeCell ref="AC705:AC706"/>
    <mergeCell ref="B734:B735"/>
    <mergeCell ref="F734:F735"/>
    <mergeCell ref="Q734:Q735"/>
    <mergeCell ref="R734:R735"/>
    <mergeCell ref="S734:S735"/>
    <mergeCell ref="T734:T735"/>
    <mergeCell ref="U734:U735"/>
    <mergeCell ref="V734:V735"/>
    <mergeCell ref="W734:W735"/>
    <mergeCell ref="X734:X735"/>
    <mergeCell ref="Y734:Y735"/>
    <mergeCell ref="Z734:Z735"/>
    <mergeCell ref="AA734:AA735"/>
    <mergeCell ref="AD734:AD735"/>
    <mergeCell ref="AE734:AE735"/>
    <mergeCell ref="C734:C735"/>
    <mergeCell ref="A734:A778"/>
    <mergeCell ref="B736:B737"/>
    <mergeCell ref="T736:T737"/>
    <mergeCell ref="W736:W737"/>
    <mergeCell ref="AC736:AC737"/>
    <mergeCell ref="AB736:AB737"/>
    <mergeCell ref="C736:C737"/>
    <mergeCell ref="Q736:Q737"/>
    <mergeCell ref="R736:R737"/>
    <mergeCell ref="S736:S737"/>
    <mergeCell ref="U736:U737"/>
    <mergeCell ref="V736:V737"/>
    <mergeCell ref="X736:X737"/>
    <mergeCell ref="Y736:Y737"/>
    <mergeCell ref="Z736:Z737"/>
    <mergeCell ref="AA736:AA737"/>
    <mergeCell ref="AD736:AD737"/>
    <mergeCell ref="AE736:AE737"/>
    <mergeCell ref="B738:B739"/>
    <mergeCell ref="C738:C739"/>
    <mergeCell ref="T738:T739"/>
    <mergeCell ref="W738:W739"/>
    <mergeCell ref="F738:F739"/>
    <mergeCell ref="Q738:Q739"/>
    <mergeCell ref="R738:R739"/>
    <mergeCell ref="S738:S739"/>
    <mergeCell ref="U738:U739"/>
    <mergeCell ref="V738:V739"/>
    <mergeCell ref="X738:X739"/>
    <mergeCell ref="Y738:Y739"/>
    <mergeCell ref="Z738:Z739"/>
    <mergeCell ref="AA738:AA739"/>
    <mergeCell ref="AD738:AD739"/>
    <mergeCell ref="AE738:AE739"/>
    <mergeCell ref="AE740:AE741"/>
    <mergeCell ref="AD740:AD741"/>
    <mergeCell ref="AA740:AA741"/>
    <mergeCell ref="Z740:Z741"/>
    <mergeCell ref="Y740:Y741"/>
    <mergeCell ref="X740:X741"/>
    <mergeCell ref="W740:W741"/>
    <mergeCell ref="V740:V741"/>
    <mergeCell ref="U740:U741"/>
    <mergeCell ref="T740:T741"/>
    <mergeCell ref="S740:S741"/>
    <mergeCell ref="R740:R741"/>
    <mergeCell ref="Q740:Q741"/>
    <mergeCell ref="F740:F741"/>
    <mergeCell ref="C740:C741"/>
    <mergeCell ref="B740:B741"/>
    <mergeCell ref="AE742:AE743"/>
    <mergeCell ref="AD742:AD743"/>
    <mergeCell ref="AA742:AA743"/>
    <mergeCell ref="Z742:Z743"/>
    <mergeCell ref="Y742:Y743"/>
    <mergeCell ref="X742:X743"/>
    <mergeCell ref="W742:W743"/>
    <mergeCell ref="V742:V743"/>
    <mergeCell ref="U742:U743"/>
    <mergeCell ref="T742:T743"/>
    <mergeCell ref="S742:S743"/>
    <mergeCell ref="R742:R743"/>
    <mergeCell ref="Q742:Q743"/>
    <mergeCell ref="F742:F743"/>
    <mergeCell ref="C742:C743"/>
    <mergeCell ref="B742:B743"/>
    <mergeCell ref="B744:D744"/>
    <mergeCell ref="C745:C746"/>
    <mergeCell ref="AE745:AE746"/>
    <mergeCell ref="AD745:AD746"/>
    <mergeCell ref="AA745:AA746"/>
    <mergeCell ref="Z745:Z746"/>
    <mergeCell ref="Y745:Y746"/>
    <mergeCell ref="X745:X746"/>
    <mergeCell ref="W745:W746"/>
    <mergeCell ref="V745:V746"/>
    <mergeCell ref="U745:U746"/>
    <mergeCell ref="T745:T746"/>
    <mergeCell ref="S745:S746"/>
    <mergeCell ref="R745:R746"/>
    <mergeCell ref="Q745:Q746"/>
    <mergeCell ref="F745:F746"/>
    <mergeCell ref="B745:B746"/>
    <mergeCell ref="C747:C748"/>
    <mergeCell ref="AE747:AE748"/>
    <mergeCell ref="AD747:AD748"/>
    <mergeCell ref="AA747:AA748"/>
    <mergeCell ref="Z747:Z748"/>
    <mergeCell ref="Y747:Y748"/>
    <mergeCell ref="X747:X748"/>
    <mergeCell ref="W747:W748"/>
    <mergeCell ref="V747:V748"/>
    <mergeCell ref="U747:U748"/>
    <mergeCell ref="T747:T748"/>
    <mergeCell ref="S747:S748"/>
    <mergeCell ref="R747:R748"/>
    <mergeCell ref="Q747:Q748"/>
    <mergeCell ref="F747:F748"/>
    <mergeCell ref="B747:B748"/>
    <mergeCell ref="C749:C750"/>
    <mergeCell ref="AE749:AE750"/>
    <mergeCell ref="AD749:AD750"/>
    <mergeCell ref="Z749:Z750"/>
    <mergeCell ref="Y749:Y750"/>
    <mergeCell ref="X749:X750"/>
    <mergeCell ref="V749:V750"/>
    <mergeCell ref="U749:U750"/>
    <mergeCell ref="S749:S750"/>
    <mergeCell ref="R749:R750"/>
    <mergeCell ref="Q749:Q750"/>
    <mergeCell ref="F749:F750"/>
    <mergeCell ref="AA749:AA750"/>
    <mergeCell ref="B749:B750"/>
    <mergeCell ref="T749:T750"/>
    <mergeCell ref="W749:W750"/>
    <mergeCell ref="C751:C752"/>
    <mergeCell ref="W751:W752"/>
    <mergeCell ref="T751:T752"/>
    <mergeCell ref="R751:R752"/>
    <mergeCell ref="AE751:AE752"/>
    <mergeCell ref="AD751:AD752"/>
    <mergeCell ref="Z751:Z752"/>
    <mergeCell ref="Y751:Y752"/>
    <mergeCell ref="X751:X752"/>
    <mergeCell ref="V751:V752"/>
    <mergeCell ref="U751:U752"/>
    <mergeCell ref="S751:S752"/>
    <mergeCell ref="Q751:Q752"/>
    <mergeCell ref="F751:F752"/>
    <mergeCell ref="AA751:AA752"/>
    <mergeCell ref="B751:B752"/>
    <mergeCell ref="C753:C754"/>
    <mergeCell ref="AC753:AC754"/>
    <mergeCell ref="AB753:AB754"/>
    <mergeCell ref="F753:F754"/>
    <mergeCell ref="Q753:Q754"/>
    <mergeCell ref="R753:R754"/>
    <mergeCell ref="S753:S754"/>
    <mergeCell ref="T753:T754"/>
    <mergeCell ref="U753:U754"/>
    <mergeCell ref="V753:V754"/>
    <mergeCell ref="W753:W754"/>
    <mergeCell ref="X753:X754"/>
    <mergeCell ref="Y753:Y754"/>
    <mergeCell ref="Z753:Z754"/>
    <mergeCell ref="AA753:AA754"/>
    <mergeCell ref="AD753:AD754"/>
    <mergeCell ref="AE753:AE754"/>
    <mergeCell ref="B753:B754"/>
    <mergeCell ref="B755:D755"/>
    <mergeCell ref="C756:C757"/>
    <mergeCell ref="F756:F757"/>
    <mergeCell ref="Q756:Q757"/>
    <mergeCell ref="R756:R757"/>
    <mergeCell ref="S756:S757"/>
    <mergeCell ref="T756:T757"/>
    <mergeCell ref="U756:U757"/>
    <mergeCell ref="V756:V757"/>
    <mergeCell ref="W756:W757"/>
    <mergeCell ref="X756:X757"/>
    <mergeCell ref="Y756:Y757"/>
    <mergeCell ref="Z756:Z757"/>
    <mergeCell ref="AA756:AA757"/>
    <mergeCell ref="AB756:AB757"/>
    <mergeCell ref="AC756:AC757"/>
    <mergeCell ref="AD756:AD757"/>
    <mergeCell ref="AE756:AE757"/>
    <mergeCell ref="B756:B757"/>
    <mergeCell ref="F758:F759"/>
    <mergeCell ref="Q758:Q759"/>
    <mergeCell ref="R758:R759"/>
    <mergeCell ref="S758:S759"/>
    <mergeCell ref="T758:T759"/>
    <mergeCell ref="U758:U759"/>
    <mergeCell ref="V758:V759"/>
    <mergeCell ref="W758:W759"/>
    <mergeCell ref="X758:X759"/>
    <mergeCell ref="Y758:Y759"/>
    <mergeCell ref="Z758:Z759"/>
    <mergeCell ref="AA758:AA759"/>
    <mergeCell ref="AB758:AB759"/>
    <mergeCell ref="AC758:AC759"/>
    <mergeCell ref="AD758:AD759"/>
    <mergeCell ref="AE758:AE759"/>
    <mergeCell ref="B758:B759"/>
    <mergeCell ref="F760:F761"/>
    <mergeCell ref="Q760:Q761"/>
    <mergeCell ref="R760:R761"/>
    <mergeCell ref="S760:S761"/>
    <mergeCell ref="T760:T761"/>
    <mergeCell ref="U760:U761"/>
    <mergeCell ref="V760:V761"/>
    <mergeCell ref="W760:W761"/>
    <mergeCell ref="X760:X761"/>
    <mergeCell ref="Y760:Y761"/>
    <mergeCell ref="Z760:Z761"/>
    <mergeCell ref="AA760:AA761"/>
    <mergeCell ref="AB760:AB761"/>
    <mergeCell ref="AC760:AC761"/>
    <mergeCell ref="AD760:AD761"/>
    <mergeCell ref="AE760:AE761"/>
    <mergeCell ref="B760:B761"/>
    <mergeCell ref="AE762:AE763"/>
    <mergeCell ref="AD762:AD763"/>
    <mergeCell ref="AC762:AC763"/>
    <mergeCell ref="AB762:AB763"/>
    <mergeCell ref="AA762:AA763"/>
    <mergeCell ref="Z762:Z763"/>
    <mergeCell ref="Y762:Y763"/>
    <mergeCell ref="X762:X763"/>
    <mergeCell ref="W762:W763"/>
    <mergeCell ref="V762:V763"/>
    <mergeCell ref="U762:U763"/>
    <mergeCell ref="T762:T763"/>
    <mergeCell ref="S762:S763"/>
    <mergeCell ref="R762:R763"/>
    <mergeCell ref="Q762:Q763"/>
    <mergeCell ref="F762:F763"/>
    <mergeCell ref="B762:B763"/>
    <mergeCell ref="AE764:AE765"/>
    <mergeCell ref="AD764:AD765"/>
    <mergeCell ref="AC764:AC765"/>
    <mergeCell ref="AB764:AB765"/>
    <mergeCell ref="AA764:AA765"/>
    <mergeCell ref="Z764:Z765"/>
    <mergeCell ref="Y764:Y765"/>
    <mergeCell ref="X764:X765"/>
    <mergeCell ref="W764:W765"/>
    <mergeCell ref="V764:V765"/>
    <mergeCell ref="U764:U765"/>
    <mergeCell ref="T764:T765"/>
    <mergeCell ref="S764:S765"/>
    <mergeCell ref="R764:R765"/>
    <mergeCell ref="Q764:Q765"/>
    <mergeCell ref="F764:F765"/>
    <mergeCell ref="B764:B765"/>
    <mergeCell ref="B766:D766"/>
    <mergeCell ref="C767:C768"/>
    <mergeCell ref="AE767:AE768"/>
    <mergeCell ref="AD767:AD768"/>
    <mergeCell ref="AC767:AC768"/>
    <mergeCell ref="AB767:AB768"/>
    <mergeCell ref="AA767:AA768"/>
    <mergeCell ref="Z767:Z768"/>
    <mergeCell ref="Y767:Y768"/>
    <mergeCell ref="X767:X768"/>
    <mergeCell ref="W767:W768"/>
    <mergeCell ref="V767:V768"/>
    <mergeCell ref="U767:U768"/>
    <mergeCell ref="T767:T768"/>
    <mergeCell ref="S767:S768"/>
    <mergeCell ref="R767:R768"/>
    <mergeCell ref="Q767:Q768"/>
    <mergeCell ref="F767:F768"/>
    <mergeCell ref="B767:B768"/>
    <mergeCell ref="C769:C770"/>
    <mergeCell ref="F769:F770"/>
    <mergeCell ref="Q769:Q770"/>
    <mergeCell ref="R769:R770"/>
    <mergeCell ref="S769:S770"/>
    <mergeCell ref="T769:T770"/>
    <mergeCell ref="U769:U770"/>
    <mergeCell ref="V769:V770"/>
    <mergeCell ref="W769:W770"/>
    <mergeCell ref="X769:X770"/>
    <mergeCell ref="Y769:Y770"/>
    <mergeCell ref="Z769:Z770"/>
    <mergeCell ref="AA769:AA770"/>
    <mergeCell ref="AB769:AB770"/>
    <mergeCell ref="AC769:AC770"/>
    <mergeCell ref="AD769:AD770"/>
    <mergeCell ref="AE769:AE770"/>
    <mergeCell ref="B769:B770"/>
    <mergeCell ref="C771:C772"/>
    <mergeCell ref="F771:F772"/>
    <mergeCell ref="Q771:Q772"/>
    <mergeCell ref="R771:R772"/>
    <mergeCell ref="S771:S772"/>
    <mergeCell ref="T771:T772"/>
    <mergeCell ref="U771:U772"/>
    <mergeCell ref="V771:V772"/>
    <mergeCell ref="W771:W772"/>
    <mergeCell ref="X771:X772"/>
    <mergeCell ref="Y771:Y772"/>
    <mergeCell ref="Z771:Z772"/>
    <mergeCell ref="AA771:AA772"/>
    <mergeCell ref="AB771:AB772"/>
    <mergeCell ref="AC771:AC772"/>
    <mergeCell ref="AD771:AD772"/>
    <mergeCell ref="AE771:AE772"/>
    <mergeCell ref="B771:B772"/>
    <mergeCell ref="C773:C774"/>
    <mergeCell ref="AE773:AE774"/>
    <mergeCell ref="AD773:AD774"/>
    <mergeCell ref="AC773:AC774"/>
    <mergeCell ref="AB773:AB774"/>
    <mergeCell ref="AA773:AA774"/>
    <mergeCell ref="Z773:Z774"/>
    <mergeCell ref="Y773:Y774"/>
    <mergeCell ref="X773:X774"/>
    <mergeCell ref="W773:W774"/>
    <mergeCell ref="V773:V774"/>
    <mergeCell ref="U773:U774"/>
    <mergeCell ref="T773:T774"/>
    <mergeCell ref="S773:S774"/>
    <mergeCell ref="R773:R774"/>
    <mergeCell ref="Q773:Q774"/>
    <mergeCell ref="F773:F774"/>
    <mergeCell ref="B773:B774"/>
    <mergeCell ref="C775:C776"/>
    <mergeCell ref="AE775:AE776"/>
    <mergeCell ref="AD775:AD776"/>
    <mergeCell ref="AC775:AC776"/>
    <mergeCell ref="AB775:AB776"/>
    <mergeCell ref="AA775:AA776"/>
    <mergeCell ref="Z775:Z776"/>
    <mergeCell ref="Y775:Y776"/>
    <mergeCell ref="X775:X776"/>
    <mergeCell ref="W775:W776"/>
    <mergeCell ref="V775:V776"/>
    <mergeCell ref="U775:U776"/>
    <mergeCell ref="T775:T776"/>
    <mergeCell ref="S775:S776"/>
    <mergeCell ref="R775:R776"/>
    <mergeCell ref="Q775:Q776"/>
    <mergeCell ref="F775:F776"/>
    <mergeCell ref="B775:B776"/>
    <mergeCell ref="B777:D777"/>
    <mergeCell ref="B778:D778"/>
    <mergeCell ref="AB734:AB735"/>
    <mergeCell ref="AC734:AC735"/>
    <mergeCell ref="AB738:AB739"/>
    <mergeCell ref="AC738:AC739"/>
    <mergeCell ref="F736:F737"/>
    <mergeCell ref="AB740:AB741"/>
    <mergeCell ref="AC740:AC741"/>
    <mergeCell ref="AB742:AB743"/>
    <mergeCell ref="AC742:AC743"/>
    <mergeCell ref="AB745:AB746"/>
    <mergeCell ref="AC745:AC746"/>
    <mergeCell ref="AB747:AB748"/>
    <mergeCell ref="AC747:AC748"/>
    <mergeCell ref="AB749:AB750"/>
    <mergeCell ref="AC749:AC750"/>
    <mergeCell ref="AB751:AB752"/>
    <mergeCell ref="AC751:AC752"/>
    <mergeCell ref="C758:C759"/>
    <mergeCell ref="C760:C761"/>
    <mergeCell ref="C762:C763"/>
    <mergeCell ref="C764:C765"/>
    <mergeCell ref="B780:B781"/>
    <mergeCell ref="F780:F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D780:AD781"/>
    <mergeCell ref="AE780:AE781"/>
    <mergeCell ref="C780:C781"/>
    <mergeCell ref="A780:A824"/>
    <mergeCell ref="AB780:AB781"/>
    <mergeCell ref="AC780:AC781"/>
    <mergeCell ref="B782:B783"/>
    <mergeCell ref="T782:T783"/>
    <mergeCell ref="W782:W783"/>
    <mergeCell ref="AC782:AC783"/>
    <mergeCell ref="AB782:AB783"/>
    <mergeCell ref="C782:C783"/>
    <mergeCell ref="Q782:Q783"/>
    <mergeCell ref="R782:R783"/>
    <mergeCell ref="S782:S783"/>
    <mergeCell ref="U782:U783"/>
    <mergeCell ref="V782:V783"/>
    <mergeCell ref="X782:X783"/>
    <mergeCell ref="Y782:Y783"/>
    <mergeCell ref="Z782:Z783"/>
    <mergeCell ref="AA782:AA783"/>
    <mergeCell ref="AD782:AD783"/>
    <mergeCell ref="AE782:AE783"/>
    <mergeCell ref="F782:F783"/>
    <mergeCell ref="B784:B785"/>
    <mergeCell ref="C784:C785"/>
    <mergeCell ref="T784:T785"/>
    <mergeCell ref="W784:W785"/>
    <mergeCell ref="F784:F785"/>
    <mergeCell ref="Q784:Q785"/>
    <mergeCell ref="R784:R785"/>
    <mergeCell ref="S784:S785"/>
    <mergeCell ref="U784:U785"/>
    <mergeCell ref="V784:V785"/>
    <mergeCell ref="X784:X785"/>
    <mergeCell ref="Y784:Y785"/>
    <mergeCell ref="Z784:Z785"/>
    <mergeCell ref="AA784:AA785"/>
    <mergeCell ref="AD784:AD785"/>
    <mergeCell ref="AE784:AE785"/>
    <mergeCell ref="AB784:AB785"/>
    <mergeCell ref="AC784:AC785"/>
    <mergeCell ref="AE786:AE787"/>
    <mergeCell ref="AD786:AD787"/>
    <mergeCell ref="AA786:AA787"/>
    <mergeCell ref="Z786:Z787"/>
    <mergeCell ref="Y786:Y787"/>
    <mergeCell ref="X786:X787"/>
    <mergeCell ref="W786:W787"/>
    <mergeCell ref="V786:V787"/>
    <mergeCell ref="U786:U787"/>
    <mergeCell ref="T786:T787"/>
    <mergeCell ref="S786:S787"/>
    <mergeCell ref="R786:R787"/>
    <mergeCell ref="Q786:Q787"/>
    <mergeCell ref="F786:F787"/>
    <mergeCell ref="C786:C787"/>
    <mergeCell ref="B786:B787"/>
    <mergeCell ref="AB786:AB787"/>
    <mergeCell ref="AC786:AC787"/>
    <mergeCell ref="AE788:AE789"/>
    <mergeCell ref="AD788:AD789"/>
    <mergeCell ref="AA788:AA789"/>
    <mergeCell ref="Z788:Z789"/>
    <mergeCell ref="Y788:Y789"/>
    <mergeCell ref="X788:X789"/>
    <mergeCell ref="W788:W789"/>
    <mergeCell ref="V788:V789"/>
    <mergeCell ref="U788:U789"/>
    <mergeCell ref="T788:T789"/>
    <mergeCell ref="S788:S789"/>
    <mergeCell ref="R788:R789"/>
    <mergeCell ref="Q788:Q789"/>
    <mergeCell ref="C788:C789"/>
    <mergeCell ref="B788:B789"/>
    <mergeCell ref="AB788:AB789"/>
    <mergeCell ref="AC788:AC789"/>
    <mergeCell ref="B790:D790"/>
    <mergeCell ref="AE791:AE792"/>
    <mergeCell ref="AD791:AD792"/>
    <mergeCell ref="AA791:AA792"/>
    <mergeCell ref="Z791:Z792"/>
    <mergeCell ref="Y791:Y792"/>
    <mergeCell ref="X791:X792"/>
    <mergeCell ref="W791:W792"/>
    <mergeCell ref="V791:V792"/>
    <mergeCell ref="U791:U792"/>
    <mergeCell ref="T791:T792"/>
    <mergeCell ref="S791:S792"/>
    <mergeCell ref="R791:R792"/>
    <mergeCell ref="Q791:Q792"/>
    <mergeCell ref="B791:B792"/>
    <mergeCell ref="AE793:AE794"/>
    <mergeCell ref="AD793:AD794"/>
    <mergeCell ref="AA793:AA794"/>
    <mergeCell ref="Z793:Z794"/>
    <mergeCell ref="Y793:Y794"/>
    <mergeCell ref="X793:X794"/>
    <mergeCell ref="W793:W794"/>
    <mergeCell ref="V793:V794"/>
    <mergeCell ref="U793:U794"/>
    <mergeCell ref="T793:T794"/>
    <mergeCell ref="S793:S794"/>
    <mergeCell ref="R793:R794"/>
    <mergeCell ref="Q793:Q794"/>
    <mergeCell ref="F793:F794"/>
    <mergeCell ref="B793:B794"/>
    <mergeCell ref="AB793:AB794"/>
    <mergeCell ref="AC793:AC794"/>
    <mergeCell ref="AE795:AE796"/>
    <mergeCell ref="AD795:AD796"/>
    <mergeCell ref="Z795:Z796"/>
    <mergeCell ref="Y795:Y796"/>
    <mergeCell ref="X795:X796"/>
    <mergeCell ref="V795:V796"/>
    <mergeCell ref="U795:U796"/>
    <mergeCell ref="S795:S796"/>
    <mergeCell ref="R795:R796"/>
    <mergeCell ref="Q795:Q796"/>
    <mergeCell ref="F795:F796"/>
    <mergeCell ref="AA795:AA796"/>
    <mergeCell ref="B795:B796"/>
    <mergeCell ref="T795:T796"/>
    <mergeCell ref="W795:W796"/>
    <mergeCell ref="AB795:AB796"/>
    <mergeCell ref="AC795:AC796"/>
    <mergeCell ref="W797:W798"/>
    <mergeCell ref="T797:T798"/>
    <mergeCell ref="R797:R798"/>
    <mergeCell ref="AE797:AE798"/>
    <mergeCell ref="AD797:AD798"/>
    <mergeCell ref="Z797:Z798"/>
    <mergeCell ref="Y797:Y798"/>
    <mergeCell ref="X797:X798"/>
    <mergeCell ref="V797:V798"/>
    <mergeCell ref="U797:U798"/>
    <mergeCell ref="S797:S798"/>
    <mergeCell ref="Q797:Q798"/>
    <mergeCell ref="F797:F798"/>
    <mergeCell ref="AA797:AA798"/>
    <mergeCell ref="B797:B798"/>
    <mergeCell ref="AB797:AB798"/>
    <mergeCell ref="AC797:AC798"/>
    <mergeCell ref="AC799:AC800"/>
    <mergeCell ref="AB799:AB800"/>
    <mergeCell ref="F799:F800"/>
    <mergeCell ref="Q799:Q800"/>
    <mergeCell ref="R799:R800"/>
    <mergeCell ref="S799:S800"/>
    <mergeCell ref="T799:T800"/>
    <mergeCell ref="U799:U800"/>
    <mergeCell ref="V799:V800"/>
    <mergeCell ref="W799:W800"/>
    <mergeCell ref="X799:X800"/>
    <mergeCell ref="Y799:Y800"/>
    <mergeCell ref="Z799:Z800"/>
    <mergeCell ref="AA799:AA800"/>
    <mergeCell ref="AD799:AD800"/>
    <mergeCell ref="AE799:AE800"/>
    <mergeCell ref="B799:B800"/>
    <mergeCell ref="B801:D801"/>
    <mergeCell ref="F802:F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B803"/>
    <mergeCell ref="AC802:AC803"/>
    <mergeCell ref="AD802:AD803"/>
    <mergeCell ref="AE802:AE803"/>
    <mergeCell ref="B802:B803"/>
    <mergeCell ref="F804:F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B805"/>
    <mergeCell ref="AC804:AC805"/>
    <mergeCell ref="AD804:AD805"/>
    <mergeCell ref="AE804:AE805"/>
    <mergeCell ref="B804:B805"/>
    <mergeCell ref="F806:F807"/>
    <mergeCell ref="Q806:Q807"/>
    <mergeCell ref="R806:R807"/>
    <mergeCell ref="S806:S807"/>
    <mergeCell ref="T806:T807"/>
    <mergeCell ref="U806:U807"/>
    <mergeCell ref="V806:V807"/>
    <mergeCell ref="W806:W807"/>
    <mergeCell ref="X806:X807"/>
    <mergeCell ref="Y806:Y807"/>
    <mergeCell ref="Z806:Z807"/>
    <mergeCell ref="AA806:AA807"/>
    <mergeCell ref="AB806:AB807"/>
    <mergeCell ref="AC806:AC807"/>
    <mergeCell ref="AD806:AD807"/>
    <mergeCell ref="AE806:AE807"/>
    <mergeCell ref="B806:B807"/>
    <mergeCell ref="AE808:AE809"/>
    <mergeCell ref="AD808:AD809"/>
    <mergeCell ref="AC808:AC809"/>
    <mergeCell ref="AB808:AB809"/>
    <mergeCell ref="AA808:AA809"/>
    <mergeCell ref="Z808:Z809"/>
    <mergeCell ref="Y808:Y809"/>
    <mergeCell ref="X808:X809"/>
    <mergeCell ref="W808:W809"/>
    <mergeCell ref="V808:V809"/>
    <mergeCell ref="U808:U809"/>
    <mergeCell ref="T808:T809"/>
    <mergeCell ref="S808:S809"/>
    <mergeCell ref="R808:R809"/>
    <mergeCell ref="Q808:Q809"/>
    <mergeCell ref="F808:F809"/>
    <mergeCell ref="B808:B809"/>
    <mergeCell ref="AE810:AE811"/>
    <mergeCell ref="AD810:AD811"/>
    <mergeCell ref="AC810:AC811"/>
    <mergeCell ref="AB810:AB811"/>
    <mergeCell ref="AA810:AA811"/>
    <mergeCell ref="Z810:Z811"/>
    <mergeCell ref="Y810:Y811"/>
    <mergeCell ref="X810:X811"/>
    <mergeCell ref="W810:W811"/>
    <mergeCell ref="V810:V811"/>
    <mergeCell ref="U810:U811"/>
    <mergeCell ref="T810:T811"/>
    <mergeCell ref="S810:S811"/>
    <mergeCell ref="R810:R811"/>
    <mergeCell ref="Q810:Q811"/>
    <mergeCell ref="F810:F811"/>
    <mergeCell ref="B810:B811"/>
    <mergeCell ref="B812:D812"/>
    <mergeCell ref="AE813:AE814"/>
    <mergeCell ref="AD813:AD814"/>
    <mergeCell ref="AC813:AC814"/>
    <mergeCell ref="AB813:AB814"/>
    <mergeCell ref="AA813:AA814"/>
    <mergeCell ref="Z813:Z814"/>
    <mergeCell ref="Y813:Y814"/>
    <mergeCell ref="X813:X814"/>
    <mergeCell ref="W813:W814"/>
    <mergeCell ref="V813:V814"/>
    <mergeCell ref="U813:U814"/>
    <mergeCell ref="T813:T814"/>
    <mergeCell ref="S813:S814"/>
    <mergeCell ref="R813:R814"/>
    <mergeCell ref="Q813:Q814"/>
    <mergeCell ref="F813:F814"/>
    <mergeCell ref="B813:B814"/>
    <mergeCell ref="F815:F816"/>
    <mergeCell ref="Q815:Q816"/>
    <mergeCell ref="R815:R816"/>
    <mergeCell ref="S815:S816"/>
    <mergeCell ref="T815:T816"/>
    <mergeCell ref="U815:U816"/>
    <mergeCell ref="V815:V816"/>
    <mergeCell ref="W815:W816"/>
    <mergeCell ref="X815:X816"/>
    <mergeCell ref="Y815:Y816"/>
    <mergeCell ref="Z815:Z816"/>
    <mergeCell ref="AA815:AA816"/>
    <mergeCell ref="AB815:AB816"/>
    <mergeCell ref="AC815:AC816"/>
    <mergeCell ref="AD815:AD816"/>
    <mergeCell ref="AE815:AE816"/>
    <mergeCell ref="B815:B816"/>
    <mergeCell ref="F817:F818"/>
    <mergeCell ref="Q817:Q818"/>
    <mergeCell ref="R817:R818"/>
    <mergeCell ref="S817:S818"/>
    <mergeCell ref="T817:T818"/>
    <mergeCell ref="U817:U818"/>
    <mergeCell ref="V817:V818"/>
    <mergeCell ref="W817:W818"/>
    <mergeCell ref="X817:X818"/>
    <mergeCell ref="Y817:Y818"/>
    <mergeCell ref="Z817:Z818"/>
    <mergeCell ref="AA817:AA818"/>
    <mergeCell ref="AB817:AB818"/>
    <mergeCell ref="AC817:AC818"/>
    <mergeCell ref="AD817:AD818"/>
    <mergeCell ref="AE817:AE818"/>
    <mergeCell ref="B817:B818"/>
    <mergeCell ref="AE819:AE820"/>
    <mergeCell ref="AD819:AD820"/>
    <mergeCell ref="AC819:AC820"/>
    <mergeCell ref="AB819:AB820"/>
    <mergeCell ref="AA819:AA820"/>
    <mergeCell ref="Z819:Z820"/>
    <mergeCell ref="Y819:Y820"/>
    <mergeCell ref="X819:X820"/>
    <mergeCell ref="W819:W820"/>
    <mergeCell ref="V819:V820"/>
    <mergeCell ref="U819:U820"/>
    <mergeCell ref="T819:T820"/>
    <mergeCell ref="S819:S820"/>
    <mergeCell ref="R819:R820"/>
    <mergeCell ref="Q819:Q820"/>
    <mergeCell ref="F819:F820"/>
    <mergeCell ref="B819:B820"/>
    <mergeCell ref="AE821:AE822"/>
    <mergeCell ref="AD821:AD822"/>
    <mergeCell ref="AC821:AC822"/>
    <mergeCell ref="AB821:AB822"/>
    <mergeCell ref="AA821:AA822"/>
    <mergeCell ref="Z821:Z822"/>
    <mergeCell ref="Y821:Y822"/>
    <mergeCell ref="X821:X822"/>
    <mergeCell ref="W821:W822"/>
    <mergeCell ref="V821:V822"/>
    <mergeCell ref="U821:U822"/>
    <mergeCell ref="T821:T822"/>
    <mergeCell ref="S821:S822"/>
    <mergeCell ref="R821:R822"/>
    <mergeCell ref="Q821:Q822"/>
    <mergeCell ref="F821:F822"/>
    <mergeCell ref="B821:B822"/>
    <mergeCell ref="B823:D823"/>
    <mergeCell ref="B824:D824"/>
    <mergeCell ref="C791:C792"/>
    <mergeCell ref="C793:C794"/>
    <mergeCell ref="C795:C796"/>
    <mergeCell ref="C797:C798"/>
    <mergeCell ref="C799:C800"/>
    <mergeCell ref="C802:C803"/>
    <mergeCell ref="C804:C805"/>
    <mergeCell ref="C806:C807"/>
    <mergeCell ref="C808:C809"/>
    <mergeCell ref="C810:C811"/>
    <mergeCell ref="C813:C814"/>
    <mergeCell ref="C815:C816"/>
    <mergeCell ref="C817:C818"/>
    <mergeCell ref="C819:C820"/>
    <mergeCell ref="C821:C822"/>
    <mergeCell ref="F788:F789"/>
    <mergeCell ref="F791:F792"/>
    <mergeCell ref="AB791:AB792"/>
    <mergeCell ref="AC791:AC792"/>
    <mergeCell ref="B826:B827"/>
    <mergeCell ref="F826:F827"/>
    <mergeCell ref="Q826:Q827"/>
    <mergeCell ref="R826:R827"/>
    <mergeCell ref="S826:S827"/>
    <mergeCell ref="T826:T827"/>
    <mergeCell ref="U826:U827"/>
    <mergeCell ref="V826:V827"/>
    <mergeCell ref="W826:W827"/>
    <mergeCell ref="X826:X827"/>
    <mergeCell ref="Y826:Y827"/>
    <mergeCell ref="Z826:Z827"/>
    <mergeCell ref="AA826:AA827"/>
    <mergeCell ref="AD826:AD827"/>
    <mergeCell ref="AE826:AE827"/>
    <mergeCell ref="C826:C827"/>
    <mergeCell ref="A826:A870"/>
    <mergeCell ref="AB826:AB827"/>
    <mergeCell ref="AC826:AC827"/>
    <mergeCell ref="B828:B829"/>
    <mergeCell ref="T828:T829"/>
    <mergeCell ref="W828:W829"/>
    <mergeCell ref="AC828:AC829"/>
    <mergeCell ref="AB828:AB829"/>
    <mergeCell ref="C828:C829"/>
    <mergeCell ref="Q828:Q829"/>
    <mergeCell ref="R828:R829"/>
    <mergeCell ref="S828:S829"/>
    <mergeCell ref="U828:U829"/>
    <mergeCell ref="V828:V829"/>
    <mergeCell ref="X828:X829"/>
    <mergeCell ref="Y828:Y829"/>
    <mergeCell ref="Z828:Z829"/>
    <mergeCell ref="AA828:AA829"/>
    <mergeCell ref="AD828:AD829"/>
    <mergeCell ref="AE828:AE829"/>
    <mergeCell ref="B830:B831"/>
    <mergeCell ref="C830:C831"/>
    <mergeCell ref="T830:T831"/>
    <mergeCell ref="W830:W831"/>
    <mergeCell ref="F830:F831"/>
    <mergeCell ref="Q830:Q831"/>
    <mergeCell ref="R830:R831"/>
    <mergeCell ref="S830:S831"/>
    <mergeCell ref="U830:U831"/>
    <mergeCell ref="V830:V831"/>
    <mergeCell ref="X830:X831"/>
    <mergeCell ref="Y830:Y831"/>
    <mergeCell ref="Z830:Z831"/>
    <mergeCell ref="AA830:AA831"/>
    <mergeCell ref="AD830:AD831"/>
    <mergeCell ref="AE830:AE831"/>
    <mergeCell ref="AB830:AB831"/>
    <mergeCell ref="AC830:AC831"/>
    <mergeCell ref="AE832:AE833"/>
    <mergeCell ref="AD832:AD833"/>
    <mergeCell ref="AA832:AA833"/>
    <mergeCell ref="Z832:Z833"/>
    <mergeCell ref="Y832:Y833"/>
    <mergeCell ref="X832:X833"/>
    <mergeCell ref="W832:W833"/>
    <mergeCell ref="V832:V833"/>
    <mergeCell ref="U832:U833"/>
    <mergeCell ref="T832:T833"/>
    <mergeCell ref="S832:S833"/>
    <mergeCell ref="R832:R833"/>
    <mergeCell ref="Q832:Q833"/>
    <mergeCell ref="F832:F833"/>
    <mergeCell ref="C832:C833"/>
    <mergeCell ref="B832:B833"/>
    <mergeCell ref="AB832:AB833"/>
    <mergeCell ref="AC832:AC833"/>
    <mergeCell ref="AE834:AE835"/>
    <mergeCell ref="AD834:AD835"/>
    <mergeCell ref="AA834:AA835"/>
    <mergeCell ref="Z834:Z835"/>
    <mergeCell ref="Y834:Y835"/>
    <mergeCell ref="X834:X835"/>
    <mergeCell ref="W834:W835"/>
    <mergeCell ref="V834:V835"/>
    <mergeCell ref="U834:U835"/>
    <mergeCell ref="T834:T835"/>
    <mergeCell ref="S834:S835"/>
    <mergeCell ref="R834:R835"/>
    <mergeCell ref="Q834:Q835"/>
    <mergeCell ref="C834:C835"/>
    <mergeCell ref="B834:B835"/>
    <mergeCell ref="AB834:AB835"/>
    <mergeCell ref="AC834:AC835"/>
    <mergeCell ref="F834:F835"/>
    <mergeCell ref="B836:D836"/>
    <mergeCell ref="AE837:AE838"/>
    <mergeCell ref="AD837:AD838"/>
    <mergeCell ref="AA837:AA838"/>
    <mergeCell ref="Z837:Z838"/>
    <mergeCell ref="Y837:Y838"/>
    <mergeCell ref="X837:X838"/>
    <mergeCell ref="W837:W838"/>
    <mergeCell ref="V837:V838"/>
    <mergeCell ref="U837:U838"/>
    <mergeCell ref="T837:T838"/>
    <mergeCell ref="S837:S838"/>
    <mergeCell ref="R837:R838"/>
    <mergeCell ref="Q837:Q838"/>
    <mergeCell ref="B837:B838"/>
    <mergeCell ref="C837:C838"/>
    <mergeCell ref="F837:F838"/>
    <mergeCell ref="AB837:AB838"/>
    <mergeCell ref="AC837:AC838"/>
    <mergeCell ref="AE839:AE840"/>
    <mergeCell ref="AD839:AD840"/>
    <mergeCell ref="AA839:AA840"/>
    <mergeCell ref="Z839:Z840"/>
    <mergeCell ref="Y839:Y840"/>
    <mergeCell ref="X839:X840"/>
    <mergeCell ref="W839:W840"/>
    <mergeCell ref="V839:V840"/>
    <mergeCell ref="U839:U840"/>
    <mergeCell ref="T839:T840"/>
    <mergeCell ref="S839:S840"/>
    <mergeCell ref="R839:R840"/>
    <mergeCell ref="Q839:Q840"/>
    <mergeCell ref="F839:F840"/>
    <mergeCell ref="B839:B840"/>
    <mergeCell ref="AB839:AB840"/>
    <mergeCell ref="AC839:AC840"/>
    <mergeCell ref="AE841:AE842"/>
    <mergeCell ref="AD841:AD842"/>
    <mergeCell ref="Z841:Z842"/>
    <mergeCell ref="Y841:Y842"/>
    <mergeCell ref="X841:X842"/>
    <mergeCell ref="V841:V842"/>
    <mergeCell ref="U841:U842"/>
    <mergeCell ref="S841:S842"/>
    <mergeCell ref="R841:R842"/>
    <mergeCell ref="Q841:Q842"/>
    <mergeCell ref="F841:F842"/>
    <mergeCell ref="AA841:AA842"/>
    <mergeCell ref="B841:B842"/>
    <mergeCell ref="T841:T842"/>
    <mergeCell ref="W841:W842"/>
    <mergeCell ref="AB841:AB842"/>
    <mergeCell ref="AC841:AC842"/>
    <mergeCell ref="W843:W844"/>
    <mergeCell ref="T843:T844"/>
    <mergeCell ref="R843:R844"/>
    <mergeCell ref="AE843:AE844"/>
    <mergeCell ref="AD843:AD844"/>
    <mergeCell ref="Z843:Z844"/>
    <mergeCell ref="Y843:Y844"/>
    <mergeCell ref="X843:X844"/>
    <mergeCell ref="V843:V844"/>
    <mergeCell ref="U843:U844"/>
    <mergeCell ref="S843:S844"/>
    <mergeCell ref="Q843:Q844"/>
    <mergeCell ref="F843:F844"/>
    <mergeCell ref="AA843:AA844"/>
    <mergeCell ref="B843:B844"/>
    <mergeCell ref="AB843:AB844"/>
    <mergeCell ref="AC843:AC844"/>
    <mergeCell ref="AC845:AC846"/>
    <mergeCell ref="AB845:AB846"/>
    <mergeCell ref="F845:F846"/>
    <mergeCell ref="Q845:Q846"/>
    <mergeCell ref="R845:R846"/>
    <mergeCell ref="S845:S846"/>
    <mergeCell ref="T845:T846"/>
    <mergeCell ref="U845:U846"/>
    <mergeCell ref="V845:V846"/>
    <mergeCell ref="W845:W846"/>
    <mergeCell ref="X845:X846"/>
    <mergeCell ref="Y845:Y846"/>
    <mergeCell ref="Z845:Z846"/>
    <mergeCell ref="AA845:AA846"/>
    <mergeCell ref="AD845:AD846"/>
    <mergeCell ref="AE845:AE846"/>
    <mergeCell ref="B845:B846"/>
    <mergeCell ref="B847:D847"/>
    <mergeCell ref="F848:F849"/>
    <mergeCell ref="Q848:Q849"/>
    <mergeCell ref="R848:R849"/>
    <mergeCell ref="S848:S849"/>
    <mergeCell ref="T848:T849"/>
    <mergeCell ref="U848:U849"/>
    <mergeCell ref="V848:V849"/>
    <mergeCell ref="W848:W849"/>
    <mergeCell ref="X848:X849"/>
    <mergeCell ref="Y848:Y849"/>
    <mergeCell ref="Z848:Z849"/>
    <mergeCell ref="AA848:AA849"/>
    <mergeCell ref="AB848:AB849"/>
    <mergeCell ref="AC848:AC849"/>
    <mergeCell ref="AD848:AD849"/>
    <mergeCell ref="AE848:AE849"/>
    <mergeCell ref="B848:B849"/>
    <mergeCell ref="C848:C849"/>
    <mergeCell ref="F850:F851"/>
    <mergeCell ref="Q850:Q851"/>
    <mergeCell ref="R850:R851"/>
    <mergeCell ref="S850:S851"/>
    <mergeCell ref="T850:T851"/>
    <mergeCell ref="U850:U851"/>
    <mergeCell ref="V850:V851"/>
    <mergeCell ref="W850:W851"/>
    <mergeCell ref="X850:X851"/>
    <mergeCell ref="Y850:Y851"/>
    <mergeCell ref="Z850:Z851"/>
    <mergeCell ref="AA850:AA851"/>
    <mergeCell ref="AB850:AB851"/>
    <mergeCell ref="AC850:AC851"/>
    <mergeCell ref="AD850:AD851"/>
    <mergeCell ref="AE850:AE851"/>
    <mergeCell ref="B850:B851"/>
    <mergeCell ref="C850:C851"/>
    <mergeCell ref="F852:F853"/>
    <mergeCell ref="Q852:Q853"/>
    <mergeCell ref="R852:R853"/>
    <mergeCell ref="S852:S853"/>
    <mergeCell ref="T852:T853"/>
    <mergeCell ref="U852:U853"/>
    <mergeCell ref="V852:V853"/>
    <mergeCell ref="W852:W853"/>
    <mergeCell ref="X852:X853"/>
    <mergeCell ref="Y852:Y853"/>
    <mergeCell ref="Z852:Z853"/>
    <mergeCell ref="AA852:AA853"/>
    <mergeCell ref="AB852:AB853"/>
    <mergeCell ref="AC852:AC853"/>
    <mergeCell ref="AD852:AD853"/>
    <mergeCell ref="AE852:AE853"/>
    <mergeCell ref="B852:B853"/>
    <mergeCell ref="C852:C853"/>
    <mergeCell ref="AE854:AE855"/>
    <mergeCell ref="AD854:AD855"/>
    <mergeCell ref="AC854:AC855"/>
    <mergeCell ref="AB854:AB855"/>
    <mergeCell ref="AA854:AA855"/>
    <mergeCell ref="Z854:Z855"/>
    <mergeCell ref="Y854:Y855"/>
    <mergeCell ref="X854:X855"/>
    <mergeCell ref="W854:W855"/>
    <mergeCell ref="V854:V855"/>
    <mergeCell ref="U854:U855"/>
    <mergeCell ref="T854:T855"/>
    <mergeCell ref="S854:S855"/>
    <mergeCell ref="R854:R855"/>
    <mergeCell ref="Q854:Q855"/>
    <mergeCell ref="F854:F855"/>
    <mergeCell ref="B854:B855"/>
    <mergeCell ref="C854:C855"/>
    <mergeCell ref="AE856:AE857"/>
    <mergeCell ref="AD856:AD857"/>
    <mergeCell ref="AC856:AC857"/>
    <mergeCell ref="AB856:AB857"/>
    <mergeCell ref="AA856:AA857"/>
    <mergeCell ref="Z856:Z857"/>
    <mergeCell ref="Y856:Y857"/>
    <mergeCell ref="X856:X857"/>
    <mergeCell ref="W856:W857"/>
    <mergeCell ref="V856:V857"/>
    <mergeCell ref="U856:U857"/>
    <mergeCell ref="T856:T857"/>
    <mergeCell ref="S856:S857"/>
    <mergeCell ref="R856:R857"/>
    <mergeCell ref="Q856:Q857"/>
    <mergeCell ref="F856:F857"/>
    <mergeCell ref="B856:B857"/>
    <mergeCell ref="C856:C857"/>
    <mergeCell ref="B858:D858"/>
    <mergeCell ref="AE859:AE860"/>
    <mergeCell ref="AD859:AD860"/>
    <mergeCell ref="AC859:AC860"/>
    <mergeCell ref="AB859:AB860"/>
    <mergeCell ref="AA859:AA860"/>
    <mergeCell ref="Z859:Z860"/>
    <mergeCell ref="Y859:Y860"/>
    <mergeCell ref="X859:X860"/>
    <mergeCell ref="W859:W860"/>
    <mergeCell ref="V859:V860"/>
    <mergeCell ref="U859:U860"/>
    <mergeCell ref="T859:T860"/>
    <mergeCell ref="S859:S860"/>
    <mergeCell ref="R859:R860"/>
    <mergeCell ref="Q859:Q860"/>
    <mergeCell ref="F859:F860"/>
    <mergeCell ref="B859:B860"/>
    <mergeCell ref="C859:C860"/>
    <mergeCell ref="F861:F862"/>
    <mergeCell ref="Q861:Q862"/>
    <mergeCell ref="R861:R862"/>
    <mergeCell ref="S861:S862"/>
    <mergeCell ref="T861:T862"/>
    <mergeCell ref="U861:U862"/>
    <mergeCell ref="V861:V862"/>
    <mergeCell ref="W861:W862"/>
    <mergeCell ref="X861:X862"/>
    <mergeCell ref="Y861:Y862"/>
    <mergeCell ref="Z861:Z862"/>
    <mergeCell ref="AA861:AA862"/>
    <mergeCell ref="AB861:AB862"/>
    <mergeCell ref="AC861:AC862"/>
    <mergeCell ref="AD861:AD862"/>
    <mergeCell ref="AE861:AE862"/>
    <mergeCell ref="B861:B862"/>
    <mergeCell ref="F863:F864"/>
    <mergeCell ref="Q863:Q864"/>
    <mergeCell ref="R863:R864"/>
    <mergeCell ref="S863:S864"/>
    <mergeCell ref="T863:T864"/>
    <mergeCell ref="U863:U864"/>
    <mergeCell ref="V863:V864"/>
    <mergeCell ref="W863:W864"/>
    <mergeCell ref="X863:X864"/>
    <mergeCell ref="Y863:Y864"/>
    <mergeCell ref="Z863:Z864"/>
    <mergeCell ref="AA863:AA864"/>
    <mergeCell ref="AB863:AB864"/>
    <mergeCell ref="AC863:AC864"/>
    <mergeCell ref="AD863:AD864"/>
    <mergeCell ref="AE863:AE864"/>
    <mergeCell ref="B863:B864"/>
    <mergeCell ref="AE865:AE866"/>
    <mergeCell ref="AD865:AD866"/>
    <mergeCell ref="AC865:AC866"/>
    <mergeCell ref="AB865:AB866"/>
    <mergeCell ref="AA865:AA866"/>
    <mergeCell ref="Z865:Z866"/>
    <mergeCell ref="Y865:Y866"/>
    <mergeCell ref="X865:X866"/>
    <mergeCell ref="W865:W866"/>
    <mergeCell ref="V865:V866"/>
    <mergeCell ref="U865:U866"/>
    <mergeCell ref="T865:T866"/>
    <mergeCell ref="S865:S866"/>
    <mergeCell ref="R865:R866"/>
    <mergeCell ref="Q865:Q866"/>
    <mergeCell ref="F865:F866"/>
    <mergeCell ref="B865:B866"/>
    <mergeCell ref="AE867:AE868"/>
    <mergeCell ref="AD867:AD868"/>
    <mergeCell ref="AC867:AC868"/>
    <mergeCell ref="AB867:AB868"/>
    <mergeCell ref="AA867:AA868"/>
    <mergeCell ref="Z867:Z868"/>
    <mergeCell ref="Y867:Y868"/>
    <mergeCell ref="X867:X868"/>
    <mergeCell ref="W867:W868"/>
    <mergeCell ref="V867:V868"/>
    <mergeCell ref="U867:U868"/>
    <mergeCell ref="T867:T868"/>
    <mergeCell ref="S867:S868"/>
    <mergeCell ref="R867:R868"/>
    <mergeCell ref="Q867:Q868"/>
    <mergeCell ref="F867:F868"/>
    <mergeCell ref="B867:B868"/>
    <mergeCell ref="B869:D869"/>
    <mergeCell ref="B870:D870"/>
    <mergeCell ref="C839:C840"/>
    <mergeCell ref="C841:C842"/>
    <mergeCell ref="C843:C844"/>
    <mergeCell ref="C845:C846"/>
    <mergeCell ref="F828:F829"/>
    <mergeCell ref="C861:C862"/>
    <mergeCell ref="C863:C864"/>
    <mergeCell ref="C865:C866"/>
    <mergeCell ref="C867:C868"/>
    <mergeCell ref="B872:B873"/>
    <mergeCell ref="F872:F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D872:AD873"/>
    <mergeCell ref="AE872:AE873"/>
    <mergeCell ref="C872:C873"/>
    <mergeCell ref="A872:A916"/>
    <mergeCell ref="AB872:AB873"/>
    <mergeCell ref="AC872:AC873"/>
    <mergeCell ref="B874:B875"/>
    <mergeCell ref="T874:T875"/>
    <mergeCell ref="W874:W875"/>
    <mergeCell ref="AC874:AC875"/>
    <mergeCell ref="AB874:AB875"/>
    <mergeCell ref="Q874:Q875"/>
    <mergeCell ref="R874:R875"/>
    <mergeCell ref="S874:S875"/>
    <mergeCell ref="U874:U875"/>
    <mergeCell ref="V874:V875"/>
    <mergeCell ref="X874:X875"/>
    <mergeCell ref="Y874:Y875"/>
    <mergeCell ref="Z874:Z875"/>
    <mergeCell ref="AA874:AA875"/>
    <mergeCell ref="AD874:AD875"/>
    <mergeCell ref="AE874:AE875"/>
    <mergeCell ref="F874:F875"/>
    <mergeCell ref="B876:B877"/>
    <mergeCell ref="T876:T877"/>
    <mergeCell ref="W876:W877"/>
    <mergeCell ref="F876:F877"/>
    <mergeCell ref="Q876:Q877"/>
    <mergeCell ref="R876:R877"/>
    <mergeCell ref="S876:S877"/>
    <mergeCell ref="U876:U877"/>
    <mergeCell ref="V876:V877"/>
    <mergeCell ref="X876:X877"/>
    <mergeCell ref="Y876:Y877"/>
    <mergeCell ref="Z876:Z877"/>
    <mergeCell ref="AA876:AA877"/>
    <mergeCell ref="AD876:AD877"/>
    <mergeCell ref="AE876:AE877"/>
    <mergeCell ref="AB876:AB877"/>
    <mergeCell ref="AC876:AC877"/>
    <mergeCell ref="AE878:AE879"/>
    <mergeCell ref="AD878:AD879"/>
    <mergeCell ref="AA878:AA879"/>
    <mergeCell ref="Z878:Z879"/>
    <mergeCell ref="Y878:Y879"/>
    <mergeCell ref="X878:X879"/>
    <mergeCell ref="W878:W879"/>
    <mergeCell ref="V878:V879"/>
    <mergeCell ref="U878:U879"/>
    <mergeCell ref="T878:T879"/>
    <mergeCell ref="S878:S879"/>
    <mergeCell ref="R878:R879"/>
    <mergeCell ref="Q878:Q879"/>
    <mergeCell ref="F878:F879"/>
    <mergeCell ref="B878:B879"/>
    <mergeCell ref="AB878:AB879"/>
    <mergeCell ref="AC878:AC879"/>
    <mergeCell ref="AE880:AE881"/>
    <mergeCell ref="AD880:AD881"/>
    <mergeCell ref="AA880:AA881"/>
    <mergeCell ref="Z880:Z881"/>
    <mergeCell ref="Y880:Y881"/>
    <mergeCell ref="X880:X881"/>
    <mergeCell ref="W880:W881"/>
    <mergeCell ref="V880:V881"/>
    <mergeCell ref="U880:U881"/>
    <mergeCell ref="T880:T881"/>
    <mergeCell ref="S880:S881"/>
    <mergeCell ref="R880:R881"/>
    <mergeCell ref="Q880:Q881"/>
    <mergeCell ref="B880:B881"/>
    <mergeCell ref="AB880:AB881"/>
    <mergeCell ref="AC880:AC881"/>
    <mergeCell ref="F880:F881"/>
    <mergeCell ref="B882:D882"/>
    <mergeCell ref="AE883:AE884"/>
    <mergeCell ref="AD883:AD884"/>
    <mergeCell ref="AA883:AA884"/>
    <mergeCell ref="Z883:Z884"/>
    <mergeCell ref="Y883:Y884"/>
    <mergeCell ref="X883:X884"/>
    <mergeCell ref="W883:W884"/>
    <mergeCell ref="V883:V884"/>
    <mergeCell ref="U883:U884"/>
    <mergeCell ref="T883:T884"/>
    <mergeCell ref="S883:S884"/>
    <mergeCell ref="R883:R884"/>
    <mergeCell ref="Q883:Q884"/>
    <mergeCell ref="B883:B884"/>
    <mergeCell ref="C883:C884"/>
    <mergeCell ref="F883:F884"/>
    <mergeCell ref="AB883:AB884"/>
    <mergeCell ref="AC883:AC884"/>
    <mergeCell ref="AE885:AE886"/>
    <mergeCell ref="AD885:AD886"/>
    <mergeCell ref="AA885:AA886"/>
    <mergeCell ref="Z885:Z886"/>
    <mergeCell ref="Y885:Y886"/>
    <mergeCell ref="X885:X886"/>
    <mergeCell ref="W885:W886"/>
    <mergeCell ref="V885:V886"/>
    <mergeCell ref="U885:U886"/>
    <mergeCell ref="T885:T886"/>
    <mergeCell ref="S885:S886"/>
    <mergeCell ref="R885:R886"/>
    <mergeCell ref="Q885:Q886"/>
    <mergeCell ref="F885:F886"/>
    <mergeCell ref="B885:B886"/>
    <mergeCell ref="AB885:AB886"/>
    <mergeCell ref="AC885:AC886"/>
    <mergeCell ref="AE887:AE888"/>
    <mergeCell ref="AD887:AD888"/>
    <mergeCell ref="Z887:Z888"/>
    <mergeCell ref="Y887:Y888"/>
    <mergeCell ref="X887:X888"/>
    <mergeCell ref="V887:V888"/>
    <mergeCell ref="U887:U888"/>
    <mergeCell ref="S887:S888"/>
    <mergeCell ref="R887:R888"/>
    <mergeCell ref="Q887:Q888"/>
    <mergeCell ref="F887:F888"/>
    <mergeCell ref="AA887:AA888"/>
    <mergeCell ref="B887:B888"/>
    <mergeCell ref="T887:T888"/>
    <mergeCell ref="W887:W888"/>
    <mergeCell ref="AB887:AB888"/>
    <mergeCell ref="AC887:AC888"/>
    <mergeCell ref="W889:W890"/>
    <mergeCell ref="T889:T890"/>
    <mergeCell ref="R889:R890"/>
    <mergeCell ref="AE889:AE890"/>
    <mergeCell ref="AD889:AD890"/>
    <mergeCell ref="Z889:Z890"/>
    <mergeCell ref="Y889:Y890"/>
    <mergeCell ref="X889:X890"/>
    <mergeCell ref="V889:V890"/>
    <mergeCell ref="U889:U890"/>
    <mergeCell ref="S889:S890"/>
    <mergeCell ref="Q889:Q890"/>
    <mergeCell ref="F889:F890"/>
    <mergeCell ref="AA889:AA890"/>
    <mergeCell ref="B889:B890"/>
    <mergeCell ref="AB889:AB890"/>
    <mergeCell ref="AC889:AC890"/>
    <mergeCell ref="AC891:AC892"/>
    <mergeCell ref="AB891:AB892"/>
    <mergeCell ref="F891:F892"/>
    <mergeCell ref="Q891:Q892"/>
    <mergeCell ref="R891:R892"/>
    <mergeCell ref="S891:S892"/>
    <mergeCell ref="T891:T892"/>
    <mergeCell ref="U891:U892"/>
    <mergeCell ref="V891:V892"/>
    <mergeCell ref="W891:W892"/>
    <mergeCell ref="X891:X892"/>
    <mergeCell ref="Y891:Y892"/>
    <mergeCell ref="Z891:Z892"/>
    <mergeCell ref="AA891:AA892"/>
    <mergeCell ref="AD891:AD892"/>
    <mergeCell ref="AE891:AE892"/>
    <mergeCell ref="B891:B892"/>
    <mergeCell ref="B893:D893"/>
    <mergeCell ref="F894:F895"/>
    <mergeCell ref="Q894:Q895"/>
    <mergeCell ref="R894:R895"/>
    <mergeCell ref="S894:S895"/>
    <mergeCell ref="T894:T895"/>
    <mergeCell ref="U894:U895"/>
    <mergeCell ref="V894:V895"/>
    <mergeCell ref="W894:W895"/>
    <mergeCell ref="X894:X895"/>
    <mergeCell ref="Y894:Y895"/>
    <mergeCell ref="Z894:Z895"/>
    <mergeCell ref="AA894:AA895"/>
    <mergeCell ref="AB894:AB895"/>
    <mergeCell ref="AC894:AC895"/>
    <mergeCell ref="AD894:AD895"/>
    <mergeCell ref="AE894:AE895"/>
    <mergeCell ref="B894:B895"/>
    <mergeCell ref="C894:C895"/>
    <mergeCell ref="F896:F897"/>
    <mergeCell ref="Q896:Q897"/>
    <mergeCell ref="R896:R897"/>
    <mergeCell ref="S896:S897"/>
    <mergeCell ref="T896:T897"/>
    <mergeCell ref="U896:U897"/>
    <mergeCell ref="V896:V897"/>
    <mergeCell ref="W896:W897"/>
    <mergeCell ref="X896:X897"/>
    <mergeCell ref="Y896:Y897"/>
    <mergeCell ref="Z896:Z897"/>
    <mergeCell ref="AA896:AA897"/>
    <mergeCell ref="AB896:AB897"/>
    <mergeCell ref="AC896:AC897"/>
    <mergeCell ref="AD896:AD897"/>
    <mergeCell ref="AE896:AE897"/>
    <mergeCell ref="B896:B897"/>
    <mergeCell ref="F898:F899"/>
    <mergeCell ref="Q898:Q899"/>
    <mergeCell ref="R898:R899"/>
    <mergeCell ref="S898:S899"/>
    <mergeCell ref="T898:T899"/>
    <mergeCell ref="U898:U899"/>
    <mergeCell ref="V898:V899"/>
    <mergeCell ref="W898:W899"/>
    <mergeCell ref="X898:X899"/>
    <mergeCell ref="Y898:Y899"/>
    <mergeCell ref="Z898:Z899"/>
    <mergeCell ref="AA898:AA899"/>
    <mergeCell ref="AB898:AB899"/>
    <mergeCell ref="AC898:AC899"/>
    <mergeCell ref="AD898:AD899"/>
    <mergeCell ref="AE898:AE899"/>
    <mergeCell ref="B898:B899"/>
    <mergeCell ref="AE900:AE901"/>
    <mergeCell ref="AD900:AD901"/>
    <mergeCell ref="AC900:AC901"/>
    <mergeCell ref="AB900:AB901"/>
    <mergeCell ref="AA900:AA901"/>
    <mergeCell ref="Z900:Z901"/>
    <mergeCell ref="Y900:Y901"/>
    <mergeCell ref="X900:X901"/>
    <mergeCell ref="W900:W901"/>
    <mergeCell ref="V900:V901"/>
    <mergeCell ref="U900:U901"/>
    <mergeCell ref="T900:T901"/>
    <mergeCell ref="S900:S901"/>
    <mergeCell ref="R900:R901"/>
    <mergeCell ref="Q900:Q901"/>
    <mergeCell ref="F900:F901"/>
    <mergeCell ref="B900:B901"/>
    <mergeCell ref="AE902:AE903"/>
    <mergeCell ref="AD902:AD903"/>
    <mergeCell ref="AC902:AC903"/>
    <mergeCell ref="AB902:AB903"/>
    <mergeCell ref="AA902:AA903"/>
    <mergeCell ref="Z902:Z903"/>
    <mergeCell ref="Y902:Y903"/>
    <mergeCell ref="X902:X903"/>
    <mergeCell ref="W902:W903"/>
    <mergeCell ref="V902:V903"/>
    <mergeCell ref="U902:U903"/>
    <mergeCell ref="T902:T903"/>
    <mergeCell ref="S902:S903"/>
    <mergeCell ref="R902:R903"/>
    <mergeCell ref="Q902:Q903"/>
    <mergeCell ref="F902:F903"/>
    <mergeCell ref="B902:B903"/>
    <mergeCell ref="B904:D904"/>
    <mergeCell ref="AE905:AE906"/>
    <mergeCell ref="AD905:AD906"/>
    <mergeCell ref="AC905:AC906"/>
    <mergeCell ref="AB905:AB906"/>
    <mergeCell ref="AA905:AA906"/>
    <mergeCell ref="Z905:Z906"/>
    <mergeCell ref="Y905:Y906"/>
    <mergeCell ref="X905:X906"/>
    <mergeCell ref="W905:W906"/>
    <mergeCell ref="V905:V906"/>
    <mergeCell ref="U905:U906"/>
    <mergeCell ref="T905:T906"/>
    <mergeCell ref="S905:S906"/>
    <mergeCell ref="R905:R906"/>
    <mergeCell ref="Q905:Q906"/>
    <mergeCell ref="F905:F906"/>
    <mergeCell ref="B905:B906"/>
    <mergeCell ref="C905:C906"/>
    <mergeCell ref="F907:F908"/>
    <mergeCell ref="Q907:Q908"/>
    <mergeCell ref="R907:R908"/>
    <mergeCell ref="S907:S908"/>
    <mergeCell ref="T907:T908"/>
    <mergeCell ref="U907:U908"/>
    <mergeCell ref="V907:V908"/>
    <mergeCell ref="W907:W908"/>
    <mergeCell ref="X907:X908"/>
    <mergeCell ref="Y907:Y908"/>
    <mergeCell ref="Z907:Z908"/>
    <mergeCell ref="AA907:AA908"/>
    <mergeCell ref="AB907:AB908"/>
    <mergeCell ref="AC907:AC908"/>
    <mergeCell ref="AD907:AD908"/>
    <mergeCell ref="AE907:AE908"/>
    <mergeCell ref="B907:B908"/>
    <mergeCell ref="C907:C908"/>
    <mergeCell ref="F909:F910"/>
    <mergeCell ref="Q909:Q910"/>
    <mergeCell ref="R909:R910"/>
    <mergeCell ref="S909:S910"/>
    <mergeCell ref="T909:T910"/>
    <mergeCell ref="U909:U910"/>
    <mergeCell ref="V909:V910"/>
    <mergeCell ref="W909:W910"/>
    <mergeCell ref="X909:X910"/>
    <mergeCell ref="Y909:Y910"/>
    <mergeCell ref="Z909:Z910"/>
    <mergeCell ref="AA909:AA910"/>
    <mergeCell ref="AB909:AB910"/>
    <mergeCell ref="AC909:AC910"/>
    <mergeCell ref="AD909:AD910"/>
    <mergeCell ref="AE909:AE910"/>
    <mergeCell ref="B909:B910"/>
    <mergeCell ref="C909:C910"/>
    <mergeCell ref="AE911:AE912"/>
    <mergeCell ref="AD911:AD912"/>
    <mergeCell ref="AC911:AC912"/>
    <mergeCell ref="AB911:AB912"/>
    <mergeCell ref="AA911:AA912"/>
    <mergeCell ref="Z911:Z912"/>
    <mergeCell ref="Y911:Y912"/>
    <mergeCell ref="X911:X912"/>
    <mergeCell ref="W911:W912"/>
    <mergeCell ref="V911:V912"/>
    <mergeCell ref="U911:U912"/>
    <mergeCell ref="T911:T912"/>
    <mergeCell ref="S911:S912"/>
    <mergeCell ref="R911:R912"/>
    <mergeCell ref="Q911:Q912"/>
    <mergeCell ref="F911:F912"/>
    <mergeCell ref="B911:B912"/>
    <mergeCell ref="C911:C912"/>
    <mergeCell ref="AE913:AE914"/>
    <mergeCell ref="AD913:AD914"/>
    <mergeCell ref="AC913:AC914"/>
    <mergeCell ref="AB913:AB914"/>
    <mergeCell ref="AA913:AA914"/>
    <mergeCell ref="Z913:Z914"/>
    <mergeCell ref="Y913:Y914"/>
    <mergeCell ref="X913:X914"/>
    <mergeCell ref="W913:W914"/>
    <mergeCell ref="V913:V914"/>
    <mergeCell ref="U913:U914"/>
    <mergeCell ref="T913:T914"/>
    <mergeCell ref="S913:S914"/>
    <mergeCell ref="R913:R914"/>
    <mergeCell ref="Q913:Q914"/>
    <mergeCell ref="F913:F914"/>
    <mergeCell ref="B913:B914"/>
    <mergeCell ref="C913:C914"/>
    <mergeCell ref="B915:D915"/>
    <mergeCell ref="B916:D916"/>
    <mergeCell ref="C874:C875"/>
    <mergeCell ref="C876:C877"/>
    <mergeCell ref="C878:C879"/>
    <mergeCell ref="C880:C881"/>
    <mergeCell ref="C885:C886"/>
    <mergeCell ref="C887:C888"/>
    <mergeCell ref="C889:C890"/>
    <mergeCell ref="C891:C892"/>
    <mergeCell ref="C896:C897"/>
    <mergeCell ref="C898:C899"/>
    <mergeCell ref="C900:C901"/>
    <mergeCell ref="C902:C903"/>
    <mergeCell ref="B918:B919"/>
    <mergeCell ref="F918:F919"/>
    <mergeCell ref="Q918:Q919"/>
    <mergeCell ref="R918:R919"/>
    <mergeCell ref="S918:S919"/>
    <mergeCell ref="T918:T919"/>
    <mergeCell ref="U918:U919"/>
    <mergeCell ref="V918:V919"/>
    <mergeCell ref="W918:W919"/>
    <mergeCell ref="X918:X919"/>
    <mergeCell ref="Y918:Y919"/>
    <mergeCell ref="Z918:Z919"/>
    <mergeCell ref="AA918:AA919"/>
    <mergeCell ref="AD918:AD919"/>
    <mergeCell ref="AE918:AE919"/>
    <mergeCell ref="C918:C919"/>
    <mergeCell ref="A918:A962"/>
    <mergeCell ref="AB918:AB919"/>
    <mergeCell ref="AC918:AC919"/>
    <mergeCell ref="B920:B921"/>
    <mergeCell ref="T920:T921"/>
    <mergeCell ref="W920:W921"/>
    <mergeCell ref="AC920:AC921"/>
    <mergeCell ref="AB920:AB921"/>
    <mergeCell ref="Q920:Q921"/>
    <mergeCell ref="R920:R921"/>
    <mergeCell ref="S920:S921"/>
    <mergeCell ref="U920:U921"/>
    <mergeCell ref="V920:V921"/>
    <mergeCell ref="X920:X921"/>
    <mergeCell ref="Y920:Y921"/>
    <mergeCell ref="Z920:Z921"/>
    <mergeCell ref="AA920:AA921"/>
    <mergeCell ref="AD920:AD921"/>
    <mergeCell ref="AE920:AE921"/>
    <mergeCell ref="F920:F921"/>
    <mergeCell ref="B922:B923"/>
    <mergeCell ref="T922:T923"/>
    <mergeCell ref="W922:W923"/>
    <mergeCell ref="F922:F923"/>
    <mergeCell ref="Q922:Q923"/>
    <mergeCell ref="R922:R923"/>
    <mergeCell ref="S922:S923"/>
    <mergeCell ref="U922:U923"/>
    <mergeCell ref="V922:V923"/>
    <mergeCell ref="X922:X923"/>
    <mergeCell ref="Y922:Y923"/>
    <mergeCell ref="Z922:Z923"/>
    <mergeCell ref="AA922:AA923"/>
    <mergeCell ref="AD922:AD923"/>
    <mergeCell ref="AE922:AE923"/>
    <mergeCell ref="AB922:AB923"/>
    <mergeCell ref="AC922:AC923"/>
    <mergeCell ref="AE924:AE925"/>
    <mergeCell ref="AD924:AD925"/>
    <mergeCell ref="AA924:AA925"/>
    <mergeCell ref="Z924:Z925"/>
    <mergeCell ref="Y924:Y925"/>
    <mergeCell ref="X924:X925"/>
    <mergeCell ref="W924:W925"/>
    <mergeCell ref="V924:V925"/>
    <mergeCell ref="U924:U925"/>
    <mergeCell ref="T924:T925"/>
    <mergeCell ref="S924:S925"/>
    <mergeCell ref="R924:R925"/>
    <mergeCell ref="Q924:Q925"/>
    <mergeCell ref="F924:F925"/>
    <mergeCell ref="B924:B925"/>
    <mergeCell ref="AB924:AB925"/>
    <mergeCell ref="AC924:AC925"/>
    <mergeCell ref="AE926:AE927"/>
    <mergeCell ref="AD926:AD927"/>
    <mergeCell ref="AA926:AA927"/>
    <mergeCell ref="Z926:Z927"/>
    <mergeCell ref="Y926:Y927"/>
    <mergeCell ref="X926:X927"/>
    <mergeCell ref="W926:W927"/>
    <mergeCell ref="V926:V927"/>
    <mergeCell ref="U926:U927"/>
    <mergeCell ref="T926:T927"/>
    <mergeCell ref="S926:S927"/>
    <mergeCell ref="R926:R927"/>
    <mergeCell ref="Q926:Q927"/>
    <mergeCell ref="B926:B927"/>
    <mergeCell ref="AB926:AB927"/>
    <mergeCell ref="AC926:AC927"/>
    <mergeCell ref="F926:F927"/>
    <mergeCell ref="B928:D928"/>
    <mergeCell ref="AE929:AE930"/>
    <mergeCell ref="AD929:AD930"/>
    <mergeCell ref="AA929:AA930"/>
    <mergeCell ref="Z929:Z930"/>
    <mergeCell ref="Y929:Y930"/>
    <mergeCell ref="X929:X930"/>
    <mergeCell ref="W929:W930"/>
    <mergeCell ref="V929:V930"/>
    <mergeCell ref="U929:U930"/>
    <mergeCell ref="T929:T930"/>
    <mergeCell ref="S929:S930"/>
    <mergeCell ref="R929:R930"/>
    <mergeCell ref="Q929:Q930"/>
    <mergeCell ref="B929:B930"/>
    <mergeCell ref="F929:F930"/>
    <mergeCell ref="AB929:AB930"/>
    <mergeCell ref="AC929:AC930"/>
    <mergeCell ref="AE931:AE932"/>
    <mergeCell ref="AD931:AD932"/>
    <mergeCell ref="AA931:AA932"/>
    <mergeCell ref="Z931:Z932"/>
    <mergeCell ref="Y931:Y932"/>
    <mergeCell ref="X931:X932"/>
    <mergeCell ref="W931:W932"/>
    <mergeCell ref="V931:V932"/>
    <mergeCell ref="U931:U932"/>
    <mergeCell ref="T931:T932"/>
    <mergeCell ref="S931:S932"/>
    <mergeCell ref="R931:R932"/>
    <mergeCell ref="Q931:Q932"/>
    <mergeCell ref="F931:F932"/>
    <mergeCell ref="B931:B932"/>
    <mergeCell ref="AB931:AB932"/>
    <mergeCell ref="AC931:AC932"/>
    <mergeCell ref="AE933:AE934"/>
    <mergeCell ref="AD933:AD934"/>
    <mergeCell ref="Z933:Z934"/>
    <mergeCell ref="Y933:Y934"/>
    <mergeCell ref="X933:X934"/>
    <mergeCell ref="V933:V934"/>
    <mergeCell ref="U933:U934"/>
    <mergeCell ref="S933:S934"/>
    <mergeCell ref="R933:R934"/>
    <mergeCell ref="Q933:Q934"/>
    <mergeCell ref="F933:F934"/>
    <mergeCell ref="AA933:AA934"/>
    <mergeCell ref="B933:B934"/>
    <mergeCell ref="T933:T934"/>
    <mergeCell ref="W933:W934"/>
    <mergeCell ref="AB933:AB934"/>
    <mergeCell ref="AC933:AC934"/>
    <mergeCell ref="W935:W936"/>
    <mergeCell ref="T935:T936"/>
    <mergeCell ref="R935:R936"/>
    <mergeCell ref="AE935:AE936"/>
    <mergeCell ref="AD935:AD936"/>
    <mergeCell ref="Z935:Z936"/>
    <mergeCell ref="Y935:Y936"/>
    <mergeCell ref="X935:X936"/>
    <mergeCell ref="V935:V936"/>
    <mergeCell ref="U935:U936"/>
    <mergeCell ref="S935:S936"/>
    <mergeCell ref="Q935:Q936"/>
    <mergeCell ref="F935:F936"/>
    <mergeCell ref="AA935:AA936"/>
    <mergeCell ref="B935:B936"/>
    <mergeCell ref="AB935:AB936"/>
    <mergeCell ref="AC935:AC936"/>
    <mergeCell ref="AC937:AC938"/>
    <mergeCell ref="AB937:AB938"/>
    <mergeCell ref="F937:F938"/>
    <mergeCell ref="Q937:Q938"/>
    <mergeCell ref="R937:R938"/>
    <mergeCell ref="S937:S938"/>
    <mergeCell ref="T937:T938"/>
    <mergeCell ref="U937:U938"/>
    <mergeCell ref="V937:V938"/>
    <mergeCell ref="W937:W938"/>
    <mergeCell ref="X937:X938"/>
    <mergeCell ref="Y937:Y938"/>
    <mergeCell ref="Z937:Z938"/>
    <mergeCell ref="AA937:AA938"/>
    <mergeCell ref="AD937:AD938"/>
    <mergeCell ref="AE937:AE938"/>
    <mergeCell ref="B937:B938"/>
    <mergeCell ref="B939:D939"/>
    <mergeCell ref="F940:F941"/>
    <mergeCell ref="Q940:Q941"/>
    <mergeCell ref="R940:R941"/>
    <mergeCell ref="S940:S941"/>
    <mergeCell ref="T940:T941"/>
    <mergeCell ref="U940:U941"/>
    <mergeCell ref="V940:V941"/>
    <mergeCell ref="W940:W941"/>
    <mergeCell ref="X940:X941"/>
    <mergeCell ref="Y940:Y941"/>
    <mergeCell ref="Z940:Z941"/>
    <mergeCell ref="AA940:AA941"/>
    <mergeCell ref="AB940:AB941"/>
    <mergeCell ref="AC940:AC941"/>
    <mergeCell ref="AD940:AD941"/>
    <mergeCell ref="AE940:AE941"/>
    <mergeCell ref="B940:B941"/>
    <mergeCell ref="F942:F943"/>
    <mergeCell ref="Q942:Q943"/>
    <mergeCell ref="R942:R943"/>
    <mergeCell ref="S942:S943"/>
    <mergeCell ref="T942:T943"/>
    <mergeCell ref="U942:U943"/>
    <mergeCell ref="V942:V943"/>
    <mergeCell ref="W942:W943"/>
    <mergeCell ref="X942:X943"/>
    <mergeCell ref="Y942:Y943"/>
    <mergeCell ref="Z942:Z943"/>
    <mergeCell ref="AA942:AA943"/>
    <mergeCell ref="AB942:AB943"/>
    <mergeCell ref="AC942:AC943"/>
    <mergeCell ref="AD942:AD943"/>
    <mergeCell ref="AE942:AE943"/>
    <mergeCell ref="B942:B943"/>
    <mergeCell ref="F944:F945"/>
    <mergeCell ref="Q944:Q945"/>
    <mergeCell ref="R944:R945"/>
    <mergeCell ref="S944:S945"/>
    <mergeCell ref="T944:T945"/>
    <mergeCell ref="U944:U945"/>
    <mergeCell ref="V944:V945"/>
    <mergeCell ref="W944:W945"/>
    <mergeCell ref="X944:X945"/>
    <mergeCell ref="Y944:Y945"/>
    <mergeCell ref="Z944:Z945"/>
    <mergeCell ref="AA944:AA945"/>
    <mergeCell ref="AB944:AB945"/>
    <mergeCell ref="AC944:AC945"/>
    <mergeCell ref="AD944:AD945"/>
    <mergeCell ref="AE944:AE945"/>
    <mergeCell ref="B944:B945"/>
    <mergeCell ref="AE946:AE947"/>
    <mergeCell ref="AD946:AD947"/>
    <mergeCell ref="AC946:AC947"/>
    <mergeCell ref="AB946:AB947"/>
    <mergeCell ref="AA946:AA947"/>
    <mergeCell ref="Z946:Z947"/>
    <mergeCell ref="Y946:Y947"/>
    <mergeCell ref="X946:X947"/>
    <mergeCell ref="W946:W947"/>
    <mergeCell ref="V946:V947"/>
    <mergeCell ref="U946:U947"/>
    <mergeCell ref="T946:T947"/>
    <mergeCell ref="S946:S947"/>
    <mergeCell ref="R946:R947"/>
    <mergeCell ref="Q946:Q947"/>
    <mergeCell ref="F946:F947"/>
    <mergeCell ref="B946:B947"/>
    <mergeCell ref="AE948:AE949"/>
    <mergeCell ref="AD948:AD949"/>
    <mergeCell ref="AC948:AC949"/>
    <mergeCell ref="AB948:AB949"/>
    <mergeCell ref="AA948:AA949"/>
    <mergeCell ref="Z948:Z949"/>
    <mergeCell ref="Y948:Y949"/>
    <mergeCell ref="X948:X949"/>
    <mergeCell ref="W948:W949"/>
    <mergeCell ref="V948:V949"/>
    <mergeCell ref="U948:U949"/>
    <mergeCell ref="T948:T949"/>
    <mergeCell ref="S948:S949"/>
    <mergeCell ref="R948:R949"/>
    <mergeCell ref="Q948:Q949"/>
    <mergeCell ref="F948:F949"/>
    <mergeCell ref="B948:B949"/>
    <mergeCell ref="B950:D950"/>
    <mergeCell ref="AE951:AE952"/>
    <mergeCell ref="AD951:AD952"/>
    <mergeCell ref="AC951:AC952"/>
    <mergeCell ref="AB951:AB952"/>
    <mergeCell ref="AA951:AA952"/>
    <mergeCell ref="Z951:Z952"/>
    <mergeCell ref="Y951:Y952"/>
    <mergeCell ref="X951:X952"/>
    <mergeCell ref="W951:W952"/>
    <mergeCell ref="V951:V952"/>
    <mergeCell ref="U951:U952"/>
    <mergeCell ref="T951:T952"/>
    <mergeCell ref="S951:S952"/>
    <mergeCell ref="R951:R952"/>
    <mergeCell ref="Q951:Q952"/>
    <mergeCell ref="F951:F952"/>
    <mergeCell ref="B951:B952"/>
    <mergeCell ref="F953:F954"/>
    <mergeCell ref="Q953:Q954"/>
    <mergeCell ref="R953:R954"/>
    <mergeCell ref="S953:S954"/>
    <mergeCell ref="T953:T954"/>
    <mergeCell ref="U953:U954"/>
    <mergeCell ref="V953:V954"/>
    <mergeCell ref="W953:W954"/>
    <mergeCell ref="X953:X954"/>
    <mergeCell ref="Y953:Y954"/>
    <mergeCell ref="Z953:Z954"/>
    <mergeCell ref="AA953:AA954"/>
    <mergeCell ref="AB953:AB954"/>
    <mergeCell ref="AC953:AC954"/>
    <mergeCell ref="AD953:AD954"/>
    <mergeCell ref="AE953:AE954"/>
    <mergeCell ref="B953:B954"/>
    <mergeCell ref="F955:F956"/>
    <mergeCell ref="Q955:Q956"/>
    <mergeCell ref="R955:R956"/>
    <mergeCell ref="S955:S956"/>
    <mergeCell ref="T955:T956"/>
    <mergeCell ref="U955:U956"/>
    <mergeCell ref="V955:V956"/>
    <mergeCell ref="W955:W956"/>
    <mergeCell ref="X955:X956"/>
    <mergeCell ref="Y955:Y956"/>
    <mergeCell ref="Z955:Z956"/>
    <mergeCell ref="AA955:AA956"/>
    <mergeCell ref="AB955:AB956"/>
    <mergeCell ref="AC955:AC956"/>
    <mergeCell ref="AD955:AD956"/>
    <mergeCell ref="AE955:AE956"/>
    <mergeCell ref="B955:B956"/>
    <mergeCell ref="AE957:AE958"/>
    <mergeCell ref="AD957:AD958"/>
    <mergeCell ref="AC957:AC958"/>
    <mergeCell ref="AB957:AB958"/>
    <mergeCell ref="AA957:AA958"/>
    <mergeCell ref="Z957:Z958"/>
    <mergeCell ref="Y957:Y958"/>
    <mergeCell ref="X957:X958"/>
    <mergeCell ref="W957:W958"/>
    <mergeCell ref="V957:V958"/>
    <mergeCell ref="U957:U958"/>
    <mergeCell ref="T957:T958"/>
    <mergeCell ref="S957:S958"/>
    <mergeCell ref="R957:R958"/>
    <mergeCell ref="Q957:Q958"/>
    <mergeCell ref="F957:F958"/>
    <mergeCell ref="B957:B958"/>
    <mergeCell ref="AE959:AE960"/>
    <mergeCell ref="AD959:AD960"/>
    <mergeCell ref="AC959:AC960"/>
    <mergeCell ref="AB959:AB960"/>
    <mergeCell ref="AA959:AA960"/>
    <mergeCell ref="Z959:Z960"/>
    <mergeCell ref="Y959:Y960"/>
    <mergeCell ref="X959:X960"/>
    <mergeCell ref="W959:W960"/>
    <mergeCell ref="V959:V960"/>
    <mergeCell ref="U959:U960"/>
    <mergeCell ref="T959:T960"/>
    <mergeCell ref="S959:S960"/>
    <mergeCell ref="R959:R960"/>
    <mergeCell ref="Q959:Q960"/>
    <mergeCell ref="F959:F960"/>
    <mergeCell ref="B959:B960"/>
    <mergeCell ref="B961:D961"/>
    <mergeCell ref="B962:D962"/>
    <mergeCell ref="C920:C921"/>
    <mergeCell ref="C922:C923"/>
    <mergeCell ref="C924:C925"/>
    <mergeCell ref="C926:C927"/>
    <mergeCell ref="C929:C930"/>
    <mergeCell ref="C931:C932"/>
    <mergeCell ref="C933:C934"/>
    <mergeCell ref="C935:C936"/>
    <mergeCell ref="C937:C938"/>
    <mergeCell ref="C957:C958"/>
    <mergeCell ref="C959:C960"/>
    <mergeCell ref="C940:C941"/>
    <mergeCell ref="C942:C943"/>
    <mergeCell ref="C944:C945"/>
    <mergeCell ref="C946:C947"/>
    <mergeCell ref="C948:C949"/>
    <mergeCell ref="C951:C952"/>
    <mergeCell ref="C953:C954"/>
    <mergeCell ref="C955:C956"/>
    <mergeCell ref="A964:A1008"/>
    <mergeCell ref="B964:B965"/>
    <mergeCell ref="C964:C965"/>
    <mergeCell ref="F964:F965"/>
    <mergeCell ref="Q964:Q965"/>
    <mergeCell ref="R964:R965"/>
    <mergeCell ref="S964:S965"/>
    <mergeCell ref="T964:T965"/>
    <mergeCell ref="U964:U965"/>
    <mergeCell ref="V964:V965"/>
    <mergeCell ref="W964:W965"/>
    <mergeCell ref="X964:X965"/>
    <mergeCell ref="Y964:Y965"/>
    <mergeCell ref="Z964:Z965"/>
    <mergeCell ref="AA964:AA965"/>
    <mergeCell ref="AB964:AB965"/>
    <mergeCell ref="AC964:AC965"/>
    <mergeCell ref="AD964:AD965"/>
    <mergeCell ref="AE964:AE965"/>
    <mergeCell ref="B966:B967"/>
    <mergeCell ref="C966:C967"/>
    <mergeCell ref="F966:F967"/>
    <mergeCell ref="Q966:Q967"/>
    <mergeCell ref="R966:R967"/>
    <mergeCell ref="S966:S967"/>
    <mergeCell ref="T966:T967"/>
    <mergeCell ref="U966:U967"/>
    <mergeCell ref="V966:V967"/>
    <mergeCell ref="W966:W967"/>
    <mergeCell ref="X966:X967"/>
    <mergeCell ref="Y966:Y967"/>
    <mergeCell ref="Z966:Z967"/>
    <mergeCell ref="AA966:AA967"/>
    <mergeCell ref="AD966:AD967"/>
    <mergeCell ref="AE966:AE967"/>
    <mergeCell ref="B968:B969"/>
    <mergeCell ref="C968:C969"/>
    <mergeCell ref="F968:F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D968:AD969"/>
    <mergeCell ref="AE968:AE969"/>
    <mergeCell ref="B970:B971"/>
    <mergeCell ref="C970:C971"/>
    <mergeCell ref="F970:F971"/>
    <mergeCell ref="Q970:Q971"/>
    <mergeCell ref="R970:R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D970:AD971"/>
    <mergeCell ref="AE970:AE971"/>
    <mergeCell ref="B972:B973"/>
    <mergeCell ref="C972:C973"/>
    <mergeCell ref="F972:F973"/>
    <mergeCell ref="Q972:Q973"/>
    <mergeCell ref="R972:R973"/>
    <mergeCell ref="S972:S973"/>
    <mergeCell ref="T972:T973"/>
    <mergeCell ref="U972:U973"/>
    <mergeCell ref="V972:V973"/>
    <mergeCell ref="W972:W973"/>
    <mergeCell ref="X972:X973"/>
    <mergeCell ref="Y972:Y973"/>
    <mergeCell ref="Z972:Z973"/>
    <mergeCell ref="AA972:AA973"/>
    <mergeCell ref="AB972:AB973"/>
    <mergeCell ref="AC972:AC973"/>
    <mergeCell ref="AD972:AD973"/>
    <mergeCell ref="AE972:AE973"/>
    <mergeCell ref="B974:D974"/>
    <mergeCell ref="B975:B976"/>
    <mergeCell ref="C975:C976"/>
    <mergeCell ref="F975:F976"/>
    <mergeCell ref="Q975:Q976"/>
    <mergeCell ref="R975:R976"/>
    <mergeCell ref="S975:S976"/>
    <mergeCell ref="T975:T976"/>
    <mergeCell ref="U975:U976"/>
    <mergeCell ref="V975:V976"/>
    <mergeCell ref="W975:W976"/>
    <mergeCell ref="X975:X976"/>
    <mergeCell ref="Y975:Y976"/>
    <mergeCell ref="Z975:Z976"/>
    <mergeCell ref="AA975:AA976"/>
    <mergeCell ref="AB975:AB976"/>
    <mergeCell ref="AC975:AC976"/>
    <mergeCell ref="AD975:AD976"/>
    <mergeCell ref="AE975:AE976"/>
    <mergeCell ref="B977:B978"/>
    <mergeCell ref="C977:C978"/>
    <mergeCell ref="F977:F978"/>
    <mergeCell ref="Q977:Q978"/>
    <mergeCell ref="R977:R978"/>
    <mergeCell ref="S977:S978"/>
    <mergeCell ref="T977:T978"/>
    <mergeCell ref="U977:U978"/>
    <mergeCell ref="V977:V978"/>
    <mergeCell ref="W977:W978"/>
    <mergeCell ref="X977:X978"/>
    <mergeCell ref="Y977:Y978"/>
    <mergeCell ref="Z977:Z978"/>
    <mergeCell ref="AA977:AA978"/>
    <mergeCell ref="AD977:AD978"/>
    <mergeCell ref="AE977:AE978"/>
    <mergeCell ref="B979:B980"/>
    <mergeCell ref="C979:C980"/>
    <mergeCell ref="F979:F980"/>
    <mergeCell ref="Q979:Q980"/>
    <mergeCell ref="R979:R980"/>
    <mergeCell ref="S979:S980"/>
    <mergeCell ref="T979:T980"/>
    <mergeCell ref="U979:U980"/>
    <mergeCell ref="V979:V980"/>
    <mergeCell ref="W979:W980"/>
    <mergeCell ref="X979:X980"/>
    <mergeCell ref="Y979:Y980"/>
    <mergeCell ref="Z979:Z980"/>
    <mergeCell ref="AA979:AA980"/>
    <mergeCell ref="AB979:AB980"/>
    <mergeCell ref="AC979:AC980"/>
    <mergeCell ref="AD979:AD980"/>
    <mergeCell ref="AE979:AE980"/>
    <mergeCell ref="B981:B982"/>
    <mergeCell ref="C981:C982"/>
    <mergeCell ref="F981:F982"/>
    <mergeCell ref="Q981:Q982"/>
    <mergeCell ref="R981:R982"/>
    <mergeCell ref="S981:S982"/>
    <mergeCell ref="T981:T982"/>
    <mergeCell ref="U981:U982"/>
    <mergeCell ref="V981:V982"/>
    <mergeCell ref="W981:W982"/>
    <mergeCell ref="X981:X982"/>
    <mergeCell ref="Y981:Y982"/>
    <mergeCell ref="Z981:Z982"/>
    <mergeCell ref="AA981:AA982"/>
    <mergeCell ref="AD981:AD982"/>
    <mergeCell ref="AE981:AE982"/>
    <mergeCell ref="B983:B984"/>
    <mergeCell ref="C983:C984"/>
    <mergeCell ref="F983:F984"/>
    <mergeCell ref="Q983:Q984"/>
    <mergeCell ref="R983:R984"/>
    <mergeCell ref="S983:S984"/>
    <mergeCell ref="T983:T984"/>
    <mergeCell ref="U983:U984"/>
    <mergeCell ref="V983:V984"/>
    <mergeCell ref="W983:W984"/>
    <mergeCell ref="X983:X984"/>
    <mergeCell ref="Y983:Y984"/>
    <mergeCell ref="Z983:Z984"/>
    <mergeCell ref="AA983:AA984"/>
    <mergeCell ref="AB983:AB984"/>
    <mergeCell ref="AC983:AC984"/>
    <mergeCell ref="AD983:AD984"/>
    <mergeCell ref="AE983:AE984"/>
    <mergeCell ref="B985:D985"/>
    <mergeCell ref="B986:B987"/>
    <mergeCell ref="C986:C987"/>
    <mergeCell ref="F986:F987"/>
    <mergeCell ref="Q986:Q987"/>
    <mergeCell ref="R986:R987"/>
    <mergeCell ref="S986:S987"/>
    <mergeCell ref="T986:T987"/>
    <mergeCell ref="U986:U987"/>
    <mergeCell ref="V986:V987"/>
    <mergeCell ref="W986:W987"/>
    <mergeCell ref="X986:X987"/>
    <mergeCell ref="Y986:Y987"/>
    <mergeCell ref="Z986:Z987"/>
    <mergeCell ref="AA986:AA987"/>
    <mergeCell ref="AB986:AB987"/>
    <mergeCell ref="AC986:AC987"/>
    <mergeCell ref="AD986:AD987"/>
    <mergeCell ref="AE986:AE987"/>
    <mergeCell ref="B988:B989"/>
    <mergeCell ref="C988:C989"/>
    <mergeCell ref="F988:F989"/>
    <mergeCell ref="Q988:Q989"/>
    <mergeCell ref="R988:R989"/>
    <mergeCell ref="S988:S989"/>
    <mergeCell ref="T988:T989"/>
    <mergeCell ref="U988:U989"/>
    <mergeCell ref="V988:V989"/>
    <mergeCell ref="W988:W989"/>
    <mergeCell ref="X988:X989"/>
    <mergeCell ref="Y988:Y989"/>
    <mergeCell ref="Z988:Z989"/>
    <mergeCell ref="AA988:AA989"/>
    <mergeCell ref="AB988:AB989"/>
    <mergeCell ref="AC988:AC989"/>
    <mergeCell ref="AD988:AD989"/>
    <mergeCell ref="AE988:AE989"/>
    <mergeCell ref="B990:B991"/>
    <mergeCell ref="C990:C991"/>
    <mergeCell ref="F990:F991"/>
    <mergeCell ref="Q990:Q991"/>
    <mergeCell ref="R990:R991"/>
    <mergeCell ref="S990:S991"/>
    <mergeCell ref="T990:T991"/>
    <mergeCell ref="U990:U991"/>
    <mergeCell ref="V990:V991"/>
    <mergeCell ref="W990:W991"/>
    <mergeCell ref="X990:X991"/>
    <mergeCell ref="Y990:Y991"/>
    <mergeCell ref="Z990:Z991"/>
    <mergeCell ref="AA990:AA991"/>
    <mergeCell ref="AB990:AB991"/>
    <mergeCell ref="AC990:AC991"/>
    <mergeCell ref="AD990:AD991"/>
    <mergeCell ref="AE990:AE991"/>
    <mergeCell ref="B992:B993"/>
    <mergeCell ref="C992:C993"/>
    <mergeCell ref="F992:F993"/>
    <mergeCell ref="Q992:Q993"/>
    <mergeCell ref="R992:R993"/>
    <mergeCell ref="S992:S993"/>
    <mergeCell ref="T992:T993"/>
    <mergeCell ref="U992:U993"/>
    <mergeCell ref="V992:V993"/>
    <mergeCell ref="W992:W993"/>
    <mergeCell ref="X992:X993"/>
    <mergeCell ref="Y992:Y993"/>
    <mergeCell ref="Z992:Z993"/>
    <mergeCell ref="AA992:AA993"/>
    <mergeCell ref="AB992:AB993"/>
    <mergeCell ref="AC992:AC993"/>
    <mergeCell ref="AD992:AD993"/>
    <mergeCell ref="AE992:AE993"/>
    <mergeCell ref="B994:B995"/>
    <mergeCell ref="C994:C995"/>
    <mergeCell ref="F994:F995"/>
    <mergeCell ref="Q994:Q995"/>
    <mergeCell ref="R994:R995"/>
    <mergeCell ref="S994:S995"/>
    <mergeCell ref="T994:T995"/>
    <mergeCell ref="U994:U995"/>
    <mergeCell ref="V994:V995"/>
    <mergeCell ref="W994:W995"/>
    <mergeCell ref="X994:X995"/>
    <mergeCell ref="Y994:Y995"/>
    <mergeCell ref="Z994:Z995"/>
    <mergeCell ref="AA994:AA995"/>
    <mergeCell ref="AB994:AB995"/>
    <mergeCell ref="AC994:AC995"/>
    <mergeCell ref="AD994:AD995"/>
    <mergeCell ref="AE994:AE995"/>
    <mergeCell ref="B996:D996"/>
    <mergeCell ref="B997:B998"/>
    <mergeCell ref="C997:C998"/>
    <mergeCell ref="F997:F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Z997:Z998"/>
    <mergeCell ref="AA997:AA998"/>
    <mergeCell ref="AB997:AB998"/>
    <mergeCell ref="AC997:AC998"/>
    <mergeCell ref="AD997:AD998"/>
    <mergeCell ref="AE997:AE998"/>
    <mergeCell ref="B999:B1000"/>
    <mergeCell ref="C999:C1000"/>
    <mergeCell ref="F999:F1000"/>
    <mergeCell ref="Q999:Q1000"/>
    <mergeCell ref="R999:R1000"/>
    <mergeCell ref="S999:S1000"/>
    <mergeCell ref="T999:T1000"/>
    <mergeCell ref="U999:U1000"/>
    <mergeCell ref="V999:V1000"/>
    <mergeCell ref="W999:W1000"/>
    <mergeCell ref="X999:X1000"/>
    <mergeCell ref="Y999:Y1000"/>
    <mergeCell ref="Z999:Z1000"/>
    <mergeCell ref="AA999:AA1000"/>
    <mergeCell ref="AB999:AB1000"/>
    <mergeCell ref="AC999:AC1000"/>
    <mergeCell ref="AD999:AD1000"/>
    <mergeCell ref="AE999:AE1000"/>
    <mergeCell ref="B1001:B1002"/>
    <mergeCell ref="C1001:C1002"/>
    <mergeCell ref="F1001:F1002"/>
    <mergeCell ref="Q1001:Q1002"/>
    <mergeCell ref="R1001:R1002"/>
    <mergeCell ref="S1001:S1002"/>
    <mergeCell ref="T1001:T1002"/>
    <mergeCell ref="U1001:U1002"/>
    <mergeCell ref="V1001:V1002"/>
    <mergeCell ref="W1001:W1002"/>
    <mergeCell ref="X1001:X1002"/>
    <mergeCell ref="Y1001:Y1002"/>
    <mergeCell ref="Z1001:Z1002"/>
    <mergeCell ref="AA1001:AA1002"/>
    <mergeCell ref="AB1001:AB1002"/>
    <mergeCell ref="AC1001:AC1002"/>
    <mergeCell ref="AD1001:AD1002"/>
    <mergeCell ref="AE1001:AE1002"/>
    <mergeCell ref="B1003:B1004"/>
    <mergeCell ref="C1003:C1004"/>
    <mergeCell ref="F1003:F1004"/>
    <mergeCell ref="Q1003:Q1004"/>
    <mergeCell ref="R1003:R1004"/>
    <mergeCell ref="S1003:S1004"/>
    <mergeCell ref="T1003:T1004"/>
    <mergeCell ref="U1003:U1004"/>
    <mergeCell ref="V1003:V1004"/>
    <mergeCell ref="W1003:W1004"/>
    <mergeCell ref="X1003:X1004"/>
    <mergeCell ref="Y1003:Y1004"/>
    <mergeCell ref="Z1003:Z1004"/>
    <mergeCell ref="AA1003:AA1004"/>
    <mergeCell ref="AB1003:AB1004"/>
    <mergeCell ref="AC1003:AC1004"/>
    <mergeCell ref="AD1003:AD1004"/>
    <mergeCell ref="AE1003:AE1004"/>
    <mergeCell ref="B1005:B1006"/>
    <mergeCell ref="C1005:C1006"/>
    <mergeCell ref="F1005:F1006"/>
    <mergeCell ref="Q1005:Q1006"/>
    <mergeCell ref="R1005:R1006"/>
    <mergeCell ref="S1005:S1006"/>
    <mergeCell ref="T1005:T1006"/>
    <mergeCell ref="U1005:U1006"/>
    <mergeCell ref="V1005:V1006"/>
    <mergeCell ref="W1005:W1006"/>
    <mergeCell ref="X1005:X1006"/>
    <mergeCell ref="Y1005:Y1006"/>
    <mergeCell ref="Z1005:Z1006"/>
    <mergeCell ref="AA1005:AA1006"/>
    <mergeCell ref="AB1005:AB1006"/>
    <mergeCell ref="AC1005:AC1006"/>
    <mergeCell ref="AD1005:AD1006"/>
    <mergeCell ref="AE1005:AE1006"/>
    <mergeCell ref="B1007:D1007"/>
    <mergeCell ref="B1008:D1008"/>
    <mergeCell ref="AB970:AB971"/>
    <mergeCell ref="AC970:AC971"/>
    <mergeCell ref="AB968:AB969"/>
    <mergeCell ref="AC968:AC969"/>
    <mergeCell ref="AB966:AB967"/>
    <mergeCell ref="AC966:AC967"/>
    <mergeCell ref="AB977:AB978"/>
    <mergeCell ref="AC977:AC978"/>
    <mergeCell ref="AB981:AB982"/>
    <mergeCell ref="AC981:AC982"/>
    <mergeCell ref="A1010:A1054"/>
    <mergeCell ref="B1010:B1011"/>
    <mergeCell ref="C1010:C1011"/>
    <mergeCell ref="F1010:F1011"/>
    <mergeCell ref="Q1010:Q1011"/>
    <mergeCell ref="R1010:R1011"/>
    <mergeCell ref="S1010:S1011"/>
    <mergeCell ref="T1010:T1011"/>
    <mergeCell ref="U1010:U1011"/>
    <mergeCell ref="V1010:V1011"/>
    <mergeCell ref="W1010:W1011"/>
    <mergeCell ref="X1010:X1011"/>
    <mergeCell ref="Y1010:Y1011"/>
    <mergeCell ref="Z1010:Z1011"/>
    <mergeCell ref="AA1010:AA1011"/>
    <mergeCell ref="AB1010:AB1011"/>
    <mergeCell ref="AC1010:AC1011"/>
    <mergeCell ref="AD1010:AD1011"/>
    <mergeCell ref="AE1010:AE1011"/>
    <mergeCell ref="B1012:B1013"/>
    <mergeCell ref="C1012:C1013"/>
    <mergeCell ref="F1012:F1013"/>
    <mergeCell ref="Q1012:Q1013"/>
    <mergeCell ref="R1012:R1013"/>
    <mergeCell ref="S1012:S1013"/>
    <mergeCell ref="T1012:T1013"/>
    <mergeCell ref="U1012:U1013"/>
    <mergeCell ref="V1012:V1013"/>
    <mergeCell ref="W1012:W1013"/>
    <mergeCell ref="X1012:X1013"/>
    <mergeCell ref="Y1012:Y1013"/>
    <mergeCell ref="Z1012:Z1013"/>
    <mergeCell ref="AA1012:AA1013"/>
    <mergeCell ref="AD1012:AD1013"/>
    <mergeCell ref="AE1012:AE1013"/>
    <mergeCell ref="B1014:B1015"/>
    <mergeCell ref="C1014:C1015"/>
    <mergeCell ref="F1014:F1015"/>
    <mergeCell ref="Q1014:Q1015"/>
    <mergeCell ref="R1014:R1015"/>
    <mergeCell ref="S1014:S1015"/>
    <mergeCell ref="T1014:T1015"/>
    <mergeCell ref="U1014:U1015"/>
    <mergeCell ref="V1014:V1015"/>
    <mergeCell ref="W1014:W1015"/>
    <mergeCell ref="X1014:X1015"/>
    <mergeCell ref="Y1014:Y1015"/>
    <mergeCell ref="Z1014:Z1015"/>
    <mergeCell ref="AA1014:AA1015"/>
    <mergeCell ref="AD1014:AD1015"/>
    <mergeCell ref="AE1014:AE1015"/>
    <mergeCell ref="AB1014:AB1015"/>
    <mergeCell ref="AC1014:AC1015"/>
    <mergeCell ref="B1016:B1017"/>
    <mergeCell ref="C1016:C1017"/>
    <mergeCell ref="F1016:F1017"/>
    <mergeCell ref="Q1016:Q1017"/>
    <mergeCell ref="R1016:R1017"/>
    <mergeCell ref="S1016:S1017"/>
    <mergeCell ref="T1016:T1017"/>
    <mergeCell ref="U1016:U1017"/>
    <mergeCell ref="V1016:V1017"/>
    <mergeCell ref="W1016:W1017"/>
    <mergeCell ref="X1016:X1017"/>
    <mergeCell ref="Y1016:Y1017"/>
    <mergeCell ref="Z1016:Z1017"/>
    <mergeCell ref="AA1016:AA1017"/>
    <mergeCell ref="AD1016:AD1017"/>
    <mergeCell ref="AE1016:AE1017"/>
    <mergeCell ref="B1018:B1019"/>
    <mergeCell ref="C1018:C1019"/>
    <mergeCell ref="F1018:F1019"/>
    <mergeCell ref="Q1018:Q1019"/>
    <mergeCell ref="R1018:R1019"/>
    <mergeCell ref="S1018:S1019"/>
    <mergeCell ref="U1018:U1019"/>
    <mergeCell ref="V1018:V1019"/>
    <mergeCell ref="X1018:X1019"/>
    <mergeCell ref="Y1018:Y1019"/>
    <mergeCell ref="Z1018:Z1019"/>
    <mergeCell ref="AA1018:AA1019"/>
    <mergeCell ref="AD1018:AD1019"/>
    <mergeCell ref="AE1018:AE1019"/>
    <mergeCell ref="B1020:D1020"/>
    <mergeCell ref="B1021:B1022"/>
    <mergeCell ref="C1021:C1022"/>
    <mergeCell ref="F1021:F1022"/>
    <mergeCell ref="Q1021:Q1022"/>
    <mergeCell ref="R1021:R1022"/>
    <mergeCell ref="S1021:S1022"/>
    <mergeCell ref="T1021:T1022"/>
    <mergeCell ref="U1021:U1022"/>
    <mergeCell ref="V1021:V1022"/>
    <mergeCell ref="W1021:W1022"/>
    <mergeCell ref="X1021:X1022"/>
    <mergeCell ref="Y1021:Y1022"/>
    <mergeCell ref="Z1021:Z1022"/>
    <mergeCell ref="AA1021:AA1022"/>
    <mergeCell ref="AB1021:AB1022"/>
    <mergeCell ref="AC1021:AC1022"/>
    <mergeCell ref="AD1021:AD1022"/>
    <mergeCell ref="AE1021:AE1022"/>
    <mergeCell ref="B1023:B1024"/>
    <mergeCell ref="C1023:C1024"/>
    <mergeCell ref="F1023:F1024"/>
    <mergeCell ref="Q1023:Q1024"/>
    <mergeCell ref="R1023:R1024"/>
    <mergeCell ref="S1023:S1024"/>
    <mergeCell ref="T1023:T1024"/>
    <mergeCell ref="U1023:U1024"/>
    <mergeCell ref="V1023:V1024"/>
    <mergeCell ref="W1023:W1024"/>
    <mergeCell ref="X1023:X1024"/>
    <mergeCell ref="Y1023:Y1024"/>
    <mergeCell ref="Z1023:Z1024"/>
    <mergeCell ref="AA1023:AA1024"/>
    <mergeCell ref="AD1023:AD1024"/>
    <mergeCell ref="AE1023:AE1024"/>
    <mergeCell ref="AB1023:AB1024"/>
    <mergeCell ref="AC1023:AC1024"/>
    <mergeCell ref="B1025:B1026"/>
    <mergeCell ref="C1025:C1026"/>
    <mergeCell ref="F1025:F1026"/>
    <mergeCell ref="Q1025:Q1026"/>
    <mergeCell ref="R1025:R1026"/>
    <mergeCell ref="S1025:S1026"/>
    <mergeCell ref="T1025:T1026"/>
    <mergeCell ref="U1025:U1026"/>
    <mergeCell ref="V1025:V1026"/>
    <mergeCell ref="W1025:W1026"/>
    <mergeCell ref="X1025:X1026"/>
    <mergeCell ref="Y1025:Y1026"/>
    <mergeCell ref="Z1025:Z1026"/>
    <mergeCell ref="AA1025:AA1026"/>
    <mergeCell ref="AD1025:AD1026"/>
    <mergeCell ref="AE1025:AE1026"/>
    <mergeCell ref="B1027:B1028"/>
    <mergeCell ref="C1027:C1028"/>
    <mergeCell ref="F1027:F1028"/>
    <mergeCell ref="Q1027:Q1028"/>
    <mergeCell ref="R1027:R1028"/>
    <mergeCell ref="S1027:S1028"/>
    <mergeCell ref="T1027:T1028"/>
    <mergeCell ref="U1027:U1028"/>
    <mergeCell ref="V1027:V1028"/>
    <mergeCell ref="W1027:W1028"/>
    <mergeCell ref="X1027:X1028"/>
    <mergeCell ref="Y1027:Y1028"/>
    <mergeCell ref="Z1027:Z1028"/>
    <mergeCell ref="AA1027:AA1028"/>
    <mergeCell ref="AD1027:AD1028"/>
    <mergeCell ref="AE1027:AE1028"/>
    <mergeCell ref="AB1027:AB1028"/>
    <mergeCell ref="AC1027:AC1028"/>
    <mergeCell ref="B1029:B1030"/>
    <mergeCell ref="C1029:C1030"/>
    <mergeCell ref="F1029:F1030"/>
    <mergeCell ref="Q1029:Q1030"/>
    <mergeCell ref="R1029:R1030"/>
    <mergeCell ref="S1029:S1030"/>
    <mergeCell ref="T1029:T1030"/>
    <mergeCell ref="U1029:U1030"/>
    <mergeCell ref="V1029:V1030"/>
    <mergeCell ref="W1029:W1030"/>
    <mergeCell ref="X1029:X1030"/>
    <mergeCell ref="Y1029:Y1030"/>
    <mergeCell ref="Z1029:Z1030"/>
    <mergeCell ref="AA1029:AA1030"/>
    <mergeCell ref="AB1029:AB1030"/>
    <mergeCell ref="AC1029:AC1030"/>
    <mergeCell ref="AD1029:AD1030"/>
    <mergeCell ref="AE1029:AE1030"/>
    <mergeCell ref="B1031:D1031"/>
    <mergeCell ref="B1032:B1033"/>
    <mergeCell ref="C1032:C1033"/>
    <mergeCell ref="F1032:F1033"/>
    <mergeCell ref="Q1032:Q1033"/>
    <mergeCell ref="R1032:R1033"/>
    <mergeCell ref="S1032:S1033"/>
    <mergeCell ref="T1032:T1033"/>
    <mergeCell ref="U1032:U1033"/>
    <mergeCell ref="V1032:V1033"/>
    <mergeCell ref="W1032:W1033"/>
    <mergeCell ref="X1032:X1033"/>
    <mergeCell ref="Y1032:Y1033"/>
    <mergeCell ref="Z1032:Z1033"/>
    <mergeCell ref="AA1032:AA1033"/>
    <mergeCell ref="AB1032:AB1033"/>
    <mergeCell ref="AC1032:AC1033"/>
    <mergeCell ref="AD1032:AD1033"/>
    <mergeCell ref="AE1032:AE1033"/>
    <mergeCell ref="B1034:B1035"/>
    <mergeCell ref="C1034:C1035"/>
    <mergeCell ref="F1034:F1035"/>
    <mergeCell ref="Q1034:Q1035"/>
    <mergeCell ref="R1034:R1035"/>
    <mergeCell ref="S1034:S1035"/>
    <mergeCell ref="T1034:T1035"/>
    <mergeCell ref="U1034:U1035"/>
    <mergeCell ref="V1034:V1035"/>
    <mergeCell ref="W1034:W1035"/>
    <mergeCell ref="X1034:X1035"/>
    <mergeCell ref="Y1034:Y1035"/>
    <mergeCell ref="Z1034:Z1035"/>
    <mergeCell ref="AA1034:AA1035"/>
    <mergeCell ref="AB1034:AB1035"/>
    <mergeCell ref="AC1034:AC1035"/>
    <mergeCell ref="AD1034:AD1035"/>
    <mergeCell ref="AE1034:AE1035"/>
    <mergeCell ref="B1036:B1037"/>
    <mergeCell ref="C1036:C1037"/>
    <mergeCell ref="F1036:F1037"/>
    <mergeCell ref="Q1036:Q1037"/>
    <mergeCell ref="R1036:R1037"/>
    <mergeCell ref="S1036:S1037"/>
    <mergeCell ref="T1036:T1037"/>
    <mergeCell ref="U1036:U1037"/>
    <mergeCell ref="V1036:V1037"/>
    <mergeCell ref="W1036:W1037"/>
    <mergeCell ref="X1036:X1037"/>
    <mergeCell ref="Y1036:Y1037"/>
    <mergeCell ref="Z1036:Z1037"/>
    <mergeCell ref="AA1036:AA1037"/>
    <mergeCell ref="AB1036:AB1037"/>
    <mergeCell ref="AC1036:AC1037"/>
    <mergeCell ref="AD1036:AD1037"/>
    <mergeCell ref="AE1036:AE1037"/>
    <mergeCell ref="B1038:B1039"/>
    <mergeCell ref="C1038:C1039"/>
    <mergeCell ref="F1038:F1039"/>
    <mergeCell ref="Q1038:Q1039"/>
    <mergeCell ref="R1038:R1039"/>
    <mergeCell ref="S1038:S1039"/>
    <mergeCell ref="T1038:T1039"/>
    <mergeCell ref="U1038:U1039"/>
    <mergeCell ref="V1038:V1039"/>
    <mergeCell ref="W1038:W1039"/>
    <mergeCell ref="X1038:X1039"/>
    <mergeCell ref="Y1038:Y1039"/>
    <mergeCell ref="Z1038:Z1039"/>
    <mergeCell ref="AA1038:AA1039"/>
    <mergeCell ref="AB1038:AB1039"/>
    <mergeCell ref="AC1038:AC1039"/>
    <mergeCell ref="AD1038:AD1039"/>
    <mergeCell ref="AE1038:AE1039"/>
    <mergeCell ref="B1040:B1041"/>
    <mergeCell ref="C1040:C1041"/>
    <mergeCell ref="F1040:F1041"/>
    <mergeCell ref="Q1040:Q1041"/>
    <mergeCell ref="R1040:R1041"/>
    <mergeCell ref="S1040:S1041"/>
    <mergeCell ref="T1040:T1041"/>
    <mergeCell ref="U1040:U1041"/>
    <mergeCell ref="V1040:V1041"/>
    <mergeCell ref="W1040:W1041"/>
    <mergeCell ref="X1040:X1041"/>
    <mergeCell ref="Y1040:Y1041"/>
    <mergeCell ref="Z1040:Z1041"/>
    <mergeCell ref="AA1040:AA1041"/>
    <mergeCell ref="AB1040:AB1041"/>
    <mergeCell ref="AC1040:AC1041"/>
    <mergeCell ref="AD1040:AD1041"/>
    <mergeCell ref="AE1040:AE1041"/>
    <mergeCell ref="B1042:D1042"/>
    <mergeCell ref="B1043:B1044"/>
    <mergeCell ref="C1043:C1044"/>
    <mergeCell ref="F1043:F1044"/>
    <mergeCell ref="Q1043:Q1044"/>
    <mergeCell ref="R1043:R1044"/>
    <mergeCell ref="S1043:S1044"/>
    <mergeCell ref="T1043:T1044"/>
    <mergeCell ref="U1043:U1044"/>
    <mergeCell ref="V1043:V1044"/>
    <mergeCell ref="W1043:W1044"/>
    <mergeCell ref="X1043:X1044"/>
    <mergeCell ref="Y1043:Y1044"/>
    <mergeCell ref="Z1043:Z1044"/>
    <mergeCell ref="AA1043:AA1044"/>
    <mergeCell ref="AB1043:AB1044"/>
    <mergeCell ref="AC1043:AC1044"/>
    <mergeCell ref="AD1043:AD1044"/>
    <mergeCell ref="AE1043:AE1044"/>
    <mergeCell ref="B1045:B1046"/>
    <mergeCell ref="C1045:C1046"/>
    <mergeCell ref="F1045:F1046"/>
    <mergeCell ref="Q1045:Q1046"/>
    <mergeCell ref="R1045:R1046"/>
    <mergeCell ref="S1045:S1046"/>
    <mergeCell ref="T1045:T1046"/>
    <mergeCell ref="U1045:U1046"/>
    <mergeCell ref="V1045:V1046"/>
    <mergeCell ref="W1045:W1046"/>
    <mergeCell ref="X1045:X1046"/>
    <mergeCell ref="Y1045:Y1046"/>
    <mergeCell ref="Z1045:Z1046"/>
    <mergeCell ref="AA1045:AA1046"/>
    <mergeCell ref="AB1045:AB1046"/>
    <mergeCell ref="AC1045:AC1046"/>
    <mergeCell ref="AD1045:AD1046"/>
    <mergeCell ref="AE1045:AE1046"/>
    <mergeCell ref="B1047:B1048"/>
    <mergeCell ref="C1047:C1048"/>
    <mergeCell ref="F1047:F1048"/>
    <mergeCell ref="Q1047:Q1048"/>
    <mergeCell ref="R1047:R1048"/>
    <mergeCell ref="S1047:S1048"/>
    <mergeCell ref="T1047:T1048"/>
    <mergeCell ref="U1047:U1048"/>
    <mergeCell ref="V1047:V1048"/>
    <mergeCell ref="W1047:W1048"/>
    <mergeCell ref="X1047:X1048"/>
    <mergeCell ref="Y1047:Y1048"/>
    <mergeCell ref="Z1047:Z1048"/>
    <mergeCell ref="AA1047:AA1048"/>
    <mergeCell ref="AB1047:AB1048"/>
    <mergeCell ref="AC1047:AC1048"/>
    <mergeCell ref="AD1047:AD1048"/>
    <mergeCell ref="AE1047:AE1048"/>
    <mergeCell ref="B1049:B1050"/>
    <mergeCell ref="C1049:C1050"/>
    <mergeCell ref="F1049:F1050"/>
    <mergeCell ref="Q1049:Q1050"/>
    <mergeCell ref="R1049:R1050"/>
    <mergeCell ref="S1049:S1050"/>
    <mergeCell ref="T1049:T1050"/>
    <mergeCell ref="U1049:U1050"/>
    <mergeCell ref="V1049:V1050"/>
    <mergeCell ref="W1049:W1050"/>
    <mergeCell ref="X1049:X1050"/>
    <mergeCell ref="Y1049:Y1050"/>
    <mergeCell ref="Z1049:Z1050"/>
    <mergeCell ref="AA1049:AA1050"/>
    <mergeCell ref="AB1049:AB1050"/>
    <mergeCell ref="AC1049:AC1050"/>
    <mergeCell ref="AD1049:AD1050"/>
    <mergeCell ref="AE1049:AE1050"/>
    <mergeCell ref="B1051:B1052"/>
    <mergeCell ref="C1051:C1052"/>
    <mergeCell ref="F1051:F1052"/>
    <mergeCell ref="Q1051:Q1052"/>
    <mergeCell ref="R1051:R1052"/>
    <mergeCell ref="S1051:S1052"/>
    <mergeCell ref="T1051:T1052"/>
    <mergeCell ref="U1051:U1052"/>
    <mergeCell ref="V1051:V1052"/>
    <mergeCell ref="W1051:W1052"/>
    <mergeCell ref="X1051:X1052"/>
    <mergeCell ref="Y1051:Y1052"/>
    <mergeCell ref="Z1051:Z1052"/>
    <mergeCell ref="AA1051:AA1052"/>
    <mergeCell ref="AB1051:AB1052"/>
    <mergeCell ref="AC1051:AC1052"/>
    <mergeCell ref="AD1051:AD1052"/>
    <mergeCell ref="AE1051:AE1052"/>
    <mergeCell ref="B1053:D1053"/>
    <mergeCell ref="B1054:D1054"/>
    <mergeCell ref="AB1012:AB1013"/>
    <mergeCell ref="AC1012:AC1013"/>
    <mergeCell ref="AB1016:AB1017"/>
    <mergeCell ref="AC1016:AC1017"/>
    <mergeCell ref="T1018:T1019"/>
    <mergeCell ref="W1018:W1019"/>
    <mergeCell ref="AB1018:AB1019"/>
    <mergeCell ref="AC1018:AC1019"/>
    <mergeCell ref="AB1025:AB1026"/>
    <mergeCell ref="AC1025:AC1026"/>
    <mergeCell ref="A1056:A1100"/>
    <mergeCell ref="B1056:B1057"/>
    <mergeCell ref="C1056:C1057"/>
    <mergeCell ref="F1056:F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B1057"/>
    <mergeCell ref="AC1056:AC1057"/>
    <mergeCell ref="AD1056:AD1057"/>
    <mergeCell ref="AE1056:AE1057"/>
    <mergeCell ref="B1058:B1059"/>
    <mergeCell ref="C1058:C1059"/>
    <mergeCell ref="F1058:F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D1058:AD1059"/>
    <mergeCell ref="AE1058:AE1059"/>
    <mergeCell ref="AB1058:AB1059"/>
    <mergeCell ref="AC1058:AC1059"/>
    <mergeCell ref="B1060:B1061"/>
    <mergeCell ref="C1060:C1061"/>
    <mergeCell ref="F1060:F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D1060:AD1061"/>
    <mergeCell ref="AE1060:AE1061"/>
    <mergeCell ref="AB1060:AB1061"/>
    <mergeCell ref="AC1060:AC1061"/>
    <mergeCell ref="B1062:B1063"/>
    <mergeCell ref="C1062:C1063"/>
    <mergeCell ref="F1062:F1063"/>
    <mergeCell ref="Q1062:Q1063"/>
    <mergeCell ref="R1062:R1063"/>
    <mergeCell ref="S1062:S1063"/>
    <mergeCell ref="T1062:T1063"/>
    <mergeCell ref="U1062:U1063"/>
    <mergeCell ref="V1062:V1063"/>
    <mergeCell ref="W1062:W1063"/>
    <mergeCell ref="X1062:X1063"/>
    <mergeCell ref="Y1062:Y1063"/>
    <mergeCell ref="Z1062:Z1063"/>
    <mergeCell ref="AA1062:AA1063"/>
    <mergeCell ref="AD1062:AD1063"/>
    <mergeCell ref="AE1062:AE1063"/>
    <mergeCell ref="AB1062:AB1063"/>
    <mergeCell ref="AC1062:AC1063"/>
    <mergeCell ref="B1064:B1065"/>
    <mergeCell ref="C1064:C1065"/>
    <mergeCell ref="F1064:F1065"/>
    <mergeCell ref="Q1064:Q1065"/>
    <mergeCell ref="R1064:R1065"/>
    <mergeCell ref="S1064:S1065"/>
    <mergeCell ref="U1064:U1065"/>
    <mergeCell ref="V1064:V1065"/>
    <mergeCell ref="X1064:X1065"/>
    <mergeCell ref="Y1064:Y1065"/>
    <mergeCell ref="Z1064:Z1065"/>
    <mergeCell ref="AA1064:AA1065"/>
    <mergeCell ref="AD1064:AD1065"/>
    <mergeCell ref="AE1064:AE1065"/>
    <mergeCell ref="T1064:T1065"/>
    <mergeCell ref="W1064:W1065"/>
    <mergeCell ref="AB1064:AB1065"/>
    <mergeCell ref="AC1064:AC1065"/>
    <mergeCell ref="B1066:D1066"/>
    <mergeCell ref="B1067:B1068"/>
    <mergeCell ref="C1067:C1068"/>
    <mergeCell ref="F1067:F1068"/>
    <mergeCell ref="Q1067:Q1068"/>
    <mergeCell ref="R1067:R1068"/>
    <mergeCell ref="S1067:S1068"/>
    <mergeCell ref="T1067:T1068"/>
    <mergeCell ref="U1067:U1068"/>
    <mergeCell ref="V1067:V1068"/>
    <mergeCell ref="W1067:W1068"/>
    <mergeCell ref="X1067:X1068"/>
    <mergeCell ref="Y1067:Y1068"/>
    <mergeCell ref="Z1067:Z1068"/>
    <mergeCell ref="AA1067:AA1068"/>
    <mergeCell ref="AB1067:AB1068"/>
    <mergeCell ref="AC1067:AC1068"/>
    <mergeCell ref="AD1067:AD1068"/>
    <mergeCell ref="AE1067:AE1068"/>
    <mergeCell ref="B1069:B1070"/>
    <mergeCell ref="C1069:C1070"/>
    <mergeCell ref="F1069:F1070"/>
    <mergeCell ref="Q1069:Q1070"/>
    <mergeCell ref="R1069:R1070"/>
    <mergeCell ref="S1069:S1070"/>
    <mergeCell ref="T1069:T1070"/>
    <mergeCell ref="U1069:U1070"/>
    <mergeCell ref="V1069:V1070"/>
    <mergeCell ref="W1069:W1070"/>
    <mergeCell ref="X1069:X1070"/>
    <mergeCell ref="Y1069:Y1070"/>
    <mergeCell ref="Z1069:Z1070"/>
    <mergeCell ref="AA1069:AA1070"/>
    <mergeCell ref="AD1069:AD1070"/>
    <mergeCell ref="AE1069:AE1070"/>
    <mergeCell ref="AB1069:AB1070"/>
    <mergeCell ref="AC1069:AC1070"/>
    <mergeCell ref="B1071:B1072"/>
    <mergeCell ref="C1071:C1072"/>
    <mergeCell ref="F1071:F1072"/>
    <mergeCell ref="Q1071:Q1072"/>
    <mergeCell ref="R1071:R1072"/>
    <mergeCell ref="S1071:S1072"/>
    <mergeCell ref="T1071:T1072"/>
    <mergeCell ref="U1071:U1072"/>
    <mergeCell ref="V1071:V1072"/>
    <mergeCell ref="W1071:W1072"/>
    <mergeCell ref="X1071:X1072"/>
    <mergeCell ref="Y1071:Y1072"/>
    <mergeCell ref="Z1071:Z1072"/>
    <mergeCell ref="AA1071:AA1072"/>
    <mergeCell ref="AD1071:AD1072"/>
    <mergeCell ref="AE1071:AE1072"/>
    <mergeCell ref="AB1071:AB1072"/>
    <mergeCell ref="AC1071:AC1072"/>
    <mergeCell ref="B1073:B1074"/>
    <mergeCell ref="C1073:C1074"/>
    <mergeCell ref="F1073:F1074"/>
    <mergeCell ref="Q1073:Q1074"/>
    <mergeCell ref="R1073:R1074"/>
    <mergeCell ref="S1073:S1074"/>
    <mergeCell ref="T1073:T1074"/>
    <mergeCell ref="U1073:U1074"/>
    <mergeCell ref="V1073:V1074"/>
    <mergeCell ref="W1073:W1074"/>
    <mergeCell ref="X1073:X1074"/>
    <mergeCell ref="Y1073:Y1074"/>
    <mergeCell ref="Z1073:Z1074"/>
    <mergeCell ref="AA1073:AA1074"/>
    <mergeCell ref="AD1073:AD1074"/>
    <mergeCell ref="AE1073:AE1074"/>
    <mergeCell ref="AB1073:AB1074"/>
    <mergeCell ref="AC1073:AC1074"/>
    <mergeCell ref="B1075:B1076"/>
    <mergeCell ref="C1075:C1076"/>
    <mergeCell ref="F1075:F1076"/>
    <mergeCell ref="Q1075:Q1076"/>
    <mergeCell ref="R1075:R1076"/>
    <mergeCell ref="S1075:S1076"/>
    <mergeCell ref="T1075:T1076"/>
    <mergeCell ref="U1075:U1076"/>
    <mergeCell ref="V1075:V1076"/>
    <mergeCell ref="W1075:W1076"/>
    <mergeCell ref="X1075:X1076"/>
    <mergeCell ref="Y1075:Y1076"/>
    <mergeCell ref="Z1075:Z1076"/>
    <mergeCell ref="AA1075:AA1076"/>
    <mergeCell ref="AB1075:AB1076"/>
    <mergeCell ref="AC1075:AC1076"/>
    <mergeCell ref="AD1075:AD1076"/>
    <mergeCell ref="AE1075:AE1076"/>
    <mergeCell ref="B1077:D1077"/>
    <mergeCell ref="B1078:B1079"/>
    <mergeCell ref="C1078:C1079"/>
    <mergeCell ref="F1078:F1079"/>
    <mergeCell ref="Q1078:Q1079"/>
    <mergeCell ref="R1078:R1079"/>
    <mergeCell ref="S1078:S1079"/>
    <mergeCell ref="T1078:T1079"/>
    <mergeCell ref="U1078:U1079"/>
    <mergeCell ref="V1078:V1079"/>
    <mergeCell ref="W1078:W1079"/>
    <mergeCell ref="X1078:X1079"/>
    <mergeCell ref="Y1078:Y1079"/>
    <mergeCell ref="Z1078:Z1079"/>
    <mergeCell ref="AA1078:AA1079"/>
    <mergeCell ref="AB1078:AB1079"/>
    <mergeCell ref="AC1078:AC1079"/>
    <mergeCell ref="AD1078:AD1079"/>
    <mergeCell ref="AE1078:AE1079"/>
    <mergeCell ref="B1080:B1081"/>
    <mergeCell ref="C1080:C1081"/>
    <mergeCell ref="F1080:F1081"/>
    <mergeCell ref="Q1080:Q1081"/>
    <mergeCell ref="R1080:R1081"/>
    <mergeCell ref="S1080:S1081"/>
    <mergeCell ref="T1080:T1081"/>
    <mergeCell ref="U1080:U1081"/>
    <mergeCell ref="V1080:V1081"/>
    <mergeCell ref="W1080:W1081"/>
    <mergeCell ref="X1080:X1081"/>
    <mergeCell ref="Y1080:Y1081"/>
    <mergeCell ref="Z1080:Z1081"/>
    <mergeCell ref="AA1080:AA1081"/>
    <mergeCell ref="AB1080:AB1081"/>
    <mergeCell ref="AC1080:AC1081"/>
    <mergeCell ref="AD1080:AD1081"/>
    <mergeCell ref="AE1080:AE1081"/>
    <mergeCell ref="B1082:B1083"/>
    <mergeCell ref="C1082:C1083"/>
    <mergeCell ref="F1082:F1083"/>
    <mergeCell ref="Q1082:Q1083"/>
    <mergeCell ref="R1082:R1083"/>
    <mergeCell ref="S1082:S1083"/>
    <mergeCell ref="T1082:T1083"/>
    <mergeCell ref="U1082:U1083"/>
    <mergeCell ref="V1082:V1083"/>
    <mergeCell ref="W1082:W1083"/>
    <mergeCell ref="X1082:X1083"/>
    <mergeCell ref="Y1082:Y1083"/>
    <mergeCell ref="Z1082:Z1083"/>
    <mergeCell ref="AA1082:AA1083"/>
    <mergeCell ref="AB1082:AB1083"/>
    <mergeCell ref="AC1082:AC1083"/>
    <mergeCell ref="AD1082:AD1083"/>
    <mergeCell ref="AE1082:AE1083"/>
    <mergeCell ref="B1084:B1085"/>
    <mergeCell ref="C1084:C1085"/>
    <mergeCell ref="F1084:F1085"/>
    <mergeCell ref="Q1084:Q1085"/>
    <mergeCell ref="R1084:R1085"/>
    <mergeCell ref="S1084:S1085"/>
    <mergeCell ref="T1084:T1085"/>
    <mergeCell ref="U1084:U1085"/>
    <mergeCell ref="V1084:V1085"/>
    <mergeCell ref="W1084:W1085"/>
    <mergeCell ref="X1084:X1085"/>
    <mergeCell ref="Y1084:Y1085"/>
    <mergeCell ref="Z1084:Z1085"/>
    <mergeCell ref="AA1084:AA1085"/>
    <mergeCell ref="AB1084:AB1085"/>
    <mergeCell ref="AC1084:AC1085"/>
    <mergeCell ref="AD1084:AD1085"/>
    <mergeCell ref="AE1084:AE1085"/>
    <mergeCell ref="B1086:B1087"/>
    <mergeCell ref="C1086:C1087"/>
    <mergeCell ref="F1086:F1087"/>
    <mergeCell ref="Q1086:Q1087"/>
    <mergeCell ref="R1086:R1087"/>
    <mergeCell ref="S1086:S1087"/>
    <mergeCell ref="T1086:T1087"/>
    <mergeCell ref="U1086:U1087"/>
    <mergeCell ref="V1086:V1087"/>
    <mergeCell ref="W1086:W1087"/>
    <mergeCell ref="X1086:X1087"/>
    <mergeCell ref="Y1086:Y1087"/>
    <mergeCell ref="Z1086:Z1087"/>
    <mergeCell ref="AA1086:AA1087"/>
    <mergeCell ref="AB1086:AB1087"/>
    <mergeCell ref="AC1086:AC1087"/>
    <mergeCell ref="AD1086:AD1087"/>
    <mergeCell ref="AE1086:AE1087"/>
    <mergeCell ref="B1088:D1088"/>
    <mergeCell ref="B1089:B1090"/>
    <mergeCell ref="C1089:C1090"/>
    <mergeCell ref="F1089:F1090"/>
    <mergeCell ref="Q1089:Q1090"/>
    <mergeCell ref="R1089:R1090"/>
    <mergeCell ref="S1089:S1090"/>
    <mergeCell ref="T1089:T1090"/>
    <mergeCell ref="U1089:U1090"/>
    <mergeCell ref="V1089:V1090"/>
    <mergeCell ref="W1089:W1090"/>
    <mergeCell ref="X1089:X1090"/>
    <mergeCell ref="Y1089:Y1090"/>
    <mergeCell ref="Z1089:Z1090"/>
    <mergeCell ref="AA1089:AA1090"/>
    <mergeCell ref="AB1089:AB1090"/>
    <mergeCell ref="AC1089:AC1090"/>
    <mergeCell ref="AD1089:AD1090"/>
    <mergeCell ref="AE1089:AE1090"/>
    <mergeCell ref="B1091:B1092"/>
    <mergeCell ref="C1091:C1092"/>
    <mergeCell ref="F1091:F1092"/>
    <mergeCell ref="Q1091:Q1092"/>
    <mergeCell ref="R1091:R1092"/>
    <mergeCell ref="S1091:S1092"/>
    <mergeCell ref="T1091:T1092"/>
    <mergeCell ref="U1091:U1092"/>
    <mergeCell ref="V1091:V1092"/>
    <mergeCell ref="W1091:W1092"/>
    <mergeCell ref="X1091:X1092"/>
    <mergeCell ref="Y1091:Y1092"/>
    <mergeCell ref="Z1091:Z1092"/>
    <mergeCell ref="AA1091:AA1092"/>
    <mergeCell ref="AB1091:AB1092"/>
    <mergeCell ref="AC1091:AC1092"/>
    <mergeCell ref="AD1091:AD1092"/>
    <mergeCell ref="AE1091:AE1092"/>
    <mergeCell ref="B1093:B1094"/>
    <mergeCell ref="C1093:C1094"/>
    <mergeCell ref="F1093:F1094"/>
    <mergeCell ref="Q1093:Q1094"/>
    <mergeCell ref="R1093:R1094"/>
    <mergeCell ref="S1093:S1094"/>
    <mergeCell ref="T1093:T1094"/>
    <mergeCell ref="U1093:U1094"/>
    <mergeCell ref="V1093:V1094"/>
    <mergeCell ref="W1093:W1094"/>
    <mergeCell ref="X1093:X1094"/>
    <mergeCell ref="Y1093:Y1094"/>
    <mergeCell ref="Z1093:Z1094"/>
    <mergeCell ref="AA1093:AA1094"/>
    <mergeCell ref="AB1093:AB1094"/>
    <mergeCell ref="AC1093:AC1094"/>
    <mergeCell ref="AD1093:AD1094"/>
    <mergeCell ref="AE1093:AE1094"/>
    <mergeCell ref="B1095:B1096"/>
    <mergeCell ref="C1095:C1096"/>
    <mergeCell ref="F1095:F1096"/>
    <mergeCell ref="Q1095:Q1096"/>
    <mergeCell ref="R1095:R1096"/>
    <mergeCell ref="S1095:S1096"/>
    <mergeCell ref="T1095:T1096"/>
    <mergeCell ref="U1095:U1096"/>
    <mergeCell ref="V1095:V1096"/>
    <mergeCell ref="W1095:W1096"/>
    <mergeCell ref="X1095:X1096"/>
    <mergeCell ref="Y1095:Y1096"/>
    <mergeCell ref="Z1095:Z1096"/>
    <mergeCell ref="AA1095:AA1096"/>
    <mergeCell ref="AB1095:AB1096"/>
    <mergeCell ref="AC1095:AC1096"/>
    <mergeCell ref="AD1095:AD1096"/>
    <mergeCell ref="AE1095:AE1096"/>
    <mergeCell ref="B1097:B1098"/>
    <mergeCell ref="C1097:C1098"/>
    <mergeCell ref="F1097:F1098"/>
    <mergeCell ref="Q1097:Q1098"/>
    <mergeCell ref="R1097:R1098"/>
    <mergeCell ref="S1097:S1098"/>
    <mergeCell ref="T1097:T1098"/>
    <mergeCell ref="U1097:U1098"/>
    <mergeCell ref="V1097:V1098"/>
    <mergeCell ref="W1097:W1098"/>
    <mergeCell ref="X1097:X1098"/>
    <mergeCell ref="Y1097:Y1098"/>
    <mergeCell ref="Z1097:Z1098"/>
    <mergeCell ref="AA1097:AA1098"/>
    <mergeCell ref="AB1097:AB1098"/>
    <mergeCell ref="AC1097:AC1098"/>
    <mergeCell ref="AD1097:AD1098"/>
    <mergeCell ref="AE1097:AE1098"/>
    <mergeCell ref="B1099:D1099"/>
    <mergeCell ref="B1100:D1100"/>
    <mergeCell ref="A1102:A1146"/>
    <mergeCell ref="B1102:B1103"/>
    <mergeCell ref="C1102:C1103"/>
    <mergeCell ref="F1102:F1103"/>
    <mergeCell ref="Q1102:Q1103"/>
    <mergeCell ref="R1102:R1103"/>
    <mergeCell ref="S1102:S1103"/>
    <mergeCell ref="T1102:T1103"/>
    <mergeCell ref="U1102:U1103"/>
    <mergeCell ref="V1102:V1103"/>
    <mergeCell ref="W1102:W1103"/>
    <mergeCell ref="X1102:X1103"/>
    <mergeCell ref="Y1102:Y1103"/>
    <mergeCell ref="Z1102:Z1103"/>
    <mergeCell ref="AA1102:AA1103"/>
    <mergeCell ref="AB1102:AB1103"/>
    <mergeCell ref="AC1102:AC1103"/>
    <mergeCell ref="AD1102:AD1103"/>
    <mergeCell ref="AE1102:AE1103"/>
    <mergeCell ref="B1104:B1105"/>
    <mergeCell ref="C1104:C1105"/>
    <mergeCell ref="F1104:F1105"/>
    <mergeCell ref="Q1104:Q1105"/>
    <mergeCell ref="R1104:R1105"/>
    <mergeCell ref="S1104:S1105"/>
    <mergeCell ref="T1104:T1105"/>
    <mergeCell ref="U1104:U1105"/>
    <mergeCell ref="V1104:V1105"/>
    <mergeCell ref="W1104:W1105"/>
    <mergeCell ref="X1104:X1105"/>
    <mergeCell ref="Y1104:Y1105"/>
    <mergeCell ref="Z1104:Z1105"/>
    <mergeCell ref="AA1104:AA1105"/>
    <mergeCell ref="AD1104:AD1105"/>
    <mergeCell ref="AE1104:AE1105"/>
    <mergeCell ref="AB1104:AB1105"/>
    <mergeCell ref="AC1104:AC1105"/>
    <mergeCell ref="B1106:B1107"/>
    <mergeCell ref="C1106:C1107"/>
    <mergeCell ref="F1106:F1107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D1106:AD1107"/>
    <mergeCell ref="AE1106:AE1107"/>
    <mergeCell ref="AB1106:AB1107"/>
    <mergeCell ref="AC1106:AC1107"/>
    <mergeCell ref="B1108:B1109"/>
    <mergeCell ref="C1108:C1109"/>
    <mergeCell ref="F1108:F1109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D1108:AD1109"/>
    <mergeCell ref="AE1108:AE1109"/>
    <mergeCell ref="AB1108:AB1109"/>
    <mergeCell ref="AC1108:AC1109"/>
    <mergeCell ref="B1110:B1111"/>
    <mergeCell ref="C1110:C1111"/>
    <mergeCell ref="F1110:F1111"/>
    <mergeCell ref="Q1110:Q1111"/>
    <mergeCell ref="R1110:R1111"/>
    <mergeCell ref="S1110:S1111"/>
    <mergeCell ref="U1110:U1111"/>
    <mergeCell ref="V1110:V1111"/>
    <mergeCell ref="X1110:X1111"/>
    <mergeCell ref="Y1110:Y1111"/>
    <mergeCell ref="Z1110:Z1111"/>
    <mergeCell ref="AA1110:AA1111"/>
    <mergeCell ref="AD1110:AD1111"/>
    <mergeCell ref="AE1110:AE1111"/>
    <mergeCell ref="T1110:T1111"/>
    <mergeCell ref="W1110:W1111"/>
    <mergeCell ref="AB1110:AB1111"/>
    <mergeCell ref="AC1110:AC1111"/>
    <mergeCell ref="B1112:D1112"/>
    <mergeCell ref="B1113:B1114"/>
    <mergeCell ref="C1113:C1114"/>
    <mergeCell ref="F1113:F1114"/>
    <mergeCell ref="Q1113:Q1114"/>
    <mergeCell ref="R1113:R1114"/>
    <mergeCell ref="S1113:S1114"/>
    <mergeCell ref="T1113:T1114"/>
    <mergeCell ref="U1113:U1114"/>
    <mergeCell ref="V1113:V1114"/>
    <mergeCell ref="W1113:W1114"/>
    <mergeCell ref="X1113:X1114"/>
    <mergeCell ref="Y1113:Y1114"/>
    <mergeCell ref="Z1113:Z1114"/>
    <mergeCell ref="AA1113:AA1114"/>
    <mergeCell ref="AB1113:AB1114"/>
    <mergeCell ref="AC1113:AC1114"/>
    <mergeCell ref="AD1113:AD1114"/>
    <mergeCell ref="AE1113:AE1114"/>
    <mergeCell ref="B1115:B1116"/>
    <mergeCell ref="F1115:F1116"/>
    <mergeCell ref="Q1115:Q1116"/>
    <mergeCell ref="R1115:R1116"/>
    <mergeCell ref="S1115:S1116"/>
    <mergeCell ref="T1115:T1116"/>
    <mergeCell ref="U1115:U1116"/>
    <mergeCell ref="V1115:V1116"/>
    <mergeCell ref="W1115:W1116"/>
    <mergeCell ref="X1115:X1116"/>
    <mergeCell ref="Y1115:Y1116"/>
    <mergeCell ref="Z1115:Z1116"/>
    <mergeCell ref="AA1115:AA1116"/>
    <mergeCell ref="AD1115:AD1116"/>
    <mergeCell ref="AE1115:AE1116"/>
    <mergeCell ref="AB1115:AB1116"/>
    <mergeCell ref="AC1115:AC1116"/>
    <mergeCell ref="B1117:B1118"/>
    <mergeCell ref="F1117:F1118"/>
    <mergeCell ref="Q1117:Q1118"/>
    <mergeCell ref="R1117:R1118"/>
    <mergeCell ref="S1117:S1118"/>
    <mergeCell ref="T1117:T1118"/>
    <mergeCell ref="U1117:U1118"/>
    <mergeCell ref="V1117:V1118"/>
    <mergeCell ref="W1117:W1118"/>
    <mergeCell ref="X1117:X1118"/>
    <mergeCell ref="Y1117:Y1118"/>
    <mergeCell ref="Z1117:Z1118"/>
    <mergeCell ref="AA1117:AA1118"/>
    <mergeCell ref="AD1117:AD1118"/>
    <mergeCell ref="AE1117:AE1118"/>
    <mergeCell ref="AB1117:AB1118"/>
    <mergeCell ref="AC1117:AC1118"/>
    <mergeCell ref="B1119:B1120"/>
    <mergeCell ref="F1119:F1120"/>
    <mergeCell ref="Q1119:Q1120"/>
    <mergeCell ref="R1119:R1120"/>
    <mergeCell ref="S1119:S1120"/>
    <mergeCell ref="T1119:T1120"/>
    <mergeCell ref="U1119:U1120"/>
    <mergeCell ref="V1119:V1120"/>
    <mergeCell ref="W1119:W1120"/>
    <mergeCell ref="X1119:X1120"/>
    <mergeCell ref="Y1119:Y1120"/>
    <mergeCell ref="Z1119:Z1120"/>
    <mergeCell ref="AA1119:AA1120"/>
    <mergeCell ref="AD1119:AD1120"/>
    <mergeCell ref="AE1119:AE1120"/>
    <mergeCell ref="AB1119:AB1120"/>
    <mergeCell ref="AC1119:AC1120"/>
    <mergeCell ref="B1121:B1122"/>
    <mergeCell ref="F1121:F1122"/>
    <mergeCell ref="Q1121:Q1122"/>
    <mergeCell ref="R1121:R1122"/>
    <mergeCell ref="S1121:S1122"/>
    <mergeCell ref="T1121:T1122"/>
    <mergeCell ref="U1121:U1122"/>
    <mergeCell ref="V1121:V1122"/>
    <mergeCell ref="W1121:W1122"/>
    <mergeCell ref="X1121:X1122"/>
    <mergeCell ref="Y1121:Y1122"/>
    <mergeCell ref="Z1121:Z1122"/>
    <mergeCell ref="AA1121:AA1122"/>
    <mergeCell ref="AB1121:AB1122"/>
    <mergeCell ref="AC1121:AC1122"/>
    <mergeCell ref="AD1121:AD1122"/>
    <mergeCell ref="AE1121:AE1122"/>
    <mergeCell ref="B1123:D1123"/>
    <mergeCell ref="B1124:B1125"/>
    <mergeCell ref="C1124:C1125"/>
    <mergeCell ref="F1124:F1125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B1125"/>
    <mergeCell ref="AC1124:AC1125"/>
    <mergeCell ref="AD1124:AD1125"/>
    <mergeCell ref="AE1124:AE1125"/>
    <mergeCell ref="B1126:B1127"/>
    <mergeCell ref="F1126:F1127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B1127"/>
    <mergeCell ref="AC1126:AC1127"/>
    <mergeCell ref="AD1126:AD1127"/>
    <mergeCell ref="AE1126:AE1127"/>
    <mergeCell ref="B1128:B1129"/>
    <mergeCell ref="F1128:F1129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B1129"/>
    <mergeCell ref="AC1128:AC1129"/>
    <mergeCell ref="AD1128:AD1129"/>
    <mergeCell ref="AE1128:AE1129"/>
    <mergeCell ref="B1130:B1131"/>
    <mergeCell ref="F1130:F1131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B1131"/>
    <mergeCell ref="AC1130:AC1131"/>
    <mergeCell ref="AD1130:AD1131"/>
    <mergeCell ref="AE1130:AE1131"/>
    <mergeCell ref="B1132:B1133"/>
    <mergeCell ref="F1132:F1133"/>
    <mergeCell ref="Q1132:Q1133"/>
    <mergeCell ref="R1132:R1133"/>
    <mergeCell ref="S1132:S1133"/>
    <mergeCell ref="T1132:T1133"/>
    <mergeCell ref="U1132:U1133"/>
    <mergeCell ref="V1132:V1133"/>
    <mergeCell ref="W1132:W1133"/>
    <mergeCell ref="X1132:X1133"/>
    <mergeCell ref="Y1132:Y1133"/>
    <mergeCell ref="Z1132:Z1133"/>
    <mergeCell ref="AA1132:AA1133"/>
    <mergeCell ref="AB1132:AB1133"/>
    <mergeCell ref="AC1132:AC1133"/>
    <mergeCell ref="AD1132:AD1133"/>
    <mergeCell ref="AE1132:AE1133"/>
    <mergeCell ref="B1134:D1134"/>
    <mergeCell ref="B1135:B1136"/>
    <mergeCell ref="C1135:C1136"/>
    <mergeCell ref="F1135:F1136"/>
    <mergeCell ref="Q1135:Q1136"/>
    <mergeCell ref="R1135:R1136"/>
    <mergeCell ref="S1135:S1136"/>
    <mergeCell ref="T1135:T1136"/>
    <mergeCell ref="U1135:U1136"/>
    <mergeCell ref="V1135:V1136"/>
    <mergeCell ref="W1135:W1136"/>
    <mergeCell ref="X1135:X1136"/>
    <mergeCell ref="Y1135:Y1136"/>
    <mergeCell ref="Z1135:Z1136"/>
    <mergeCell ref="AA1135:AA1136"/>
    <mergeCell ref="AB1135:AB1136"/>
    <mergeCell ref="AC1135:AC1136"/>
    <mergeCell ref="AD1135:AD1136"/>
    <mergeCell ref="AE1135:AE1136"/>
    <mergeCell ref="B1137:B1138"/>
    <mergeCell ref="F1137:F1138"/>
    <mergeCell ref="Q1137:Q1138"/>
    <mergeCell ref="R1137:R1138"/>
    <mergeCell ref="S1137:S1138"/>
    <mergeCell ref="T1137:T1138"/>
    <mergeCell ref="U1137:U1138"/>
    <mergeCell ref="V1137:V1138"/>
    <mergeCell ref="W1137:W1138"/>
    <mergeCell ref="X1137:X1138"/>
    <mergeCell ref="Y1137:Y1138"/>
    <mergeCell ref="Z1137:Z1138"/>
    <mergeCell ref="AA1137:AA1138"/>
    <mergeCell ref="AB1137:AB1138"/>
    <mergeCell ref="AC1137:AC1138"/>
    <mergeCell ref="AD1137:AD1138"/>
    <mergeCell ref="AE1137:AE1138"/>
    <mergeCell ref="B1139:B1140"/>
    <mergeCell ref="F1139:F1140"/>
    <mergeCell ref="Q1139:Q1140"/>
    <mergeCell ref="R1139:R1140"/>
    <mergeCell ref="S1139:S1140"/>
    <mergeCell ref="T1139:T1140"/>
    <mergeCell ref="U1139:U1140"/>
    <mergeCell ref="V1139:V1140"/>
    <mergeCell ref="W1139:W1140"/>
    <mergeCell ref="X1139:X1140"/>
    <mergeCell ref="Y1139:Y1140"/>
    <mergeCell ref="Z1139:Z1140"/>
    <mergeCell ref="AA1139:AA1140"/>
    <mergeCell ref="AB1139:AB1140"/>
    <mergeCell ref="AC1139:AC1140"/>
    <mergeCell ref="AD1139:AD1140"/>
    <mergeCell ref="AE1139:AE1140"/>
    <mergeCell ref="B1141:B1142"/>
    <mergeCell ref="F1141:F1142"/>
    <mergeCell ref="Q1141:Q1142"/>
    <mergeCell ref="R1141:R1142"/>
    <mergeCell ref="S1141:S1142"/>
    <mergeCell ref="T1141:T1142"/>
    <mergeCell ref="U1141:U1142"/>
    <mergeCell ref="V1141:V1142"/>
    <mergeCell ref="W1141:W1142"/>
    <mergeCell ref="X1141:X1142"/>
    <mergeCell ref="Y1141:Y1142"/>
    <mergeCell ref="Z1141:Z1142"/>
    <mergeCell ref="AA1141:AA1142"/>
    <mergeCell ref="AB1141:AB1142"/>
    <mergeCell ref="AC1141:AC1142"/>
    <mergeCell ref="AD1141:AD1142"/>
    <mergeCell ref="AE1141:AE1142"/>
    <mergeCell ref="B1143:B1144"/>
    <mergeCell ref="F1143:F1144"/>
    <mergeCell ref="Q1143:Q1144"/>
    <mergeCell ref="R1143:R1144"/>
    <mergeCell ref="S1143:S1144"/>
    <mergeCell ref="T1143:T1144"/>
    <mergeCell ref="U1143:U1144"/>
    <mergeCell ref="V1143:V1144"/>
    <mergeCell ref="W1143:W1144"/>
    <mergeCell ref="X1143:X1144"/>
    <mergeCell ref="Y1143:Y1144"/>
    <mergeCell ref="Z1143:Z1144"/>
    <mergeCell ref="AA1143:AA1144"/>
    <mergeCell ref="AB1143:AB1144"/>
    <mergeCell ref="AC1143:AC1144"/>
    <mergeCell ref="AD1143:AD1144"/>
    <mergeCell ref="AE1143:AE1144"/>
    <mergeCell ref="B1145:D1145"/>
    <mergeCell ref="B1146:D1146"/>
    <mergeCell ref="C1115:C1116"/>
    <mergeCell ref="C1117:C1118"/>
    <mergeCell ref="C1119:C1120"/>
    <mergeCell ref="C1121:C1122"/>
    <mergeCell ref="C1126:C1127"/>
    <mergeCell ref="C1128:C1129"/>
    <mergeCell ref="C1130:C1131"/>
    <mergeCell ref="C1132:C1133"/>
    <mergeCell ref="C1137:C1138"/>
    <mergeCell ref="C1139:C1140"/>
    <mergeCell ref="C1141:C1142"/>
    <mergeCell ref="C1143:C1144"/>
    <mergeCell ref="A1148:A1192"/>
    <mergeCell ref="B1148:B1149"/>
    <mergeCell ref="C1148:C1149"/>
    <mergeCell ref="F1148:F1149"/>
    <mergeCell ref="Q1148:Q1149"/>
    <mergeCell ref="R1148:R1149"/>
    <mergeCell ref="S1148:S1149"/>
    <mergeCell ref="T1148:T1149"/>
    <mergeCell ref="U1148:U1149"/>
    <mergeCell ref="V1148:V1149"/>
    <mergeCell ref="W1148:W1149"/>
    <mergeCell ref="X1148:X1149"/>
    <mergeCell ref="Y1148:Y1149"/>
    <mergeCell ref="Z1148:Z1149"/>
    <mergeCell ref="AA1148:AA1149"/>
    <mergeCell ref="AB1148:AB1149"/>
    <mergeCell ref="AC1148:AC1149"/>
    <mergeCell ref="AD1148:AD1149"/>
    <mergeCell ref="AE1148:AE1149"/>
    <mergeCell ref="B1150:B1151"/>
    <mergeCell ref="C1150:C1151"/>
    <mergeCell ref="F1150:F1151"/>
    <mergeCell ref="Q1150:Q1151"/>
    <mergeCell ref="R1150:R1151"/>
    <mergeCell ref="S1150:S1151"/>
    <mergeCell ref="T1150:T1151"/>
    <mergeCell ref="U1150:U1151"/>
    <mergeCell ref="V1150:V1151"/>
    <mergeCell ref="W1150:W1151"/>
    <mergeCell ref="X1150:X1151"/>
    <mergeCell ref="Y1150:Y1151"/>
    <mergeCell ref="Z1150:Z1151"/>
    <mergeCell ref="AA1150:AA1151"/>
    <mergeCell ref="AD1150:AD1151"/>
    <mergeCell ref="AE1150:AE1151"/>
    <mergeCell ref="AB1150:AB1151"/>
    <mergeCell ref="AC1150:AC1151"/>
    <mergeCell ref="B1152:B1153"/>
    <mergeCell ref="C1152:C1153"/>
    <mergeCell ref="F1152:F1153"/>
    <mergeCell ref="Q1152:Q1153"/>
    <mergeCell ref="R1152:R1153"/>
    <mergeCell ref="S1152:S1153"/>
    <mergeCell ref="T1152:T1153"/>
    <mergeCell ref="U1152:U1153"/>
    <mergeCell ref="V1152:V1153"/>
    <mergeCell ref="W1152:W1153"/>
    <mergeCell ref="X1152:X1153"/>
    <mergeCell ref="Y1152:Y1153"/>
    <mergeCell ref="Z1152:Z1153"/>
    <mergeCell ref="AA1152:AA1153"/>
    <mergeCell ref="AD1152:AD1153"/>
    <mergeCell ref="AE1152:AE1153"/>
    <mergeCell ref="AB1152:AB1153"/>
    <mergeCell ref="AC1152:AC1153"/>
    <mergeCell ref="B1154:B1155"/>
    <mergeCell ref="C1154:C1155"/>
    <mergeCell ref="F1154:F1155"/>
    <mergeCell ref="Q1154:Q1155"/>
    <mergeCell ref="R1154:R1155"/>
    <mergeCell ref="S1154:S1155"/>
    <mergeCell ref="T1154:T1155"/>
    <mergeCell ref="U1154:U1155"/>
    <mergeCell ref="V1154:V1155"/>
    <mergeCell ref="W1154:W1155"/>
    <mergeCell ref="X1154:X1155"/>
    <mergeCell ref="Y1154:Y1155"/>
    <mergeCell ref="Z1154:Z1155"/>
    <mergeCell ref="AA1154:AA1155"/>
    <mergeCell ref="AD1154:AD1155"/>
    <mergeCell ref="AE1154:AE1155"/>
    <mergeCell ref="AB1154:AB1155"/>
    <mergeCell ref="AC1154:AC1155"/>
    <mergeCell ref="B1156:B1157"/>
    <mergeCell ref="C1156:C1157"/>
    <mergeCell ref="F1156:F1157"/>
    <mergeCell ref="Q1156:Q1157"/>
    <mergeCell ref="R1156:R1157"/>
    <mergeCell ref="S1156:S1157"/>
    <mergeCell ref="U1156:U1157"/>
    <mergeCell ref="V1156:V1157"/>
    <mergeCell ref="X1156:X1157"/>
    <mergeCell ref="Y1156:Y1157"/>
    <mergeCell ref="Z1156:Z1157"/>
    <mergeCell ref="AA1156:AA1157"/>
    <mergeCell ref="AD1156:AD1157"/>
    <mergeCell ref="AE1156:AE1157"/>
    <mergeCell ref="T1156:T1157"/>
    <mergeCell ref="W1156:W1157"/>
    <mergeCell ref="AB1156:AB1157"/>
    <mergeCell ref="AC1156:AC1157"/>
    <mergeCell ref="B1158:D1158"/>
    <mergeCell ref="B1159:B1160"/>
    <mergeCell ref="C1159:C1160"/>
    <mergeCell ref="F1159:F1160"/>
    <mergeCell ref="Q1159:Q1160"/>
    <mergeCell ref="R1159:R1160"/>
    <mergeCell ref="S1159:S1160"/>
    <mergeCell ref="T1159:T1160"/>
    <mergeCell ref="U1159:U1160"/>
    <mergeCell ref="V1159:V1160"/>
    <mergeCell ref="W1159:W1160"/>
    <mergeCell ref="X1159:X1160"/>
    <mergeCell ref="Y1159:Y1160"/>
    <mergeCell ref="Z1159:Z1160"/>
    <mergeCell ref="AA1159:AA1160"/>
    <mergeCell ref="AB1159:AB1160"/>
    <mergeCell ref="AC1159:AC1160"/>
    <mergeCell ref="AD1159:AD1160"/>
    <mergeCell ref="AE1159:AE1160"/>
    <mergeCell ref="B1161:B1162"/>
    <mergeCell ref="F1161:F1162"/>
    <mergeCell ref="Q1161:Q1162"/>
    <mergeCell ref="R1161:R1162"/>
    <mergeCell ref="S1161:S1162"/>
    <mergeCell ref="T1161:T1162"/>
    <mergeCell ref="U1161:U1162"/>
    <mergeCell ref="V1161:V1162"/>
    <mergeCell ref="W1161:W1162"/>
    <mergeCell ref="X1161:X1162"/>
    <mergeCell ref="Y1161:Y1162"/>
    <mergeCell ref="Z1161:Z1162"/>
    <mergeCell ref="AA1161:AA1162"/>
    <mergeCell ref="AD1161:AD1162"/>
    <mergeCell ref="AE1161:AE1162"/>
    <mergeCell ref="AB1161:AB1162"/>
    <mergeCell ref="AC1161:AC1162"/>
    <mergeCell ref="B1163:B1164"/>
    <mergeCell ref="F1163:F1164"/>
    <mergeCell ref="Q1163:Q1164"/>
    <mergeCell ref="R1163:R1164"/>
    <mergeCell ref="S1163:S1164"/>
    <mergeCell ref="T1163:T1164"/>
    <mergeCell ref="U1163:U1164"/>
    <mergeCell ref="V1163:V1164"/>
    <mergeCell ref="W1163:W1164"/>
    <mergeCell ref="X1163:X1164"/>
    <mergeCell ref="Y1163:Y1164"/>
    <mergeCell ref="Z1163:Z1164"/>
    <mergeCell ref="AA1163:AA1164"/>
    <mergeCell ref="AD1163:AD1164"/>
    <mergeCell ref="AE1163:AE1164"/>
    <mergeCell ref="AB1163:AB1164"/>
    <mergeCell ref="AC1163:AC1164"/>
    <mergeCell ref="B1165:B1166"/>
    <mergeCell ref="F1165:F1166"/>
    <mergeCell ref="Q1165:Q1166"/>
    <mergeCell ref="R1165:R1166"/>
    <mergeCell ref="S1165:S1166"/>
    <mergeCell ref="T1165:T1166"/>
    <mergeCell ref="U1165:U1166"/>
    <mergeCell ref="V1165:V1166"/>
    <mergeCell ref="W1165:W1166"/>
    <mergeCell ref="X1165:X1166"/>
    <mergeCell ref="Y1165:Y1166"/>
    <mergeCell ref="Z1165:Z1166"/>
    <mergeCell ref="AA1165:AA1166"/>
    <mergeCell ref="AD1165:AD1166"/>
    <mergeCell ref="AE1165:AE1166"/>
    <mergeCell ref="AB1165:AB1166"/>
    <mergeCell ref="AC1165:AC1166"/>
    <mergeCell ref="B1167:B1168"/>
    <mergeCell ref="F1167:F1168"/>
    <mergeCell ref="Q1167:Q1168"/>
    <mergeCell ref="R1167:R1168"/>
    <mergeCell ref="S1167:S1168"/>
    <mergeCell ref="T1167:T1168"/>
    <mergeCell ref="U1167:U1168"/>
    <mergeCell ref="V1167:V1168"/>
    <mergeCell ref="W1167:W1168"/>
    <mergeCell ref="X1167:X1168"/>
    <mergeCell ref="Y1167:Y1168"/>
    <mergeCell ref="Z1167:Z1168"/>
    <mergeCell ref="AA1167:AA1168"/>
    <mergeCell ref="AB1167:AB1168"/>
    <mergeCell ref="AC1167:AC1168"/>
    <mergeCell ref="AD1167:AD1168"/>
    <mergeCell ref="AE1167:AE1168"/>
    <mergeCell ref="B1169:D1169"/>
    <mergeCell ref="B1170:B1171"/>
    <mergeCell ref="C1170:C1171"/>
    <mergeCell ref="F1170:F1171"/>
    <mergeCell ref="Q1170:Q1171"/>
    <mergeCell ref="R1170:R1171"/>
    <mergeCell ref="S1170:S1171"/>
    <mergeCell ref="T1170:T1171"/>
    <mergeCell ref="U1170:U1171"/>
    <mergeCell ref="V1170:V1171"/>
    <mergeCell ref="W1170:W1171"/>
    <mergeCell ref="X1170:X1171"/>
    <mergeCell ref="Y1170:Y1171"/>
    <mergeCell ref="Z1170:Z1171"/>
    <mergeCell ref="AA1170:AA1171"/>
    <mergeCell ref="AB1170:AB1171"/>
    <mergeCell ref="AC1170:AC1171"/>
    <mergeCell ref="AD1170:AD1171"/>
    <mergeCell ref="AE1170:AE1171"/>
    <mergeCell ref="B1172:B1173"/>
    <mergeCell ref="F1172:F1173"/>
    <mergeCell ref="Q1172:Q1173"/>
    <mergeCell ref="R1172:R1173"/>
    <mergeCell ref="S1172:S1173"/>
    <mergeCell ref="T1172:T1173"/>
    <mergeCell ref="U1172:U1173"/>
    <mergeCell ref="V1172:V1173"/>
    <mergeCell ref="W1172:W1173"/>
    <mergeCell ref="X1172:X1173"/>
    <mergeCell ref="Y1172:Y1173"/>
    <mergeCell ref="Z1172:Z1173"/>
    <mergeCell ref="AA1172:AA1173"/>
    <mergeCell ref="AB1172:AB1173"/>
    <mergeCell ref="AC1172:AC1173"/>
    <mergeCell ref="AD1172:AD1173"/>
    <mergeCell ref="AE1172:AE1173"/>
    <mergeCell ref="B1174:B1175"/>
    <mergeCell ref="F1174:F1175"/>
    <mergeCell ref="Q1174:Q1175"/>
    <mergeCell ref="R1174:R1175"/>
    <mergeCell ref="S1174:S1175"/>
    <mergeCell ref="T1174:T1175"/>
    <mergeCell ref="U1174:U1175"/>
    <mergeCell ref="V1174:V1175"/>
    <mergeCell ref="W1174:W1175"/>
    <mergeCell ref="X1174:X1175"/>
    <mergeCell ref="Y1174:Y1175"/>
    <mergeCell ref="Z1174:Z1175"/>
    <mergeCell ref="AA1174:AA1175"/>
    <mergeCell ref="AB1174:AB1175"/>
    <mergeCell ref="AC1174:AC1175"/>
    <mergeCell ref="AD1174:AD1175"/>
    <mergeCell ref="AE1174:AE1175"/>
    <mergeCell ref="B1176:B1177"/>
    <mergeCell ref="F1176:F1177"/>
    <mergeCell ref="Q1176:Q1177"/>
    <mergeCell ref="R1176:R1177"/>
    <mergeCell ref="S1176:S1177"/>
    <mergeCell ref="T1176:T1177"/>
    <mergeCell ref="U1176:U1177"/>
    <mergeCell ref="V1176:V1177"/>
    <mergeCell ref="W1176:W1177"/>
    <mergeCell ref="X1176:X1177"/>
    <mergeCell ref="Y1176:Y1177"/>
    <mergeCell ref="Z1176:Z1177"/>
    <mergeCell ref="AA1176:AA1177"/>
    <mergeCell ref="AB1176:AB1177"/>
    <mergeCell ref="AC1176:AC1177"/>
    <mergeCell ref="AD1176:AD1177"/>
    <mergeCell ref="AE1176:AE1177"/>
    <mergeCell ref="B1178:B1179"/>
    <mergeCell ref="F1178:F1179"/>
    <mergeCell ref="Q1178:Q1179"/>
    <mergeCell ref="R1178:R1179"/>
    <mergeCell ref="S1178:S1179"/>
    <mergeCell ref="T1178:T1179"/>
    <mergeCell ref="U1178:U1179"/>
    <mergeCell ref="V1178:V1179"/>
    <mergeCell ref="W1178:W1179"/>
    <mergeCell ref="X1178:X1179"/>
    <mergeCell ref="Y1178:Y1179"/>
    <mergeCell ref="Z1178:Z1179"/>
    <mergeCell ref="AA1178:AA1179"/>
    <mergeCell ref="AB1178:AB1179"/>
    <mergeCell ref="AC1178:AC1179"/>
    <mergeCell ref="AD1178:AD1179"/>
    <mergeCell ref="AE1178:AE1179"/>
    <mergeCell ref="B1180:D1180"/>
    <mergeCell ref="B1181:B1182"/>
    <mergeCell ref="C1181:C1182"/>
    <mergeCell ref="F1181:F1182"/>
    <mergeCell ref="Q1181:Q1182"/>
    <mergeCell ref="R1181:R1182"/>
    <mergeCell ref="S1181:S1182"/>
    <mergeCell ref="T1181:T1182"/>
    <mergeCell ref="U1181:U1182"/>
    <mergeCell ref="V1181:V1182"/>
    <mergeCell ref="W1181:W1182"/>
    <mergeCell ref="X1181:X1182"/>
    <mergeCell ref="Y1181:Y1182"/>
    <mergeCell ref="Z1181:Z1182"/>
    <mergeCell ref="AA1181:AA1182"/>
    <mergeCell ref="AB1181:AB1182"/>
    <mergeCell ref="AC1181:AC1182"/>
    <mergeCell ref="AD1181:AD1182"/>
    <mergeCell ref="AE1181:AE1182"/>
    <mergeCell ref="B1183:B1184"/>
    <mergeCell ref="F1183:F1184"/>
    <mergeCell ref="Q1183:Q1184"/>
    <mergeCell ref="R1183:R1184"/>
    <mergeCell ref="S1183:S1184"/>
    <mergeCell ref="T1183:T1184"/>
    <mergeCell ref="U1183:U1184"/>
    <mergeCell ref="V1183:V1184"/>
    <mergeCell ref="W1183:W1184"/>
    <mergeCell ref="X1183:X1184"/>
    <mergeCell ref="Y1183:Y1184"/>
    <mergeCell ref="Z1183:Z1184"/>
    <mergeCell ref="AA1183:AA1184"/>
    <mergeCell ref="AB1183:AB1184"/>
    <mergeCell ref="AC1183:AC1184"/>
    <mergeCell ref="AD1183:AD1184"/>
    <mergeCell ref="AE1183:AE1184"/>
    <mergeCell ref="B1185:B1186"/>
    <mergeCell ref="F1185:F1186"/>
    <mergeCell ref="Q1185:Q1186"/>
    <mergeCell ref="R1185:R1186"/>
    <mergeCell ref="S1185:S1186"/>
    <mergeCell ref="T1185:T1186"/>
    <mergeCell ref="U1185:U1186"/>
    <mergeCell ref="V1185:V1186"/>
    <mergeCell ref="W1185:W1186"/>
    <mergeCell ref="X1185:X1186"/>
    <mergeCell ref="Y1185:Y1186"/>
    <mergeCell ref="Z1185:Z1186"/>
    <mergeCell ref="AA1185:AA1186"/>
    <mergeCell ref="AB1185:AB1186"/>
    <mergeCell ref="AC1185:AC1186"/>
    <mergeCell ref="AD1185:AD1186"/>
    <mergeCell ref="AE1185:AE1186"/>
    <mergeCell ref="B1187:B1188"/>
    <mergeCell ref="F1187:F1188"/>
    <mergeCell ref="Q1187:Q1188"/>
    <mergeCell ref="R1187:R1188"/>
    <mergeCell ref="S1187:S1188"/>
    <mergeCell ref="T1187:T1188"/>
    <mergeCell ref="U1187:U1188"/>
    <mergeCell ref="V1187:V1188"/>
    <mergeCell ref="W1187:W1188"/>
    <mergeCell ref="X1187:X1188"/>
    <mergeCell ref="Y1187:Y1188"/>
    <mergeCell ref="Z1187:Z1188"/>
    <mergeCell ref="AA1187:AA1188"/>
    <mergeCell ref="AB1187:AB1188"/>
    <mergeCell ref="AC1187:AC1188"/>
    <mergeCell ref="AD1187:AD1188"/>
    <mergeCell ref="AE1187:AE1188"/>
    <mergeCell ref="B1189:B1190"/>
    <mergeCell ref="F1189:F1190"/>
    <mergeCell ref="Q1189:Q1190"/>
    <mergeCell ref="R1189:R1190"/>
    <mergeCell ref="S1189:S1190"/>
    <mergeCell ref="T1189:T1190"/>
    <mergeCell ref="U1189:U1190"/>
    <mergeCell ref="V1189:V1190"/>
    <mergeCell ref="W1189:W1190"/>
    <mergeCell ref="X1189:X1190"/>
    <mergeCell ref="Y1189:Y1190"/>
    <mergeCell ref="Z1189:Z1190"/>
    <mergeCell ref="AA1189:AA1190"/>
    <mergeCell ref="AB1189:AB1190"/>
    <mergeCell ref="AC1189:AC1190"/>
    <mergeCell ref="AD1189:AD1190"/>
    <mergeCell ref="AE1189:AE1190"/>
    <mergeCell ref="B1191:D1191"/>
    <mergeCell ref="B1192:D1192"/>
    <mergeCell ref="C1161:C1162"/>
    <mergeCell ref="C1163:C1164"/>
    <mergeCell ref="C1165:C1166"/>
    <mergeCell ref="C1167:C1168"/>
    <mergeCell ref="C1172:C1173"/>
    <mergeCell ref="C1174:C1175"/>
    <mergeCell ref="C1176:C1177"/>
    <mergeCell ref="C1178:C1179"/>
    <mergeCell ref="C1183:C1184"/>
    <mergeCell ref="C1185:C1186"/>
    <mergeCell ref="C1187:C1188"/>
    <mergeCell ref="C1189:C1190"/>
    <mergeCell ref="A1194:A1238"/>
    <mergeCell ref="B1194:B1195"/>
    <mergeCell ref="C1194:C1195"/>
    <mergeCell ref="F1194:F1195"/>
    <mergeCell ref="R1194:R1195"/>
    <mergeCell ref="S1194:S1195"/>
    <mergeCell ref="T1194:T1195"/>
    <mergeCell ref="U1194:U1195"/>
    <mergeCell ref="V1194:V1195"/>
    <mergeCell ref="W1194:W1195"/>
    <mergeCell ref="X1194:X1195"/>
    <mergeCell ref="Y1194:Y1195"/>
    <mergeCell ref="Z1194:Z1195"/>
    <mergeCell ref="AA1194:AA1195"/>
    <mergeCell ref="AB1194:AB1195"/>
    <mergeCell ref="AC1194:AC1195"/>
    <mergeCell ref="AD1194:AD1195"/>
    <mergeCell ref="AE1194:AE1195"/>
    <mergeCell ref="B1196:B1197"/>
    <mergeCell ref="C1196:C1197"/>
    <mergeCell ref="F1196:F1197"/>
    <mergeCell ref="Q1196:Q1197"/>
    <mergeCell ref="R1196:R1197"/>
    <mergeCell ref="S1196:S1197"/>
    <mergeCell ref="T1196:T1197"/>
    <mergeCell ref="U1196:U1197"/>
    <mergeCell ref="V1196:V1197"/>
    <mergeCell ref="W1196:W1197"/>
    <mergeCell ref="X1196:X1197"/>
    <mergeCell ref="Y1196:Y1197"/>
    <mergeCell ref="Z1196:Z1197"/>
    <mergeCell ref="AA1196:AA1197"/>
    <mergeCell ref="AD1196:AD1197"/>
    <mergeCell ref="AE1196:AE1197"/>
    <mergeCell ref="AB1196:AB1197"/>
    <mergeCell ref="AC1196:AC1197"/>
    <mergeCell ref="B1198:B1199"/>
    <mergeCell ref="C1198:C1199"/>
    <mergeCell ref="F1198:F1199"/>
    <mergeCell ref="Q1198:Q1199"/>
    <mergeCell ref="R1198:R1199"/>
    <mergeCell ref="S1198:S1199"/>
    <mergeCell ref="T1198:T1199"/>
    <mergeCell ref="U1198:U1199"/>
    <mergeCell ref="V1198:V1199"/>
    <mergeCell ref="W1198:W1199"/>
    <mergeCell ref="X1198:X1199"/>
    <mergeCell ref="Y1198:Y1199"/>
    <mergeCell ref="Z1198:Z1199"/>
    <mergeCell ref="AA1198:AA1199"/>
    <mergeCell ref="AD1198:AD1199"/>
    <mergeCell ref="AE1198:AE1199"/>
    <mergeCell ref="AB1198:AB1199"/>
    <mergeCell ref="AC1198:AC1199"/>
    <mergeCell ref="B1200:B1201"/>
    <mergeCell ref="C1200:C1201"/>
    <mergeCell ref="F1200:F1201"/>
    <mergeCell ref="Q1200:Q1201"/>
    <mergeCell ref="R1200:R1201"/>
    <mergeCell ref="S1200:S1201"/>
    <mergeCell ref="T1200:T1201"/>
    <mergeCell ref="U1200:U1201"/>
    <mergeCell ref="V1200:V1201"/>
    <mergeCell ref="W1200:W1201"/>
    <mergeCell ref="X1200:X1201"/>
    <mergeCell ref="Y1200:Y1201"/>
    <mergeCell ref="Z1200:Z1201"/>
    <mergeCell ref="AA1200:AA1201"/>
    <mergeCell ref="AD1200:AD1201"/>
    <mergeCell ref="AE1200:AE1201"/>
    <mergeCell ref="AB1200:AB1201"/>
    <mergeCell ref="AC1200:AC1201"/>
    <mergeCell ref="B1202:B1203"/>
    <mergeCell ref="C1202:C1203"/>
    <mergeCell ref="F1202:F1203"/>
    <mergeCell ref="Q1202:Q1203"/>
    <mergeCell ref="R1202:R1203"/>
    <mergeCell ref="S1202:S1203"/>
    <mergeCell ref="U1202:U1203"/>
    <mergeCell ref="V1202:V1203"/>
    <mergeCell ref="X1202:X1203"/>
    <mergeCell ref="Y1202:Y1203"/>
    <mergeCell ref="Z1202:Z1203"/>
    <mergeCell ref="AA1202:AA1203"/>
    <mergeCell ref="AD1202:AD1203"/>
    <mergeCell ref="AE1202:AE1203"/>
    <mergeCell ref="T1202:T1203"/>
    <mergeCell ref="W1202:W1203"/>
    <mergeCell ref="AB1202:AB1203"/>
    <mergeCell ref="AC1202:AC1203"/>
    <mergeCell ref="B1204:D1204"/>
    <mergeCell ref="B1205:B1206"/>
    <mergeCell ref="C1205:C1206"/>
    <mergeCell ref="F1205:F1206"/>
    <mergeCell ref="Q1205:Q1206"/>
    <mergeCell ref="R1205:R1206"/>
    <mergeCell ref="S1205:S1206"/>
    <mergeCell ref="T1205:T1206"/>
    <mergeCell ref="U1205:U1206"/>
    <mergeCell ref="V1205:V1206"/>
    <mergeCell ref="W1205:W1206"/>
    <mergeCell ref="X1205:X1206"/>
    <mergeCell ref="Y1205:Y1206"/>
    <mergeCell ref="Z1205:Z1206"/>
    <mergeCell ref="AA1205:AA1206"/>
    <mergeCell ref="AB1205:AB1206"/>
    <mergeCell ref="AC1205:AC1206"/>
    <mergeCell ref="AD1205:AD1206"/>
    <mergeCell ref="AE1205:AE1206"/>
    <mergeCell ref="B1207:B1208"/>
    <mergeCell ref="F1207:F1208"/>
    <mergeCell ref="Q1207:Q1208"/>
    <mergeCell ref="R1207:R1208"/>
    <mergeCell ref="S1207:S1208"/>
    <mergeCell ref="T1207:T1208"/>
    <mergeCell ref="U1207:U1208"/>
    <mergeCell ref="V1207:V1208"/>
    <mergeCell ref="W1207:W1208"/>
    <mergeCell ref="X1207:X1208"/>
    <mergeCell ref="Y1207:Y1208"/>
    <mergeCell ref="Z1207:Z1208"/>
    <mergeCell ref="AA1207:AA1208"/>
    <mergeCell ref="AD1207:AD1208"/>
    <mergeCell ref="AE1207:AE1208"/>
    <mergeCell ref="AB1207:AB1208"/>
    <mergeCell ref="AC1207:AC1208"/>
    <mergeCell ref="B1209:B1210"/>
    <mergeCell ref="F1209:F1210"/>
    <mergeCell ref="Q1209:Q1210"/>
    <mergeCell ref="R1209:R1210"/>
    <mergeCell ref="S1209:S1210"/>
    <mergeCell ref="T1209:T1210"/>
    <mergeCell ref="U1209:U1210"/>
    <mergeCell ref="V1209:V1210"/>
    <mergeCell ref="W1209:W1210"/>
    <mergeCell ref="X1209:X1210"/>
    <mergeCell ref="Y1209:Y1210"/>
    <mergeCell ref="Z1209:Z1210"/>
    <mergeCell ref="AA1209:AA1210"/>
    <mergeCell ref="AD1209:AD1210"/>
    <mergeCell ref="AE1209:AE1210"/>
    <mergeCell ref="AB1209:AB1210"/>
    <mergeCell ref="AC1209:AC1210"/>
    <mergeCell ref="B1211:B1212"/>
    <mergeCell ref="F1211:F1212"/>
    <mergeCell ref="Q1211:Q1212"/>
    <mergeCell ref="R1211:R1212"/>
    <mergeCell ref="S1211:S1212"/>
    <mergeCell ref="T1211:T1212"/>
    <mergeCell ref="U1211:U1212"/>
    <mergeCell ref="V1211:V1212"/>
    <mergeCell ref="W1211:W1212"/>
    <mergeCell ref="X1211:X1212"/>
    <mergeCell ref="Y1211:Y1212"/>
    <mergeCell ref="Z1211:Z1212"/>
    <mergeCell ref="AA1211:AA1212"/>
    <mergeCell ref="AD1211:AD1212"/>
    <mergeCell ref="AE1211:AE1212"/>
    <mergeCell ref="AB1211:AB1212"/>
    <mergeCell ref="AC1211:AC1212"/>
    <mergeCell ref="B1213:B1214"/>
    <mergeCell ref="F1213:F1214"/>
    <mergeCell ref="Q1213:Q1214"/>
    <mergeCell ref="R1213:R1214"/>
    <mergeCell ref="S1213:S1214"/>
    <mergeCell ref="T1213:T1214"/>
    <mergeCell ref="U1213:U1214"/>
    <mergeCell ref="V1213:V1214"/>
    <mergeCell ref="W1213:W1214"/>
    <mergeCell ref="X1213:X1214"/>
    <mergeCell ref="Y1213:Y1214"/>
    <mergeCell ref="Z1213:Z1214"/>
    <mergeCell ref="AA1213:AA1214"/>
    <mergeCell ref="AB1213:AB1214"/>
    <mergeCell ref="AC1213:AC1214"/>
    <mergeCell ref="AD1213:AD1214"/>
    <mergeCell ref="AE1213:AE1214"/>
    <mergeCell ref="B1215:D1215"/>
    <mergeCell ref="B1216:B1217"/>
    <mergeCell ref="C1216:C1217"/>
    <mergeCell ref="F1216:F1217"/>
    <mergeCell ref="Q1216:Q1217"/>
    <mergeCell ref="R1216:R1217"/>
    <mergeCell ref="S1216:S1217"/>
    <mergeCell ref="T1216:T1217"/>
    <mergeCell ref="U1216:U1217"/>
    <mergeCell ref="V1216:V1217"/>
    <mergeCell ref="W1216:W1217"/>
    <mergeCell ref="X1216:X1217"/>
    <mergeCell ref="Y1216:Y1217"/>
    <mergeCell ref="Z1216:Z1217"/>
    <mergeCell ref="AA1216:AA1217"/>
    <mergeCell ref="AB1216:AB1217"/>
    <mergeCell ref="AC1216:AC1217"/>
    <mergeCell ref="AD1216:AD1217"/>
    <mergeCell ref="AE1216:AE1217"/>
    <mergeCell ref="B1218:B1219"/>
    <mergeCell ref="F1218:F1219"/>
    <mergeCell ref="Q1218:Q1219"/>
    <mergeCell ref="R1218:R1219"/>
    <mergeCell ref="S1218:S1219"/>
    <mergeCell ref="T1218:T1219"/>
    <mergeCell ref="U1218:U1219"/>
    <mergeCell ref="V1218:V1219"/>
    <mergeCell ref="W1218:W1219"/>
    <mergeCell ref="X1218:X1219"/>
    <mergeCell ref="Y1218:Y1219"/>
    <mergeCell ref="Z1218:Z1219"/>
    <mergeCell ref="AA1218:AA1219"/>
    <mergeCell ref="AB1218:AB1219"/>
    <mergeCell ref="AC1218:AC1219"/>
    <mergeCell ref="AD1218:AD1219"/>
    <mergeCell ref="AE1218:AE1219"/>
    <mergeCell ref="B1220:B1221"/>
    <mergeCell ref="Q1220:Q1221"/>
    <mergeCell ref="R1220:R1221"/>
    <mergeCell ref="S1220:S1221"/>
    <mergeCell ref="T1220:T1221"/>
    <mergeCell ref="U1220:U1221"/>
    <mergeCell ref="V1220:V1221"/>
    <mergeCell ref="W1220:W1221"/>
    <mergeCell ref="X1220:X1221"/>
    <mergeCell ref="Y1220:Y1221"/>
    <mergeCell ref="Z1220:Z1221"/>
    <mergeCell ref="AA1220:AA1221"/>
    <mergeCell ref="AB1220:AB1221"/>
    <mergeCell ref="AC1220:AC1221"/>
    <mergeCell ref="AD1220:AD1221"/>
    <mergeCell ref="AE1220:AE1221"/>
    <mergeCell ref="B1222:B1223"/>
    <mergeCell ref="F1222:F1223"/>
    <mergeCell ref="Q1222:Q1223"/>
    <mergeCell ref="R1222:R1223"/>
    <mergeCell ref="S1222:S1223"/>
    <mergeCell ref="T1222:T1223"/>
    <mergeCell ref="U1222:U1223"/>
    <mergeCell ref="V1222:V1223"/>
    <mergeCell ref="W1222:W1223"/>
    <mergeCell ref="X1222:X1223"/>
    <mergeCell ref="Y1222:Y1223"/>
    <mergeCell ref="Z1222:Z1223"/>
    <mergeCell ref="AA1222:AA1223"/>
    <mergeCell ref="AB1222:AB1223"/>
    <mergeCell ref="AC1222:AC1223"/>
    <mergeCell ref="AD1222:AD1223"/>
    <mergeCell ref="AE1222:AE1223"/>
    <mergeCell ref="B1224:B1225"/>
    <mergeCell ref="F1224:F1225"/>
    <mergeCell ref="Q1224:Q1225"/>
    <mergeCell ref="R1224:R1225"/>
    <mergeCell ref="S1224:S1225"/>
    <mergeCell ref="T1224:T1225"/>
    <mergeCell ref="U1224:U1225"/>
    <mergeCell ref="V1224:V1225"/>
    <mergeCell ref="W1224:W1225"/>
    <mergeCell ref="X1224:X1225"/>
    <mergeCell ref="Y1224:Y1225"/>
    <mergeCell ref="Z1224:Z1225"/>
    <mergeCell ref="AA1224:AA1225"/>
    <mergeCell ref="AB1224:AB1225"/>
    <mergeCell ref="AC1224:AC1225"/>
    <mergeCell ref="AD1224:AD1225"/>
    <mergeCell ref="AE1224:AE1225"/>
    <mergeCell ref="B1226:D1226"/>
    <mergeCell ref="B1227:B1228"/>
    <mergeCell ref="C1227:C1228"/>
    <mergeCell ref="F1227:F1228"/>
    <mergeCell ref="Q1227:Q1228"/>
    <mergeCell ref="R1227:R1228"/>
    <mergeCell ref="S1227:S1228"/>
    <mergeCell ref="T1227:T1228"/>
    <mergeCell ref="U1227:U1228"/>
    <mergeCell ref="V1227:V1228"/>
    <mergeCell ref="W1227:W1228"/>
    <mergeCell ref="X1227:X1228"/>
    <mergeCell ref="Y1227:Y1228"/>
    <mergeCell ref="Z1227:Z1228"/>
    <mergeCell ref="AA1227:AA1228"/>
    <mergeCell ref="AB1227:AB1228"/>
    <mergeCell ref="AC1227:AC1228"/>
    <mergeCell ref="AD1227:AD1228"/>
    <mergeCell ref="AE1227:AE1228"/>
    <mergeCell ref="B1229:B1230"/>
    <mergeCell ref="Q1229:Q1230"/>
    <mergeCell ref="R1229:R1230"/>
    <mergeCell ref="S1229:S1230"/>
    <mergeCell ref="T1229:T1230"/>
    <mergeCell ref="U1229:U1230"/>
    <mergeCell ref="V1229:V1230"/>
    <mergeCell ref="W1229:W1230"/>
    <mergeCell ref="X1229:X1230"/>
    <mergeCell ref="Y1229:Y1230"/>
    <mergeCell ref="Z1229:Z1230"/>
    <mergeCell ref="AA1229:AA1230"/>
    <mergeCell ref="AB1229:AB1230"/>
    <mergeCell ref="AC1229:AC1230"/>
    <mergeCell ref="AD1229:AD1230"/>
    <mergeCell ref="AE1229:AE1230"/>
    <mergeCell ref="B1231:B1232"/>
    <mergeCell ref="F1231:F1232"/>
    <mergeCell ref="Q1231:Q1232"/>
    <mergeCell ref="R1231:R1232"/>
    <mergeCell ref="S1231:S1232"/>
    <mergeCell ref="T1231:T1232"/>
    <mergeCell ref="U1231:U1232"/>
    <mergeCell ref="V1231:V1232"/>
    <mergeCell ref="W1231:W1232"/>
    <mergeCell ref="X1231:X1232"/>
    <mergeCell ref="Y1231:Y1232"/>
    <mergeCell ref="Z1231:Z1232"/>
    <mergeCell ref="AA1231:AA1232"/>
    <mergeCell ref="AB1231:AB1232"/>
    <mergeCell ref="AC1231:AC1232"/>
    <mergeCell ref="AD1231:AD1232"/>
    <mergeCell ref="AE1231:AE1232"/>
    <mergeCell ref="B1233:B1234"/>
    <mergeCell ref="F1233:F1234"/>
    <mergeCell ref="Q1233:Q1234"/>
    <mergeCell ref="R1233:R1234"/>
    <mergeCell ref="S1233:S1234"/>
    <mergeCell ref="T1233:T1234"/>
    <mergeCell ref="U1233:U1234"/>
    <mergeCell ref="V1233:V1234"/>
    <mergeCell ref="W1233:W1234"/>
    <mergeCell ref="X1233:X1234"/>
    <mergeCell ref="Y1233:Y1234"/>
    <mergeCell ref="Z1233:Z1234"/>
    <mergeCell ref="AA1233:AA1234"/>
    <mergeCell ref="AB1233:AB1234"/>
    <mergeCell ref="AC1233:AC1234"/>
    <mergeCell ref="AD1233:AD1234"/>
    <mergeCell ref="AE1233:AE1234"/>
    <mergeCell ref="B1235:B1236"/>
    <mergeCell ref="F1235:F1236"/>
    <mergeCell ref="Q1235:Q1236"/>
    <mergeCell ref="R1235:R1236"/>
    <mergeCell ref="S1235:S1236"/>
    <mergeCell ref="T1235:T1236"/>
    <mergeCell ref="U1235:U1236"/>
    <mergeCell ref="V1235:V1236"/>
    <mergeCell ref="W1235:W1236"/>
    <mergeCell ref="X1235:X1236"/>
    <mergeCell ref="Y1235:Y1236"/>
    <mergeCell ref="Z1235:Z1236"/>
    <mergeCell ref="AA1235:AA1236"/>
    <mergeCell ref="AB1235:AB1236"/>
    <mergeCell ref="AC1235:AC1236"/>
    <mergeCell ref="AD1235:AD1236"/>
    <mergeCell ref="AE1235:AE1236"/>
    <mergeCell ref="B1237:D1237"/>
    <mergeCell ref="B1238:D1238"/>
    <mergeCell ref="C1207:C1208"/>
    <mergeCell ref="C1209:C1210"/>
    <mergeCell ref="C1211:C1212"/>
    <mergeCell ref="C1213:C1214"/>
    <mergeCell ref="C1218:C1219"/>
    <mergeCell ref="C1220:C1221"/>
    <mergeCell ref="C1222:C1223"/>
    <mergeCell ref="C1224:C1225"/>
    <mergeCell ref="C1229:C1230"/>
    <mergeCell ref="C1231:C1232"/>
    <mergeCell ref="C1233:C1234"/>
    <mergeCell ref="C1235:C1236"/>
    <mergeCell ref="F1220:F1221"/>
    <mergeCell ref="F1229:F1230"/>
    <mergeCell ref="Q1194:Q1195"/>
    <mergeCell ref="A1332:A1376"/>
    <mergeCell ref="B1332:B1333"/>
    <mergeCell ref="C1332:C1333"/>
    <mergeCell ref="F1332:F1333"/>
    <mergeCell ref="Q1332:Q1333"/>
    <mergeCell ref="R1332:R1333"/>
    <mergeCell ref="S1332:S1333"/>
    <mergeCell ref="T1332:T1333"/>
    <mergeCell ref="U1332:U1333"/>
    <mergeCell ref="V1332:V1333"/>
    <mergeCell ref="W1332:W1333"/>
    <mergeCell ref="X1332:X1333"/>
    <mergeCell ref="Y1332:Y1333"/>
    <mergeCell ref="Z1332:Z1333"/>
    <mergeCell ref="AA1332:AA1333"/>
    <mergeCell ref="AB1332:AB1333"/>
    <mergeCell ref="AC1332:AC1333"/>
    <mergeCell ref="AD1332:AD1333"/>
    <mergeCell ref="AE1332:AE1333"/>
    <mergeCell ref="B1334:B1335"/>
    <mergeCell ref="C1334:C1335"/>
    <mergeCell ref="F1334:F1335"/>
    <mergeCell ref="Q1334:Q1335"/>
    <mergeCell ref="R1334:R1335"/>
    <mergeCell ref="S1334:S1335"/>
    <mergeCell ref="T1334:T1335"/>
    <mergeCell ref="U1334:U1335"/>
    <mergeCell ref="V1334:V1335"/>
    <mergeCell ref="W1334:W1335"/>
    <mergeCell ref="X1334:X1335"/>
    <mergeCell ref="Y1334:Y1335"/>
    <mergeCell ref="Z1334:Z1335"/>
    <mergeCell ref="AA1334:AA1335"/>
    <mergeCell ref="AD1334:AD1335"/>
    <mergeCell ref="AE1334:AE1335"/>
    <mergeCell ref="AB1334:AB1335"/>
    <mergeCell ref="AC1334:AC1335"/>
    <mergeCell ref="B1336:B1337"/>
    <mergeCell ref="C1336:C1337"/>
    <mergeCell ref="F1336:F1337"/>
    <mergeCell ref="Q1336:Q1337"/>
    <mergeCell ref="R1336:R1337"/>
    <mergeCell ref="S1336:S1337"/>
    <mergeCell ref="T1336:T1337"/>
    <mergeCell ref="U1336:U1337"/>
    <mergeCell ref="V1336:V1337"/>
    <mergeCell ref="W1336:W1337"/>
    <mergeCell ref="X1336:X1337"/>
    <mergeCell ref="Y1336:Y1337"/>
    <mergeCell ref="Z1336:Z1337"/>
    <mergeCell ref="AA1336:AA1337"/>
    <mergeCell ref="AD1336:AD1337"/>
    <mergeCell ref="AE1336:AE1337"/>
    <mergeCell ref="AB1336:AB1337"/>
    <mergeCell ref="AC1336:AC1337"/>
    <mergeCell ref="B1338:B1339"/>
    <mergeCell ref="C1338:C1339"/>
    <mergeCell ref="F1338:F1339"/>
    <mergeCell ref="Q1338:Q1339"/>
    <mergeCell ref="R1338:R1339"/>
    <mergeCell ref="S1338:S1339"/>
    <mergeCell ref="T1338:T1339"/>
    <mergeCell ref="U1338:U1339"/>
    <mergeCell ref="V1338:V1339"/>
    <mergeCell ref="W1338:W1339"/>
    <mergeCell ref="X1338:X1339"/>
    <mergeCell ref="Y1338:Y1339"/>
    <mergeCell ref="Z1338:Z1339"/>
    <mergeCell ref="AA1338:AA1339"/>
    <mergeCell ref="AD1338:AD1339"/>
    <mergeCell ref="AE1338:AE1339"/>
    <mergeCell ref="AB1338:AB1339"/>
    <mergeCell ref="AC1338:AC1339"/>
    <mergeCell ref="B1340:B1341"/>
    <mergeCell ref="C1340:C1341"/>
    <mergeCell ref="F1340:F1341"/>
    <mergeCell ref="Q1340:Q1341"/>
    <mergeCell ref="R1340:R1341"/>
    <mergeCell ref="S1340:S1341"/>
    <mergeCell ref="U1340:U1341"/>
    <mergeCell ref="V1340:V1341"/>
    <mergeCell ref="X1340:X1341"/>
    <mergeCell ref="Y1340:Y1341"/>
    <mergeCell ref="Z1340:Z1341"/>
    <mergeCell ref="AA1340:AA1341"/>
    <mergeCell ref="AD1340:AD1341"/>
    <mergeCell ref="AE1340:AE1341"/>
    <mergeCell ref="T1340:T1341"/>
    <mergeCell ref="W1340:W1341"/>
    <mergeCell ref="AB1340:AB1341"/>
    <mergeCell ref="AC1340:AC1341"/>
    <mergeCell ref="B1342:D1342"/>
    <mergeCell ref="B1343:B1344"/>
    <mergeCell ref="C1343:C1344"/>
    <mergeCell ref="F1343:F1344"/>
    <mergeCell ref="Q1343:Q1344"/>
    <mergeCell ref="R1343:R1344"/>
    <mergeCell ref="S1343:S1344"/>
    <mergeCell ref="T1343:T1344"/>
    <mergeCell ref="U1343:U1344"/>
    <mergeCell ref="V1343:V1344"/>
    <mergeCell ref="W1343:W1344"/>
    <mergeCell ref="X1343:X1344"/>
    <mergeCell ref="Y1343:Y1344"/>
    <mergeCell ref="Z1343:Z1344"/>
    <mergeCell ref="AA1343:AA1344"/>
    <mergeCell ref="AB1343:AB1344"/>
    <mergeCell ref="AC1343:AC1344"/>
    <mergeCell ref="AD1343:AD1344"/>
    <mergeCell ref="AE1343:AE1344"/>
    <mergeCell ref="B1345:B1346"/>
    <mergeCell ref="F1345:F1346"/>
    <mergeCell ref="Q1345:Q1346"/>
    <mergeCell ref="R1345:R1346"/>
    <mergeCell ref="S1345:S1346"/>
    <mergeCell ref="T1345:T1346"/>
    <mergeCell ref="U1345:U1346"/>
    <mergeCell ref="V1345:V1346"/>
    <mergeCell ref="W1345:W1346"/>
    <mergeCell ref="X1345:X1346"/>
    <mergeCell ref="Y1345:Y1346"/>
    <mergeCell ref="Z1345:Z1346"/>
    <mergeCell ref="AA1345:AA1346"/>
    <mergeCell ref="AD1345:AD1346"/>
    <mergeCell ref="AE1345:AE1346"/>
    <mergeCell ref="AB1345:AB1346"/>
    <mergeCell ref="AC1345:AC1346"/>
    <mergeCell ref="B1347:B1348"/>
    <mergeCell ref="F1347:F1348"/>
    <mergeCell ref="Q1347:Q1348"/>
    <mergeCell ref="R1347:R1348"/>
    <mergeCell ref="S1347:S1348"/>
    <mergeCell ref="T1347:T1348"/>
    <mergeCell ref="U1347:U1348"/>
    <mergeCell ref="V1347:V1348"/>
    <mergeCell ref="W1347:W1348"/>
    <mergeCell ref="X1347:X1348"/>
    <mergeCell ref="Y1347:Y1348"/>
    <mergeCell ref="Z1347:Z1348"/>
    <mergeCell ref="AA1347:AA1348"/>
    <mergeCell ref="AD1347:AD1348"/>
    <mergeCell ref="AE1347:AE1348"/>
    <mergeCell ref="AB1347:AB1348"/>
    <mergeCell ref="AC1347:AC1348"/>
    <mergeCell ref="B1349:B1350"/>
    <mergeCell ref="F1349:F1350"/>
    <mergeCell ref="Q1349:Q1350"/>
    <mergeCell ref="R1349:R1350"/>
    <mergeCell ref="S1349:S1350"/>
    <mergeCell ref="T1349:T1350"/>
    <mergeCell ref="U1349:U1350"/>
    <mergeCell ref="V1349:V1350"/>
    <mergeCell ref="W1349:W1350"/>
    <mergeCell ref="X1349:X1350"/>
    <mergeCell ref="Y1349:Y1350"/>
    <mergeCell ref="Z1349:Z1350"/>
    <mergeCell ref="AA1349:AA1350"/>
    <mergeCell ref="AD1349:AD1350"/>
    <mergeCell ref="AE1349:AE1350"/>
    <mergeCell ref="AB1349:AB1350"/>
    <mergeCell ref="AC1349:AC1350"/>
    <mergeCell ref="B1351:B1352"/>
    <mergeCell ref="F1351:F1352"/>
    <mergeCell ref="Q1351:Q1352"/>
    <mergeCell ref="R1351:R1352"/>
    <mergeCell ref="S1351:S1352"/>
    <mergeCell ref="T1351:T1352"/>
    <mergeCell ref="U1351:U1352"/>
    <mergeCell ref="V1351:V1352"/>
    <mergeCell ref="W1351:W1352"/>
    <mergeCell ref="X1351:X1352"/>
    <mergeCell ref="Y1351:Y1352"/>
    <mergeCell ref="Z1351:Z1352"/>
    <mergeCell ref="AA1351:AA1352"/>
    <mergeCell ref="AB1351:AB1352"/>
    <mergeCell ref="AC1351:AC1352"/>
    <mergeCell ref="AD1351:AD1352"/>
    <mergeCell ref="AE1351:AE1352"/>
    <mergeCell ref="B1353:D1353"/>
    <mergeCell ref="B1354:B1355"/>
    <mergeCell ref="C1354:C1355"/>
    <mergeCell ref="F1354:F1355"/>
    <mergeCell ref="Q1354:Q1355"/>
    <mergeCell ref="R1354:R1355"/>
    <mergeCell ref="S1354:S1355"/>
    <mergeCell ref="T1354:T1355"/>
    <mergeCell ref="U1354:U1355"/>
    <mergeCell ref="V1354:V1355"/>
    <mergeCell ref="W1354:W1355"/>
    <mergeCell ref="X1354:X1355"/>
    <mergeCell ref="Y1354:Y1355"/>
    <mergeCell ref="Z1354:Z1355"/>
    <mergeCell ref="AA1354:AA1355"/>
    <mergeCell ref="AB1354:AB1355"/>
    <mergeCell ref="AC1354:AC1355"/>
    <mergeCell ref="AD1354:AD1355"/>
    <mergeCell ref="AE1354:AE1355"/>
    <mergeCell ref="B1356:B1357"/>
    <mergeCell ref="F1356:F1357"/>
    <mergeCell ref="Q1356:Q1357"/>
    <mergeCell ref="R1356:R1357"/>
    <mergeCell ref="S1356:S1357"/>
    <mergeCell ref="T1356:T1357"/>
    <mergeCell ref="U1356:U1357"/>
    <mergeCell ref="V1356:V1357"/>
    <mergeCell ref="W1356:W1357"/>
    <mergeCell ref="X1356:X1357"/>
    <mergeCell ref="Y1356:Y1357"/>
    <mergeCell ref="Z1356:Z1357"/>
    <mergeCell ref="AA1356:AA1357"/>
    <mergeCell ref="AB1356:AB1357"/>
    <mergeCell ref="AC1356:AC1357"/>
    <mergeCell ref="AD1356:AD1357"/>
    <mergeCell ref="AE1356:AE1357"/>
    <mergeCell ref="B1358:B1359"/>
    <mergeCell ref="F1358:F1359"/>
    <mergeCell ref="Q1358:Q1359"/>
    <mergeCell ref="R1358:R1359"/>
    <mergeCell ref="S1358:S1359"/>
    <mergeCell ref="T1358:T1359"/>
    <mergeCell ref="U1358:U1359"/>
    <mergeCell ref="V1358:V1359"/>
    <mergeCell ref="W1358:W1359"/>
    <mergeCell ref="X1358:X1359"/>
    <mergeCell ref="Y1358:Y1359"/>
    <mergeCell ref="Z1358:Z1359"/>
    <mergeCell ref="AA1358:AA1359"/>
    <mergeCell ref="AB1358:AB1359"/>
    <mergeCell ref="AC1358:AC1359"/>
    <mergeCell ref="AD1358:AD1359"/>
    <mergeCell ref="AE1358:AE1359"/>
    <mergeCell ref="B1360:B1361"/>
    <mergeCell ref="F1360:F1361"/>
    <mergeCell ref="Q1360:Q1361"/>
    <mergeCell ref="R1360:R1361"/>
    <mergeCell ref="S1360:S1361"/>
    <mergeCell ref="T1360:T1361"/>
    <mergeCell ref="U1360:U1361"/>
    <mergeCell ref="V1360:V1361"/>
    <mergeCell ref="W1360:W1361"/>
    <mergeCell ref="X1360:X1361"/>
    <mergeCell ref="Y1360:Y1361"/>
    <mergeCell ref="Z1360:Z1361"/>
    <mergeCell ref="AA1360:AA1361"/>
    <mergeCell ref="AB1360:AB1361"/>
    <mergeCell ref="AC1360:AC1361"/>
    <mergeCell ref="AD1360:AD1361"/>
    <mergeCell ref="AE1360:AE1361"/>
    <mergeCell ref="B1362:B1363"/>
    <mergeCell ref="F1362:F1363"/>
    <mergeCell ref="Q1362:Q1363"/>
    <mergeCell ref="R1362:R1363"/>
    <mergeCell ref="S1362:S1363"/>
    <mergeCell ref="T1362:T1363"/>
    <mergeCell ref="U1362:U1363"/>
    <mergeCell ref="V1362:V1363"/>
    <mergeCell ref="W1362:W1363"/>
    <mergeCell ref="X1362:X1363"/>
    <mergeCell ref="Y1362:Y1363"/>
    <mergeCell ref="Z1362:Z1363"/>
    <mergeCell ref="AA1362:AA1363"/>
    <mergeCell ref="AB1362:AB1363"/>
    <mergeCell ref="AC1362:AC1363"/>
    <mergeCell ref="AD1362:AD1363"/>
    <mergeCell ref="AE1362:AE1363"/>
    <mergeCell ref="B1364:D1364"/>
    <mergeCell ref="B1365:B1366"/>
    <mergeCell ref="C1365:C1366"/>
    <mergeCell ref="F1365:F1366"/>
    <mergeCell ref="Q1365:Q1366"/>
    <mergeCell ref="R1365:R1366"/>
    <mergeCell ref="S1365:S1366"/>
    <mergeCell ref="T1365:T1366"/>
    <mergeCell ref="U1365:U1366"/>
    <mergeCell ref="V1365:V1366"/>
    <mergeCell ref="W1365:W1366"/>
    <mergeCell ref="X1365:X1366"/>
    <mergeCell ref="Y1365:Y1366"/>
    <mergeCell ref="Z1365:Z1366"/>
    <mergeCell ref="AA1365:AA1366"/>
    <mergeCell ref="AB1365:AB1366"/>
    <mergeCell ref="AC1365:AC1366"/>
    <mergeCell ref="AD1365:AD1366"/>
    <mergeCell ref="AE1365:AE1366"/>
    <mergeCell ref="B1367:B1368"/>
    <mergeCell ref="F1367:F1368"/>
    <mergeCell ref="Q1367:Q1368"/>
    <mergeCell ref="R1367:R1368"/>
    <mergeCell ref="S1367:S1368"/>
    <mergeCell ref="T1367:T1368"/>
    <mergeCell ref="U1367:U1368"/>
    <mergeCell ref="V1367:V1368"/>
    <mergeCell ref="W1367:W1368"/>
    <mergeCell ref="X1367:X1368"/>
    <mergeCell ref="Y1367:Y1368"/>
    <mergeCell ref="Z1367:Z1368"/>
    <mergeCell ref="AA1367:AA1368"/>
    <mergeCell ref="AB1367:AB1368"/>
    <mergeCell ref="AC1367:AC1368"/>
    <mergeCell ref="AD1367:AD1368"/>
    <mergeCell ref="AE1367:AE1368"/>
    <mergeCell ref="B1369:B1370"/>
    <mergeCell ref="F1369:F1370"/>
    <mergeCell ref="Q1369:Q1370"/>
    <mergeCell ref="R1369:R1370"/>
    <mergeCell ref="S1369:S1370"/>
    <mergeCell ref="T1369:T1370"/>
    <mergeCell ref="U1369:U1370"/>
    <mergeCell ref="V1369:V1370"/>
    <mergeCell ref="W1369:W1370"/>
    <mergeCell ref="X1369:X1370"/>
    <mergeCell ref="Y1369:Y1370"/>
    <mergeCell ref="Z1369:Z1370"/>
    <mergeCell ref="AA1369:AA1370"/>
    <mergeCell ref="AB1369:AB1370"/>
    <mergeCell ref="AC1369:AC1370"/>
    <mergeCell ref="AD1369:AD1370"/>
    <mergeCell ref="AE1369:AE1370"/>
    <mergeCell ref="B1371:B1372"/>
    <mergeCell ref="F1371:F1372"/>
    <mergeCell ref="Q1371:Q1372"/>
    <mergeCell ref="R1371:R1372"/>
    <mergeCell ref="S1371:S1372"/>
    <mergeCell ref="T1371:T1372"/>
    <mergeCell ref="U1371:U1372"/>
    <mergeCell ref="V1371:V1372"/>
    <mergeCell ref="W1371:W1372"/>
    <mergeCell ref="X1371:X1372"/>
    <mergeCell ref="Y1371:Y1372"/>
    <mergeCell ref="Z1371:Z1372"/>
    <mergeCell ref="AA1371:AA1372"/>
    <mergeCell ref="AB1371:AB1372"/>
    <mergeCell ref="AC1371:AC1372"/>
    <mergeCell ref="AD1371:AD1372"/>
    <mergeCell ref="AE1371:AE1372"/>
    <mergeCell ref="B1373:B1374"/>
    <mergeCell ref="F1373:F1374"/>
    <mergeCell ref="Q1373:Q1374"/>
    <mergeCell ref="R1373:R1374"/>
    <mergeCell ref="S1373:S1374"/>
    <mergeCell ref="T1373:T1374"/>
    <mergeCell ref="U1373:U1374"/>
    <mergeCell ref="V1373:V1374"/>
    <mergeCell ref="W1373:W1374"/>
    <mergeCell ref="X1373:X1374"/>
    <mergeCell ref="Y1373:Y1374"/>
    <mergeCell ref="Z1373:Z1374"/>
    <mergeCell ref="AA1373:AA1374"/>
    <mergeCell ref="AB1373:AB1374"/>
    <mergeCell ref="AC1373:AC1374"/>
    <mergeCell ref="AD1373:AD1374"/>
    <mergeCell ref="AE1373:AE1374"/>
    <mergeCell ref="B1375:D1375"/>
    <mergeCell ref="B1376:D1376"/>
    <mergeCell ref="C1345:C1346"/>
    <mergeCell ref="C1347:C1348"/>
    <mergeCell ref="C1349:C1350"/>
    <mergeCell ref="C1351:C1352"/>
    <mergeCell ref="C1356:C1357"/>
    <mergeCell ref="C1358:C1359"/>
    <mergeCell ref="C1360:C1361"/>
    <mergeCell ref="C1362:C1363"/>
    <mergeCell ref="C1367:C1368"/>
    <mergeCell ref="C1369:C1370"/>
    <mergeCell ref="C1371:C1372"/>
    <mergeCell ref="C1373:C1374"/>
    <mergeCell ref="A1378:A1422"/>
    <mergeCell ref="B1378:B1379"/>
    <mergeCell ref="C1378:C1379"/>
    <mergeCell ref="F1378:F1379"/>
    <mergeCell ref="Q1378:Q1379"/>
    <mergeCell ref="R1378:R1379"/>
    <mergeCell ref="S1378:S1379"/>
    <mergeCell ref="T1378:T1379"/>
    <mergeCell ref="U1378:U1379"/>
    <mergeCell ref="V1378:V1379"/>
    <mergeCell ref="W1378:W1379"/>
    <mergeCell ref="X1378:X1379"/>
    <mergeCell ref="Y1378:Y1379"/>
    <mergeCell ref="Z1378:Z1379"/>
    <mergeCell ref="AA1378:AA1379"/>
    <mergeCell ref="AB1378:AB1379"/>
    <mergeCell ref="AC1378:AC1379"/>
    <mergeCell ref="AD1378:AD1379"/>
    <mergeCell ref="AE1378:AE1379"/>
    <mergeCell ref="B1380:B1381"/>
    <mergeCell ref="C1380:C1381"/>
    <mergeCell ref="F1380:F1381"/>
    <mergeCell ref="Q1380:Q1381"/>
    <mergeCell ref="R1380:R1381"/>
    <mergeCell ref="S1380:S1381"/>
    <mergeCell ref="T1380:T1381"/>
    <mergeCell ref="U1380:U1381"/>
    <mergeCell ref="V1380:V1381"/>
    <mergeCell ref="X1380:X1381"/>
    <mergeCell ref="Y1380:Y1381"/>
    <mergeCell ref="Z1380:Z1381"/>
    <mergeCell ref="AA1380:AA1381"/>
    <mergeCell ref="AD1380:AD1381"/>
    <mergeCell ref="AE1380:AE1381"/>
    <mergeCell ref="AB1380:AB1381"/>
    <mergeCell ref="AC1380:AC1381"/>
    <mergeCell ref="B1382:B1383"/>
    <mergeCell ref="C1382:C1383"/>
    <mergeCell ref="F1382:F1383"/>
    <mergeCell ref="Q1382:Q1383"/>
    <mergeCell ref="R1382:R1383"/>
    <mergeCell ref="S1382:S1383"/>
    <mergeCell ref="T1382:T1383"/>
    <mergeCell ref="U1382:U1383"/>
    <mergeCell ref="V1382:V1383"/>
    <mergeCell ref="W1382:W1383"/>
    <mergeCell ref="X1382:X1383"/>
    <mergeCell ref="Y1382:Y1383"/>
    <mergeCell ref="Z1382:Z1383"/>
    <mergeCell ref="AA1382:AA1383"/>
    <mergeCell ref="AD1382:AD1383"/>
    <mergeCell ref="AE1382:AE1383"/>
    <mergeCell ref="AB1382:AB1383"/>
    <mergeCell ref="AC1382:AC1383"/>
    <mergeCell ref="B1384:B1385"/>
    <mergeCell ref="C1384:C1385"/>
    <mergeCell ref="F1384:F1385"/>
    <mergeCell ref="Q1384:Q1385"/>
    <mergeCell ref="R1384:R1385"/>
    <mergeCell ref="S1384:S1385"/>
    <mergeCell ref="T1384:T1385"/>
    <mergeCell ref="U1384:U1385"/>
    <mergeCell ref="V1384:V1385"/>
    <mergeCell ref="W1384:W1385"/>
    <mergeCell ref="X1384:X1385"/>
    <mergeCell ref="Y1384:Y1385"/>
    <mergeCell ref="Z1384:Z1385"/>
    <mergeCell ref="AA1384:AA1385"/>
    <mergeCell ref="AD1384:AD1385"/>
    <mergeCell ref="AE1384:AE1385"/>
    <mergeCell ref="AB1384:AB1385"/>
    <mergeCell ref="AC1384:AC1385"/>
    <mergeCell ref="B1386:B1387"/>
    <mergeCell ref="C1386:C1387"/>
    <mergeCell ref="F1386:F1387"/>
    <mergeCell ref="Q1386:Q1387"/>
    <mergeCell ref="R1386:R1387"/>
    <mergeCell ref="S1386:S1387"/>
    <mergeCell ref="U1386:U1387"/>
    <mergeCell ref="V1386:V1387"/>
    <mergeCell ref="X1386:X1387"/>
    <mergeCell ref="Y1386:Y1387"/>
    <mergeCell ref="Z1386:Z1387"/>
    <mergeCell ref="AA1386:AA1387"/>
    <mergeCell ref="AD1386:AD1387"/>
    <mergeCell ref="AE1386:AE1387"/>
    <mergeCell ref="T1386:T1387"/>
    <mergeCell ref="W1386:W1387"/>
    <mergeCell ref="AB1386:AB1387"/>
    <mergeCell ref="AC1386:AC1387"/>
    <mergeCell ref="B1388:D1388"/>
    <mergeCell ref="B1389:B1390"/>
    <mergeCell ref="C1389:C1390"/>
    <mergeCell ref="F1389:F1390"/>
    <mergeCell ref="Q1389:Q1390"/>
    <mergeCell ref="R1389:R1390"/>
    <mergeCell ref="S1389:S1390"/>
    <mergeCell ref="T1389:T1390"/>
    <mergeCell ref="U1389:U1390"/>
    <mergeCell ref="V1389:V1390"/>
    <mergeCell ref="W1389:W1390"/>
    <mergeCell ref="X1389:X1390"/>
    <mergeCell ref="Y1389:Y1390"/>
    <mergeCell ref="Z1389:Z1390"/>
    <mergeCell ref="AA1389:AA1390"/>
    <mergeCell ref="AB1389:AB1390"/>
    <mergeCell ref="AC1389:AC1390"/>
    <mergeCell ref="AD1389:AD1390"/>
    <mergeCell ref="AE1389:AE1390"/>
    <mergeCell ref="B1391:B1392"/>
    <mergeCell ref="F1391:F1392"/>
    <mergeCell ref="Q1391:Q1392"/>
    <mergeCell ref="R1391:R1392"/>
    <mergeCell ref="S1391:S1392"/>
    <mergeCell ref="T1391:T1392"/>
    <mergeCell ref="U1391:U1392"/>
    <mergeCell ref="V1391:V1392"/>
    <mergeCell ref="W1391:W1392"/>
    <mergeCell ref="X1391:X1392"/>
    <mergeCell ref="Y1391:Y1392"/>
    <mergeCell ref="Z1391:Z1392"/>
    <mergeCell ref="AA1391:AA1392"/>
    <mergeCell ref="AD1391:AD1392"/>
    <mergeCell ref="AE1391:AE1392"/>
    <mergeCell ref="AB1391:AB1392"/>
    <mergeCell ref="AC1391:AC1392"/>
    <mergeCell ref="B1393:B1394"/>
    <mergeCell ref="F1393:F1394"/>
    <mergeCell ref="Q1393:Q1394"/>
    <mergeCell ref="R1393:R1394"/>
    <mergeCell ref="S1393:S1394"/>
    <mergeCell ref="T1393:T1394"/>
    <mergeCell ref="U1393:U1394"/>
    <mergeCell ref="V1393:V1394"/>
    <mergeCell ref="W1393:W1394"/>
    <mergeCell ref="X1393:X1394"/>
    <mergeCell ref="Y1393:Y1394"/>
    <mergeCell ref="Z1393:Z1394"/>
    <mergeCell ref="AA1393:AA1394"/>
    <mergeCell ref="AD1393:AD1394"/>
    <mergeCell ref="AE1393:AE1394"/>
    <mergeCell ref="AB1393:AB1394"/>
    <mergeCell ref="AC1393:AC1394"/>
    <mergeCell ref="B1395:B1396"/>
    <mergeCell ref="F1395:F1396"/>
    <mergeCell ref="Q1395:Q1396"/>
    <mergeCell ref="R1395:R1396"/>
    <mergeCell ref="S1395:S1396"/>
    <mergeCell ref="T1395:T1396"/>
    <mergeCell ref="U1395:U1396"/>
    <mergeCell ref="V1395:V1396"/>
    <mergeCell ref="W1395:W1396"/>
    <mergeCell ref="X1395:X1396"/>
    <mergeCell ref="Y1395:Y1396"/>
    <mergeCell ref="Z1395:Z1396"/>
    <mergeCell ref="AA1395:AA1396"/>
    <mergeCell ref="AD1395:AD1396"/>
    <mergeCell ref="AE1395:AE1396"/>
    <mergeCell ref="AB1395:AB1396"/>
    <mergeCell ref="AC1395:AC1396"/>
    <mergeCell ref="B1397:B1398"/>
    <mergeCell ref="F1397:F1398"/>
    <mergeCell ref="Q1397:Q1398"/>
    <mergeCell ref="R1397:R1398"/>
    <mergeCell ref="S1397:S1398"/>
    <mergeCell ref="T1397:T1398"/>
    <mergeCell ref="U1397:U1398"/>
    <mergeCell ref="V1397:V1398"/>
    <mergeCell ref="W1397:W1398"/>
    <mergeCell ref="X1397:X1398"/>
    <mergeCell ref="Y1397:Y1398"/>
    <mergeCell ref="Z1397:Z1398"/>
    <mergeCell ref="AA1397:AA1398"/>
    <mergeCell ref="AB1397:AB1398"/>
    <mergeCell ref="AC1397:AC1398"/>
    <mergeCell ref="AD1397:AD1398"/>
    <mergeCell ref="AE1397:AE1398"/>
    <mergeCell ref="B1399:D1399"/>
    <mergeCell ref="B1400:B1401"/>
    <mergeCell ref="C1400:C1401"/>
    <mergeCell ref="F1400:F1401"/>
    <mergeCell ref="Q1400:Q1401"/>
    <mergeCell ref="R1400:R1401"/>
    <mergeCell ref="S1400:S1401"/>
    <mergeCell ref="T1400:T1401"/>
    <mergeCell ref="V1400:V1401"/>
    <mergeCell ref="W1400:W1401"/>
    <mergeCell ref="X1400:X1401"/>
    <mergeCell ref="Y1400:Y1401"/>
    <mergeCell ref="Z1400:Z1401"/>
    <mergeCell ref="AA1400:AA1401"/>
    <mergeCell ref="AB1400:AB1401"/>
    <mergeCell ref="AC1400:AC1401"/>
    <mergeCell ref="AD1400:AD1401"/>
    <mergeCell ref="AE1400:AE1401"/>
    <mergeCell ref="B1402:B1403"/>
    <mergeCell ref="F1402:F1403"/>
    <mergeCell ref="Q1402:Q1403"/>
    <mergeCell ref="R1402:R1403"/>
    <mergeCell ref="S1402:S1403"/>
    <mergeCell ref="T1402:T1403"/>
    <mergeCell ref="U1402:U1403"/>
    <mergeCell ref="V1402:V1403"/>
    <mergeCell ref="W1402:W1403"/>
    <mergeCell ref="X1402:X1403"/>
    <mergeCell ref="Y1402:Y1403"/>
    <mergeCell ref="Z1402:Z1403"/>
    <mergeCell ref="AA1402:AA1403"/>
    <mergeCell ref="AB1402:AB1403"/>
    <mergeCell ref="AC1402:AC1403"/>
    <mergeCell ref="AD1402:AD1403"/>
    <mergeCell ref="AE1402:AE1403"/>
    <mergeCell ref="B1404:B1405"/>
    <mergeCell ref="F1404:F1405"/>
    <mergeCell ref="Q1404:Q1405"/>
    <mergeCell ref="R1404:R1405"/>
    <mergeCell ref="S1404:S1405"/>
    <mergeCell ref="T1404:T1405"/>
    <mergeCell ref="U1404:U1405"/>
    <mergeCell ref="V1404:V1405"/>
    <mergeCell ref="W1404:W1405"/>
    <mergeCell ref="X1404:X1405"/>
    <mergeCell ref="Y1404:Y1405"/>
    <mergeCell ref="Z1404:Z1405"/>
    <mergeCell ref="AA1404:AA1405"/>
    <mergeCell ref="AB1404:AB1405"/>
    <mergeCell ref="AC1404:AC1405"/>
    <mergeCell ref="AD1404:AD1405"/>
    <mergeCell ref="AE1404:AE1405"/>
    <mergeCell ref="B1406:B1407"/>
    <mergeCell ref="F1406:F1407"/>
    <mergeCell ref="Q1406:Q1407"/>
    <mergeCell ref="R1406:R1407"/>
    <mergeCell ref="S1406:S1407"/>
    <mergeCell ref="T1406:T1407"/>
    <mergeCell ref="U1406:U1407"/>
    <mergeCell ref="V1406:V1407"/>
    <mergeCell ref="W1406:W1407"/>
    <mergeCell ref="X1406:X1407"/>
    <mergeCell ref="Y1406:Y1407"/>
    <mergeCell ref="Z1406:Z1407"/>
    <mergeCell ref="AA1406:AA1407"/>
    <mergeCell ref="AB1406:AB1407"/>
    <mergeCell ref="AC1406:AC1407"/>
    <mergeCell ref="AD1406:AD1407"/>
    <mergeCell ref="AE1406:AE1407"/>
    <mergeCell ref="B1408:B1409"/>
    <mergeCell ref="F1408:F1409"/>
    <mergeCell ref="Q1408:Q1409"/>
    <mergeCell ref="R1408:R1409"/>
    <mergeCell ref="S1408:S1409"/>
    <mergeCell ref="T1408:T1409"/>
    <mergeCell ref="U1408:U1409"/>
    <mergeCell ref="V1408:V1409"/>
    <mergeCell ref="W1408:W1409"/>
    <mergeCell ref="X1408:X1409"/>
    <mergeCell ref="Y1408:Y1409"/>
    <mergeCell ref="Z1408:Z1409"/>
    <mergeCell ref="AA1408:AA1409"/>
    <mergeCell ref="AB1408:AB1409"/>
    <mergeCell ref="AC1408:AC1409"/>
    <mergeCell ref="AD1408:AD1409"/>
    <mergeCell ref="AE1408:AE1409"/>
    <mergeCell ref="B1410:D1410"/>
    <mergeCell ref="B1411:B1412"/>
    <mergeCell ref="C1411:C1412"/>
    <mergeCell ref="F1411:F1412"/>
    <mergeCell ref="Q1411:Q1412"/>
    <mergeCell ref="R1411:R1412"/>
    <mergeCell ref="S1411:S1412"/>
    <mergeCell ref="T1411:T1412"/>
    <mergeCell ref="U1411:U1412"/>
    <mergeCell ref="V1411:V1412"/>
    <mergeCell ref="W1411:W1412"/>
    <mergeCell ref="X1411:X1412"/>
    <mergeCell ref="Y1411:Y1412"/>
    <mergeCell ref="Z1411:Z1412"/>
    <mergeCell ref="AA1411:AA1412"/>
    <mergeCell ref="AB1411:AB1412"/>
    <mergeCell ref="AC1411:AC1412"/>
    <mergeCell ref="AD1411:AD1412"/>
    <mergeCell ref="AE1411:AE1412"/>
    <mergeCell ref="B1413:B1414"/>
    <mergeCell ref="F1413:F1414"/>
    <mergeCell ref="Q1413:Q1414"/>
    <mergeCell ref="R1413:R1414"/>
    <mergeCell ref="S1413:S1414"/>
    <mergeCell ref="T1413:T1414"/>
    <mergeCell ref="U1413:U1414"/>
    <mergeCell ref="V1413:V1414"/>
    <mergeCell ref="W1413:W1414"/>
    <mergeCell ref="X1413:X1414"/>
    <mergeCell ref="Y1413:Y1414"/>
    <mergeCell ref="Z1413:Z1414"/>
    <mergeCell ref="AA1413:AA1414"/>
    <mergeCell ref="AB1413:AB1414"/>
    <mergeCell ref="AC1413:AC1414"/>
    <mergeCell ref="AD1413:AD1414"/>
    <mergeCell ref="AE1413:AE1414"/>
    <mergeCell ref="B1415:B1416"/>
    <mergeCell ref="F1415:F1416"/>
    <mergeCell ref="Q1415:Q1416"/>
    <mergeCell ref="R1415:R1416"/>
    <mergeCell ref="S1415:S1416"/>
    <mergeCell ref="T1415:T1416"/>
    <mergeCell ref="U1415:U1416"/>
    <mergeCell ref="V1415:V1416"/>
    <mergeCell ref="W1415:W1416"/>
    <mergeCell ref="X1415:X1416"/>
    <mergeCell ref="Y1415:Y1416"/>
    <mergeCell ref="Z1415:Z1416"/>
    <mergeCell ref="AA1415:AA1416"/>
    <mergeCell ref="AB1415:AB1416"/>
    <mergeCell ref="AC1415:AC1416"/>
    <mergeCell ref="AD1415:AD1416"/>
    <mergeCell ref="AE1415:AE1416"/>
    <mergeCell ref="B1417:B1418"/>
    <mergeCell ref="F1417:F1418"/>
    <mergeCell ref="Q1417:Q1418"/>
    <mergeCell ref="R1417:R1418"/>
    <mergeCell ref="S1417:S1418"/>
    <mergeCell ref="T1417:T1418"/>
    <mergeCell ref="U1417:U1418"/>
    <mergeCell ref="V1417:V1418"/>
    <mergeCell ref="W1417:W1418"/>
    <mergeCell ref="X1417:X1418"/>
    <mergeCell ref="Y1417:Y1418"/>
    <mergeCell ref="Z1417:Z1418"/>
    <mergeCell ref="AA1417:AA1418"/>
    <mergeCell ref="AB1417:AB1418"/>
    <mergeCell ref="AC1417:AC1418"/>
    <mergeCell ref="AD1417:AD1418"/>
    <mergeCell ref="AE1417:AE1418"/>
    <mergeCell ref="B1419:B1420"/>
    <mergeCell ref="F1419:F1420"/>
    <mergeCell ref="Q1419:Q1420"/>
    <mergeCell ref="R1419:R1420"/>
    <mergeCell ref="S1419:S1420"/>
    <mergeCell ref="T1419:T1420"/>
    <mergeCell ref="U1419:U1420"/>
    <mergeCell ref="V1419:V1420"/>
    <mergeCell ref="W1419:W1420"/>
    <mergeCell ref="X1419:X1420"/>
    <mergeCell ref="Y1419:Y1420"/>
    <mergeCell ref="Z1419:Z1420"/>
    <mergeCell ref="AA1419:AA1420"/>
    <mergeCell ref="AB1419:AB1420"/>
    <mergeCell ref="AC1419:AC1420"/>
    <mergeCell ref="AD1419:AD1420"/>
    <mergeCell ref="AE1419:AE1420"/>
    <mergeCell ref="B1421:D1421"/>
    <mergeCell ref="B1422:D1422"/>
    <mergeCell ref="C1391:C1392"/>
    <mergeCell ref="C1393:C1394"/>
    <mergeCell ref="C1395:C1396"/>
    <mergeCell ref="C1397:C1398"/>
    <mergeCell ref="C1402:C1403"/>
    <mergeCell ref="C1404:C1405"/>
    <mergeCell ref="C1406:C1407"/>
    <mergeCell ref="C1408:C1409"/>
    <mergeCell ref="C1413:C1414"/>
    <mergeCell ref="C1415:C1416"/>
    <mergeCell ref="C1417:C1418"/>
    <mergeCell ref="C1419:C1420"/>
    <mergeCell ref="W1380:W1381"/>
    <mergeCell ref="U1400:U140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1" min="1" style="0" width="13.690140845070422"/>
    <col collapsed="false" customWidth="true" hidden="false" max="3" min="3" style="0" width="12.901408450704226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16" min="16" style="0" width="11.211267605633802"/>
    <col collapsed="false" customWidth="true" hidden="false" max="2" min="2" style="0" width="16.54460093896714"/>
    <col collapsed="false" customWidth="true" hidden="false" max="6" min="6" style="0" width="11.211267605633802"/>
  </cols>
  <sheetData>
    <row customHeight="true" ht="22.46095260398934" r="1">
      <c r="A1" s="447" t="s">
        <v>442</v>
      </c>
      <c r="B1" s="448" t="s">
        <v>443</v>
      </c>
      <c r="C1" s="448" t="s">
        <v>444</v>
      </c>
      <c r="D1" s="448" t="s">
        <v>445</v>
      </c>
      <c r="E1" s="449" t="s">
        <v>446</v>
      </c>
      <c r="F1" s="450" t="s">
        <v>447</v>
      </c>
      <c r="G1" s="450" t="s">
        <v>448</v>
      </c>
      <c r="H1" s="450" t="s">
        <v>449</v>
      </c>
      <c r="I1" s="451" t="s">
        <v>450</v>
      </c>
      <c r="J1" s="452" t="s">
        <v>451</v>
      </c>
      <c r="K1" s="450" t="s">
        <v>452</v>
      </c>
      <c r="L1" s="452" t="s">
        <v>453</v>
      </c>
      <c r="M1" s="453" t="s">
        <v>454</v>
      </c>
      <c r="N1" s="454" t="s">
        <v>455</v>
      </c>
      <c r="O1" s="450" t="s">
        <v>456</v>
      </c>
      <c r="P1" s="454" t="s">
        <v>457</v>
      </c>
      <c r="Q1" s="451" t="s">
        <v>458</v>
      </c>
      <c r="R1" s="455" t="s">
        <v>459</v>
      </c>
      <c r="S1" s="456" t="s">
        <v>460</v>
      </c>
      <c r="T1" s="455" t="s">
        <v>461</v>
      </c>
      <c r="U1" s="457" t="s">
        <v>462</v>
      </c>
      <c r="V1" s="458" t="s">
        <v>463</v>
      </c>
      <c r="W1" s="458" t="s">
        <v>464</v>
      </c>
      <c r="X1" s="458" t="s">
        <v>465</v>
      </c>
      <c r="Y1" s="456" t="s">
        <v>466</v>
      </c>
      <c r="Z1" s="458" t="s">
        <v>467</v>
      </c>
      <c r="AA1" s="458" t="s">
        <v>468</v>
      </c>
      <c r="AB1" s="458" t="s">
        <v>469</v>
      </c>
      <c r="AC1" s="455" t="s">
        <v>470</v>
      </c>
      <c r="AD1" s="456" t="s">
        <v>471</v>
      </c>
      <c r="AE1" s="458" t="s">
        <v>472</v>
      </c>
      <c r="AF1" s="458" t="s">
        <v>473</v>
      </c>
    </row>
    <row customHeight="true" ht="22.46095260398934" r="2">
      <c r="A2" s="459" t="s">
        <v>474</v>
      </c>
      <c r="B2" s="460" t="s">
        <v>475</v>
      </c>
      <c r="C2" s="461" t="s">
        <v>476</v>
      </c>
      <c r="D2" s="462" t="s">
        <v>477</v>
      </c>
      <c r="E2" s="463">
        <v>1239.94</v>
      </c>
      <c r="F2" s="464">
        <f>E2+E3</f>
      </c>
      <c r="G2" s="465">
        <v>9449</v>
      </c>
      <c r="H2" s="465">
        <v>302</v>
      </c>
      <c r="I2" s="466">
        <f t="shared" ref="I2:I20" si="456">H2/G2</f>
      </c>
      <c r="J2" s="467">
        <f t="shared" ref="J2:J20" si="514">(E2/G2)*1000</f>
      </c>
      <c r="K2" s="465">
        <v>14</v>
      </c>
      <c r="L2" s="467">
        <f t="shared" ref="L2:L20" si="572">E2/K2</f>
      </c>
      <c r="M2" s="465">
        <v>1</v>
      </c>
      <c r="N2" s="468">
        <f t="shared" ref="N2:N20" si="604">E2/M2</f>
      </c>
      <c r="O2" s="465">
        <v>1</v>
      </c>
      <c r="P2" s="468">
        <f t="shared" ref="P2:P20" si="633">E2/O2</f>
      </c>
      <c r="Q2" s="469">
        <f>(M2+M3)/(O2+O3)</f>
      </c>
      <c r="R2" s="465">
        <v>5</v>
      </c>
      <c r="S2" s="469">
        <f>(O2+O3)/(K2+K3)</f>
      </c>
      <c r="T2" s="465">
        <v>2</v>
      </c>
      <c r="U2" s="470">
        <f>F2/T2</f>
      </c>
      <c r="V2" s="471">
        <f>(F2+4*500)/T2</f>
      </c>
      <c r="W2" s="465">
        <v>2278.8</v>
      </c>
      <c r="X2" s="471">
        <f>W2/T2</f>
      </c>
      <c r="Y2" s="469">
        <f>T2/R2</f>
      </c>
      <c r="Z2" s="471">
        <f>W2/F2</f>
      </c>
      <c r="AA2" s="471">
        <f>W2/(F2+500)</f>
      </c>
      <c r="AB2" s="465">
        <v>0</v>
      </c>
      <c r="AC2" s="465">
        <v>0</v>
      </c>
      <c r="AD2" s="469">
        <f>AB2/T2</f>
      </c>
      <c r="AE2" s="471">
        <f>(W2-AC2)/(F2+500)</f>
      </c>
      <c r="AF2" s="472" t="s">
        <v>478</v>
      </c>
    </row>
    <row customHeight="true" ht="22.46095260398934" r="3">
      <c r="A3" s="459"/>
      <c r="B3" s="460"/>
      <c r="C3" s="461"/>
      <c r="D3" s="462" t="s">
        <v>479</v>
      </c>
      <c r="E3" s="463">
        <v>583.55</v>
      </c>
      <c r="F3" s="464"/>
      <c r="G3" s="465">
        <v>8819</v>
      </c>
      <c r="H3" s="465">
        <v>244</v>
      </c>
      <c r="I3" s="466">
        <f t="shared" si="456"/>
      </c>
      <c r="J3" s="467">
        <f t="shared" si="514"/>
      </c>
      <c r="K3" s="465">
        <v>12</v>
      </c>
      <c r="L3" s="467">
        <f t="shared" si="572"/>
      </c>
      <c r="M3" s="465">
        <v>0</v>
      </c>
      <c r="N3" s="468">
        <f t="shared" si="604"/>
      </c>
      <c r="O3" s="465">
        <v>3</v>
      </c>
      <c r="P3" s="468">
        <f t="shared" si="633"/>
      </c>
      <c r="Q3" s="469"/>
      <c r="R3" s="465"/>
      <c r="S3" s="469"/>
      <c r="T3" s="465"/>
      <c r="U3" s="470"/>
      <c r="V3" s="471"/>
      <c r="W3" s="465"/>
      <c r="X3" s="471"/>
      <c r="Y3" s="469"/>
      <c r="Z3" s="471"/>
      <c r="AA3" s="471"/>
      <c r="AB3" s="465"/>
      <c r="AC3" s="465"/>
      <c r="AD3" s="469"/>
      <c r="AE3" s="471"/>
      <c r="AF3" s="472" t="s">
        <v>480</v>
      </c>
    </row>
    <row customHeight="true" ht="22.46095260398934" r="4">
      <c r="A4" s="459"/>
      <c r="B4" s="460" t="s">
        <v>481</v>
      </c>
      <c r="C4" s="461" t="s">
        <v>476</v>
      </c>
      <c r="D4" s="462" t="s">
        <v>477</v>
      </c>
      <c r="E4" s="463">
        <v>1110.23</v>
      </c>
      <c r="F4" s="464">
        <f>E4+E5</f>
      </c>
      <c r="G4" s="465">
        <v>8141</v>
      </c>
      <c r="H4" s="465">
        <v>243</v>
      </c>
      <c r="I4" s="466">
        <f t="shared" si="456"/>
      </c>
      <c r="J4" s="467">
        <f t="shared" si="514"/>
      </c>
      <c r="K4" s="465">
        <v>13</v>
      </c>
      <c r="L4" s="467">
        <f t="shared" si="572"/>
      </c>
      <c r="M4" s="465">
        <v>0</v>
      </c>
      <c r="N4" s="468">
        <f t="shared" si="604"/>
      </c>
      <c r="O4" s="465">
        <v>0</v>
      </c>
      <c r="P4" s="468">
        <f t="shared" si="633"/>
      </c>
      <c r="Q4" s="469">
        <f>(M4+M5)/(O4+O5)</f>
      </c>
      <c r="R4" s="465">
        <v>3</v>
      </c>
      <c r="S4" s="469">
        <f>(O4+O5)/(K4+K5)</f>
      </c>
      <c r="T4" s="465">
        <v>1</v>
      </c>
      <c r="U4" s="470">
        <f>F4/T4</f>
      </c>
      <c r="V4" s="471">
        <f>(F4+4*500)/T4</f>
      </c>
      <c r="W4" s="465">
        <v>1692</v>
      </c>
      <c r="X4" s="471">
        <f>W4/T4</f>
      </c>
      <c r="Y4" s="469">
        <f>T4/R4</f>
      </c>
      <c r="Z4" s="471">
        <f>W4/F4</f>
      </c>
      <c r="AA4" s="471">
        <f>W4/(F4+500)</f>
      </c>
      <c r="AB4" s="465">
        <v>0</v>
      </c>
      <c r="AC4" s="465">
        <v>0</v>
      </c>
      <c r="AD4" s="469">
        <f>AB4/T4</f>
      </c>
      <c r="AE4" s="471">
        <f>(W4-AC4)/(F4+500)</f>
      </c>
      <c r="AF4" s="472" t="s">
        <v>478</v>
      </c>
    </row>
    <row customHeight="true" ht="22.46095260398934" r="5">
      <c r="A5" s="459"/>
      <c r="B5" s="460"/>
      <c r="C5" s="461"/>
      <c r="D5" s="462" t="s">
        <v>479</v>
      </c>
      <c r="E5" s="463">
        <v>717.56</v>
      </c>
      <c r="F5" s="464"/>
      <c r="G5" s="465">
        <v>10890</v>
      </c>
      <c r="H5" s="465">
        <v>196</v>
      </c>
      <c r="I5" s="466">
        <f t="shared" si="456"/>
      </c>
      <c r="J5" s="467">
        <f t="shared" si="514"/>
      </c>
      <c r="K5" s="465">
        <v>16</v>
      </c>
      <c r="L5" s="467">
        <f t="shared" si="572"/>
      </c>
      <c r="M5" s="465">
        <v>1</v>
      </c>
      <c r="N5" s="468">
        <f t="shared" si="604"/>
      </c>
      <c r="O5" s="465">
        <v>2</v>
      </c>
      <c r="P5" s="468">
        <f t="shared" si="633"/>
      </c>
      <c r="Q5" s="469"/>
      <c r="R5" s="465"/>
      <c r="S5" s="469"/>
      <c r="T5" s="465"/>
      <c r="U5" s="470"/>
      <c r="V5" s="471"/>
      <c r="W5" s="465"/>
      <c r="X5" s="471"/>
      <c r="Y5" s="469"/>
      <c r="Z5" s="471"/>
      <c r="AA5" s="471"/>
      <c r="AB5" s="465"/>
      <c r="AC5" s="465"/>
      <c r="AD5" s="469"/>
      <c r="AE5" s="471"/>
      <c r="AF5" s="472" t="s">
        <v>480</v>
      </c>
    </row>
    <row customHeight="true" ht="22.46095260398934" r="6">
      <c r="A6" s="459"/>
      <c r="B6" s="460" t="s">
        <v>482</v>
      </c>
      <c r="C6" s="461" t="s">
        <v>476</v>
      </c>
      <c r="D6" s="462" t="s">
        <v>477</v>
      </c>
      <c r="E6" s="463">
        <v>621.56</v>
      </c>
      <c r="F6" s="464">
        <f>E6+E7</f>
      </c>
      <c r="G6" s="465">
        <v>4685</v>
      </c>
      <c r="H6" s="465">
        <v>181</v>
      </c>
      <c r="I6" s="466">
        <f t="shared" si="456"/>
      </c>
      <c r="J6" s="467">
        <f t="shared" si="514"/>
      </c>
      <c r="K6" s="465">
        <v>6</v>
      </c>
      <c r="L6" s="467">
        <f t="shared" si="572"/>
      </c>
      <c r="M6" s="465">
        <v>2</v>
      </c>
      <c r="N6" s="468">
        <f t="shared" si="604"/>
      </c>
      <c r="O6" s="465">
        <v>3</v>
      </c>
      <c r="P6" s="468">
        <f t="shared" si="633"/>
      </c>
      <c r="Q6" s="469">
        <f>(M6+M7)/(O6+O7)</f>
      </c>
      <c r="R6" s="465">
        <v>4</v>
      </c>
      <c r="S6" s="469">
        <f>(O6+O7)/(K6+K7)</f>
      </c>
      <c r="T6" s="465">
        <v>2</v>
      </c>
      <c r="U6" s="470">
        <f>F6/T6</f>
      </c>
      <c r="V6" s="471">
        <f>(F6+4*500)/T6</f>
      </c>
      <c r="W6" s="465">
        <v>1800</v>
      </c>
      <c r="X6" s="471">
        <f>W6/T6</f>
      </c>
      <c r="Y6" s="469">
        <f>T6/R6</f>
      </c>
      <c r="Z6" s="471">
        <f>W6/F6</f>
      </c>
      <c r="AA6" s="471">
        <f>W6/(F6+500)</f>
      </c>
      <c r="AB6" s="465">
        <v>0</v>
      </c>
      <c r="AC6" s="465">
        <v>0</v>
      </c>
      <c r="AD6" s="469">
        <f>AB6/T6</f>
      </c>
      <c r="AE6" s="471">
        <f>(W6-AC6)/(F6+500)</f>
      </c>
      <c r="AF6" s="472" t="s">
        <v>478</v>
      </c>
    </row>
    <row customHeight="true" ht="22.46095260398934" r="7">
      <c r="A7" s="459"/>
      <c r="B7" s="460"/>
      <c r="C7" s="461"/>
      <c r="D7" s="462" t="s">
        <v>479</v>
      </c>
      <c r="E7" s="463">
        <v>556.51</v>
      </c>
      <c r="F7" s="464"/>
      <c r="G7" s="465">
        <v>8920</v>
      </c>
      <c r="H7" s="465">
        <v>158</v>
      </c>
      <c r="I7" s="466">
        <f t="shared" si="456"/>
      </c>
      <c r="J7" s="467">
        <f t="shared" si="514"/>
      </c>
      <c r="K7" s="465">
        <v>8</v>
      </c>
      <c r="L7" s="467">
        <f t="shared" si="572"/>
      </c>
      <c r="M7" s="465">
        <v>0</v>
      </c>
      <c r="N7" s="468">
        <f t="shared" si="604"/>
      </c>
      <c r="O7" s="465">
        <v>1</v>
      </c>
      <c r="P7" s="468">
        <f t="shared" si="633"/>
      </c>
      <c r="Q7" s="469"/>
      <c r="R7" s="465"/>
      <c r="S7" s="469"/>
      <c r="T7" s="465"/>
      <c r="U7" s="470"/>
      <c r="V7" s="471"/>
      <c r="W7" s="465"/>
      <c r="X7" s="471"/>
      <c r="Y7" s="469"/>
      <c r="Z7" s="471"/>
      <c r="AA7" s="471"/>
      <c r="AB7" s="465"/>
      <c r="AC7" s="465"/>
      <c r="AD7" s="469"/>
      <c r="AE7" s="471"/>
      <c r="AF7" s="472" t="s">
        <v>480</v>
      </c>
    </row>
    <row customHeight="true" ht="22.46095260398934" r="8">
      <c r="A8" s="459"/>
      <c r="B8" s="460" t="s">
        <v>483</v>
      </c>
      <c r="C8" s="461" t="s">
        <v>476</v>
      </c>
      <c r="D8" s="462" t="s">
        <v>477</v>
      </c>
      <c r="E8" s="463">
        <v>570.1</v>
      </c>
      <c r="F8" s="473">
        <f>E8+E9</f>
      </c>
      <c r="G8" s="465">
        <v>4231</v>
      </c>
      <c r="H8" s="465">
        <v>110</v>
      </c>
      <c r="I8" s="466">
        <f t="shared" si="456"/>
      </c>
      <c r="J8" s="467">
        <f t="shared" si="514"/>
      </c>
      <c r="K8" s="465">
        <v>6</v>
      </c>
      <c r="L8" s="467">
        <f t="shared" si="572"/>
      </c>
      <c r="M8" s="465">
        <v>0</v>
      </c>
      <c r="N8" s="468">
        <f t="shared" si="604"/>
      </c>
      <c r="O8" s="465">
        <v>1</v>
      </c>
      <c r="P8" s="468">
        <f t="shared" si="633"/>
      </c>
      <c r="Q8" s="469">
        <f>(M8+M9)/(O8+O9)</f>
      </c>
      <c r="R8" s="465">
        <v>6</v>
      </c>
      <c r="S8" s="469">
        <f>(O8+O9)/(K8+K9)</f>
      </c>
      <c r="T8" s="465">
        <v>0</v>
      </c>
      <c r="U8" s="470">
        <f>F8/T8</f>
      </c>
      <c r="V8" s="471">
        <f>(F8+4*500)/T8</f>
      </c>
      <c r="W8" s="465">
        <v>0</v>
      </c>
      <c r="X8" s="471">
        <f>W8/T8</f>
      </c>
      <c r="Y8" s="469">
        <f>T8/R8</f>
      </c>
      <c r="Z8" s="471">
        <f>W8/F8</f>
      </c>
      <c r="AA8" s="471">
        <f>W8/(F8+500)</f>
      </c>
      <c r="AB8" s="465">
        <v>0</v>
      </c>
      <c r="AC8" s="465">
        <v>0</v>
      </c>
      <c r="AD8" s="469">
        <f>AB8/T8</f>
      </c>
      <c r="AE8" s="471">
        <f>(W8-AC8)/(F8+500)</f>
      </c>
      <c r="AF8" s="472" t="s">
        <v>478</v>
      </c>
    </row>
    <row customHeight="true" ht="22.46095260398934" r="9">
      <c r="A9" s="459"/>
      <c r="B9" s="460"/>
      <c r="C9" s="461"/>
      <c r="D9" s="462" t="s">
        <v>479</v>
      </c>
      <c r="E9" s="463">
        <v>801.22</v>
      </c>
      <c r="F9" s="473"/>
      <c r="G9" s="465">
        <v>8479</v>
      </c>
      <c r="H9" s="474">
        <v>130</v>
      </c>
      <c r="I9" s="466">
        <f t="shared" si="456"/>
      </c>
      <c r="J9" s="467">
        <f t="shared" si="514"/>
      </c>
      <c r="K9" s="465">
        <v>14</v>
      </c>
      <c r="L9" s="467">
        <f t="shared" si="572"/>
      </c>
      <c r="M9" s="465">
        <v>0</v>
      </c>
      <c r="N9" s="468">
        <f t="shared" si="604"/>
      </c>
      <c r="O9" s="465">
        <v>3</v>
      </c>
      <c r="P9" s="468">
        <f t="shared" si="633"/>
      </c>
      <c r="Q9" s="469"/>
      <c r="R9" s="465"/>
      <c r="S9" s="469"/>
      <c r="T9" s="465"/>
      <c r="U9" s="470"/>
      <c r="V9" s="471"/>
      <c r="W9" s="465"/>
      <c r="X9" s="471"/>
      <c r="Y9" s="469"/>
      <c r="Z9" s="471"/>
      <c r="AA9" s="471"/>
      <c r="AB9" s="465"/>
      <c r="AC9" s="465"/>
      <c r="AD9" s="469"/>
      <c r="AE9" s="471"/>
      <c r="AF9" s="472" t="s">
        <v>480</v>
      </c>
    </row>
    <row customHeight="true" ht="22.46095260398934" r="10">
      <c r="A10" s="459"/>
      <c r="B10" s="475" t="s">
        <v>484</v>
      </c>
      <c r="C10" s="475"/>
      <c r="D10" s="475"/>
      <c r="E10" s="476">
        <f>SUM(E2:E9)</f>
      </c>
      <c r="F10" s="477">
        <f>SUM(F2:F9)</f>
      </c>
      <c r="G10" s="477">
        <f>SUM(G2:G9)</f>
      </c>
      <c r="H10" s="477">
        <f>SUM(H2:H9)</f>
      </c>
      <c r="I10" s="478">
        <f t="shared" si="456"/>
      </c>
      <c r="J10" s="479">
        <f t="shared" si="514"/>
      </c>
      <c r="K10" s="477">
        <f>SUM(K2:K9)</f>
      </c>
      <c r="L10" s="479">
        <f t="shared" si="572"/>
      </c>
      <c r="M10" s="477">
        <f>SUM(M2:M9)</f>
      </c>
      <c r="N10" s="480">
        <f t="shared" si="604"/>
      </c>
      <c r="O10" s="477">
        <f>SUM(O2:O9)</f>
      </c>
      <c r="P10" s="480">
        <f t="shared" si="633"/>
      </c>
      <c r="Q10" s="481">
        <f>M10/O10</f>
      </c>
      <c r="R10" s="477">
        <f>SUM(R2:R9)</f>
      </c>
      <c r="S10" s="481">
        <f>(O10+O10)/(K10+K10)</f>
      </c>
      <c r="T10" s="477">
        <f>SUM(T2:T9)</f>
      </c>
      <c r="U10" s="482">
        <f t="shared" ref="U10:U11" si="662">F10/T10</f>
      </c>
      <c r="V10" s="483">
        <f t="shared" ref="V10:V11" si="776">(F10+4*500)/T10</f>
      </c>
      <c r="W10" s="477">
        <f>SUM(W2:W9)</f>
      </c>
      <c r="X10" s="484">
        <f t="shared" ref="X10:X11" si="0">W10/T10</f>
      </c>
      <c r="Y10" s="481">
        <f t="shared" ref="Y10:Y11" si="114">T10/R10</f>
      </c>
      <c r="Z10" s="483">
        <f t="shared" ref="Z10:Z11" si="228">W10/F10</f>
      </c>
      <c r="AA10" s="483">
        <f>W10/(F10+COUNT(W2:W9)*500)</f>
      </c>
      <c r="AB10" s="477">
        <f>SUM(AB2:AB9)</f>
      </c>
      <c r="AC10" s="477">
        <f>SUM(AC2:AC9)</f>
      </c>
      <c r="AD10" s="481">
        <f t="shared" ref="AD10:AD11" si="342">AB10/T10</f>
      </c>
      <c r="AE10" s="485">
        <f>(W10-AC10)/(F10+COUNT(W2:W9)*500)</f>
      </c>
      <c r="AF10" s="471"/>
    </row>
    <row customHeight="true" ht="22.46095260398934" r="11">
      <c r="A11" s="459"/>
      <c r="B11" s="460" t="s">
        <v>485</v>
      </c>
      <c r="C11" s="486" t="s">
        <v>486</v>
      </c>
      <c r="D11" s="462" t="s">
        <v>477</v>
      </c>
      <c r="E11" s="463">
        <v>505.49</v>
      </c>
      <c r="F11" s="464">
        <f>E11+E12</f>
      </c>
      <c r="G11" s="465">
        <v>3216</v>
      </c>
      <c r="H11" s="465">
        <v>74</v>
      </c>
      <c r="I11" s="466">
        <f t="shared" si="456"/>
      </c>
      <c r="J11" s="467">
        <f t="shared" si="514"/>
      </c>
      <c r="K11" s="465">
        <v>10</v>
      </c>
      <c r="L11" s="467">
        <f t="shared" si="572"/>
      </c>
      <c r="M11" s="465">
        <v>0</v>
      </c>
      <c r="N11" s="468">
        <f t="shared" si="604"/>
      </c>
      <c r="O11" s="465">
        <v>1</v>
      </c>
      <c r="P11" s="468">
        <f t="shared" si="633"/>
      </c>
      <c r="Q11" s="469">
        <f>(M11+M12)/(O11+O12)</f>
      </c>
      <c r="R11" s="465">
        <v>5</v>
      </c>
      <c r="S11" s="469">
        <f>(O11+O12)/(K11+K12)</f>
      </c>
      <c r="T11" s="465">
        <v>0</v>
      </c>
      <c r="U11" s="470">
        <f t="shared" si="662"/>
      </c>
      <c r="V11" s="471">
        <f t="shared" si="776"/>
      </c>
      <c r="W11" s="465">
        <v>0</v>
      </c>
      <c r="X11" s="471">
        <f t="shared" si="0"/>
      </c>
      <c r="Y11" s="469">
        <f t="shared" si="114"/>
      </c>
      <c r="Z11" s="471">
        <f t="shared" si="228"/>
      </c>
      <c r="AA11" s="471">
        <f>W11/(F11+500)</f>
      </c>
      <c r="AB11" s="465">
        <v>0</v>
      </c>
      <c r="AC11" s="465">
        <v>0</v>
      </c>
      <c r="AD11" s="469">
        <f t="shared" si="342"/>
      </c>
      <c r="AE11" s="471">
        <f>(W11-AC11)/(F11+500)</f>
      </c>
      <c r="AF11" s="472" t="s">
        <v>478</v>
      </c>
    </row>
    <row customHeight="true" ht="22.46095260398934" r="12">
      <c r="A12" s="459"/>
      <c r="B12" s="460"/>
      <c r="C12" s="486"/>
      <c r="D12" s="462" t="s">
        <v>479</v>
      </c>
      <c r="E12" s="463">
        <v>684.53</v>
      </c>
      <c r="F12" s="464"/>
      <c r="G12" s="465">
        <v>6351</v>
      </c>
      <c r="H12" s="465">
        <v>176</v>
      </c>
      <c r="I12" s="466">
        <f t="shared" si="456"/>
      </c>
      <c r="J12" s="467">
        <f t="shared" si="514"/>
      </c>
      <c r="K12" s="465">
        <v>9</v>
      </c>
      <c r="L12" s="467">
        <f t="shared" si="572"/>
      </c>
      <c r="M12" s="465">
        <v>0</v>
      </c>
      <c r="N12" s="468">
        <f t="shared" si="604"/>
      </c>
      <c r="O12" s="465">
        <v>3</v>
      </c>
      <c r="P12" s="468">
        <f t="shared" si="633"/>
      </c>
      <c r="Q12" s="469"/>
      <c r="R12" s="465"/>
      <c r="S12" s="469"/>
      <c r="T12" s="465"/>
      <c r="U12" s="470"/>
      <c r="V12" s="471"/>
      <c r="W12" s="465"/>
      <c r="X12" s="471"/>
      <c r="Y12" s="469"/>
      <c r="Z12" s="471"/>
      <c r="AA12" s="471"/>
      <c r="AB12" s="465"/>
      <c r="AC12" s="465"/>
      <c r="AD12" s="469"/>
      <c r="AE12" s="471"/>
      <c r="AF12" s="472" t="s">
        <v>480</v>
      </c>
    </row>
    <row customHeight="true" ht="22.46095260398934" r="13">
      <c r="A13" s="459"/>
      <c r="B13" s="487" t="s">
        <v>487</v>
      </c>
      <c r="C13" s="486" t="s">
        <v>486</v>
      </c>
      <c r="D13" s="462" t="s">
        <v>477</v>
      </c>
      <c r="E13" s="463">
        <v>726.78</v>
      </c>
      <c r="F13" s="464">
        <f>E13+E14</f>
      </c>
      <c r="G13" s="465">
        <v>4321</v>
      </c>
      <c r="H13" s="465">
        <v>101</v>
      </c>
      <c r="I13" s="466">
        <f t="shared" si="456"/>
      </c>
      <c r="J13" s="467">
        <f t="shared" si="514"/>
      </c>
      <c r="K13" s="465">
        <v>5</v>
      </c>
      <c r="L13" s="467">
        <f t="shared" si="572"/>
      </c>
      <c r="M13" s="465">
        <v>0</v>
      </c>
      <c r="N13" s="468">
        <f t="shared" si="604"/>
      </c>
      <c r="O13" s="465">
        <v>0</v>
      </c>
      <c r="P13" s="468">
        <f t="shared" si="633"/>
      </c>
      <c r="Q13" s="469">
        <f>(M13+M14)/(O13+O14)</f>
      </c>
      <c r="R13" s="465">
        <v>3</v>
      </c>
      <c r="S13" s="469">
        <f>(O13+O14)/(K13+K14)</f>
      </c>
      <c r="T13" s="465">
        <v>0</v>
      </c>
      <c r="U13" s="470">
        <f>F13/T13</f>
      </c>
      <c r="V13" s="471">
        <f>(F13+4*500)/T13</f>
      </c>
      <c r="W13" s="465">
        <v>0</v>
      </c>
      <c r="X13" s="471">
        <f>W13/T13</f>
      </c>
      <c r="Y13" s="469">
        <f>T13/R13</f>
      </c>
      <c r="Z13" s="471">
        <f>W13/F13</f>
      </c>
      <c r="AA13" s="471">
        <f>W13/(F13+500)</f>
      </c>
      <c r="AB13" s="465">
        <v>0</v>
      </c>
      <c r="AC13" s="465">
        <v>0</v>
      </c>
      <c r="AD13" s="469">
        <f>AB13/T13</f>
      </c>
      <c r="AE13" s="471">
        <f>(W13-AC13)/(F13+500)</f>
      </c>
      <c r="AF13" s="472" t="s">
        <v>478</v>
      </c>
    </row>
    <row customHeight="true" ht="22.46095260398934" r="14">
      <c r="A14" s="459"/>
      <c r="B14" s="487"/>
      <c r="C14" s="486"/>
      <c r="D14" s="462" t="s">
        <v>479</v>
      </c>
      <c r="E14" s="463">
        <v>461.97</v>
      </c>
      <c r="F14" s="464"/>
      <c r="G14" s="465">
        <v>5438</v>
      </c>
      <c r="H14" s="465">
        <v>150</v>
      </c>
      <c r="I14" s="466">
        <f t="shared" si="456"/>
      </c>
      <c r="J14" s="467">
        <f t="shared" si="514"/>
      </c>
      <c r="K14" s="465">
        <v>14</v>
      </c>
      <c r="L14" s="467">
        <f t="shared" si="572"/>
      </c>
      <c r="M14" s="465">
        <v>0</v>
      </c>
      <c r="N14" s="468">
        <f t="shared" si="604"/>
      </c>
      <c r="O14" s="465">
        <v>3</v>
      </c>
      <c r="P14" s="468">
        <f t="shared" si="633"/>
      </c>
      <c r="Q14" s="469"/>
      <c r="R14" s="465"/>
      <c r="S14" s="469"/>
      <c r="T14" s="465"/>
      <c r="U14" s="470"/>
      <c r="V14" s="471"/>
      <c r="W14" s="465"/>
      <c r="X14" s="471"/>
      <c r="Y14" s="469"/>
      <c r="Z14" s="471"/>
      <c r="AA14" s="471"/>
      <c r="AB14" s="465"/>
      <c r="AC14" s="465"/>
      <c r="AD14" s="469"/>
      <c r="AE14" s="471"/>
      <c r="AF14" s="472" t="s">
        <v>480</v>
      </c>
    </row>
    <row customHeight="true" ht="22.46095260398934" r="15">
      <c r="A15" s="459"/>
      <c r="B15" s="460" t="s">
        <v>488</v>
      </c>
      <c r="C15" s="486" t="s">
        <v>486</v>
      </c>
      <c r="D15" s="462" t="s">
        <v>477</v>
      </c>
      <c r="E15" s="463">
        <v>441.74</v>
      </c>
      <c r="F15" s="464">
        <f>E15+E16</f>
      </c>
      <c r="G15" s="465">
        <v>3698</v>
      </c>
      <c r="H15" s="465">
        <v>67</v>
      </c>
      <c r="I15" s="466">
        <f t="shared" si="456"/>
      </c>
      <c r="J15" s="467">
        <f t="shared" si="514"/>
      </c>
      <c r="K15" s="465">
        <v>5</v>
      </c>
      <c r="L15" s="467">
        <f t="shared" si="572"/>
      </c>
      <c r="M15" s="465">
        <v>0</v>
      </c>
      <c r="N15" s="468">
        <f t="shared" si="604"/>
      </c>
      <c r="O15" s="465">
        <v>0</v>
      </c>
      <c r="P15" s="468">
        <f t="shared" si="633"/>
      </c>
      <c r="Q15" s="469">
        <f>(M15+M16)/(O15+O16)</f>
      </c>
      <c r="R15" s="465">
        <v>3</v>
      </c>
      <c r="S15" s="469">
        <f>(O15+O16)/(K15+K16)</f>
      </c>
      <c r="T15" s="465">
        <v>1</v>
      </c>
      <c r="U15" s="470">
        <f>F15/T15</f>
      </c>
      <c r="V15" s="471">
        <f>(F15+4*500)/T15</f>
      </c>
      <c r="W15" s="465">
        <v>396</v>
      </c>
      <c r="X15" s="471">
        <f>W15/T15</f>
      </c>
      <c r="Y15" s="469">
        <f>T15/R15</f>
      </c>
      <c r="Z15" s="471">
        <f>W15/F15</f>
      </c>
      <c r="AA15" s="471">
        <f>W15/(F15+500)</f>
      </c>
      <c r="AB15" s="465">
        <v>0</v>
      </c>
      <c r="AC15" s="465">
        <v>0</v>
      </c>
      <c r="AD15" s="469">
        <f>AB15/T15</f>
      </c>
      <c r="AE15" s="471">
        <f>(W15-AC15)/(F15+500)</f>
      </c>
      <c r="AF15" s="472" t="s">
        <v>478</v>
      </c>
    </row>
    <row customHeight="true" ht="22.46095260398934" r="16">
      <c r="A16" s="459"/>
      <c r="B16" s="460"/>
      <c r="C16" s="486"/>
      <c r="D16" s="462" t="s">
        <v>479</v>
      </c>
      <c r="E16" s="463">
        <v>517.03</v>
      </c>
      <c r="F16" s="464"/>
      <c r="G16" s="465">
        <v>3312</v>
      </c>
      <c r="H16" s="465">
        <v>120</v>
      </c>
      <c r="I16" s="466">
        <f t="shared" si="456"/>
      </c>
      <c r="J16" s="467">
        <f t="shared" si="514"/>
      </c>
      <c r="K16" s="465">
        <v>6</v>
      </c>
      <c r="L16" s="467">
        <f t="shared" si="572"/>
      </c>
      <c r="M16" s="465">
        <v>1</v>
      </c>
      <c r="N16" s="468">
        <f t="shared" si="604"/>
      </c>
      <c r="O16" s="465">
        <v>1</v>
      </c>
      <c r="P16" s="468">
        <f t="shared" si="633"/>
      </c>
      <c r="Q16" s="469"/>
      <c r="R16" s="465"/>
      <c r="S16" s="469"/>
      <c r="T16" s="465"/>
      <c r="U16" s="470"/>
      <c r="V16" s="471"/>
      <c r="W16" s="465"/>
      <c r="X16" s="471"/>
      <c r="Y16" s="469"/>
      <c r="Z16" s="471"/>
      <c r="AA16" s="471"/>
      <c r="AB16" s="465"/>
      <c r="AC16" s="465"/>
      <c r="AD16" s="469"/>
      <c r="AE16" s="471"/>
      <c r="AF16" s="472" t="s">
        <v>480</v>
      </c>
    </row>
    <row customHeight="true" ht="22.46095260398934" r="17">
      <c r="A17" s="459"/>
      <c r="B17" s="460" t="s">
        <v>489</v>
      </c>
      <c r="C17" s="486" t="s">
        <v>486</v>
      </c>
      <c r="D17" s="462" t="s">
        <v>477</v>
      </c>
      <c r="E17" s="463">
        <v>194.07</v>
      </c>
      <c r="F17" s="464">
        <f>E17+E18</f>
      </c>
      <c r="G17" s="465">
        <v>1410</v>
      </c>
      <c r="H17" s="465">
        <v>21</v>
      </c>
      <c r="I17" s="466">
        <f t="shared" si="456"/>
      </c>
      <c r="J17" s="467">
        <f t="shared" si="514"/>
      </c>
      <c r="K17" s="465">
        <v>2</v>
      </c>
      <c r="L17" s="467">
        <f t="shared" si="572"/>
      </c>
      <c r="M17" s="465">
        <v>0</v>
      </c>
      <c r="N17" s="468">
        <f t="shared" si="604"/>
      </c>
      <c r="O17" s="465">
        <v>0</v>
      </c>
      <c r="P17" s="468">
        <f t="shared" si="633"/>
      </c>
      <c r="Q17" s="469">
        <f>(M17+M18)/(O17+O18)</f>
      </c>
      <c r="R17" s="465">
        <v>1</v>
      </c>
      <c r="S17" s="469">
        <f>(O17+O18)/(K17+K18)</f>
      </c>
      <c r="T17" s="465">
        <v>0</v>
      </c>
      <c r="U17" s="470">
        <f>F17/T17</f>
      </c>
      <c r="V17" s="471">
        <f>(F17+4*500)/T17</f>
      </c>
      <c r="W17" s="465">
        <v>0</v>
      </c>
      <c r="X17" s="471">
        <f>W17/T17</f>
      </c>
      <c r="Y17" s="469">
        <f>T17/R17</f>
      </c>
      <c r="Z17" s="471">
        <f>W17/F17</f>
      </c>
      <c r="AA17" s="471">
        <f>W17/(F17+500)</f>
      </c>
      <c r="AB17" s="465">
        <v>0</v>
      </c>
      <c r="AC17" s="465">
        <v>0</v>
      </c>
      <c r="AD17" s="469">
        <f>AB17/T17</f>
      </c>
      <c r="AE17" s="471">
        <f>(W17-AC17)/(F17+500)</f>
      </c>
      <c r="AF17" s="472" t="s">
        <v>478</v>
      </c>
    </row>
    <row customHeight="true" ht="22.46095260398934" r="18">
      <c r="A18" s="459"/>
      <c r="B18" s="460"/>
      <c r="C18" s="486"/>
      <c r="D18" s="462" t="s">
        <v>479</v>
      </c>
      <c r="E18" s="463">
        <v>201.09</v>
      </c>
      <c r="F18" s="464"/>
      <c r="G18" s="465">
        <v>2042</v>
      </c>
      <c r="H18" s="474">
        <v>119</v>
      </c>
      <c r="I18" s="466">
        <f t="shared" si="456"/>
      </c>
      <c r="J18" s="467">
        <f t="shared" si="514"/>
      </c>
      <c r="K18" s="465">
        <v>7</v>
      </c>
      <c r="L18" s="467">
        <f t="shared" si="572"/>
      </c>
      <c r="M18" s="465">
        <v>0</v>
      </c>
      <c r="N18" s="468">
        <f t="shared" si="604"/>
      </c>
      <c r="O18" s="465">
        <v>1</v>
      </c>
      <c r="P18" s="468">
        <f t="shared" si="633"/>
      </c>
      <c r="Q18" s="469"/>
      <c r="R18" s="465"/>
      <c r="S18" s="469"/>
      <c r="T18" s="465"/>
      <c r="U18" s="470"/>
      <c r="V18" s="471"/>
      <c r="W18" s="465"/>
      <c r="X18" s="471"/>
      <c r="Y18" s="469"/>
      <c r="Z18" s="471"/>
      <c r="AA18" s="471"/>
      <c r="AB18" s="465"/>
      <c r="AC18" s="465"/>
      <c r="AD18" s="469"/>
      <c r="AE18" s="471"/>
      <c r="AF18" s="472" t="s">
        <v>480</v>
      </c>
    </row>
    <row customHeight="true" ht="22.46095260398934" r="19">
      <c r="A19" s="459"/>
      <c r="B19" s="488" t="s">
        <v>484</v>
      </c>
      <c r="C19" s="488"/>
      <c r="D19" s="488"/>
      <c r="E19" s="476">
        <f>SUM(E11:E18)</f>
      </c>
      <c r="F19" s="477">
        <f>SUM(F11:F18)</f>
      </c>
      <c r="G19" s="477">
        <f>SUM(G11:G18)</f>
      </c>
      <c r="H19" s="477">
        <f>SUM(H11:H18)</f>
      </c>
      <c r="I19" s="478">
        <f t="shared" si="456"/>
      </c>
      <c r="J19" s="479">
        <f t="shared" si="514"/>
      </c>
      <c r="K19" s="477">
        <f>SUM(K11:K18)</f>
      </c>
      <c r="L19" s="479">
        <f t="shared" si="572"/>
      </c>
      <c r="M19" s="477">
        <f>SUM(M11:M18)</f>
      </c>
      <c r="N19" s="480">
        <f t="shared" si="604"/>
      </c>
      <c r="O19" s="477">
        <f>SUM(O11:O18)</f>
      </c>
      <c r="P19" s="480">
        <f t="shared" si="633"/>
      </c>
      <c r="Q19" s="481">
        <f t="shared" ref="Q19:Q20" si="485">M19/O19</f>
      </c>
      <c r="R19" s="477">
        <f>SUM(R11:R18)</f>
      </c>
      <c r="S19" s="481">
        <f t="shared" ref="S19:S20" si="543">(O19+O19)/(K19+K19)</f>
      </c>
      <c r="T19" s="477">
        <f>SUM(T11:T18)</f>
      </c>
      <c r="U19" s="482">
        <f t="shared" ref="U19:U20" si="663">F19/T19</f>
      </c>
      <c r="V19" s="483">
        <f t="shared" ref="V19:V20" si="777">(F19+4*500)/T19</f>
      </c>
      <c r="W19" s="477">
        <f>SUM(W11:W18)</f>
      </c>
      <c r="X19" s="484">
        <f t="shared" ref="X19:X20" si="1">W19/T19</f>
      </c>
      <c r="Y19" s="481">
        <f t="shared" ref="Y19:Y20" si="115">T19/R19</f>
      </c>
      <c r="Z19" s="483">
        <f t="shared" ref="Z19:Z20" si="229">W19/F19</f>
      </c>
      <c r="AA19" s="483">
        <f>W19/(F19+COUNT(W11:W18)*500)</f>
      </c>
      <c r="AB19" s="477">
        <f>SUM(AB11:AB18)</f>
      </c>
      <c r="AC19" s="477">
        <f>SUM(AC11:AC18)</f>
      </c>
      <c r="AD19" s="481">
        <f t="shared" ref="AD19:AD20" si="343">AB19/T19</f>
      </c>
      <c r="AE19" s="485">
        <f>(W19-AC19)/(F19+COUNT(W11:W18)*500)</f>
      </c>
      <c r="AF19" s="471"/>
    </row>
    <row customHeight="true" ht="22.46095260398934" r="20">
      <c r="A20" s="459"/>
      <c r="B20" s="489" t="s">
        <v>490</v>
      </c>
      <c r="C20" s="489"/>
      <c r="D20" s="489"/>
      <c r="E20" s="490">
        <f>E10+E19</f>
      </c>
      <c r="F20" s="491">
        <f>F10+F19</f>
      </c>
      <c r="G20" s="491">
        <f>G10+G19</f>
      </c>
      <c r="H20" s="491">
        <f>H10+H19</f>
      </c>
      <c r="I20" s="492">
        <f t="shared" si="456"/>
      </c>
      <c r="J20" s="493">
        <f t="shared" si="514"/>
      </c>
      <c r="K20" s="491">
        <f>K10+K19</f>
      </c>
      <c r="L20" s="493">
        <f t="shared" si="572"/>
      </c>
      <c r="M20" s="491">
        <f>M10+M19</f>
      </c>
      <c r="N20" s="494">
        <f t="shared" si="604"/>
      </c>
      <c r="O20" s="491">
        <f>O10+O19</f>
      </c>
      <c r="P20" s="494">
        <f t="shared" si="633"/>
      </c>
      <c r="Q20" s="495">
        <f t="shared" si="485"/>
      </c>
      <c r="R20" s="491">
        <f>R10+R19</f>
      </c>
      <c r="S20" s="495">
        <f t="shared" si="543"/>
      </c>
      <c r="T20" s="491">
        <f>T10+T19</f>
      </c>
      <c r="U20" s="496">
        <f t="shared" si="663"/>
      </c>
      <c r="V20" s="491">
        <f t="shared" si="777"/>
      </c>
      <c r="W20" s="491">
        <f>W10+W19</f>
      </c>
      <c r="X20" s="491">
        <f t="shared" si="1"/>
      </c>
      <c r="Y20" s="495">
        <f t="shared" si="115"/>
      </c>
      <c r="Z20" s="491">
        <f t="shared" si="229"/>
      </c>
      <c r="AA20" s="491">
        <f>W20/(F20+COUNT(W2:W9,W11:W18)*500)</f>
      </c>
      <c r="AB20" s="491">
        <f>AB10+AB19</f>
      </c>
      <c r="AC20" s="491">
        <f>AC10+AC19</f>
      </c>
      <c r="AD20" s="495">
        <f t="shared" si="343"/>
      </c>
      <c r="AE20" s="491">
        <f>(W20-AC20)/(F20+COUNT(W2:W9,W11:W18)*500)</f>
      </c>
      <c r="AF20" s="497"/>
    </row>
    <row customHeight="true" ht="22.46095260398934" r="21">
      <c r="A21" s="447" t="s">
        <v>442</v>
      </c>
      <c r="B21" s="448" t="s">
        <v>443</v>
      </c>
      <c r="C21" s="448" t="s">
        <v>444</v>
      </c>
      <c r="D21" s="448" t="s">
        <v>445</v>
      </c>
      <c r="E21" s="449" t="s">
        <v>446</v>
      </c>
      <c r="F21" s="450" t="s">
        <v>447</v>
      </c>
      <c r="G21" s="450" t="s">
        <v>448</v>
      </c>
      <c r="H21" s="450" t="s">
        <v>449</v>
      </c>
      <c r="I21" s="451" t="s">
        <v>450</v>
      </c>
      <c r="J21" s="452" t="s">
        <v>451</v>
      </c>
      <c r="K21" s="450" t="s">
        <v>452</v>
      </c>
      <c r="L21" s="452" t="s">
        <v>453</v>
      </c>
      <c r="M21" s="453" t="s">
        <v>454</v>
      </c>
      <c r="N21" s="454" t="s">
        <v>455</v>
      </c>
      <c r="O21" s="450" t="s">
        <v>456</v>
      </c>
      <c r="P21" s="454" t="s">
        <v>457</v>
      </c>
      <c r="Q21" s="451" t="s">
        <v>458</v>
      </c>
      <c r="R21" s="455" t="s">
        <v>459</v>
      </c>
      <c r="S21" s="456" t="s">
        <v>460</v>
      </c>
      <c r="T21" s="455" t="s">
        <v>461</v>
      </c>
      <c r="U21" s="457" t="s">
        <v>462</v>
      </c>
      <c r="V21" s="458" t="s">
        <v>463</v>
      </c>
      <c r="W21" s="458" t="s">
        <v>464</v>
      </c>
      <c r="X21" s="458" t="s">
        <v>465</v>
      </c>
      <c r="Y21" s="456" t="s">
        <v>466</v>
      </c>
      <c r="Z21" s="458" t="s">
        <v>467</v>
      </c>
      <c r="AA21" s="458" t="s">
        <v>468</v>
      </c>
      <c r="AB21" s="458" t="s">
        <v>469</v>
      </c>
      <c r="AC21" s="455" t="s">
        <v>470</v>
      </c>
      <c r="AD21" s="456" t="s">
        <v>471</v>
      </c>
      <c r="AE21" s="458" t="s">
        <v>472</v>
      </c>
      <c r="AF21" s="458" t="s">
        <v>473</v>
      </c>
    </row>
    <row customHeight="true" ht="22.46095260398934" r="22">
      <c r="A22" s="459" t="s">
        <v>491</v>
      </c>
      <c r="B22" s="460" t="s">
        <v>475</v>
      </c>
      <c r="C22" s="461" t="s">
        <v>492</v>
      </c>
      <c r="D22" s="462" t="s">
        <v>477</v>
      </c>
      <c r="E22" s="463">
        <v>268.59</v>
      </c>
      <c r="F22" s="464">
        <f>E22+E23</f>
      </c>
      <c r="G22" s="465">
        <v>2128</v>
      </c>
      <c r="H22" s="465">
        <v>37</v>
      </c>
      <c r="I22" s="466">
        <f t="shared" ref="I22:I40" si="457">H22/G22</f>
      </c>
      <c r="J22" s="467">
        <f t="shared" ref="J22:J40" si="515">(E22/G22)*1000</f>
      </c>
      <c r="K22" s="465">
        <v>3</v>
      </c>
      <c r="L22" s="467">
        <f t="shared" ref="L22:L40" si="573">E22/K22</f>
      </c>
      <c r="M22" s="465">
        <v>0</v>
      </c>
      <c r="N22" s="468">
        <f t="shared" ref="N22:N40" si="605">E22/M22</f>
      </c>
      <c r="O22" s="465">
        <v>0</v>
      </c>
      <c r="P22" s="468">
        <f t="shared" ref="P22:P40" si="634">E22/O22</f>
      </c>
      <c r="Q22" s="469">
        <f>(M22+M23)/(O22+O23)</f>
      </c>
      <c r="R22" s="465">
        <v>0</v>
      </c>
      <c r="S22" s="469">
        <f>(O22+O23)/(K22+K23)</f>
      </c>
      <c r="T22" s="465">
        <v>0</v>
      </c>
      <c r="U22" s="470">
        <f>F22/T22</f>
      </c>
      <c r="V22" s="471">
        <f>(F22+4*500)/T22</f>
      </c>
      <c r="W22" s="465">
        <v>0</v>
      </c>
      <c r="X22" s="471">
        <f>W22/T22</f>
      </c>
      <c r="Y22" s="469">
        <f>T22/R22</f>
      </c>
      <c r="Z22" s="471">
        <f>W22/F22</f>
      </c>
      <c r="AA22" s="471">
        <f>W22/(F22+500)</f>
      </c>
      <c r="AB22" s="465">
        <v>0</v>
      </c>
      <c r="AC22" s="465">
        <v>0</v>
      </c>
      <c r="AD22" s="469">
        <f>AB22/T22</f>
      </c>
      <c r="AE22" s="471">
        <f>(W22-AC22)/(F22+500)</f>
      </c>
      <c r="AF22" s="472" t="s">
        <v>478</v>
      </c>
    </row>
    <row customHeight="true" ht="22.46095260398934" r="23">
      <c r="A23" s="459"/>
      <c r="B23" s="460"/>
      <c r="C23" s="461"/>
      <c r="D23" s="462" t="s">
        <v>479</v>
      </c>
      <c r="E23" s="463">
        <v>413.73</v>
      </c>
      <c r="F23" s="464"/>
      <c r="G23" s="465">
        <v>5322</v>
      </c>
      <c r="H23" s="465">
        <v>210</v>
      </c>
      <c r="I23" s="466">
        <f t="shared" si="457"/>
      </c>
      <c r="J23" s="467">
        <f t="shared" si="515"/>
      </c>
      <c r="K23" s="465">
        <v>4</v>
      </c>
      <c r="L23" s="467">
        <f t="shared" si="573"/>
      </c>
      <c r="M23" s="465">
        <v>0</v>
      </c>
      <c r="N23" s="468">
        <f t="shared" si="605"/>
      </c>
      <c r="O23" s="465">
        <v>0</v>
      </c>
      <c r="P23" s="468">
        <f t="shared" si="634"/>
      </c>
      <c r="Q23" s="469"/>
      <c r="R23" s="465"/>
      <c r="S23" s="469"/>
      <c r="T23" s="465"/>
      <c r="U23" s="470"/>
      <c r="V23" s="471"/>
      <c r="W23" s="465"/>
      <c r="X23" s="471"/>
      <c r="Y23" s="469"/>
      <c r="Z23" s="471"/>
      <c r="AA23" s="471"/>
      <c r="AB23" s="465"/>
      <c r="AC23" s="465"/>
      <c r="AD23" s="469"/>
      <c r="AE23" s="471"/>
      <c r="AF23" s="472" t="s">
        <v>480</v>
      </c>
    </row>
    <row customHeight="true" ht="22.46095260398934" r="24">
      <c r="A24" s="459"/>
      <c r="B24" s="460" t="s">
        <v>481</v>
      </c>
      <c r="C24" s="461" t="s">
        <v>492</v>
      </c>
      <c r="D24" s="462" t="s">
        <v>477</v>
      </c>
      <c r="E24" s="463">
        <v>511.48</v>
      </c>
      <c r="F24" s="464">
        <f>E24+E25</f>
      </c>
      <c r="G24" s="465">
        <v>3871</v>
      </c>
      <c r="H24" s="465">
        <v>107</v>
      </c>
      <c r="I24" s="466">
        <f t="shared" si="457"/>
      </c>
      <c r="J24" s="467">
        <f t="shared" si="515"/>
      </c>
      <c r="K24" s="465">
        <v>4</v>
      </c>
      <c r="L24" s="467">
        <f t="shared" si="573"/>
      </c>
      <c r="M24" s="465">
        <v>0</v>
      </c>
      <c r="N24" s="468">
        <f t="shared" si="605"/>
      </c>
      <c r="O24" s="465">
        <v>0</v>
      </c>
      <c r="P24" s="468">
        <f t="shared" si="634"/>
      </c>
      <c r="Q24" s="469">
        <f>(M24+M25)/(O24+O25)</f>
      </c>
      <c r="R24" s="465">
        <v>0</v>
      </c>
      <c r="S24" s="469">
        <f>(O24+O25)/(K24+K25)</f>
      </c>
      <c r="T24" s="465">
        <v>0</v>
      </c>
      <c r="U24" s="470">
        <f>F24/T24</f>
      </c>
      <c r="V24" s="471">
        <f>(F24+4*500)/T24</f>
      </c>
      <c r="W24" s="465">
        <v>0</v>
      </c>
      <c r="X24" s="471">
        <f>W24/T24</f>
      </c>
      <c r="Y24" s="469">
        <f>T24/R24</f>
      </c>
      <c r="Z24" s="471">
        <f>W24/F24</f>
      </c>
      <c r="AA24" s="471">
        <f>W24/(F24+500)</f>
      </c>
      <c r="AB24" s="465">
        <v>0</v>
      </c>
      <c r="AC24" s="465">
        <v>0</v>
      </c>
      <c r="AD24" s="469">
        <f>AB24/T24</f>
      </c>
      <c r="AE24" s="471">
        <f>(W24-AC24)/(F24+500)</f>
      </c>
      <c r="AF24" s="472" t="s">
        <v>478</v>
      </c>
    </row>
    <row customHeight="true" ht="22.46095260398934" r="25">
      <c r="A25" s="459"/>
      <c r="B25" s="460"/>
      <c r="C25" s="461"/>
      <c r="D25" s="462" t="s">
        <v>479</v>
      </c>
      <c r="E25" s="463">
        <v>379.63</v>
      </c>
      <c r="F25" s="464"/>
      <c r="G25" s="465">
        <v>5626</v>
      </c>
      <c r="H25" s="465">
        <v>147</v>
      </c>
      <c r="I25" s="466">
        <f t="shared" si="457"/>
      </c>
      <c r="J25" s="467">
        <f t="shared" si="515"/>
      </c>
      <c r="K25" s="465">
        <v>4</v>
      </c>
      <c r="L25" s="467">
        <f t="shared" si="573"/>
      </c>
      <c r="M25" s="465">
        <v>0</v>
      </c>
      <c r="N25" s="468">
        <f t="shared" si="605"/>
      </c>
      <c r="O25" s="465">
        <v>0</v>
      </c>
      <c r="P25" s="468">
        <f t="shared" si="634"/>
      </c>
      <c r="Q25" s="469"/>
      <c r="R25" s="465"/>
      <c r="S25" s="469"/>
      <c r="T25" s="465"/>
      <c r="U25" s="470"/>
      <c r="V25" s="471"/>
      <c r="W25" s="465"/>
      <c r="X25" s="471"/>
      <c r="Y25" s="469"/>
      <c r="Z25" s="471"/>
      <c r="AA25" s="471"/>
      <c r="AB25" s="465"/>
      <c r="AC25" s="465"/>
      <c r="AD25" s="469"/>
      <c r="AE25" s="471"/>
      <c r="AF25" s="472" t="s">
        <v>480</v>
      </c>
    </row>
    <row customHeight="true" ht="22.46095260398934" r="26">
      <c r="A26" s="459"/>
      <c r="B26" s="460" t="s">
        <v>482</v>
      </c>
      <c r="C26" s="461" t="s">
        <v>492</v>
      </c>
      <c r="D26" s="462" t="s">
        <v>477</v>
      </c>
      <c r="E26" s="463">
        <v>289.66</v>
      </c>
      <c r="F26" s="464">
        <f>E26+E27</f>
      </c>
      <c r="G26" s="465">
        <v>2327</v>
      </c>
      <c r="H26" s="465">
        <v>62</v>
      </c>
      <c r="I26" s="466">
        <f t="shared" si="457"/>
      </c>
      <c r="J26" s="467">
        <f t="shared" si="515"/>
      </c>
      <c r="K26" s="465">
        <v>3</v>
      </c>
      <c r="L26" s="467">
        <f t="shared" si="573"/>
      </c>
      <c r="M26" s="465">
        <v>0</v>
      </c>
      <c r="N26" s="468">
        <f t="shared" si="605"/>
      </c>
      <c r="O26" s="465">
        <v>1</v>
      </c>
      <c r="P26" s="468">
        <f t="shared" si="634"/>
      </c>
      <c r="Q26" s="469">
        <f>(M26+M27)/(O26+O27)</f>
      </c>
      <c r="R26" s="465">
        <v>1</v>
      </c>
      <c r="S26" s="469">
        <f>(O26+O27)/(K26+K27)</f>
      </c>
      <c r="T26" s="465">
        <v>0</v>
      </c>
      <c r="U26" s="470">
        <f>F26/T26</f>
      </c>
      <c r="V26" s="471">
        <f>(F26+4*500)/T26</f>
      </c>
      <c r="W26" s="465">
        <v>0</v>
      </c>
      <c r="X26" s="471">
        <f>W26/T26</f>
      </c>
      <c r="Y26" s="469">
        <f>T26/R26</f>
      </c>
      <c r="Z26" s="471">
        <f>W26/F26</f>
      </c>
      <c r="AA26" s="471">
        <f>W26/(F26+500)</f>
      </c>
      <c r="AB26" s="465">
        <v>0</v>
      </c>
      <c r="AC26" s="465">
        <v>0</v>
      </c>
      <c r="AD26" s="469">
        <f>AB26/T26</f>
      </c>
      <c r="AE26" s="471">
        <f>(W26-AC26)/(F26+500)</f>
      </c>
      <c r="AF26" s="472" t="s">
        <v>478</v>
      </c>
    </row>
    <row customHeight="true" ht="22.46095260398934" r="27">
      <c r="A27" s="459"/>
      <c r="B27" s="460"/>
      <c r="C27" s="461"/>
      <c r="D27" s="462" t="s">
        <v>479</v>
      </c>
      <c r="E27" s="463">
        <v>356.74</v>
      </c>
      <c r="F27" s="464"/>
      <c r="G27" s="465">
        <v>4333</v>
      </c>
      <c r="H27" s="465">
        <v>88</v>
      </c>
      <c r="I27" s="466">
        <f t="shared" si="457"/>
      </c>
      <c r="J27" s="467">
        <f t="shared" si="515"/>
      </c>
      <c r="K27" s="465">
        <v>3</v>
      </c>
      <c r="L27" s="467">
        <f t="shared" si="573"/>
      </c>
      <c r="M27" s="465">
        <v>0</v>
      </c>
      <c r="N27" s="468">
        <f t="shared" si="605"/>
      </c>
      <c r="O27" s="465">
        <v>0</v>
      </c>
      <c r="P27" s="468">
        <f t="shared" si="634"/>
      </c>
      <c r="Q27" s="469"/>
      <c r="R27" s="465"/>
      <c r="S27" s="469"/>
      <c r="T27" s="465"/>
      <c r="U27" s="470"/>
      <c r="V27" s="471"/>
      <c r="W27" s="465"/>
      <c r="X27" s="471"/>
      <c r="Y27" s="469"/>
      <c r="Z27" s="471"/>
      <c r="AA27" s="471"/>
      <c r="AB27" s="465"/>
      <c r="AC27" s="465"/>
      <c r="AD27" s="469"/>
      <c r="AE27" s="471"/>
      <c r="AF27" s="472" t="s">
        <v>480</v>
      </c>
    </row>
    <row customHeight="true" ht="22.46095260398934" r="28">
      <c r="A28" s="459"/>
      <c r="B28" s="460" t="s">
        <v>483</v>
      </c>
      <c r="C28" s="461" t="s">
        <v>492</v>
      </c>
      <c r="D28" s="462" t="s">
        <v>477</v>
      </c>
      <c r="E28" s="463">
        <v>22.92</v>
      </c>
      <c r="F28" s="473">
        <f>E28+E29</f>
      </c>
      <c r="G28" s="465">
        <v>937</v>
      </c>
      <c r="H28" s="465">
        <v>32</v>
      </c>
      <c r="I28" s="466">
        <f t="shared" si="457"/>
      </c>
      <c r="J28" s="467">
        <f t="shared" si="515"/>
      </c>
      <c r="K28" s="465">
        <v>0</v>
      </c>
      <c r="L28" s="467">
        <f t="shared" si="573"/>
      </c>
      <c r="M28" s="465">
        <v>0</v>
      </c>
      <c r="N28" s="468">
        <f t="shared" si="605"/>
      </c>
      <c r="O28" s="465">
        <v>0</v>
      </c>
      <c r="P28" s="468">
        <f t="shared" si="634"/>
      </c>
      <c r="Q28" s="469">
        <f>(M28+M29)/(O28+O29)</f>
      </c>
      <c r="R28" s="465">
        <v>1</v>
      </c>
      <c r="S28" s="469">
        <f>(O28+O29)/(K28+K29)</f>
      </c>
      <c r="T28" s="465">
        <v>1</v>
      </c>
      <c r="U28" s="470">
        <f>F28/T28</f>
      </c>
      <c r="V28" s="471">
        <f>(F28+4*500)/T28</f>
      </c>
      <c r="W28" s="465">
        <v>1692</v>
      </c>
      <c r="X28" s="471">
        <f>W28/T28</f>
      </c>
      <c r="Y28" s="469">
        <f>T28/R28</f>
      </c>
      <c r="Z28" s="471">
        <f>W28/F28</f>
      </c>
      <c r="AA28" s="471">
        <f>W28/(F28+500)</f>
      </c>
      <c r="AB28" s="465">
        <v>0</v>
      </c>
      <c r="AC28" s="465">
        <v>0</v>
      </c>
      <c r="AD28" s="469">
        <f>AB28/T28</f>
      </c>
      <c r="AE28" s="471">
        <f>(W28-AC28)/(F28+500)</f>
      </c>
      <c r="AF28" s="472" t="s">
        <v>478</v>
      </c>
    </row>
    <row customHeight="true" ht="22.46095260398934" r="29">
      <c r="A29" s="459"/>
      <c r="B29" s="460"/>
      <c r="C29" s="461"/>
      <c r="D29" s="462" t="s">
        <v>479</v>
      </c>
      <c r="E29" s="463">
        <v>468.86</v>
      </c>
      <c r="F29" s="473"/>
      <c r="G29" s="465">
        <v>5303</v>
      </c>
      <c r="H29" s="474">
        <v>126</v>
      </c>
      <c r="I29" s="466">
        <f t="shared" si="457"/>
      </c>
      <c r="J29" s="467">
        <f t="shared" si="515"/>
      </c>
      <c r="K29" s="465">
        <v>8</v>
      </c>
      <c r="L29" s="467">
        <f t="shared" si="573"/>
      </c>
      <c r="M29" s="465">
        <v>1</v>
      </c>
      <c r="N29" s="468">
        <f t="shared" si="605"/>
      </c>
      <c r="O29" s="465">
        <v>1</v>
      </c>
      <c r="P29" s="468">
        <f t="shared" si="634"/>
      </c>
      <c r="Q29" s="469"/>
      <c r="R29" s="465"/>
      <c r="S29" s="469"/>
      <c r="T29" s="465"/>
      <c r="U29" s="470"/>
      <c r="V29" s="471"/>
      <c r="W29" s="465"/>
      <c r="X29" s="471"/>
      <c r="Y29" s="469"/>
      <c r="Z29" s="471"/>
      <c r="AA29" s="471"/>
      <c r="AB29" s="465"/>
      <c r="AC29" s="465"/>
      <c r="AD29" s="469"/>
      <c r="AE29" s="471"/>
      <c r="AF29" s="472" t="s">
        <v>480</v>
      </c>
    </row>
    <row customHeight="true" ht="22.46095260398934" r="30">
      <c r="A30" s="459"/>
      <c r="B30" s="475" t="s">
        <v>484</v>
      </c>
      <c r="C30" s="475"/>
      <c r="D30" s="475"/>
      <c r="E30" s="476">
        <f>SUM(E22:E29)</f>
      </c>
      <c r="F30" s="477">
        <f>SUM(F22:F29)</f>
      </c>
      <c r="G30" s="477">
        <f>SUM(G22:G29)</f>
      </c>
      <c r="H30" s="477">
        <f>SUM(H22:H29)</f>
      </c>
      <c r="I30" s="478">
        <f t="shared" si="457"/>
      </c>
      <c r="J30" s="479">
        <f t="shared" si="515"/>
      </c>
      <c r="K30" s="477">
        <f>SUM(K22:K29)</f>
      </c>
      <c r="L30" s="479">
        <f t="shared" si="573"/>
      </c>
      <c r="M30" s="477">
        <f>SUM(M22:M29)</f>
      </c>
      <c r="N30" s="480">
        <f t="shared" si="605"/>
      </c>
      <c r="O30" s="477">
        <f>SUM(O22:O29)</f>
      </c>
      <c r="P30" s="480">
        <f t="shared" si="634"/>
      </c>
      <c r="Q30" s="481">
        <f>M30/O30</f>
      </c>
      <c r="R30" s="477">
        <f>SUM(R22:R29)</f>
      </c>
      <c r="S30" s="481">
        <f>(O30+O30)/(K30+K30)</f>
      </c>
      <c r="T30" s="477">
        <f>SUM(T22:T29)</f>
      </c>
      <c r="U30" s="482">
        <f t="shared" ref="U30:U31" si="664">F30/T30</f>
      </c>
      <c r="V30" s="483">
        <f t="shared" ref="V30:V31" si="778">(F30+4*500)/T30</f>
      </c>
      <c r="W30" s="477">
        <f>SUM(W22:W29)</f>
      </c>
      <c r="X30" s="484">
        <f t="shared" ref="X30:X31" si="2">W30/T30</f>
      </c>
      <c r="Y30" s="481">
        <f t="shared" ref="Y30:Y31" si="116">T30/R30</f>
      </c>
      <c r="Z30" s="483">
        <f t="shared" ref="Z30:Z31" si="230">W30/F30</f>
      </c>
      <c r="AA30" s="483">
        <f>W30/(F30+COUNT(W22:W29)*500)</f>
      </c>
      <c r="AB30" s="477">
        <f>SUM(AB22:AB29)</f>
      </c>
      <c r="AC30" s="477">
        <f>SUM(AC22:AC29)</f>
      </c>
      <c r="AD30" s="481">
        <f t="shared" ref="AD30:AD31" si="344">AB30/T30</f>
      </c>
      <c r="AE30" s="485">
        <f>(W30-AC30)/(F30+COUNT(W22:W29)*500)</f>
      </c>
      <c r="AF30" s="471"/>
    </row>
    <row customHeight="true" ht="22.46095260398934" r="31">
      <c r="A31" s="459"/>
      <c r="B31" s="460" t="s">
        <v>485</v>
      </c>
      <c r="C31" s="486" t="s">
        <v>486</v>
      </c>
      <c r="D31" s="462" t="s">
        <v>477</v>
      </c>
      <c r="E31" s="463">
        <v>433.97</v>
      </c>
      <c r="F31" s="464">
        <f>E31+E32</f>
      </c>
      <c r="G31" s="465">
        <v>3298</v>
      </c>
      <c r="H31" s="465">
        <v>59</v>
      </c>
      <c r="I31" s="466">
        <f t="shared" si="457"/>
      </c>
      <c r="J31" s="467">
        <f t="shared" si="515"/>
      </c>
      <c r="K31" s="465">
        <v>4</v>
      </c>
      <c r="L31" s="467">
        <f t="shared" si="573"/>
      </c>
      <c r="M31" s="465">
        <v>1</v>
      </c>
      <c r="N31" s="468">
        <f t="shared" si="605"/>
      </c>
      <c r="O31" s="465">
        <v>2</v>
      </c>
      <c r="P31" s="468">
        <f t="shared" si="634"/>
      </c>
      <c r="Q31" s="469">
        <f>(M31+M32)/(O31+O32)</f>
      </c>
      <c r="R31" s="465">
        <v>3</v>
      </c>
      <c r="S31" s="469">
        <f>(O31+O32)/(K31+K32)</f>
      </c>
      <c r="T31" s="465">
        <v>2</v>
      </c>
      <c r="U31" s="470">
        <f t="shared" si="664"/>
      </c>
      <c r="V31" s="471">
        <f t="shared" si="778"/>
      </c>
      <c r="W31" s="465">
        <v>3180</v>
      </c>
      <c r="X31" s="471">
        <f t="shared" si="2"/>
      </c>
      <c r="Y31" s="469">
        <f t="shared" si="116"/>
      </c>
      <c r="Z31" s="471">
        <f t="shared" si="230"/>
      </c>
      <c r="AA31" s="471">
        <f>W31/(F31+500)</f>
      </c>
      <c r="AB31" s="465">
        <v>0</v>
      </c>
      <c r="AC31" s="465">
        <v>0</v>
      </c>
      <c r="AD31" s="469">
        <f t="shared" si="344"/>
      </c>
      <c r="AE31" s="471">
        <f>(W31-AC31)/(F31+500)</f>
      </c>
      <c r="AF31" s="472" t="s">
        <v>478</v>
      </c>
    </row>
    <row customHeight="true" ht="22.46095260398934" r="32">
      <c r="A32" s="459"/>
      <c r="B32" s="460"/>
      <c r="C32" s="486"/>
      <c r="D32" s="462" t="s">
        <v>479</v>
      </c>
      <c r="E32" s="463">
        <v>553.67</v>
      </c>
      <c r="F32" s="464"/>
      <c r="G32" s="465">
        <v>6939</v>
      </c>
      <c r="H32" s="465">
        <v>139</v>
      </c>
      <c r="I32" s="466">
        <f t="shared" si="457"/>
      </c>
      <c r="J32" s="467">
        <f t="shared" si="515"/>
      </c>
      <c r="K32" s="465">
        <v>8</v>
      </c>
      <c r="L32" s="467">
        <f t="shared" si="573"/>
      </c>
      <c r="M32" s="465">
        <v>1</v>
      </c>
      <c r="N32" s="468">
        <f t="shared" si="605"/>
      </c>
      <c r="O32" s="465">
        <v>1</v>
      </c>
      <c r="P32" s="468">
        <f t="shared" si="634"/>
      </c>
      <c r="Q32" s="469"/>
      <c r="R32" s="465"/>
      <c r="S32" s="469"/>
      <c r="T32" s="465"/>
      <c r="U32" s="470"/>
      <c r="V32" s="471"/>
      <c r="W32" s="465"/>
      <c r="X32" s="471"/>
      <c r="Y32" s="469"/>
      <c r="Z32" s="471"/>
      <c r="AA32" s="471"/>
      <c r="AB32" s="465"/>
      <c r="AC32" s="465"/>
      <c r="AD32" s="469"/>
      <c r="AE32" s="471"/>
      <c r="AF32" s="472" t="s">
        <v>480</v>
      </c>
    </row>
    <row customHeight="true" ht="22.46095260398934" r="33">
      <c r="A33" s="459"/>
      <c r="B33" s="487" t="s">
        <v>487</v>
      </c>
      <c r="C33" s="486" t="s">
        <v>486</v>
      </c>
      <c r="D33" s="462" t="s">
        <v>477</v>
      </c>
      <c r="E33" s="463">
        <v>820.38</v>
      </c>
      <c r="F33" s="464">
        <f>E33+E34</f>
      </c>
      <c r="G33" s="465">
        <v>7088</v>
      </c>
      <c r="H33" s="465">
        <v>85</v>
      </c>
      <c r="I33" s="466">
        <f t="shared" si="457"/>
      </c>
      <c r="J33" s="467">
        <f t="shared" si="515"/>
      </c>
      <c r="K33" s="465">
        <v>3</v>
      </c>
      <c r="L33" s="467">
        <f t="shared" si="573"/>
      </c>
      <c r="M33" s="465">
        <v>0</v>
      </c>
      <c r="N33" s="468">
        <f t="shared" si="605"/>
      </c>
      <c r="O33" s="465">
        <v>1</v>
      </c>
      <c r="P33" s="468">
        <f t="shared" si="634"/>
      </c>
      <c r="Q33" s="469">
        <f>(M33+M34)/(O33+O34)</f>
      </c>
      <c r="R33" s="465">
        <v>2</v>
      </c>
      <c r="S33" s="469">
        <f>(O33+O34)/(K33+K34)</f>
      </c>
      <c r="T33" s="465">
        <v>0</v>
      </c>
      <c r="U33" s="470">
        <f>F33/T33</f>
      </c>
      <c r="V33" s="471">
        <f>(F33+4*500)/T33</f>
      </c>
      <c r="W33" s="465">
        <v>0</v>
      </c>
      <c r="X33" s="471">
        <f>W33/T33</f>
      </c>
      <c r="Y33" s="469">
        <f>T33/R33</f>
      </c>
      <c r="Z33" s="471">
        <f>W33/F33</f>
      </c>
      <c r="AA33" s="471">
        <f>W33/(F33+500)</f>
      </c>
      <c r="AB33" s="465">
        <v>0</v>
      </c>
      <c r="AC33" s="465">
        <v>0</v>
      </c>
      <c r="AD33" s="469">
        <f>AB33/T33</f>
      </c>
      <c r="AE33" s="471">
        <f>(W33-AC33)/(F33+500)</f>
      </c>
      <c r="AF33" s="472" t="s">
        <v>478</v>
      </c>
    </row>
    <row customHeight="true" ht="22.46095260398934" r="34">
      <c r="A34" s="459"/>
      <c r="B34" s="487"/>
      <c r="C34" s="486"/>
      <c r="D34" s="462" t="s">
        <v>479</v>
      </c>
      <c r="E34" s="463">
        <v>485.3</v>
      </c>
      <c r="F34" s="464"/>
      <c r="G34" s="465">
        <v>7713</v>
      </c>
      <c r="H34" s="465">
        <v>178</v>
      </c>
      <c r="I34" s="466">
        <f t="shared" si="457"/>
      </c>
      <c r="J34" s="467">
        <f t="shared" si="515"/>
      </c>
      <c r="K34" s="465">
        <v>12</v>
      </c>
      <c r="L34" s="467">
        <f t="shared" si="573"/>
      </c>
      <c r="M34" s="465">
        <v>0</v>
      </c>
      <c r="N34" s="468">
        <f t="shared" si="605"/>
      </c>
      <c r="O34" s="465">
        <v>0</v>
      </c>
      <c r="P34" s="468">
        <f t="shared" si="634"/>
      </c>
      <c r="Q34" s="469"/>
      <c r="R34" s="465"/>
      <c r="S34" s="469"/>
      <c r="T34" s="465"/>
      <c r="U34" s="470"/>
      <c r="V34" s="471"/>
      <c r="W34" s="465"/>
      <c r="X34" s="471"/>
      <c r="Y34" s="469"/>
      <c r="Z34" s="471"/>
      <c r="AA34" s="471"/>
      <c r="AB34" s="465"/>
      <c r="AC34" s="465"/>
      <c r="AD34" s="469"/>
      <c r="AE34" s="471"/>
      <c r="AF34" s="472" t="s">
        <v>480</v>
      </c>
    </row>
    <row customHeight="true" ht="22.46095260398934" r="35">
      <c r="A35" s="459"/>
      <c r="B35" s="460" t="s">
        <v>488</v>
      </c>
      <c r="C35" s="486" t="s">
        <v>486</v>
      </c>
      <c r="D35" s="462" t="s">
        <v>477</v>
      </c>
      <c r="E35" s="463">
        <v>333.47</v>
      </c>
      <c r="F35" s="464">
        <f>E35+E36</f>
      </c>
      <c r="G35" s="465">
        <v>3403</v>
      </c>
      <c r="H35" s="465">
        <v>68</v>
      </c>
      <c r="I35" s="466">
        <f t="shared" si="457"/>
      </c>
      <c r="J35" s="467">
        <f t="shared" si="515"/>
      </c>
      <c r="K35" s="465">
        <v>6</v>
      </c>
      <c r="L35" s="467">
        <f t="shared" si="573"/>
      </c>
      <c r="M35" s="465">
        <v>0</v>
      </c>
      <c r="N35" s="468">
        <f t="shared" si="605"/>
      </c>
      <c r="O35" s="465">
        <v>0</v>
      </c>
      <c r="P35" s="468">
        <f t="shared" si="634"/>
      </c>
      <c r="Q35" s="469">
        <f>(M35+M36)/(O35+O36)</f>
      </c>
      <c r="R35" s="465">
        <v>1</v>
      </c>
      <c r="S35" s="469">
        <f>(O35+O36)/(K35+K36)</f>
      </c>
      <c r="T35" s="465">
        <v>0</v>
      </c>
      <c r="U35" s="470">
        <f>F35/T35</f>
      </c>
      <c r="V35" s="471">
        <f>(F35+4*500)/T35</f>
      </c>
      <c r="W35" s="465">
        <v>0</v>
      </c>
      <c r="X35" s="471">
        <f>W35/T35</f>
      </c>
      <c r="Y35" s="469">
        <f>T35/R35</f>
      </c>
      <c r="Z35" s="471">
        <f>W35/F35</f>
      </c>
      <c r="AA35" s="471">
        <f>W35/(F35+500)</f>
      </c>
      <c r="AB35" s="465">
        <v>0</v>
      </c>
      <c r="AC35" s="465">
        <v>0</v>
      </c>
      <c r="AD35" s="469">
        <f>AB35/T35</f>
      </c>
      <c r="AE35" s="471">
        <f>(W35-AC35)/(F35+500)</f>
      </c>
      <c r="AF35" s="472" t="s">
        <v>478</v>
      </c>
    </row>
    <row customHeight="true" ht="22.46095260398934" r="36">
      <c r="A36" s="459"/>
      <c r="B36" s="460"/>
      <c r="C36" s="486"/>
      <c r="D36" s="462" t="s">
        <v>479</v>
      </c>
      <c r="E36" s="463">
        <v>445.82</v>
      </c>
      <c r="F36" s="464"/>
      <c r="G36" s="465">
        <v>5987</v>
      </c>
      <c r="H36" s="465">
        <v>176</v>
      </c>
      <c r="I36" s="466">
        <f t="shared" si="457"/>
      </c>
      <c r="J36" s="467">
        <f t="shared" si="515"/>
      </c>
      <c r="K36" s="465">
        <v>9</v>
      </c>
      <c r="L36" s="467">
        <f t="shared" si="573"/>
      </c>
      <c r="M36" s="465">
        <v>0</v>
      </c>
      <c r="N36" s="468">
        <f t="shared" si="605"/>
      </c>
      <c r="O36" s="465">
        <v>1</v>
      </c>
      <c r="P36" s="468">
        <f t="shared" si="634"/>
      </c>
      <c r="Q36" s="469"/>
      <c r="R36" s="465"/>
      <c r="S36" s="469"/>
      <c r="T36" s="465"/>
      <c r="U36" s="470"/>
      <c r="V36" s="471"/>
      <c r="W36" s="465"/>
      <c r="X36" s="471"/>
      <c r="Y36" s="469"/>
      <c r="Z36" s="471"/>
      <c r="AA36" s="471"/>
      <c r="AB36" s="465"/>
      <c r="AC36" s="465"/>
      <c r="AD36" s="469"/>
      <c r="AE36" s="471"/>
      <c r="AF36" s="472" t="s">
        <v>480</v>
      </c>
    </row>
    <row customHeight="true" ht="22.46095260398934" r="37">
      <c r="A37" s="459"/>
      <c r="B37" s="460" t="s">
        <v>489</v>
      </c>
      <c r="C37" s="486" t="s">
        <v>486</v>
      </c>
      <c r="D37" s="462" t="s">
        <v>477</v>
      </c>
      <c r="E37" s="463">
        <v>103.69</v>
      </c>
      <c r="F37" s="464">
        <f>E37+E38</f>
      </c>
      <c r="G37" s="465">
        <v>971</v>
      </c>
      <c r="H37" s="465">
        <v>26</v>
      </c>
      <c r="I37" s="466">
        <f t="shared" si="457"/>
      </c>
      <c r="J37" s="467">
        <f t="shared" si="515"/>
      </c>
      <c r="K37" s="465">
        <v>0</v>
      </c>
      <c r="L37" s="467">
        <f t="shared" si="573"/>
      </c>
      <c r="M37" s="465">
        <v>0</v>
      </c>
      <c r="N37" s="468">
        <f t="shared" si="605"/>
      </c>
      <c r="O37" s="465">
        <v>0</v>
      </c>
      <c r="P37" s="468">
        <f t="shared" si="634"/>
      </c>
      <c r="Q37" s="469">
        <f>(M37+M38)/(O37+O38)</f>
      </c>
      <c r="R37" s="465">
        <v>2</v>
      </c>
      <c r="S37" s="469">
        <f>(O37+O38)/(K37+K38)</f>
      </c>
      <c r="T37" s="465">
        <v>1</v>
      </c>
      <c r="U37" s="470">
        <f>F37/T37</f>
      </c>
      <c r="V37" s="471">
        <f>(F37+4*500)/T37</f>
      </c>
      <c r="W37" s="465">
        <v>1692</v>
      </c>
      <c r="X37" s="471">
        <f>W37/T37</f>
      </c>
      <c r="Y37" s="469">
        <f>T37/R37</f>
      </c>
      <c r="Z37" s="471">
        <f>W37/F37</f>
      </c>
      <c r="AA37" s="471">
        <f>W37/(F37+500)</f>
      </c>
      <c r="AB37" s="465">
        <v>0</v>
      </c>
      <c r="AC37" s="465">
        <v>0</v>
      </c>
      <c r="AD37" s="469">
        <f>AB37/T37</f>
      </c>
      <c r="AE37" s="471">
        <f>(W37-AC37)/(F37+500)</f>
      </c>
      <c r="AF37" s="472" t="s">
        <v>478</v>
      </c>
    </row>
    <row customHeight="true" ht="22.46095260398934" r="38">
      <c r="A38" s="459"/>
      <c r="B38" s="460"/>
      <c r="C38" s="486"/>
      <c r="D38" s="462" t="s">
        <v>479</v>
      </c>
      <c r="E38" s="463">
        <v>179.21</v>
      </c>
      <c r="F38" s="464"/>
      <c r="G38" s="465">
        <v>2792</v>
      </c>
      <c r="H38" s="474">
        <v>78</v>
      </c>
      <c r="I38" s="466">
        <f t="shared" si="457"/>
      </c>
      <c r="J38" s="467">
        <f t="shared" si="515"/>
      </c>
      <c r="K38" s="465">
        <v>3</v>
      </c>
      <c r="L38" s="467">
        <f t="shared" si="573"/>
      </c>
      <c r="M38" s="465">
        <v>1</v>
      </c>
      <c r="N38" s="468">
        <f t="shared" si="605"/>
      </c>
      <c r="O38" s="465">
        <v>1</v>
      </c>
      <c r="P38" s="468">
        <f t="shared" si="634"/>
      </c>
      <c r="Q38" s="469"/>
      <c r="R38" s="465"/>
      <c r="S38" s="469"/>
      <c r="T38" s="465"/>
      <c r="U38" s="470"/>
      <c r="V38" s="471"/>
      <c r="W38" s="465"/>
      <c r="X38" s="471"/>
      <c r="Y38" s="469"/>
      <c r="Z38" s="471"/>
      <c r="AA38" s="471"/>
      <c r="AB38" s="465"/>
      <c r="AC38" s="465"/>
      <c r="AD38" s="469"/>
      <c r="AE38" s="471"/>
      <c r="AF38" s="472" t="s">
        <v>480</v>
      </c>
    </row>
    <row customHeight="true" ht="22.46095260398934" r="39">
      <c r="A39" s="459"/>
      <c r="B39" s="488" t="s">
        <v>484</v>
      </c>
      <c r="C39" s="488"/>
      <c r="D39" s="488"/>
      <c r="E39" s="476">
        <f>SUM(E31:E38)</f>
      </c>
      <c r="F39" s="477">
        <f>SUM(F31:F38)</f>
      </c>
      <c r="G39" s="477">
        <f>SUM(G31:G38)</f>
      </c>
      <c r="H39" s="477">
        <f>SUM(H31:H38)</f>
      </c>
      <c r="I39" s="478">
        <f t="shared" si="457"/>
      </c>
      <c r="J39" s="479">
        <f t="shared" si="515"/>
      </c>
      <c r="K39" s="477">
        <f>SUM(K31:K38)</f>
      </c>
      <c r="L39" s="479">
        <f t="shared" si="573"/>
      </c>
      <c r="M39" s="477">
        <f>SUM(M31:M38)</f>
      </c>
      <c r="N39" s="480">
        <f t="shared" si="605"/>
      </c>
      <c r="O39" s="477">
        <f>SUM(O31:O38)</f>
      </c>
      <c r="P39" s="480">
        <f t="shared" si="634"/>
      </c>
      <c r="Q39" s="481">
        <f t="shared" ref="Q39:Q40" si="486">M39/O39</f>
      </c>
      <c r="R39" s="477">
        <f>SUM(R31:R38)</f>
      </c>
      <c r="S39" s="481">
        <f t="shared" ref="S39:S40" si="544">(O39+O39)/(K39+K39)</f>
      </c>
      <c r="T39" s="477">
        <f>SUM(T31:T38)</f>
      </c>
      <c r="U39" s="482">
        <f t="shared" ref="U39:U40" si="665">F39/T39</f>
      </c>
      <c r="V39" s="483">
        <f t="shared" ref="V39:V40" si="779">(F39+4*500)/T39</f>
      </c>
      <c r="W39" s="477">
        <f>SUM(W31:W38)</f>
      </c>
      <c r="X39" s="484">
        <f t="shared" ref="X39:X40" si="3">W39/T39</f>
      </c>
      <c r="Y39" s="481">
        <f t="shared" ref="Y39:Y40" si="117">T39/R39</f>
      </c>
      <c r="Z39" s="483">
        <f t="shared" ref="Z39:Z40" si="231">W39/F39</f>
      </c>
      <c r="AA39" s="483">
        <f>W39/(F39+COUNT(W31:W38)*500)</f>
      </c>
      <c r="AB39" s="477">
        <f>SUM(AB31:AB38)</f>
      </c>
      <c r="AC39" s="477">
        <f>SUM(AC31:AC38)</f>
      </c>
      <c r="AD39" s="481">
        <f t="shared" ref="AD39:AD40" si="345">AB39/T39</f>
      </c>
      <c r="AE39" s="485">
        <f>(W39-AC39)/(F39+COUNT(W31:W38)*500)</f>
      </c>
      <c r="AF39" s="471"/>
    </row>
    <row customHeight="true" ht="22.46095260398934" r="40">
      <c r="A40" s="459"/>
      <c r="B40" s="489" t="s">
        <v>490</v>
      </c>
      <c r="C40" s="489"/>
      <c r="D40" s="489"/>
      <c r="E40" s="490">
        <f>E30+E39</f>
      </c>
      <c r="F40" s="491">
        <f>F30+F39</f>
      </c>
      <c r="G40" s="491">
        <f>G30+G39</f>
      </c>
      <c r="H40" s="491">
        <f>H30+H39</f>
      </c>
      <c r="I40" s="492">
        <f t="shared" si="457"/>
      </c>
      <c r="J40" s="493">
        <f t="shared" si="515"/>
      </c>
      <c r="K40" s="491">
        <f>K30+K39</f>
      </c>
      <c r="L40" s="493">
        <f t="shared" si="573"/>
      </c>
      <c r="M40" s="491">
        <f>M30+M39</f>
      </c>
      <c r="N40" s="494">
        <f t="shared" si="605"/>
      </c>
      <c r="O40" s="491">
        <f>O30+O39</f>
      </c>
      <c r="P40" s="494">
        <f t="shared" si="634"/>
      </c>
      <c r="Q40" s="495">
        <f t="shared" si="486"/>
      </c>
      <c r="R40" s="491">
        <f>R30+R39</f>
      </c>
      <c r="S40" s="495">
        <f t="shared" si="544"/>
      </c>
      <c r="T40" s="491">
        <f>T30+T39</f>
      </c>
      <c r="U40" s="496">
        <f t="shared" si="665"/>
      </c>
      <c r="V40" s="491">
        <f t="shared" si="779"/>
      </c>
      <c r="W40" s="491">
        <f>W30+W39</f>
      </c>
      <c r="X40" s="491">
        <f t="shared" si="3"/>
      </c>
      <c r="Y40" s="495">
        <f t="shared" si="117"/>
      </c>
      <c r="Z40" s="491">
        <f t="shared" si="231"/>
      </c>
      <c r="AA40" s="491">
        <f>W40/(F40+COUNT(W22:W29,W31:W38)*500)</f>
      </c>
      <c r="AB40" s="491">
        <f>AB30+AB39</f>
      </c>
      <c r="AC40" s="491">
        <f>AC30+AC39</f>
      </c>
      <c r="AD40" s="495">
        <f t="shared" si="345"/>
      </c>
      <c r="AE40" s="491">
        <f>(W40-AC40)/(F40+COUNT(W22:W29,W31:W38)*500)</f>
      </c>
      <c r="AF40" s="497"/>
    </row>
    <row customHeight="true" ht="22.46095260398934" r="41">
      <c r="A41" s="447" t="s">
        <v>442</v>
      </c>
      <c r="B41" s="448" t="s">
        <v>443</v>
      </c>
      <c r="C41" s="448" t="s">
        <v>444</v>
      </c>
      <c r="D41" s="448" t="s">
        <v>445</v>
      </c>
      <c r="E41" s="449" t="s">
        <v>446</v>
      </c>
      <c r="F41" s="450" t="s">
        <v>447</v>
      </c>
      <c r="G41" s="450" t="s">
        <v>448</v>
      </c>
      <c r="H41" s="450" t="s">
        <v>449</v>
      </c>
      <c r="I41" s="451" t="s">
        <v>450</v>
      </c>
      <c r="J41" s="452" t="s">
        <v>451</v>
      </c>
      <c r="K41" s="450" t="s">
        <v>452</v>
      </c>
      <c r="L41" s="452" t="s">
        <v>453</v>
      </c>
      <c r="M41" s="453" t="s">
        <v>454</v>
      </c>
      <c r="N41" s="454" t="s">
        <v>455</v>
      </c>
      <c r="O41" s="450" t="s">
        <v>456</v>
      </c>
      <c r="P41" s="454" t="s">
        <v>457</v>
      </c>
      <c r="Q41" s="451" t="s">
        <v>458</v>
      </c>
      <c r="R41" s="455" t="s">
        <v>459</v>
      </c>
      <c r="S41" s="456" t="s">
        <v>460</v>
      </c>
      <c r="T41" s="455" t="s">
        <v>461</v>
      </c>
      <c r="U41" s="457" t="s">
        <v>462</v>
      </c>
      <c r="V41" s="458" t="s">
        <v>463</v>
      </c>
      <c r="W41" s="458" t="s">
        <v>464</v>
      </c>
      <c r="X41" s="458" t="s">
        <v>465</v>
      </c>
      <c r="Y41" s="456" t="s">
        <v>466</v>
      </c>
      <c r="Z41" s="458" t="s">
        <v>467</v>
      </c>
      <c r="AA41" s="458" t="s">
        <v>468</v>
      </c>
      <c r="AB41" s="458" t="s">
        <v>469</v>
      </c>
      <c r="AC41" s="455" t="s">
        <v>470</v>
      </c>
      <c r="AD41" s="456" t="s">
        <v>471</v>
      </c>
      <c r="AE41" s="458" t="s">
        <v>472</v>
      </c>
      <c r="AF41" s="458" t="s">
        <v>473</v>
      </c>
    </row>
    <row customHeight="true" ht="22.46095260398934" r="42">
      <c r="A42" s="459" t="s">
        <v>493</v>
      </c>
      <c r="B42" s="487" t="s">
        <v>487</v>
      </c>
      <c r="C42" s="461" t="s">
        <v>492</v>
      </c>
      <c r="D42" s="462" t="s">
        <v>477</v>
      </c>
      <c r="E42" s="463">
        <v>349.34</v>
      </c>
      <c r="F42" s="464">
        <f>E42+E43</f>
      </c>
      <c r="G42" s="465">
        <v>3163</v>
      </c>
      <c r="H42" s="465">
        <v>76</v>
      </c>
      <c r="I42" s="466">
        <f t="shared" ref="I42:I53" si="458">H42/G42</f>
      </c>
      <c r="J42" s="467">
        <f t="shared" ref="J42:J53" si="516">(E42/G42)*1000</f>
      </c>
      <c r="K42" s="465">
        <v>2</v>
      </c>
      <c r="L42" s="467">
        <f t="shared" ref="L42:L53" si="574">E42/K42</f>
      </c>
      <c r="M42" s="465">
        <v>0</v>
      </c>
      <c r="N42" s="468">
        <f t="shared" ref="N42:N53" si="606">E42/M42</f>
      </c>
      <c r="O42" s="465">
        <v>1</v>
      </c>
      <c r="P42" s="468">
        <f t="shared" ref="P42:P53" si="635">E42/O42</f>
      </c>
      <c r="Q42" s="469">
        <f>(M42+M43)/(O42+O43)</f>
      </c>
      <c r="R42" s="465">
        <v>2</v>
      </c>
      <c r="S42" s="469">
        <f>(O42+O43)/(K42+K43)</f>
      </c>
      <c r="T42" s="465">
        <v>0</v>
      </c>
      <c r="U42" s="470">
        <f>F42/T42</f>
      </c>
      <c r="V42" s="471">
        <f>(F42+4*500)/T42</f>
      </c>
      <c r="W42" s="465">
        <v>0</v>
      </c>
      <c r="X42" s="471">
        <f>W42/T42</f>
      </c>
      <c r="Y42" s="469">
        <f>T42/R42</f>
      </c>
      <c r="Z42" s="471">
        <f>W42/F42</f>
      </c>
      <c r="AA42" s="471">
        <f>W42/(F42+500)</f>
      </c>
      <c r="AB42" s="465">
        <v>0</v>
      </c>
      <c r="AC42" s="465">
        <v>0</v>
      </c>
      <c r="AD42" s="469">
        <f>AB42/T42</f>
      </c>
      <c r="AE42" s="471">
        <f>(W42-AC42)/(F42+500)</f>
      </c>
      <c r="AF42" s="472" t="s">
        <v>478</v>
      </c>
    </row>
    <row customHeight="true" ht="22.46095260398934" r="43">
      <c r="A43" s="459"/>
      <c r="B43" s="487"/>
      <c r="C43" s="461"/>
      <c r="D43" s="462" t="s">
        <v>479</v>
      </c>
      <c r="E43" s="463">
        <v>506.31</v>
      </c>
      <c r="F43" s="464"/>
      <c r="G43" s="465">
        <v>8503</v>
      </c>
      <c r="H43" s="465">
        <v>246</v>
      </c>
      <c r="I43" s="466">
        <f t="shared" si="458"/>
      </c>
      <c r="J43" s="467">
        <f t="shared" si="516"/>
      </c>
      <c r="K43" s="465">
        <v>7</v>
      </c>
      <c r="L43" s="467">
        <f t="shared" si="574"/>
      </c>
      <c r="M43" s="465">
        <v>0</v>
      </c>
      <c r="N43" s="468">
        <f t="shared" si="606"/>
      </c>
      <c r="O43" s="465">
        <v>0</v>
      </c>
      <c r="P43" s="468">
        <f t="shared" si="635"/>
      </c>
      <c r="Q43" s="469"/>
      <c r="R43" s="465"/>
      <c r="S43" s="469"/>
      <c r="T43" s="465"/>
      <c r="U43" s="470"/>
      <c r="V43" s="471"/>
      <c r="W43" s="465"/>
      <c r="X43" s="471"/>
      <c r="Y43" s="469"/>
      <c r="Z43" s="471"/>
      <c r="AA43" s="471"/>
      <c r="AB43" s="465"/>
      <c r="AC43" s="465"/>
      <c r="AD43" s="469"/>
      <c r="AE43" s="471"/>
      <c r="AF43" s="472" t="s">
        <v>494</v>
      </c>
    </row>
    <row customHeight="true" ht="22.46095260398934" r="44">
      <c r="A44" s="459"/>
      <c r="B44" s="460" t="s">
        <v>488</v>
      </c>
      <c r="C44" s="461" t="s">
        <v>492</v>
      </c>
      <c r="D44" s="462" t="s">
        <v>477</v>
      </c>
      <c r="E44" s="463">
        <v>306.72</v>
      </c>
      <c r="F44" s="464">
        <f>E44+E45</f>
      </c>
      <c r="G44" s="465">
        <v>2853</v>
      </c>
      <c r="H44" s="465">
        <v>123</v>
      </c>
      <c r="I44" s="466">
        <f t="shared" si="458"/>
      </c>
      <c r="J44" s="467">
        <f t="shared" si="516"/>
      </c>
      <c r="K44" s="465">
        <v>1</v>
      </c>
      <c r="L44" s="467">
        <f t="shared" si="574"/>
      </c>
      <c r="M44" s="465">
        <v>0</v>
      </c>
      <c r="N44" s="468">
        <f t="shared" si="606"/>
      </c>
      <c r="O44" s="465">
        <v>0</v>
      </c>
      <c r="P44" s="468">
        <f t="shared" si="635"/>
      </c>
      <c r="Q44" s="469">
        <f>(M44+M45)/(O44+O45)</f>
      </c>
      <c r="R44" s="465">
        <v>3</v>
      </c>
      <c r="S44" s="469">
        <f>(O44+O45)/(K44+K45)</f>
      </c>
      <c r="T44" s="465">
        <v>2</v>
      </c>
      <c r="U44" s="470">
        <f>F44/T44</f>
      </c>
      <c r="V44" s="471">
        <f>(F44+4*500)/T44</f>
      </c>
      <c r="W44" s="465">
        <v>2688</v>
      </c>
      <c r="X44" s="471">
        <f>W44/T44</f>
      </c>
      <c r="Y44" s="469">
        <f>T44/R44</f>
      </c>
      <c r="Z44" s="471">
        <f>W44/F44</f>
      </c>
      <c r="AA44" s="471">
        <f>W44/(F44+500)</f>
      </c>
      <c r="AB44" s="465">
        <v>1</v>
      </c>
      <c r="AC44" s="465">
        <v>1344</v>
      </c>
      <c r="AD44" s="469">
        <f>AB44/T44</f>
      </c>
      <c r="AE44" s="471">
        <f>(W44-AC44)/(F44+500)</f>
      </c>
      <c r="AF44" s="472" t="s">
        <v>478</v>
      </c>
    </row>
    <row customHeight="true" ht="22.46095260398934" r="45">
      <c r="A45" s="459"/>
      <c r="B45" s="460"/>
      <c r="C45" s="461"/>
      <c r="D45" s="462" t="s">
        <v>479</v>
      </c>
      <c r="E45" s="463">
        <v>370.17</v>
      </c>
      <c r="F45" s="464"/>
      <c r="G45" s="465">
        <v>6351</v>
      </c>
      <c r="H45" s="465">
        <v>228</v>
      </c>
      <c r="I45" s="466">
        <f t="shared" si="458"/>
      </c>
      <c r="J45" s="467">
        <f t="shared" si="516"/>
      </c>
      <c r="K45" s="465">
        <v>10</v>
      </c>
      <c r="L45" s="467">
        <f t="shared" si="574"/>
      </c>
      <c r="M45" s="465">
        <v>2</v>
      </c>
      <c r="N45" s="468">
        <f t="shared" si="606"/>
      </c>
      <c r="O45" s="465">
        <v>2</v>
      </c>
      <c r="P45" s="468">
        <f t="shared" si="635"/>
      </c>
      <c r="Q45" s="469"/>
      <c r="R45" s="465"/>
      <c r="S45" s="469"/>
      <c r="T45" s="465"/>
      <c r="U45" s="470"/>
      <c r="V45" s="471"/>
      <c r="W45" s="465"/>
      <c r="X45" s="471"/>
      <c r="Y45" s="469"/>
      <c r="Z45" s="471"/>
      <c r="AA45" s="471"/>
      <c r="AB45" s="465"/>
      <c r="AC45" s="465"/>
      <c r="AD45" s="469"/>
      <c r="AE45" s="471"/>
      <c r="AF45" s="472" t="s">
        <v>494</v>
      </c>
    </row>
    <row customHeight="true" ht="22.46095260398934" r="46">
      <c r="A46" s="459"/>
      <c r="B46" s="460" t="s">
        <v>489</v>
      </c>
      <c r="C46" s="461" t="s">
        <v>492</v>
      </c>
      <c r="D46" s="462" t="s">
        <v>477</v>
      </c>
      <c r="E46" s="463">
        <v>142.56</v>
      </c>
      <c r="F46" s="464">
        <f>E46+E47</f>
      </c>
      <c r="G46" s="465">
        <v>1352</v>
      </c>
      <c r="H46" s="465">
        <v>52</v>
      </c>
      <c r="I46" s="466">
        <f t="shared" si="458"/>
      </c>
      <c r="J46" s="467">
        <f t="shared" si="516"/>
      </c>
      <c r="K46" s="465">
        <v>3</v>
      </c>
      <c r="L46" s="467">
        <f t="shared" si="574"/>
      </c>
      <c r="M46" s="465">
        <v>1</v>
      </c>
      <c r="N46" s="468">
        <f t="shared" si="606"/>
      </c>
      <c r="O46" s="465">
        <v>1</v>
      </c>
      <c r="P46" s="468">
        <f t="shared" si="635"/>
      </c>
      <c r="Q46" s="469">
        <f>(M46+M47)/(O46+O47)</f>
      </c>
      <c r="R46" s="465">
        <v>4</v>
      </c>
      <c r="S46" s="469">
        <f>(O46+O47)/(K46+K47)</f>
      </c>
      <c r="T46" s="465">
        <v>3</v>
      </c>
      <c r="U46" s="470">
        <f>F46/T46</f>
      </c>
      <c r="V46" s="471">
        <f>(F46+4*500)/T46</f>
      </c>
      <c r="W46" s="465">
        <v>3828</v>
      </c>
      <c r="X46" s="471">
        <f>W46/T46</f>
      </c>
      <c r="Y46" s="469">
        <f>T46/R46</f>
      </c>
      <c r="Z46" s="471">
        <f>W46/F46</f>
      </c>
      <c r="AA46" s="471">
        <f>W46/(F46+500)</f>
      </c>
      <c r="AB46" s="465">
        <v>0</v>
      </c>
      <c r="AC46" s="465">
        <v>0</v>
      </c>
      <c r="AD46" s="469">
        <f>AB46/T46</f>
      </c>
      <c r="AE46" s="471">
        <f>(W46-AC46)/(F46+500)</f>
      </c>
      <c r="AF46" s="472" t="s">
        <v>478</v>
      </c>
    </row>
    <row customHeight="true" ht="22.46095260398934" r="47">
      <c r="A47" s="459"/>
      <c r="B47" s="460"/>
      <c r="C47" s="461"/>
      <c r="D47" s="462" t="s">
        <v>479</v>
      </c>
      <c r="E47" s="463">
        <v>197.82</v>
      </c>
      <c r="F47" s="464"/>
      <c r="G47" s="465">
        <v>3053</v>
      </c>
      <c r="H47" s="465">
        <v>105</v>
      </c>
      <c r="I47" s="466">
        <f t="shared" si="458"/>
      </c>
      <c r="J47" s="467">
        <f t="shared" si="516"/>
      </c>
      <c r="K47" s="465">
        <v>7</v>
      </c>
      <c r="L47" s="467">
        <f t="shared" si="574"/>
      </c>
      <c r="M47" s="465">
        <v>2</v>
      </c>
      <c r="N47" s="468">
        <f t="shared" si="606"/>
      </c>
      <c r="O47" s="465">
        <v>3</v>
      </c>
      <c r="P47" s="468">
        <f t="shared" si="635"/>
      </c>
      <c r="Q47" s="469"/>
      <c r="R47" s="465"/>
      <c r="S47" s="469"/>
      <c r="T47" s="465"/>
      <c r="U47" s="470"/>
      <c r="V47" s="471"/>
      <c r="W47" s="465"/>
      <c r="X47" s="471"/>
      <c r="Y47" s="469"/>
      <c r="Z47" s="471"/>
      <c r="AA47" s="471"/>
      <c r="AB47" s="465"/>
      <c r="AC47" s="465"/>
      <c r="AD47" s="469"/>
      <c r="AE47" s="471"/>
      <c r="AF47" s="472" t="s">
        <v>494</v>
      </c>
    </row>
    <row customHeight="true" ht="22.46095260398934" r="48">
      <c r="A48" s="459"/>
      <c r="B48" s="460" t="s">
        <v>495</v>
      </c>
      <c r="C48" s="461" t="s">
        <v>492</v>
      </c>
      <c r="D48" s="462" t="s">
        <v>477</v>
      </c>
      <c r="E48" s="463">
        <v>136.31</v>
      </c>
      <c r="F48" s="473">
        <f>E48+E49</f>
      </c>
      <c r="G48" s="465">
        <v>1066</v>
      </c>
      <c r="H48" s="465">
        <v>20</v>
      </c>
      <c r="I48" s="466">
        <f t="shared" si="458"/>
      </c>
      <c r="J48" s="467">
        <f t="shared" si="516"/>
      </c>
      <c r="K48" s="465">
        <v>1</v>
      </c>
      <c r="L48" s="467">
        <f t="shared" si="574"/>
      </c>
      <c r="M48" s="465">
        <v>0</v>
      </c>
      <c r="N48" s="468">
        <f t="shared" si="606"/>
      </c>
      <c r="O48" s="465">
        <v>0</v>
      </c>
      <c r="P48" s="468">
        <f t="shared" si="635"/>
      </c>
      <c r="Q48" s="469">
        <f>(M48+M49)/(O48+O49)</f>
      </c>
      <c r="R48" s="465">
        <v>0</v>
      </c>
      <c r="S48" s="469">
        <f>(O48+O49)/(K48+K49)</f>
      </c>
      <c r="T48" s="465">
        <v>0</v>
      </c>
      <c r="U48" s="470">
        <f>F48/T48</f>
      </c>
      <c r="V48" s="471">
        <f>(F48+4*500)/T48</f>
      </c>
      <c r="W48" s="465">
        <v>0</v>
      </c>
      <c r="X48" s="471">
        <f>W48/T48</f>
      </c>
      <c r="Y48" s="469">
        <f>T48/R48</f>
      </c>
      <c r="Z48" s="471">
        <f>W48/F48</f>
      </c>
      <c r="AA48" s="471">
        <f>W48/(F48+500)</f>
      </c>
      <c r="AB48" s="465">
        <v>0</v>
      </c>
      <c r="AC48" s="465">
        <v>0</v>
      </c>
      <c r="AD48" s="469">
        <f>AB48/T48</f>
      </c>
      <c r="AE48" s="471">
        <f>(W48-AC48)/(F48+500)</f>
      </c>
      <c r="AF48" s="472" t="s">
        <v>478</v>
      </c>
    </row>
    <row customHeight="true" ht="22.46095260398934" r="49">
      <c r="A49" s="459"/>
      <c r="B49" s="460"/>
      <c r="C49" s="461"/>
      <c r="D49" s="462" t="s">
        <v>479</v>
      </c>
      <c r="E49" s="463">
        <v>328.46</v>
      </c>
      <c r="F49" s="473"/>
      <c r="G49" s="465">
        <v>3451</v>
      </c>
      <c r="H49" s="474">
        <v>93</v>
      </c>
      <c r="I49" s="466">
        <f t="shared" si="458"/>
      </c>
      <c r="J49" s="467">
        <f t="shared" si="516"/>
      </c>
      <c r="K49" s="465">
        <v>3</v>
      </c>
      <c r="L49" s="467">
        <f t="shared" si="574"/>
      </c>
      <c r="M49" s="465">
        <v>0</v>
      </c>
      <c r="N49" s="468">
        <f t="shared" si="606"/>
      </c>
      <c r="O49" s="465">
        <v>0</v>
      </c>
      <c r="P49" s="468">
        <f t="shared" si="635"/>
      </c>
      <c r="Q49" s="469"/>
      <c r="R49" s="465"/>
      <c r="S49" s="469"/>
      <c r="T49" s="465"/>
      <c r="U49" s="470"/>
      <c r="V49" s="471"/>
      <c r="W49" s="465"/>
      <c r="X49" s="471"/>
      <c r="Y49" s="469"/>
      <c r="Z49" s="471"/>
      <c r="AA49" s="471"/>
      <c r="AB49" s="465"/>
      <c r="AC49" s="465"/>
      <c r="AD49" s="469"/>
      <c r="AE49" s="471"/>
      <c r="AF49" s="472" t="s">
        <v>494</v>
      </c>
    </row>
    <row customHeight="true" ht="22.46095260398934" r="50">
      <c r="A50" s="459"/>
      <c r="B50" s="460" t="s">
        <v>496</v>
      </c>
      <c r="C50" s="461" t="s">
        <v>492</v>
      </c>
      <c r="D50" s="462" t="s">
        <v>477</v>
      </c>
      <c r="E50" s="463">
        <v>352.23</v>
      </c>
      <c r="F50" s="473">
        <f>E50+E51</f>
      </c>
      <c r="G50" s="465">
        <v>3016</v>
      </c>
      <c r="H50" s="465">
        <v>68</v>
      </c>
      <c r="I50" s="466">
        <f t="shared" si="458"/>
      </c>
      <c r="J50" s="467">
        <f t="shared" si="516"/>
      </c>
      <c r="K50" s="465">
        <v>4</v>
      </c>
      <c r="L50" s="467">
        <f t="shared" si="574"/>
      </c>
      <c r="M50" s="465">
        <v>1</v>
      </c>
      <c r="N50" s="468">
        <f t="shared" si="606"/>
      </c>
      <c r="O50" s="465">
        <v>2</v>
      </c>
      <c r="P50" s="468">
        <f t="shared" si="635"/>
      </c>
      <c r="Q50" s="469">
        <f>(M50+M51)/(O50+O51)</f>
      </c>
      <c r="R50" s="465">
        <v>3</v>
      </c>
      <c r="S50" s="469">
        <f>(O50+O51)/(K50+K51)</f>
      </c>
      <c r="T50" s="465">
        <v>2</v>
      </c>
      <c r="U50" s="470">
        <f>F50/T50</f>
      </c>
      <c r="V50" s="471">
        <f>(F50+4*500)/T50</f>
      </c>
      <c r="W50" s="465">
        <v>1488</v>
      </c>
      <c r="X50" s="471">
        <f>W50/T50</f>
      </c>
      <c r="Y50" s="469">
        <f>T50/R50</f>
      </c>
      <c r="Z50" s="471">
        <f>W50/F50</f>
      </c>
      <c r="AA50" s="471">
        <f>W50/(F50+500)</f>
      </c>
      <c r="AB50" s="465">
        <v>0</v>
      </c>
      <c r="AC50" s="465">
        <v>0</v>
      </c>
      <c r="AD50" s="469">
        <f>AB50/T50</f>
      </c>
      <c r="AE50" s="471">
        <f>(W50-AC50)/(F50+500)</f>
      </c>
      <c r="AF50" s="472" t="s">
        <v>478</v>
      </c>
    </row>
    <row customHeight="true" ht="22.46095260398934" r="51">
      <c r="A51" s="459"/>
      <c r="B51" s="460"/>
      <c r="C51" s="461"/>
      <c r="D51" s="462" t="s">
        <v>479</v>
      </c>
      <c r="E51" s="463">
        <v>362.53</v>
      </c>
      <c r="F51" s="473"/>
      <c r="G51" s="465">
        <v>4690</v>
      </c>
      <c r="H51" s="474">
        <v>156</v>
      </c>
      <c r="I51" s="466">
        <f t="shared" si="458"/>
      </c>
      <c r="J51" s="467">
        <f t="shared" si="516"/>
      </c>
      <c r="K51" s="465">
        <v>7</v>
      </c>
      <c r="L51" s="467">
        <f t="shared" si="574"/>
      </c>
      <c r="M51" s="465">
        <v>1</v>
      </c>
      <c r="N51" s="468">
        <f t="shared" si="606"/>
      </c>
      <c r="O51" s="465">
        <v>1</v>
      </c>
      <c r="P51" s="468">
        <f t="shared" si="635"/>
      </c>
      <c r="Q51" s="469"/>
      <c r="R51" s="465"/>
      <c r="S51" s="469"/>
      <c r="T51" s="465"/>
      <c r="U51" s="470"/>
      <c r="V51" s="471"/>
      <c r="W51" s="465"/>
      <c r="X51" s="471"/>
      <c r="Y51" s="469"/>
      <c r="Z51" s="471"/>
      <c r="AA51" s="471"/>
      <c r="AB51" s="465"/>
      <c r="AC51" s="465"/>
      <c r="AD51" s="469"/>
      <c r="AE51" s="471"/>
      <c r="AF51" s="472" t="s">
        <v>494</v>
      </c>
    </row>
    <row customHeight="true" ht="22.46095260398934" r="52">
      <c r="A52" s="459"/>
      <c r="B52" s="475" t="s">
        <v>484</v>
      </c>
      <c r="C52" s="475"/>
      <c r="D52" s="475"/>
      <c r="E52" s="476">
        <f>SUM(E42:E51)</f>
      </c>
      <c r="F52" s="477">
        <f>SUM(F42:F51)</f>
      </c>
      <c r="G52" s="477">
        <f>SUM(G42:G51)</f>
      </c>
      <c r="H52" s="477">
        <f>SUM(H42:H51)</f>
      </c>
      <c r="I52" s="478">
        <f t="shared" si="458"/>
      </c>
      <c r="J52" s="479">
        <f t="shared" si="516"/>
      </c>
      <c r="K52" s="477">
        <f>SUM(K42:K51)</f>
      </c>
      <c r="L52" s="479">
        <f t="shared" si="574"/>
      </c>
      <c r="M52" s="477">
        <f>SUM(M42:M51)</f>
      </c>
      <c r="N52" s="480">
        <f t="shared" si="606"/>
      </c>
      <c r="O52" s="477">
        <f>SUM(O42:O51)</f>
      </c>
      <c r="P52" s="480">
        <f t="shared" si="635"/>
      </c>
      <c r="Q52" s="481">
        <f t="shared" ref="Q52:Q53" si="487">M52/O52</f>
      </c>
      <c r="R52" s="477">
        <f>SUM(R42:R51)</f>
      </c>
      <c r="S52" s="481">
        <f t="shared" ref="S52:S53" si="545">(O52+O52)/(K52+K52)</f>
      </c>
      <c r="T52" s="477">
        <f>SUM(T42:T51)</f>
      </c>
      <c r="U52" s="482">
        <f t="shared" ref="U52:U53" si="666">F52/T52</f>
      </c>
      <c r="V52" s="483">
        <f t="shared" ref="V52:V53" si="780">(F52+4*500)/T52</f>
      </c>
      <c r="W52" s="477">
        <f>SUM(W42:W51)</f>
      </c>
      <c r="X52" s="484">
        <f t="shared" ref="X52:X53" si="4">W52/T52</f>
      </c>
      <c r="Y52" s="481">
        <f t="shared" ref="Y52:Y53" si="118">T52/R52</f>
      </c>
      <c r="Z52" s="483">
        <f t="shared" ref="Z52:Z53" si="232">W52/F52</f>
      </c>
      <c r="AA52" s="483">
        <f>W52/(F52+COUNT(W42:W51)*500)</f>
      </c>
      <c r="AB52" s="477">
        <f>SUM(AB42:AB51)</f>
      </c>
      <c r="AC52" s="477">
        <f>SUM(AC42:AC51)</f>
      </c>
      <c r="AD52" s="481">
        <f t="shared" ref="AD52:AD53" si="346">AB52/T52</f>
      </c>
      <c r="AE52" s="485">
        <f>(W52-AC52)/(F52+COUNT(W42:W51)*500)</f>
      </c>
      <c r="AF52" s="471"/>
    </row>
    <row customHeight="true" ht="22.46095260398934" r="53">
      <c r="A53" s="459"/>
      <c r="B53" s="489" t="s">
        <v>490</v>
      </c>
      <c r="C53" s="489"/>
      <c r="D53" s="489"/>
      <c r="E53" s="490">
        <f>E52</f>
      </c>
      <c r="F53" s="491">
        <f>F52</f>
      </c>
      <c r="G53" s="491">
        <f>G52</f>
      </c>
      <c r="H53" s="491">
        <f>H52</f>
      </c>
      <c r="I53" s="492">
        <f t="shared" si="458"/>
      </c>
      <c r="J53" s="493">
        <f t="shared" si="516"/>
      </c>
      <c r="K53" s="491">
        <f>K52</f>
      </c>
      <c r="L53" s="493">
        <f t="shared" si="574"/>
      </c>
      <c r="M53" s="491">
        <f>M52</f>
      </c>
      <c r="N53" s="494">
        <f t="shared" si="606"/>
      </c>
      <c r="O53" s="491">
        <f>O52</f>
      </c>
      <c r="P53" s="494">
        <f t="shared" si="635"/>
      </c>
      <c r="Q53" s="495">
        <f t="shared" si="487"/>
      </c>
      <c r="R53" s="491">
        <f>R52</f>
      </c>
      <c r="S53" s="495">
        <f t="shared" si="545"/>
      </c>
      <c r="T53" s="491">
        <f>T52</f>
      </c>
      <c r="U53" s="496">
        <f t="shared" si="666"/>
      </c>
      <c r="V53" s="491">
        <f t="shared" si="780"/>
      </c>
      <c r="W53" s="491">
        <f>W52</f>
      </c>
      <c r="X53" s="491">
        <f t="shared" si="4"/>
      </c>
      <c r="Y53" s="495">
        <f t="shared" si="118"/>
      </c>
      <c r="Z53" s="491">
        <f t="shared" si="232"/>
      </c>
      <c r="AA53" s="491">
        <f>W53/(F53+COUNT(W42:W51,W52:W51)*500)</f>
      </c>
      <c r="AB53" s="491">
        <f>AB52</f>
      </c>
      <c r="AC53" s="491">
        <f>AC52</f>
      </c>
      <c r="AD53" s="495">
        <f t="shared" si="346"/>
      </c>
      <c r="AE53" s="491">
        <f>(W53-AC53)/(F53+COUNT(W42:W51,W52:W51)*500)</f>
      </c>
      <c r="AF53" s="497"/>
    </row>
    <row customHeight="true" ht="22.46095260398934" r="54">
      <c r="A54" s="447" t="s">
        <v>442</v>
      </c>
      <c r="B54" s="448" t="s">
        <v>443</v>
      </c>
      <c r="C54" s="448" t="s">
        <v>444</v>
      </c>
      <c r="D54" s="448" t="s">
        <v>445</v>
      </c>
      <c r="E54" s="449" t="s">
        <v>446</v>
      </c>
      <c r="F54" s="450" t="s">
        <v>447</v>
      </c>
      <c r="G54" s="450" t="s">
        <v>448</v>
      </c>
      <c r="H54" s="450" t="s">
        <v>449</v>
      </c>
      <c r="I54" s="451" t="s">
        <v>450</v>
      </c>
      <c r="J54" s="452" t="s">
        <v>451</v>
      </c>
      <c r="K54" s="450" t="s">
        <v>452</v>
      </c>
      <c r="L54" s="452" t="s">
        <v>453</v>
      </c>
      <c r="M54" s="453" t="s">
        <v>454</v>
      </c>
      <c r="N54" s="454" t="s">
        <v>455</v>
      </c>
      <c r="O54" s="450" t="s">
        <v>456</v>
      </c>
      <c r="P54" s="454" t="s">
        <v>457</v>
      </c>
      <c r="Q54" s="451" t="s">
        <v>458</v>
      </c>
      <c r="R54" s="455" t="s">
        <v>459</v>
      </c>
      <c r="S54" s="456" t="s">
        <v>460</v>
      </c>
      <c r="T54" s="455" t="s">
        <v>461</v>
      </c>
      <c r="U54" s="457" t="s">
        <v>462</v>
      </c>
      <c r="V54" s="458" t="s">
        <v>463</v>
      </c>
      <c r="W54" s="458" t="s">
        <v>464</v>
      </c>
      <c r="X54" s="458" t="s">
        <v>465</v>
      </c>
      <c r="Y54" s="456" t="s">
        <v>466</v>
      </c>
      <c r="Z54" s="458" t="s">
        <v>467</v>
      </c>
      <c r="AA54" s="458" t="s">
        <v>468</v>
      </c>
      <c r="AB54" s="458" t="s">
        <v>469</v>
      </c>
      <c r="AC54" s="455" t="s">
        <v>470</v>
      </c>
      <c r="AD54" s="456" t="s">
        <v>471</v>
      </c>
      <c r="AE54" s="458" t="s">
        <v>472</v>
      </c>
      <c r="AF54" s="458" t="s">
        <v>473</v>
      </c>
    </row>
    <row customHeight="true" ht="22.46095260398934" r="55">
      <c r="A55" s="459" t="s">
        <v>497</v>
      </c>
      <c r="B55" s="460" t="s">
        <v>475</v>
      </c>
      <c r="C55" s="461" t="s">
        <v>476</v>
      </c>
      <c r="D55" s="462" t="s">
        <v>477</v>
      </c>
      <c r="E55" s="463">
        <v>459.99</v>
      </c>
      <c r="F55" s="464">
        <f>E55+E56</f>
      </c>
      <c r="G55" s="465">
        <v>2950</v>
      </c>
      <c r="H55" s="465">
        <v>90</v>
      </c>
      <c r="I55" s="466">
        <f t="shared" ref="I55:I77" si="459">H55/G55</f>
      </c>
      <c r="J55" s="467">
        <f t="shared" ref="J55:J77" si="517">(E55/G55)*1000</f>
      </c>
      <c r="K55" s="465">
        <v>7</v>
      </c>
      <c r="L55" s="467">
        <f t="shared" ref="L55:L77" si="575">E55/K55</f>
      </c>
      <c r="M55" s="465">
        <v>1</v>
      </c>
      <c r="N55" s="468">
        <f t="shared" ref="N55:N77" si="607">E55/M55</f>
      </c>
      <c r="O55" s="465">
        <v>1</v>
      </c>
      <c r="P55" s="468">
        <f t="shared" ref="P55:P77" si="636">E55/O55</f>
      </c>
      <c r="Q55" s="469">
        <f>(M55+M56)/(O55+O56)</f>
      </c>
      <c r="R55" s="465">
        <v>8</v>
      </c>
      <c r="S55" s="469">
        <f>(O55+O56)/(K55+K56)</f>
      </c>
      <c r="T55" s="465">
        <v>1</v>
      </c>
      <c r="U55" s="470">
        <f>F55/T55</f>
      </c>
      <c r="V55" s="471">
        <f>(F55+4*500)/T55</f>
      </c>
      <c r="W55" s="465">
        <v>1344</v>
      </c>
      <c r="X55" s="471">
        <f>W55/T55</f>
      </c>
      <c r="Y55" s="469">
        <f>T55/R55</f>
      </c>
      <c r="Z55" s="471">
        <f>W55/F55</f>
      </c>
      <c r="AA55" s="471">
        <f>W55/(F55+500)</f>
      </c>
      <c r="AB55" s="465">
        <v>1</v>
      </c>
      <c r="AC55" s="465">
        <v>1344</v>
      </c>
      <c r="AD55" s="469">
        <f>AB55/T55</f>
      </c>
      <c r="AE55" s="471">
        <f>(W55-AC55)/(F55+500)</f>
      </c>
      <c r="AF55" s="472" t="s">
        <v>478</v>
      </c>
    </row>
    <row customHeight="true" ht="22.46095260398934" r="56">
      <c r="A56" s="459"/>
      <c r="B56" s="460"/>
      <c r="C56" s="461"/>
      <c r="D56" s="462" t="s">
        <v>479</v>
      </c>
      <c r="E56" s="463">
        <v>630.78</v>
      </c>
      <c r="F56" s="464"/>
      <c r="G56" s="465">
        <v>9880</v>
      </c>
      <c r="H56" s="465">
        <v>327</v>
      </c>
      <c r="I56" s="466">
        <f t="shared" si="459"/>
      </c>
      <c r="J56" s="467">
        <f t="shared" si="517"/>
      </c>
      <c r="K56" s="465">
        <v>12</v>
      </c>
      <c r="L56" s="467">
        <f t="shared" si="575"/>
      </c>
      <c r="M56" s="465">
        <v>0</v>
      </c>
      <c r="N56" s="468">
        <f t="shared" si="607"/>
      </c>
      <c r="O56" s="465">
        <v>2</v>
      </c>
      <c r="P56" s="468">
        <f t="shared" si="636"/>
      </c>
      <c r="Q56" s="469"/>
      <c r="R56" s="465"/>
      <c r="S56" s="469"/>
      <c r="T56" s="465"/>
      <c r="U56" s="470"/>
      <c r="V56" s="471"/>
      <c r="W56" s="465"/>
      <c r="X56" s="471"/>
      <c r="Y56" s="469"/>
      <c r="Z56" s="471"/>
      <c r="AA56" s="471"/>
      <c r="AB56" s="465"/>
      <c r="AC56" s="465"/>
      <c r="AD56" s="469"/>
      <c r="AE56" s="471"/>
      <c r="AF56" s="472" t="s">
        <v>498</v>
      </c>
    </row>
    <row customHeight="true" ht="22.46095260398934" r="57">
      <c r="A57" s="459"/>
      <c r="B57" s="460" t="s">
        <v>481</v>
      </c>
      <c r="C57" s="461" t="s">
        <v>476</v>
      </c>
      <c r="D57" s="462" t="s">
        <v>477</v>
      </c>
      <c r="E57" s="463">
        <v>820.56</v>
      </c>
      <c r="F57" s="464">
        <f>E57+E58</f>
      </c>
      <c r="G57" s="465">
        <v>6244</v>
      </c>
      <c r="H57" s="465">
        <v>186</v>
      </c>
      <c r="I57" s="466">
        <f t="shared" si="459"/>
      </c>
      <c r="J57" s="467">
        <f t="shared" si="517"/>
      </c>
      <c r="K57" s="465">
        <v>8</v>
      </c>
      <c r="L57" s="467">
        <f t="shared" si="575"/>
      </c>
      <c r="M57" s="465">
        <v>1</v>
      </c>
      <c r="N57" s="468">
        <f t="shared" si="607"/>
      </c>
      <c r="O57" s="465">
        <v>1</v>
      </c>
      <c r="P57" s="468">
        <f t="shared" si="636"/>
      </c>
      <c r="Q57" s="469">
        <f>(M57+M58)/(O57+O58)</f>
      </c>
      <c r="R57" s="465">
        <v>3</v>
      </c>
      <c r="S57" s="469">
        <f>(O57+O58)/(K57+K58)</f>
      </c>
      <c r="T57" s="465">
        <v>1</v>
      </c>
      <c r="U57" s="470">
        <f>F57/T57</f>
      </c>
      <c r="V57" s="471">
        <f>(F57+4*500)/T57</f>
      </c>
      <c r="W57" s="465">
        <v>1344</v>
      </c>
      <c r="X57" s="471">
        <f>W57/T57</f>
      </c>
      <c r="Y57" s="469">
        <f>T57/R57</f>
      </c>
      <c r="Z57" s="471">
        <f>W57/F57</f>
      </c>
      <c r="AA57" s="471">
        <f>W57/(F57+500)</f>
      </c>
      <c r="AB57" s="465">
        <v>0</v>
      </c>
      <c r="AC57" s="465">
        <v>0</v>
      </c>
      <c r="AD57" s="469">
        <f>AB57/T57</f>
      </c>
      <c r="AE57" s="471">
        <f>(W57-AC57)/(F57+500)</f>
      </c>
      <c r="AF57" s="472" t="s">
        <v>478</v>
      </c>
    </row>
    <row customHeight="true" ht="22.46095260398934" r="58">
      <c r="A58" s="459"/>
      <c r="B58" s="460"/>
      <c r="C58" s="461"/>
      <c r="D58" s="462" t="s">
        <v>479</v>
      </c>
      <c r="E58" s="463">
        <v>403.82</v>
      </c>
      <c r="F58" s="464"/>
      <c r="G58" s="465">
        <v>6913</v>
      </c>
      <c r="H58" s="465">
        <v>199</v>
      </c>
      <c r="I58" s="466">
        <f t="shared" si="459"/>
      </c>
      <c r="J58" s="467">
        <f t="shared" si="517"/>
      </c>
      <c r="K58" s="465">
        <v>10</v>
      </c>
      <c r="L58" s="467">
        <f t="shared" si="575"/>
      </c>
      <c r="M58" s="465">
        <v>0</v>
      </c>
      <c r="N58" s="468">
        <f t="shared" si="607"/>
      </c>
      <c r="O58" s="465">
        <v>1</v>
      </c>
      <c r="P58" s="468">
        <f t="shared" si="636"/>
      </c>
      <c r="Q58" s="469"/>
      <c r="R58" s="465"/>
      <c r="S58" s="469"/>
      <c r="T58" s="465"/>
      <c r="U58" s="470"/>
      <c r="V58" s="471"/>
      <c r="W58" s="465"/>
      <c r="X58" s="471"/>
      <c r="Y58" s="469"/>
      <c r="Z58" s="471"/>
      <c r="AA58" s="471"/>
      <c r="AB58" s="465"/>
      <c r="AC58" s="465"/>
      <c r="AD58" s="469"/>
      <c r="AE58" s="471"/>
      <c r="AF58" s="472" t="s">
        <v>498</v>
      </c>
    </row>
    <row customHeight="true" ht="22.46095260398934" r="59">
      <c r="A59" s="459"/>
      <c r="B59" s="460" t="s">
        <v>482</v>
      </c>
      <c r="C59" s="461" t="s">
        <v>476</v>
      </c>
      <c r="D59" s="462" t="s">
        <v>477</v>
      </c>
      <c r="E59" s="463">
        <v>1284.43</v>
      </c>
      <c r="F59" s="464">
        <f>E59+E60</f>
      </c>
      <c r="G59" s="465">
        <v>10816</v>
      </c>
      <c r="H59" s="465">
        <v>276</v>
      </c>
      <c r="I59" s="466">
        <f t="shared" si="459"/>
      </c>
      <c r="J59" s="467">
        <f t="shared" si="517"/>
      </c>
      <c r="K59" s="465">
        <v>7</v>
      </c>
      <c r="L59" s="467">
        <f t="shared" si="575"/>
      </c>
      <c r="M59" s="465">
        <v>0</v>
      </c>
      <c r="N59" s="468">
        <f t="shared" si="607"/>
      </c>
      <c r="O59" s="465">
        <v>0</v>
      </c>
      <c r="P59" s="468">
        <f t="shared" si="636"/>
      </c>
      <c r="Q59" s="469">
        <f>(M59+M60)/(O59+O60)</f>
      </c>
      <c r="R59" s="465">
        <v>2</v>
      </c>
      <c r="S59" s="469">
        <f>(O59+O60)/(K59+K60)</f>
      </c>
      <c r="T59" s="465">
        <v>0</v>
      </c>
      <c r="U59" s="470">
        <f>F59/T59</f>
      </c>
      <c r="V59" s="471">
        <f>(F59+4*500)/T59</f>
      </c>
      <c r="W59" s="465">
        <v>0</v>
      </c>
      <c r="X59" s="471">
        <f>W59/T59</f>
      </c>
      <c r="Y59" s="469">
        <f>T59/R59</f>
      </c>
      <c r="Z59" s="471">
        <f>W59/F59</f>
      </c>
      <c r="AA59" s="471">
        <f>W59/(F59+500)</f>
      </c>
      <c r="AB59" s="465">
        <v>0</v>
      </c>
      <c r="AC59" s="465">
        <v>0</v>
      </c>
      <c r="AD59" s="469">
        <f>AB59/T59</f>
      </c>
      <c r="AE59" s="471">
        <f>(W59-AC59)/(F59+500)</f>
      </c>
      <c r="AF59" s="472" t="s">
        <v>478</v>
      </c>
    </row>
    <row customHeight="true" ht="22.46095260398934" r="60">
      <c r="A60" s="459"/>
      <c r="B60" s="460"/>
      <c r="C60" s="461"/>
      <c r="D60" s="462" t="s">
        <v>479</v>
      </c>
      <c r="E60" s="463">
        <v>330.7</v>
      </c>
      <c r="F60" s="464"/>
      <c r="G60" s="465">
        <v>5006</v>
      </c>
      <c r="H60" s="465">
        <v>143</v>
      </c>
      <c r="I60" s="466">
        <f t="shared" si="459"/>
      </c>
      <c r="J60" s="467">
        <f t="shared" si="517"/>
      </c>
      <c r="K60" s="465">
        <v>6</v>
      </c>
      <c r="L60" s="467">
        <f t="shared" si="575"/>
      </c>
      <c r="M60" s="465">
        <v>0</v>
      </c>
      <c r="N60" s="468">
        <f t="shared" si="607"/>
      </c>
      <c r="O60" s="465">
        <v>1</v>
      </c>
      <c r="P60" s="468">
        <f t="shared" si="636"/>
      </c>
      <c r="Q60" s="469"/>
      <c r="R60" s="465"/>
      <c r="S60" s="469"/>
      <c r="T60" s="465"/>
      <c r="U60" s="470"/>
      <c r="V60" s="471"/>
      <c r="W60" s="465"/>
      <c r="X60" s="471"/>
      <c r="Y60" s="469"/>
      <c r="Z60" s="471"/>
      <c r="AA60" s="471"/>
      <c r="AB60" s="465"/>
      <c r="AC60" s="465"/>
      <c r="AD60" s="469"/>
      <c r="AE60" s="471"/>
      <c r="AF60" s="472" t="s">
        <v>498</v>
      </c>
    </row>
    <row customHeight="true" ht="22.46095260398934" r="61">
      <c r="A61" s="459"/>
      <c r="B61" s="460" t="s">
        <v>483</v>
      </c>
      <c r="C61" s="461" t="s">
        <v>476</v>
      </c>
      <c r="D61" s="462" t="s">
        <v>477</v>
      </c>
      <c r="E61" s="463">
        <v>766.76</v>
      </c>
      <c r="F61" s="464">
        <f>E61+E62</f>
      </c>
      <c r="G61" s="465">
        <v>6370</v>
      </c>
      <c r="H61" s="465">
        <v>122</v>
      </c>
      <c r="I61" s="466">
        <f t="shared" si="459"/>
      </c>
      <c r="J61" s="467">
        <f t="shared" si="517"/>
      </c>
      <c r="K61" s="465">
        <v>6</v>
      </c>
      <c r="L61" s="467">
        <f t="shared" si="575"/>
      </c>
      <c r="M61" s="465">
        <v>1</v>
      </c>
      <c r="N61" s="468">
        <f t="shared" si="607"/>
      </c>
      <c r="O61" s="465">
        <v>2</v>
      </c>
      <c r="P61" s="468">
        <f t="shared" si="636"/>
      </c>
      <c r="Q61" s="469">
        <f>(M61+M62)/(O61+O62)</f>
      </c>
      <c r="R61" s="465">
        <v>2</v>
      </c>
      <c r="S61" s="469">
        <f>(O61+O62)/(K61+K62)</f>
      </c>
      <c r="T61" s="465">
        <v>1</v>
      </c>
      <c r="U61" s="470">
        <f>F61/T61</f>
      </c>
      <c r="V61" s="471">
        <f>(F61+4*500)/T61</f>
      </c>
      <c r="W61" s="465">
        <v>2088</v>
      </c>
      <c r="X61" s="471">
        <f>W61/T61</f>
      </c>
      <c r="Y61" s="469">
        <f>T61/R61</f>
      </c>
      <c r="Z61" s="471">
        <f>W61/F61</f>
      </c>
      <c r="AA61" s="471">
        <f>W61/(F61+500)</f>
      </c>
      <c r="AB61" s="465">
        <v>0</v>
      </c>
      <c r="AC61" s="465">
        <v>0</v>
      </c>
      <c r="AD61" s="469">
        <f>AB61/T61</f>
      </c>
      <c r="AE61" s="471">
        <f>(W61-AC61)/(F61+500)</f>
      </c>
      <c r="AF61" s="472" t="s">
        <v>478</v>
      </c>
    </row>
    <row customHeight="true" ht="22.46095260398934" r="62">
      <c r="A62" s="459"/>
      <c r="B62" s="460"/>
      <c r="C62" s="461"/>
      <c r="D62" s="462" t="s">
        <v>479</v>
      </c>
      <c r="E62" s="463">
        <v>321.15</v>
      </c>
      <c r="F62" s="464"/>
      <c r="G62" s="465">
        <v>4180</v>
      </c>
      <c r="H62" s="465">
        <v>100</v>
      </c>
      <c r="I62" s="466">
        <f t="shared" si="459"/>
      </c>
      <c r="J62" s="467">
        <f t="shared" si="517"/>
      </c>
      <c r="K62" s="465">
        <v>1</v>
      </c>
      <c r="L62" s="467">
        <f t="shared" si="575"/>
      </c>
      <c r="M62" s="465">
        <v>0</v>
      </c>
      <c r="N62" s="468">
        <f t="shared" si="607"/>
      </c>
      <c r="O62" s="465">
        <v>0</v>
      </c>
      <c r="P62" s="468">
        <f t="shared" si="636"/>
      </c>
      <c r="Q62" s="469"/>
      <c r="R62" s="465"/>
      <c r="S62" s="469"/>
      <c r="T62" s="465"/>
      <c r="U62" s="470"/>
      <c r="V62" s="471"/>
      <c r="W62" s="465"/>
      <c r="X62" s="471"/>
      <c r="Y62" s="469"/>
      <c r="Z62" s="471"/>
      <c r="AA62" s="471"/>
      <c r="AB62" s="465"/>
      <c r="AC62" s="465"/>
      <c r="AD62" s="469"/>
      <c r="AE62" s="471"/>
      <c r="AF62" s="472" t="s">
        <v>498</v>
      </c>
    </row>
    <row customHeight="true" ht="22.46095260398934" r="63">
      <c r="A63" s="459"/>
      <c r="B63" s="460" t="s">
        <v>485</v>
      </c>
      <c r="C63" s="461" t="s">
        <v>476</v>
      </c>
      <c r="D63" s="462" t="s">
        <v>477</v>
      </c>
      <c r="E63" s="463">
        <v>721.34</v>
      </c>
      <c r="F63" s="473">
        <f>E63+E64</f>
      </c>
      <c r="G63" s="465">
        <v>6308</v>
      </c>
      <c r="H63" s="465">
        <v>85</v>
      </c>
      <c r="I63" s="466">
        <f t="shared" si="459"/>
      </c>
      <c r="J63" s="467">
        <f t="shared" si="517"/>
      </c>
      <c r="K63" s="465">
        <v>6</v>
      </c>
      <c r="L63" s="467">
        <f t="shared" si="575"/>
      </c>
      <c r="M63" s="465">
        <v>0</v>
      </c>
      <c r="N63" s="468">
        <f t="shared" si="607"/>
      </c>
      <c r="O63" s="465">
        <v>0</v>
      </c>
      <c r="P63" s="468">
        <f t="shared" si="636"/>
      </c>
      <c r="Q63" s="469">
        <f>(M63+M64)/(O63+O64)</f>
      </c>
      <c r="R63" s="465">
        <v>1</v>
      </c>
      <c r="S63" s="469">
        <f>(O63+O64)/(K63+K64)</f>
      </c>
      <c r="T63" s="465">
        <v>0</v>
      </c>
      <c r="U63" s="470">
        <f>F63/T63</f>
      </c>
      <c r="V63" s="471">
        <f>(F63+4*500)/T63</f>
      </c>
      <c r="W63" s="465">
        <v>0</v>
      </c>
      <c r="X63" s="471">
        <f>W63/T63</f>
      </c>
      <c r="Y63" s="469">
        <f>T63/R63</f>
      </c>
      <c r="Z63" s="471">
        <f>W63/F63</f>
      </c>
      <c r="AA63" s="471">
        <f>W63/(F63+500)</f>
      </c>
      <c r="AB63" s="465">
        <v>0</v>
      </c>
      <c r="AC63" s="465">
        <v>0</v>
      </c>
      <c r="AD63" s="469">
        <f>AB63/T63</f>
      </c>
      <c r="AE63" s="471">
        <f>(W63-AC63)/(F63+500)</f>
      </c>
      <c r="AF63" s="472" t="s">
        <v>478</v>
      </c>
    </row>
    <row customHeight="true" ht="22.46095260398934" r="64">
      <c r="A64" s="459"/>
      <c r="B64" s="460"/>
      <c r="C64" s="461"/>
      <c r="D64" s="462" t="s">
        <v>479</v>
      </c>
      <c r="E64" s="463">
        <v>356.88</v>
      </c>
      <c r="F64" s="473"/>
      <c r="G64" s="465">
        <v>4295</v>
      </c>
      <c r="H64" s="474">
        <v>149</v>
      </c>
      <c r="I64" s="466">
        <f t="shared" si="459"/>
      </c>
      <c r="J64" s="467">
        <f t="shared" si="517"/>
      </c>
      <c r="K64" s="465">
        <v>8</v>
      </c>
      <c r="L64" s="467">
        <f t="shared" si="575"/>
      </c>
      <c r="M64" s="465">
        <v>0</v>
      </c>
      <c r="N64" s="468">
        <f t="shared" si="607"/>
      </c>
      <c r="O64" s="465">
        <v>0</v>
      </c>
      <c r="P64" s="468">
        <f t="shared" si="636"/>
      </c>
      <c r="Q64" s="469"/>
      <c r="R64" s="465"/>
      <c r="S64" s="469"/>
      <c r="T64" s="465"/>
      <c r="U64" s="470"/>
      <c r="V64" s="471"/>
      <c r="W64" s="465"/>
      <c r="X64" s="471"/>
      <c r="Y64" s="469"/>
      <c r="Z64" s="471"/>
      <c r="AA64" s="471"/>
      <c r="AB64" s="465"/>
      <c r="AC64" s="465"/>
      <c r="AD64" s="469"/>
      <c r="AE64" s="471"/>
      <c r="AF64" s="472" t="s">
        <v>498</v>
      </c>
    </row>
    <row customHeight="true" ht="22.46095260398934" r="65">
      <c r="A65" s="459"/>
      <c r="B65" s="475" t="s">
        <v>484</v>
      </c>
      <c r="C65" s="475"/>
      <c r="D65" s="475"/>
      <c r="E65" s="476">
        <f>SUM(E55:E64)</f>
      </c>
      <c r="F65" s="477">
        <f>SUM(F55:F64)</f>
      </c>
      <c r="G65" s="477">
        <f>SUM(G55:G64)</f>
      </c>
      <c r="H65" s="477">
        <f>SUM(H55:H64)</f>
      </c>
      <c r="I65" s="478">
        <f t="shared" si="459"/>
      </c>
      <c r="J65" s="479">
        <f t="shared" si="517"/>
      </c>
      <c r="K65" s="477">
        <f>SUM(K55:K64)</f>
      </c>
      <c r="L65" s="479">
        <f t="shared" si="575"/>
      </c>
      <c r="M65" s="477">
        <f>SUM(M55:M64)</f>
      </c>
      <c r="N65" s="480">
        <f t="shared" si="607"/>
      </c>
      <c r="O65" s="477">
        <f>SUM(O55:O64)</f>
      </c>
      <c r="P65" s="480">
        <f t="shared" si="636"/>
      </c>
      <c r="Q65" s="481">
        <f>M65/O65</f>
      </c>
      <c r="R65" s="477">
        <f>SUM(R55:R64)</f>
      </c>
      <c r="S65" s="481">
        <f>(O65+O65)/(K65+K65)</f>
      </c>
      <c r="T65" s="477">
        <f>SUM(T55:T64)</f>
      </c>
      <c r="U65" s="482">
        <f t="shared" ref="U65:U66" si="667">F65/T65</f>
      </c>
      <c r="V65" s="483">
        <f t="shared" ref="V65:V66" si="781">(F65+4*500)/T65</f>
      </c>
      <c r="W65" s="477">
        <f>SUM(W55:W64)</f>
      </c>
      <c r="X65" s="484">
        <f t="shared" ref="X65:X66" si="5">W65/T65</f>
      </c>
      <c r="Y65" s="481">
        <f t="shared" ref="Y65:Y66" si="119">T65/R65</f>
      </c>
      <c r="Z65" s="483">
        <f t="shared" ref="Z65:Z66" si="233">W65/F65</f>
      </c>
      <c r="AA65" s="483">
        <f>W65/(F65+COUNT(W55:W64)*500)</f>
      </c>
      <c r="AB65" s="477">
        <f>SUM(AB55:AB64)</f>
      </c>
      <c r="AC65" s="477">
        <f>SUM(AC55:AC64)</f>
      </c>
      <c r="AD65" s="481">
        <f t="shared" ref="AD65:AD66" si="347">AB65/T65</f>
      </c>
      <c r="AE65" s="485">
        <f>(W65-AC65)/(F65+COUNT(W55:W64)*500)</f>
      </c>
      <c r="AF65" s="471"/>
    </row>
    <row customHeight="true" ht="22.46095260398934" r="66">
      <c r="A66" s="459"/>
      <c r="B66" s="487" t="s">
        <v>487</v>
      </c>
      <c r="C66" s="461" t="s">
        <v>492</v>
      </c>
      <c r="D66" s="462" t="s">
        <v>477</v>
      </c>
      <c r="E66" s="463">
        <v>1065.71</v>
      </c>
      <c r="F66" s="464">
        <f>E66+E67</f>
      </c>
      <c r="G66" s="465">
        <v>8305</v>
      </c>
      <c r="H66" s="465">
        <v>98</v>
      </c>
      <c r="I66" s="466">
        <f t="shared" si="459"/>
      </c>
      <c r="J66" s="467">
        <f t="shared" si="517"/>
      </c>
      <c r="K66" s="465">
        <v>5</v>
      </c>
      <c r="L66" s="467">
        <f t="shared" si="575"/>
      </c>
      <c r="M66" s="465">
        <v>1</v>
      </c>
      <c r="N66" s="468">
        <f t="shared" si="607"/>
      </c>
      <c r="O66" s="465">
        <v>4</v>
      </c>
      <c r="P66" s="468">
        <f t="shared" si="636"/>
      </c>
      <c r="Q66" s="469">
        <f>(M66+M67)/(O66+O67)</f>
      </c>
      <c r="R66" s="465">
        <v>6</v>
      </c>
      <c r="S66" s="469">
        <f>(O66+O67)/(K66+K67)</f>
      </c>
      <c r="T66" s="465">
        <v>1</v>
      </c>
      <c r="U66" s="470">
        <f t="shared" si="667"/>
      </c>
      <c r="V66" s="471">
        <f t="shared" si="781"/>
      </c>
      <c r="W66" s="465">
        <v>2088</v>
      </c>
      <c r="X66" s="471">
        <f t="shared" si="5"/>
      </c>
      <c r="Y66" s="469">
        <f t="shared" si="119"/>
      </c>
      <c r="Z66" s="471">
        <f t="shared" si="233"/>
      </c>
      <c r="AA66" s="471">
        <f>W66/(F66+500)</f>
      </c>
      <c r="AB66" s="465">
        <v>0</v>
      </c>
      <c r="AC66" s="465">
        <v>0</v>
      </c>
      <c r="AD66" s="469">
        <f t="shared" si="347"/>
      </c>
      <c r="AE66" s="471">
        <f>(W66-AC66)/(F66+500)</f>
      </c>
      <c r="AF66" s="472" t="s">
        <v>478</v>
      </c>
    </row>
    <row customHeight="true" ht="22.46095260398934" r="67">
      <c r="A67" s="459"/>
      <c r="B67" s="487"/>
      <c r="C67" s="461"/>
      <c r="D67" s="462" t="s">
        <v>479</v>
      </c>
      <c r="E67" s="463">
        <v>461.87</v>
      </c>
      <c r="F67" s="464"/>
      <c r="G67" s="465">
        <v>5887</v>
      </c>
      <c r="H67" s="465">
        <v>158</v>
      </c>
      <c r="I67" s="466">
        <f t="shared" si="459"/>
      </c>
      <c r="J67" s="467">
        <f t="shared" si="517"/>
      </c>
      <c r="K67" s="465">
        <v>11</v>
      </c>
      <c r="L67" s="467">
        <f t="shared" si="575"/>
      </c>
      <c r="M67" s="465">
        <v>0</v>
      </c>
      <c r="N67" s="468">
        <f t="shared" si="607"/>
      </c>
      <c r="O67" s="465">
        <v>0</v>
      </c>
      <c r="P67" s="468">
        <f t="shared" si="636"/>
      </c>
      <c r="Q67" s="469"/>
      <c r="R67" s="465"/>
      <c r="S67" s="469"/>
      <c r="T67" s="465"/>
      <c r="U67" s="470"/>
      <c r="V67" s="471"/>
      <c r="W67" s="465"/>
      <c r="X67" s="471"/>
      <c r="Y67" s="469"/>
      <c r="Z67" s="471"/>
      <c r="AA67" s="471"/>
      <c r="AB67" s="465"/>
      <c r="AC67" s="465"/>
      <c r="AD67" s="469"/>
      <c r="AE67" s="471"/>
      <c r="AF67" s="472" t="s">
        <v>498</v>
      </c>
    </row>
    <row customHeight="true" ht="22.46095260398934" r="68">
      <c r="A68" s="459"/>
      <c r="B68" s="460" t="s">
        <v>488</v>
      </c>
      <c r="C68" s="461" t="s">
        <v>492</v>
      </c>
      <c r="D68" s="462" t="s">
        <v>477</v>
      </c>
      <c r="E68" s="463">
        <v>1055.2</v>
      </c>
      <c r="F68" s="464">
        <f>E68+E69</f>
      </c>
      <c r="G68" s="465">
        <v>8340</v>
      </c>
      <c r="H68" s="465">
        <v>118</v>
      </c>
      <c r="I68" s="466">
        <f t="shared" si="459"/>
      </c>
      <c r="J68" s="467">
        <f t="shared" si="517"/>
      </c>
      <c r="K68" s="465">
        <v>5</v>
      </c>
      <c r="L68" s="467">
        <f t="shared" si="575"/>
      </c>
      <c r="M68" s="465">
        <v>0</v>
      </c>
      <c r="N68" s="468">
        <f t="shared" si="607"/>
      </c>
      <c r="O68" s="465">
        <v>2</v>
      </c>
      <c r="P68" s="468">
        <f t="shared" si="636"/>
      </c>
      <c r="Q68" s="469">
        <f>(M68+M69)/(O68+O69)</f>
      </c>
      <c r="R68" s="465">
        <v>4</v>
      </c>
      <c r="S68" s="469">
        <f>(O68+O69)/(K68+K69)</f>
      </c>
      <c r="T68" s="465">
        <v>0</v>
      </c>
      <c r="U68" s="470">
        <f>F68/T68</f>
      </c>
      <c r="V68" s="471">
        <f>(F68+4*500)/T68</f>
      </c>
      <c r="W68" s="465">
        <v>0</v>
      </c>
      <c r="X68" s="471">
        <f>W68/T68</f>
      </c>
      <c r="Y68" s="469">
        <f>T68/R68</f>
      </c>
      <c r="Z68" s="471">
        <f>W68/F68</f>
      </c>
      <c r="AA68" s="471">
        <f>W68/(F68+500)</f>
      </c>
      <c r="AB68" s="465">
        <v>0</v>
      </c>
      <c r="AC68" s="465">
        <v>0</v>
      </c>
      <c r="AD68" s="469">
        <f>AB68/T68</f>
      </c>
      <c r="AE68" s="471">
        <f>(W68-AC68)/(F68+500)</f>
      </c>
      <c r="AF68" s="472" t="s">
        <v>478</v>
      </c>
    </row>
    <row customHeight="true" ht="22.46095260398934" r="69">
      <c r="A69" s="459"/>
      <c r="B69" s="460"/>
      <c r="C69" s="461"/>
      <c r="D69" s="462" t="s">
        <v>479</v>
      </c>
      <c r="E69" s="463">
        <v>448.02</v>
      </c>
      <c r="F69" s="464"/>
      <c r="G69" s="465">
        <v>5394</v>
      </c>
      <c r="H69" s="465">
        <v>157</v>
      </c>
      <c r="I69" s="466">
        <f t="shared" si="459"/>
      </c>
      <c r="J69" s="467">
        <f t="shared" si="517"/>
      </c>
      <c r="K69" s="465">
        <v>4</v>
      </c>
      <c r="L69" s="467">
        <f t="shared" si="575"/>
      </c>
      <c r="M69" s="465">
        <v>0</v>
      </c>
      <c r="N69" s="468">
        <f t="shared" si="607"/>
      </c>
      <c r="O69" s="465">
        <v>0</v>
      </c>
      <c r="P69" s="468">
        <f t="shared" si="636"/>
      </c>
      <c r="Q69" s="469"/>
      <c r="R69" s="465"/>
      <c r="S69" s="469"/>
      <c r="T69" s="465"/>
      <c r="U69" s="470"/>
      <c r="V69" s="471"/>
      <c r="W69" s="465"/>
      <c r="X69" s="471"/>
      <c r="Y69" s="469"/>
      <c r="Z69" s="471"/>
      <c r="AA69" s="471"/>
      <c r="AB69" s="465"/>
      <c r="AC69" s="465"/>
      <c r="AD69" s="469"/>
      <c r="AE69" s="471"/>
      <c r="AF69" s="472" t="s">
        <v>498</v>
      </c>
    </row>
    <row customHeight="true" ht="22.46095260398934" r="70">
      <c r="A70" s="459"/>
      <c r="B70" s="460" t="s">
        <v>489</v>
      </c>
      <c r="C70" s="461" t="s">
        <v>492</v>
      </c>
      <c r="D70" s="462" t="s">
        <v>477</v>
      </c>
      <c r="E70" s="463">
        <v>558.85</v>
      </c>
      <c r="F70" s="464">
        <f>E70+E71</f>
      </c>
      <c r="G70" s="465">
        <v>4064</v>
      </c>
      <c r="H70" s="465">
        <v>82</v>
      </c>
      <c r="I70" s="466">
        <f t="shared" si="459"/>
      </c>
      <c r="J70" s="467">
        <f t="shared" si="517"/>
      </c>
      <c r="K70" s="465">
        <v>4</v>
      </c>
      <c r="L70" s="467">
        <f t="shared" si="575"/>
      </c>
      <c r="M70" s="465">
        <v>0</v>
      </c>
      <c r="N70" s="468">
        <f t="shared" si="607"/>
      </c>
      <c r="O70" s="465">
        <v>0</v>
      </c>
      <c r="P70" s="468">
        <f t="shared" si="636"/>
      </c>
      <c r="Q70" s="469">
        <f>(M70+M71)/(O70+O71)</f>
      </c>
      <c r="R70" s="465">
        <v>0</v>
      </c>
      <c r="S70" s="469">
        <f>(O70+O71)/(K70+K71)</f>
      </c>
      <c r="T70" s="465">
        <v>0</v>
      </c>
      <c r="U70" s="470">
        <f>F70/T70</f>
      </c>
      <c r="V70" s="471">
        <f>(F70+4*500)/T70</f>
      </c>
      <c r="W70" s="465">
        <v>0</v>
      </c>
      <c r="X70" s="471">
        <f>W70/T70</f>
      </c>
      <c r="Y70" s="469">
        <f>T70/R70</f>
      </c>
      <c r="Z70" s="471">
        <f>W70/F70</f>
      </c>
      <c r="AA70" s="471">
        <f>W70/(F70+500)</f>
      </c>
      <c r="AB70" s="465">
        <v>0</v>
      </c>
      <c r="AC70" s="465">
        <v>0</v>
      </c>
      <c r="AD70" s="469">
        <f>AB70/T70</f>
      </c>
      <c r="AE70" s="471">
        <f>(W70-AC70)/(F70+500)</f>
      </c>
      <c r="AF70" s="472" t="s">
        <v>478</v>
      </c>
    </row>
    <row customHeight="true" ht="22.46095260398934" r="71">
      <c r="A71" s="459"/>
      <c r="B71" s="460"/>
      <c r="C71" s="461"/>
      <c r="D71" s="462" t="s">
        <v>479</v>
      </c>
      <c r="E71" s="463">
        <v>401.17</v>
      </c>
      <c r="F71" s="464"/>
      <c r="G71" s="465">
        <v>5028</v>
      </c>
      <c r="H71" s="465">
        <v>160</v>
      </c>
      <c r="I71" s="466">
        <f t="shared" si="459"/>
      </c>
      <c r="J71" s="467">
        <f t="shared" si="517"/>
      </c>
      <c r="K71" s="465">
        <v>5</v>
      </c>
      <c r="L71" s="467">
        <f t="shared" si="575"/>
      </c>
      <c r="M71" s="465">
        <v>0</v>
      </c>
      <c r="N71" s="468">
        <f t="shared" si="607"/>
      </c>
      <c r="O71" s="465">
        <v>0</v>
      </c>
      <c r="P71" s="468">
        <f t="shared" si="636"/>
      </c>
      <c r="Q71" s="469"/>
      <c r="R71" s="465"/>
      <c r="S71" s="469"/>
      <c r="T71" s="465"/>
      <c r="U71" s="470"/>
      <c r="V71" s="471"/>
      <c r="W71" s="465"/>
      <c r="X71" s="471"/>
      <c r="Y71" s="469"/>
      <c r="Z71" s="471"/>
      <c r="AA71" s="471"/>
      <c r="AB71" s="465"/>
      <c r="AC71" s="465"/>
      <c r="AD71" s="469"/>
      <c r="AE71" s="471"/>
      <c r="AF71" s="472" t="s">
        <v>498</v>
      </c>
    </row>
    <row customHeight="true" ht="22.46095260398934" r="72">
      <c r="A72" s="459"/>
      <c r="B72" s="460" t="s">
        <v>495</v>
      </c>
      <c r="C72" s="461" t="s">
        <v>492</v>
      </c>
      <c r="D72" s="462" t="s">
        <v>477</v>
      </c>
      <c r="E72" s="463">
        <v>353.94</v>
      </c>
      <c r="F72" s="464">
        <f>E72+E73</f>
      </c>
      <c r="G72" s="465">
        <v>2833</v>
      </c>
      <c r="H72" s="465">
        <v>93</v>
      </c>
      <c r="I72" s="466">
        <f t="shared" si="459"/>
      </c>
      <c r="J72" s="467">
        <f t="shared" si="517"/>
      </c>
      <c r="K72" s="465">
        <v>2</v>
      </c>
      <c r="L72" s="467">
        <f t="shared" si="575"/>
      </c>
      <c r="M72" s="465">
        <v>1</v>
      </c>
      <c r="N72" s="468">
        <f t="shared" si="607"/>
      </c>
      <c r="O72" s="465">
        <v>1</v>
      </c>
      <c r="P72" s="468">
        <f t="shared" si="636"/>
      </c>
      <c r="Q72" s="469">
        <f>(M72+M73)/(O72+O73)</f>
      </c>
      <c r="R72" s="465">
        <v>2</v>
      </c>
      <c r="S72" s="469">
        <f>(O72+O73)/(K72+K73)</f>
      </c>
      <c r="T72" s="465">
        <v>1</v>
      </c>
      <c r="U72" s="470">
        <f>F72/T72</f>
      </c>
      <c r="V72" s="471">
        <f>(F72+4*500)/T72</f>
      </c>
      <c r="W72" s="465">
        <v>1716</v>
      </c>
      <c r="X72" s="471">
        <f>W72/T72</f>
      </c>
      <c r="Y72" s="469">
        <f>T72/R72</f>
      </c>
      <c r="Z72" s="471">
        <f>W72/F72</f>
      </c>
      <c r="AA72" s="471">
        <f>W72/(F72+500)</f>
      </c>
      <c r="AB72" s="465">
        <v>0</v>
      </c>
      <c r="AC72" s="465">
        <v>0</v>
      </c>
      <c r="AD72" s="469">
        <f>AB72/T72</f>
      </c>
      <c r="AE72" s="471">
        <f>(W72-AC72)/(F72+500)</f>
      </c>
      <c r="AF72" s="472" t="s">
        <v>478</v>
      </c>
    </row>
    <row customHeight="true" ht="22.46095260398934" r="73">
      <c r="A73" s="459"/>
      <c r="B73" s="460"/>
      <c r="C73" s="461"/>
      <c r="D73" s="462" t="s">
        <v>479</v>
      </c>
      <c r="E73" s="463">
        <v>408.37</v>
      </c>
      <c r="F73" s="464"/>
      <c r="G73" s="465">
        <v>4456</v>
      </c>
      <c r="H73" s="465">
        <v>100</v>
      </c>
      <c r="I73" s="466">
        <f t="shared" si="459"/>
      </c>
      <c r="J73" s="467">
        <f t="shared" si="517"/>
      </c>
      <c r="K73" s="465">
        <v>9</v>
      </c>
      <c r="L73" s="467">
        <f t="shared" si="575"/>
      </c>
      <c r="M73" s="465">
        <v>0</v>
      </c>
      <c r="N73" s="468">
        <f t="shared" si="607"/>
      </c>
      <c r="O73" s="465">
        <v>1</v>
      </c>
      <c r="P73" s="468">
        <f t="shared" si="636"/>
      </c>
      <c r="Q73" s="469"/>
      <c r="R73" s="465"/>
      <c r="S73" s="469"/>
      <c r="T73" s="465"/>
      <c r="U73" s="470"/>
      <c r="V73" s="471"/>
      <c r="W73" s="465"/>
      <c r="X73" s="471"/>
      <c r="Y73" s="469"/>
      <c r="Z73" s="471"/>
      <c r="AA73" s="471"/>
      <c r="AB73" s="465"/>
      <c r="AC73" s="465"/>
      <c r="AD73" s="469"/>
      <c r="AE73" s="471"/>
      <c r="AF73" s="472" t="s">
        <v>498</v>
      </c>
    </row>
    <row customHeight="true" ht="22.46095260398934" r="74">
      <c r="A74" s="459"/>
      <c r="B74" s="460" t="s">
        <v>496</v>
      </c>
      <c r="C74" s="461" t="s">
        <v>492</v>
      </c>
      <c r="D74" s="462" t="s">
        <v>477</v>
      </c>
      <c r="E74" s="463">
        <v>541.97</v>
      </c>
      <c r="F74" s="464">
        <f>E74+E75</f>
      </c>
      <c r="G74" s="465">
        <v>4563</v>
      </c>
      <c r="H74" s="465">
        <v>98</v>
      </c>
      <c r="I74" s="466">
        <f t="shared" si="459"/>
      </c>
      <c r="J74" s="467">
        <f t="shared" si="517"/>
      </c>
      <c r="K74" s="465">
        <v>2</v>
      </c>
      <c r="L74" s="467">
        <f t="shared" si="575"/>
      </c>
      <c r="M74" s="465">
        <v>0</v>
      </c>
      <c r="N74" s="468">
        <f t="shared" si="607"/>
      </c>
      <c r="O74" s="465">
        <v>0</v>
      </c>
      <c r="P74" s="468">
        <f t="shared" si="636"/>
      </c>
      <c r="Q74" s="469">
        <f>(M74+M75)/(O74+O75)</f>
      </c>
      <c r="R74" s="465">
        <v>6</v>
      </c>
      <c r="S74" s="469">
        <f>(O74+O75)/(K74+K75)</f>
      </c>
      <c r="T74" s="465">
        <v>3</v>
      </c>
      <c r="U74" s="470">
        <f>F74/T74</f>
      </c>
      <c r="V74" s="471">
        <f>(F74+4*500)/T74</f>
      </c>
      <c r="W74" s="465">
        <v>2988</v>
      </c>
      <c r="X74" s="471">
        <f>W74/T74</f>
      </c>
      <c r="Y74" s="469">
        <f>T74/R74</f>
      </c>
      <c r="Z74" s="471">
        <f>W74/F74</f>
      </c>
      <c r="AA74" s="471">
        <f>W74/(F74+500)</f>
      </c>
      <c r="AB74" s="465">
        <v>0</v>
      </c>
      <c r="AC74" s="465">
        <v>0</v>
      </c>
      <c r="AD74" s="469">
        <f>AB74/T74</f>
      </c>
      <c r="AE74" s="471">
        <f>(W74-AC74)/(F74+500)</f>
      </c>
      <c r="AF74" s="472" t="s">
        <v>478</v>
      </c>
    </row>
    <row customHeight="true" ht="22.46095260398934" r="75">
      <c r="A75" s="459"/>
      <c r="B75" s="460"/>
      <c r="C75" s="461"/>
      <c r="D75" s="462" t="s">
        <v>479</v>
      </c>
      <c r="E75" s="463">
        <v>230.18</v>
      </c>
      <c r="F75" s="464"/>
      <c r="G75" s="465">
        <v>2709</v>
      </c>
      <c r="H75" s="474">
        <v>48</v>
      </c>
      <c r="I75" s="466">
        <f t="shared" si="459"/>
      </c>
      <c r="J75" s="467">
        <f t="shared" si="517"/>
      </c>
      <c r="K75" s="465">
        <v>7</v>
      </c>
      <c r="L75" s="467">
        <f t="shared" si="575"/>
      </c>
      <c r="M75" s="465">
        <v>3</v>
      </c>
      <c r="N75" s="468">
        <f t="shared" si="607"/>
      </c>
      <c r="O75" s="465">
        <v>4</v>
      </c>
      <c r="P75" s="468">
        <f t="shared" si="636"/>
      </c>
      <c r="Q75" s="469"/>
      <c r="R75" s="465"/>
      <c r="S75" s="469"/>
      <c r="T75" s="465"/>
      <c r="U75" s="470"/>
      <c r="V75" s="471"/>
      <c r="W75" s="465"/>
      <c r="X75" s="471"/>
      <c r="Y75" s="469"/>
      <c r="Z75" s="471"/>
      <c r="AA75" s="471"/>
      <c r="AB75" s="465"/>
      <c r="AC75" s="465"/>
      <c r="AD75" s="469"/>
      <c r="AE75" s="471"/>
      <c r="AF75" s="472" t="s">
        <v>498</v>
      </c>
    </row>
    <row customHeight="true" ht="22.46095260398934" r="76">
      <c r="A76" s="459"/>
      <c r="B76" s="488" t="s">
        <v>484</v>
      </c>
      <c r="C76" s="488"/>
      <c r="D76" s="488"/>
      <c r="E76" s="476">
        <f>SUM(E66:E75)</f>
      </c>
      <c r="F76" s="477">
        <f>SUM(F66:F75)</f>
      </c>
      <c r="G76" s="477">
        <f>SUM(G66:G75)</f>
      </c>
      <c r="H76" s="477">
        <f>SUM(H66:H75)</f>
      </c>
      <c r="I76" s="478">
        <f t="shared" si="459"/>
      </c>
      <c r="J76" s="479">
        <f t="shared" si="517"/>
      </c>
      <c r="K76" s="477">
        <f>SUM(K66:K75)</f>
      </c>
      <c r="L76" s="479">
        <f t="shared" si="575"/>
      </c>
      <c r="M76" s="477">
        <f>SUM(M66:M75)</f>
      </c>
      <c r="N76" s="480">
        <f t="shared" si="607"/>
      </c>
      <c r="O76" s="477">
        <f>SUM(O66:O75)</f>
      </c>
      <c r="P76" s="480">
        <f t="shared" si="636"/>
      </c>
      <c r="Q76" s="481">
        <f t="shared" ref="Q76:Q77" si="488">M76/O76</f>
      </c>
      <c r="R76" s="477">
        <f>SUM(R66:R75)</f>
      </c>
      <c r="S76" s="481">
        <f t="shared" ref="S76:S77" si="546">(O76+O76)/(K76+K76)</f>
      </c>
      <c r="T76" s="477">
        <f>SUM(T66:T75)</f>
      </c>
      <c r="U76" s="482">
        <f t="shared" ref="U76:U77" si="668">F76/T76</f>
      </c>
      <c r="V76" s="483">
        <f t="shared" ref="V76:V77" si="782">(F76+4*500)/T76</f>
      </c>
      <c r="W76" s="477">
        <f>SUM(W66:W75)</f>
      </c>
      <c r="X76" s="484">
        <f t="shared" ref="X76:X77" si="6">W76/T76</f>
      </c>
      <c r="Y76" s="481">
        <f t="shared" ref="Y76:Y77" si="120">T76/R76</f>
      </c>
      <c r="Z76" s="483">
        <f t="shared" ref="Z76:Z77" si="234">W76/F76</f>
      </c>
      <c r="AA76" s="483">
        <f>W76/(F76+COUNT(W66:W75)*500)</f>
      </c>
      <c r="AB76" s="477">
        <f>SUM(AB66:AB75)</f>
      </c>
      <c r="AC76" s="477">
        <f>SUM(AC66:AC75)</f>
      </c>
      <c r="AD76" s="481">
        <f t="shared" ref="AD76:AD77" si="348">AB76/T76</f>
      </c>
      <c r="AE76" s="485">
        <f>(W76-AC76)/(F76+COUNT(W66:W75)*500)</f>
      </c>
      <c r="AF76" s="471"/>
    </row>
    <row customHeight="true" ht="22.46095260398934" r="77">
      <c r="A77" s="459"/>
      <c r="B77" s="489" t="s">
        <v>490</v>
      </c>
      <c r="C77" s="489"/>
      <c r="D77" s="489"/>
      <c r="E77" s="490">
        <f>E65+E76</f>
      </c>
      <c r="F77" s="491">
        <f>F65+F76</f>
      </c>
      <c r="G77" s="491">
        <f>G65+G76</f>
      </c>
      <c r="H77" s="491">
        <f>H65+H76</f>
      </c>
      <c r="I77" s="492">
        <f t="shared" si="459"/>
      </c>
      <c r="J77" s="493">
        <f t="shared" si="517"/>
      </c>
      <c r="K77" s="491">
        <f>K65+K76</f>
      </c>
      <c r="L77" s="493">
        <f t="shared" si="575"/>
      </c>
      <c r="M77" s="491">
        <f>M65+M76</f>
      </c>
      <c r="N77" s="494">
        <f t="shared" si="607"/>
      </c>
      <c r="O77" s="491">
        <f>O65+O76</f>
      </c>
      <c r="P77" s="494">
        <f t="shared" si="636"/>
      </c>
      <c r="Q77" s="495">
        <f t="shared" si="488"/>
      </c>
      <c r="R77" s="491">
        <f>R65+R76</f>
      </c>
      <c r="S77" s="495">
        <f t="shared" si="546"/>
      </c>
      <c r="T77" s="491">
        <f>T65+T76</f>
      </c>
      <c r="U77" s="496">
        <f t="shared" si="668"/>
      </c>
      <c r="V77" s="491">
        <f t="shared" si="782"/>
      </c>
      <c r="W77" s="491">
        <f>W65+W76</f>
      </c>
      <c r="X77" s="491">
        <f t="shared" si="6"/>
      </c>
      <c r="Y77" s="495">
        <f t="shared" si="120"/>
      </c>
      <c r="Z77" s="491">
        <f t="shared" si="234"/>
      </c>
      <c r="AA77" s="491">
        <f>W77/(F77+COUNT(W55:W64,W66:W75)*500)</f>
      </c>
      <c r="AB77" s="491">
        <f>AB65+AB76</f>
      </c>
      <c r="AC77" s="491">
        <f>AC65+AC76</f>
      </c>
      <c r="AD77" s="495">
        <f t="shared" si="348"/>
      </c>
      <c r="AE77" s="491">
        <f>(W77-AC77)/(F77+COUNT(W55:W64,W66:W75)*500)</f>
      </c>
      <c r="AF77" s="497"/>
    </row>
    <row customHeight="true" ht="22.46095260398934" r="78">
      <c r="A78" s="498" t="s">
        <v>442</v>
      </c>
      <c r="B78" s="499" t="s">
        <v>443</v>
      </c>
      <c r="C78" s="499" t="s">
        <v>444</v>
      </c>
      <c r="D78" s="499" t="s">
        <v>445</v>
      </c>
      <c r="E78" s="500" t="s">
        <v>446</v>
      </c>
      <c r="F78" s="501" t="s">
        <v>447</v>
      </c>
      <c r="G78" s="501" t="s">
        <v>448</v>
      </c>
      <c r="H78" s="501" t="s">
        <v>449</v>
      </c>
      <c r="I78" s="502" t="s">
        <v>450</v>
      </c>
      <c r="J78" s="503" t="s">
        <v>451</v>
      </c>
      <c r="K78" s="501" t="s">
        <v>452</v>
      </c>
      <c r="L78" s="503" t="s">
        <v>453</v>
      </c>
      <c r="M78" s="504" t="s">
        <v>454</v>
      </c>
      <c r="N78" s="505" t="s">
        <v>455</v>
      </c>
      <c r="O78" s="501" t="s">
        <v>456</v>
      </c>
      <c r="P78" s="505" t="s">
        <v>457</v>
      </c>
      <c r="Q78" s="502" t="s">
        <v>458</v>
      </c>
      <c r="R78" s="506" t="s">
        <v>459</v>
      </c>
      <c r="S78" s="507" t="s">
        <v>460</v>
      </c>
      <c r="T78" s="506" t="s">
        <v>461</v>
      </c>
      <c r="U78" s="508" t="s">
        <v>462</v>
      </c>
      <c r="V78" s="509" t="s">
        <v>463</v>
      </c>
      <c r="W78" s="509" t="s">
        <v>464</v>
      </c>
      <c r="X78" s="509" t="s">
        <v>465</v>
      </c>
      <c r="Y78" s="507" t="s">
        <v>466</v>
      </c>
      <c r="Z78" s="509" t="s">
        <v>467</v>
      </c>
      <c r="AA78" s="509" t="s">
        <v>468</v>
      </c>
      <c r="AB78" s="509" t="s">
        <v>469</v>
      </c>
      <c r="AC78" s="506" t="s">
        <v>470</v>
      </c>
      <c r="AD78" s="507" t="s">
        <v>471</v>
      </c>
      <c r="AE78" s="509" t="s">
        <v>472</v>
      </c>
      <c r="AF78" s="509" t="s">
        <v>473</v>
      </c>
    </row>
    <row customHeight="true" ht="22.46095260398934" r="79">
      <c r="A79" s="510" t="s">
        <v>499</v>
      </c>
      <c r="B79" s="460" t="s">
        <v>475</v>
      </c>
      <c r="C79" s="486" t="s">
        <v>476</v>
      </c>
      <c r="D79" s="462" t="s">
        <v>477</v>
      </c>
      <c r="E79" s="511">
        <v>629.47</v>
      </c>
      <c r="F79" s="512">
        <f>E79+E80</f>
      </c>
      <c r="G79" s="511">
        <v>4726</v>
      </c>
      <c r="H79" s="511">
        <v>165</v>
      </c>
      <c r="I79" s="513">
        <f t="shared" ref="I79:I117" si="460">H79/G79</f>
      </c>
      <c r="J79" s="514">
        <f t="shared" ref="J79:J117" si="518">(E79/G79)*1000</f>
      </c>
      <c r="K79" s="511">
        <v>7</v>
      </c>
      <c r="L79" s="514">
        <f t="shared" ref="L79:L117" si="576">E79/K79</f>
      </c>
      <c r="M79" s="511">
        <v>0</v>
      </c>
      <c r="N79" s="515">
        <f t="shared" ref="N79:N117" si="608">E79/M79</f>
      </c>
      <c r="O79" s="511">
        <v>2</v>
      </c>
      <c r="P79" s="515">
        <f t="shared" ref="P79:P117" si="637">E79/O79</f>
      </c>
      <c r="Q79" s="516">
        <f>(M79+M80)/(O79+O80)</f>
      </c>
      <c r="R79" s="511">
        <v>5</v>
      </c>
      <c r="S79" s="516">
        <f>(O79+O80)/(K79+K80)</f>
      </c>
      <c r="T79" s="511">
        <v>0</v>
      </c>
      <c r="U79" s="517">
        <f>F79/T79</f>
      </c>
      <c r="V79" s="518">
        <f>(F79+4*500)/T79</f>
      </c>
      <c r="W79" s="511">
        <v>0</v>
      </c>
      <c r="X79" s="518">
        <f>W79/T79</f>
      </c>
      <c r="Y79" s="516">
        <f>T79/R79</f>
      </c>
      <c r="Z79" s="518">
        <f>W79/F79</f>
      </c>
      <c r="AA79" s="518">
        <f>W79/(F79+500)</f>
      </c>
      <c r="AB79" s="511">
        <v>0</v>
      </c>
      <c r="AC79" s="511">
        <v>0</v>
      </c>
      <c r="AD79" s="516">
        <f>AB79/T79</f>
      </c>
      <c r="AE79" s="518">
        <f>(W79-AC79)/(F79+500)</f>
      </c>
      <c r="AF79" s="519" t="s">
        <v>478</v>
      </c>
    </row>
    <row customHeight="true" ht="22.46095260398934" r="80">
      <c r="A80" s="510"/>
      <c r="B80" s="460"/>
      <c r="C80" s="486"/>
      <c r="D80" s="462" t="s">
        <v>479</v>
      </c>
      <c r="E80" s="511">
        <v>473.52</v>
      </c>
      <c r="F80" s="512"/>
      <c r="G80" s="511">
        <v>5678</v>
      </c>
      <c r="H80" s="511">
        <v>194</v>
      </c>
      <c r="I80" s="513">
        <f t="shared" si="460"/>
      </c>
      <c r="J80" s="514">
        <f t="shared" si="518"/>
      </c>
      <c r="K80" s="511">
        <v>9</v>
      </c>
      <c r="L80" s="514">
        <f t="shared" si="576"/>
      </c>
      <c r="M80" s="511">
        <v>0</v>
      </c>
      <c r="N80" s="515">
        <f t="shared" si="608"/>
      </c>
      <c r="O80" s="511">
        <v>0</v>
      </c>
      <c r="P80" s="515">
        <f t="shared" si="637"/>
      </c>
      <c r="Q80" s="516"/>
      <c r="R80" s="511"/>
      <c r="S80" s="516"/>
      <c r="T80" s="511"/>
      <c r="U80" s="517"/>
      <c r="V80" s="518"/>
      <c r="W80" s="511"/>
      <c r="X80" s="518"/>
      <c r="Y80" s="516"/>
      <c r="Z80" s="518"/>
      <c r="AA80" s="518"/>
      <c r="AB80" s="511"/>
      <c r="AC80" s="511"/>
      <c r="AD80" s="516"/>
      <c r="AE80" s="518"/>
      <c r="AF80" s="519" t="s">
        <v>498</v>
      </c>
    </row>
    <row customHeight="true" ht="22.46095260398934" r="81">
      <c r="A81" s="510"/>
      <c r="B81" s="460" t="s">
        <v>481</v>
      </c>
      <c r="C81" s="486" t="s">
        <v>476</v>
      </c>
      <c r="D81" s="462" t="s">
        <v>477</v>
      </c>
      <c r="E81" s="511">
        <v>327.31</v>
      </c>
      <c r="F81" s="512">
        <f>E81+E82</f>
      </c>
      <c r="G81" s="511">
        <v>2995</v>
      </c>
      <c r="H81" s="511">
        <v>89</v>
      </c>
      <c r="I81" s="513">
        <f t="shared" si="460"/>
      </c>
      <c r="J81" s="514">
        <f t="shared" si="518"/>
      </c>
      <c r="K81" s="511">
        <v>3</v>
      </c>
      <c r="L81" s="514">
        <f t="shared" si="576"/>
      </c>
      <c r="M81" s="511">
        <v>0</v>
      </c>
      <c r="N81" s="515">
        <f t="shared" si="608"/>
      </c>
      <c r="O81" s="511">
        <v>1</v>
      </c>
      <c r="P81" s="515">
        <f t="shared" si="637"/>
      </c>
      <c r="Q81" s="516">
        <f>(M81+M82)/(O81+O82)</f>
      </c>
      <c r="R81" s="511">
        <v>1</v>
      </c>
      <c r="S81" s="516">
        <f>(O81+O82)/(K81+K82)</f>
      </c>
      <c r="T81" s="511">
        <v>0</v>
      </c>
      <c r="U81" s="517">
        <f>F81/T81</f>
      </c>
      <c r="V81" s="518">
        <f>(F81+4*500)/T81</f>
      </c>
      <c r="W81" s="511">
        <v>0</v>
      </c>
      <c r="X81" s="518">
        <f>W81/T81</f>
      </c>
      <c r="Y81" s="516">
        <f>T81/R81</f>
      </c>
      <c r="Z81" s="518">
        <f>W81/F81</f>
      </c>
      <c r="AA81" s="518">
        <f>W81/(F81+500)</f>
      </c>
      <c r="AB81" s="511">
        <v>0</v>
      </c>
      <c r="AC81" s="511">
        <v>0</v>
      </c>
      <c r="AD81" s="516">
        <f>AB81/T81</f>
      </c>
      <c r="AE81" s="518">
        <f>(W81-AC81)/(F81+500)</f>
      </c>
      <c r="AF81" s="519" t="s">
        <v>478</v>
      </c>
    </row>
    <row customHeight="true" ht="22.46095260398934" r="82">
      <c r="A82" s="510"/>
      <c r="B82" s="460"/>
      <c r="C82" s="486"/>
      <c r="D82" s="462" t="s">
        <v>479</v>
      </c>
      <c r="E82" s="511">
        <v>319.18</v>
      </c>
      <c r="F82" s="512"/>
      <c r="G82" s="511">
        <v>3751</v>
      </c>
      <c r="H82" s="511">
        <v>142</v>
      </c>
      <c r="I82" s="513">
        <f t="shared" si="460"/>
      </c>
      <c r="J82" s="514">
        <f t="shared" si="518"/>
      </c>
      <c r="K82" s="511">
        <v>3</v>
      </c>
      <c r="L82" s="514">
        <f t="shared" si="576"/>
      </c>
      <c r="M82" s="511">
        <v>0</v>
      </c>
      <c r="N82" s="515">
        <f t="shared" si="608"/>
      </c>
      <c r="O82" s="511">
        <v>0</v>
      </c>
      <c r="P82" s="515">
        <f t="shared" si="637"/>
      </c>
      <c r="Q82" s="516"/>
      <c r="R82" s="511"/>
      <c r="S82" s="516"/>
      <c r="T82" s="511"/>
      <c r="U82" s="517"/>
      <c r="V82" s="518"/>
      <c r="W82" s="511"/>
      <c r="X82" s="518"/>
      <c r="Y82" s="516"/>
      <c r="Z82" s="518"/>
      <c r="AA82" s="518"/>
      <c r="AB82" s="511"/>
      <c r="AC82" s="511"/>
      <c r="AD82" s="516"/>
      <c r="AE82" s="518"/>
      <c r="AF82" s="519" t="s">
        <v>498</v>
      </c>
    </row>
    <row customHeight="true" ht="22.46095260398934" r="83">
      <c r="A83" s="510"/>
      <c r="B83" s="460" t="s">
        <v>482</v>
      </c>
      <c r="C83" s="486" t="s">
        <v>476</v>
      </c>
      <c r="D83" s="462" t="s">
        <v>477</v>
      </c>
      <c r="E83" s="511">
        <v>373.84</v>
      </c>
      <c r="F83" s="512">
        <f>E83+E84</f>
      </c>
      <c r="G83" s="511">
        <v>2982</v>
      </c>
      <c r="H83" s="511">
        <v>96</v>
      </c>
      <c r="I83" s="513">
        <f t="shared" si="460"/>
      </c>
      <c r="J83" s="514">
        <f t="shared" si="518"/>
      </c>
      <c r="K83" s="511">
        <v>0</v>
      </c>
      <c r="L83" s="514">
        <f t="shared" si="576"/>
      </c>
      <c r="M83" s="511">
        <v>0</v>
      </c>
      <c r="N83" s="515">
        <f t="shared" si="608"/>
      </c>
      <c r="O83" s="511">
        <v>0</v>
      </c>
      <c r="P83" s="515">
        <f t="shared" si="637"/>
      </c>
      <c r="Q83" s="516">
        <f>(M83+M84)/(O83+O84)</f>
      </c>
      <c r="R83" s="511">
        <v>3</v>
      </c>
      <c r="S83" s="516">
        <f>(O83+O84)/(K83+K84)</f>
      </c>
      <c r="T83" s="511">
        <v>1</v>
      </c>
      <c r="U83" s="517">
        <f>F83/T83</f>
      </c>
      <c r="V83" s="518">
        <f>(F83+4*500)/T83</f>
      </c>
      <c r="W83" s="511">
        <v>2088</v>
      </c>
      <c r="X83" s="518">
        <f>W83/T83</f>
      </c>
      <c r="Y83" s="516">
        <f>T83/R83</f>
      </c>
      <c r="Z83" s="518">
        <f>W83/F83</f>
      </c>
      <c r="AA83" s="518">
        <f>W83/(F83+500)</f>
      </c>
      <c r="AB83" s="511">
        <v>0</v>
      </c>
      <c r="AC83" s="511">
        <v>0</v>
      </c>
      <c r="AD83" s="516">
        <f>AB83/T83</f>
      </c>
      <c r="AE83" s="518">
        <f>(W83-AC83)/(F83+500)</f>
      </c>
      <c r="AF83" s="519" t="s">
        <v>478</v>
      </c>
    </row>
    <row customHeight="true" ht="22.46095260398934" r="84">
      <c r="A84" s="510"/>
      <c r="B84" s="460"/>
      <c r="C84" s="486"/>
      <c r="D84" s="462" t="s">
        <v>479</v>
      </c>
      <c r="E84" s="511">
        <v>299.63</v>
      </c>
      <c r="F84" s="512"/>
      <c r="G84" s="511">
        <v>3278</v>
      </c>
      <c r="H84" s="511">
        <v>134</v>
      </c>
      <c r="I84" s="513">
        <f t="shared" si="460"/>
      </c>
      <c r="J84" s="514">
        <f t="shared" si="518"/>
      </c>
      <c r="K84" s="511">
        <v>6</v>
      </c>
      <c r="L84" s="514">
        <f t="shared" si="576"/>
      </c>
      <c r="M84" s="511">
        <v>0</v>
      </c>
      <c r="N84" s="515">
        <f t="shared" si="608"/>
      </c>
      <c r="O84" s="511">
        <v>1</v>
      </c>
      <c r="P84" s="515">
        <f t="shared" si="637"/>
      </c>
      <c r="Q84" s="516"/>
      <c r="R84" s="511"/>
      <c r="S84" s="516"/>
      <c r="T84" s="511"/>
      <c r="U84" s="517"/>
      <c r="V84" s="518"/>
      <c r="W84" s="511"/>
      <c r="X84" s="518"/>
      <c r="Y84" s="516"/>
      <c r="Z84" s="518"/>
      <c r="AA84" s="518"/>
      <c r="AB84" s="511"/>
      <c r="AC84" s="511"/>
      <c r="AD84" s="516"/>
      <c r="AE84" s="518"/>
      <c r="AF84" s="519" t="s">
        <v>498</v>
      </c>
    </row>
    <row customHeight="true" ht="22.46095260398934" r="85">
      <c r="A85" s="510"/>
      <c r="B85" s="460" t="s">
        <v>483</v>
      </c>
      <c r="C85" s="486" t="s">
        <v>476</v>
      </c>
      <c r="D85" s="462" t="s">
        <v>477</v>
      </c>
      <c r="E85" s="511">
        <v>216.04</v>
      </c>
      <c r="F85" s="512">
        <f>E85+E86</f>
      </c>
      <c r="G85" s="511">
        <v>1971</v>
      </c>
      <c r="H85" s="511">
        <v>88</v>
      </c>
      <c r="I85" s="513">
        <f t="shared" si="460"/>
      </c>
      <c r="J85" s="514">
        <f t="shared" si="518"/>
      </c>
      <c r="K85" s="511">
        <v>3</v>
      </c>
      <c r="L85" s="514">
        <f t="shared" si="576"/>
      </c>
      <c r="M85" s="511">
        <v>0</v>
      </c>
      <c r="N85" s="515">
        <f t="shared" si="608"/>
      </c>
      <c r="O85" s="511">
        <v>1</v>
      </c>
      <c r="P85" s="515">
        <f t="shared" si="637"/>
      </c>
      <c r="Q85" s="516">
        <f>(M85+M86)/(O85+O86)</f>
      </c>
      <c r="R85" s="511">
        <v>4</v>
      </c>
      <c r="S85" s="516">
        <f>(O85+O86)/(K85+K86)</f>
      </c>
      <c r="T85" s="511">
        <v>0</v>
      </c>
      <c r="U85" s="517">
        <f>F85/T85</f>
      </c>
      <c r="V85" s="518">
        <f>(F85+4*500)/T85</f>
      </c>
      <c r="W85" s="511">
        <v>0</v>
      </c>
      <c r="X85" s="518">
        <f>W85/T85</f>
      </c>
      <c r="Y85" s="516">
        <f>T85/R85</f>
      </c>
      <c r="Z85" s="518">
        <f>W85/F85</f>
      </c>
      <c r="AA85" s="518">
        <f>W85/(F85+500)</f>
      </c>
      <c r="AB85" s="511">
        <v>0</v>
      </c>
      <c r="AC85" s="511">
        <v>0</v>
      </c>
      <c r="AD85" s="516">
        <f>AB85/T85</f>
      </c>
      <c r="AE85" s="518">
        <f>(W85-AC85)/(F85+500)</f>
      </c>
      <c r="AF85" s="519" t="s">
        <v>478</v>
      </c>
    </row>
    <row customHeight="true" ht="22.46095260398934" r="86">
      <c r="A86" s="510"/>
      <c r="B86" s="460"/>
      <c r="C86" s="486"/>
      <c r="D86" s="462" t="s">
        <v>479</v>
      </c>
      <c r="E86" s="511">
        <v>439.66</v>
      </c>
      <c r="F86" s="512"/>
      <c r="G86" s="511">
        <v>4652</v>
      </c>
      <c r="H86" s="511">
        <v>152</v>
      </c>
      <c r="I86" s="513">
        <f t="shared" si="460"/>
      </c>
      <c r="J86" s="514">
        <f t="shared" si="518"/>
      </c>
      <c r="K86" s="511">
        <v>11</v>
      </c>
      <c r="L86" s="514">
        <f t="shared" si="576"/>
      </c>
      <c r="M86" s="511">
        <v>1</v>
      </c>
      <c r="N86" s="515">
        <f t="shared" si="608"/>
      </c>
      <c r="O86" s="511">
        <v>3</v>
      </c>
      <c r="P86" s="515">
        <f t="shared" si="637"/>
      </c>
      <c r="Q86" s="516"/>
      <c r="R86" s="511"/>
      <c r="S86" s="516"/>
      <c r="T86" s="511"/>
      <c r="U86" s="517"/>
      <c r="V86" s="518"/>
      <c r="W86" s="511"/>
      <c r="X86" s="518"/>
      <c r="Y86" s="516"/>
      <c r="Z86" s="518"/>
      <c r="AA86" s="518"/>
      <c r="AB86" s="511"/>
      <c r="AC86" s="511"/>
      <c r="AD86" s="516"/>
      <c r="AE86" s="518"/>
      <c r="AF86" s="519" t="s">
        <v>498</v>
      </c>
    </row>
    <row customHeight="true" ht="22.46095260398934" r="87">
      <c r="A87" s="510"/>
      <c r="B87" s="460" t="s">
        <v>485</v>
      </c>
      <c r="C87" s="486" t="s">
        <v>476</v>
      </c>
      <c r="D87" s="462" t="s">
        <v>477</v>
      </c>
      <c r="E87" s="511">
        <v>446.52</v>
      </c>
      <c r="F87" s="520">
        <f>E87+E88</f>
      </c>
      <c r="G87" s="511">
        <v>3456</v>
      </c>
      <c r="H87" s="511">
        <v>134</v>
      </c>
      <c r="I87" s="513">
        <f t="shared" si="460"/>
      </c>
      <c r="J87" s="514">
        <f t="shared" si="518"/>
      </c>
      <c r="K87" s="511">
        <v>2</v>
      </c>
      <c r="L87" s="514">
        <f t="shared" si="576"/>
      </c>
      <c r="M87" s="511">
        <v>1</v>
      </c>
      <c r="N87" s="515">
        <f t="shared" si="608"/>
      </c>
      <c r="O87" s="511">
        <v>1</v>
      </c>
      <c r="P87" s="515">
        <f t="shared" si="637"/>
      </c>
      <c r="Q87" s="516">
        <f>(M87+M88)/(O87+O88)</f>
      </c>
      <c r="R87" s="511">
        <v>5</v>
      </c>
      <c r="S87" s="516">
        <f>(O87+O88)/(K87+K88)</f>
      </c>
      <c r="T87" s="511">
        <v>2</v>
      </c>
      <c r="U87" s="517">
        <f>F87/T87</f>
      </c>
      <c r="V87" s="518">
        <f>(F87+4*500)/T87</f>
      </c>
      <c r="W87" s="511">
        <v>3780</v>
      </c>
      <c r="X87" s="518">
        <f>W87/T87</f>
      </c>
      <c r="Y87" s="516">
        <f>T87/R87</f>
      </c>
      <c r="Z87" s="518">
        <f>W87/F87</f>
      </c>
      <c r="AA87" s="518">
        <f>W87/(F87+500)</f>
      </c>
      <c r="AB87" s="511">
        <v>1</v>
      </c>
      <c r="AC87" s="511">
        <v>2088</v>
      </c>
      <c r="AD87" s="516">
        <f>AB87/T87</f>
      </c>
      <c r="AE87" s="518">
        <f>(W87-AC87)/(F87+500)</f>
      </c>
      <c r="AF87" s="519" t="s">
        <v>478</v>
      </c>
    </row>
    <row customHeight="true" ht="22.46095260398934" r="88">
      <c r="A88" s="510"/>
      <c r="B88" s="460"/>
      <c r="C88" s="486"/>
      <c r="D88" s="462" t="s">
        <v>479</v>
      </c>
      <c r="E88" s="511">
        <v>478.27</v>
      </c>
      <c r="F88" s="520"/>
      <c r="G88" s="511">
        <v>5735</v>
      </c>
      <c r="H88" s="521">
        <v>148</v>
      </c>
      <c r="I88" s="513">
        <f t="shared" si="460"/>
      </c>
      <c r="J88" s="514">
        <f t="shared" si="518"/>
      </c>
      <c r="K88" s="511">
        <v>9</v>
      </c>
      <c r="L88" s="514">
        <f t="shared" si="576"/>
      </c>
      <c r="M88" s="511">
        <v>1</v>
      </c>
      <c r="N88" s="515">
        <f t="shared" si="608"/>
      </c>
      <c r="O88" s="511">
        <v>1</v>
      </c>
      <c r="P88" s="515">
        <f t="shared" si="637"/>
      </c>
      <c r="Q88" s="516"/>
      <c r="R88" s="511"/>
      <c r="S88" s="516"/>
      <c r="T88" s="511"/>
      <c r="U88" s="517"/>
      <c r="V88" s="518"/>
      <c r="W88" s="511"/>
      <c r="X88" s="518"/>
      <c r="Y88" s="516"/>
      <c r="Z88" s="518"/>
      <c r="AA88" s="518"/>
      <c r="AB88" s="511"/>
      <c r="AC88" s="511"/>
      <c r="AD88" s="516"/>
      <c r="AE88" s="518"/>
      <c r="AF88" s="519" t="s">
        <v>498</v>
      </c>
    </row>
    <row customHeight="true" ht="22.46095260398934" r="89">
      <c r="A89" s="510"/>
      <c r="B89" s="488" t="s">
        <v>484</v>
      </c>
      <c r="C89" s="488"/>
      <c r="D89" s="488"/>
      <c r="E89" s="522">
        <f>SUM(E79:E88)</f>
      </c>
      <c r="F89" s="522">
        <f>SUM(F79:F88)</f>
      </c>
      <c r="G89" s="522">
        <f>SUM(G79:G88)</f>
      </c>
      <c r="H89" s="522">
        <f>SUM(H79:H88)</f>
      </c>
      <c r="I89" s="523">
        <f t="shared" si="460"/>
      </c>
      <c r="J89" s="524">
        <f t="shared" si="518"/>
      </c>
      <c r="K89" s="522">
        <f>SUM(K79:K88)</f>
      </c>
      <c r="L89" s="524">
        <f t="shared" si="576"/>
      </c>
      <c r="M89" s="522">
        <f>SUM(M79:M88)</f>
      </c>
      <c r="N89" s="525">
        <f t="shared" si="608"/>
      </c>
      <c r="O89" s="522">
        <f>SUM(O79:O88)</f>
      </c>
      <c r="P89" s="525">
        <f t="shared" si="637"/>
      </c>
      <c r="Q89" s="526">
        <f>M89/O89</f>
      </c>
      <c r="R89" s="522">
        <f>SUM(R79:R88)</f>
      </c>
      <c r="S89" s="526">
        <f>(O89+O89)/(K89+K89)</f>
      </c>
      <c r="T89" s="522">
        <f>SUM(T79:T88)</f>
      </c>
      <c r="U89" s="527">
        <f t="shared" ref="U89:U90" si="669">F89/T89</f>
      </c>
      <c r="V89" s="528">
        <f t="shared" ref="V89:V90" si="783">(F89+4*500)/T89</f>
      </c>
      <c r="W89" s="522">
        <f>SUM(W79:W88)</f>
      </c>
      <c r="X89" s="529">
        <f t="shared" ref="X89:X90" si="7">W89/T89</f>
      </c>
      <c r="Y89" s="526">
        <f t="shared" ref="Y89:Y90" si="121">T89/R89</f>
      </c>
      <c r="Z89" s="528">
        <f t="shared" ref="Z89:Z90" si="235">W89/F89</f>
      </c>
      <c r="AA89" s="528">
        <f>W89/(F89+COUNT(W79:W88)*500)</f>
      </c>
      <c r="AB89" s="522">
        <f>SUM(AB79:AB88)</f>
      </c>
      <c r="AC89" s="522">
        <f>SUM(AC79:AC88)</f>
      </c>
      <c r="AD89" s="526">
        <f t="shared" ref="AD89:AD90" si="349">AB89/T89</f>
      </c>
      <c r="AE89" s="530">
        <f>(W89-AC89)/(F89+COUNT(W79:W88)*500)</f>
      </c>
      <c r="AF89" s="518"/>
    </row>
    <row customHeight="true" ht="22.46095260398934" r="90">
      <c r="A90" s="510"/>
      <c r="B90" s="460" t="s">
        <v>487</v>
      </c>
      <c r="C90" s="486" t="s">
        <v>492</v>
      </c>
      <c r="D90" s="462" t="s">
        <v>477</v>
      </c>
      <c r="E90" s="511">
        <v>429.86</v>
      </c>
      <c r="F90" s="512">
        <f>E90+E91</f>
      </c>
      <c r="G90" s="511">
        <v>4094</v>
      </c>
      <c r="H90" s="511">
        <v>133</v>
      </c>
      <c r="I90" s="513">
        <f t="shared" si="460"/>
      </c>
      <c r="J90" s="514">
        <f t="shared" si="518"/>
      </c>
      <c r="K90" s="511">
        <v>3</v>
      </c>
      <c r="L90" s="514">
        <f t="shared" si="576"/>
      </c>
      <c r="M90" s="511">
        <v>0</v>
      </c>
      <c r="N90" s="515">
        <f t="shared" si="608"/>
      </c>
      <c r="O90" s="511">
        <v>0</v>
      </c>
      <c r="P90" s="515">
        <f t="shared" si="637"/>
      </c>
      <c r="Q90" s="516">
        <f>(M90+M91)/(O90+O91)</f>
      </c>
      <c r="R90" s="511">
        <v>3</v>
      </c>
      <c r="S90" s="516">
        <f>(O90+O91)/(K90+K91)</f>
      </c>
      <c r="T90" s="511">
        <v>1</v>
      </c>
      <c r="U90" s="517">
        <f t="shared" si="669"/>
      </c>
      <c r="V90" s="518">
        <f t="shared" si="783"/>
      </c>
      <c r="W90" s="511">
        <v>1692</v>
      </c>
      <c r="X90" s="518">
        <f t="shared" si="7"/>
      </c>
      <c r="Y90" s="516">
        <f t="shared" si="121"/>
      </c>
      <c r="Z90" s="518">
        <f t="shared" si="235"/>
      </c>
      <c r="AA90" s="518">
        <f>W90/(F90+500)</f>
      </c>
      <c r="AB90" s="511">
        <v>0</v>
      </c>
      <c r="AC90" s="511">
        <v>0</v>
      </c>
      <c r="AD90" s="516">
        <f t="shared" si="349"/>
      </c>
      <c r="AE90" s="518">
        <f>(W90-AC90)/(F90+500)</f>
      </c>
      <c r="AF90" s="519" t="s">
        <v>478</v>
      </c>
    </row>
    <row customHeight="true" ht="22.46095260398934" r="91">
      <c r="A91" s="510"/>
      <c r="B91" s="460"/>
      <c r="C91" s="486"/>
      <c r="D91" s="462" t="s">
        <v>479</v>
      </c>
      <c r="E91" s="511">
        <v>497.85</v>
      </c>
      <c r="F91" s="512"/>
      <c r="G91" s="511">
        <v>5977</v>
      </c>
      <c r="H91" s="511">
        <v>197</v>
      </c>
      <c r="I91" s="513">
        <f t="shared" si="460"/>
      </c>
      <c r="J91" s="514">
        <f t="shared" si="518"/>
      </c>
      <c r="K91" s="511">
        <v>13</v>
      </c>
      <c r="L91" s="514">
        <f t="shared" si="576"/>
      </c>
      <c r="M91" s="511">
        <v>1</v>
      </c>
      <c r="N91" s="515">
        <f t="shared" si="608"/>
      </c>
      <c r="O91" s="511">
        <v>2</v>
      </c>
      <c r="P91" s="515">
        <f t="shared" si="637"/>
      </c>
      <c r="Q91" s="516"/>
      <c r="R91" s="511"/>
      <c r="S91" s="516"/>
      <c r="T91" s="511"/>
      <c r="U91" s="517"/>
      <c r="V91" s="518"/>
      <c r="W91" s="511"/>
      <c r="X91" s="518"/>
      <c r="Y91" s="516"/>
      <c r="Z91" s="518"/>
      <c r="AA91" s="518"/>
      <c r="AB91" s="511"/>
      <c r="AC91" s="511"/>
      <c r="AD91" s="516"/>
      <c r="AE91" s="518"/>
      <c r="AF91" s="519" t="s">
        <v>498</v>
      </c>
    </row>
    <row customHeight="true" ht="22.46095260398934" r="92">
      <c r="A92" s="510"/>
      <c r="B92" s="460" t="s">
        <v>488</v>
      </c>
      <c r="C92" s="486" t="s">
        <v>492</v>
      </c>
      <c r="D92" s="462" t="s">
        <v>477</v>
      </c>
      <c r="E92" s="511">
        <v>209.24</v>
      </c>
      <c r="F92" s="512">
        <f>E92+E93</f>
      </c>
      <c r="G92" s="511">
        <v>2318</v>
      </c>
      <c r="H92" s="511">
        <v>77</v>
      </c>
      <c r="I92" s="513">
        <f t="shared" si="460"/>
      </c>
      <c r="J92" s="514">
        <f t="shared" si="518"/>
      </c>
      <c r="K92" s="511">
        <v>1</v>
      </c>
      <c r="L92" s="514">
        <f t="shared" si="576"/>
      </c>
      <c r="M92" s="511">
        <v>0</v>
      </c>
      <c r="N92" s="515">
        <f t="shared" si="608"/>
      </c>
      <c r="O92" s="511">
        <v>1</v>
      </c>
      <c r="P92" s="515">
        <f t="shared" si="637"/>
      </c>
      <c r="Q92" s="516">
        <f>(M92+M93)/(O92+O93)</f>
      </c>
      <c r="R92" s="511">
        <v>6</v>
      </c>
      <c r="S92" s="516">
        <f>(O92+O93)/(K92+K93)</f>
      </c>
      <c r="T92" s="511">
        <v>1</v>
      </c>
      <c r="U92" s="517">
        <f>F92/T92</f>
      </c>
      <c r="V92" s="518">
        <f>(F92+4*500)/T92</f>
      </c>
      <c r="W92" s="511">
        <v>1344</v>
      </c>
      <c r="X92" s="518">
        <f>W92/T92</f>
      </c>
      <c r="Y92" s="516">
        <f>T92/R92</f>
      </c>
      <c r="Z92" s="518">
        <f>W92/F92</f>
      </c>
      <c r="AA92" s="518">
        <f>W92/(F92+500)</f>
      </c>
      <c r="AB92" s="511">
        <v>0</v>
      </c>
      <c r="AC92" s="511">
        <v>0</v>
      </c>
      <c r="AD92" s="516">
        <f>AB92/T92</f>
      </c>
      <c r="AE92" s="518">
        <f>(W92-AC92)/(F92+500)</f>
      </c>
      <c r="AF92" s="519" t="s">
        <v>478</v>
      </c>
    </row>
    <row customHeight="true" ht="22.46095260398934" r="93">
      <c r="A93" s="510"/>
      <c r="B93" s="460"/>
      <c r="C93" s="486"/>
      <c r="D93" s="462" t="s">
        <v>479</v>
      </c>
      <c r="E93" s="511">
        <v>712.49</v>
      </c>
      <c r="F93" s="512"/>
      <c r="G93" s="511">
        <v>7866</v>
      </c>
      <c r="H93" s="511">
        <v>240</v>
      </c>
      <c r="I93" s="513">
        <f t="shared" si="460"/>
      </c>
      <c r="J93" s="514">
        <f t="shared" si="518"/>
      </c>
      <c r="K93" s="511">
        <v>18</v>
      </c>
      <c r="L93" s="514">
        <f t="shared" si="576"/>
      </c>
      <c r="M93" s="511">
        <v>1</v>
      </c>
      <c r="N93" s="515">
        <f t="shared" si="608"/>
      </c>
      <c r="O93" s="511">
        <v>3</v>
      </c>
      <c r="P93" s="515">
        <f t="shared" si="637"/>
      </c>
      <c r="Q93" s="516"/>
      <c r="R93" s="511"/>
      <c r="S93" s="516"/>
      <c r="T93" s="511"/>
      <c r="U93" s="517"/>
      <c r="V93" s="518"/>
      <c r="W93" s="511"/>
      <c r="X93" s="518"/>
      <c r="Y93" s="516"/>
      <c r="Z93" s="518"/>
      <c r="AA93" s="518"/>
      <c r="AB93" s="511"/>
      <c r="AC93" s="511"/>
      <c r="AD93" s="516"/>
      <c r="AE93" s="518"/>
      <c r="AF93" s="519" t="s">
        <v>498</v>
      </c>
    </row>
    <row customHeight="true" ht="22.46095260398934" r="94">
      <c r="A94" s="510"/>
      <c r="B94" s="460" t="s">
        <v>489</v>
      </c>
      <c r="C94" s="486" t="s">
        <v>492</v>
      </c>
      <c r="D94" s="462" t="s">
        <v>477</v>
      </c>
      <c r="E94" s="511">
        <v>152.66</v>
      </c>
      <c r="F94" s="512">
        <f>E94+E95</f>
      </c>
      <c r="G94" s="511">
        <v>1094</v>
      </c>
      <c r="H94" s="511">
        <v>35</v>
      </c>
      <c r="I94" s="513">
        <f t="shared" si="460"/>
      </c>
      <c r="J94" s="514">
        <f t="shared" si="518"/>
      </c>
      <c r="K94" s="511">
        <v>0</v>
      </c>
      <c r="L94" s="514">
        <f t="shared" si="576"/>
      </c>
      <c r="M94" s="511">
        <v>0</v>
      </c>
      <c r="N94" s="515">
        <f t="shared" si="608"/>
      </c>
      <c r="O94" s="511">
        <v>0</v>
      </c>
      <c r="P94" s="515">
        <f t="shared" si="637"/>
      </c>
      <c r="Q94" s="516">
        <f>(M94+M95)/(O94+O95)</f>
      </c>
      <c r="R94" s="511">
        <v>3</v>
      </c>
      <c r="S94" s="516">
        <f>(O94+O95)/(K94+K95)</f>
      </c>
      <c r="T94" s="511">
        <v>1</v>
      </c>
      <c r="U94" s="517">
        <f>F94/T94</f>
      </c>
      <c r="V94" s="518">
        <f>(F94+4*500)/T94</f>
      </c>
      <c r="W94" s="511">
        <v>1692</v>
      </c>
      <c r="X94" s="518">
        <f>W94/T94</f>
      </c>
      <c r="Y94" s="516">
        <f>T94/R94</f>
      </c>
      <c r="Z94" s="518">
        <f>W94/F94</f>
      </c>
      <c r="AA94" s="518">
        <f>W94/(F94+500)</f>
      </c>
      <c r="AB94" s="511">
        <v>0</v>
      </c>
      <c r="AC94" s="511">
        <v>0</v>
      </c>
      <c r="AD94" s="516">
        <f>AB94/T94</f>
      </c>
      <c r="AE94" s="518">
        <f>(W94-AC94)/(F94+500)</f>
      </c>
      <c r="AF94" s="519" t="s">
        <v>478</v>
      </c>
    </row>
    <row customHeight="true" ht="22.46095260398934" r="95">
      <c r="A95" s="510"/>
      <c r="B95" s="460"/>
      <c r="C95" s="486"/>
      <c r="D95" s="462" t="s">
        <v>479</v>
      </c>
      <c r="E95" s="511">
        <v>959.78</v>
      </c>
      <c r="F95" s="512"/>
      <c r="G95" s="511">
        <v>6517</v>
      </c>
      <c r="H95" s="511">
        <v>228</v>
      </c>
      <c r="I95" s="513">
        <f t="shared" si="460"/>
      </c>
      <c r="J95" s="514">
        <f t="shared" si="518"/>
      </c>
      <c r="K95" s="511">
        <v>16</v>
      </c>
      <c r="L95" s="514">
        <f t="shared" si="576"/>
      </c>
      <c r="M95" s="511">
        <v>1</v>
      </c>
      <c r="N95" s="515">
        <f t="shared" si="608"/>
      </c>
      <c r="O95" s="511">
        <v>2</v>
      </c>
      <c r="P95" s="515">
        <f t="shared" si="637"/>
      </c>
      <c r="Q95" s="516"/>
      <c r="R95" s="511"/>
      <c r="S95" s="516"/>
      <c r="T95" s="511"/>
      <c r="U95" s="517"/>
      <c r="V95" s="518"/>
      <c r="W95" s="511"/>
      <c r="X95" s="518"/>
      <c r="Y95" s="516"/>
      <c r="Z95" s="518"/>
      <c r="AA95" s="518"/>
      <c r="AB95" s="511"/>
      <c r="AC95" s="511"/>
      <c r="AD95" s="516"/>
      <c r="AE95" s="518"/>
      <c r="AF95" s="519" t="s">
        <v>498</v>
      </c>
    </row>
    <row customHeight="true" ht="22.46095260398934" r="96">
      <c r="A96" s="510"/>
      <c r="B96" s="460" t="s">
        <v>495</v>
      </c>
      <c r="C96" s="486" t="s">
        <v>492</v>
      </c>
      <c r="D96" s="462" t="s">
        <v>477</v>
      </c>
      <c r="E96" s="511">
        <v>95.94</v>
      </c>
      <c r="F96" s="512">
        <f>E96+E97</f>
      </c>
      <c r="G96" s="511">
        <v>886</v>
      </c>
      <c r="H96" s="511">
        <v>34</v>
      </c>
      <c r="I96" s="513">
        <f t="shared" si="460"/>
      </c>
      <c r="J96" s="514">
        <f t="shared" si="518"/>
      </c>
      <c r="K96" s="511">
        <v>0</v>
      </c>
      <c r="L96" s="514">
        <f t="shared" si="576"/>
      </c>
      <c r="M96" s="511">
        <v>0</v>
      </c>
      <c r="N96" s="515">
        <f t="shared" si="608"/>
      </c>
      <c r="O96" s="511">
        <v>0</v>
      </c>
      <c r="P96" s="515">
        <f t="shared" si="637"/>
      </c>
      <c r="Q96" s="516">
        <f>(M96+M97)/(O96+O97)</f>
      </c>
      <c r="R96" s="511">
        <v>3</v>
      </c>
      <c r="S96" s="516">
        <f>(O96+O97)/(K96+K97)</f>
      </c>
      <c r="T96" s="511">
        <v>2</v>
      </c>
      <c r="U96" s="517">
        <f>F96/T96</f>
      </c>
      <c r="V96" s="518">
        <f>(F96+4*500)/T96</f>
      </c>
      <c r="W96" s="511">
        <v>1884</v>
      </c>
      <c r="X96" s="518">
        <f>W96/T96</f>
      </c>
      <c r="Y96" s="516">
        <f>T96/R96</f>
      </c>
      <c r="Z96" s="518">
        <f>W96/F96</f>
      </c>
      <c r="AA96" s="518">
        <f>W96/(F96+500)</f>
      </c>
      <c r="AB96" s="511">
        <v>1</v>
      </c>
      <c r="AC96" s="511">
        <v>1692</v>
      </c>
      <c r="AD96" s="516">
        <f>AB96/T96</f>
      </c>
      <c r="AE96" s="518">
        <f>(W96-AC96)/(F96+500)</f>
      </c>
      <c r="AF96" s="519" t="s">
        <v>478</v>
      </c>
    </row>
    <row customHeight="true" ht="22.46095260398934" r="97">
      <c r="A97" s="510"/>
      <c r="B97" s="460"/>
      <c r="C97" s="486"/>
      <c r="D97" s="462" t="s">
        <v>479</v>
      </c>
      <c r="E97" s="511">
        <v>1079.61</v>
      </c>
      <c r="F97" s="512"/>
      <c r="G97" s="511">
        <v>7877</v>
      </c>
      <c r="H97" s="521">
        <v>203</v>
      </c>
      <c r="I97" s="513">
        <f t="shared" si="460"/>
      </c>
      <c r="J97" s="514">
        <f t="shared" si="518"/>
      </c>
      <c r="K97" s="511">
        <v>18</v>
      </c>
      <c r="L97" s="514">
        <f t="shared" si="576"/>
      </c>
      <c r="M97" s="511">
        <v>2</v>
      </c>
      <c r="N97" s="515">
        <f t="shared" si="608"/>
      </c>
      <c r="O97" s="511">
        <v>3</v>
      </c>
      <c r="P97" s="515">
        <f t="shared" si="637"/>
      </c>
      <c r="Q97" s="516"/>
      <c r="R97" s="511"/>
      <c r="S97" s="516"/>
      <c r="T97" s="511"/>
      <c r="U97" s="517"/>
      <c r="V97" s="518"/>
      <c r="W97" s="511"/>
      <c r="X97" s="518"/>
      <c r="Y97" s="516"/>
      <c r="Z97" s="518"/>
      <c r="AA97" s="518"/>
      <c r="AB97" s="511"/>
      <c r="AC97" s="511"/>
      <c r="AD97" s="516"/>
      <c r="AE97" s="518"/>
      <c r="AF97" s="519" t="s">
        <v>498</v>
      </c>
    </row>
    <row customHeight="true" ht="22.46095260398934" r="98">
      <c r="A98" s="510"/>
      <c r="B98" s="488" t="s">
        <v>484</v>
      </c>
      <c r="C98" s="488"/>
      <c r="D98" s="488"/>
      <c r="E98" s="522">
        <f>SUM(E90:E97)</f>
      </c>
      <c r="F98" s="522">
        <f>SUM(F90:F97)</f>
      </c>
      <c r="G98" s="522">
        <f>SUM(G90:G97)</f>
      </c>
      <c r="H98" s="522">
        <f>SUM(H90:H97)</f>
      </c>
      <c r="I98" s="523">
        <f t="shared" si="460"/>
      </c>
      <c r="J98" s="524">
        <f t="shared" si="518"/>
      </c>
      <c r="K98" s="522">
        <f>SUM(K90:K97)</f>
      </c>
      <c r="L98" s="524">
        <f t="shared" si="576"/>
      </c>
      <c r="M98" s="522">
        <f>SUM(M90:M97)</f>
      </c>
      <c r="N98" s="525">
        <f t="shared" si="608"/>
      </c>
      <c r="O98" s="522">
        <f>SUM(O90:O97)</f>
      </c>
      <c r="P98" s="525">
        <f t="shared" si="637"/>
      </c>
      <c r="Q98" s="526">
        <f>M98/O98</f>
      </c>
      <c r="R98" s="522">
        <f>SUM(R90:R97)</f>
      </c>
      <c r="S98" s="526">
        <f>(O98+O98)/(K98+K98)</f>
      </c>
      <c r="T98" s="522">
        <f>SUM(T90:T97)</f>
      </c>
      <c r="U98" s="527">
        <f t="shared" ref="U98:U99" si="670">F98/T98</f>
      </c>
      <c r="V98" s="528">
        <f t="shared" ref="V98:V99" si="784">(F98+4*500)/T98</f>
      </c>
      <c r="W98" s="522">
        <f>SUM(W90:W97)</f>
      </c>
      <c r="X98" s="529">
        <f t="shared" ref="X98:X99" si="8">W98/T98</f>
      </c>
      <c r="Y98" s="526">
        <f t="shared" ref="Y98:Y99" si="122">T98/R98</f>
      </c>
      <c r="Z98" s="528">
        <f t="shared" ref="Z98:Z99" si="236">W98/F98</f>
      </c>
      <c r="AA98" s="528">
        <f>W98/(F98+COUNT(W90:W97)*500)</f>
      </c>
      <c r="AB98" s="522">
        <f>SUM(AB90:AB97)</f>
      </c>
      <c r="AC98" s="522">
        <f>SUM(AC90:AC97)</f>
      </c>
      <c r="AD98" s="526">
        <f t="shared" ref="AD98:AD99" si="350">AB98/T98</f>
      </c>
      <c r="AE98" s="530">
        <f>(W98-AC98)/(F98+COUNT(W90:W97)*500)</f>
      </c>
      <c r="AF98" s="518"/>
    </row>
    <row customHeight="true" ht="22.46095260398934" r="99">
      <c r="A99" s="510"/>
      <c r="B99" s="460" t="s">
        <v>496</v>
      </c>
      <c r="C99" s="486" t="s">
        <v>486</v>
      </c>
      <c r="D99" s="462" t="s">
        <v>477</v>
      </c>
      <c r="E99" s="511">
        <v>118.89</v>
      </c>
      <c r="F99" s="512">
        <f>E99+E100</f>
      </c>
      <c r="G99" s="511">
        <v>903</v>
      </c>
      <c r="H99" s="511">
        <v>32</v>
      </c>
      <c r="I99" s="513">
        <f t="shared" si="460"/>
      </c>
      <c r="J99" s="514">
        <f t="shared" si="518"/>
      </c>
      <c r="K99" s="511">
        <v>2</v>
      </c>
      <c r="L99" s="514">
        <f t="shared" si="576"/>
      </c>
      <c r="M99" s="511">
        <v>0</v>
      </c>
      <c r="N99" s="515">
        <f t="shared" si="608"/>
      </c>
      <c r="O99" s="511">
        <v>1</v>
      </c>
      <c r="P99" s="515">
        <f t="shared" si="637"/>
      </c>
      <c r="Q99" s="516">
        <f>(M99+M100)/(O99+O100)</f>
      </c>
      <c r="R99" s="511">
        <v>4</v>
      </c>
      <c r="S99" s="516">
        <f>(O99+O100)/(K99+K100)</f>
      </c>
      <c r="T99" s="511">
        <v>0</v>
      </c>
      <c r="U99" s="517">
        <f t="shared" si="670"/>
      </c>
      <c r="V99" s="518">
        <f t="shared" si="784"/>
      </c>
      <c r="W99" s="511">
        <v>0</v>
      </c>
      <c r="X99" s="518">
        <f t="shared" si="8"/>
      </c>
      <c r="Y99" s="516">
        <f t="shared" si="122"/>
      </c>
      <c r="Z99" s="518">
        <f t="shared" si="236"/>
      </c>
      <c r="AA99" s="518">
        <f>W99/(F99+500)</f>
      </c>
      <c r="AB99" s="511">
        <v>0</v>
      </c>
      <c r="AC99" s="511">
        <v>0</v>
      </c>
      <c r="AD99" s="516">
        <f t="shared" si="350"/>
      </c>
      <c r="AE99" s="518">
        <f>(W99-AC99)/(F99+500)</f>
      </c>
      <c r="AF99" s="519" t="s">
        <v>478</v>
      </c>
    </row>
    <row customHeight="true" ht="22.46095260398934" r="100">
      <c r="A100" s="510"/>
      <c r="B100" s="460"/>
      <c r="C100" s="486"/>
      <c r="D100" s="462" t="s">
        <v>479</v>
      </c>
      <c r="E100" s="511">
        <v>1281.13</v>
      </c>
      <c r="F100" s="512"/>
      <c r="G100" s="511">
        <v>9724</v>
      </c>
      <c r="H100" s="511">
        <v>275</v>
      </c>
      <c r="I100" s="513">
        <f t="shared" si="460"/>
      </c>
      <c r="J100" s="514">
        <f t="shared" si="518"/>
      </c>
      <c r="K100" s="511">
        <v>16</v>
      </c>
      <c r="L100" s="514">
        <f t="shared" si="576"/>
      </c>
      <c r="M100" s="511">
        <v>0</v>
      </c>
      <c r="N100" s="515">
        <f t="shared" si="608"/>
      </c>
      <c r="O100" s="511">
        <v>2</v>
      </c>
      <c r="P100" s="515">
        <f t="shared" si="637"/>
      </c>
      <c r="Q100" s="516"/>
      <c r="R100" s="511"/>
      <c r="S100" s="516"/>
      <c r="T100" s="511"/>
      <c r="U100" s="517"/>
      <c r="V100" s="518"/>
      <c r="W100" s="511"/>
      <c r="X100" s="518"/>
      <c r="Y100" s="516"/>
      <c r="Z100" s="518"/>
      <c r="AA100" s="518"/>
      <c r="AB100" s="511"/>
      <c r="AC100" s="511"/>
      <c r="AD100" s="516"/>
      <c r="AE100" s="518"/>
      <c r="AF100" s="519" t="s">
        <v>500</v>
      </c>
    </row>
    <row customHeight="true" ht="22.46095260398934" r="101">
      <c r="A101" s="510"/>
      <c r="B101" s="531" t="s">
        <v>501</v>
      </c>
      <c r="C101" s="486" t="s">
        <v>486</v>
      </c>
      <c r="D101" s="462" t="s">
        <v>477</v>
      </c>
      <c r="E101" s="511">
        <v>129</v>
      </c>
      <c r="F101" s="512">
        <f>E101+E102</f>
      </c>
      <c r="G101" s="511">
        <v>1075</v>
      </c>
      <c r="H101" s="511">
        <v>17</v>
      </c>
      <c r="I101" s="513">
        <f t="shared" si="460"/>
      </c>
      <c r="J101" s="514">
        <f t="shared" si="518"/>
      </c>
      <c r="K101" s="511">
        <v>0</v>
      </c>
      <c r="L101" s="514">
        <f t="shared" si="576"/>
      </c>
      <c r="M101" s="511">
        <v>0</v>
      </c>
      <c r="N101" s="515">
        <f t="shared" si="608"/>
      </c>
      <c r="O101" s="511">
        <v>0</v>
      </c>
      <c r="P101" s="515">
        <f t="shared" si="637"/>
      </c>
      <c r="Q101" s="516">
        <f>(M101+M102)/(O101+O102)</f>
      </c>
      <c r="R101" s="511">
        <v>3</v>
      </c>
      <c r="S101" s="516">
        <f>(O101+O102)/(K101+K102)</f>
      </c>
      <c r="T101" s="511">
        <v>2</v>
      </c>
      <c r="U101" s="517">
        <f>F101/T101</f>
      </c>
      <c r="V101" s="518">
        <f>(F101+4*500)/T101</f>
      </c>
      <c r="W101" s="511">
        <v>3384</v>
      </c>
      <c r="X101" s="518">
        <f>W101/T101</f>
      </c>
      <c r="Y101" s="516">
        <f>T101/R101</f>
      </c>
      <c r="Z101" s="518">
        <f>W101/F101</f>
      </c>
      <c r="AA101" s="518">
        <f>W101/(F101+500)</f>
      </c>
      <c r="AB101" s="511">
        <v>2</v>
      </c>
      <c r="AC101" s="511">
        <v>3384</v>
      </c>
      <c r="AD101" s="516">
        <f>AB101/T101</f>
      </c>
      <c r="AE101" s="518">
        <f>(W101-AC101)/(F101+500)</f>
      </c>
      <c r="AF101" s="519" t="s">
        <v>478</v>
      </c>
    </row>
    <row customHeight="true" ht="22.46095260398934" r="102">
      <c r="A102" s="510"/>
      <c r="B102" s="531"/>
      <c r="C102" s="486"/>
      <c r="D102" s="462" t="s">
        <v>479</v>
      </c>
      <c r="E102" s="511">
        <v>1609.63</v>
      </c>
      <c r="F102" s="512"/>
      <c r="G102" s="511">
        <v>10080</v>
      </c>
      <c r="H102" s="511">
        <v>322</v>
      </c>
      <c r="I102" s="513">
        <f t="shared" si="460"/>
      </c>
      <c r="J102" s="514">
        <f t="shared" si="518"/>
      </c>
      <c r="K102" s="511">
        <v>26</v>
      </c>
      <c r="L102" s="514">
        <f t="shared" si="576"/>
      </c>
      <c r="M102" s="511">
        <v>1</v>
      </c>
      <c r="N102" s="515">
        <f t="shared" si="608"/>
      </c>
      <c r="O102" s="511">
        <v>2</v>
      </c>
      <c r="P102" s="515">
        <f t="shared" si="637"/>
      </c>
      <c r="Q102" s="516"/>
      <c r="R102" s="511"/>
      <c r="S102" s="516"/>
      <c r="T102" s="511"/>
      <c r="U102" s="517"/>
      <c r="V102" s="518"/>
      <c r="W102" s="511"/>
      <c r="X102" s="518"/>
      <c r="Y102" s="516"/>
      <c r="Z102" s="518"/>
      <c r="AA102" s="518"/>
      <c r="AB102" s="511"/>
      <c r="AC102" s="511"/>
      <c r="AD102" s="516"/>
      <c r="AE102" s="518"/>
      <c r="AF102" s="519" t="s">
        <v>500</v>
      </c>
    </row>
    <row customHeight="true" ht="22.46095260398934" r="103">
      <c r="A103" s="510"/>
      <c r="B103" s="531" t="s">
        <v>502</v>
      </c>
      <c r="C103" s="486" t="s">
        <v>486</v>
      </c>
      <c r="D103" s="462" t="s">
        <v>477</v>
      </c>
      <c r="E103" s="511">
        <v>85.76</v>
      </c>
      <c r="F103" s="512">
        <f>E103+E104</f>
      </c>
      <c r="G103" s="511">
        <v>789</v>
      </c>
      <c r="H103" s="511">
        <v>13</v>
      </c>
      <c r="I103" s="513">
        <f t="shared" si="460"/>
      </c>
      <c r="J103" s="514">
        <f t="shared" si="518"/>
      </c>
      <c r="K103" s="511">
        <v>0</v>
      </c>
      <c r="L103" s="514">
        <f t="shared" si="576"/>
      </c>
      <c r="M103" s="511">
        <v>0</v>
      </c>
      <c r="N103" s="515">
        <f t="shared" si="608"/>
      </c>
      <c r="O103" s="511">
        <v>0</v>
      </c>
      <c r="P103" s="515">
        <f t="shared" si="637"/>
      </c>
      <c r="Q103" s="516">
        <f>(M103+M104)/(O103+O104)</f>
      </c>
      <c r="R103" s="511">
        <v>7</v>
      </c>
      <c r="S103" s="516">
        <f>(O103+O104)/(K103+K104)</f>
      </c>
      <c r="T103" s="511">
        <v>5</v>
      </c>
      <c r="U103" s="517">
        <f>F103/T103</f>
      </c>
      <c r="V103" s="518">
        <f>(F103+4*500)/T103</f>
      </c>
      <c r="W103" s="511">
        <v>4233.5999999999985</v>
      </c>
      <c r="X103" s="518">
        <f>W103/T103</f>
      </c>
      <c r="Y103" s="516">
        <f>T103/R103</f>
      </c>
      <c r="Z103" s="518">
        <f>W103/F103</f>
      </c>
      <c r="AA103" s="518">
        <f>W103/(F103+500)</f>
      </c>
      <c r="AB103" s="511">
        <v>3</v>
      </c>
      <c r="AC103" s="511">
        <v>3240</v>
      </c>
      <c r="AD103" s="516">
        <f>AB103/T103</f>
      </c>
      <c r="AE103" s="518">
        <f>(W103-AC103)/(F103+500)</f>
      </c>
      <c r="AF103" s="519" t="s">
        <v>478</v>
      </c>
    </row>
    <row customHeight="true" ht="22.46095260398934" r="104">
      <c r="A104" s="510"/>
      <c r="B104" s="531"/>
      <c r="C104" s="486"/>
      <c r="D104" s="462" t="s">
        <v>479</v>
      </c>
      <c r="E104" s="511">
        <v>1482.75</v>
      </c>
      <c r="F104" s="512"/>
      <c r="G104" s="511">
        <v>8708</v>
      </c>
      <c r="H104" s="511">
        <v>285</v>
      </c>
      <c r="I104" s="513">
        <f t="shared" si="460"/>
      </c>
      <c r="J104" s="514">
        <f t="shared" si="518"/>
      </c>
      <c r="K104" s="511">
        <v>21</v>
      </c>
      <c r="L104" s="514">
        <f t="shared" si="576"/>
      </c>
      <c r="M104" s="511">
        <v>3</v>
      </c>
      <c r="N104" s="515">
        <f t="shared" si="608"/>
      </c>
      <c r="O104" s="511">
        <v>4</v>
      </c>
      <c r="P104" s="515">
        <f t="shared" si="637"/>
      </c>
      <c r="Q104" s="516"/>
      <c r="R104" s="511"/>
      <c r="S104" s="516"/>
      <c r="T104" s="511"/>
      <c r="U104" s="517"/>
      <c r="V104" s="518"/>
      <c r="W104" s="511"/>
      <c r="X104" s="518"/>
      <c r="Y104" s="516"/>
      <c r="Z104" s="518"/>
      <c r="AA104" s="518"/>
      <c r="AB104" s="511"/>
      <c r="AC104" s="511"/>
      <c r="AD104" s="516"/>
      <c r="AE104" s="518"/>
      <c r="AF104" s="519" t="s">
        <v>500</v>
      </c>
    </row>
    <row customHeight="true" ht="22.46095260398934" r="105">
      <c r="A105" s="510"/>
      <c r="B105" s="531" t="s">
        <v>503</v>
      </c>
      <c r="C105" s="486" t="s">
        <v>486</v>
      </c>
      <c r="D105" s="462" t="s">
        <v>477</v>
      </c>
      <c r="E105" s="511">
        <v>118.89</v>
      </c>
      <c r="F105" s="512">
        <f>E105+E106</f>
      </c>
      <c r="G105" s="511">
        <v>646</v>
      </c>
      <c r="H105" s="511">
        <v>24</v>
      </c>
      <c r="I105" s="513">
        <f t="shared" si="460"/>
      </c>
      <c r="J105" s="514">
        <f t="shared" si="518"/>
      </c>
      <c r="K105" s="511">
        <v>0</v>
      </c>
      <c r="L105" s="514">
        <f t="shared" si="576"/>
      </c>
      <c r="M105" s="511">
        <v>0</v>
      </c>
      <c r="N105" s="515">
        <f t="shared" si="608"/>
      </c>
      <c r="O105" s="511">
        <v>0</v>
      </c>
      <c r="P105" s="515">
        <f t="shared" si="637"/>
      </c>
      <c r="Q105" s="516">
        <f>(M105+M106)/(O105+O106)</f>
      </c>
      <c r="R105" s="511">
        <v>5</v>
      </c>
      <c r="S105" s="516">
        <f>(O105+O106)/(K105+K106)</f>
      </c>
      <c r="T105" s="511">
        <v>2</v>
      </c>
      <c r="U105" s="517">
        <f>F105/T105</f>
      </c>
      <c r="V105" s="518">
        <f>(F105+4*500)/T105</f>
      </c>
      <c r="W105" s="511">
        <v>7150.800000000003</v>
      </c>
      <c r="X105" s="518">
        <f>W105/T105</f>
      </c>
      <c r="Y105" s="516">
        <f>T105/R105</f>
      </c>
      <c r="Z105" s="518">
        <f>W105/F105</f>
      </c>
      <c r="AA105" s="518">
        <f>W105/(F105+500)</f>
      </c>
      <c r="AB105" s="511">
        <v>0</v>
      </c>
      <c r="AC105" s="511">
        <v>0</v>
      </c>
      <c r="AD105" s="516">
        <f>AB105/T105</f>
      </c>
      <c r="AE105" s="518">
        <f>(W105-AC105)/(F105+500)</f>
      </c>
      <c r="AF105" s="519" t="s">
        <v>478</v>
      </c>
    </row>
    <row customHeight="true" ht="22.46095260398934" r="106">
      <c r="A106" s="510"/>
      <c r="B106" s="531"/>
      <c r="C106" s="486"/>
      <c r="D106" s="462" t="s">
        <v>479</v>
      </c>
      <c r="E106" s="511">
        <v>1488.49</v>
      </c>
      <c r="F106" s="512"/>
      <c r="G106" s="511">
        <v>10760</v>
      </c>
      <c r="H106" s="521">
        <v>370</v>
      </c>
      <c r="I106" s="513">
        <f t="shared" si="460"/>
      </c>
      <c r="J106" s="514">
        <f t="shared" si="518"/>
      </c>
      <c r="K106" s="511">
        <v>31</v>
      </c>
      <c r="L106" s="514">
        <f t="shared" si="576"/>
      </c>
      <c r="M106" s="511">
        <v>1</v>
      </c>
      <c r="N106" s="515">
        <f t="shared" si="608"/>
      </c>
      <c r="O106" s="511">
        <v>3</v>
      </c>
      <c r="P106" s="515">
        <f t="shared" si="637"/>
      </c>
      <c r="Q106" s="516"/>
      <c r="R106" s="511"/>
      <c r="S106" s="516"/>
      <c r="T106" s="511"/>
      <c r="U106" s="517"/>
      <c r="V106" s="518"/>
      <c r="W106" s="511"/>
      <c r="X106" s="518"/>
      <c r="Y106" s="516"/>
      <c r="Z106" s="518"/>
      <c r="AA106" s="518"/>
      <c r="AB106" s="511"/>
      <c r="AC106" s="511"/>
      <c r="AD106" s="516"/>
      <c r="AE106" s="518"/>
      <c r="AF106" s="519" t="s">
        <v>500</v>
      </c>
    </row>
    <row customHeight="true" ht="22.46095260398934" r="107">
      <c r="A107" s="510"/>
      <c r="B107" s="488" t="s">
        <v>484</v>
      </c>
      <c r="C107" s="488"/>
      <c r="D107" s="488"/>
      <c r="E107" s="522">
        <f>SUM(E99:E106)</f>
      </c>
      <c r="F107" s="522">
        <f>SUM(F99:F106)</f>
      </c>
      <c r="G107" s="522">
        <f>SUM(G99:G106)</f>
      </c>
      <c r="H107" s="522">
        <f>SUM(H99:H106)</f>
      </c>
      <c r="I107" s="523">
        <f t="shared" si="460"/>
      </c>
      <c r="J107" s="524">
        <f t="shared" si="518"/>
      </c>
      <c r="K107" s="522">
        <f>SUM(K99:K106)</f>
      </c>
      <c r="L107" s="524">
        <f t="shared" si="576"/>
      </c>
      <c r="M107" s="522">
        <f>SUM(M99:M106)</f>
      </c>
      <c r="N107" s="525">
        <f t="shared" si="608"/>
      </c>
      <c r="O107" s="522">
        <f>SUM(O99:O106)</f>
      </c>
      <c r="P107" s="525">
        <f t="shared" si="637"/>
      </c>
      <c r="Q107" s="526">
        <f>M107/O107</f>
      </c>
      <c r="R107" s="522">
        <f>SUM(R99:R106)</f>
      </c>
      <c r="S107" s="526">
        <f>(O107+O107)/(K107+K107)</f>
      </c>
      <c r="T107" s="522">
        <f>SUM(T99:T106)</f>
      </c>
      <c r="U107" s="527">
        <f t="shared" ref="U107:U108" si="671">F107/T107</f>
      </c>
      <c r="V107" s="528">
        <f t="shared" ref="V107:V108" si="785">(F107+4*500)/T107</f>
      </c>
      <c r="W107" s="522">
        <f>SUM(W99:W106)</f>
      </c>
      <c r="X107" s="529">
        <f t="shared" ref="X107:X108" si="9">W107/T107</f>
      </c>
      <c r="Y107" s="526">
        <f t="shared" ref="Y107:Y108" si="123">T107/R107</f>
      </c>
      <c r="Z107" s="528">
        <f t="shared" ref="Z107:Z108" si="237">W107/F107</f>
      </c>
      <c r="AA107" s="528">
        <f>W107/(F107+COUNT(W99:W106)*500)</f>
      </c>
      <c r="AB107" s="522">
        <f>SUM(AB99:AB106)</f>
      </c>
      <c r="AC107" s="522">
        <f>SUM(AC99:AC106)</f>
      </c>
      <c r="AD107" s="526">
        <f t="shared" ref="AD107:AD108" si="351">AB107/T107</f>
      </c>
      <c r="AE107" s="530">
        <f>(W107-AC107)/(F107+COUNT(W99:W106)*500)</f>
      </c>
      <c r="AF107" s="518"/>
    </row>
    <row customHeight="true" ht="22.46095260398934" r="108">
      <c r="A108" s="510"/>
      <c r="B108" s="531" t="s">
        <v>504</v>
      </c>
      <c r="C108" s="486" t="s">
        <v>505</v>
      </c>
      <c r="D108" s="462" t="s">
        <v>477</v>
      </c>
      <c r="E108" s="511">
        <v>92.82</v>
      </c>
      <c r="F108" s="512">
        <f>E108+E109</f>
      </c>
      <c r="G108" s="511">
        <v>829</v>
      </c>
      <c r="H108" s="511">
        <v>29</v>
      </c>
      <c r="I108" s="513">
        <f t="shared" si="460"/>
      </c>
      <c r="J108" s="514">
        <f t="shared" si="518"/>
      </c>
      <c r="K108" s="511">
        <v>1</v>
      </c>
      <c r="L108" s="514">
        <f t="shared" si="576"/>
      </c>
      <c r="M108" s="511">
        <v>0</v>
      </c>
      <c r="N108" s="515">
        <f t="shared" si="608"/>
      </c>
      <c r="O108" s="511">
        <v>0</v>
      </c>
      <c r="P108" s="515">
        <f t="shared" si="637"/>
      </c>
      <c r="Q108" s="516">
        <f>(M108+M109)/(O108+O109)</f>
      </c>
      <c r="R108" s="511">
        <v>5</v>
      </c>
      <c r="S108" s="516">
        <f>(O108+O109)/(K108+K109)</f>
      </c>
      <c r="T108" s="511">
        <v>2</v>
      </c>
      <c r="U108" s="517">
        <f t="shared" si="671"/>
      </c>
      <c r="V108" s="518">
        <f t="shared" si="785"/>
      </c>
      <c r="W108" s="511">
        <v>1513.199999999997</v>
      </c>
      <c r="X108" s="518">
        <f t="shared" si="9"/>
      </c>
      <c r="Y108" s="516">
        <f t="shared" si="123"/>
      </c>
      <c r="Z108" s="518">
        <f t="shared" si="237"/>
      </c>
      <c r="AA108" s="518">
        <f>W108/(F108+500)</f>
      </c>
      <c r="AB108" s="511">
        <v>1</v>
      </c>
      <c r="AC108" s="511">
        <v>169.2</v>
      </c>
      <c r="AD108" s="516">
        <f t="shared" si="351"/>
      </c>
      <c r="AE108" s="518">
        <f>(W108-AC108)/(F108+500)</f>
      </c>
      <c r="AF108" s="519" t="s">
        <v>478</v>
      </c>
    </row>
    <row customHeight="true" ht="22.46095260398934" r="109">
      <c r="A109" s="510"/>
      <c r="B109" s="531"/>
      <c r="C109" s="486"/>
      <c r="D109" s="462" t="s">
        <v>479</v>
      </c>
      <c r="E109" s="511">
        <v>1458.21</v>
      </c>
      <c r="F109" s="512"/>
      <c r="G109" s="511">
        <v>12140</v>
      </c>
      <c r="H109" s="511">
        <v>409</v>
      </c>
      <c r="I109" s="513">
        <f t="shared" si="460"/>
      </c>
      <c r="J109" s="514">
        <f t="shared" si="518"/>
      </c>
      <c r="K109" s="511">
        <v>25</v>
      </c>
      <c r="L109" s="514">
        <f t="shared" si="576"/>
      </c>
      <c r="M109" s="511">
        <v>2</v>
      </c>
      <c r="N109" s="515">
        <f t="shared" si="608"/>
      </c>
      <c r="O109" s="511">
        <v>5</v>
      </c>
      <c r="P109" s="515">
        <f t="shared" si="637"/>
      </c>
      <c r="Q109" s="516"/>
      <c r="R109" s="511"/>
      <c r="S109" s="516"/>
      <c r="T109" s="511"/>
      <c r="U109" s="517"/>
      <c r="V109" s="518"/>
      <c r="W109" s="511"/>
      <c r="X109" s="518"/>
      <c r="Y109" s="516"/>
      <c r="Z109" s="518"/>
      <c r="AA109" s="518"/>
      <c r="AB109" s="511"/>
      <c r="AC109" s="511"/>
      <c r="AD109" s="516"/>
      <c r="AE109" s="518"/>
      <c r="AF109" s="519" t="s">
        <v>500</v>
      </c>
    </row>
    <row customHeight="true" ht="22.46095260398934" r="110">
      <c r="A110" s="510"/>
      <c r="B110" s="531" t="s">
        <v>506</v>
      </c>
      <c r="C110" s="486" t="s">
        <v>505</v>
      </c>
      <c r="D110" s="462" t="s">
        <v>477</v>
      </c>
      <c r="E110" s="511">
        <v>357.58</v>
      </c>
      <c r="F110" s="512">
        <f>E110+E111</f>
      </c>
      <c r="G110" s="511">
        <v>2558</v>
      </c>
      <c r="H110" s="511">
        <v>68</v>
      </c>
      <c r="I110" s="513">
        <f t="shared" si="460"/>
      </c>
      <c r="J110" s="514">
        <f t="shared" si="518"/>
      </c>
      <c r="K110" s="511">
        <v>2</v>
      </c>
      <c r="L110" s="514">
        <f t="shared" si="576"/>
      </c>
      <c r="M110" s="511">
        <v>1</v>
      </c>
      <c r="N110" s="515">
        <f t="shared" si="608"/>
      </c>
      <c r="O110" s="511">
        <v>1</v>
      </c>
      <c r="P110" s="515">
        <f t="shared" si="637"/>
      </c>
      <c r="Q110" s="516">
        <f>(M110+M111)/(O110+O111)</f>
      </c>
      <c r="R110" s="511">
        <v>7</v>
      </c>
      <c r="S110" s="516">
        <f>(O110+O111)/(K110+K111)</f>
      </c>
      <c r="T110" s="511">
        <v>7</v>
      </c>
      <c r="U110" s="517">
        <f>F110/T110</f>
      </c>
      <c r="V110" s="518">
        <f>(F110+4*500)/T110</f>
      </c>
      <c r="W110" s="511">
        <v>4553</v>
      </c>
      <c r="X110" s="518">
        <f>W110/T110</f>
      </c>
      <c r="Y110" s="516">
        <f>T110/R110</f>
      </c>
      <c r="Z110" s="518">
        <f>W110/F110</f>
      </c>
      <c r="AA110" s="518">
        <f>W110/(F110+500)</f>
      </c>
      <c r="AB110" s="511">
        <v>5</v>
      </c>
      <c r="AC110" s="511">
        <v>2417</v>
      </c>
      <c r="AD110" s="516">
        <f>AB110/T110</f>
      </c>
      <c r="AE110" s="518">
        <f>(W110-AC110)/(F110+500)</f>
      </c>
      <c r="AF110" s="519" t="s">
        <v>478</v>
      </c>
    </row>
    <row customHeight="true" ht="22.46095260398934" r="111">
      <c r="A111" s="510"/>
      <c r="B111" s="531"/>
      <c r="C111" s="486"/>
      <c r="D111" s="462" t="s">
        <v>479</v>
      </c>
      <c r="E111" s="511">
        <v>1983.68</v>
      </c>
      <c r="F111" s="512"/>
      <c r="G111" s="511">
        <v>16333</v>
      </c>
      <c r="H111" s="511">
        <v>521</v>
      </c>
      <c r="I111" s="513">
        <f t="shared" si="460"/>
      </c>
      <c r="J111" s="514">
        <f t="shared" si="518"/>
      </c>
      <c r="K111" s="511">
        <v>42</v>
      </c>
      <c r="L111" s="514">
        <f t="shared" si="576"/>
      </c>
      <c r="M111" s="511">
        <v>2</v>
      </c>
      <c r="N111" s="515">
        <f t="shared" si="608"/>
      </c>
      <c r="O111" s="511">
        <v>2</v>
      </c>
      <c r="P111" s="515">
        <f t="shared" si="637"/>
      </c>
      <c r="Q111" s="516"/>
      <c r="R111" s="511"/>
      <c r="S111" s="516"/>
      <c r="T111" s="511"/>
      <c r="U111" s="517"/>
      <c r="V111" s="518"/>
      <c r="W111" s="511"/>
      <c r="X111" s="518"/>
      <c r="Y111" s="516"/>
      <c r="Z111" s="518"/>
      <c r="AA111" s="518"/>
      <c r="AB111" s="511"/>
      <c r="AC111" s="511"/>
      <c r="AD111" s="516"/>
      <c r="AE111" s="518"/>
      <c r="AF111" s="519" t="s">
        <v>500</v>
      </c>
    </row>
    <row customHeight="true" ht="22.46095260398934" r="112">
      <c r="A112" s="510"/>
      <c r="B112" s="531" t="s">
        <v>507</v>
      </c>
      <c r="C112" s="486" t="s">
        <v>505</v>
      </c>
      <c r="D112" s="462" t="s">
        <v>477</v>
      </c>
      <c r="E112" s="511">
        <v>1091.74</v>
      </c>
      <c r="F112" s="512">
        <f>E112+E113</f>
      </c>
      <c r="G112" s="511">
        <v>7694</v>
      </c>
      <c r="H112" s="511">
        <v>160</v>
      </c>
      <c r="I112" s="513">
        <f t="shared" si="460"/>
      </c>
      <c r="J112" s="514">
        <f t="shared" si="518"/>
      </c>
      <c r="K112" s="511">
        <v>12</v>
      </c>
      <c r="L112" s="514">
        <f t="shared" si="576"/>
      </c>
      <c r="M112" s="511">
        <v>1</v>
      </c>
      <c r="N112" s="515">
        <f t="shared" si="608"/>
      </c>
      <c r="O112" s="511">
        <v>2</v>
      </c>
      <c r="P112" s="515">
        <f t="shared" si="637"/>
      </c>
      <c r="Q112" s="516">
        <f>(M112+M113)/(O112+O113)</f>
      </c>
      <c r="R112" s="511">
        <v>13</v>
      </c>
      <c r="S112" s="516">
        <f>(O112+O113)/(K112+K113)</f>
      </c>
      <c r="T112" s="511">
        <v>6</v>
      </c>
      <c r="U112" s="517">
        <f>F112/T112</f>
      </c>
      <c r="V112" s="518">
        <f>(F112+4*500)/T112</f>
      </c>
      <c r="W112" s="511">
        <v>6168</v>
      </c>
      <c r="X112" s="518">
        <f>W112/T112</f>
      </c>
      <c r="Y112" s="516">
        <f>T112/R112</f>
      </c>
      <c r="Z112" s="518">
        <f>W112/F112</f>
      </c>
      <c r="AA112" s="518">
        <f>W112/(F112+500)</f>
      </c>
      <c r="AB112" s="511">
        <v>0</v>
      </c>
      <c r="AC112" s="511">
        <v>0</v>
      </c>
      <c r="AD112" s="516">
        <f>AB112/T112</f>
      </c>
      <c r="AE112" s="518">
        <f>(W112-AC112)/(F112+500)</f>
      </c>
      <c r="AF112" s="519" t="s">
        <v>478</v>
      </c>
    </row>
    <row customHeight="true" ht="22.46095260398934" r="113">
      <c r="A113" s="510"/>
      <c r="B113" s="531"/>
      <c r="C113" s="486"/>
      <c r="D113" s="462" t="s">
        <v>479</v>
      </c>
      <c r="E113" s="511">
        <v>2887.63</v>
      </c>
      <c r="F113" s="512"/>
      <c r="G113" s="511">
        <v>29995</v>
      </c>
      <c r="H113" s="511">
        <v>1095</v>
      </c>
      <c r="I113" s="513">
        <f t="shared" si="460"/>
      </c>
      <c r="J113" s="514">
        <f t="shared" si="518"/>
      </c>
      <c r="K113" s="511">
        <v>76</v>
      </c>
      <c r="L113" s="514">
        <f t="shared" si="576"/>
      </c>
      <c r="M113" s="511">
        <v>3</v>
      </c>
      <c r="N113" s="515">
        <f t="shared" si="608"/>
      </c>
      <c r="O113" s="511">
        <v>8</v>
      </c>
      <c r="P113" s="515">
        <f t="shared" si="637"/>
      </c>
      <c r="Q113" s="516"/>
      <c r="R113" s="511"/>
      <c r="S113" s="516"/>
      <c r="T113" s="511"/>
      <c r="U113" s="517"/>
      <c r="V113" s="518"/>
      <c r="W113" s="511"/>
      <c r="X113" s="518"/>
      <c r="Y113" s="516"/>
      <c r="Z113" s="518"/>
      <c r="AA113" s="518"/>
      <c r="AB113" s="511"/>
      <c r="AC113" s="511"/>
      <c r="AD113" s="516"/>
      <c r="AE113" s="518"/>
      <c r="AF113" s="519" t="s">
        <v>500</v>
      </c>
    </row>
    <row customHeight="true" ht="22.46095260398934" r="114">
      <c r="A114" s="510"/>
      <c r="B114" s="531" t="s">
        <v>508</v>
      </c>
      <c r="C114" s="486" t="s">
        <v>505</v>
      </c>
      <c r="D114" s="462" t="s">
        <v>477</v>
      </c>
      <c r="E114" s="511">
        <v>426.95</v>
      </c>
      <c r="F114" s="512">
        <f>E114+E115</f>
      </c>
      <c r="G114" s="511">
        <v>40</v>
      </c>
      <c r="H114" s="511">
        <v>58</v>
      </c>
      <c r="I114" s="513">
        <f t="shared" si="460"/>
      </c>
      <c r="J114" s="514">
        <f t="shared" si="518"/>
      </c>
      <c r="K114" s="511">
        <v>4</v>
      </c>
      <c r="L114" s="514">
        <f t="shared" si="576"/>
      </c>
      <c r="M114" s="511">
        <v>0</v>
      </c>
      <c r="N114" s="515">
        <f t="shared" si="608"/>
      </c>
      <c r="O114" s="511">
        <v>0</v>
      </c>
      <c r="P114" s="515">
        <f t="shared" si="637"/>
      </c>
      <c r="Q114" s="516">
        <f>(M114+M115)/(O114+O115)</f>
      </c>
      <c r="R114" s="511">
        <v>4</v>
      </c>
      <c r="S114" s="516">
        <f>(O114+O115)/(K114+K115)</f>
      </c>
      <c r="T114" s="511">
        <v>0</v>
      </c>
      <c r="U114" s="517">
        <f>F114/T114</f>
      </c>
      <c r="V114" s="518">
        <f>(F114+4*500)/T114</f>
      </c>
      <c r="W114" s="511">
        <v>0</v>
      </c>
      <c r="X114" s="518">
        <f>W114/T114</f>
      </c>
      <c r="Y114" s="516">
        <f>T114/R114</f>
      </c>
      <c r="Z114" s="518">
        <f>W114/F114</f>
      </c>
      <c r="AA114" s="518">
        <f>W114/(F114+500)</f>
      </c>
      <c r="AB114" s="511">
        <v>0</v>
      </c>
      <c r="AC114" s="511">
        <v>0</v>
      </c>
      <c r="AD114" s="516">
        <f>AB114/T114</f>
      </c>
      <c r="AE114" s="518">
        <f>(W114-AC114)/(F114+500)</f>
      </c>
      <c r="AF114" s="519" t="s">
        <v>478</v>
      </c>
    </row>
    <row customHeight="true" ht="22.46095260398934" r="115">
      <c r="A115" s="510"/>
      <c r="B115" s="531"/>
      <c r="C115" s="486"/>
      <c r="D115" s="462" t="s">
        <v>479</v>
      </c>
      <c r="E115" s="511">
        <v>1541.78</v>
      </c>
      <c r="F115" s="512"/>
      <c r="G115" s="511">
        <v>18895</v>
      </c>
      <c r="H115" s="521">
        <v>682</v>
      </c>
      <c r="I115" s="513">
        <f t="shared" si="460"/>
      </c>
      <c r="J115" s="514">
        <f t="shared" si="518"/>
      </c>
      <c r="K115" s="511">
        <v>41</v>
      </c>
      <c r="L115" s="514">
        <f t="shared" si="576"/>
      </c>
      <c r="M115" s="511">
        <v>0</v>
      </c>
      <c r="N115" s="515">
        <f t="shared" si="608"/>
      </c>
      <c r="O115" s="511">
        <v>2</v>
      </c>
      <c r="P115" s="515">
        <f t="shared" si="637"/>
      </c>
      <c r="Q115" s="516"/>
      <c r="R115" s="511"/>
      <c r="S115" s="516"/>
      <c r="T115" s="511"/>
      <c r="U115" s="517"/>
      <c r="V115" s="518"/>
      <c r="W115" s="511"/>
      <c r="X115" s="518"/>
      <c r="Y115" s="516"/>
      <c r="Z115" s="518"/>
      <c r="AA115" s="518"/>
      <c r="AB115" s="511"/>
      <c r="AC115" s="511"/>
      <c r="AD115" s="516"/>
      <c r="AE115" s="518"/>
      <c r="AF115" s="519" t="s">
        <v>500</v>
      </c>
    </row>
    <row customHeight="true" ht="22.46095260398934" r="116">
      <c r="A116" s="510"/>
      <c r="B116" s="488" t="s">
        <v>484</v>
      </c>
      <c r="C116" s="488"/>
      <c r="D116" s="488"/>
      <c r="E116" s="522">
        <f>SUM(E108:E115)</f>
      </c>
      <c r="F116" s="522">
        <f>SUM(F108:F115)</f>
      </c>
      <c r="G116" s="522">
        <f>SUM(G108:G115)</f>
      </c>
      <c r="H116" s="522">
        <f>SUM(H108:H115)</f>
      </c>
      <c r="I116" s="523">
        <f t="shared" si="460"/>
      </c>
      <c r="J116" s="524">
        <f t="shared" si="518"/>
      </c>
      <c r="K116" s="522">
        <f>SUM(K108:K115)</f>
      </c>
      <c r="L116" s="524">
        <f t="shared" si="576"/>
      </c>
      <c r="M116" s="522">
        <f>SUM(M108:M115)</f>
      </c>
      <c r="N116" s="525">
        <f t="shared" si="608"/>
      </c>
      <c r="O116" s="522">
        <f>SUM(O108:O115)</f>
      </c>
      <c r="P116" s="525">
        <f t="shared" si="637"/>
      </c>
      <c r="Q116" s="526">
        <f t="shared" ref="Q116:Q117" si="489">M116/O116</f>
      </c>
      <c r="R116" s="522">
        <f>SUM(R108:R115)</f>
      </c>
      <c r="S116" s="526">
        <f t="shared" ref="S116:S117" si="547">(O116+O116)/(K116+K116)</f>
      </c>
      <c r="T116" s="522">
        <f>SUM(T108:T115)</f>
      </c>
      <c r="U116" s="527">
        <f t="shared" ref="U116:U117" si="672">F116/T116</f>
      </c>
      <c r="V116" s="528">
        <f t="shared" ref="V116:V117" si="786">(F116+4*500)/T116</f>
      </c>
      <c r="W116" s="522">
        <f>SUM(W108:W115)</f>
      </c>
      <c r="X116" s="529">
        <f t="shared" ref="X116:X117" si="10">W116/T116</f>
      </c>
      <c r="Y116" s="526">
        <f t="shared" ref="Y116:Y117" si="124">T116/R116</f>
      </c>
      <c r="Z116" s="528">
        <f t="shared" ref="Z116:Z117" si="238">W116/F116</f>
      </c>
      <c r="AA116" s="528">
        <f>W116/(F116+COUNT(W108:W115)*500)</f>
      </c>
      <c r="AB116" s="522">
        <f>SUM(AB108:AB115)</f>
      </c>
      <c r="AC116" s="522">
        <f>SUM(AC108:AC115)</f>
      </c>
      <c r="AD116" s="526">
        <f t="shared" ref="AD116:AD117" si="352">AB116/T116</f>
      </c>
      <c r="AE116" s="530">
        <f>(W116-AC116)/(F116+COUNT(W108:W115)*500)</f>
      </c>
      <c r="AF116" s="518"/>
    </row>
    <row customHeight="true" ht="22.46095260398934" r="117">
      <c r="A117" s="510"/>
      <c r="B117" s="489" t="s">
        <v>490</v>
      </c>
      <c r="C117" s="489"/>
      <c r="D117" s="489"/>
      <c r="E117" s="532">
        <f>E89+E98+E107+E116</f>
      </c>
      <c r="F117" s="532">
        <f>F89+F98+F107+F116</f>
      </c>
      <c r="G117" s="533">
        <f>G89+G98+G107+G116</f>
      </c>
      <c r="H117" s="533">
        <f>H89+H98+H107+H116</f>
      </c>
      <c r="I117" s="534">
        <f t="shared" si="460"/>
      </c>
      <c r="J117" s="535">
        <f t="shared" si="518"/>
      </c>
      <c r="K117" s="533">
        <f>K89+K98+K107+K116</f>
      </c>
      <c r="L117" s="535">
        <f t="shared" si="576"/>
      </c>
      <c r="M117" s="533">
        <f>M89+M98+M107+M116</f>
      </c>
      <c r="N117" s="536">
        <f t="shared" si="608"/>
      </c>
      <c r="O117" s="533">
        <f>O89+O98+O107+O116</f>
      </c>
      <c r="P117" s="536">
        <f t="shared" si="637"/>
      </c>
      <c r="Q117" s="537">
        <f t="shared" si="489"/>
      </c>
      <c r="R117" s="533">
        <f>R89+R98+R107+R116</f>
      </c>
      <c r="S117" s="537">
        <f t="shared" si="547"/>
      </c>
      <c r="T117" s="533">
        <f>T89+T98+T107+T116</f>
      </c>
      <c r="U117" s="538">
        <f t="shared" si="672"/>
      </c>
      <c r="V117" s="532">
        <f t="shared" si="786"/>
      </c>
      <c r="W117" s="532">
        <f>W89+W98+W107+W116</f>
      </c>
      <c r="X117" s="532">
        <f t="shared" si="10"/>
      </c>
      <c r="Y117" s="537">
        <f t="shared" si="124"/>
      </c>
      <c r="Z117" s="532">
        <f t="shared" si="238"/>
      </c>
      <c r="AA117" s="532">
        <f>W117/(F117+COUNT(W79:W88,W90:W97,W99:W106,W108:W115)*500)</f>
      </c>
      <c r="AB117" s="533">
        <f>AB89+AB98+AB107+AB116</f>
      </c>
      <c r="AC117" s="532">
        <f>AC89+AC98+AC107+AC116</f>
      </c>
      <c r="AD117" s="537">
        <f t="shared" si="352"/>
      </c>
      <c r="AE117" s="532">
        <f>(W117-AC117)/(F117+COUNT(W79:W88,W90:W97,W99:W106,W108:W115)*500)</f>
      </c>
      <c r="AF117" s="518"/>
    </row>
    <row customHeight="true" ht="22.46095260398934" r="118">
      <c r="A118" s="539" t="s">
        <v>442</v>
      </c>
      <c r="B118" s="499" t="s">
        <v>443</v>
      </c>
      <c r="C118" s="499" t="s">
        <v>444</v>
      </c>
      <c r="D118" s="499" t="s">
        <v>445</v>
      </c>
      <c r="E118" s="500" t="s">
        <v>446</v>
      </c>
      <c r="F118" s="501" t="s">
        <v>447</v>
      </c>
      <c r="G118" s="501" t="s">
        <v>448</v>
      </c>
      <c r="H118" s="501" t="s">
        <v>449</v>
      </c>
      <c r="I118" s="502" t="s">
        <v>450</v>
      </c>
      <c r="J118" s="503" t="s">
        <v>451</v>
      </c>
      <c r="K118" s="501" t="s">
        <v>452</v>
      </c>
      <c r="L118" s="503" t="s">
        <v>453</v>
      </c>
      <c r="M118" s="504" t="s">
        <v>454</v>
      </c>
      <c r="N118" s="505" t="s">
        <v>455</v>
      </c>
      <c r="O118" s="501" t="s">
        <v>456</v>
      </c>
      <c r="P118" s="505" t="s">
        <v>457</v>
      </c>
      <c r="Q118" s="502" t="s">
        <v>458</v>
      </c>
      <c r="R118" s="506" t="s">
        <v>459</v>
      </c>
      <c r="S118" s="507" t="s">
        <v>460</v>
      </c>
      <c r="T118" s="506" t="s">
        <v>461</v>
      </c>
      <c r="U118" s="508" t="s">
        <v>462</v>
      </c>
      <c r="V118" s="509" t="s">
        <v>463</v>
      </c>
      <c r="W118" s="509" t="s">
        <v>464</v>
      </c>
      <c r="X118" s="509" t="s">
        <v>465</v>
      </c>
      <c r="Y118" s="507" t="s">
        <v>466</v>
      </c>
      <c r="Z118" s="509" t="s">
        <v>467</v>
      </c>
      <c r="AA118" s="509" t="s">
        <v>468</v>
      </c>
      <c r="AB118" s="509" t="s">
        <v>469</v>
      </c>
      <c r="AC118" s="506" t="s">
        <v>470</v>
      </c>
      <c r="AD118" s="507" t="s">
        <v>471</v>
      </c>
      <c r="AE118" s="509" t="s">
        <v>472</v>
      </c>
      <c r="AF118" s="509" t="s">
        <v>473</v>
      </c>
    </row>
    <row customHeight="true" ht="22.46095260398934" r="119">
      <c r="A119" s="510" t="s">
        <v>509</v>
      </c>
      <c r="B119" s="460" t="s">
        <v>475</v>
      </c>
      <c r="C119" s="486" t="s">
        <v>476</v>
      </c>
      <c r="D119" s="462" t="s">
        <v>477</v>
      </c>
      <c r="E119" s="511">
        <v>240.9</v>
      </c>
      <c r="F119" s="512">
        <f>E119+E120</f>
      </c>
      <c r="G119" s="511">
        <v>2033</v>
      </c>
      <c r="H119" s="511">
        <v>50</v>
      </c>
      <c r="I119" s="513">
        <f t="shared" ref="I119:I157" si="461">H119/G119</f>
      </c>
      <c r="J119" s="514">
        <f t="shared" ref="J119:J157" si="519">(E119/G119)*1000</f>
      </c>
      <c r="K119" s="511">
        <v>1</v>
      </c>
      <c r="L119" s="514">
        <f t="shared" ref="L119:L157" si="577">E119/K119</f>
      </c>
      <c r="M119" s="511">
        <v>0</v>
      </c>
      <c r="N119" s="515">
        <f t="shared" ref="N119:N157" si="609">E119/M119</f>
      </c>
      <c r="O119" s="511">
        <v>0</v>
      </c>
      <c r="P119" s="515">
        <f t="shared" ref="P119:P157" si="638">E119/O119</f>
      </c>
      <c r="Q119" s="516">
        <f>(M119+M120)/(O119+O120)</f>
      </c>
      <c r="R119" s="511">
        <v>9</v>
      </c>
      <c r="S119" s="516">
        <f>(O119+O120)/(K119+K120)</f>
      </c>
      <c r="T119" s="511">
        <v>4</v>
      </c>
      <c r="U119" s="517">
        <f>F119/T119</f>
      </c>
      <c r="V119" s="518">
        <f>(F119+4*500)/T119</f>
      </c>
      <c r="W119" s="511">
        <v>3597.6</v>
      </c>
      <c r="X119" s="518">
        <f>W119/T119</f>
      </c>
      <c r="Y119" s="516">
        <f>T119/R119</f>
      </c>
      <c r="Z119" s="518">
        <f>W119/F119</f>
      </c>
      <c r="AA119" s="518">
        <f>W119/(F119+500)</f>
      </c>
      <c r="AB119" s="511">
        <v>1</v>
      </c>
      <c r="AC119" s="511">
        <v>2088</v>
      </c>
      <c r="AD119" s="516">
        <f>AB119/T119</f>
      </c>
      <c r="AE119" s="518">
        <f>(W119-AC119)/(F119+500)</f>
      </c>
      <c r="AF119" s="519" t="s">
        <v>478</v>
      </c>
    </row>
    <row customHeight="true" ht="22.46095260398934" r="120">
      <c r="A120" s="510"/>
      <c r="B120" s="460"/>
      <c r="C120" s="486"/>
      <c r="D120" s="462" t="s">
        <v>479</v>
      </c>
      <c r="E120" s="511">
        <v>1096.97</v>
      </c>
      <c r="F120" s="512"/>
      <c r="G120" s="511">
        <v>11351</v>
      </c>
      <c r="H120" s="511">
        <v>506</v>
      </c>
      <c r="I120" s="513">
        <f t="shared" si="461"/>
      </c>
      <c r="J120" s="514">
        <f t="shared" si="519"/>
      </c>
      <c r="K120" s="511">
        <v>29</v>
      </c>
      <c r="L120" s="514">
        <f t="shared" si="577"/>
      </c>
      <c r="M120" s="511">
        <v>4</v>
      </c>
      <c r="N120" s="515">
        <f t="shared" si="609"/>
      </c>
      <c r="O120" s="511">
        <v>7</v>
      </c>
      <c r="P120" s="515">
        <f t="shared" si="638"/>
      </c>
      <c r="Q120" s="516"/>
      <c r="R120" s="511"/>
      <c r="S120" s="516"/>
      <c r="T120" s="511"/>
      <c r="U120" s="517"/>
      <c r="V120" s="518"/>
      <c r="W120" s="511"/>
      <c r="X120" s="518"/>
      <c r="Y120" s="516"/>
      <c r="Z120" s="518"/>
      <c r="AA120" s="518"/>
      <c r="AB120" s="511"/>
      <c r="AC120" s="511"/>
      <c r="AD120" s="516"/>
      <c r="AE120" s="518"/>
      <c r="AF120" s="519" t="s">
        <v>498</v>
      </c>
    </row>
    <row customHeight="true" ht="22.46095260398934" r="121">
      <c r="A121" s="510"/>
      <c r="B121" s="460" t="s">
        <v>481</v>
      </c>
      <c r="C121" s="486" t="s">
        <v>476</v>
      </c>
      <c r="D121" s="462" t="s">
        <v>477</v>
      </c>
      <c r="E121" s="511">
        <v>214.93</v>
      </c>
      <c r="F121" s="512">
        <f>E121+E122</f>
      </c>
      <c r="G121" s="511">
        <v>2459</v>
      </c>
      <c r="H121" s="511">
        <v>67</v>
      </c>
      <c r="I121" s="513">
        <f t="shared" si="461"/>
      </c>
      <c r="J121" s="514">
        <f t="shared" si="519"/>
      </c>
      <c r="K121" s="511">
        <v>4</v>
      </c>
      <c r="L121" s="514">
        <f t="shared" si="577"/>
      </c>
      <c r="M121" s="511">
        <v>0</v>
      </c>
      <c r="N121" s="515">
        <f t="shared" si="609"/>
      </c>
      <c r="O121" s="511">
        <v>0</v>
      </c>
      <c r="P121" s="515">
        <f t="shared" si="638"/>
      </c>
      <c r="Q121" s="516">
        <f>(M121+M122)/(O121+O122)</f>
      </c>
      <c r="R121" s="511">
        <v>2</v>
      </c>
      <c r="S121" s="516">
        <f>(O121+O122)/(K121+K122)</f>
      </c>
      <c r="T121" s="511">
        <v>1</v>
      </c>
      <c r="U121" s="517">
        <f>F121/T121</f>
      </c>
      <c r="V121" s="518">
        <f>(F121+4*500)/T121</f>
      </c>
      <c r="W121" s="511">
        <v>2088.0000000000005</v>
      </c>
      <c r="X121" s="518">
        <f>W121/T121</f>
      </c>
      <c r="Y121" s="516">
        <f>T121/R121</f>
      </c>
      <c r="Z121" s="518">
        <f>W121/F121</f>
      </c>
      <c r="AA121" s="518">
        <f>W121/(F121+500)</f>
      </c>
      <c r="AB121" s="511">
        <v>0</v>
      </c>
      <c r="AC121" s="511">
        <v>0</v>
      </c>
      <c r="AD121" s="516">
        <f>AB121/T121</f>
      </c>
      <c r="AE121" s="518">
        <f>(W121-AC121)/(F121+500)</f>
      </c>
      <c r="AF121" s="519" t="s">
        <v>478</v>
      </c>
    </row>
    <row customHeight="true" ht="22.46095260398934" r="122">
      <c r="A122" s="510"/>
      <c r="B122" s="460"/>
      <c r="C122" s="486"/>
      <c r="D122" s="462" t="s">
        <v>479</v>
      </c>
      <c r="E122" s="511">
        <v>1300.52</v>
      </c>
      <c r="F122" s="512"/>
      <c r="G122" s="511">
        <v>13431</v>
      </c>
      <c r="H122" s="511">
        <v>595</v>
      </c>
      <c r="I122" s="513">
        <f t="shared" si="461"/>
      </c>
      <c r="J122" s="514">
        <f t="shared" si="519"/>
      </c>
      <c r="K122" s="511">
        <v>29</v>
      </c>
      <c r="L122" s="514">
        <f t="shared" si="577"/>
      </c>
      <c r="M122" s="511">
        <v>1</v>
      </c>
      <c r="N122" s="515">
        <f t="shared" si="609"/>
      </c>
      <c r="O122" s="511">
        <v>1</v>
      </c>
      <c r="P122" s="515">
        <f t="shared" si="638"/>
      </c>
      <c r="Q122" s="516"/>
      <c r="R122" s="511"/>
      <c r="S122" s="516"/>
      <c r="T122" s="511"/>
      <c r="U122" s="517"/>
      <c r="V122" s="518"/>
      <c r="W122" s="511"/>
      <c r="X122" s="518"/>
      <c r="Y122" s="516"/>
      <c r="Z122" s="518"/>
      <c r="AA122" s="518"/>
      <c r="AB122" s="511"/>
      <c r="AC122" s="511"/>
      <c r="AD122" s="516"/>
      <c r="AE122" s="518"/>
      <c r="AF122" s="519" t="s">
        <v>498</v>
      </c>
    </row>
    <row customHeight="true" ht="22.46095260398934" r="123">
      <c r="A123" s="510"/>
      <c r="B123" s="460" t="s">
        <v>482</v>
      </c>
      <c r="C123" s="486" t="s">
        <v>476</v>
      </c>
      <c r="D123" s="462" t="s">
        <v>477</v>
      </c>
      <c r="E123" s="511">
        <v>549.72</v>
      </c>
      <c r="F123" s="512">
        <f>E123+E124</f>
      </c>
      <c r="G123" s="511">
        <v>5270</v>
      </c>
      <c r="H123" s="511">
        <v>98</v>
      </c>
      <c r="I123" s="513">
        <f t="shared" si="461"/>
      </c>
      <c r="J123" s="514">
        <f t="shared" si="519"/>
      </c>
      <c r="K123" s="511">
        <v>3</v>
      </c>
      <c r="L123" s="514">
        <f t="shared" si="577"/>
      </c>
      <c r="M123" s="511">
        <v>1</v>
      </c>
      <c r="N123" s="515">
        <f t="shared" si="609"/>
      </c>
      <c r="O123" s="511">
        <v>1</v>
      </c>
      <c r="P123" s="515">
        <f t="shared" si="638"/>
      </c>
      <c r="Q123" s="516">
        <f>(M123+M124)/(O123+O124)</f>
      </c>
      <c r="R123" s="511">
        <v>2</v>
      </c>
      <c r="S123" s="516">
        <f>(O123+O124)/(K123+K124)</f>
      </c>
      <c r="T123" s="511">
        <v>2</v>
      </c>
      <c r="U123" s="517">
        <f>F123/T123</f>
      </c>
      <c r="V123" s="518">
        <f>(F123+4*500)/T123</f>
      </c>
      <c r="W123" s="511">
        <v>3432</v>
      </c>
      <c r="X123" s="518">
        <f>W123/T123</f>
      </c>
      <c r="Y123" s="516">
        <f>T123/R123</f>
      </c>
      <c r="Z123" s="518">
        <f>W123/F123</f>
      </c>
      <c r="AA123" s="518">
        <f>W123/(F123+500)</f>
      </c>
      <c r="AB123" s="511">
        <v>0</v>
      </c>
      <c r="AC123" s="511">
        <v>0</v>
      </c>
      <c r="AD123" s="516">
        <f>AB123/T123</f>
      </c>
      <c r="AE123" s="518">
        <f>(W123-AC123)/(F123+500)</f>
      </c>
      <c r="AF123" s="519" t="s">
        <v>478</v>
      </c>
    </row>
    <row customHeight="true" ht="22.46095260398934" r="124">
      <c r="A124" s="510"/>
      <c r="B124" s="460"/>
      <c r="C124" s="486"/>
      <c r="D124" s="462" t="s">
        <v>479</v>
      </c>
      <c r="E124" s="511">
        <v>1503.6</v>
      </c>
      <c r="F124" s="512"/>
      <c r="G124" s="511">
        <v>15151</v>
      </c>
      <c r="H124" s="511">
        <v>590</v>
      </c>
      <c r="I124" s="513">
        <f t="shared" si="461"/>
      </c>
      <c r="J124" s="514">
        <f t="shared" si="519"/>
      </c>
      <c r="K124" s="511">
        <v>31</v>
      </c>
      <c r="L124" s="514">
        <f t="shared" si="577"/>
      </c>
      <c r="M124" s="511">
        <v>1</v>
      </c>
      <c r="N124" s="515">
        <f t="shared" si="609"/>
      </c>
      <c r="O124" s="511">
        <v>1</v>
      </c>
      <c r="P124" s="515">
        <f t="shared" si="638"/>
      </c>
      <c r="Q124" s="516"/>
      <c r="R124" s="511"/>
      <c r="S124" s="516"/>
      <c r="T124" s="511"/>
      <c r="U124" s="517"/>
      <c r="V124" s="518"/>
      <c r="W124" s="511"/>
      <c r="X124" s="518"/>
      <c r="Y124" s="516"/>
      <c r="Z124" s="518"/>
      <c r="AA124" s="518"/>
      <c r="AB124" s="511"/>
      <c r="AC124" s="511"/>
      <c r="AD124" s="516"/>
      <c r="AE124" s="518"/>
      <c r="AF124" s="519" t="s">
        <v>498</v>
      </c>
    </row>
    <row customHeight="true" ht="22.46095260398934" r="125">
      <c r="A125" s="510"/>
      <c r="B125" s="460" t="s">
        <v>483</v>
      </c>
      <c r="C125" s="486" t="s">
        <v>476</v>
      </c>
      <c r="D125" s="462" t="s">
        <v>477</v>
      </c>
      <c r="E125" s="511">
        <v>719.41</v>
      </c>
      <c r="F125" s="512">
        <f>E125+E126</f>
      </c>
      <c r="G125" s="511">
        <v>6145</v>
      </c>
      <c r="H125" s="511">
        <v>138</v>
      </c>
      <c r="I125" s="513">
        <f t="shared" si="461"/>
      </c>
      <c r="J125" s="514">
        <f t="shared" si="519"/>
      </c>
      <c r="K125" s="511">
        <v>5</v>
      </c>
      <c r="L125" s="514">
        <f t="shared" si="577"/>
      </c>
      <c r="M125" s="511">
        <v>0</v>
      </c>
      <c r="N125" s="515">
        <f t="shared" si="609"/>
      </c>
      <c r="O125" s="511">
        <v>0</v>
      </c>
      <c r="P125" s="515">
        <f t="shared" si="638"/>
      </c>
      <c r="Q125" s="516">
        <f>(M125+M126)/(O125+O126)</f>
      </c>
      <c r="R125" s="511">
        <v>1</v>
      </c>
      <c r="S125" s="516">
        <f>(O125+O126)/(K125+K126)</f>
      </c>
      <c r="T125" s="511">
        <v>0</v>
      </c>
      <c r="U125" s="517">
        <f>F125/T125</f>
      </c>
      <c r="V125" s="518">
        <f>(F125+4*500)/T125</f>
      </c>
      <c r="W125" s="511">
        <v>0</v>
      </c>
      <c r="X125" s="518">
        <f>W125/T125</f>
      </c>
      <c r="Y125" s="516">
        <f>T125/R125</f>
      </c>
      <c r="Z125" s="518">
        <f>W125/F125</f>
      </c>
      <c r="AA125" s="518">
        <f>W125/(F125+500)</f>
      </c>
      <c r="AB125" s="511">
        <v>0</v>
      </c>
      <c r="AC125" s="511">
        <v>0</v>
      </c>
      <c r="AD125" s="516">
        <f>AB125/T125</f>
      </c>
      <c r="AE125" s="518">
        <f>(W125-AC125)/(F125+500)</f>
      </c>
      <c r="AF125" s="519" t="s">
        <v>478</v>
      </c>
    </row>
    <row customHeight="true" ht="22.46095260398934" r="126">
      <c r="A126" s="510"/>
      <c r="B126" s="460"/>
      <c r="C126" s="486"/>
      <c r="D126" s="462" t="s">
        <v>479</v>
      </c>
      <c r="E126" s="511">
        <v>1463.45</v>
      </c>
      <c r="F126" s="512"/>
      <c r="G126" s="511">
        <v>13247</v>
      </c>
      <c r="H126" s="511">
        <v>468</v>
      </c>
      <c r="I126" s="513">
        <f t="shared" si="461"/>
      </c>
      <c r="J126" s="514">
        <f t="shared" si="519"/>
      </c>
      <c r="K126" s="511">
        <v>27</v>
      </c>
      <c r="L126" s="514">
        <f t="shared" si="577"/>
      </c>
      <c r="M126" s="511">
        <v>0</v>
      </c>
      <c r="N126" s="515">
        <f t="shared" si="609"/>
      </c>
      <c r="O126" s="511">
        <v>1</v>
      </c>
      <c r="P126" s="515">
        <f t="shared" si="638"/>
      </c>
      <c r="Q126" s="516"/>
      <c r="R126" s="511"/>
      <c r="S126" s="516"/>
      <c r="T126" s="511"/>
      <c r="U126" s="517"/>
      <c r="V126" s="518"/>
      <c r="W126" s="511"/>
      <c r="X126" s="518"/>
      <c r="Y126" s="516"/>
      <c r="Z126" s="518"/>
      <c r="AA126" s="518"/>
      <c r="AB126" s="511"/>
      <c r="AC126" s="511"/>
      <c r="AD126" s="516"/>
      <c r="AE126" s="518"/>
      <c r="AF126" s="519" t="s">
        <v>498</v>
      </c>
    </row>
    <row customHeight="true" ht="22.46095260398934" r="127">
      <c r="A127" s="510"/>
      <c r="B127" s="460" t="s">
        <v>485</v>
      </c>
      <c r="C127" s="486" t="s">
        <v>476</v>
      </c>
      <c r="D127" s="462" t="s">
        <v>477</v>
      </c>
      <c r="E127" s="511">
        <v>348.3</v>
      </c>
      <c r="F127" s="520">
        <f>E127+E128</f>
      </c>
      <c r="G127" s="511">
        <v>2600</v>
      </c>
      <c r="H127" s="511">
        <v>53</v>
      </c>
      <c r="I127" s="513">
        <f t="shared" si="461"/>
      </c>
      <c r="J127" s="514">
        <f t="shared" si="519"/>
      </c>
      <c r="K127" s="511">
        <v>3</v>
      </c>
      <c r="L127" s="514">
        <f t="shared" si="577"/>
      </c>
      <c r="M127" s="511">
        <v>1</v>
      </c>
      <c r="N127" s="515">
        <f t="shared" si="609"/>
      </c>
      <c r="O127" s="511">
        <v>1</v>
      </c>
      <c r="P127" s="515">
        <f t="shared" si="638"/>
      </c>
      <c r="Q127" s="516">
        <f>(M127+M128)/(O127+O128)</f>
      </c>
      <c r="R127" s="511">
        <v>5</v>
      </c>
      <c r="S127" s="516">
        <f>(O127+O128)/(K127+K128)</f>
      </c>
      <c r="T127" s="511">
        <v>2</v>
      </c>
      <c r="U127" s="517">
        <f>F127/T127</f>
      </c>
      <c r="V127" s="518">
        <f>(F127+4*500)/T127</f>
      </c>
      <c r="W127" s="511">
        <v>4176</v>
      </c>
      <c r="X127" s="518">
        <f>W127/T127</f>
      </c>
      <c r="Y127" s="516">
        <f>T127/R127</f>
      </c>
      <c r="Z127" s="518">
        <f>W127/F127</f>
      </c>
      <c r="AA127" s="518">
        <f>W127/(F127+500)</f>
      </c>
      <c r="AB127" s="511">
        <v>1</v>
      </c>
      <c r="AC127" s="511">
        <v>2088</v>
      </c>
      <c r="AD127" s="516">
        <f>AB127/T127</f>
      </c>
      <c r="AE127" s="518">
        <f>(W127-AC127)/(F127+500)</f>
      </c>
      <c r="AF127" s="519" t="s">
        <v>478</v>
      </c>
    </row>
    <row customHeight="true" ht="22.46095260398934" r="128">
      <c r="A128" s="510"/>
      <c r="B128" s="460"/>
      <c r="C128" s="486"/>
      <c r="D128" s="462" t="s">
        <v>479</v>
      </c>
      <c r="E128" s="511">
        <v>1521.67</v>
      </c>
      <c r="F128" s="520"/>
      <c r="G128" s="511">
        <v>11759</v>
      </c>
      <c r="H128" s="521">
        <v>434</v>
      </c>
      <c r="I128" s="513">
        <f t="shared" si="461"/>
      </c>
      <c r="J128" s="514">
        <f t="shared" si="519"/>
      </c>
      <c r="K128" s="511">
        <v>37</v>
      </c>
      <c r="L128" s="514">
        <f t="shared" si="577"/>
      </c>
      <c r="M128" s="511">
        <v>0</v>
      </c>
      <c r="N128" s="515">
        <f t="shared" si="609"/>
      </c>
      <c r="O128" s="511">
        <v>1</v>
      </c>
      <c r="P128" s="515">
        <f t="shared" si="638"/>
      </c>
      <c r="Q128" s="516"/>
      <c r="R128" s="511"/>
      <c r="S128" s="516"/>
      <c r="T128" s="511"/>
      <c r="U128" s="517"/>
      <c r="V128" s="518"/>
      <c r="W128" s="511"/>
      <c r="X128" s="518"/>
      <c r="Y128" s="516"/>
      <c r="Z128" s="518"/>
      <c r="AA128" s="518"/>
      <c r="AB128" s="511"/>
      <c r="AC128" s="511"/>
      <c r="AD128" s="516"/>
      <c r="AE128" s="518"/>
      <c r="AF128" s="519" t="s">
        <v>498</v>
      </c>
    </row>
    <row customHeight="true" ht="22.46095260398934" r="129">
      <c r="A129" s="510"/>
      <c r="B129" s="488" t="s">
        <v>484</v>
      </c>
      <c r="C129" s="488"/>
      <c r="D129" s="488"/>
      <c r="E129" s="522">
        <f>SUM(E119:E128)</f>
      </c>
      <c r="F129" s="522">
        <f>SUM(F119:F128)</f>
      </c>
      <c r="G129" s="522">
        <f>SUM(G119:G128)</f>
      </c>
      <c r="H129" s="522">
        <f>SUM(H119:H128)</f>
      </c>
      <c r="I129" s="523">
        <f t="shared" si="461"/>
      </c>
      <c r="J129" s="524">
        <f t="shared" si="519"/>
      </c>
      <c r="K129" s="522">
        <f>SUM(K119:K128)</f>
      </c>
      <c r="L129" s="524">
        <f t="shared" si="577"/>
      </c>
      <c r="M129" s="522">
        <f>SUM(M119:M128)</f>
      </c>
      <c r="N129" s="525">
        <f t="shared" si="609"/>
      </c>
      <c r="O129" s="522">
        <f>SUM(O119:O128)</f>
      </c>
      <c r="P129" s="525">
        <f t="shared" si="638"/>
      </c>
      <c r="Q129" s="526">
        <f>M129/O129</f>
      </c>
      <c r="R129" s="522">
        <f>SUM(R119:R128)</f>
      </c>
      <c r="S129" s="526">
        <f>(O129+O129)/(K129+K129)</f>
      </c>
      <c r="T129" s="522">
        <f>SUM(T119:T128)</f>
      </c>
      <c r="U129" s="527">
        <f t="shared" ref="U129:U130" si="673">F129/T129</f>
      </c>
      <c r="V129" s="528">
        <f t="shared" ref="V129:V130" si="787">(F129+4*500)/T129</f>
      </c>
      <c r="W129" s="522">
        <f>SUM(W119:W128)</f>
      </c>
      <c r="X129" s="529">
        <f t="shared" ref="X129:X130" si="11">W129/T129</f>
      </c>
      <c r="Y129" s="526">
        <f t="shared" ref="Y129:Y130" si="125">T129/R129</f>
      </c>
      <c r="Z129" s="528">
        <f t="shared" ref="Z129:Z130" si="239">W129/F129</f>
      </c>
      <c r="AA129" s="528">
        <f>W129/(F129+COUNT(W119:W128)*500)</f>
      </c>
      <c r="AB129" s="522">
        <f>SUM(AB119:AB128)</f>
      </c>
      <c r="AC129" s="522">
        <f>SUM(AC119:AC128)</f>
      </c>
      <c r="AD129" s="526">
        <f t="shared" ref="AD129:AD130" si="353">AB129/T129</f>
      </c>
      <c r="AE129" s="530">
        <f>(W129-AC129)/(F129+COUNT(W119:W128)*500)</f>
      </c>
      <c r="AF129" s="518"/>
    </row>
    <row customHeight="true" ht="22.46095260398934" r="130">
      <c r="A130" s="510"/>
      <c r="B130" s="460" t="s">
        <v>487</v>
      </c>
      <c r="C130" s="486" t="s">
        <v>486</v>
      </c>
      <c r="D130" s="462" t="s">
        <v>477</v>
      </c>
      <c r="E130" s="511">
        <v>852.66</v>
      </c>
      <c r="F130" s="512">
        <f>E130+E131</f>
      </c>
      <c r="G130" s="511">
        <v>6494</v>
      </c>
      <c r="H130" s="511">
        <v>109</v>
      </c>
      <c r="I130" s="513">
        <f t="shared" si="461"/>
      </c>
      <c r="J130" s="514">
        <f t="shared" si="519"/>
      </c>
      <c r="K130" s="511">
        <v>10</v>
      </c>
      <c r="L130" s="514">
        <f t="shared" si="577"/>
      </c>
      <c r="M130" s="511">
        <v>1</v>
      </c>
      <c r="N130" s="515">
        <f t="shared" si="609"/>
      </c>
      <c r="O130" s="511">
        <v>5</v>
      </c>
      <c r="P130" s="515">
        <f t="shared" si="638"/>
      </c>
      <c r="Q130" s="516">
        <f>(M130+M131)/(O130+O131)</f>
      </c>
      <c r="R130" s="511">
        <v>16</v>
      </c>
      <c r="S130" s="516">
        <f>(O130+O131)/(K130+K131)</f>
      </c>
      <c r="T130" s="511">
        <v>4</v>
      </c>
      <c r="U130" s="517">
        <f t="shared" si="673"/>
      </c>
      <c r="V130" s="518">
        <f t="shared" si="787"/>
      </c>
      <c r="W130" s="511">
        <v>6731.999999999998</v>
      </c>
      <c r="X130" s="518">
        <f t="shared" si="11"/>
      </c>
      <c r="Y130" s="516">
        <f t="shared" si="125"/>
      </c>
      <c r="Z130" s="518">
        <f t="shared" si="239"/>
      </c>
      <c r="AA130" s="518">
        <f>W130/(F130+500)</f>
      </c>
      <c r="AB130" s="511">
        <v>1</v>
      </c>
      <c r="AC130" s="511">
        <v>360</v>
      </c>
      <c r="AD130" s="516">
        <f t="shared" si="353"/>
      </c>
      <c r="AE130" s="518">
        <f>(W130-AC130)/(F130+500)</f>
      </c>
      <c r="AF130" s="519" t="s">
        <v>478</v>
      </c>
    </row>
    <row customHeight="true" ht="22.46095260398934" r="131">
      <c r="A131" s="510"/>
      <c r="B131" s="460"/>
      <c r="C131" s="486"/>
      <c r="D131" s="462" t="s">
        <v>479</v>
      </c>
      <c r="E131" s="511">
        <v>1621.41</v>
      </c>
      <c r="F131" s="512"/>
      <c r="G131" s="511">
        <v>15770</v>
      </c>
      <c r="H131" s="511">
        <v>631</v>
      </c>
      <c r="I131" s="513">
        <f t="shared" si="461"/>
      </c>
      <c r="J131" s="514">
        <f t="shared" si="519"/>
      </c>
      <c r="K131" s="511">
        <v>36</v>
      </c>
      <c r="L131" s="514">
        <f t="shared" si="577"/>
      </c>
      <c r="M131" s="511">
        <v>4</v>
      </c>
      <c r="N131" s="515">
        <f t="shared" si="609"/>
      </c>
      <c r="O131" s="511">
        <v>9</v>
      </c>
      <c r="P131" s="515">
        <f t="shared" si="638"/>
      </c>
      <c r="Q131" s="516"/>
      <c r="R131" s="511"/>
      <c r="S131" s="516"/>
      <c r="T131" s="511"/>
      <c r="U131" s="517"/>
      <c r="V131" s="518"/>
      <c r="W131" s="511"/>
      <c r="X131" s="518"/>
      <c r="Y131" s="516"/>
      <c r="Z131" s="518"/>
      <c r="AA131" s="518"/>
      <c r="AB131" s="511"/>
      <c r="AC131" s="511"/>
      <c r="AD131" s="516"/>
      <c r="AE131" s="518"/>
      <c r="AF131" s="519" t="s">
        <v>498</v>
      </c>
    </row>
    <row customHeight="true" ht="22.46095260398934" r="132">
      <c r="A132" s="510"/>
      <c r="B132" s="460" t="s">
        <v>488</v>
      </c>
      <c r="C132" s="486" t="s">
        <v>486</v>
      </c>
      <c r="D132" s="462" t="s">
        <v>477</v>
      </c>
      <c r="E132" s="511">
        <v>881.8</v>
      </c>
      <c r="F132" s="512">
        <f>E132+E133</f>
      </c>
      <c r="G132" s="511">
        <v>8496</v>
      </c>
      <c r="H132" s="511">
        <v>90</v>
      </c>
      <c r="I132" s="513">
        <f t="shared" si="461"/>
      </c>
      <c r="J132" s="514">
        <f t="shared" si="519"/>
      </c>
      <c r="K132" s="511">
        <v>4</v>
      </c>
      <c r="L132" s="514">
        <f t="shared" si="577"/>
      </c>
      <c r="M132" s="511">
        <v>0</v>
      </c>
      <c r="N132" s="515">
        <f t="shared" si="609"/>
      </c>
      <c r="O132" s="511">
        <v>0</v>
      </c>
      <c r="P132" s="515">
        <f t="shared" si="638"/>
      </c>
      <c r="Q132" s="516">
        <f>(M132+M133)/(O132+O133)</f>
      </c>
      <c r="R132" s="511">
        <v>4</v>
      </c>
      <c r="S132" s="516">
        <f>(O132+O133)/(K132+K133)</f>
      </c>
      <c r="T132" s="511">
        <v>1</v>
      </c>
      <c r="U132" s="517">
        <f>F132/T132</f>
      </c>
      <c r="V132" s="518">
        <f>(F132+4*500)/T132</f>
      </c>
      <c r="W132" s="511">
        <v>444</v>
      </c>
      <c r="X132" s="518">
        <f>W132/T132</f>
      </c>
      <c r="Y132" s="516">
        <f>T132/R132</f>
      </c>
      <c r="Z132" s="518">
        <f>W132/F132</f>
      </c>
      <c r="AA132" s="518">
        <f>W132/(F132+500)</f>
      </c>
      <c r="AB132" s="511">
        <v>1</v>
      </c>
      <c r="AC132" s="511">
        <v>444</v>
      </c>
      <c r="AD132" s="516">
        <f>AB132/T132</f>
      </c>
      <c r="AE132" s="518">
        <f>(W132-AC132)/(F132+500)</f>
      </c>
      <c r="AF132" s="519" t="s">
        <v>478</v>
      </c>
    </row>
    <row customHeight="true" ht="22.46095260398934" r="133">
      <c r="A133" s="510"/>
      <c r="B133" s="460"/>
      <c r="C133" s="486"/>
      <c r="D133" s="462" t="s">
        <v>479</v>
      </c>
      <c r="E133" s="511">
        <v>1415.3</v>
      </c>
      <c r="F133" s="512"/>
      <c r="G133" s="511">
        <v>15153</v>
      </c>
      <c r="H133" s="511">
        <v>739</v>
      </c>
      <c r="I133" s="513">
        <f t="shared" si="461"/>
      </c>
      <c r="J133" s="514">
        <f t="shared" si="519"/>
      </c>
      <c r="K133" s="511">
        <v>40</v>
      </c>
      <c r="L133" s="514">
        <f t="shared" si="577"/>
      </c>
      <c r="M133" s="511">
        <v>1</v>
      </c>
      <c r="N133" s="515">
        <f t="shared" si="609"/>
      </c>
      <c r="O133" s="511">
        <v>4</v>
      </c>
      <c r="P133" s="515">
        <f t="shared" si="638"/>
      </c>
      <c r="Q133" s="516"/>
      <c r="R133" s="511"/>
      <c r="S133" s="516"/>
      <c r="T133" s="511"/>
      <c r="U133" s="517"/>
      <c r="V133" s="518"/>
      <c r="W133" s="511"/>
      <c r="X133" s="518"/>
      <c r="Y133" s="516"/>
      <c r="Z133" s="518"/>
      <c r="AA133" s="518"/>
      <c r="AB133" s="511"/>
      <c r="AC133" s="511"/>
      <c r="AD133" s="516"/>
      <c r="AE133" s="518"/>
      <c r="AF133" s="519" t="s">
        <v>498</v>
      </c>
    </row>
    <row customHeight="true" ht="22.46095260398934" r="134">
      <c r="A134" s="510"/>
      <c r="B134" s="460" t="s">
        <v>489</v>
      </c>
      <c r="C134" s="486" t="s">
        <v>486</v>
      </c>
      <c r="D134" s="462" t="s">
        <v>477</v>
      </c>
      <c r="E134" s="511">
        <v>576.44</v>
      </c>
      <c r="F134" s="512">
        <f>E134+E135</f>
      </c>
      <c r="G134" s="511">
        <v>6054</v>
      </c>
      <c r="H134" s="511">
        <v>78</v>
      </c>
      <c r="I134" s="513">
        <f t="shared" si="461"/>
      </c>
      <c r="J134" s="514">
        <f t="shared" si="519"/>
      </c>
      <c r="K134" s="511">
        <v>6</v>
      </c>
      <c r="L134" s="514">
        <f t="shared" si="577"/>
      </c>
      <c r="M134" s="511">
        <v>0</v>
      </c>
      <c r="N134" s="515">
        <f t="shared" si="609"/>
      </c>
      <c r="O134" s="511">
        <v>2</v>
      </c>
      <c r="P134" s="515">
        <f t="shared" si="638"/>
      </c>
      <c r="Q134" s="516">
        <f>(M134+M135)/(O134+O135)</f>
      </c>
      <c r="R134" s="511">
        <v>10</v>
      </c>
      <c r="S134" s="516">
        <f>(O134+O135)/(K134+K135)</f>
      </c>
      <c r="T134" s="511">
        <v>3</v>
      </c>
      <c r="U134" s="517">
        <f>F134/T134</f>
      </c>
      <c r="V134" s="518">
        <f>(F134+4*500)/T134</f>
      </c>
      <c r="W134" s="511">
        <v>3804</v>
      </c>
      <c r="X134" s="518">
        <f>W134/T134</f>
      </c>
      <c r="Y134" s="516">
        <f>T134/R134</f>
      </c>
      <c r="Z134" s="518">
        <f>W134/F134</f>
      </c>
      <c r="AA134" s="518">
        <f>W134/(F134+500)</f>
      </c>
      <c r="AB134" s="511">
        <v>2</v>
      </c>
      <c r="AC134" s="511">
        <v>1716</v>
      </c>
      <c r="AD134" s="516">
        <f>AB134/T134</f>
      </c>
      <c r="AE134" s="518">
        <f>(W134-AC134)/(F134+500)</f>
      </c>
      <c r="AF134" s="519" t="s">
        <v>478</v>
      </c>
    </row>
    <row customHeight="true" ht="22.46095260398934" r="135">
      <c r="A135" s="510"/>
      <c r="B135" s="460"/>
      <c r="C135" s="486"/>
      <c r="D135" s="462" t="s">
        <v>479</v>
      </c>
      <c r="E135" s="511">
        <v>1608.56</v>
      </c>
      <c r="F135" s="512"/>
      <c r="G135" s="511">
        <v>12646</v>
      </c>
      <c r="H135" s="511">
        <v>591</v>
      </c>
      <c r="I135" s="513">
        <f t="shared" si="461"/>
      </c>
      <c r="J135" s="514">
        <f t="shared" si="519"/>
      </c>
      <c r="K135" s="511">
        <v>40</v>
      </c>
      <c r="L135" s="514">
        <f t="shared" si="577"/>
      </c>
      <c r="M135" s="511">
        <v>1</v>
      </c>
      <c r="N135" s="515">
        <f t="shared" si="609"/>
      </c>
      <c r="O135" s="511">
        <v>2</v>
      </c>
      <c r="P135" s="515">
        <f t="shared" si="638"/>
      </c>
      <c r="Q135" s="516"/>
      <c r="R135" s="511"/>
      <c r="S135" s="516"/>
      <c r="T135" s="511"/>
      <c r="U135" s="517"/>
      <c r="V135" s="518"/>
      <c r="W135" s="511"/>
      <c r="X135" s="518"/>
      <c r="Y135" s="516"/>
      <c r="Z135" s="518"/>
      <c r="AA135" s="518"/>
      <c r="AB135" s="511"/>
      <c r="AC135" s="511"/>
      <c r="AD135" s="516"/>
      <c r="AE135" s="518"/>
      <c r="AF135" s="519" t="s">
        <v>498</v>
      </c>
    </row>
    <row customHeight="true" ht="22.46095260398934" r="136">
      <c r="A136" s="510"/>
      <c r="B136" s="460" t="s">
        <v>495</v>
      </c>
      <c r="C136" s="486" t="s">
        <v>486</v>
      </c>
      <c r="D136" s="462" t="s">
        <v>477</v>
      </c>
      <c r="E136" s="511">
        <v>218.41</v>
      </c>
      <c r="F136" s="512">
        <f>E136+E137</f>
      </c>
      <c r="G136" s="511">
        <v>2557</v>
      </c>
      <c r="H136" s="511">
        <v>40</v>
      </c>
      <c r="I136" s="513">
        <f t="shared" si="461"/>
      </c>
      <c r="J136" s="514">
        <f t="shared" si="519"/>
      </c>
      <c r="K136" s="511">
        <v>3</v>
      </c>
      <c r="L136" s="514">
        <f t="shared" si="577"/>
      </c>
      <c r="M136" s="511">
        <v>0</v>
      </c>
      <c r="N136" s="515">
        <f t="shared" si="609"/>
      </c>
      <c r="O136" s="511">
        <v>0</v>
      </c>
      <c r="P136" s="515">
        <f t="shared" si="638"/>
      </c>
      <c r="Q136" s="516">
        <f>(M136+M137)/(O136+O137)</f>
      </c>
      <c r="R136" s="511">
        <v>4</v>
      </c>
      <c r="S136" s="516">
        <f>(O136+O137)/(K136+K137)</f>
      </c>
      <c r="T136" s="511">
        <v>0</v>
      </c>
      <c r="U136" s="517">
        <f>F136/T136</f>
      </c>
      <c r="V136" s="518">
        <f>(F136+4*500)/T136</f>
      </c>
      <c r="W136" s="511">
        <v>0</v>
      </c>
      <c r="X136" s="518">
        <f>W136/T136</f>
      </c>
      <c r="Y136" s="516">
        <f>T136/R136</f>
      </c>
      <c r="Z136" s="518">
        <f>W136/F136</f>
      </c>
      <c r="AA136" s="518">
        <f>W136/(F136+500)</f>
      </c>
      <c r="AB136" s="511">
        <v>0</v>
      </c>
      <c r="AC136" s="511">
        <v>0</v>
      </c>
      <c r="AD136" s="516">
        <f>AB136/T136</f>
      </c>
      <c r="AE136" s="518">
        <f>(W136-AC136)/(F136+500)</f>
      </c>
      <c r="AF136" s="519" t="s">
        <v>478</v>
      </c>
    </row>
    <row customHeight="true" ht="22.46095260398934" r="137">
      <c r="A137" s="510"/>
      <c r="B137" s="460"/>
      <c r="C137" s="486"/>
      <c r="D137" s="462" t="s">
        <v>479</v>
      </c>
      <c r="E137" s="511">
        <v>1711.13</v>
      </c>
      <c r="F137" s="512"/>
      <c r="G137" s="511">
        <v>11213</v>
      </c>
      <c r="H137" s="521">
        <v>555</v>
      </c>
      <c r="I137" s="513">
        <f t="shared" si="461"/>
      </c>
      <c r="J137" s="514">
        <f t="shared" si="519"/>
      </c>
      <c r="K137" s="511">
        <v>37</v>
      </c>
      <c r="L137" s="514">
        <f t="shared" si="577"/>
      </c>
      <c r="M137" s="511">
        <v>0</v>
      </c>
      <c r="N137" s="515">
        <f t="shared" si="609"/>
      </c>
      <c r="O137" s="511">
        <v>2</v>
      </c>
      <c r="P137" s="515">
        <f t="shared" si="638"/>
      </c>
      <c r="Q137" s="516"/>
      <c r="R137" s="511"/>
      <c r="S137" s="516"/>
      <c r="T137" s="511"/>
      <c r="U137" s="517"/>
      <c r="V137" s="518"/>
      <c r="W137" s="511"/>
      <c r="X137" s="518"/>
      <c r="Y137" s="516"/>
      <c r="Z137" s="518"/>
      <c r="AA137" s="518"/>
      <c r="AB137" s="511"/>
      <c r="AC137" s="511"/>
      <c r="AD137" s="516"/>
      <c r="AE137" s="518"/>
      <c r="AF137" s="519" t="s">
        <v>498</v>
      </c>
    </row>
    <row customHeight="true" ht="22.46095260398934" r="138">
      <c r="A138" s="510"/>
      <c r="B138" s="488" t="s">
        <v>484</v>
      </c>
      <c r="C138" s="488"/>
      <c r="D138" s="488"/>
      <c r="E138" s="522">
        <f>SUM(E130:E137)</f>
      </c>
      <c r="F138" s="522">
        <f>SUM(F130:F137)</f>
      </c>
      <c r="G138" s="522">
        <f>SUM(G130:G137)</f>
      </c>
      <c r="H138" s="522">
        <f>SUM(H130:H137)</f>
      </c>
      <c r="I138" s="523">
        <f t="shared" si="461"/>
      </c>
      <c r="J138" s="524">
        <f t="shared" si="519"/>
      </c>
      <c r="K138" s="522">
        <f>SUM(K130:K137)</f>
      </c>
      <c r="L138" s="524">
        <f t="shared" si="577"/>
      </c>
      <c r="M138" s="522">
        <f>SUM(M130:M137)</f>
      </c>
      <c r="N138" s="525">
        <f t="shared" si="609"/>
      </c>
      <c r="O138" s="522">
        <f>SUM(O130:O137)</f>
      </c>
      <c r="P138" s="525">
        <f t="shared" si="638"/>
      </c>
      <c r="Q138" s="526">
        <f>M138/O138</f>
      </c>
      <c r="R138" s="522">
        <f>SUM(R130:R137)</f>
      </c>
      <c r="S138" s="526">
        <f>(O138+O138)/(K138+K138)</f>
      </c>
      <c r="T138" s="522">
        <f>SUM(T130:T137)</f>
      </c>
      <c r="U138" s="527">
        <f t="shared" ref="U138:U139" si="674">F138/T138</f>
      </c>
      <c r="V138" s="528">
        <f t="shared" ref="V138:V139" si="788">(F138+4*500)/T138</f>
      </c>
      <c r="W138" s="522">
        <f>SUM(W130:W137)</f>
      </c>
      <c r="X138" s="529">
        <f t="shared" ref="X138:X139" si="12">W138/T138</f>
      </c>
      <c r="Y138" s="526">
        <f t="shared" ref="Y138:Y139" si="126">T138/R138</f>
      </c>
      <c r="Z138" s="528">
        <f t="shared" ref="Z138:Z139" si="240">W138/F138</f>
      </c>
      <c r="AA138" s="528">
        <f>W138/(F138+COUNT(W130:W137)*500)</f>
      </c>
      <c r="AB138" s="522">
        <f>SUM(AB130:AB137)</f>
      </c>
      <c r="AC138" s="522">
        <f>SUM(AC130:AC137)</f>
      </c>
      <c r="AD138" s="526">
        <f t="shared" ref="AD138:AD139" si="354">AB138/T138</f>
      </c>
      <c r="AE138" s="530">
        <f>(W138-AC138)/(F138+COUNT(W130:W137)*500)</f>
      </c>
      <c r="AF138" s="518"/>
    </row>
    <row customHeight="true" ht="22.46095260398934" r="139">
      <c r="A139" s="510"/>
      <c r="B139" s="460" t="s">
        <v>496</v>
      </c>
      <c r="C139" s="486" t="s">
        <v>492</v>
      </c>
      <c r="D139" s="462" t="s">
        <v>477</v>
      </c>
      <c r="E139" s="511">
        <v>120.92</v>
      </c>
      <c r="F139" s="512">
        <f>E139+E140</f>
      </c>
      <c r="G139" s="511">
        <v>1292</v>
      </c>
      <c r="H139" s="511">
        <v>26</v>
      </c>
      <c r="I139" s="513">
        <f t="shared" si="461"/>
      </c>
      <c r="J139" s="514">
        <f t="shared" si="519"/>
      </c>
      <c r="K139" s="511">
        <v>0</v>
      </c>
      <c r="L139" s="514">
        <f t="shared" si="577"/>
      </c>
      <c r="M139" s="511">
        <v>0</v>
      </c>
      <c r="N139" s="515">
        <f t="shared" si="609"/>
      </c>
      <c r="O139" s="511">
        <v>0</v>
      </c>
      <c r="P139" s="515">
        <f t="shared" si="638"/>
      </c>
      <c r="Q139" s="516">
        <f>(M139+M140)/(O139+O140)</f>
      </c>
      <c r="R139" s="511">
        <v>8</v>
      </c>
      <c r="S139" s="516">
        <f>(O139+O140)/(K139+K140)</f>
      </c>
      <c r="T139" s="511">
        <v>2</v>
      </c>
      <c r="U139" s="517">
        <f t="shared" si="674"/>
      </c>
      <c r="V139" s="518">
        <f t="shared" si="788"/>
      </c>
      <c r="W139" s="511">
        <v>2436</v>
      </c>
      <c r="X139" s="518">
        <f t="shared" si="12"/>
      </c>
      <c r="Y139" s="516">
        <f t="shared" si="126"/>
      </c>
      <c r="Z139" s="518">
        <f t="shared" si="240"/>
      </c>
      <c r="AA139" s="518">
        <f>W139/(F139+500)</f>
      </c>
      <c r="AB139" s="511">
        <v>1</v>
      </c>
      <c r="AC139" s="511">
        <v>1092</v>
      </c>
      <c r="AD139" s="516">
        <f t="shared" si="354"/>
      </c>
      <c r="AE139" s="518">
        <f>(W139-AC139)/(F139+500)</f>
      </c>
      <c r="AF139" s="519" t="s">
        <v>478</v>
      </c>
    </row>
    <row customHeight="true" ht="22.46095260398934" r="140">
      <c r="A140" s="510"/>
      <c r="B140" s="460"/>
      <c r="C140" s="486"/>
      <c r="D140" s="462" t="s">
        <v>479</v>
      </c>
      <c r="E140" s="511">
        <v>1773.1</v>
      </c>
      <c r="F140" s="512"/>
      <c r="G140" s="511">
        <v>12002</v>
      </c>
      <c r="H140" s="511">
        <v>552</v>
      </c>
      <c r="I140" s="513">
        <f t="shared" si="461"/>
      </c>
      <c r="J140" s="514">
        <f t="shared" si="519"/>
      </c>
      <c r="K140" s="511">
        <v>41</v>
      </c>
      <c r="L140" s="514">
        <f t="shared" si="577"/>
      </c>
      <c r="M140" s="511">
        <v>2</v>
      </c>
      <c r="N140" s="515">
        <f t="shared" si="609"/>
      </c>
      <c r="O140" s="511">
        <v>5</v>
      </c>
      <c r="P140" s="515">
        <f t="shared" si="638"/>
      </c>
      <c r="Q140" s="516"/>
      <c r="R140" s="511"/>
      <c r="S140" s="516"/>
      <c r="T140" s="511"/>
      <c r="U140" s="517"/>
      <c r="V140" s="518"/>
      <c r="W140" s="511"/>
      <c r="X140" s="518"/>
      <c r="Y140" s="516"/>
      <c r="Z140" s="518"/>
      <c r="AA140" s="518"/>
      <c r="AB140" s="511"/>
      <c r="AC140" s="511"/>
      <c r="AD140" s="516"/>
      <c r="AE140" s="518"/>
      <c r="AF140" s="519" t="s">
        <v>510</v>
      </c>
    </row>
    <row customHeight="true" ht="22.46095260398934" r="141">
      <c r="A141" s="510"/>
      <c r="B141" s="531" t="s">
        <v>501</v>
      </c>
      <c r="C141" s="486" t="s">
        <v>492</v>
      </c>
      <c r="D141" s="462" t="s">
        <v>477</v>
      </c>
      <c r="E141" s="511">
        <v>198.09</v>
      </c>
      <c r="F141" s="512">
        <f>E141+E142</f>
      </c>
      <c r="G141" s="511">
        <v>1383</v>
      </c>
      <c r="H141" s="511">
        <v>41</v>
      </c>
      <c r="I141" s="513">
        <f t="shared" si="461"/>
      </c>
      <c r="J141" s="514">
        <f t="shared" si="519"/>
      </c>
      <c r="K141" s="511">
        <v>1</v>
      </c>
      <c r="L141" s="514">
        <f t="shared" si="577"/>
      </c>
      <c r="M141" s="511">
        <v>0</v>
      </c>
      <c r="N141" s="515">
        <f t="shared" si="609"/>
      </c>
      <c r="O141" s="511">
        <v>0</v>
      </c>
      <c r="P141" s="515">
        <f t="shared" si="638"/>
      </c>
      <c r="Q141" s="516">
        <f>(M141+M142)/(O141+O142)</f>
      </c>
      <c r="R141" s="511">
        <v>8</v>
      </c>
      <c r="S141" s="516">
        <f>(O141+O142)/(K141+K142)</f>
      </c>
      <c r="T141" s="511">
        <v>2</v>
      </c>
      <c r="U141" s="517">
        <f>F141/T141</f>
      </c>
      <c r="V141" s="518">
        <f>(F141+4*500)/T141</f>
      </c>
      <c r="W141" s="511">
        <v>3384</v>
      </c>
      <c r="X141" s="518">
        <f>W141/T141</f>
      </c>
      <c r="Y141" s="516">
        <f>T141/R141</f>
      </c>
      <c r="Z141" s="518">
        <f>W141/F141</f>
      </c>
      <c r="AA141" s="518">
        <f>W141/(F141+500)</f>
      </c>
      <c r="AB141" s="511">
        <v>0</v>
      </c>
      <c r="AC141" s="511">
        <v>0</v>
      </c>
      <c r="AD141" s="516">
        <f>AB141/T141</f>
      </c>
      <c r="AE141" s="518">
        <f>(W141-AC141)/(F141+500)</f>
      </c>
      <c r="AF141" s="519" t="s">
        <v>478</v>
      </c>
    </row>
    <row customHeight="true" ht="22.46095260398934" r="142">
      <c r="A142" s="510"/>
      <c r="B142" s="531"/>
      <c r="C142" s="486"/>
      <c r="D142" s="462" t="s">
        <v>479</v>
      </c>
      <c r="E142" s="511">
        <v>1491.65</v>
      </c>
      <c r="F142" s="512"/>
      <c r="G142" s="511">
        <v>11549</v>
      </c>
      <c r="H142" s="511">
        <v>434</v>
      </c>
      <c r="I142" s="513">
        <f t="shared" si="461"/>
      </c>
      <c r="J142" s="514">
        <f t="shared" si="519"/>
      </c>
      <c r="K142" s="511">
        <v>40</v>
      </c>
      <c r="L142" s="514">
        <f t="shared" si="577"/>
      </c>
      <c r="M142" s="511">
        <v>2</v>
      </c>
      <c r="N142" s="515">
        <f t="shared" si="609"/>
      </c>
      <c r="O142" s="511">
        <v>5</v>
      </c>
      <c r="P142" s="515">
        <f t="shared" si="638"/>
      </c>
      <c r="Q142" s="516"/>
      <c r="R142" s="511"/>
      <c r="S142" s="516"/>
      <c r="T142" s="511"/>
      <c r="U142" s="517"/>
      <c r="V142" s="518"/>
      <c r="W142" s="511"/>
      <c r="X142" s="518"/>
      <c r="Y142" s="516"/>
      <c r="Z142" s="518"/>
      <c r="AA142" s="518"/>
      <c r="AB142" s="511"/>
      <c r="AC142" s="511"/>
      <c r="AD142" s="516"/>
      <c r="AE142" s="518"/>
      <c r="AF142" s="519" t="s">
        <v>510</v>
      </c>
    </row>
    <row customHeight="true" ht="22.46095260398934" r="143">
      <c r="A143" s="510"/>
      <c r="B143" s="531" t="s">
        <v>502</v>
      </c>
      <c r="C143" s="486" t="s">
        <v>492</v>
      </c>
      <c r="D143" s="462" t="s">
        <v>477</v>
      </c>
      <c r="E143" s="511">
        <v>132.98</v>
      </c>
      <c r="F143" s="512">
        <f>E143+E144</f>
      </c>
      <c r="G143" s="511">
        <v>1166</v>
      </c>
      <c r="H143" s="511">
        <v>25</v>
      </c>
      <c r="I143" s="513">
        <f t="shared" si="461"/>
      </c>
      <c r="J143" s="514">
        <f t="shared" si="519"/>
      </c>
      <c r="K143" s="511">
        <v>0</v>
      </c>
      <c r="L143" s="514">
        <f t="shared" si="577"/>
      </c>
      <c r="M143" s="511">
        <v>0</v>
      </c>
      <c r="N143" s="515">
        <f t="shared" si="609"/>
      </c>
      <c r="O143" s="511">
        <v>0</v>
      </c>
      <c r="P143" s="515">
        <f t="shared" si="638"/>
      </c>
      <c r="Q143" s="516">
        <f>(M143+M144)/(O143+O144)</f>
      </c>
      <c r="R143" s="511">
        <v>6</v>
      </c>
      <c r="S143" s="516">
        <f>(O143+O144)/(K143+K144)</f>
      </c>
      <c r="T143" s="511">
        <v>0</v>
      </c>
      <c r="U143" s="517">
        <f>F143/T143</f>
      </c>
      <c r="V143" s="518">
        <f>(F143+4*500)/T143</f>
      </c>
      <c r="W143" s="511">
        <v>0</v>
      </c>
      <c r="X143" s="518">
        <f>W143/T143</f>
      </c>
      <c r="Y143" s="516">
        <f>T143/R143</f>
      </c>
      <c r="Z143" s="518">
        <f>W143/F143</f>
      </c>
      <c r="AA143" s="518">
        <f>W143/(F143+500)</f>
      </c>
      <c r="AB143" s="511">
        <v>0</v>
      </c>
      <c r="AC143" s="511">
        <v>0</v>
      </c>
      <c r="AD143" s="516">
        <f>AB143/T143</f>
      </c>
      <c r="AE143" s="518">
        <f>(W143-AC143)/(F143+500)</f>
      </c>
      <c r="AF143" s="519" t="s">
        <v>478</v>
      </c>
    </row>
    <row customHeight="true" ht="22.46095260398934" r="144">
      <c r="A144" s="510"/>
      <c r="B144" s="531"/>
      <c r="C144" s="486"/>
      <c r="D144" s="462" t="s">
        <v>479</v>
      </c>
      <c r="E144" s="511">
        <v>987.3</v>
      </c>
      <c r="F144" s="512"/>
      <c r="G144" s="511">
        <v>11385</v>
      </c>
      <c r="H144" s="511">
        <v>234</v>
      </c>
      <c r="I144" s="513">
        <f t="shared" si="461"/>
      </c>
      <c r="J144" s="514">
        <f t="shared" si="519"/>
      </c>
      <c r="K144" s="511">
        <v>26</v>
      </c>
      <c r="L144" s="514">
        <f t="shared" si="577"/>
      </c>
      <c r="M144" s="511">
        <v>0</v>
      </c>
      <c r="N144" s="515">
        <f t="shared" si="609"/>
      </c>
      <c r="O144" s="511">
        <v>4</v>
      </c>
      <c r="P144" s="515">
        <f t="shared" si="638"/>
      </c>
      <c r="Q144" s="516"/>
      <c r="R144" s="511"/>
      <c r="S144" s="516"/>
      <c r="T144" s="511"/>
      <c r="U144" s="517"/>
      <c r="V144" s="518"/>
      <c r="W144" s="511"/>
      <c r="X144" s="518"/>
      <c r="Y144" s="516"/>
      <c r="Z144" s="518"/>
      <c r="AA144" s="518"/>
      <c r="AB144" s="511"/>
      <c r="AC144" s="511"/>
      <c r="AD144" s="516"/>
      <c r="AE144" s="518"/>
      <c r="AF144" s="519" t="s">
        <v>510</v>
      </c>
    </row>
    <row customHeight="true" ht="22.46095260398934" r="145">
      <c r="A145" s="510"/>
      <c r="B145" s="531" t="s">
        <v>503</v>
      </c>
      <c r="C145" s="486" t="s">
        <v>492</v>
      </c>
      <c r="D145" s="462" t="s">
        <v>477</v>
      </c>
      <c r="E145" s="511">
        <v>157.9</v>
      </c>
      <c r="F145" s="512">
        <f>E145+E146</f>
      </c>
      <c r="G145" s="511">
        <v>1274</v>
      </c>
      <c r="H145" s="511">
        <v>40</v>
      </c>
      <c r="I145" s="513">
        <f t="shared" si="461"/>
      </c>
      <c r="J145" s="514">
        <f t="shared" si="519"/>
      </c>
      <c r="K145" s="511">
        <v>2</v>
      </c>
      <c r="L145" s="514">
        <f t="shared" si="577"/>
      </c>
      <c r="M145" s="511">
        <v>0</v>
      </c>
      <c r="N145" s="515">
        <f t="shared" si="609"/>
      </c>
      <c r="O145" s="511">
        <v>0</v>
      </c>
      <c r="P145" s="515">
        <f t="shared" si="638"/>
      </c>
      <c r="Q145" s="516">
        <f>(M145+M146)/(O145+O146)</f>
      </c>
      <c r="R145" s="511">
        <v>1</v>
      </c>
      <c r="S145" s="516">
        <f>(O145+O146)/(K145+K146)</f>
      </c>
      <c r="T145" s="511">
        <v>0</v>
      </c>
      <c r="U145" s="517">
        <f>F145/T145</f>
      </c>
      <c r="V145" s="518">
        <f>(F145+4*500)/T145</f>
      </c>
      <c r="W145" s="511">
        <v>0</v>
      </c>
      <c r="X145" s="518">
        <f>W145/T145</f>
      </c>
      <c r="Y145" s="516">
        <f>T145/R145</f>
      </c>
      <c r="Z145" s="518">
        <f>W145/F145</f>
      </c>
      <c r="AA145" s="518">
        <f>W145/(F145+500)</f>
      </c>
      <c r="AB145" s="511">
        <v>0</v>
      </c>
      <c r="AC145" s="511">
        <v>0</v>
      </c>
      <c r="AD145" s="516">
        <f>AB145/T145</f>
      </c>
      <c r="AE145" s="518">
        <f>(W145-AC145)/(F145+500)</f>
      </c>
      <c r="AF145" s="519" t="s">
        <v>478</v>
      </c>
    </row>
    <row customHeight="true" ht="22.46095260398934" r="146">
      <c r="A146" s="510"/>
      <c r="B146" s="531"/>
      <c r="C146" s="486"/>
      <c r="D146" s="462" t="s">
        <v>479</v>
      </c>
      <c r="E146" s="511">
        <v>705.16</v>
      </c>
      <c r="F146" s="512"/>
      <c r="G146" s="511">
        <v>9211</v>
      </c>
      <c r="H146" s="521">
        <v>205</v>
      </c>
      <c r="I146" s="513">
        <f t="shared" si="461"/>
      </c>
      <c r="J146" s="514">
        <f t="shared" si="519"/>
      </c>
      <c r="K146" s="511">
        <v>19</v>
      </c>
      <c r="L146" s="514">
        <f t="shared" si="577"/>
      </c>
      <c r="M146" s="511">
        <v>0</v>
      </c>
      <c r="N146" s="515">
        <f t="shared" si="609"/>
      </c>
      <c r="O146" s="511">
        <v>1</v>
      </c>
      <c r="P146" s="515">
        <f t="shared" si="638"/>
      </c>
      <c r="Q146" s="516"/>
      <c r="R146" s="511"/>
      <c r="S146" s="516"/>
      <c r="T146" s="511"/>
      <c r="U146" s="517"/>
      <c r="V146" s="518"/>
      <c r="W146" s="511"/>
      <c r="X146" s="518"/>
      <c r="Y146" s="516"/>
      <c r="Z146" s="518"/>
      <c r="AA146" s="518"/>
      <c r="AB146" s="511"/>
      <c r="AC146" s="511"/>
      <c r="AD146" s="516"/>
      <c r="AE146" s="518"/>
      <c r="AF146" s="519" t="s">
        <v>510</v>
      </c>
    </row>
    <row customHeight="true" ht="22.46095260398934" r="147">
      <c r="A147" s="510"/>
      <c r="B147" s="488" t="s">
        <v>484</v>
      </c>
      <c r="C147" s="488"/>
      <c r="D147" s="488"/>
      <c r="E147" s="522">
        <f>SUM(E139:E146)</f>
      </c>
      <c r="F147" s="522">
        <f>SUM(F139:F146)</f>
      </c>
      <c r="G147" s="522">
        <f>SUM(G139:G146)</f>
      </c>
      <c r="H147" s="522">
        <f>SUM(H139:H146)</f>
      </c>
      <c r="I147" s="523">
        <f t="shared" si="461"/>
      </c>
      <c r="J147" s="524">
        <f t="shared" si="519"/>
      </c>
      <c r="K147" s="522">
        <f>SUM(K139:K146)</f>
      </c>
      <c r="L147" s="524">
        <f t="shared" si="577"/>
      </c>
      <c r="M147" s="522">
        <f>SUM(M139:M146)</f>
      </c>
      <c r="N147" s="525">
        <f t="shared" si="609"/>
      </c>
      <c r="O147" s="522">
        <f>SUM(O139:O146)</f>
      </c>
      <c r="P147" s="525">
        <f t="shared" si="638"/>
      </c>
      <c r="Q147" s="526">
        <f>M147/O147</f>
      </c>
      <c r="R147" s="522">
        <f>SUM(R139:R146)</f>
      </c>
      <c r="S147" s="526">
        <f>(O147+O147)/(K147+K147)</f>
      </c>
      <c r="T147" s="522">
        <f>SUM(T139:T146)</f>
      </c>
      <c r="U147" s="527">
        <f t="shared" ref="U147:U148" si="675">F147/T147</f>
      </c>
      <c r="V147" s="528">
        <f t="shared" ref="V147:V148" si="789">(F147+4*500)/T147</f>
      </c>
      <c r="W147" s="522">
        <f>SUM(W139:W146)</f>
      </c>
      <c r="X147" s="529">
        <f t="shared" ref="X147:X148" si="13">W147/T147</f>
      </c>
      <c r="Y147" s="526">
        <f t="shared" ref="Y147:Y148" si="127">T147/R147</f>
      </c>
      <c r="Z147" s="528">
        <f t="shared" ref="Z147:Z148" si="241">W147/F147</f>
      </c>
      <c r="AA147" s="528">
        <f>W147/(F147+COUNT(W139:W146)*500)</f>
      </c>
      <c r="AB147" s="522">
        <f>SUM(AB139:AB146)</f>
      </c>
      <c r="AC147" s="522">
        <f>SUM(AC139:AC146)</f>
      </c>
      <c r="AD147" s="526">
        <f t="shared" ref="AD147:AD148" si="355">AB147/T147</f>
      </c>
      <c r="AE147" s="530">
        <f>(W147-AC147)/(F147+COUNT(W139:W146)*500)</f>
      </c>
      <c r="AF147" s="518"/>
    </row>
    <row customHeight="true" ht="22.46095260398934" r="148">
      <c r="A148" s="510"/>
      <c r="B148" s="531" t="s">
        <v>504</v>
      </c>
      <c r="C148" s="486" t="s">
        <v>505</v>
      </c>
      <c r="D148" s="462" t="s">
        <v>477</v>
      </c>
      <c r="E148" s="511">
        <v>169.67</v>
      </c>
      <c r="F148" s="512">
        <f>E148+E149</f>
      </c>
      <c r="G148" s="511">
        <v>1335</v>
      </c>
      <c r="H148" s="511">
        <v>45</v>
      </c>
      <c r="I148" s="513">
        <f t="shared" si="461"/>
      </c>
      <c r="J148" s="514">
        <f t="shared" si="519"/>
      </c>
      <c r="K148" s="511">
        <v>2</v>
      </c>
      <c r="L148" s="514">
        <f t="shared" si="577"/>
      </c>
      <c r="M148" s="511">
        <v>0</v>
      </c>
      <c r="N148" s="515">
        <f t="shared" si="609"/>
      </c>
      <c r="O148" s="511">
        <v>0</v>
      </c>
      <c r="P148" s="515">
        <f t="shared" si="638"/>
      </c>
      <c r="Q148" s="516">
        <f>(M148+M149)/(O148+O149)</f>
      </c>
      <c r="R148" s="511">
        <v>5</v>
      </c>
      <c r="S148" s="516">
        <f>(O148+O149)/(K148+K149)</f>
      </c>
      <c r="T148" s="511">
        <v>2</v>
      </c>
      <c r="U148" s="517">
        <f t="shared" si="675"/>
      </c>
      <c r="V148" s="518">
        <f t="shared" si="789"/>
      </c>
      <c r="W148" s="511">
        <v>1716</v>
      </c>
      <c r="X148" s="518">
        <f t="shared" si="13"/>
      </c>
      <c r="Y148" s="516">
        <f t="shared" si="127"/>
      </c>
      <c r="Z148" s="518">
        <f t="shared" si="241"/>
      </c>
      <c r="AA148" s="518">
        <f>W148/(F148+500)</f>
      </c>
      <c r="AB148" s="511">
        <v>2</v>
      </c>
      <c r="AC148" s="511">
        <v>1716</v>
      </c>
      <c r="AD148" s="516">
        <f t="shared" si="355"/>
      </c>
      <c r="AE148" s="518">
        <f>(W148-AC148)/(F148+500)</f>
      </c>
      <c r="AF148" s="519" t="s">
        <v>478</v>
      </c>
    </row>
    <row customHeight="true" ht="22.46095260398934" r="149">
      <c r="A149" s="510"/>
      <c r="B149" s="531"/>
      <c r="C149" s="486"/>
      <c r="D149" s="462" t="s">
        <v>479</v>
      </c>
      <c r="E149" s="511">
        <v>855.97</v>
      </c>
      <c r="F149" s="512"/>
      <c r="G149" s="511">
        <v>10336</v>
      </c>
      <c r="H149" s="511">
        <v>213</v>
      </c>
      <c r="I149" s="513">
        <f t="shared" si="461"/>
      </c>
      <c r="J149" s="514">
        <f t="shared" si="519"/>
      </c>
      <c r="K149" s="511">
        <v>23</v>
      </c>
      <c r="L149" s="514">
        <f t="shared" si="577"/>
      </c>
      <c r="M149" s="511">
        <v>2</v>
      </c>
      <c r="N149" s="515">
        <f t="shared" si="609"/>
      </c>
      <c r="O149" s="511">
        <v>3</v>
      </c>
      <c r="P149" s="515">
        <f t="shared" si="638"/>
      </c>
      <c r="Q149" s="516"/>
      <c r="R149" s="511"/>
      <c r="S149" s="516"/>
      <c r="T149" s="511"/>
      <c r="U149" s="517"/>
      <c r="V149" s="518"/>
      <c r="W149" s="511"/>
      <c r="X149" s="518"/>
      <c r="Y149" s="516"/>
      <c r="Z149" s="518"/>
      <c r="AA149" s="518"/>
      <c r="AB149" s="511"/>
      <c r="AC149" s="511"/>
      <c r="AD149" s="516"/>
      <c r="AE149" s="518"/>
      <c r="AF149" s="519" t="s">
        <v>510</v>
      </c>
    </row>
    <row customHeight="true" ht="22.46095260398934" r="150">
      <c r="A150" s="510"/>
      <c r="B150" s="531" t="s">
        <v>506</v>
      </c>
      <c r="C150" s="486" t="s">
        <v>505</v>
      </c>
      <c r="D150" s="462" t="s">
        <v>477</v>
      </c>
      <c r="E150" s="511">
        <v>166.32</v>
      </c>
      <c r="F150" s="512">
        <f>E150+E151</f>
      </c>
      <c r="G150" s="511">
        <v>1452</v>
      </c>
      <c r="H150" s="511">
        <v>50</v>
      </c>
      <c r="I150" s="513">
        <f t="shared" si="461"/>
      </c>
      <c r="J150" s="514">
        <f t="shared" si="519"/>
      </c>
      <c r="K150" s="511">
        <v>3</v>
      </c>
      <c r="L150" s="514">
        <f t="shared" si="577"/>
      </c>
      <c r="M150" s="511">
        <v>0</v>
      </c>
      <c r="N150" s="515">
        <f t="shared" si="609"/>
      </c>
      <c r="O150" s="511">
        <v>1</v>
      </c>
      <c r="P150" s="515">
        <f t="shared" si="638"/>
      </c>
      <c r="Q150" s="516">
        <f>(M150+M151)/(O150+O151)</f>
      </c>
      <c r="R150" s="511">
        <v>10</v>
      </c>
      <c r="S150" s="516">
        <f>(O150+O151)/(K150+K151)</f>
      </c>
      <c r="T150" s="511">
        <v>5</v>
      </c>
      <c r="U150" s="517">
        <f>F150/T150</f>
      </c>
      <c r="V150" s="518">
        <f>(F150+4*500)/T150</f>
      </c>
      <c r="W150" s="511">
        <v>4025</v>
      </c>
      <c r="X150" s="518">
        <f>W150/T150</f>
      </c>
      <c r="Y150" s="516">
        <f>T150/R150</f>
      </c>
      <c r="Z150" s="518">
        <f>W150/F150</f>
      </c>
      <c r="AA150" s="518">
        <f>W150/(F150+500)</f>
      </c>
      <c r="AB150" s="511">
        <v>1</v>
      </c>
      <c r="AC150" s="511">
        <v>1344</v>
      </c>
      <c r="AD150" s="516">
        <f>AB150/T150</f>
      </c>
      <c r="AE150" s="518">
        <f>(W150-AC150)/(F150+500)</f>
      </c>
      <c r="AF150" s="519" t="s">
        <v>478</v>
      </c>
    </row>
    <row customHeight="true" ht="22.46095260398934" r="151">
      <c r="A151" s="510"/>
      <c r="B151" s="531"/>
      <c r="C151" s="486"/>
      <c r="D151" s="462" t="s">
        <v>479</v>
      </c>
      <c r="E151" s="511">
        <v>1273.18</v>
      </c>
      <c r="F151" s="512"/>
      <c r="G151" s="511">
        <v>15782</v>
      </c>
      <c r="H151" s="511">
        <v>345</v>
      </c>
      <c r="I151" s="513">
        <f t="shared" si="461"/>
      </c>
      <c r="J151" s="514">
        <f t="shared" si="519"/>
      </c>
      <c r="K151" s="511">
        <v>43</v>
      </c>
      <c r="L151" s="514">
        <f t="shared" si="577"/>
      </c>
      <c r="M151" s="511">
        <v>4</v>
      </c>
      <c r="N151" s="515">
        <f t="shared" si="609"/>
      </c>
      <c r="O151" s="511">
        <v>8</v>
      </c>
      <c r="P151" s="515">
        <f t="shared" si="638"/>
      </c>
      <c r="Q151" s="516"/>
      <c r="R151" s="511"/>
      <c r="S151" s="516"/>
      <c r="T151" s="511"/>
      <c r="U151" s="517"/>
      <c r="V151" s="518"/>
      <c r="W151" s="511"/>
      <c r="X151" s="518"/>
      <c r="Y151" s="516"/>
      <c r="Z151" s="518"/>
      <c r="AA151" s="518"/>
      <c r="AB151" s="511"/>
      <c r="AC151" s="511"/>
      <c r="AD151" s="516"/>
      <c r="AE151" s="518"/>
      <c r="AF151" s="519" t="s">
        <v>510</v>
      </c>
    </row>
    <row customHeight="true" ht="22.46095260398934" r="152">
      <c r="A152" s="510"/>
      <c r="B152" s="531" t="s">
        <v>507</v>
      </c>
      <c r="C152" s="486" t="s">
        <v>505</v>
      </c>
      <c r="D152" s="462" t="s">
        <v>477</v>
      </c>
      <c r="E152" s="511">
        <v>521.4</v>
      </c>
      <c r="F152" s="512">
        <f>E152+E153</f>
      </c>
      <c r="G152" s="511">
        <v>3337</v>
      </c>
      <c r="H152" s="511">
        <v>111</v>
      </c>
      <c r="I152" s="513">
        <f t="shared" si="461"/>
      </c>
      <c r="J152" s="514">
        <f t="shared" si="519"/>
      </c>
      <c r="K152" s="511">
        <v>2</v>
      </c>
      <c r="L152" s="514">
        <f t="shared" si="577"/>
      </c>
      <c r="M152" s="511">
        <v>1</v>
      </c>
      <c r="N152" s="515">
        <f t="shared" si="609"/>
      </c>
      <c r="O152" s="511">
        <v>1</v>
      </c>
      <c r="P152" s="515">
        <f t="shared" si="638"/>
      </c>
      <c r="Q152" s="516">
        <f>(M152+M153)/(O152+O153)</f>
      </c>
      <c r="R152" s="511">
        <v>5</v>
      </c>
      <c r="S152" s="516">
        <f>(O152+O153)/(K152+K153)</f>
      </c>
      <c r="T152" s="511">
        <v>2</v>
      </c>
      <c r="U152" s="517">
        <f>F152/T152</f>
      </c>
      <c r="V152" s="518">
        <f>(F152+4*500)/T152</f>
      </c>
      <c r="W152" s="511">
        <v>2136</v>
      </c>
      <c r="X152" s="518">
        <f>W152/T152</f>
      </c>
      <c r="Y152" s="516">
        <f>T152/R152</f>
      </c>
      <c r="Z152" s="518">
        <f>W152/F152</f>
      </c>
      <c r="AA152" s="518">
        <f>W152/(F152+500)</f>
      </c>
      <c r="AB152" s="511">
        <v>0</v>
      </c>
      <c r="AC152" s="511">
        <v>0</v>
      </c>
      <c r="AD152" s="516">
        <f>AB152/T152</f>
      </c>
      <c r="AE152" s="518">
        <f>(W152-AC152)/(F152+500)</f>
      </c>
      <c r="AF152" s="519" t="s">
        <v>478</v>
      </c>
    </row>
    <row customHeight="true" ht="22.46095260398934" r="153">
      <c r="A153" s="510"/>
      <c r="B153" s="531"/>
      <c r="C153" s="486"/>
      <c r="D153" s="462" t="s">
        <v>479</v>
      </c>
      <c r="E153" s="511">
        <v>1910.44</v>
      </c>
      <c r="F153" s="512"/>
      <c r="G153" s="511">
        <v>28067</v>
      </c>
      <c r="H153" s="511">
        <v>645</v>
      </c>
      <c r="I153" s="513">
        <f t="shared" si="461"/>
      </c>
      <c r="J153" s="514">
        <f t="shared" si="519"/>
      </c>
      <c r="K153" s="511">
        <v>46</v>
      </c>
      <c r="L153" s="514">
        <f t="shared" si="577"/>
      </c>
      <c r="M153" s="511">
        <v>2</v>
      </c>
      <c r="N153" s="515">
        <f t="shared" si="609"/>
      </c>
      <c r="O153" s="511">
        <v>2</v>
      </c>
      <c r="P153" s="515">
        <f t="shared" si="638"/>
      </c>
      <c r="Q153" s="516"/>
      <c r="R153" s="511"/>
      <c r="S153" s="516"/>
      <c r="T153" s="511"/>
      <c r="U153" s="517"/>
      <c r="V153" s="518"/>
      <c r="W153" s="511"/>
      <c r="X153" s="518"/>
      <c r="Y153" s="516"/>
      <c r="Z153" s="518"/>
      <c r="AA153" s="518"/>
      <c r="AB153" s="511"/>
      <c r="AC153" s="511"/>
      <c r="AD153" s="516"/>
      <c r="AE153" s="518"/>
      <c r="AF153" s="519" t="s">
        <v>510</v>
      </c>
    </row>
    <row customHeight="true" ht="22.46095260398934" r="154">
      <c r="A154" s="510"/>
      <c r="B154" s="531" t="s">
        <v>508</v>
      </c>
      <c r="C154" s="486" t="s">
        <v>505</v>
      </c>
      <c r="D154" s="462" t="s">
        <v>477</v>
      </c>
      <c r="E154" s="511">
        <v>400.89</v>
      </c>
      <c r="F154" s="512">
        <f>E154+E155</f>
      </c>
      <c r="G154" s="511">
        <v>2791</v>
      </c>
      <c r="H154" s="511">
        <v>93</v>
      </c>
      <c r="I154" s="513">
        <f t="shared" si="461"/>
      </c>
      <c r="J154" s="514">
        <f t="shared" si="519"/>
      </c>
      <c r="K154" s="511">
        <v>5</v>
      </c>
      <c r="L154" s="514">
        <f t="shared" si="577"/>
      </c>
      <c r="M154" s="511">
        <v>2</v>
      </c>
      <c r="N154" s="515">
        <f t="shared" si="609"/>
      </c>
      <c r="O154" s="511">
        <v>2</v>
      </c>
      <c r="P154" s="515">
        <f t="shared" si="638"/>
      </c>
      <c r="Q154" s="516">
        <f>(M154+M155)/(O154+O155)</f>
      </c>
      <c r="R154" s="511">
        <v>6</v>
      </c>
      <c r="S154" s="516">
        <f>(O154+O155)/(K154+K155)</f>
      </c>
      <c r="T154" s="511">
        <v>3</v>
      </c>
      <c r="U154" s="517">
        <f>F154/T154</f>
      </c>
      <c r="V154" s="518">
        <f>(F154+4*500)/T154</f>
      </c>
      <c r="W154" s="511">
        <v>3060</v>
      </c>
      <c r="X154" s="518">
        <f>W154/T154</f>
      </c>
      <c r="Y154" s="516">
        <f>T154/R154</f>
      </c>
      <c r="Z154" s="518">
        <f>W154/F154</f>
      </c>
      <c r="AA154" s="518">
        <f>W154/(F154+500)</f>
      </c>
      <c r="AB154" s="511">
        <v>0</v>
      </c>
      <c r="AC154" s="511">
        <v>0</v>
      </c>
      <c r="AD154" s="516">
        <f>AB154/T154</f>
      </c>
      <c r="AE154" s="518">
        <f>(W154-AC154)/(F154+500)</f>
      </c>
      <c r="AF154" s="519" t="s">
        <v>478</v>
      </c>
    </row>
    <row customHeight="true" ht="22.46095260398934" r="155">
      <c r="A155" s="510"/>
      <c r="B155" s="531"/>
      <c r="C155" s="486"/>
      <c r="D155" s="462" t="s">
        <v>479</v>
      </c>
      <c r="E155" s="511">
        <v>1085.85</v>
      </c>
      <c r="F155" s="512"/>
      <c r="G155" s="511">
        <v>19638</v>
      </c>
      <c r="H155" s="521">
        <v>551</v>
      </c>
      <c r="I155" s="513">
        <f t="shared" si="461"/>
      </c>
      <c r="J155" s="514">
        <f t="shared" si="519"/>
      </c>
      <c r="K155" s="511">
        <v>41</v>
      </c>
      <c r="L155" s="514">
        <f t="shared" si="577"/>
      </c>
      <c r="M155" s="511">
        <v>1</v>
      </c>
      <c r="N155" s="515">
        <f t="shared" si="609"/>
      </c>
      <c r="O155" s="511">
        <v>6</v>
      </c>
      <c r="P155" s="515">
        <f t="shared" si="638"/>
      </c>
      <c r="Q155" s="516"/>
      <c r="R155" s="511"/>
      <c r="S155" s="516"/>
      <c r="T155" s="511"/>
      <c r="U155" s="517"/>
      <c r="V155" s="518"/>
      <c r="W155" s="511"/>
      <c r="X155" s="518"/>
      <c r="Y155" s="516"/>
      <c r="Z155" s="518"/>
      <c r="AA155" s="518"/>
      <c r="AB155" s="511"/>
      <c r="AC155" s="511"/>
      <c r="AD155" s="516"/>
      <c r="AE155" s="518"/>
      <c r="AF155" s="519" t="s">
        <v>510</v>
      </c>
    </row>
    <row customHeight="true" ht="22.46095260398934" r="156">
      <c r="A156" s="510"/>
      <c r="B156" s="488" t="s">
        <v>484</v>
      </c>
      <c r="C156" s="488"/>
      <c r="D156" s="488"/>
      <c r="E156" s="522">
        <f>SUM(E148:E155)</f>
      </c>
      <c r="F156" s="522">
        <f>SUM(F148:F155)</f>
      </c>
      <c r="G156" s="522">
        <f>SUM(G148:G155)</f>
      </c>
      <c r="H156" s="522">
        <f>SUM(H148:H155)</f>
      </c>
      <c r="I156" s="523">
        <f t="shared" si="461"/>
      </c>
      <c r="J156" s="524">
        <f t="shared" si="519"/>
      </c>
      <c r="K156" s="522">
        <f>SUM(K148:K155)</f>
      </c>
      <c r="L156" s="524">
        <f t="shared" si="577"/>
      </c>
      <c r="M156" s="522">
        <f>SUM(M148:M155)</f>
      </c>
      <c r="N156" s="525">
        <f t="shared" si="609"/>
      </c>
      <c r="O156" s="522">
        <f>SUM(O148:O155)</f>
      </c>
      <c r="P156" s="525">
        <f t="shared" si="638"/>
      </c>
      <c r="Q156" s="526">
        <f t="shared" ref="Q156:Q157" si="490">M156/O156</f>
      </c>
      <c r="R156" s="522">
        <f>SUM(R148:R155)</f>
      </c>
      <c r="S156" s="526">
        <f t="shared" ref="S156:S157" si="548">(O156+O156)/(K156+K156)</f>
      </c>
      <c r="T156" s="522">
        <f>SUM(T148:T155)</f>
      </c>
      <c r="U156" s="527">
        <f t="shared" ref="U156:U157" si="676">F156/T156</f>
      </c>
      <c r="V156" s="528">
        <f t="shared" ref="V156:V157" si="790">(F156+4*500)/T156</f>
      </c>
      <c r="W156" s="522">
        <f>SUM(W148:W155)</f>
      </c>
      <c r="X156" s="529">
        <f t="shared" ref="X156:X157" si="14">W156/T156</f>
      </c>
      <c r="Y156" s="526">
        <f t="shared" ref="Y156:Y157" si="128">T156/R156</f>
      </c>
      <c r="Z156" s="528">
        <f t="shared" ref="Z156:Z157" si="242">W156/F156</f>
      </c>
      <c r="AA156" s="528">
        <f>W156/(F156+COUNT(W148:W155)*500)</f>
      </c>
      <c r="AB156" s="522">
        <f>SUM(AB148:AB155)</f>
      </c>
      <c r="AC156" s="522">
        <f>SUM(AC148:AC155)</f>
      </c>
      <c r="AD156" s="526">
        <f t="shared" ref="AD156:AD157" si="356">AB156/T156</f>
      </c>
      <c r="AE156" s="530">
        <f>(W156-AC156)/(F156+COUNT(W148:W155)*500)</f>
      </c>
      <c r="AF156" s="518"/>
    </row>
    <row customHeight="true" ht="22.46095260398934" r="157">
      <c r="A157" s="510"/>
      <c r="B157" s="489" t="s">
        <v>490</v>
      </c>
      <c r="C157" s="489"/>
      <c r="D157" s="489"/>
      <c r="E157" s="532">
        <f>E129+E138+E147+E156</f>
      </c>
      <c r="F157" s="532">
        <f>F129+F138+F147+F156</f>
      </c>
      <c r="G157" s="533">
        <f>G129+G138+G147+G156</f>
      </c>
      <c r="H157" s="533">
        <f>H129+H138+H147+H156</f>
      </c>
      <c r="I157" s="534">
        <f t="shared" si="461"/>
      </c>
      <c r="J157" s="535">
        <f t="shared" si="519"/>
      </c>
      <c r="K157" s="533">
        <f>K129+K138+K147+K156</f>
      </c>
      <c r="L157" s="535">
        <f t="shared" si="577"/>
      </c>
      <c r="M157" s="533">
        <f>M129+M138+M147+M156</f>
      </c>
      <c r="N157" s="536">
        <f t="shared" si="609"/>
      </c>
      <c r="O157" s="533">
        <f>O129+O138+O147+O156</f>
      </c>
      <c r="P157" s="536">
        <f t="shared" si="638"/>
      </c>
      <c r="Q157" s="537">
        <f t="shared" si="490"/>
      </c>
      <c r="R157" s="533">
        <f>R129+R138+R147+R156</f>
      </c>
      <c r="S157" s="537">
        <f t="shared" si="548"/>
      </c>
      <c r="T157" s="533">
        <f>T129+T138+T147+T156</f>
      </c>
      <c r="U157" s="538">
        <f t="shared" si="676"/>
      </c>
      <c r="V157" s="532">
        <f t="shared" si="790"/>
      </c>
      <c r="W157" s="532">
        <f>W129+W138+W147+W156</f>
      </c>
      <c r="X157" s="532">
        <f t="shared" si="14"/>
      </c>
      <c r="Y157" s="537">
        <f t="shared" si="128"/>
      </c>
      <c r="Z157" s="532">
        <f t="shared" si="242"/>
      </c>
      <c r="AA157" s="532">
        <f>W157/(F157+COUNT(W119:W128,W130:W137,W139:W146,W148:W155)*500)</f>
      </c>
      <c r="AB157" s="533">
        <f>AB129+AB138+AB147+AB156</f>
      </c>
      <c r="AC157" s="532">
        <f>AC129+AC138+AC147+AC156</f>
      </c>
      <c r="AD157" s="537">
        <f t="shared" si="356"/>
      </c>
      <c r="AE157" s="532">
        <f>(W157-AC157)/(F157+COUNT(W119:W128,W130:W137,W139:W146,W148:W155)*500)</f>
      </c>
      <c r="AF157" s="518"/>
    </row>
    <row customHeight="true" ht="22.46095260398934" r="158">
      <c r="A158" s="539" t="s">
        <v>442</v>
      </c>
      <c r="B158" s="499" t="s">
        <v>443</v>
      </c>
      <c r="C158" s="499" t="s">
        <v>444</v>
      </c>
      <c r="D158" s="499" t="s">
        <v>445</v>
      </c>
      <c r="E158" s="500" t="s">
        <v>446</v>
      </c>
      <c r="F158" s="501" t="s">
        <v>447</v>
      </c>
      <c r="G158" s="501" t="s">
        <v>448</v>
      </c>
      <c r="H158" s="501" t="s">
        <v>449</v>
      </c>
      <c r="I158" s="502" t="s">
        <v>450</v>
      </c>
      <c r="J158" s="503" t="s">
        <v>451</v>
      </c>
      <c r="K158" s="501" t="s">
        <v>452</v>
      </c>
      <c r="L158" s="503" t="s">
        <v>453</v>
      </c>
      <c r="M158" s="504" t="s">
        <v>454</v>
      </c>
      <c r="N158" s="505" t="s">
        <v>455</v>
      </c>
      <c r="O158" s="501" t="s">
        <v>456</v>
      </c>
      <c r="P158" s="505" t="s">
        <v>457</v>
      </c>
      <c r="Q158" s="502" t="s">
        <v>458</v>
      </c>
      <c r="R158" s="506" t="s">
        <v>459</v>
      </c>
      <c r="S158" s="507" t="s">
        <v>460</v>
      </c>
      <c r="T158" s="506" t="s">
        <v>461</v>
      </c>
      <c r="U158" s="508" t="s">
        <v>462</v>
      </c>
      <c r="V158" s="509" t="s">
        <v>463</v>
      </c>
      <c r="W158" s="509" t="s">
        <v>464</v>
      </c>
      <c r="X158" s="509" t="s">
        <v>465</v>
      </c>
      <c r="Y158" s="507" t="s">
        <v>466</v>
      </c>
      <c r="Z158" s="509" t="s">
        <v>467</v>
      </c>
      <c r="AA158" s="509" t="s">
        <v>468</v>
      </c>
      <c r="AB158" s="509" t="s">
        <v>469</v>
      </c>
      <c r="AC158" s="506" t="s">
        <v>470</v>
      </c>
      <c r="AD158" s="507" t="s">
        <v>471</v>
      </c>
      <c r="AE158" s="509" t="s">
        <v>472</v>
      </c>
      <c r="AF158" s="509" t="s">
        <v>473</v>
      </c>
    </row>
    <row customHeight="true" ht="22.46095260398934" r="159">
      <c r="A159" s="510" t="s">
        <v>511</v>
      </c>
      <c r="B159" s="460" t="s">
        <v>475</v>
      </c>
      <c r="C159" s="486" t="s">
        <v>476</v>
      </c>
      <c r="D159" s="462" t="s">
        <v>477</v>
      </c>
      <c r="E159" s="511">
        <v>279.35</v>
      </c>
      <c r="F159" s="512">
        <f>E159+E160</f>
      </c>
      <c r="G159" s="511">
        <v>2605</v>
      </c>
      <c r="H159" s="511">
        <v>40</v>
      </c>
      <c r="I159" s="513">
        <f t="shared" ref="I159:I197" si="462">H159/G159</f>
      </c>
      <c r="J159" s="514">
        <f t="shared" ref="J159:J197" si="520">(E159/G159)*1000</f>
      </c>
      <c r="K159" s="511">
        <v>2</v>
      </c>
      <c r="L159" s="514">
        <f t="shared" ref="L159:L197" si="578">E159/K159</f>
      </c>
      <c r="M159" s="511">
        <v>0</v>
      </c>
      <c r="N159" s="515">
        <f t="shared" ref="N159:N197" si="610">E159/M159</f>
      </c>
      <c r="O159" s="511">
        <v>1</v>
      </c>
      <c r="P159" s="515">
        <f t="shared" ref="P159:P197" si="639">E159/O159</f>
      </c>
      <c r="Q159" s="516">
        <f>(M159+M160)/(O159+O160)</f>
      </c>
      <c r="R159" s="511">
        <v>12</v>
      </c>
      <c r="S159" s="516">
        <f>(O159+O160)/(K159+K160)</f>
      </c>
      <c r="T159" s="511">
        <v>1</v>
      </c>
      <c r="U159" s="517">
        <f>F159/T159</f>
      </c>
      <c r="V159" s="518">
        <f>(F159+4*500)/T159</f>
      </c>
      <c r="W159" s="511">
        <v>2088</v>
      </c>
      <c r="X159" s="518">
        <f>W159/T159</f>
      </c>
      <c r="Y159" s="516">
        <f>T159/R159</f>
      </c>
      <c r="Z159" s="518">
        <f>W159/F159</f>
      </c>
      <c r="AA159" s="518">
        <f>W159/(F159+500)</f>
      </c>
      <c r="AB159" s="511">
        <v>1</v>
      </c>
      <c r="AC159" s="511">
        <v>2088</v>
      </c>
      <c r="AD159" s="516">
        <f>AB159/T159</f>
      </c>
      <c r="AE159" s="518">
        <f>(W159-AC159)/(F159+500)</f>
      </c>
      <c r="AF159" s="519" t="s">
        <v>478</v>
      </c>
    </row>
    <row customHeight="true" ht="22.46095260398934" r="160">
      <c r="A160" s="510"/>
      <c r="B160" s="460"/>
      <c r="C160" s="486"/>
      <c r="D160" s="462" t="s">
        <v>479</v>
      </c>
      <c r="E160" s="511">
        <v>1288.78</v>
      </c>
      <c r="F160" s="512"/>
      <c r="G160" s="511">
        <v>17298</v>
      </c>
      <c r="H160" s="511">
        <v>522</v>
      </c>
      <c r="I160" s="513">
        <f t="shared" si="462"/>
      </c>
      <c r="J160" s="514">
        <f t="shared" si="520"/>
      </c>
      <c r="K160" s="511">
        <v>31</v>
      </c>
      <c r="L160" s="514">
        <f t="shared" si="578"/>
      </c>
      <c r="M160" s="511">
        <v>1</v>
      </c>
      <c r="N160" s="515">
        <f t="shared" si="610"/>
      </c>
      <c r="O160" s="511">
        <v>5</v>
      </c>
      <c r="P160" s="515">
        <f t="shared" si="639"/>
      </c>
      <c r="Q160" s="516"/>
      <c r="R160" s="511"/>
      <c r="S160" s="516"/>
      <c r="T160" s="511"/>
      <c r="U160" s="517"/>
      <c r="V160" s="518"/>
      <c r="W160" s="511"/>
      <c r="X160" s="518"/>
      <c r="Y160" s="516"/>
      <c r="Z160" s="518"/>
      <c r="AA160" s="518"/>
      <c r="AB160" s="511"/>
      <c r="AC160" s="511"/>
      <c r="AD160" s="516"/>
      <c r="AE160" s="518"/>
      <c r="AF160" s="519" t="s">
        <v>498</v>
      </c>
    </row>
    <row customHeight="true" ht="22.46095260398934" r="161">
      <c r="A161" s="510"/>
      <c r="B161" s="460" t="s">
        <v>481</v>
      </c>
      <c r="C161" s="486" t="s">
        <v>476</v>
      </c>
      <c r="D161" s="462" t="s">
        <v>477</v>
      </c>
      <c r="E161" s="511">
        <v>914.68</v>
      </c>
      <c r="F161" s="512">
        <f>E161+E162</f>
      </c>
      <c r="G161" s="511">
        <v>8145</v>
      </c>
      <c r="H161" s="511">
        <v>102</v>
      </c>
      <c r="I161" s="513">
        <f t="shared" si="462"/>
      </c>
      <c r="J161" s="514">
        <f t="shared" si="520"/>
      </c>
      <c r="K161" s="511">
        <v>7</v>
      </c>
      <c r="L161" s="514">
        <f t="shared" si="578"/>
      </c>
      <c r="M161" s="511">
        <v>1</v>
      </c>
      <c r="N161" s="515">
        <f t="shared" si="610"/>
      </c>
      <c r="O161" s="511">
        <v>1</v>
      </c>
      <c r="P161" s="515">
        <f t="shared" si="639"/>
      </c>
      <c r="Q161" s="516">
        <f>(M161+M162)/(O161+O162)</f>
      </c>
      <c r="R161" s="511">
        <v>3</v>
      </c>
      <c r="S161" s="516">
        <f>(O161+O162)/(K161+K162)</f>
      </c>
      <c r="T161" s="511">
        <v>2</v>
      </c>
      <c r="U161" s="517">
        <f>F161/T161</f>
      </c>
      <c r="V161" s="518">
        <f>(F161+4*500)/T161</f>
      </c>
      <c r="W161" s="511">
        <v>2104.8</v>
      </c>
      <c r="X161" s="518">
        <f>W161/T161</f>
      </c>
      <c r="Y161" s="516">
        <f>T161/R161</f>
      </c>
      <c r="Z161" s="518">
        <f>W161/F161</f>
      </c>
      <c r="AA161" s="518">
        <f>W161/(F161+500)</f>
      </c>
      <c r="AB161" s="511">
        <v>0</v>
      </c>
      <c r="AC161" s="511">
        <v>0</v>
      </c>
      <c r="AD161" s="516">
        <f>AB161/T161</f>
      </c>
      <c r="AE161" s="518">
        <f>(W161-AC161)/(F161+500)</f>
      </c>
      <c r="AF161" s="519" t="s">
        <v>478</v>
      </c>
    </row>
    <row customHeight="true" ht="22.46095260398934" r="162">
      <c r="A162" s="510"/>
      <c r="B162" s="460"/>
      <c r="C162" s="486"/>
      <c r="D162" s="462" t="s">
        <v>479</v>
      </c>
      <c r="E162" s="511">
        <v>1300.4</v>
      </c>
      <c r="F162" s="512"/>
      <c r="G162" s="511">
        <v>16686</v>
      </c>
      <c r="H162" s="511">
        <v>378</v>
      </c>
      <c r="I162" s="513">
        <f t="shared" si="462"/>
      </c>
      <c r="J162" s="514">
        <f t="shared" si="520"/>
      </c>
      <c r="K162" s="511">
        <v>35</v>
      </c>
      <c r="L162" s="514">
        <f t="shared" si="578"/>
      </c>
      <c r="M162" s="511">
        <v>1</v>
      </c>
      <c r="N162" s="515">
        <f t="shared" si="610"/>
      </c>
      <c r="O162" s="511">
        <v>3</v>
      </c>
      <c r="P162" s="515">
        <f t="shared" si="639"/>
      </c>
      <c r="Q162" s="516"/>
      <c r="R162" s="511"/>
      <c r="S162" s="516"/>
      <c r="T162" s="511"/>
      <c r="U162" s="517"/>
      <c r="V162" s="518"/>
      <c r="W162" s="511"/>
      <c r="X162" s="518"/>
      <c r="Y162" s="516"/>
      <c r="Z162" s="518"/>
      <c r="AA162" s="518"/>
      <c r="AB162" s="511"/>
      <c r="AC162" s="511"/>
      <c r="AD162" s="516"/>
      <c r="AE162" s="518"/>
      <c r="AF162" s="519" t="s">
        <v>498</v>
      </c>
    </row>
    <row customHeight="true" ht="22.46095260398934" r="163">
      <c r="A163" s="510"/>
      <c r="B163" s="460" t="s">
        <v>482</v>
      </c>
      <c r="C163" s="486" t="s">
        <v>476</v>
      </c>
      <c r="D163" s="462" t="s">
        <v>477</v>
      </c>
      <c r="E163" s="511">
        <v>392.67</v>
      </c>
      <c r="F163" s="512">
        <f>E163+E164</f>
      </c>
      <c r="G163" s="511">
        <v>3379</v>
      </c>
      <c r="H163" s="511">
        <v>67</v>
      </c>
      <c r="I163" s="513">
        <f t="shared" si="462"/>
      </c>
      <c r="J163" s="514">
        <f t="shared" si="520"/>
      </c>
      <c r="K163" s="511">
        <v>2</v>
      </c>
      <c r="L163" s="514">
        <f t="shared" si="578"/>
      </c>
      <c r="M163" s="511">
        <v>0</v>
      </c>
      <c r="N163" s="515">
        <f t="shared" si="610"/>
      </c>
      <c r="O163" s="511">
        <v>0</v>
      </c>
      <c r="P163" s="515">
        <f t="shared" si="639"/>
      </c>
      <c r="Q163" s="516">
        <f>(M163+M164)/(O163+O164)</f>
      </c>
      <c r="R163" s="511">
        <v>5</v>
      </c>
      <c r="S163" s="516">
        <f>(O163+O164)/(K163+K164)</f>
      </c>
      <c r="T163" s="511">
        <v>2</v>
      </c>
      <c r="U163" s="517">
        <f>F163/T163</f>
      </c>
      <c r="V163" s="518">
        <f>(F163+4*500)/T163</f>
      </c>
      <c r="W163" s="511">
        <v>2688</v>
      </c>
      <c r="X163" s="518">
        <f>W163/T163</f>
      </c>
      <c r="Y163" s="516">
        <f>T163/R163</f>
      </c>
      <c r="Z163" s="518">
        <f>W163/F163</f>
      </c>
      <c r="AA163" s="518">
        <f>W163/(F163+500)</f>
      </c>
      <c r="AB163" s="511">
        <v>1</v>
      </c>
      <c r="AC163" s="511">
        <v>1344</v>
      </c>
      <c r="AD163" s="516">
        <f>AB163/T163</f>
      </c>
      <c r="AE163" s="518">
        <f>(W163-AC163)/(F163+500)</f>
      </c>
      <c r="AF163" s="519" t="s">
        <v>478</v>
      </c>
    </row>
    <row customHeight="true" ht="22.46095260398934" r="164">
      <c r="A164" s="510"/>
      <c r="B164" s="460"/>
      <c r="C164" s="486"/>
      <c r="D164" s="462" t="s">
        <v>479</v>
      </c>
      <c r="E164" s="511">
        <v>1456.59</v>
      </c>
      <c r="F164" s="512"/>
      <c r="G164" s="511">
        <v>17316</v>
      </c>
      <c r="H164" s="511">
        <v>379</v>
      </c>
      <c r="I164" s="513">
        <f t="shared" si="462"/>
      </c>
      <c r="J164" s="514">
        <f t="shared" si="520"/>
      </c>
      <c r="K164" s="511">
        <v>32</v>
      </c>
      <c r="L164" s="514">
        <f t="shared" si="578"/>
      </c>
      <c r="M164" s="511">
        <v>2</v>
      </c>
      <c r="N164" s="515">
        <f t="shared" si="610"/>
      </c>
      <c r="O164" s="511">
        <v>4</v>
      </c>
      <c r="P164" s="515">
        <f t="shared" si="639"/>
      </c>
      <c r="Q164" s="516"/>
      <c r="R164" s="511"/>
      <c r="S164" s="516"/>
      <c r="T164" s="511"/>
      <c r="U164" s="517"/>
      <c r="V164" s="518"/>
      <c r="W164" s="511"/>
      <c r="X164" s="518"/>
      <c r="Y164" s="516"/>
      <c r="Z164" s="518"/>
      <c r="AA164" s="518"/>
      <c r="AB164" s="511"/>
      <c r="AC164" s="511"/>
      <c r="AD164" s="516"/>
      <c r="AE164" s="518"/>
      <c r="AF164" s="519" t="s">
        <v>498</v>
      </c>
    </row>
    <row customHeight="true" ht="22.46095260398934" r="165">
      <c r="A165" s="510"/>
      <c r="B165" s="460" t="s">
        <v>483</v>
      </c>
      <c r="C165" s="486" t="s">
        <v>476</v>
      </c>
      <c r="D165" s="462" t="s">
        <v>477</v>
      </c>
      <c r="E165" s="511">
        <v>218.33</v>
      </c>
      <c r="F165" s="512">
        <f>E165+E166</f>
      </c>
      <c r="G165" s="511">
        <v>2049</v>
      </c>
      <c r="H165" s="511">
        <v>25</v>
      </c>
      <c r="I165" s="513">
        <f t="shared" si="462"/>
      </c>
      <c r="J165" s="514">
        <f t="shared" si="520"/>
      </c>
      <c r="K165" s="511">
        <v>0</v>
      </c>
      <c r="L165" s="514">
        <f t="shared" si="578"/>
      </c>
      <c r="M165" s="511">
        <v>0</v>
      </c>
      <c r="N165" s="515">
        <f t="shared" si="610"/>
      </c>
      <c r="O165" s="511">
        <v>0</v>
      </c>
      <c r="P165" s="515">
        <f t="shared" si="639"/>
      </c>
      <c r="Q165" s="516">
        <f>(M165+M166)/(O165+O166)</f>
      </c>
      <c r="R165" s="511">
        <v>9</v>
      </c>
      <c r="S165" s="516">
        <f>(O165+O166)/(K165+K166)</f>
      </c>
      <c r="T165" s="511">
        <v>1</v>
      </c>
      <c r="U165" s="517">
        <f>F165/T165</f>
      </c>
      <c r="V165" s="518">
        <f>(F165+4*500)/T165</f>
      </c>
      <c r="W165" s="511">
        <v>444</v>
      </c>
      <c r="X165" s="518">
        <f>W165/T165</f>
      </c>
      <c r="Y165" s="516">
        <f>T165/R165</f>
      </c>
      <c r="Z165" s="518">
        <f>W165/F165</f>
      </c>
      <c r="AA165" s="518">
        <f>W165/(F165+500)</f>
      </c>
      <c r="AB165" s="511">
        <v>0</v>
      </c>
      <c r="AC165" s="511">
        <v>0</v>
      </c>
      <c r="AD165" s="516">
        <f>AB165/T165</f>
      </c>
      <c r="AE165" s="518">
        <f>(W165-AC165)/(F165+500)</f>
      </c>
      <c r="AF165" s="519" t="s">
        <v>478</v>
      </c>
    </row>
    <row customHeight="true" ht="22.46095260398934" r="166">
      <c r="A166" s="510"/>
      <c r="B166" s="460"/>
      <c r="C166" s="486"/>
      <c r="D166" s="462" t="s">
        <v>479</v>
      </c>
      <c r="E166" s="511">
        <v>1578.66</v>
      </c>
      <c r="F166" s="512"/>
      <c r="G166" s="511">
        <v>17082</v>
      </c>
      <c r="H166" s="511">
        <v>352</v>
      </c>
      <c r="I166" s="513">
        <f t="shared" si="462"/>
      </c>
      <c r="J166" s="514">
        <f t="shared" si="520"/>
      </c>
      <c r="K166" s="511">
        <v>39</v>
      </c>
      <c r="L166" s="514">
        <f t="shared" si="578"/>
      </c>
      <c r="M166" s="511">
        <v>1</v>
      </c>
      <c r="N166" s="515">
        <f t="shared" si="610"/>
      </c>
      <c r="O166" s="511">
        <v>5</v>
      </c>
      <c r="P166" s="515">
        <f t="shared" si="639"/>
      </c>
      <c r="Q166" s="516"/>
      <c r="R166" s="511"/>
      <c r="S166" s="516"/>
      <c r="T166" s="511"/>
      <c r="U166" s="517"/>
      <c r="V166" s="518"/>
      <c r="W166" s="511"/>
      <c r="X166" s="518"/>
      <c r="Y166" s="516"/>
      <c r="Z166" s="518"/>
      <c r="AA166" s="518"/>
      <c r="AB166" s="511"/>
      <c r="AC166" s="511"/>
      <c r="AD166" s="516"/>
      <c r="AE166" s="518"/>
      <c r="AF166" s="519" t="s">
        <v>498</v>
      </c>
    </row>
    <row customHeight="true" ht="22.46095260398934" r="167">
      <c r="A167" s="510"/>
      <c r="B167" s="460" t="s">
        <v>485</v>
      </c>
      <c r="C167" s="486" t="s">
        <v>476</v>
      </c>
      <c r="D167" s="462" t="s">
        <v>477</v>
      </c>
      <c r="E167" s="511">
        <v>127.85</v>
      </c>
      <c r="F167" s="520">
        <f>E167+E168</f>
      </c>
      <c r="G167" s="511">
        <v>1366</v>
      </c>
      <c r="H167" s="511">
        <v>36</v>
      </c>
      <c r="I167" s="513">
        <f t="shared" si="462"/>
      </c>
      <c r="J167" s="514">
        <f t="shared" si="520"/>
      </c>
      <c r="K167" s="511">
        <v>1</v>
      </c>
      <c r="L167" s="514">
        <f t="shared" si="578"/>
      </c>
      <c r="M167" s="511">
        <v>0</v>
      </c>
      <c r="N167" s="515">
        <f t="shared" si="610"/>
      </c>
      <c r="O167" s="511">
        <v>0</v>
      </c>
      <c r="P167" s="515">
        <f t="shared" si="639"/>
      </c>
      <c r="Q167" s="516">
        <f>(M167+M168)/(O167+O168)</f>
      </c>
      <c r="R167" s="511">
        <v>14</v>
      </c>
      <c r="S167" s="516">
        <f>(O167+O168)/(K167+K168)</f>
      </c>
      <c r="T167" s="511">
        <v>5</v>
      </c>
      <c r="U167" s="517">
        <f>F167/T167</f>
      </c>
      <c r="V167" s="518">
        <f>(F167+4*500)/T167</f>
      </c>
      <c r="W167" s="511">
        <v>3500.4000000000005</v>
      </c>
      <c r="X167" s="518">
        <f>W167/T167</f>
      </c>
      <c r="Y167" s="516">
        <f>T167/R167</f>
      </c>
      <c r="Z167" s="518">
        <f>W167/F167</f>
      </c>
      <c r="AA167" s="518">
        <f>W167/(F167+500)</f>
      </c>
      <c r="AB167" s="511">
        <v>1</v>
      </c>
      <c r="AC167" s="511">
        <f>22.7*12</f>
      </c>
      <c r="AD167" s="516">
        <f>AB167/T167</f>
      </c>
      <c r="AE167" s="518">
        <f>(W167-AC167)/(F167+500)</f>
      </c>
      <c r="AF167" s="519" t="s">
        <v>478</v>
      </c>
    </row>
    <row customHeight="true" ht="22.46095260398934" r="168">
      <c r="A168" s="510"/>
      <c r="B168" s="460"/>
      <c r="C168" s="486"/>
      <c r="D168" s="462" t="s">
        <v>479</v>
      </c>
      <c r="E168" s="511">
        <v>1756.17</v>
      </c>
      <c r="F168" s="520"/>
      <c r="G168" s="511">
        <v>19269</v>
      </c>
      <c r="H168" s="521">
        <v>456</v>
      </c>
      <c r="I168" s="513">
        <f t="shared" si="462"/>
      </c>
      <c r="J168" s="514">
        <f t="shared" si="520"/>
      </c>
      <c r="K168" s="511">
        <v>31</v>
      </c>
      <c r="L168" s="514">
        <f t="shared" si="578"/>
      </c>
      <c r="M168" s="511">
        <v>4</v>
      </c>
      <c r="N168" s="515">
        <f t="shared" si="610"/>
      </c>
      <c r="O168" s="511">
        <v>9</v>
      </c>
      <c r="P168" s="515">
        <f t="shared" si="639"/>
      </c>
      <c r="Q168" s="516"/>
      <c r="R168" s="511"/>
      <c r="S168" s="516"/>
      <c r="T168" s="511"/>
      <c r="U168" s="517"/>
      <c r="V168" s="518"/>
      <c r="W168" s="511"/>
      <c r="X168" s="518"/>
      <c r="Y168" s="516"/>
      <c r="Z168" s="518"/>
      <c r="AA168" s="518"/>
      <c r="AB168" s="511"/>
      <c r="AC168" s="511"/>
      <c r="AD168" s="516"/>
      <c r="AE168" s="518"/>
      <c r="AF168" s="519" t="s">
        <v>498</v>
      </c>
    </row>
    <row customHeight="true" ht="22.46095260398934" r="169">
      <c r="A169" s="510"/>
      <c r="B169" s="488" t="s">
        <v>484</v>
      </c>
      <c r="C169" s="488"/>
      <c r="D169" s="488"/>
      <c r="E169" s="522">
        <f>SUM(E159:E168)</f>
      </c>
      <c r="F169" s="522">
        <f>SUM(F159:F168)</f>
      </c>
      <c r="G169" s="522">
        <f>SUM(G159:G168)</f>
      </c>
      <c r="H169" s="522">
        <f>SUM(H159:H168)</f>
      </c>
      <c r="I169" s="523">
        <f t="shared" si="462"/>
      </c>
      <c r="J169" s="524">
        <f t="shared" si="520"/>
      </c>
      <c r="K169" s="522">
        <f>SUM(K159:K168)</f>
      </c>
      <c r="L169" s="524">
        <f t="shared" si="578"/>
      </c>
      <c r="M169" s="522">
        <f>SUM(M159:M168)</f>
      </c>
      <c r="N169" s="525">
        <f t="shared" si="610"/>
      </c>
      <c r="O169" s="522">
        <f>SUM(O159:O168)</f>
      </c>
      <c r="P169" s="525">
        <f t="shared" si="639"/>
      </c>
      <c r="Q169" s="526">
        <f>M169/O169</f>
      </c>
      <c r="R169" s="522">
        <f>SUM(R159:R168)</f>
      </c>
      <c r="S169" s="526">
        <f>(O169+O169)/(K169+K169)</f>
      </c>
      <c r="T169" s="522">
        <f>SUM(T159:T168)</f>
      </c>
      <c r="U169" s="527">
        <f t="shared" ref="U169:U170" si="677">F169/T169</f>
      </c>
      <c r="V169" s="528">
        <f t="shared" ref="V169:V170" si="791">(F169+4*500)/T169</f>
      </c>
      <c r="W169" s="522">
        <f>SUM(W159:W168)</f>
      </c>
      <c r="X169" s="529">
        <f t="shared" ref="X169:X170" si="15">W169/T169</f>
      </c>
      <c r="Y169" s="526">
        <f t="shared" ref="Y169:Y170" si="129">T169/R169</f>
      </c>
      <c r="Z169" s="528">
        <f t="shared" ref="Z169:Z170" si="243">W169/F169</f>
      </c>
      <c r="AA169" s="528">
        <f>W169/(F169+COUNT(W159:W168)*500)</f>
      </c>
      <c r="AB169" s="522">
        <f>SUM(AB159:AB168)</f>
      </c>
      <c r="AC169" s="522">
        <f>SUM(AC159:AC168)</f>
      </c>
      <c r="AD169" s="526">
        <f t="shared" ref="AD169:AD170" si="357">AB169/T169</f>
      </c>
      <c r="AE169" s="530">
        <f>(W169-AC169)/(F169+COUNT(W159:W168)*500)</f>
      </c>
      <c r="AF169" s="518"/>
    </row>
    <row customHeight="true" ht="22.46095260398934" r="170">
      <c r="A170" s="510"/>
      <c r="B170" s="460" t="s">
        <v>487</v>
      </c>
      <c r="C170" s="486" t="s">
        <v>492</v>
      </c>
      <c r="D170" s="462" t="s">
        <v>477</v>
      </c>
      <c r="E170" s="511">
        <v>136.53</v>
      </c>
      <c r="F170" s="512">
        <f>E170+E171</f>
      </c>
      <c r="G170" s="511">
        <v>1333</v>
      </c>
      <c r="H170" s="511">
        <v>25</v>
      </c>
      <c r="I170" s="513">
        <f t="shared" si="462"/>
      </c>
      <c r="J170" s="514">
        <f t="shared" si="520"/>
      </c>
      <c r="K170" s="511">
        <v>0</v>
      </c>
      <c r="L170" s="514">
        <f t="shared" si="578"/>
      </c>
      <c r="M170" s="511">
        <v>0</v>
      </c>
      <c r="N170" s="515">
        <f t="shared" si="610"/>
      </c>
      <c r="O170" s="511">
        <v>0</v>
      </c>
      <c r="P170" s="515">
        <f t="shared" si="639"/>
      </c>
      <c r="Q170" s="516">
        <f>(M170+M171)/(O170+O171)</f>
      </c>
      <c r="R170" s="511">
        <v>22</v>
      </c>
      <c r="S170" s="516">
        <f>(O170+O171)/(K170+K171)</f>
      </c>
      <c r="T170" s="511">
        <v>6</v>
      </c>
      <c r="U170" s="517">
        <f t="shared" si="677"/>
      </c>
      <c r="V170" s="518">
        <f t="shared" si="791"/>
      </c>
      <c r="W170" s="511">
        <v>8510</v>
      </c>
      <c r="X170" s="518">
        <f t="shared" si="15"/>
      </c>
      <c r="Y170" s="516">
        <f t="shared" si="129"/>
      </c>
      <c r="Z170" s="518">
        <f t="shared" si="243"/>
      </c>
      <c r="AA170" s="518">
        <f>W170/(F170+500)</f>
      </c>
      <c r="AB170" s="511">
        <v>2</v>
      </c>
      <c r="AC170" s="511">
        <v>3432</v>
      </c>
      <c r="AD170" s="516">
        <f t="shared" si="357"/>
      </c>
      <c r="AE170" s="518">
        <f>(W170-AC170)/(F170+500)</f>
      </c>
      <c r="AF170" s="519" t="s">
        <v>478</v>
      </c>
    </row>
    <row customHeight="true" ht="22.46095260398934" r="171">
      <c r="A171" s="510"/>
      <c r="B171" s="460"/>
      <c r="C171" s="486"/>
      <c r="D171" s="462" t="s">
        <v>479</v>
      </c>
      <c r="E171" s="511">
        <v>2121.43</v>
      </c>
      <c r="F171" s="512"/>
      <c r="G171" s="511">
        <v>26536</v>
      </c>
      <c r="H171" s="511">
        <v>893</v>
      </c>
      <c r="I171" s="513">
        <f t="shared" si="462"/>
      </c>
      <c r="J171" s="514">
        <f t="shared" si="520"/>
      </c>
      <c r="K171" s="511">
        <v>52</v>
      </c>
      <c r="L171" s="514">
        <f t="shared" si="578"/>
      </c>
      <c r="M171" s="511">
        <v>4</v>
      </c>
      <c r="N171" s="515">
        <f t="shared" si="610"/>
      </c>
      <c r="O171" s="511">
        <v>8</v>
      </c>
      <c r="P171" s="515">
        <f t="shared" si="639"/>
      </c>
      <c r="Q171" s="516"/>
      <c r="R171" s="511"/>
      <c r="S171" s="516"/>
      <c r="T171" s="511"/>
      <c r="U171" s="517"/>
      <c r="V171" s="518"/>
      <c r="W171" s="511"/>
      <c r="X171" s="518"/>
      <c r="Y171" s="516"/>
      <c r="Z171" s="518"/>
      <c r="AA171" s="518"/>
      <c r="AB171" s="511"/>
      <c r="AC171" s="511"/>
      <c r="AD171" s="516"/>
      <c r="AE171" s="518"/>
      <c r="AF171" s="519" t="s">
        <v>498</v>
      </c>
    </row>
    <row customHeight="true" ht="22.46095260398934" r="172">
      <c r="A172" s="510"/>
      <c r="B172" s="460" t="s">
        <v>488</v>
      </c>
      <c r="C172" s="486" t="s">
        <v>492</v>
      </c>
      <c r="D172" s="462" t="s">
        <v>477</v>
      </c>
      <c r="E172" s="511">
        <v>103.44</v>
      </c>
      <c r="F172" s="512">
        <f>E172+E173</f>
      </c>
      <c r="G172" s="511">
        <v>1127</v>
      </c>
      <c r="H172" s="511">
        <v>27</v>
      </c>
      <c r="I172" s="513">
        <f t="shared" si="462"/>
      </c>
      <c r="J172" s="514">
        <f t="shared" si="520"/>
      </c>
      <c r="K172" s="511">
        <v>0</v>
      </c>
      <c r="L172" s="514">
        <f t="shared" si="578"/>
      </c>
      <c r="M172" s="511">
        <v>0</v>
      </c>
      <c r="N172" s="515">
        <f t="shared" si="610"/>
      </c>
      <c r="O172" s="511">
        <v>0</v>
      </c>
      <c r="P172" s="515">
        <f t="shared" si="639"/>
      </c>
      <c r="Q172" s="516">
        <f>(M172+M173)/(O172+O173)</f>
      </c>
      <c r="R172" s="511">
        <v>6</v>
      </c>
      <c r="S172" s="516">
        <f>(O172+O173)/(K172+K173)</f>
      </c>
      <c r="T172" s="511">
        <v>1</v>
      </c>
      <c r="U172" s="517">
        <f>F172/T172</f>
      </c>
      <c r="V172" s="518">
        <f>(F172+4*500)/T172</f>
      </c>
      <c r="W172" s="511">
        <v>1344</v>
      </c>
      <c r="X172" s="518">
        <f>W172/T172</f>
      </c>
      <c r="Y172" s="516">
        <f>T172/R172</f>
      </c>
      <c r="Z172" s="518">
        <f>W172/F172</f>
      </c>
      <c r="AA172" s="518">
        <f>W172/(F172+500)</f>
      </c>
      <c r="AB172" s="511">
        <v>0</v>
      </c>
      <c r="AC172" s="511">
        <v>0</v>
      </c>
      <c r="AD172" s="516">
        <f>AB172/T172</f>
      </c>
      <c r="AE172" s="518">
        <f>(W172-AC172)/(F172+500)</f>
      </c>
      <c r="AF172" s="519" t="s">
        <v>478</v>
      </c>
    </row>
    <row customHeight="true" ht="22.46095260398934" r="173">
      <c r="A173" s="510"/>
      <c r="B173" s="460"/>
      <c r="C173" s="486"/>
      <c r="D173" s="462" t="s">
        <v>479</v>
      </c>
      <c r="E173" s="511">
        <v>1696.75</v>
      </c>
      <c r="F173" s="512"/>
      <c r="G173" s="511">
        <v>19073</v>
      </c>
      <c r="H173" s="511">
        <v>740</v>
      </c>
      <c r="I173" s="513">
        <f t="shared" si="462"/>
      </c>
      <c r="J173" s="514">
        <f t="shared" si="520"/>
      </c>
      <c r="K173" s="511">
        <v>47</v>
      </c>
      <c r="L173" s="514">
        <f t="shared" si="578"/>
      </c>
      <c r="M173" s="511">
        <v>1</v>
      </c>
      <c r="N173" s="515">
        <f t="shared" si="610"/>
      </c>
      <c r="O173" s="511">
        <v>2</v>
      </c>
      <c r="P173" s="515">
        <f t="shared" si="639"/>
      </c>
      <c r="Q173" s="516"/>
      <c r="R173" s="511"/>
      <c r="S173" s="516"/>
      <c r="T173" s="511"/>
      <c r="U173" s="517"/>
      <c r="V173" s="518"/>
      <c r="W173" s="511"/>
      <c r="X173" s="518"/>
      <c r="Y173" s="516"/>
      <c r="Z173" s="518"/>
      <c r="AA173" s="518"/>
      <c r="AB173" s="511"/>
      <c r="AC173" s="511"/>
      <c r="AD173" s="516"/>
      <c r="AE173" s="518"/>
      <c r="AF173" s="519" t="s">
        <v>498</v>
      </c>
    </row>
    <row customHeight="true" ht="22.46095260398934" r="174">
      <c r="A174" s="510"/>
      <c r="B174" s="460" t="s">
        <v>489</v>
      </c>
      <c r="C174" s="486" t="s">
        <v>492</v>
      </c>
      <c r="D174" s="462" t="s">
        <v>477</v>
      </c>
      <c r="E174" s="511">
        <v>125.86</v>
      </c>
      <c r="F174" s="512">
        <f>E174+E175</f>
      </c>
      <c r="G174" s="511">
        <v>1042</v>
      </c>
      <c r="H174" s="511">
        <v>17</v>
      </c>
      <c r="I174" s="513">
        <f t="shared" si="462"/>
      </c>
      <c r="J174" s="514">
        <f t="shared" si="520"/>
      </c>
      <c r="K174" s="511">
        <v>2</v>
      </c>
      <c r="L174" s="514">
        <f t="shared" si="578"/>
      </c>
      <c r="M174" s="511">
        <v>1</v>
      </c>
      <c r="N174" s="515">
        <f t="shared" si="610"/>
      </c>
      <c r="O174" s="511">
        <v>1</v>
      </c>
      <c r="P174" s="515">
        <f t="shared" si="639"/>
      </c>
      <c r="Q174" s="516">
        <f>(M174+M175)/(O174+O175)</f>
      </c>
      <c r="R174" s="511">
        <v>9</v>
      </c>
      <c r="S174" s="516">
        <f>(O174+O175)/(K174+K175)</f>
      </c>
      <c r="T174" s="511">
        <v>4</v>
      </c>
      <c r="U174" s="517">
        <f>F174/T174</f>
      </c>
      <c r="V174" s="518">
        <f>(F174+4*500)/T174</f>
      </c>
      <c r="W174" s="511">
        <v>4906.799999999999</v>
      </c>
      <c r="X174" s="518">
        <f>W174/T174</f>
      </c>
      <c r="Y174" s="516">
        <f>T174/R174</f>
      </c>
      <c r="Z174" s="518">
        <f>W174/F174</f>
      </c>
      <c r="AA174" s="518">
        <f>W174/(F174+500)</f>
      </c>
      <c r="AB174" s="511">
        <v>1</v>
      </c>
      <c r="AC174" s="511">
        <v>178.80000000000018</v>
      </c>
      <c r="AD174" s="516">
        <f>AB174/T174</f>
      </c>
      <c r="AE174" s="518">
        <f>(W174-AC174)/(F174+500)</f>
      </c>
      <c r="AF174" s="519" t="s">
        <v>478</v>
      </c>
    </row>
    <row customHeight="true" ht="22.46095260398934" r="175">
      <c r="A175" s="510"/>
      <c r="B175" s="460"/>
      <c r="C175" s="486"/>
      <c r="D175" s="462" t="s">
        <v>479</v>
      </c>
      <c r="E175" s="511">
        <v>2158.35</v>
      </c>
      <c r="F175" s="512"/>
      <c r="G175" s="511">
        <v>23004</v>
      </c>
      <c r="H175" s="511">
        <v>760</v>
      </c>
      <c r="I175" s="513">
        <f t="shared" si="462"/>
      </c>
      <c r="J175" s="514">
        <f t="shared" si="520"/>
      </c>
      <c r="K175" s="511">
        <v>48</v>
      </c>
      <c r="L175" s="514">
        <f t="shared" si="578"/>
      </c>
      <c r="M175" s="511">
        <v>2</v>
      </c>
      <c r="N175" s="515">
        <f t="shared" si="610"/>
      </c>
      <c r="O175" s="511">
        <v>4</v>
      </c>
      <c r="P175" s="515">
        <f t="shared" si="639"/>
      </c>
      <c r="Q175" s="516"/>
      <c r="R175" s="511"/>
      <c r="S175" s="516"/>
      <c r="T175" s="511"/>
      <c r="U175" s="517"/>
      <c r="V175" s="518"/>
      <c r="W175" s="511"/>
      <c r="X175" s="518"/>
      <c r="Y175" s="516"/>
      <c r="Z175" s="518"/>
      <c r="AA175" s="518"/>
      <c r="AB175" s="511"/>
      <c r="AC175" s="511"/>
      <c r="AD175" s="516"/>
      <c r="AE175" s="518"/>
      <c r="AF175" s="519" t="s">
        <v>498</v>
      </c>
    </row>
    <row customHeight="true" ht="22.46095260398934" r="176">
      <c r="A176" s="510"/>
      <c r="B176" s="460" t="s">
        <v>495</v>
      </c>
      <c r="C176" s="486" t="s">
        <v>492</v>
      </c>
      <c r="D176" s="462" t="s">
        <v>477</v>
      </c>
      <c r="E176" s="511">
        <v>136.3</v>
      </c>
      <c r="F176" s="512">
        <f>E176+E177</f>
      </c>
      <c r="G176" s="511">
        <v>1228</v>
      </c>
      <c r="H176" s="511">
        <v>18</v>
      </c>
      <c r="I176" s="513">
        <f t="shared" si="462"/>
      </c>
      <c r="J176" s="514">
        <f t="shared" si="520"/>
      </c>
      <c r="K176" s="511">
        <v>1</v>
      </c>
      <c r="L176" s="514">
        <f t="shared" si="578"/>
      </c>
      <c r="M176" s="511">
        <v>0</v>
      </c>
      <c r="N176" s="515">
        <f t="shared" si="610"/>
      </c>
      <c r="O176" s="511">
        <v>0</v>
      </c>
      <c r="P176" s="515">
        <f t="shared" si="639"/>
      </c>
      <c r="Q176" s="516">
        <f>(M176+M177)/(O176+O177)</f>
      </c>
      <c r="R176" s="511">
        <v>8</v>
      </c>
      <c r="S176" s="516">
        <f>(O176+O177)/(K176+K177)</f>
      </c>
      <c r="T176" s="511">
        <v>3</v>
      </c>
      <c r="U176" s="517">
        <f>F176/T176</f>
      </c>
      <c r="V176" s="518">
        <f>(F176+4*500)/T176</f>
      </c>
      <c r="W176" s="511">
        <v>4095</v>
      </c>
      <c r="X176" s="518">
        <f>W176/T176</f>
      </c>
      <c r="Y176" s="516">
        <f>T176/R176</f>
      </c>
      <c r="Z176" s="518">
        <f>W176/F176</f>
      </c>
      <c r="AA176" s="518">
        <f>W176/(F176+500)</f>
      </c>
      <c r="AB176" s="511">
        <v>0</v>
      </c>
      <c r="AC176" s="511">
        <v>0</v>
      </c>
      <c r="AD176" s="516">
        <f>AB176/T176</f>
      </c>
      <c r="AE176" s="518">
        <f>(W176-AC176)/(F176+500)</f>
      </c>
      <c r="AF176" s="519" t="s">
        <v>478</v>
      </c>
    </row>
    <row customHeight="true" ht="22.46095260398934" r="177">
      <c r="A177" s="510"/>
      <c r="B177" s="460"/>
      <c r="C177" s="486"/>
      <c r="D177" s="462" t="s">
        <v>479</v>
      </c>
      <c r="E177" s="511">
        <v>2073.12</v>
      </c>
      <c r="F177" s="512"/>
      <c r="G177" s="511">
        <v>21693</v>
      </c>
      <c r="H177" s="521">
        <v>726</v>
      </c>
      <c r="I177" s="513">
        <f t="shared" si="462"/>
      </c>
      <c r="J177" s="514">
        <f t="shared" si="520"/>
      </c>
      <c r="K177" s="511">
        <v>40</v>
      </c>
      <c r="L177" s="514">
        <f t="shared" si="578"/>
      </c>
      <c r="M177" s="511">
        <v>3</v>
      </c>
      <c r="N177" s="515">
        <f t="shared" si="610"/>
      </c>
      <c r="O177" s="511">
        <v>4</v>
      </c>
      <c r="P177" s="515">
        <f t="shared" si="639"/>
      </c>
      <c r="Q177" s="516"/>
      <c r="R177" s="511"/>
      <c r="S177" s="516"/>
      <c r="T177" s="511"/>
      <c r="U177" s="517"/>
      <c r="V177" s="518"/>
      <c r="W177" s="511"/>
      <c r="X177" s="518"/>
      <c r="Y177" s="516"/>
      <c r="Z177" s="518"/>
      <c r="AA177" s="518"/>
      <c r="AB177" s="511"/>
      <c r="AC177" s="511"/>
      <c r="AD177" s="516"/>
      <c r="AE177" s="518"/>
      <c r="AF177" s="519" t="s">
        <v>498</v>
      </c>
    </row>
    <row customHeight="true" ht="22.46095260398934" r="178">
      <c r="A178" s="510"/>
      <c r="B178" s="488" t="s">
        <v>484</v>
      </c>
      <c r="C178" s="488"/>
      <c r="D178" s="488"/>
      <c r="E178" s="522">
        <f>SUM(E170:E177)</f>
      </c>
      <c r="F178" s="522">
        <f>SUM(F170:F177)</f>
      </c>
      <c r="G178" s="522">
        <f>SUM(G170:G177)</f>
      </c>
      <c r="H178" s="522">
        <f>SUM(H170:H177)</f>
      </c>
      <c r="I178" s="523">
        <f t="shared" si="462"/>
      </c>
      <c r="J178" s="524">
        <f t="shared" si="520"/>
      </c>
      <c r="K178" s="522">
        <f>SUM(K170:K177)</f>
      </c>
      <c r="L178" s="524">
        <f t="shared" si="578"/>
      </c>
      <c r="M178" s="522">
        <f>SUM(M170:M177)</f>
      </c>
      <c r="N178" s="525">
        <f t="shared" si="610"/>
      </c>
      <c r="O178" s="522">
        <f>SUM(O170:O177)</f>
      </c>
      <c r="P178" s="525">
        <f t="shared" si="639"/>
      </c>
      <c r="Q178" s="526">
        <f>M178/O178</f>
      </c>
      <c r="R178" s="522">
        <f>SUM(R170:R177)</f>
      </c>
      <c r="S178" s="526">
        <f>(O178+O178)/(K178+K178)</f>
      </c>
      <c r="T178" s="522">
        <f>SUM(T170:T177)</f>
      </c>
      <c r="U178" s="527">
        <f t="shared" ref="U178:U179" si="678">F178/T178</f>
      </c>
      <c r="V178" s="528">
        <f t="shared" ref="V178:V179" si="792">(F178+4*500)/T178</f>
      </c>
      <c r="W178" s="522">
        <f>SUM(W170:W177)</f>
      </c>
      <c r="X178" s="529">
        <f t="shared" ref="X178:X179" si="16">W178/T178</f>
      </c>
      <c r="Y178" s="526">
        <f t="shared" ref="Y178:Y179" si="130">T178/R178</f>
      </c>
      <c r="Z178" s="528">
        <f t="shared" ref="Z178:Z179" si="244">W178/F178</f>
      </c>
      <c r="AA178" s="528">
        <f>W178/(F178+COUNT(W170:W177)*500)</f>
      </c>
      <c r="AB178" s="522">
        <f>SUM(AB170:AB177)</f>
      </c>
      <c r="AC178" s="522">
        <f>SUM(AC170:AC177)</f>
      </c>
      <c r="AD178" s="526">
        <f t="shared" ref="AD178:AD179" si="358">AB178/T178</f>
      </c>
      <c r="AE178" s="530">
        <f>(W178-AC178)/(F178+COUNT(W170:W177)*500)</f>
      </c>
      <c r="AF178" s="518"/>
    </row>
    <row customHeight="true" ht="22.46095260398934" r="179">
      <c r="A179" s="510"/>
      <c r="B179" s="460" t="s">
        <v>496</v>
      </c>
      <c r="C179" s="486" t="s">
        <v>505</v>
      </c>
      <c r="D179" s="462" t="s">
        <v>477</v>
      </c>
      <c r="E179" s="511">
        <v>107.23</v>
      </c>
      <c r="F179" s="512">
        <f>E179+E180</f>
      </c>
      <c r="G179" s="511">
        <v>1174</v>
      </c>
      <c r="H179" s="511">
        <v>18</v>
      </c>
      <c r="I179" s="513">
        <f t="shared" si="462"/>
      </c>
      <c r="J179" s="514">
        <f t="shared" si="520"/>
      </c>
      <c r="K179" s="511">
        <v>0</v>
      </c>
      <c r="L179" s="514">
        <f t="shared" si="578"/>
      </c>
      <c r="M179" s="511">
        <v>0</v>
      </c>
      <c r="N179" s="515">
        <f t="shared" si="610"/>
      </c>
      <c r="O179" s="511">
        <v>0</v>
      </c>
      <c r="P179" s="515">
        <f t="shared" si="639"/>
      </c>
      <c r="Q179" s="516">
        <f>(M179+M180)/(O179+O180)</f>
      </c>
      <c r="R179" s="511">
        <v>11</v>
      </c>
      <c r="S179" s="516">
        <f>(O179+O180)/(K179+K180)</f>
      </c>
      <c r="T179" s="511">
        <v>1</v>
      </c>
      <c r="U179" s="517">
        <f t="shared" si="678"/>
      </c>
      <c r="V179" s="518">
        <f t="shared" si="792"/>
      </c>
      <c r="W179" s="511">
        <v>465.59999999999854</v>
      </c>
      <c r="X179" s="518">
        <f t="shared" si="16"/>
      </c>
      <c r="Y179" s="516">
        <f t="shared" si="130"/>
      </c>
      <c r="Z179" s="518">
        <f t="shared" si="244"/>
      </c>
      <c r="AA179" s="518">
        <f>W179/(F179+500)</f>
      </c>
      <c r="AB179" s="511">
        <v>1</v>
      </c>
      <c r="AC179" s="511">
        <v>465.6</v>
      </c>
      <c r="AD179" s="516">
        <f t="shared" si="358"/>
      </c>
      <c r="AE179" s="518">
        <f>(W179-AC179)/(F179+500)</f>
      </c>
      <c r="AF179" s="519" t="s">
        <v>478</v>
      </c>
    </row>
    <row customHeight="true" ht="22.46095260398934" r="180">
      <c r="A180" s="510"/>
      <c r="B180" s="460"/>
      <c r="C180" s="486"/>
      <c r="D180" s="462" t="s">
        <v>479</v>
      </c>
      <c r="E180" s="511">
        <v>2757.94</v>
      </c>
      <c r="F180" s="512"/>
      <c r="G180" s="511">
        <v>26826</v>
      </c>
      <c r="H180" s="511">
        <v>911</v>
      </c>
      <c r="I180" s="513">
        <f t="shared" si="462"/>
      </c>
      <c r="J180" s="514">
        <f t="shared" si="520"/>
      </c>
      <c r="K180" s="511">
        <v>66</v>
      </c>
      <c r="L180" s="514">
        <f t="shared" si="578"/>
      </c>
      <c r="M180" s="511">
        <v>1</v>
      </c>
      <c r="N180" s="515">
        <f t="shared" si="610"/>
      </c>
      <c r="O180" s="511">
        <v>6</v>
      </c>
      <c r="P180" s="515">
        <f t="shared" si="639"/>
      </c>
      <c r="Q180" s="516"/>
      <c r="R180" s="511"/>
      <c r="S180" s="516"/>
      <c r="T180" s="511"/>
      <c r="U180" s="517"/>
      <c r="V180" s="518"/>
      <c r="W180" s="511"/>
      <c r="X180" s="518"/>
      <c r="Y180" s="516"/>
      <c r="Z180" s="518"/>
      <c r="AA180" s="518"/>
      <c r="AB180" s="511"/>
      <c r="AC180" s="511"/>
      <c r="AD180" s="516"/>
      <c r="AE180" s="518"/>
      <c r="AF180" s="519" t="s">
        <v>512</v>
      </c>
    </row>
    <row customHeight="true" ht="22.46095260398934" r="181">
      <c r="A181" s="510"/>
      <c r="B181" s="531" t="s">
        <v>501</v>
      </c>
      <c r="C181" s="486" t="s">
        <v>505</v>
      </c>
      <c r="D181" s="462" t="s">
        <v>477</v>
      </c>
      <c r="E181" s="511">
        <v>118.17</v>
      </c>
      <c r="F181" s="512">
        <f>E181+E182</f>
      </c>
      <c r="G181" s="511">
        <v>995</v>
      </c>
      <c r="H181" s="511">
        <v>18</v>
      </c>
      <c r="I181" s="513">
        <f t="shared" si="462"/>
      </c>
      <c r="J181" s="514">
        <f t="shared" si="520"/>
      </c>
      <c r="K181" s="511">
        <v>3</v>
      </c>
      <c r="L181" s="514">
        <f t="shared" si="578"/>
      </c>
      <c r="M181" s="511">
        <v>0</v>
      </c>
      <c r="N181" s="515">
        <f t="shared" si="610"/>
      </c>
      <c r="O181" s="511">
        <v>0</v>
      </c>
      <c r="P181" s="515">
        <f t="shared" si="639"/>
      </c>
      <c r="Q181" s="516">
        <f>(M181+M182)/(O181+O182)</f>
      </c>
      <c r="R181" s="511">
        <v>4</v>
      </c>
      <c r="S181" s="516">
        <f>(O181+O182)/(K181+K182)</f>
      </c>
      <c r="T181" s="511">
        <v>2</v>
      </c>
      <c r="U181" s="517">
        <f>F181/T181</f>
      </c>
      <c r="V181" s="518">
        <f>(F181+4*500)/T181</f>
      </c>
      <c r="W181" s="511">
        <v>3432</v>
      </c>
      <c r="X181" s="518">
        <f>W181/T181</f>
      </c>
      <c r="Y181" s="516">
        <f>T181/R181</f>
      </c>
      <c r="Z181" s="518">
        <f>W181/F181</f>
      </c>
      <c r="AA181" s="518">
        <f>W181/(F181+500)</f>
      </c>
      <c r="AB181" s="511">
        <v>0</v>
      </c>
      <c r="AC181" s="511">
        <v>0</v>
      </c>
      <c r="AD181" s="516">
        <f>AB181/T181</f>
      </c>
      <c r="AE181" s="518">
        <f>(W181-AC181)/(F181+500)</f>
      </c>
      <c r="AF181" s="519" t="s">
        <v>478</v>
      </c>
    </row>
    <row customHeight="true" ht="22.46095260398934" r="182">
      <c r="A182" s="510"/>
      <c r="B182" s="531"/>
      <c r="C182" s="486"/>
      <c r="D182" s="462" t="s">
        <v>479</v>
      </c>
      <c r="E182" s="511">
        <v>2508.58</v>
      </c>
      <c r="F182" s="512"/>
      <c r="G182" s="511">
        <v>18981</v>
      </c>
      <c r="H182" s="511">
        <v>668</v>
      </c>
      <c r="I182" s="513">
        <f t="shared" si="462"/>
      </c>
      <c r="J182" s="514">
        <f t="shared" si="520"/>
      </c>
      <c r="K182" s="511">
        <v>42</v>
      </c>
      <c r="L182" s="514">
        <f t="shared" si="578"/>
      </c>
      <c r="M182" s="511">
        <v>1</v>
      </c>
      <c r="N182" s="515">
        <f t="shared" si="610"/>
      </c>
      <c r="O182" s="511">
        <v>2</v>
      </c>
      <c r="P182" s="515">
        <f t="shared" si="639"/>
      </c>
      <c r="Q182" s="516"/>
      <c r="R182" s="511"/>
      <c r="S182" s="516"/>
      <c r="T182" s="511"/>
      <c r="U182" s="517"/>
      <c r="V182" s="518"/>
      <c r="W182" s="511"/>
      <c r="X182" s="518"/>
      <c r="Y182" s="516"/>
      <c r="Z182" s="518"/>
      <c r="AA182" s="518"/>
      <c r="AB182" s="511"/>
      <c r="AC182" s="511"/>
      <c r="AD182" s="516"/>
      <c r="AE182" s="518"/>
      <c r="AF182" s="519" t="s">
        <v>512</v>
      </c>
    </row>
    <row customHeight="true" ht="22.46095260398934" r="183">
      <c r="A183" s="510"/>
      <c r="B183" s="531" t="s">
        <v>502</v>
      </c>
      <c r="C183" s="486" t="s">
        <v>505</v>
      </c>
      <c r="D183" s="462" t="s">
        <v>477</v>
      </c>
      <c r="E183" s="511">
        <v>71.56</v>
      </c>
      <c r="F183" s="512">
        <f>E183+E184</f>
      </c>
      <c r="G183" s="511">
        <v>819</v>
      </c>
      <c r="H183" s="511">
        <v>17</v>
      </c>
      <c r="I183" s="513">
        <f t="shared" si="462"/>
      </c>
      <c r="J183" s="514">
        <f t="shared" si="520"/>
      </c>
      <c r="K183" s="511">
        <v>1</v>
      </c>
      <c r="L183" s="514">
        <f t="shared" si="578"/>
      </c>
      <c r="M183" s="511">
        <v>0</v>
      </c>
      <c r="N183" s="515">
        <f t="shared" si="610"/>
      </c>
      <c r="O183" s="511">
        <v>0</v>
      </c>
      <c r="P183" s="515">
        <f t="shared" si="639"/>
      </c>
      <c r="Q183" s="516">
        <f>(M183+M184)/(O183+O184)</f>
      </c>
      <c r="R183" s="511">
        <v>5</v>
      </c>
      <c r="S183" s="516">
        <f>(O183+O184)/(K183+K184)</f>
      </c>
      <c r="T183" s="511">
        <v>0</v>
      </c>
      <c r="U183" s="517">
        <f>F183/T183</f>
      </c>
      <c r="V183" s="518">
        <f>(F183+4*500)/T183</f>
      </c>
      <c r="W183" s="511">
        <v>0</v>
      </c>
      <c r="X183" s="518">
        <f>W183/T183</f>
      </c>
      <c r="Y183" s="516">
        <f>T183/R183</f>
      </c>
      <c r="Z183" s="518">
        <f>W183/F183</f>
      </c>
      <c r="AA183" s="518">
        <f>W183/(F183+500)</f>
      </c>
      <c r="AB183" s="511">
        <v>0</v>
      </c>
      <c r="AC183" s="511">
        <v>0</v>
      </c>
      <c r="AD183" s="516">
        <f>AB183/T183</f>
      </c>
      <c r="AE183" s="518">
        <f>(W183-AC183)/(F183+500)</f>
      </c>
      <c r="AF183" s="519" t="s">
        <v>478</v>
      </c>
    </row>
    <row customHeight="true" ht="22.46095260398934" r="184">
      <c r="A184" s="510"/>
      <c r="B184" s="531"/>
      <c r="C184" s="486"/>
      <c r="D184" s="462" t="s">
        <v>479</v>
      </c>
      <c r="E184" s="511">
        <v>2035.16</v>
      </c>
      <c r="F184" s="512"/>
      <c r="G184" s="511">
        <v>18222</v>
      </c>
      <c r="H184" s="511">
        <v>625</v>
      </c>
      <c r="I184" s="513">
        <f t="shared" si="462"/>
      </c>
      <c r="J184" s="514">
        <f t="shared" si="520"/>
      </c>
      <c r="K184" s="511">
        <v>35</v>
      </c>
      <c r="L184" s="514">
        <f t="shared" si="578"/>
      </c>
      <c r="M184" s="511">
        <v>0</v>
      </c>
      <c r="N184" s="515">
        <f t="shared" si="610"/>
      </c>
      <c r="O184" s="511">
        <v>4</v>
      </c>
      <c r="P184" s="515">
        <f t="shared" si="639"/>
      </c>
      <c r="Q184" s="516"/>
      <c r="R184" s="511"/>
      <c r="S184" s="516"/>
      <c r="T184" s="511"/>
      <c r="U184" s="517"/>
      <c r="V184" s="518"/>
      <c r="W184" s="511"/>
      <c r="X184" s="518"/>
      <c r="Y184" s="516"/>
      <c r="Z184" s="518"/>
      <c r="AA184" s="518"/>
      <c r="AB184" s="511"/>
      <c r="AC184" s="511"/>
      <c r="AD184" s="516"/>
      <c r="AE184" s="518"/>
      <c r="AF184" s="519" t="s">
        <v>512</v>
      </c>
    </row>
    <row customHeight="true" ht="22.46095260398934" r="185">
      <c r="A185" s="510"/>
      <c r="B185" s="531" t="s">
        <v>503</v>
      </c>
      <c r="C185" s="486" t="s">
        <v>505</v>
      </c>
      <c r="D185" s="462" t="s">
        <v>477</v>
      </c>
      <c r="E185" s="511">
        <v>110.75</v>
      </c>
      <c r="F185" s="512">
        <f>E185+E186</f>
      </c>
      <c r="G185" s="511">
        <v>995</v>
      </c>
      <c r="H185" s="511">
        <v>18</v>
      </c>
      <c r="I185" s="513">
        <f t="shared" si="462"/>
      </c>
      <c r="J185" s="514">
        <f t="shared" si="520"/>
      </c>
      <c r="K185" s="511">
        <v>2</v>
      </c>
      <c r="L185" s="514">
        <f t="shared" si="578"/>
      </c>
      <c r="M185" s="511">
        <v>1</v>
      </c>
      <c r="N185" s="515">
        <f t="shared" si="610"/>
      </c>
      <c r="O185" s="511">
        <v>1</v>
      </c>
      <c r="P185" s="515">
        <f t="shared" si="639"/>
      </c>
      <c r="Q185" s="516">
        <f>(M185+M186)/(O185+O186)</f>
      </c>
      <c r="R185" s="511">
        <v>11</v>
      </c>
      <c r="S185" s="516">
        <f>(O185+O186)/(K185+K186)</f>
      </c>
      <c r="T185" s="511">
        <v>5</v>
      </c>
      <c r="U185" s="517">
        <f>F185/T185</f>
      </c>
      <c r="V185" s="518">
        <f>(F185+4*500)/T185</f>
      </c>
      <c r="W185" s="511">
        <v>5255</v>
      </c>
      <c r="X185" s="518">
        <f>W185/T185</f>
      </c>
      <c r="Y185" s="516">
        <f>T185/R185</f>
      </c>
      <c r="Z185" s="518">
        <f>W185/F185</f>
      </c>
      <c r="AA185" s="518">
        <f>W185/(F185+500)</f>
      </c>
      <c r="AB185" s="511">
        <v>0</v>
      </c>
      <c r="AC185" s="511">
        <v>0</v>
      </c>
      <c r="AD185" s="516">
        <f>AB185/T185</f>
      </c>
      <c r="AE185" s="518">
        <f>(W185-AC185)/(F185+500)</f>
      </c>
      <c r="AF185" s="519" t="s">
        <v>478</v>
      </c>
    </row>
    <row customHeight="true" ht="22.46095260398934" r="186">
      <c r="A186" s="510"/>
      <c r="B186" s="531"/>
      <c r="C186" s="486"/>
      <c r="D186" s="462" t="s">
        <v>479</v>
      </c>
      <c r="E186" s="511">
        <v>2103.55</v>
      </c>
      <c r="F186" s="512"/>
      <c r="G186" s="511">
        <v>19260</v>
      </c>
      <c r="H186" s="521">
        <v>620</v>
      </c>
      <c r="I186" s="513">
        <f t="shared" si="462"/>
      </c>
      <c r="J186" s="514">
        <f t="shared" si="520"/>
      </c>
      <c r="K186" s="511">
        <v>54</v>
      </c>
      <c r="L186" s="514">
        <f t="shared" si="578"/>
      </c>
      <c r="M186" s="511">
        <v>3</v>
      </c>
      <c r="N186" s="515">
        <f t="shared" si="610"/>
      </c>
      <c r="O186" s="511">
        <v>6</v>
      </c>
      <c r="P186" s="515">
        <f t="shared" si="639"/>
      </c>
      <c r="Q186" s="516"/>
      <c r="R186" s="511"/>
      <c r="S186" s="516"/>
      <c r="T186" s="511"/>
      <c r="U186" s="517"/>
      <c r="V186" s="518"/>
      <c r="W186" s="511"/>
      <c r="X186" s="518"/>
      <c r="Y186" s="516"/>
      <c r="Z186" s="518"/>
      <c r="AA186" s="518"/>
      <c r="AB186" s="511"/>
      <c r="AC186" s="511"/>
      <c r="AD186" s="516"/>
      <c r="AE186" s="518"/>
      <c r="AF186" s="519" t="s">
        <v>512</v>
      </c>
    </row>
    <row customHeight="true" ht="22.46095260398934" r="187">
      <c r="A187" s="510"/>
      <c r="B187" s="488" t="s">
        <v>484</v>
      </c>
      <c r="C187" s="488"/>
      <c r="D187" s="488"/>
      <c r="E187" s="522">
        <f>SUM(E179:E186)</f>
      </c>
      <c r="F187" s="522">
        <f>SUM(F179:F186)</f>
      </c>
      <c r="G187" s="522">
        <f>SUM(G179:G186)</f>
      </c>
      <c r="H187" s="522">
        <f>SUM(H179:H186)</f>
      </c>
      <c r="I187" s="523">
        <f t="shared" si="462"/>
      </c>
      <c r="J187" s="524">
        <f t="shared" si="520"/>
      </c>
      <c r="K187" s="522">
        <f>SUM(K179:K186)</f>
      </c>
      <c r="L187" s="524">
        <f t="shared" si="578"/>
      </c>
      <c r="M187" s="522">
        <f>SUM(M179:M186)</f>
      </c>
      <c r="N187" s="525">
        <f t="shared" si="610"/>
      </c>
      <c r="O187" s="522">
        <f>SUM(O179:O186)</f>
      </c>
      <c r="P187" s="525">
        <f t="shared" si="639"/>
      </c>
      <c r="Q187" s="526">
        <f>M187/O187</f>
      </c>
      <c r="R187" s="522">
        <f>SUM(R179:R186)</f>
      </c>
      <c r="S187" s="526">
        <f>(O187+O187)/(K187+K187)</f>
      </c>
      <c r="T187" s="522">
        <f>SUM(T179:T186)</f>
      </c>
      <c r="U187" s="527">
        <f t="shared" ref="U187:U188" si="679">F187/T187</f>
      </c>
      <c r="V187" s="528">
        <f t="shared" ref="V187:V188" si="793">(F187+4*500)/T187</f>
      </c>
      <c r="W187" s="522">
        <f>SUM(W179:W186)</f>
      </c>
      <c r="X187" s="529">
        <f t="shared" ref="X187:X188" si="17">W187/T187</f>
      </c>
      <c r="Y187" s="526">
        <f t="shared" ref="Y187:Y188" si="131">T187/R187</f>
      </c>
      <c r="Z187" s="528">
        <f t="shared" ref="Z187:Z188" si="245">W187/F187</f>
      </c>
      <c r="AA187" s="528">
        <f>W187/(F187+COUNT(W179:W186)*500)</f>
      </c>
      <c r="AB187" s="522">
        <f>SUM(AB179:AB186)</f>
      </c>
      <c r="AC187" s="522">
        <f>SUM(AC179:AC186)</f>
      </c>
      <c r="AD187" s="526">
        <f t="shared" ref="AD187:AD188" si="359">AB187/T187</f>
      </c>
      <c r="AE187" s="530">
        <f>(W187-AC187)/(F187+COUNT(W179:W186)*500)</f>
      </c>
      <c r="AF187" s="518"/>
    </row>
    <row customHeight="true" ht="22.46095260398934" r="188">
      <c r="A188" s="510"/>
      <c r="B188" s="531" t="s">
        <v>504</v>
      </c>
      <c r="C188" s="486" t="s">
        <v>486</v>
      </c>
      <c r="D188" s="462" t="s">
        <v>477</v>
      </c>
      <c r="E188" s="511">
        <v>679.96</v>
      </c>
      <c r="F188" s="512">
        <f>E188+E189</f>
      </c>
      <c r="G188" s="511">
        <v>4728</v>
      </c>
      <c r="H188" s="511">
        <v>77</v>
      </c>
      <c r="I188" s="513">
        <f t="shared" si="462"/>
      </c>
      <c r="J188" s="514">
        <f t="shared" si="520"/>
      </c>
      <c r="K188" s="511">
        <v>3</v>
      </c>
      <c r="L188" s="514">
        <f t="shared" si="578"/>
      </c>
      <c r="M188" s="511">
        <v>2</v>
      </c>
      <c r="N188" s="515">
        <f t="shared" si="610"/>
      </c>
      <c r="O188" s="511">
        <v>4</v>
      </c>
      <c r="P188" s="515">
        <f t="shared" si="639"/>
      </c>
      <c r="Q188" s="516">
        <f>(M188+M189)/(O188+O189)</f>
      </c>
      <c r="R188" s="511">
        <v>12</v>
      </c>
      <c r="S188" s="516">
        <f>(O188+O189)/(K188+K189)</f>
      </c>
      <c r="T188" s="511">
        <v>5</v>
      </c>
      <c r="U188" s="517">
        <f t="shared" si="679"/>
      </c>
      <c r="V188" s="518">
        <f t="shared" si="793"/>
      </c>
      <c r="W188" s="511">
        <v>6502.800000000003</v>
      </c>
      <c r="X188" s="518">
        <f t="shared" si="17"/>
      </c>
      <c r="Y188" s="516">
        <f t="shared" si="131"/>
      </c>
      <c r="Z188" s="518">
        <f t="shared" si="245"/>
      </c>
      <c r="AA188" s="518">
        <f>W188/(F188+500)</f>
      </c>
      <c r="AB188" s="511">
        <v>2</v>
      </c>
      <c r="AC188" s="511">
        <v>2467.199999999999</v>
      </c>
      <c r="AD188" s="516">
        <f t="shared" si="359"/>
      </c>
      <c r="AE188" s="518">
        <f>(W188-AC188)/(F188+500)</f>
      </c>
      <c r="AF188" s="519" t="s">
        <v>478</v>
      </c>
    </row>
    <row customHeight="true" ht="22.46095260398934" r="189">
      <c r="A189" s="510"/>
      <c r="B189" s="531"/>
      <c r="C189" s="486"/>
      <c r="D189" s="462" t="s">
        <v>479</v>
      </c>
      <c r="E189" s="511">
        <v>2356.64</v>
      </c>
      <c r="F189" s="512"/>
      <c r="G189" s="511">
        <v>21386</v>
      </c>
      <c r="H189" s="511">
        <v>649</v>
      </c>
      <c r="I189" s="513">
        <f t="shared" si="462"/>
      </c>
      <c r="J189" s="514">
        <f t="shared" si="520"/>
      </c>
      <c r="K189" s="511">
        <v>48</v>
      </c>
      <c r="L189" s="514">
        <f t="shared" si="578"/>
      </c>
      <c r="M189" s="511">
        <v>2</v>
      </c>
      <c r="N189" s="515">
        <f t="shared" si="610"/>
      </c>
      <c r="O189" s="511">
        <v>4</v>
      </c>
      <c r="P189" s="515">
        <f t="shared" si="639"/>
      </c>
      <c r="Q189" s="516"/>
      <c r="R189" s="511"/>
      <c r="S189" s="516"/>
      <c r="T189" s="511"/>
      <c r="U189" s="517"/>
      <c r="V189" s="518"/>
      <c r="W189" s="511"/>
      <c r="X189" s="518"/>
      <c r="Y189" s="516"/>
      <c r="Z189" s="518"/>
      <c r="AA189" s="518"/>
      <c r="AB189" s="511"/>
      <c r="AC189" s="511"/>
      <c r="AD189" s="516"/>
      <c r="AE189" s="518"/>
      <c r="AF189" s="519" t="s">
        <v>512</v>
      </c>
    </row>
    <row customHeight="true" ht="22.46095260398934" r="190">
      <c r="A190" s="510"/>
      <c r="B190" s="531" t="s">
        <v>506</v>
      </c>
      <c r="C190" s="486" t="s">
        <v>486</v>
      </c>
      <c r="D190" s="462" t="s">
        <v>477</v>
      </c>
      <c r="E190" s="511">
        <v>1211.37</v>
      </c>
      <c r="F190" s="512">
        <f>E190+E191</f>
      </c>
      <c r="G190" s="511">
        <v>9829</v>
      </c>
      <c r="H190" s="511">
        <v>175</v>
      </c>
      <c r="I190" s="513">
        <f t="shared" si="462"/>
      </c>
      <c r="J190" s="514">
        <f t="shared" si="520"/>
      </c>
      <c r="K190" s="511">
        <v>6</v>
      </c>
      <c r="L190" s="514">
        <f t="shared" si="578"/>
      </c>
      <c r="M190" s="511">
        <v>2</v>
      </c>
      <c r="N190" s="515">
        <f t="shared" si="610"/>
      </c>
      <c r="O190" s="511">
        <v>2</v>
      </c>
      <c r="P190" s="515">
        <f t="shared" si="639"/>
      </c>
      <c r="Q190" s="516">
        <f>(M190+M191)/(O190+O191)</f>
      </c>
      <c r="R190" s="511">
        <v>12</v>
      </c>
      <c r="S190" s="516">
        <f>(O190+O191)/(K190+K191)</f>
      </c>
      <c r="T190" s="511">
        <v>3</v>
      </c>
      <c r="U190" s="517">
        <f>F190/T190</f>
      </c>
      <c r="V190" s="518">
        <f>(F190+4*500)/T190</f>
      </c>
      <c r="W190" s="511">
        <v>1164</v>
      </c>
      <c r="X190" s="518">
        <f>W190/T190</f>
      </c>
      <c r="Y190" s="516">
        <f>T190/R190</f>
      </c>
      <c r="Z190" s="518">
        <f>W190/F190</f>
      </c>
      <c r="AA190" s="518">
        <f>W190/(F190+500)</f>
      </c>
      <c r="AB190" s="511">
        <v>1</v>
      </c>
      <c r="AC190" s="511">
        <v>396</v>
      </c>
      <c r="AD190" s="516">
        <f>AB190/T190</f>
      </c>
      <c r="AE190" s="518">
        <f>(W190-AC190)/(F190+500)</f>
      </c>
      <c r="AF190" s="519" t="s">
        <v>478</v>
      </c>
    </row>
    <row customHeight="true" ht="22.46095260398934" r="191">
      <c r="A191" s="510"/>
      <c r="B191" s="531"/>
      <c r="C191" s="486"/>
      <c r="D191" s="462" t="s">
        <v>479</v>
      </c>
      <c r="E191" s="511">
        <v>2194.66</v>
      </c>
      <c r="F191" s="512"/>
      <c r="G191" s="511">
        <v>24393</v>
      </c>
      <c r="H191" s="511">
        <v>512</v>
      </c>
      <c r="I191" s="513">
        <f t="shared" si="462"/>
      </c>
      <c r="J191" s="514">
        <f t="shared" si="520"/>
      </c>
      <c r="K191" s="511">
        <v>59</v>
      </c>
      <c r="L191" s="514">
        <f t="shared" si="578"/>
      </c>
      <c r="M191" s="511">
        <v>0</v>
      </c>
      <c r="N191" s="515">
        <f t="shared" si="610"/>
      </c>
      <c r="O191" s="511">
        <v>7</v>
      </c>
      <c r="P191" s="515">
        <f t="shared" si="639"/>
      </c>
      <c r="Q191" s="516"/>
      <c r="R191" s="511"/>
      <c r="S191" s="516"/>
      <c r="T191" s="511"/>
      <c r="U191" s="517"/>
      <c r="V191" s="518"/>
      <c r="W191" s="511"/>
      <c r="X191" s="518"/>
      <c r="Y191" s="516"/>
      <c r="Z191" s="518"/>
      <c r="AA191" s="518"/>
      <c r="AB191" s="511"/>
      <c r="AC191" s="511"/>
      <c r="AD191" s="516"/>
      <c r="AE191" s="518"/>
      <c r="AF191" s="519" t="s">
        <v>512</v>
      </c>
    </row>
    <row customHeight="true" ht="22.46095260398934" r="192">
      <c r="A192" s="510"/>
      <c r="B192" s="531" t="s">
        <v>507</v>
      </c>
      <c r="C192" s="486" t="s">
        <v>486</v>
      </c>
      <c r="D192" s="462" t="s">
        <v>477</v>
      </c>
      <c r="E192" s="511">
        <v>1313.39</v>
      </c>
      <c r="F192" s="512">
        <f>E192+E193</f>
      </c>
      <c r="G192" s="511">
        <v>11328</v>
      </c>
      <c r="H192" s="511">
        <v>209</v>
      </c>
      <c r="I192" s="513">
        <f t="shared" si="462"/>
      </c>
      <c r="J192" s="514">
        <f t="shared" si="520"/>
      </c>
      <c r="K192" s="511">
        <v>5</v>
      </c>
      <c r="L192" s="514">
        <f t="shared" si="578"/>
      </c>
      <c r="M192" s="511">
        <v>0</v>
      </c>
      <c r="N192" s="515">
        <f t="shared" si="610"/>
      </c>
      <c r="O192" s="511">
        <v>1</v>
      </c>
      <c r="P192" s="515">
        <f t="shared" si="639"/>
      </c>
      <c r="Q192" s="516">
        <f>(M192+M193)/(O192+O193)</f>
      </c>
      <c r="R192" s="511">
        <v>5</v>
      </c>
      <c r="S192" s="516">
        <f>(O192+O193)/(K192+K193)</f>
      </c>
      <c r="T192" s="511">
        <v>1</v>
      </c>
      <c r="U192" s="517">
        <f>F192/T192</f>
      </c>
      <c r="V192" s="518">
        <f>(F192+4*500)/T192</f>
      </c>
      <c r="W192" s="511">
        <v>1344</v>
      </c>
      <c r="X192" s="518">
        <f>W192/T192</f>
      </c>
      <c r="Y192" s="516">
        <f>T192/R192</f>
      </c>
      <c r="Z192" s="518">
        <f>W192/F192</f>
      </c>
      <c r="AA192" s="518">
        <f>W192/(F192+500)</f>
      </c>
      <c r="AB192" s="511">
        <v>0</v>
      </c>
      <c r="AC192" s="511">
        <v>0</v>
      </c>
      <c r="AD192" s="516">
        <f>AB192/T192</f>
      </c>
      <c r="AE192" s="518">
        <f>(W192-AC192)/(F192+500)</f>
      </c>
      <c r="AF192" s="519" t="s">
        <v>478</v>
      </c>
    </row>
    <row customHeight="true" ht="22.46095260398934" r="193">
      <c r="A193" s="510"/>
      <c r="B193" s="531"/>
      <c r="C193" s="486"/>
      <c r="D193" s="462" t="s">
        <v>479</v>
      </c>
      <c r="E193" s="511">
        <v>2072.84</v>
      </c>
      <c r="F193" s="512"/>
      <c r="G193" s="511">
        <v>21857</v>
      </c>
      <c r="H193" s="511">
        <v>595</v>
      </c>
      <c r="I193" s="513">
        <f t="shared" si="462"/>
      </c>
      <c r="J193" s="514">
        <f t="shared" si="520"/>
      </c>
      <c r="K193" s="511">
        <v>58</v>
      </c>
      <c r="L193" s="514">
        <f t="shared" si="578"/>
      </c>
      <c r="M193" s="511">
        <v>1</v>
      </c>
      <c r="N193" s="515">
        <f t="shared" si="610"/>
      </c>
      <c r="O193" s="511">
        <v>3</v>
      </c>
      <c r="P193" s="515">
        <f t="shared" si="639"/>
      </c>
      <c r="Q193" s="516"/>
      <c r="R193" s="511"/>
      <c r="S193" s="516"/>
      <c r="T193" s="511"/>
      <c r="U193" s="517"/>
      <c r="V193" s="518"/>
      <c r="W193" s="511"/>
      <c r="X193" s="518"/>
      <c r="Y193" s="516"/>
      <c r="Z193" s="518"/>
      <c r="AA193" s="518"/>
      <c r="AB193" s="511"/>
      <c r="AC193" s="511"/>
      <c r="AD193" s="516"/>
      <c r="AE193" s="518"/>
      <c r="AF193" s="519" t="s">
        <v>512</v>
      </c>
    </row>
    <row customHeight="true" ht="22.46095260398934" r="194">
      <c r="A194" s="510"/>
      <c r="B194" s="531" t="s">
        <v>508</v>
      </c>
      <c r="C194" s="486" t="s">
        <v>486</v>
      </c>
      <c r="D194" s="462" t="s">
        <v>477</v>
      </c>
      <c r="E194" s="511">
        <v>1051.84</v>
      </c>
      <c r="F194" s="512">
        <f>E194+E195</f>
      </c>
      <c r="G194" s="511">
        <v>9114</v>
      </c>
      <c r="H194" s="511">
        <v>181</v>
      </c>
      <c r="I194" s="513">
        <f t="shared" si="462"/>
      </c>
      <c r="J194" s="514">
        <f t="shared" si="520"/>
      </c>
      <c r="K194" s="511">
        <v>10</v>
      </c>
      <c r="L194" s="514">
        <f t="shared" si="578"/>
      </c>
      <c r="M194" s="511">
        <v>0</v>
      </c>
      <c r="N194" s="515">
        <f t="shared" si="610"/>
      </c>
      <c r="O194" s="511">
        <v>4</v>
      </c>
      <c r="P194" s="515">
        <f t="shared" si="639"/>
      </c>
      <c r="Q194" s="516">
        <f>(M194+M195)/(O194+O195)</f>
      </c>
      <c r="R194" s="511">
        <v>13</v>
      </c>
      <c r="S194" s="516">
        <f>(O194+O195)/(K194+K195)</f>
      </c>
      <c r="T194" s="511">
        <v>2</v>
      </c>
      <c r="U194" s="517">
        <f>F194/T194</f>
      </c>
      <c r="V194" s="518">
        <f>(F194+4*500)/T194</f>
      </c>
      <c r="W194" s="511">
        <v>768</v>
      </c>
      <c r="X194" s="518">
        <f>W194/T194</f>
      </c>
      <c r="Y194" s="516">
        <f>T194/R194</f>
      </c>
      <c r="Z194" s="518">
        <f>W194/F194</f>
      </c>
      <c r="AA194" s="518">
        <f>W194/(F194+500)</f>
      </c>
      <c r="AB194" s="511">
        <v>0</v>
      </c>
      <c r="AC194" s="511">
        <v>0</v>
      </c>
      <c r="AD194" s="516">
        <f>AB194/T194</f>
      </c>
      <c r="AE194" s="518">
        <f>(W194-AC194)/(F194+500)</f>
      </c>
      <c r="AF194" s="519" t="s">
        <v>478</v>
      </c>
    </row>
    <row customHeight="true" ht="22.46095260398934" r="195">
      <c r="A195" s="510"/>
      <c r="B195" s="531"/>
      <c r="C195" s="486"/>
      <c r="D195" s="462" t="s">
        <v>479</v>
      </c>
      <c r="E195" s="511">
        <v>835.48</v>
      </c>
      <c r="F195" s="512"/>
      <c r="G195" s="511">
        <v>9690</v>
      </c>
      <c r="H195" s="521">
        <v>285</v>
      </c>
      <c r="I195" s="513">
        <f t="shared" si="462"/>
      </c>
      <c r="J195" s="514">
        <f t="shared" si="520"/>
      </c>
      <c r="K195" s="511">
        <v>38</v>
      </c>
      <c r="L195" s="514">
        <f t="shared" si="578"/>
      </c>
      <c r="M195" s="511">
        <v>2</v>
      </c>
      <c r="N195" s="515">
        <f t="shared" si="610"/>
      </c>
      <c r="O195" s="511">
        <v>6</v>
      </c>
      <c r="P195" s="515">
        <f t="shared" si="639"/>
      </c>
      <c r="Q195" s="516"/>
      <c r="R195" s="511"/>
      <c r="S195" s="516"/>
      <c r="T195" s="511"/>
      <c r="U195" s="517"/>
      <c r="V195" s="518"/>
      <c r="W195" s="511"/>
      <c r="X195" s="518"/>
      <c r="Y195" s="516"/>
      <c r="Z195" s="518"/>
      <c r="AA195" s="518"/>
      <c r="AB195" s="511"/>
      <c r="AC195" s="511"/>
      <c r="AD195" s="516"/>
      <c r="AE195" s="518"/>
      <c r="AF195" s="519" t="s">
        <v>512</v>
      </c>
    </row>
    <row customHeight="true" ht="22.46095260398934" r="196">
      <c r="A196" s="510"/>
      <c r="B196" s="488" t="s">
        <v>484</v>
      </c>
      <c r="C196" s="488"/>
      <c r="D196" s="488"/>
      <c r="E196" s="522">
        <f>SUM(E188:E195)</f>
      </c>
      <c r="F196" s="522">
        <f>SUM(F188:F195)</f>
      </c>
      <c r="G196" s="522">
        <f>SUM(G188:G195)</f>
      </c>
      <c r="H196" s="522">
        <f>SUM(H188:H195)</f>
      </c>
      <c r="I196" s="523">
        <f t="shared" si="462"/>
      </c>
      <c r="J196" s="524">
        <f t="shared" si="520"/>
      </c>
      <c r="K196" s="522">
        <f>SUM(K188:K195)</f>
      </c>
      <c r="L196" s="524">
        <f t="shared" si="578"/>
      </c>
      <c r="M196" s="522">
        <f>SUM(M188:M195)</f>
      </c>
      <c r="N196" s="525">
        <f t="shared" si="610"/>
      </c>
      <c r="O196" s="522">
        <f>SUM(O188:O195)</f>
      </c>
      <c r="P196" s="525">
        <f t="shared" si="639"/>
      </c>
      <c r="Q196" s="526">
        <f t="shared" ref="Q196:Q197" si="491">M196/O196</f>
      </c>
      <c r="R196" s="522">
        <f>SUM(R188:R195)</f>
      </c>
      <c r="S196" s="526">
        <f t="shared" ref="S196:S197" si="549">(O196+O196)/(K196+K196)</f>
      </c>
      <c r="T196" s="522">
        <f>SUM(T188:T195)</f>
      </c>
      <c r="U196" s="527">
        <f t="shared" ref="U196:U197" si="680">F196/T196</f>
      </c>
      <c r="V196" s="528">
        <f t="shared" ref="V196:V197" si="794">(F196+4*500)/T196</f>
      </c>
      <c r="W196" s="522">
        <f>SUM(W188:W195)</f>
      </c>
      <c r="X196" s="529">
        <f t="shared" ref="X196:X197" si="18">W196/T196</f>
      </c>
      <c r="Y196" s="526">
        <f t="shared" ref="Y196:Y197" si="132">T196/R196</f>
      </c>
      <c r="Z196" s="528">
        <f t="shared" ref="Z196:Z197" si="246">W196/F196</f>
      </c>
      <c r="AA196" s="528">
        <f>W196/(F196+COUNT(W188:W195)*500)</f>
      </c>
      <c r="AB196" s="522">
        <f>SUM(AB188:AB195)</f>
      </c>
      <c r="AC196" s="522">
        <f>SUM(AC188:AC195)</f>
      </c>
      <c r="AD196" s="526">
        <f t="shared" ref="AD196:AD197" si="360">AB196/T196</f>
      </c>
      <c r="AE196" s="530">
        <f>(W196-AC196)/(F196+COUNT(W188:W195)*500)</f>
      </c>
      <c r="AF196" s="518"/>
    </row>
    <row customHeight="true" ht="22.46095260398934" r="197">
      <c r="A197" s="510"/>
      <c r="B197" s="489" t="s">
        <v>490</v>
      </c>
      <c r="C197" s="489"/>
      <c r="D197" s="489"/>
      <c r="E197" s="532">
        <f>E169+E178+E187+E196</f>
      </c>
      <c r="F197" s="532">
        <f>F169+F178+F187+F196</f>
      </c>
      <c r="G197" s="533">
        <f>G169+G178+G187+G196</f>
      </c>
      <c r="H197" s="533">
        <f>H169+H178+H187+H196</f>
      </c>
      <c r="I197" s="534">
        <f t="shared" si="462"/>
      </c>
      <c r="J197" s="535">
        <f t="shared" si="520"/>
      </c>
      <c r="K197" s="533">
        <f>K169+K178+K187+K196</f>
      </c>
      <c r="L197" s="535">
        <f t="shared" si="578"/>
      </c>
      <c r="M197" s="533">
        <f>M169+M178+M187+M196</f>
      </c>
      <c r="N197" s="536">
        <f t="shared" si="610"/>
      </c>
      <c r="O197" s="533">
        <f>O169+O178+O187+O196</f>
      </c>
      <c r="P197" s="536">
        <f t="shared" si="639"/>
      </c>
      <c r="Q197" s="537">
        <f t="shared" si="491"/>
      </c>
      <c r="R197" s="533">
        <f>R169+R178+R187+R196</f>
      </c>
      <c r="S197" s="537">
        <f t="shared" si="549"/>
      </c>
      <c r="T197" s="533">
        <f>T169+T178+T187+T196</f>
      </c>
      <c r="U197" s="538">
        <f t="shared" si="680"/>
      </c>
      <c r="V197" s="532">
        <f t="shared" si="794"/>
      </c>
      <c r="W197" s="532">
        <f>W169+W178+W187+W196</f>
      </c>
      <c r="X197" s="532">
        <f t="shared" si="18"/>
      </c>
      <c r="Y197" s="537">
        <f t="shared" si="132"/>
      </c>
      <c r="Z197" s="532">
        <f t="shared" si="246"/>
      </c>
      <c r="AA197" s="532">
        <f>W197/(F197+COUNT(W159:W168,W170:W177,W179:W186,W188:W195)*500)</f>
      </c>
      <c r="AB197" s="533">
        <f>AB169+AB178+AB187+AB196</f>
      </c>
      <c r="AC197" s="532">
        <f>AC169+AC178+AC187+AC196</f>
      </c>
      <c r="AD197" s="537">
        <f t="shared" si="360"/>
      </c>
      <c r="AE197" s="532">
        <f>(W197-AC197)/(F197+COUNT(W159:W168,W170:W177,W179:W186,W188:W195)*500)</f>
      </c>
      <c r="AF197" s="518"/>
    </row>
    <row customHeight="true" ht="22.46095260398934" r="198">
      <c r="A198" s="539" t="s">
        <v>442</v>
      </c>
      <c r="B198" s="499" t="s">
        <v>443</v>
      </c>
      <c r="C198" s="499" t="s">
        <v>444</v>
      </c>
      <c r="D198" s="499" t="s">
        <v>445</v>
      </c>
      <c r="E198" s="500" t="s">
        <v>446</v>
      </c>
      <c r="F198" s="501" t="s">
        <v>447</v>
      </c>
      <c r="G198" s="501" t="s">
        <v>448</v>
      </c>
      <c r="H198" s="501" t="s">
        <v>449</v>
      </c>
      <c r="I198" s="502" t="s">
        <v>450</v>
      </c>
      <c r="J198" s="503" t="s">
        <v>451</v>
      </c>
      <c r="K198" s="501" t="s">
        <v>452</v>
      </c>
      <c r="L198" s="503" t="s">
        <v>453</v>
      </c>
      <c r="M198" s="504" t="s">
        <v>454</v>
      </c>
      <c r="N198" s="505" t="s">
        <v>455</v>
      </c>
      <c r="O198" s="501" t="s">
        <v>456</v>
      </c>
      <c r="P198" s="505" t="s">
        <v>457</v>
      </c>
      <c r="Q198" s="502" t="s">
        <v>458</v>
      </c>
      <c r="R198" s="506" t="s">
        <v>459</v>
      </c>
      <c r="S198" s="507" t="s">
        <v>460</v>
      </c>
      <c r="T198" s="506" t="s">
        <v>461</v>
      </c>
      <c r="U198" s="508" t="s">
        <v>462</v>
      </c>
      <c r="V198" s="509" t="s">
        <v>463</v>
      </c>
      <c r="W198" s="509" t="s">
        <v>464</v>
      </c>
      <c r="X198" s="509" t="s">
        <v>465</v>
      </c>
      <c r="Y198" s="507" t="s">
        <v>466</v>
      </c>
      <c r="Z198" s="509" t="s">
        <v>467</v>
      </c>
      <c r="AA198" s="509" t="s">
        <v>468</v>
      </c>
      <c r="AB198" s="509" t="s">
        <v>469</v>
      </c>
      <c r="AC198" s="506" t="s">
        <v>470</v>
      </c>
      <c r="AD198" s="507" t="s">
        <v>471</v>
      </c>
      <c r="AE198" s="509" t="s">
        <v>472</v>
      </c>
      <c r="AF198" s="509" t="s">
        <v>473</v>
      </c>
    </row>
    <row customHeight="true" ht="22.46095260398934" r="199">
      <c r="A199" s="510" t="s">
        <v>513</v>
      </c>
      <c r="B199" s="460" t="s">
        <v>475</v>
      </c>
      <c r="C199" s="486" t="s">
        <v>476</v>
      </c>
      <c r="D199" s="462" t="s">
        <v>477</v>
      </c>
      <c r="E199" s="511">
        <v>558.81</v>
      </c>
      <c r="F199" s="512">
        <f>E199+E200</f>
      </c>
      <c r="G199" s="511">
        <v>5375</v>
      </c>
      <c r="H199" s="511">
        <v>89</v>
      </c>
      <c r="I199" s="513">
        <f t="shared" ref="I199:I237" si="463">H199/G199</f>
      </c>
      <c r="J199" s="514">
        <f t="shared" ref="J199:J237" si="521">(E199/G199)*1000</f>
      </c>
      <c r="K199" s="511">
        <v>4</v>
      </c>
      <c r="L199" s="514">
        <f t="shared" ref="L199:L237" si="579">E199/K199</f>
      </c>
      <c r="M199" s="511">
        <v>0</v>
      </c>
      <c r="N199" s="515">
        <f t="shared" ref="N199:N237" si="611">E199/M199</f>
      </c>
      <c r="O199" s="511">
        <v>0</v>
      </c>
      <c r="P199" s="515">
        <f t="shared" ref="P199:P237" si="640">E199/O199</f>
      </c>
      <c r="Q199" s="516">
        <f>(M199+M200)/(O199+O200)</f>
      </c>
      <c r="R199" s="511">
        <v>10</v>
      </c>
      <c r="S199" s="516">
        <f>(O199+O200)/(K199+K200)</f>
      </c>
      <c r="T199" s="511">
        <v>4</v>
      </c>
      <c r="U199" s="517">
        <f>F199/T199</f>
      </c>
      <c r="V199" s="518">
        <f>(F199+4*500)/T199</f>
      </c>
      <c r="W199" s="511">
        <v>6187.2</v>
      </c>
      <c r="X199" s="518">
        <f>W199/T199</f>
      </c>
      <c r="Y199" s="516">
        <f>T199/R199</f>
      </c>
      <c r="Z199" s="518">
        <f>W199/F199</f>
      </c>
      <c r="AA199" s="518">
        <f>W199/(F199+500)</f>
      </c>
      <c r="AB199" s="511">
        <v>0</v>
      </c>
      <c r="AC199" s="511">
        <v>0</v>
      </c>
      <c r="AD199" s="516">
        <f>AB199/T199</f>
      </c>
      <c r="AE199" s="518">
        <f>(W199-AC199)/(F199+500)</f>
      </c>
      <c r="AF199" s="519" t="s">
        <v>478</v>
      </c>
    </row>
    <row customHeight="true" ht="22.46095260398934" r="200">
      <c r="A200" s="510"/>
      <c r="B200" s="460"/>
      <c r="C200" s="486"/>
      <c r="D200" s="462" t="s">
        <v>479</v>
      </c>
      <c r="E200" s="511">
        <v>1649.35</v>
      </c>
      <c r="F200" s="512"/>
      <c r="G200" s="511">
        <v>18449</v>
      </c>
      <c r="H200" s="511">
        <v>586</v>
      </c>
      <c r="I200" s="513">
        <f t="shared" si="463"/>
      </c>
      <c r="J200" s="514">
        <f t="shared" si="521"/>
      </c>
      <c r="K200" s="511">
        <v>42</v>
      </c>
      <c r="L200" s="514">
        <f t="shared" si="579"/>
      </c>
      <c r="M200" s="511">
        <v>3</v>
      </c>
      <c r="N200" s="515">
        <f t="shared" si="611"/>
      </c>
      <c r="O200" s="511">
        <v>5</v>
      </c>
      <c r="P200" s="515">
        <f t="shared" si="640"/>
      </c>
      <c r="Q200" s="516"/>
      <c r="R200" s="511"/>
      <c r="S200" s="516"/>
      <c r="T200" s="511"/>
      <c r="U200" s="517"/>
      <c r="V200" s="518"/>
      <c r="W200" s="511"/>
      <c r="X200" s="518"/>
      <c r="Y200" s="516"/>
      <c r="Z200" s="518"/>
      <c r="AA200" s="518"/>
      <c r="AB200" s="511"/>
      <c r="AC200" s="511"/>
      <c r="AD200" s="516"/>
      <c r="AE200" s="518"/>
      <c r="AF200" s="519" t="s">
        <v>498</v>
      </c>
    </row>
    <row customHeight="true" ht="22.46095260398934" r="201">
      <c r="A201" s="510"/>
      <c r="B201" s="460" t="s">
        <v>481</v>
      </c>
      <c r="C201" s="486" t="s">
        <v>476</v>
      </c>
      <c r="D201" s="462" t="s">
        <v>477</v>
      </c>
      <c r="E201" s="511">
        <v>338.23</v>
      </c>
      <c r="F201" s="512">
        <f>E201+E202</f>
      </c>
      <c r="G201" s="511">
        <v>4789</v>
      </c>
      <c r="H201" s="511">
        <v>79</v>
      </c>
      <c r="I201" s="513">
        <f t="shared" si="463"/>
      </c>
      <c r="J201" s="514">
        <f t="shared" si="521"/>
      </c>
      <c r="K201" s="511">
        <v>2</v>
      </c>
      <c r="L201" s="514">
        <f t="shared" si="579"/>
      </c>
      <c r="M201" s="511">
        <v>0</v>
      </c>
      <c r="N201" s="515">
        <f t="shared" si="611"/>
      </c>
      <c r="O201" s="511">
        <v>0</v>
      </c>
      <c r="P201" s="515">
        <f t="shared" si="640"/>
      </c>
      <c r="Q201" s="516">
        <f>(M201+M202)/(O201+O202)</f>
      </c>
      <c r="R201" s="511">
        <v>6</v>
      </c>
      <c r="S201" s="516">
        <f>(O201+O202)/(K201+K202)</f>
      </c>
      <c r="T201" s="511">
        <v>2</v>
      </c>
      <c r="U201" s="517">
        <f>F201/T201</f>
      </c>
      <c r="V201" s="518">
        <f>(F201+4*500)/T201</f>
      </c>
      <c r="W201" s="511">
        <v>2300.000000000001</v>
      </c>
      <c r="X201" s="518">
        <f>W201/T201</f>
      </c>
      <c r="Y201" s="516">
        <f>T201/R201</f>
      </c>
      <c r="Z201" s="518">
        <f>W201/F201</f>
      </c>
      <c r="AA201" s="518">
        <f>W201/(F201+500)</f>
      </c>
      <c r="AB201" s="511">
        <v>1</v>
      </c>
      <c r="AC201" s="511">
        <v>608</v>
      </c>
      <c r="AD201" s="516">
        <f>AB201/T201</f>
      </c>
      <c r="AE201" s="518">
        <f>(W201-AC201)/(F201+500)</f>
      </c>
      <c r="AF201" s="519" t="s">
        <v>478</v>
      </c>
    </row>
    <row customHeight="true" ht="22.46095260398934" r="202">
      <c r="A202" s="510"/>
      <c r="B202" s="460"/>
      <c r="C202" s="486"/>
      <c r="D202" s="462" t="s">
        <v>479</v>
      </c>
      <c r="E202" s="511">
        <v>1611.58</v>
      </c>
      <c r="F202" s="512"/>
      <c r="G202" s="511">
        <v>19893</v>
      </c>
      <c r="H202" s="511">
        <v>492</v>
      </c>
      <c r="I202" s="513">
        <f t="shared" si="463"/>
      </c>
      <c r="J202" s="514">
        <f t="shared" si="521"/>
      </c>
      <c r="K202" s="511">
        <v>44</v>
      </c>
      <c r="L202" s="514">
        <f t="shared" si="579"/>
      </c>
      <c r="M202" s="511">
        <v>2</v>
      </c>
      <c r="N202" s="515">
        <f t="shared" si="611"/>
      </c>
      <c r="O202" s="511">
        <v>2</v>
      </c>
      <c r="P202" s="515">
        <f t="shared" si="640"/>
      </c>
      <c r="Q202" s="516"/>
      <c r="R202" s="511"/>
      <c r="S202" s="516"/>
      <c r="T202" s="511"/>
      <c r="U202" s="517"/>
      <c r="V202" s="518"/>
      <c r="W202" s="511"/>
      <c r="X202" s="518"/>
      <c r="Y202" s="516"/>
      <c r="Z202" s="518"/>
      <c r="AA202" s="518"/>
      <c r="AB202" s="511"/>
      <c r="AC202" s="511"/>
      <c r="AD202" s="516"/>
      <c r="AE202" s="518"/>
      <c r="AF202" s="519" t="s">
        <v>498</v>
      </c>
    </row>
    <row customHeight="true" ht="22.46095260398934" r="203">
      <c r="A203" s="510"/>
      <c r="B203" s="460" t="s">
        <v>482</v>
      </c>
      <c r="C203" s="486" t="s">
        <v>476</v>
      </c>
      <c r="D203" s="462" t="s">
        <v>477</v>
      </c>
      <c r="E203" s="511">
        <v>376.59</v>
      </c>
      <c r="F203" s="512">
        <f>E203+E204</f>
      </c>
      <c r="G203" s="511">
        <v>4377</v>
      </c>
      <c r="H203" s="511">
        <v>70</v>
      </c>
      <c r="I203" s="513">
        <f t="shared" si="463"/>
      </c>
      <c r="J203" s="514">
        <f t="shared" si="521"/>
      </c>
      <c r="K203" s="511">
        <v>4</v>
      </c>
      <c r="L203" s="514">
        <f t="shared" si="579"/>
      </c>
      <c r="M203" s="511">
        <v>0</v>
      </c>
      <c r="N203" s="515">
        <f t="shared" si="611"/>
      </c>
      <c r="O203" s="511">
        <v>1</v>
      </c>
      <c r="P203" s="515">
        <f t="shared" si="640"/>
      </c>
      <c r="Q203" s="516">
        <f>(M203+M204)/(O203+O204)</f>
      </c>
      <c r="R203" s="511">
        <v>13</v>
      </c>
      <c r="S203" s="516">
        <f>(O203+O204)/(K203+K204)</f>
      </c>
      <c r="T203" s="511">
        <v>2</v>
      </c>
      <c r="U203" s="517">
        <f>F203/T203</f>
      </c>
      <c r="V203" s="518">
        <f>(F203+4*500)/T203</f>
      </c>
      <c r="W203" s="511">
        <v>4176</v>
      </c>
      <c r="X203" s="518">
        <f>W203/T203</f>
      </c>
      <c r="Y203" s="516">
        <f>T203/R203</f>
      </c>
      <c r="Z203" s="518">
        <f>W203/F203</f>
      </c>
      <c r="AA203" s="518">
        <f>W203/(F203+500)</f>
      </c>
      <c r="AB203" s="511">
        <v>0</v>
      </c>
      <c r="AC203" s="511">
        <v>0</v>
      </c>
      <c r="AD203" s="516">
        <f>AB203/T203</f>
      </c>
      <c r="AE203" s="518">
        <f>(W203-AC203)/(F203+500)</f>
      </c>
      <c r="AF203" s="519" t="s">
        <v>478</v>
      </c>
    </row>
    <row customHeight="true" ht="22.46095260398934" r="204">
      <c r="A204" s="510"/>
      <c r="B204" s="460"/>
      <c r="C204" s="486"/>
      <c r="D204" s="462" t="s">
        <v>479</v>
      </c>
      <c r="E204" s="511">
        <v>1866.06</v>
      </c>
      <c r="F204" s="512"/>
      <c r="G204" s="511">
        <v>19525</v>
      </c>
      <c r="H204" s="511">
        <v>470</v>
      </c>
      <c r="I204" s="513">
        <f t="shared" si="463"/>
      </c>
      <c r="J204" s="514">
        <f t="shared" si="521"/>
      </c>
      <c r="K204" s="511">
        <v>39</v>
      </c>
      <c r="L204" s="514">
        <f t="shared" si="579"/>
      </c>
      <c r="M204" s="511">
        <v>1</v>
      </c>
      <c r="N204" s="515">
        <f t="shared" si="611"/>
      </c>
      <c r="O204" s="511">
        <v>4</v>
      </c>
      <c r="P204" s="515">
        <f t="shared" si="640"/>
      </c>
      <c r="Q204" s="516"/>
      <c r="R204" s="511"/>
      <c r="S204" s="516"/>
      <c r="T204" s="511"/>
      <c r="U204" s="517"/>
      <c r="V204" s="518"/>
      <c r="W204" s="511"/>
      <c r="X204" s="518"/>
      <c r="Y204" s="516"/>
      <c r="Z204" s="518"/>
      <c r="AA204" s="518"/>
      <c r="AB204" s="511"/>
      <c r="AC204" s="511"/>
      <c r="AD204" s="516"/>
      <c r="AE204" s="518"/>
      <c r="AF204" s="519" t="s">
        <v>498</v>
      </c>
    </row>
    <row customHeight="true" ht="22.46095260398934" r="205">
      <c r="A205" s="510"/>
      <c r="B205" s="460" t="s">
        <v>483</v>
      </c>
      <c r="C205" s="486" t="s">
        <v>476</v>
      </c>
      <c r="D205" s="462" t="s">
        <v>477</v>
      </c>
      <c r="E205" s="511">
        <v>871.6</v>
      </c>
      <c r="F205" s="512">
        <f>E205+E206</f>
      </c>
      <c r="G205" s="511">
        <v>9432</v>
      </c>
      <c r="H205" s="511">
        <v>115</v>
      </c>
      <c r="I205" s="513">
        <f t="shared" si="463"/>
      </c>
      <c r="J205" s="514">
        <f t="shared" si="521"/>
      </c>
      <c r="K205" s="511">
        <v>7</v>
      </c>
      <c r="L205" s="514">
        <f t="shared" si="579"/>
      </c>
      <c r="M205" s="511">
        <v>0</v>
      </c>
      <c r="N205" s="515">
        <f t="shared" si="611"/>
      </c>
      <c r="O205" s="511">
        <v>0</v>
      </c>
      <c r="P205" s="515">
        <f t="shared" si="640"/>
      </c>
      <c r="Q205" s="516">
        <f>(M205+M206)/(O205+O206)</f>
      </c>
      <c r="R205" s="511">
        <v>1</v>
      </c>
      <c r="S205" s="516">
        <f>(O205+O206)/(K205+K206)</f>
      </c>
      <c r="T205" s="511">
        <v>0</v>
      </c>
      <c r="U205" s="517">
        <f>F205/T205</f>
      </c>
      <c r="V205" s="518">
        <f>(F205+4*500)/T205</f>
      </c>
      <c r="W205" s="511">
        <v>0</v>
      </c>
      <c r="X205" s="518">
        <f>W205/T205</f>
      </c>
      <c r="Y205" s="516">
        <f>T205/R205</f>
      </c>
      <c r="Z205" s="518">
        <f>W205/F205</f>
      </c>
      <c r="AA205" s="518">
        <f>W205/(F205+500)</f>
      </c>
      <c r="AB205" s="511">
        <v>0</v>
      </c>
      <c r="AC205" s="511">
        <v>0</v>
      </c>
      <c r="AD205" s="516">
        <f>AB205/T205</f>
      </c>
      <c r="AE205" s="518">
        <f>(W205-AC205)/(F205+500)</f>
      </c>
      <c r="AF205" s="519" t="s">
        <v>478</v>
      </c>
    </row>
    <row customHeight="true" ht="22.46095260398934" r="206">
      <c r="A206" s="510"/>
      <c r="B206" s="460"/>
      <c r="C206" s="486"/>
      <c r="D206" s="462" t="s">
        <v>479</v>
      </c>
      <c r="E206" s="511">
        <v>1571.13</v>
      </c>
      <c r="F206" s="512"/>
      <c r="G206" s="511">
        <v>16930</v>
      </c>
      <c r="H206" s="511">
        <v>382</v>
      </c>
      <c r="I206" s="513">
        <f t="shared" si="463"/>
      </c>
      <c r="J206" s="514">
        <f t="shared" si="521"/>
      </c>
      <c r="K206" s="511">
        <v>33</v>
      </c>
      <c r="L206" s="514">
        <f t="shared" si="579"/>
      </c>
      <c r="M206" s="511">
        <v>0</v>
      </c>
      <c r="N206" s="515">
        <f t="shared" si="611"/>
      </c>
      <c r="O206" s="511">
        <v>3</v>
      </c>
      <c r="P206" s="515">
        <f t="shared" si="640"/>
      </c>
      <c r="Q206" s="516"/>
      <c r="R206" s="511"/>
      <c r="S206" s="516"/>
      <c r="T206" s="511"/>
      <c r="U206" s="517"/>
      <c r="V206" s="518"/>
      <c r="W206" s="511"/>
      <c r="X206" s="518"/>
      <c r="Y206" s="516"/>
      <c r="Z206" s="518"/>
      <c r="AA206" s="518"/>
      <c r="AB206" s="511"/>
      <c r="AC206" s="511"/>
      <c r="AD206" s="516"/>
      <c r="AE206" s="518"/>
      <c r="AF206" s="519" t="s">
        <v>498</v>
      </c>
    </row>
    <row customHeight="true" ht="22.46095260398934" r="207">
      <c r="A207" s="510"/>
      <c r="B207" s="460" t="s">
        <v>485</v>
      </c>
      <c r="C207" s="486" t="s">
        <v>476</v>
      </c>
      <c r="D207" s="462" t="s">
        <v>477</v>
      </c>
      <c r="E207" s="511">
        <v>828.59</v>
      </c>
      <c r="F207" s="520">
        <f>E207+E208</f>
      </c>
      <c r="G207" s="511">
        <v>8188</v>
      </c>
      <c r="H207" s="511">
        <v>64</v>
      </c>
      <c r="I207" s="513">
        <f t="shared" si="463"/>
      </c>
      <c r="J207" s="514">
        <f t="shared" si="521"/>
      </c>
      <c r="K207" s="511">
        <v>5</v>
      </c>
      <c r="L207" s="514">
        <f t="shared" si="579"/>
      </c>
      <c r="M207" s="511">
        <v>2</v>
      </c>
      <c r="N207" s="515">
        <f t="shared" si="611"/>
      </c>
      <c r="O207" s="511">
        <v>2</v>
      </c>
      <c r="P207" s="515">
        <f t="shared" si="640"/>
      </c>
      <c r="Q207" s="516">
        <f>(M207+M208)/(O207+O208)</f>
      </c>
      <c r="R207" s="511">
        <v>12</v>
      </c>
      <c r="S207" s="516">
        <f>(O207+O208)/(K207+K208)</f>
      </c>
      <c r="T207" s="511">
        <v>4</v>
      </c>
      <c r="U207" s="517">
        <f>F207/T207</f>
      </c>
      <c r="V207" s="518">
        <f>(F207+4*500)/T207</f>
      </c>
      <c r="W207" s="511">
        <v>6312</v>
      </c>
      <c r="X207" s="518">
        <f>W207/T207</f>
      </c>
      <c r="Y207" s="516">
        <f>T207/R207</f>
      </c>
      <c r="Z207" s="518">
        <f>W207/F207</f>
      </c>
      <c r="AA207" s="518">
        <f>W207/(F207+500)</f>
      </c>
      <c r="AB207" s="511">
        <v>1</v>
      </c>
      <c r="AC207" s="511">
        <v>444</v>
      </c>
      <c r="AD207" s="516">
        <f>AB207/T207</f>
      </c>
      <c r="AE207" s="518">
        <f>(W207-AC207)/(F207+500)</f>
      </c>
      <c r="AF207" s="519" t="s">
        <v>478</v>
      </c>
    </row>
    <row customHeight="true" ht="22.46095260398934" r="208">
      <c r="A208" s="510"/>
      <c r="B208" s="460"/>
      <c r="C208" s="486"/>
      <c r="D208" s="462" t="s">
        <v>479</v>
      </c>
      <c r="E208" s="511">
        <v>1813.55</v>
      </c>
      <c r="F208" s="520"/>
      <c r="G208" s="511">
        <v>18785</v>
      </c>
      <c r="H208" s="521">
        <v>382</v>
      </c>
      <c r="I208" s="513">
        <f t="shared" si="463"/>
      </c>
      <c r="J208" s="514">
        <f t="shared" si="521"/>
      </c>
      <c r="K208" s="511">
        <v>35</v>
      </c>
      <c r="L208" s="514">
        <f t="shared" si="579"/>
      </c>
      <c r="M208" s="511">
        <v>1</v>
      </c>
      <c r="N208" s="515">
        <f t="shared" si="611"/>
      </c>
      <c r="O208" s="511">
        <v>2</v>
      </c>
      <c r="P208" s="515">
        <f t="shared" si="640"/>
      </c>
      <c r="Q208" s="516"/>
      <c r="R208" s="511"/>
      <c r="S208" s="516"/>
      <c r="T208" s="511"/>
      <c r="U208" s="517"/>
      <c r="V208" s="518"/>
      <c r="W208" s="511"/>
      <c r="X208" s="518"/>
      <c r="Y208" s="516"/>
      <c r="Z208" s="518"/>
      <c r="AA208" s="518"/>
      <c r="AB208" s="511"/>
      <c r="AC208" s="511"/>
      <c r="AD208" s="516"/>
      <c r="AE208" s="518"/>
      <c r="AF208" s="519" t="s">
        <v>498</v>
      </c>
    </row>
    <row customHeight="true" ht="22.46095260398934" r="209">
      <c r="A209" s="510"/>
      <c r="B209" s="488" t="s">
        <v>484</v>
      </c>
      <c r="C209" s="488"/>
      <c r="D209" s="488"/>
      <c r="E209" s="522">
        <f>SUM(E199:E208)</f>
      </c>
      <c r="F209" s="522">
        <f>SUM(F199:F208)</f>
      </c>
      <c r="G209" s="522">
        <f>SUM(G199:G208)</f>
      </c>
      <c r="H209" s="522">
        <f>SUM(H199:H208)</f>
      </c>
      <c r="I209" s="523">
        <f t="shared" si="463"/>
      </c>
      <c r="J209" s="524">
        <f t="shared" si="521"/>
      </c>
      <c r="K209" s="522">
        <f>SUM(K199:K208)</f>
      </c>
      <c r="L209" s="524">
        <f t="shared" si="579"/>
      </c>
      <c r="M209" s="522">
        <f>SUM(M199:M208)</f>
      </c>
      <c r="N209" s="525">
        <f t="shared" si="611"/>
      </c>
      <c r="O209" s="522">
        <f>SUM(O199:O208)</f>
      </c>
      <c r="P209" s="525">
        <f t="shared" si="640"/>
      </c>
      <c r="Q209" s="526">
        <f>M209/O209</f>
      </c>
      <c r="R209" s="522">
        <f>SUM(R199:R208)</f>
      </c>
      <c r="S209" s="526">
        <f>(O209+O209)/(K209+K209)</f>
      </c>
      <c r="T209" s="522">
        <f>SUM(T199:T208)</f>
      </c>
      <c r="U209" s="527">
        <f t="shared" ref="U209:U210" si="681">F209/T209</f>
      </c>
      <c r="V209" s="528">
        <f t="shared" ref="V209:V210" si="795">(F209+4*500)/T209</f>
      </c>
      <c r="W209" s="522">
        <f>SUM(W199:W208)</f>
      </c>
      <c r="X209" s="529">
        <f t="shared" ref="X209:X210" si="19">W209/T209</f>
      </c>
      <c r="Y209" s="526">
        <f t="shared" ref="Y209:Y210" si="133">T209/R209</f>
      </c>
      <c r="Z209" s="528">
        <f t="shared" ref="Z209:Z210" si="247">W209/F209</f>
      </c>
      <c r="AA209" s="528">
        <f>W209/(F209+COUNT(W199:W208)*500)</f>
      </c>
      <c r="AB209" s="522">
        <f>SUM(AB199:AB208)</f>
      </c>
      <c r="AC209" s="522">
        <f>SUM(AC199:AC208)</f>
      </c>
      <c r="AD209" s="526">
        <f t="shared" ref="AD209:AD210" si="361">AB209/T209</f>
      </c>
      <c r="AE209" s="530">
        <f>(W209-AC209)/(F209+COUNT(W199:W208)*500)</f>
      </c>
      <c r="AF209" s="518"/>
    </row>
    <row customHeight="true" ht="22.46095260398934" r="210">
      <c r="A210" s="510"/>
      <c r="B210" s="460" t="s">
        <v>487</v>
      </c>
      <c r="C210" s="486" t="s">
        <v>486</v>
      </c>
      <c r="D210" s="462" t="s">
        <v>477</v>
      </c>
      <c r="E210" s="511">
        <v>723.37</v>
      </c>
      <c r="F210" s="512">
        <f>E210+E211</f>
      </c>
      <c r="G210" s="511">
        <v>8590</v>
      </c>
      <c r="H210" s="511">
        <v>46</v>
      </c>
      <c r="I210" s="513">
        <f t="shared" si="463"/>
      </c>
      <c r="J210" s="514">
        <f t="shared" si="521"/>
      </c>
      <c r="K210" s="511">
        <v>7</v>
      </c>
      <c r="L210" s="514">
        <f t="shared" si="579"/>
      </c>
      <c r="M210" s="511">
        <v>1</v>
      </c>
      <c r="N210" s="515">
        <f t="shared" si="611"/>
      </c>
      <c r="O210" s="511">
        <v>2</v>
      </c>
      <c r="P210" s="515">
        <f t="shared" si="640"/>
      </c>
      <c r="Q210" s="516">
        <f>(M210+M211)/(O210+O211)</f>
      </c>
      <c r="R210" s="511">
        <v>7</v>
      </c>
      <c r="S210" s="516">
        <f>(O210+O211)/(K210+K211)</f>
      </c>
      <c r="T210" s="511">
        <v>2</v>
      </c>
      <c r="U210" s="517">
        <f t="shared" si="681"/>
      </c>
      <c r="V210" s="518">
        <f t="shared" si="795"/>
      </c>
      <c r="W210" s="511">
        <v>2064</v>
      </c>
      <c r="X210" s="518">
        <f t="shared" si="19"/>
      </c>
      <c r="Y210" s="516">
        <f t="shared" si="133"/>
      </c>
      <c r="Z210" s="518">
        <f t="shared" si="247"/>
      </c>
      <c r="AA210" s="518">
        <f>W210/(F210+500)</f>
      </c>
      <c r="AB210" s="511">
        <v>0</v>
      </c>
      <c r="AC210" s="511">
        <v>0</v>
      </c>
      <c r="AD210" s="516">
        <f t="shared" si="361"/>
      </c>
      <c r="AE210" s="518">
        <f>(W210-AC210)/(F210+500)</f>
      </c>
      <c r="AF210" s="519" t="s">
        <v>478</v>
      </c>
    </row>
    <row customHeight="true" ht="22.46095260398934" r="211">
      <c r="A211" s="510"/>
      <c r="B211" s="460"/>
      <c r="C211" s="486"/>
      <c r="D211" s="462" t="s">
        <v>479</v>
      </c>
      <c r="E211" s="511">
        <v>1499.53</v>
      </c>
      <c r="F211" s="512"/>
      <c r="G211" s="511">
        <v>18064</v>
      </c>
      <c r="H211" s="511">
        <v>424</v>
      </c>
      <c r="I211" s="513">
        <f t="shared" si="463"/>
      </c>
      <c r="J211" s="514">
        <f t="shared" si="521"/>
      </c>
      <c r="K211" s="511">
        <v>29</v>
      </c>
      <c r="L211" s="514">
        <f t="shared" si="579"/>
      </c>
      <c r="M211" s="511">
        <v>1</v>
      </c>
      <c r="N211" s="515">
        <f t="shared" si="611"/>
      </c>
      <c r="O211" s="511">
        <v>6</v>
      </c>
      <c r="P211" s="515">
        <f t="shared" si="640"/>
      </c>
      <c r="Q211" s="516"/>
      <c r="R211" s="511"/>
      <c r="S211" s="516"/>
      <c r="T211" s="511"/>
      <c r="U211" s="517"/>
      <c r="V211" s="518"/>
      <c r="W211" s="511"/>
      <c r="X211" s="518"/>
      <c r="Y211" s="516"/>
      <c r="Z211" s="518"/>
      <c r="AA211" s="518"/>
      <c r="AB211" s="511"/>
      <c r="AC211" s="511"/>
      <c r="AD211" s="516"/>
      <c r="AE211" s="518"/>
      <c r="AF211" s="519" t="s">
        <v>498</v>
      </c>
    </row>
    <row customHeight="true" ht="22.46095260398934" r="212">
      <c r="A212" s="510"/>
      <c r="B212" s="460" t="s">
        <v>488</v>
      </c>
      <c r="C212" s="486" t="s">
        <v>486</v>
      </c>
      <c r="D212" s="462" t="s">
        <v>477</v>
      </c>
      <c r="E212" s="511">
        <v>726.28</v>
      </c>
      <c r="F212" s="512">
        <f>E212+E213</f>
      </c>
      <c r="G212" s="511">
        <v>7497</v>
      </c>
      <c r="H212" s="511">
        <v>70</v>
      </c>
      <c r="I212" s="513">
        <f t="shared" si="463"/>
      </c>
      <c r="J212" s="514">
        <f t="shared" si="521"/>
      </c>
      <c r="K212" s="511">
        <v>0</v>
      </c>
      <c r="L212" s="514">
        <f t="shared" si="579"/>
      </c>
      <c r="M212" s="511">
        <v>0</v>
      </c>
      <c r="N212" s="515">
        <f t="shared" si="611"/>
      </c>
      <c r="O212" s="511">
        <v>0</v>
      </c>
      <c r="P212" s="515">
        <f t="shared" si="640"/>
      </c>
      <c r="Q212" s="516">
        <f>(M212+M213)/(O212+O213)</f>
      </c>
      <c r="R212" s="511">
        <v>2</v>
      </c>
      <c r="S212" s="516">
        <f>(O212+O213)/(K212+K213)</f>
      </c>
      <c r="T212" s="511">
        <v>0</v>
      </c>
      <c r="U212" s="517">
        <f>F212/T212</f>
      </c>
      <c r="V212" s="518">
        <f>(F212+4*500)/T212</f>
      </c>
      <c r="W212" s="511">
        <v>0</v>
      </c>
      <c r="X212" s="518">
        <f>W212/T212</f>
      </c>
      <c r="Y212" s="516">
        <f>T212/R212</f>
      </c>
      <c r="Z212" s="518">
        <f>W212/F212</f>
      </c>
      <c r="AA212" s="518">
        <f>W212/(F212+500)</f>
      </c>
      <c r="AB212" s="511">
        <v>0</v>
      </c>
      <c r="AC212" s="511">
        <v>0</v>
      </c>
      <c r="AD212" s="516">
        <f>AB212/T212</f>
      </c>
      <c r="AE212" s="518">
        <f>(W212-AC212)/(F212+500)</f>
      </c>
      <c r="AF212" s="519" t="s">
        <v>478</v>
      </c>
    </row>
    <row customHeight="true" ht="22.46095260398934" r="213">
      <c r="A213" s="510"/>
      <c r="B213" s="460"/>
      <c r="C213" s="486"/>
      <c r="D213" s="462" t="s">
        <v>479</v>
      </c>
      <c r="E213" s="511">
        <v>1163.32</v>
      </c>
      <c r="F213" s="512"/>
      <c r="G213" s="511">
        <v>13728</v>
      </c>
      <c r="H213" s="511">
        <v>335</v>
      </c>
      <c r="I213" s="513">
        <f t="shared" si="463"/>
      </c>
      <c r="J213" s="514">
        <f t="shared" si="521"/>
      </c>
      <c r="K213" s="511">
        <v>30</v>
      </c>
      <c r="L213" s="514">
        <f t="shared" si="579"/>
      </c>
      <c r="M213" s="511">
        <v>1</v>
      </c>
      <c r="N213" s="515">
        <f t="shared" si="611"/>
      </c>
      <c r="O213" s="511">
        <v>3</v>
      </c>
      <c r="P213" s="515">
        <f t="shared" si="640"/>
      </c>
      <c r="Q213" s="516"/>
      <c r="R213" s="511"/>
      <c r="S213" s="516"/>
      <c r="T213" s="511"/>
      <c r="U213" s="517"/>
      <c r="V213" s="518"/>
      <c r="W213" s="511"/>
      <c r="X213" s="518"/>
      <c r="Y213" s="516"/>
      <c r="Z213" s="518"/>
      <c r="AA213" s="518"/>
      <c r="AB213" s="511"/>
      <c r="AC213" s="511"/>
      <c r="AD213" s="516"/>
      <c r="AE213" s="518"/>
      <c r="AF213" s="519" t="s">
        <v>498</v>
      </c>
    </row>
    <row customHeight="true" ht="22.46095260398934" r="214">
      <c r="A214" s="510"/>
      <c r="B214" s="460" t="s">
        <v>489</v>
      </c>
      <c r="C214" s="486" t="s">
        <v>486</v>
      </c>
      <c r="D214" s="462" t="s">
        <v>477</v>
      </c>
      <c r="E214" s="511">
        <v>426.74</v>
      </c>
      <c r="F214" s="512">
        <f>E214+E215</f>
      </c>
      <c r="G214" s="511">
        <v>4384</v>
      </c>
      <c r="H214" s="511">
        <v>50</v>
      </c>
      <c r="I214" s="513">
        <f t="shared" si="463"/>
      </c>
      <c r="J214" s="514">
        <f t="shared" si="521"/>
      </c>
      <c r="K214" s="511">
        <v>2</v>
      </c>
      <c r="L214" s="514">
        <f t="shared" si="579"/>
      </c>
      <c r="M214" s="511">
        <v>0</v>
      </c>
      <c r="N214" s="515">
        <f t="shared" si="611"/>
      </c>
      <c r="O214" s="511">
        <v>1</v>
      </c>
      <c r="P214" s="515">
        <f t="shared" si="640"/>
      </c>
      <c r="Q214" s="516">
        <f>(M214+M215)/(O214+O215)</f>
      </c>
      <c r="R214" s="511">
        <v>13</v>
      </c>
      <c r="S214" s="516">
        <f>(O214+O215)/(K214+K215)</f>
      </c>
      <c r="T214" s="511">
        <v>4</v>
      </c>
      <c r="U214" s="517">
        <f>F214/T214</f>
      </c>
      <c r="V214" s="518">
        <f>(F214+4*500)/T214</f>
      </c>
      <c r="W214" s="511">
        <v>1605.5999999999985</v>
      </c>
      <c r="X214" s="518">
        <f>W214/T214</f>
      </c>
      <c r="Y214" s="516">
        <f>T214/R214</f>
      </c>
      <c r="Z214" s="518">
        <f>W214/F214</f>
      </c>
      <c r="AA214" s="518">
        <f>W214/(F214+500)</f>
      </c>
      <c r="AB214" s="511">
        <v>1</v>
      </c>
      <c r="AC214" s="511">
        <v>372</v>
      </c>
      <c r="AD214" s="516">
        <f>AB214/T214</f>
      </c>
      <c r="AE214" s="518">
        <f>(W214-AC214)/(F214+500)</f>
      </c>
      <c r="AF214" s="519" t="s">
        <v>478</v>
      </c>
    </row>
    <row customHeight="true" ht="22.46095260398934" r="215">
      <c r="A215" s="510"/>
      <c r="B215" s="460"/>
      <c r="C215" s="486"/>
      <c r="D215" s="462" t="s">
        <v>479</v>
      </c>
      <c r="E215" s="511">
        <v>1251.55</v>
      </c>
      <c r="F215" s="512"/>
      <c r="G215" s="511">
        <v>12641</v>
      </c>
      <c r="H215" s="511">
        <v>332</v>
      </c>
      <c r="I215" s="513">
        <f t="shared" si="463"/>
      </c>
      <c r="J215" s="514">
        <f t="shared" si="521"/>
      </c>
      <c r="K215" s="511">
        <v>26</v>
      </c>
      <c r="L215" s="514">
        <f t="shared" si="579"/>
      </c>
      <c r="M215" s="511">
        <v>4</v>
      </c>
      <c r="N215" s="515">
        <f t="shared" si="611"/>
      </c>
      <c r="O215" s="511">
        <v>7</v>
      </c>
      <c r="P215" s="515">
        <f t="shared" si="640"/>
      </c>
      <c r="Q215" s="516"/>
      <c r="R215" s="511"/>
      <c r="S215" s="516"/>
      <c r="T215" s="511"/>
      <c r="U215" s="517"/>
      <c r="V215" s="518"/>
      <c r="W215" s="511"/>
      <c r="X215" s="518"/>
      <c r="Y215" s="516"/>
      <c r="Z215" s="518"/>
      <c r="AA215" s="518"/>
      <c r="AB215" s="511"/>
      <c r="AC215" s="511"/>
      <c r="AD215" s="516"/>
      <c r="AE215" s="518"/>
      <c r="AF215" s="519" t="s">
        <v>498</v>
      </c>
    </row>
    <row customHeight="true" ht="22.46095260398934" r="216">
      <c r="A216" s="510"/>
      <c r="B216" s="460" t="s">
        <v>495</v>
      </c>
      <c r="C216" s="486" t="s">
        <v>486</v>
      </c>
      <c r="D216" s="462" t="s">
        <v>477</v>
      </c>
      <c r="E216" s="511">
        <v>220.42</v>
      </c>
      <c r="F216" s="512">
        <f>E216+E217</f>
      </c>
      <c r="G216" s="511">
        <v>1719</v>
      </c>
      <c r="H216" s="511">
        <v>29</v>
      </c>
      <c r="I216" s="513">
        <f t="shared" si="463"/>
      </c>
      <c r="J216" s="514">
        <f t="shared" si="521"/>
      </c>
      <c r="K216" s="511">
        <v>1</v>
      </c>
      <c r="L216" s="514">
        <f t="shared" si="579"/>
      </c>
      <c r="M216" s="511">
        <v>0</v>
      </c>
      <c r="N216" s="515">
        <f t="shared" si="611"/>
      </c>
      <c r="O216" s="511">
        <v>0</v>
      </c>
      <c r="P216" s="515">
        <f t="shared" si="640"/>
      </c>
      <c r="Q216" s="516">
        <f>(M216+M217)/(O216+O217)</f>
      </c>
      <c r="R216" s="511">
        <v>8</v>
      </c>
      <c r="S216" s="516">
        <f>(O216+O217)/(K216+K217)</f>
      </c>
      <c r="T216" s="511">
        <v>3</v>
      </c>
      <c r="U216" s="517">
        <f>F216/T216</f>
      </c>
      <c r="V216" s="518">
        <f>(F216+4*500)/T216</f>
      </c>
      <c r="W216" s="511">
        <v>2250</v>
      </c>
      <c r="X216" s="518">
        <f>W216/T216</f>
      </c>
      <c r="Y216" s="516">
        <f>T216/R216</f>
      </c>
      <c r="Z216" s="518">
        <f>W216/F216</f>
      </c>
      <c r="AA216" s="518">
        <f>W216/(F216+500)</f>
      </c>
      <c r="AB216" s="511">
        <v>1</v>
      </c>
      <c r="AC216" s="511">
        <v>326.4</v>
      </c>
      <c r="AD216" s="516">
        <f>AB216/T216</f>
      </c>
      <c r="AE216" s="518">
        <f>(W216-AC216)/(F216+500)</f>
      </c>
      <c r="AF216" s="519" t="s">
        <v>478</v>
      </c>
    </row>
    <row customHeight="true" ht="22.46095260398934" r="217">
      <c r="A217" s="510"/>
      <c r="B217" s="460"/>
      <c r="C217" s="486"/>
      <c r="D217" s="462" t="s">
        <v>479</v>
      </c>
      <c r="E217" s="511">
        <v>1941.64</v>
      </c>
      <c r="F217" s="512"/>
      <c r="G217" s="511">
        <v>23574</v>
      </c>
      <c r="H217" s="521">
        <v>784</v>
      </c>
      <c r="I217" s="513">
        <f t="shared" si="463"/>
      </c>
      <c r="J217" s="514">
        <f t="shared" si="521"/>
      </c>
      <c r="K217" s="511">
        <v>46</v>
      </c>
      <c r="L217" s="514">
        <f t="shared" si="579"/>
      </c>
      <c r="M217" s="511">
        <v>3</v>
      </c>
      <c r="N217" s="515">
        <f t="shared" si="611"/>
      </c>
      <c r="O217" s="511">
        <v>5</v>
      </c>
      <c r="P217" s="515">
        <f t="shared" si="640"/>
      </c>
      <c r="Q217" s="516"/>
      <c r="R217" s="511"/>
      <c r="S217" s="516"/>
      <c r="T217" s="511"/>
      <c r="U217" s="517"/>
      <c r="V217" s="518"/>
      <c r="W217" s="511"/>
      <c r="X217" s="518"/>
      <c r="Y217" s="516"/>
      <c r="Z217" s="518"/>
      <c r="AA217" s="518"/>
      <c r="AB217" s="511"/>
      <c r="AC217" s="511"/>
      <c r="AD217" s="516"/>
      <c r="AE217" s="518"/>
      <c r="AF217" s="519" t="s">
        <v>498</v>
      </c>
    </row>
    <row customHeight="true" ht="22.46095260398934" r="218">
      <c r="A218" s="510"/>
      <c r="B218" s="488" t="s">
        <v>484</v>
      </c>
      <c r="C218" s="488"/>
      <c r="D218" s="488"/>
      <c r="E218" s="522">
        <f>SUM(E210:E217)</f>
      </c>
      <c r="F218" s="522">
        <f>SUM(F210:F217)</f>
      </c>
      <c r="G218" s="522">
        <f>SUM(G210:G217)</f>
      </c>
      <c r="H218" s="522">
        <f>SUM(H210:H217)</f>
      </c>
      <c r="I218" s="523">
        <f t="shared" si="463"/>
      </c>
      <c r="J218" s="524">
        <f t="shared" si="521"/>
      </c>
      <c r="K218" s="522">
        <f>SUM(K210:K217)</f>
      </c>
      <c r="L218" s="524">
        <f t="shared" si="579"/>
      </c>
      <c r="M218" s="522">
        <f>SUM(M210:M217)</f>
      </c>
      <c r="N218" s="525">
        <f t="shared" si="611"/>
      </c>
      <c r="O218" s="522">
        <f>SUM(O210:O217)</f>
      </c>
      <c r="P218" s="525">
        <f t="shared" si="640"/>
      </c>
      <c r="Q218" s="526">
        <f>M218/O218</f>
      </c>
      <c r="R218" s="522">
        <f>SUM(R210:R217)</f>
      </c>
      <c r="S218" s="526">
        <f>(O218+O218)/(K218+K218)</f>
      </c>
      <c r="T218" s="522">
        <f>SUM(T210:T217)</f>
      </c>
      <c r="U218" s="527">
        <f t="shared" ref="U218:U219" si="682">F218/T218</f>
      </c>
      <c r="V218" s="528">
        <f t="shared" ref="V218:V219" si="796">(F218+4*500)/T218</f>
      </c>
      <c r="W218" s="522">
        <f>SUM(W210:W217)</f>
      </c>
      <c r="X218" s="529">
        <f t="shared" ref="X218:X219" si="20">W218/T218</f>
      </c>
      <c r="Y218" s="526">
        <f t="shared" ref="Y218:Y219" si="134">T218/R218</f>
      </c>
      <c r="Z218" s="528">
        <f t="shared" ref="Z218:Z219" si="248">W218/F218</f>
      </c>
      <c r="AA218" s="528">
        <f>W218/(F218+COUNT(W210:W217)*500)</f>
      </c>
      <c r="AB218" s="522">
        <f>SUM(AB210:AB217)</f>
      </c>
      <c r="AC218" s="522">
        <f>SUM(AC210:AC217)</f>
      </c>
      <c r="AD218" s="526">
        <f t="shared" ref="AD218:AD219" si="362">AB218/T218</f>
      </c>
      <c r="AE218" s="530">
        <f>(W218-AC218)/(F218+COUNT(W210:W217)*500)</f>
      </c>
      <c r="AF218" s="518"/>
    </row>
    <row customHeight="true" ht="22.46095260398934" r="219">
      <c r="A219" s="510"/>
      <c r="B219" s="460" t="s">
        <v>496</v>
      </c>
      <c r="C219" s="486" t="s">
        <v>505</v>
      </c>
      <c r="D219" s="462" t="s">
        <v>477</v>
      </c>
      <c r="E219" s="511">
        <v>234.26</v>
      </c>
      <c r="F219" s="512">
        <f>E219+E220</f>
      </c>
      <c r="G219" s="511">
        <v>1598</v>
      </c>
      <c r="H219" s="511">
        <v>29</v>
      </c>
      <c r="I219" s="513">
        <f t="shared" si="463"/>
      </c>
      <c r="J219" s="514">
        <f t="shared" si="521"/>
      </c>
      <c r="K219" s="511">
        <v>2</v>
      </c>
      <c r="L219" s="514">
        <f t="shared" si="579"/>
      </c>
      <c r="M219" s="511">
        <v>0</v>
      </c>
      <c r="N219" s="515">
        <f t="shared" si="611"/>
      </c>
      <c r="O219" s="511">
        <v>0</v>
      </c>
      <c r="P219" s="515">
        <f t="shared" si="640"/>
      </c>
      <c r="Q219" s="516">
        <f>(M219+M220)/(O219+O220)</f>
      </c>
      <c r="R219" s="511">
        <v>7</v>
      </c>
      <c r="S219" s="516">
        <f>(O219+O220)/(K219+K220)</f>
      </c>
      <c r="T219" s="511">
        <v>1</v>
      </c>
      <c r="U219" s="517">
        <f t="shared" si="682"/>
      </c>
      <c r="V219" s="518">
        <f t="shared" si="796"/>
      </c>
      <c r="W219" s="511">
        <v>1692</v>
      </c>
      <c r="X219" s="518">
        <f t="shared" si="20"/>
      </c>
      <c r="Y219" s="516">
        <f t="shared" si="134"/>
      </c>
      <c r="Z219" s="518">
        <f t="shared" si="248"/>
      </c>
      <c r="AA219" s="518">
        <f>W219/(F219+500)</f>
      </c>
      <c r="AB219" s="511">
        <v>0</v>
      </c>
      <c r="AC219" s="511">
        <v>0</v>
      </c>
      <c r="AD219" s="516">
        <f t="shared" si="362"/>
      </c>
      <c r="AE219" s="518">
        <f>(W219-AC219)/(F219+500)</f>
      </c>
      <c r="AF219" s="519" t="s">
        <v>478</v>
      </c>
    </row>
    <row customHeight="true" ht="22.46095260398934" r="220">
      <c r="A220" s="510"/>
      <c r="B220" s="460"/>
      <c r="C220" s="486"/>
      <c r="D220" s="462" t="s">
        <v>479</v>
      </c>
      <c r="E220" s="511">
        <v>2449.16</v>
      </c>
      <c r="F220" s="512"/>
      <c r="G220" s="511">
        <v>28598</v>
      </c>
      <c r="H220" s="511">
        <v>973</v>
      </c>
      <c r="I220" s="513">
        <f t="shared" si="463"/>
      </c>
      <c r="J220" s="514">
        <f t="shared" si="521"/>
      </c>
      <c r="K220" s="511">
        <v>51</v>
      </c>
      <c r="L220" s="514">
        <f t="shared" si="579"/>
      </c>
      <c r="M220" s="511">
        <v>1</v>
      </c>
      <c r="N220" s="515">
        <f t="shared" si="611"/>
      </c>
      <c r="O220" s="511">
        <v>5</v>
      </c>
      <c r="P220" s="515">
        <f t="shared" si="640"/>
      </c>
      <c r="Q220" s="516"/>
      <c r="R220" s="511"/>
      <c r="S220" s="516"/>
      <c r="T220" s="511"/>
      <c r="U220" s="517"/>
      <c r="V220" s="518"/>
      <c r="W220" s="511"/>
      <c r="X220" s="518"/>
      <c r="Y220" s="516"/>
      <c r="Z220" s="518"/>
      <c r="AA220" s="518"/>
      <c r="AB220" s="511"/>
      <c r="AC220" s="511"/>
      <c r="AD220" s="516"/>
      <c r="AE220" s="518"/>
      <c r="AF220" s="519" t="s">
        <v>512</v>
      </c>
    </row>
    <row customHeight="true" ht="22.46095260398934" r="221">
      <c r="A221" s="510"/>
      <c r="B221" s="531" t="s">
        <v>501</v>
      </c>
      <c r="C221" s="486" t="s">
        <v>505</v>
      </c>
      <c r="D221" s="462" t="s">
        <v>477</v>
      </c>
      <c r="E221" s="511">
        <v>115.82</v>
      </c>
      <c r="F221" s="512">
        <f>E221+E222</f>
      </c>
      <c r="G221" s="511">
        <v>1025</v>
      </c>
      <c r="H221" s="511">
        <v>12</v>
      </c>
      <c r="I221" s="513">
        <f t="shared" si="463"/>
      </c>
      <c r="J221" s="514">
        <f t="shared" si="521"/>
      </c>
      <c r="K221" s="511">
        <v>0</v>
      </c>
      <c r="L221" s="514">
        <f t="shared" si="579"/>
      </c>
      <c r="M221" s="511">
        <v>0</v>
      </c>
      <c r="N221" s="515">
        <f t="shared" si="611"/>
      </c>
      <c r="O221" s="511">
        <v>0</v>
      </c>
      <c r="P221" s="515">
        <f t="shared" si="640"/>
      </c>
      <c r="Q221" s="516">
        <f>(M221+M222)/(O221+O222)</f>
      </c>
      <c r="R221" s="511">
        <v>10</v>
      </c>
      <c r="S221" s="516">
        <f>(O221+O222)/(K221+K222)</f>
      </c>
      <c r="T221" s="511">
        <v>3</v>
      </c>
      <c r="U221" s="517">
        <f>F221/T221</f>
      </c>
      <c r="V221" s="518">
        <f>(F221+4*500)/T221</f>
      </c>
      <c r="W221" s="511">
        <v>1969.2000000000007</v>
      </c>
      <c r="X221" s="518">
        <f>W221/T221</f>
      </c>
      <c r="Y221" s="516">
        <f>T221/R221</f>
      </c>
      <c r="Z221" s="518">
        <f>W221/F221</f>
      </c>
      <c r="AA221" s="518">
        <f>W221/(F221+500)</f>
      </c>
      <c r="AB221" s="511">
        <v>1</v>
      </c>
      <c r="AC221" s="511">
        <v>1344</v>
      </c>
      <c r="AD221" s="516">
        <f>AB221/T221</f>
      </c>
      <c r="AE221" s="518">
        <f>(W221-AC221)/(F221+500)</f>
      </c>
      <c r="AF221" s="519" t="s">
        <v>478</v>
      </c>
    </row>
    <row customHeight="true" ht="22.46095260398934" r="222">
      <c r="A222" s="510"/>
      <c r="B222" s="531"/>
      <c r="C222" s="486"/>
      <c r="D222" s="462" t="s">
        <v>479</v>
      </c>
      <c r="E222" s="511">
        <v>2000.83</v>
      </c>
      <c r="F222" s="512"/>
      <c r="G222" s="511">
        <v>25212</v>
      </c>
      <c r="H222" s="511">
        <v>750</v>
      </c>
      <c r="I222" s="513">
        <f t="shared" si="463"/>
      </c>
      <c r="J222" s="514">
        <f t="shared" si="521"/>
      </c>
      <c r="K222" s="511">
        <v>53</v>
      </c>
      <c r="L222" s="514">
        <f t="shared" si="579"/>
      </c>
      <c r="M222" s="511">
        <v>2</v>
      </c>
      <c r="N222" s="515">
        <f t="shared" si="611"/>
      </c>
      <c r="O222" s="511">
        <v>7</v>
      </c>
      <c r="P222" s="515">
        <f t="shared" si="640"/>
      </c>
      <c r="Q222" s="516"/>
      <c r="R222" s="511"/>
      <c r="S222" s="516"/>
      <c r="T222" s="511"/>
      <c r="U222" s="517"/>
      <c r="V222" s="518"/>
      <c r="W222" s="511"/>
      <c r="X222" s="518"/>
      <c r="Y222" s="516"/>
      <c r="Z222" s="518"/>
      <c r="AA222" s="518"/>
      <c r="AB222" s="511"/>
      <c r="AC222" s="511"/>
      <c r="AD222" s="516"/>
      <c r="AE222" s="518"/>
      <c r="AF222" s="519" t="s">
        <v>512</v>
      </c>
    </row>
    <row customHeight="true" ht="22.46095260398934" r="223">
      <c r="A223" s="510"/>
      <c r="B223" s="531" t="s">
        <v>502</v>
      </c>
      <c r="C223" s="486" t="s">
        <v>505</v>
      </c>
      <c r="D223" s="462" t="s">
        <v>477</v>
      </c>
      <c r="E223" s="511">
        <v>78.06</v>
      </c>
      <c r="F223" s="512">
        <f>E223+E224</f>
      </c>
      <c r="G223" s="511">
        <v>631</v>
      </c>
      <c r="H223" s="511">
        <v>13</v>
      </c>
      <c r="I223" s="513">
        <f t="shared" si="463"/>
      </c>
      <c r="J223" s="514">
        <f t="shared" si="521"/>
      </c>
      <c r="K223" s="511">
        <v>0</v>
      </c>
      <c r="L223" s="514">
        <f t="shared" si="579"/>
      </c>
      <c r="M223" s="511">
        <v>0</v>
      </c>
      <c r="N223" s="515">
        <f t="shared" si="611"/>
      </c>
      <c r="O223" s="511">
        <v>0</v>
      </c>
      <c r="P223" s="515">
        <f t="shared" si="640"/>
      </c>
      <c r="Q223" s="516">
        <f>(M223+M224)/(O223+O224)</f>
      </c>
      <c r="R223" s="511">
        <v>6</v>
      </c>
      <c r="S223" s="516">
        <f>(O223+O224)/(K223+K224)</f>
      </c>
      <c r="T223" s="511">
        <v>3</v>
      </c>
      <c r="U223" s="517">
        <f>F223/T223</f>
      </c>
      <c r="V223" s="518">
        <f>(F223+4*500)/T223</f>
      </c>
      <c r="W223" s="511">
        <v>2856</v>
      </c>
      <c r="X223" s="518">
        <f>W223/T223</f>
      </c>
      <c r="Y223" s="516">
        <f>T223/R223</f>
      </c>
      <c r="Z223" s="518">
        <f>W223/F223</f>
      </c>
      <c r="AA223" s="518">
        <f>W223/(F223+500)</f>
      </c>
      <c r="AB223" s="511">
        <v>0</v>
      </c>
      <c r="AC223" s="511">
        <v>0</v>
      </c>
      <c r="AD223" s="516">
        <f>AB223/T223</f>
      </c>
      <c r="AE223" s="518">
        <f>(W223-AC223)/(F223+500)</f>
      </c>
      <c r="AF223" s="519" t="s">
        <v>478</v>
      </c>
    </row>
    <row customHeight="true" ht="22.46095260398934" r="224">
      <c r="A224" s="510"/>
      <c r="B224" s="531"/>
      <c r="C224" s="486"/>
      <c r="D224" s="462" t="s">
        <v>479</v>
      </c>
      <c r="E224" s="511">
        <v>2141.94</v>
      </c>
      <c r="F224" s="512"/>
      <c r="G224" s="511">
        <v>30444</v>
      </c>
      <c r="H224" s="511">
        <v>1002</v>
      </c>
      <c r="I224" s="513">
        <f t="shared" si="463"/>
      </c>
      <c r="J224" s="514">
        <f t="shared" si="521"/>
      </c>
      <c r="K224" s="511">
        <v>49</v>
      </c>
      <c r="L224" s="514">
        <f t="shared" si="579"/>
      </c>
      <c r="M224" s="511">
        <v>2</v>
      </c>
      <c r="N224" s="515">
        <f t="shared" si="611"/>
      </c>
      <c r="O224" s="511">
        <v>6</v>
      </c>
      <c r="P224" s="515">
        <f t="shared" si="640"/>
      </c>
      <c r="Q224" s="516"/>
      <c r="R224" s="511"/>
      <c r="S224" s="516"/>
      <c r="T224" s="511"/>
      <c r="U224" s="517"/>
      <c r="V224" s="518"/>
      <c r="W224" s="511"/>
      <c r="X224" s="518"/>
      <c r="Y224" s="516"/>
      <c r="Z224" s="518"/>
      <c r="AA224" s="518"/>
      <c r="AB224" s="511"/>
      <c r="AC224" s="511"/>
      <c r="AD224" s="516"/>
      <c r="AE224" s="518"/>
      <c r="AF224" s="519" t="s">
        <v>512</v>
      </c>
    </row>
    <row customHeight="true" ht="22.46095260398934" r="225">
      <c r="A225" s="510"/>
      <c r="B225" s="531" t="s">
        <v>503</v>
      </c>
      <c r="C225" s="486" t="s">
        <v>505</v>
      </c>
      <c r="D225" s="462" t="s">
        <v>477</v>
      </c>
      <c r="E225" s="511">
        <v>88.01</v>
      </c>
      <c r="F225" s="512">
        <f>E225+E226</f>
      </c>
      <c r="G225" s="511">
        <v>599</v>
      </c>
      <c r="H225" s="511">
        <v>15</v>
      </c>
      <c r="I225" s="513">
        <f t="shared" si="463"/>
      </c>
      <c r="J225" s="514">
        <f t="shared" si="521"/>
      </c>
      <c r="K225" s="511">
        <v>2</v>
      </c>
      <c r="L225" s="514">
        <f t="shared" si="579"/>
      </c>
      <c r="M225" s="511">
        <v>0</v>
      </c>
      <c r="N225" s="515">
        <f t="shared" si="611"/>
      </c>
      <c r="O225" s="511">
        <v>0</v>
      </c>
      <c r="P225" s="515">
        <f t="shared" si="640"/>
      </c>
      <c r="Q225" s="516">
        <f>(M225+M226)/(O225+O226)</f>
      </c>
      <c r="R225" s="511">
        <v>8</v>
      </c>
      <c r="S225" s="516">
        <f>(O225+O226)/(K225+K226)</f>
      </c>
      <c r="T225" s="511">
        <v>2</v>
      </c>
      <c r="U225" s="517">
        <f>F225/T225</f>
      </c>
      <c r="V225" s="518">
        <f>(F225+4*500)/T225</f>
      </c>
      <c r="W225" s="511">
        <v>3384</v>
      </c>
      <c r="X225" s="518">
        <f>W225/T225</f>
      </c>
      <c r="Y225" s="516">
        <f>T225/R225</f>
      </c>
      <c r="Z225" s="518">
        <f>W225/F225</f>
      </c>
      <c r="AA225" s="518">
        <f>W225/(F225+500)</f>
      </c>
      <c r="AB225" s="511">
        <v>0</v>
      </c>
      <c r="AC225" s="511">
        <v>0</v>
      </c>
      <c r="AD225" s="516">
        <f>AB225/T225</f>
      </c>
      <c r="AE225" s="518">
        <f>(W225-AC225)/(F225+500)</f>
      </c>
      <c r="AF225" s="519" t="s">
        <v>478</v>
      </c>
    </row>
    <row customHeight="true" ht="22.46095260398934" r="226">
      <c r="A226" s="510"/>
      <c r="B226" s="531"/>
      <c r="C226" s="486"/>
      <c r="D226" s="462" t="s">
        <v>479</v>
      </c>
      <c r="E226" s="511">
        <v>2518.34</v>
      </c>
      <c r="F226" s="512"/>
      <c r="G226" s="511">
        <v>30071</v>
      </c>
      <c r="H226" s="521">
        <v>1138</v>
      </c>
      <c r="I226" s="513">
        <f t="shared" si="463"/>
      </c>
      <c r="J226" s="514">
        <f t="shared" si="521"/>
      </c>
      <c r="K226" s="511">
        <v>64</v>
      </c>
      <c r="L226" s="514">
        <f t="shared" si="579"/>
      </c>
      <c r="M226" s="511">
        <v>1</v>
      </c>
      <c r="N226" s="515">
        <f t="shared" si="611"/>
      </c>
      <c r="O226" s="511">
        <v>6</v>
      </c>
      <c r="P226" s="515">
        <f t="shared" si="640"/>
      </c>
      <c r="Q226" s="516"/>
      <c r="R226" s="511"/>
      <c r="S226" s="516"/>
      <c r="T226" s="511"/>
      <c r="U226" s="517"/>
      <c r="V226" s="518"/>
      <c r="W226" s="511"/>
      <c r="X226" s="518"/>
      <c r="Y226" s="516"/>
      <c r="Z226" s="518"/>
      <c r="AA226" s="518"/>
      <c r="AB226" s="511"/>
      <c r="AC226" s="511"/>
      <c r="AD226" s="516"/>
      <c r="AE226" s="518"/>
      <c r="AF226" s="519" t="s">
        <v>512</v>
      </c>
    </row>
    <row customHeight="true" ht="22.46095260398934" r="227">
      <c r="A227" s="510"/>
      <c r="B227" s="488" t="s">
        <v>484</v>
      </c>
      <c r="C227" s="488"/>
      <c r="D227" s="488"/>
      <c r="E227" s="522">
        <f>SUM(E219:E226)</f>
      </c>
      <c r="F227" s="522">
        <f>SUM(F219:F226)</f>
      </c>
      <c r="G227" s="522">
        <f>SUM(G219:G226)</f>
      </c>
      <c r="H227" s="522">
        <f>SUM(H219:H226)</f>
      </c>
      <c r="I227" s="523">
        <f t="shared" si="463"/>
      </c>
      <c r="J227" s="524">
        <f t="shared" si="521"/>
      </c>
      <c r="K227" s="522">
        <f>SUM(K219:K226)</f>
      </c>
      <c r="L227" s="524">
        <f t="shared" si="579"/>
      </c>
      <c r="M227" s="522">
        <f>SUM(M219:M226)</f>
      </c>
      <c r="N227" s="525">
        <f t="shared" si="611"/>
      </c>
      <c r="O227" s="522">
        <f>SUM(O219:O226)</f>
      </c>
      <c r="P227" s="525">
        <f t="shared" si="640"/>
      </c>
      <c r="Q227" s="526">
        <f>M227/O227</f>
      </c>
      <c r="R227" s="522">
        <f>SUM(R219:R226)</f>
      </c>
      <c r="S227" s="526">
        <f>(O227+O227)/(K227+K227)</f>
      </c>
      <c r="T227" s="522">
        <f>SUM(T219:T226)</f>
      </c>
      <c r="U227" s="527">
        <f t="shared" ref="U227:U228" si="683">F227/T227</f>
      </c>
      <c r="V227" s="528">
        <f t="shared" ref="V227:V228" si="797">(F227+4*500)/T227</f>
      </c>
      <c r="W227" s="522">
        <f>SUM(W219:W226)</f>
      </c>
      <c r="X227" s="529">
        <f t="shared" ref="X227:X228" si="21">W227/T227</f>
      </c>
      <c r="Y227" s="526">
        <f t="shared" ref="Y227:Y228" si="135">T227/R227</f>
      </c>
      <c r="Z227" s="528">
        <f t="shared" ref="Z227:Z228" si="249">W227/F227</f>
      </c>
      <c r="AA227" s="528">
        <f>W227/(F227+COUNT(W219:W226)*500)</f>
      </c>
      <c r="AB227" s="522">
        <f>SUM(AB219:AB226)</f>
      </c>
      <c r="AC227" s="522">
        <f>SUM(AC219:AC226)</f>
      </c>
      <c r="AD227" s="526">
        <f t="shared" ref="AD227:AD228" si="363">AB227/T227</f>
      </c>
      <c r="AE227" s="530">
        <f>(W227-AC227)/(F227+COUNT(W219:W226)*500)</f>
      </c>
      <c r="AF227" s="518"/>
    </row>
    <row customHeight="true" ht="22.46095260398934" r="228">
      <c r="A228" s="510"/>
      <c r="B228" s="531" t="s">
        <v>504</v>
      </c>
      <c r="C228" s="486" t="s">
        <v>492</v>
      </c>
      <c r="D228" s="462" t="s">
        <v>477</v>
      </c>
      <c r="E228" s="511">
        <v>59.51</v>
      </c>
      <c r="F228" s="512">
        <f>E228+E229</f>
      </c>
      <c r="G228" s="511">
        <v>607</v>
      </c>
      <c r="H228" s="511">
        <v>16</v>
      </c>
      <c r="I228" s="513">
        <f t="shared" si="463"/>
      </c>
      <c r="J228" s="514">
        <f t="shared" si="521"/>
      </c>
      <c r="K228" s="511">
        <v>1</v>
      </c>
      <c r="L228" s="514">
        <f t="shared" si="579"/>
      </c>
      <c r="M228" s="511">
        <v>0</v>
      </c>
      <c r="N228" s="515">
        <f t="shared" si="611"/>
      </c>
      <c r="O228" s="511">
        <v>0</v>
      </c>
      <c r="P228" s="515">
        <f t="shared" si="640"/>
      </c>
      <c r="Q228" s="516">
        <f>(M228+M229)/(O228+O229)</f>
      </c>
      <c r="R228" s="511">
        <v>9</v>
      </c>
      <c r="S228" s="516">
        <f>(O228+O229)/(K228+K229)</f>
      </c>
      <c r="T228" s="511">
        <v>4</v>
      </c>
      <c r="U228" s="517">
        <f t="shared" si="683"/>
      </c>
      <c r="V228" s="518">
        <f t="shared" si="797"/>
      </c>
      <c r="W228" s="511">
        <v>5238</v>
      </c>
      <c r="X228" s="518">
        <f t="shared" si="21"/>
      </c>
      <c r="Y228" s="516">
        <f t="shared" si="135"/>
      </c>
      <c r="Z228" s="518">
        <f t="shared" si="249"/>
      </c>
      <c r="AA228" s="518">
        <f>W228/(F228+500)</f>
      </c>
      <c r="AB228" s="511">
        <v>0</v>
      </c>
      <c r="AC228" s="511">
        <v>0</v>
      </c>
      <c r="AD228" s="516">
        <f t="shared" si="363"/>
      </c>
      <c r="AE228" s="518">
        <f>(W228-AC228)/(F228+500)</f>
      </c>
      <c r="AF228" s="519" t="s">
        <v>478</v>
      </c>
    </row>
    <row customHeight="true" ht="22.46095260398934" r="229">
      <c r="A229" s="510"/>
      <c r="B229" s="531"/>
      <c r="C229" s="486"/>
      <c r="D229" s="462" t="s">
        <v>479</v>
      </c>
      <c r="E229" s="511">
        <v>2447.87</v>
      </c>
      <c r="F229" s="512"/>
      <c r="G229" s="511">
        <v>27884</v>
      </c>
      <c r="H229" s="511">
        <v>928</v>
      </c>
      <c r="I229" s="513">
        <f t="shared" si="463"/>
      </c>
      <c r="J229" s="514">
        <f t="shared" si="521"/>
      </c>
      <c r="K229" s="511">
        <v>60</v>
      </c>
      <c r="L229" s="514">
        <f t="shared" si="579"/>
      </c>
      <c r="M229" s="511">
        <v>3</v>
      </c>
      <c r="N229" s="515">
        <f t="shared" si="611"/>
      </c>
      <c r="O229" s="511">
        <v>6</v>
      </c>
      <c r="P229" s="515">
        <f t="shared" si="640"/>
      </c>
      <c r="Q229" s="516"/>
      <c r="R229" s="511"/>
      <c r="S229" s="516"/>
      <c r="T229" s="511"/>
      <c r="U229" s="517"/>
      <c r="V229" s="518"/>
      <c r="W229" s="511"/>
      <c r="X229" s="518"/>
      <c r="Y229" s="516"/>
      <c r="Z229" s="518"/>
      <c r="AA229" s="518"/>
      <c r="AB229" s="511"/>
      <c r="AC229" s="511"/>
      <c r="AD229" s="516"/>
      <c r="AE229" s="518"/>
      <c r="AF229" s="519" t="s">
        <v>512</v>
      </c>
    </row>
    <row customHeight="true" ht="22.46095260398934" r="230">
      <c r="A230" s="510"/>
      <c r="B230" s="531" t="s">
        <v>506</v>
      </c>
      <c r="C230" s="486" t="s">
        <v>492</v>
      </c>
      <c r="D230" s="462" t="s">
        <v>477</v>
      </c>
      <c r="E230" s="511">
        <v>115.94</v>
      </c>
      <c r="F230" s="512">
        <f>E230+E231</f>
      </c>
      <c r="G230" s="511">
        <v>759</v>
      </c>
      <c r="H230" s="511">
        <v>23</v>
      </c>
      <c r="I230" s="513">
        <f t="shared" si="463"/>
      </c>
      <c r="J230" s="514">
        <f t="shared" si="521"/>
      </c>
      <c r="K230" s="511">
        <v>1</v>
      </c>
      <c r="L230" s="514">
        <f t="shared" si="579"/>
      </c>
      <c r="M230" s="511">
        <v>0</v>
      </c>
      <c r="N230" s="515">
        <f t="shared" si="611"/>
      </c>
      <c r="O230" s="511">
        <v>0</v>
      </c>
      <c r="P230" s="515">
        <f t="shared" si="640"/>
      </c>
      <c r="Q230" s="516">
        <f>(M230+M231)/(O230+O231)</f>
      </c>
      <c r="R230" s="511">
        <v>7</v>
      </c>
      <c r="S230" s="516">
        <f>(O230+O231)/(K230+K231)</f>
      </c>
      <c r="T230" s="511">
        <v>4</v>
      </c>
      <c r="U230" s="517">
        <f>F230/T230</f>
      </c>
      <c r="V230" s="518">
        <f>(F230+4*500)/T230</f>
      </c>
      <c r="W230" s="511">
        <v>8112</v>
      </c>
      <c r="X230" s="518">
        <f>W230/T230</f>
      </c>
      <c r="Y230" s="516">
        <f>T230/R230</f>
      </c>
      <c r="Z230" s="518">
        <f>W230/F230</f>
      </c>
      <c r="AA230" s="518">
        <f>W230/(F230+500)</f>
      </c>
      <c r="AB230" s="511">
        <v>1</v>
      </c>
      <c r="AC230" s="511">
        <v>1343.9999999999995</v>
      </c>
      <c r="AD230" s="516">
        <f>AB230/T230</f>
      </c>
      <c r="AE230" s="518">
        <f>(W230-AC230)/(F230+500)</f>
      </c>
      <c r="AF230" s="519" t="s">
        <v>478</v>
      </c>
    </row>
    <row customHeight="true" ht="22.46095260398934" r="231">
      <c r="A231" s="510"/>
      <c r="B231" s="531"/>
      <c r="C231" s="486"/>
      <c r="D231" s="462" t="s">
        <v>479</v>
      </c>
      <c r="E231" s="511">
        <v>3434.51</v>
      </c>
      <c r="F231" s="512"/>
      <c r="G231" s="511">
        <v>42456</v>
      </c>
      <c r="H231" s="511">
        <v>1495</v>
      </c>
      <c r="I231" s="513">
        <f t="shared" si="463"/>
      </c>
      <c r="J231" s="514">
        <f t="shared" si="521"/>
      </c>
      <c r="K231" s="511">
        <v>74</v>
      </c>
      <c r="L231" s="514">
        <f t="shared" si="579"/>
      </c>
      <c r="M231" s="511">
        <v>3</v>
      </c>
      <c r="N231" s="515">
        <f t="shared" si="611"/>
      </c>
      <c r="O231" s="511">
        <v>6</v>
      </c>
      <c r="P231" s="515">
        <f t="shared" si="640"/>
      </c>
      <c r="Q231" s="516"/>
      <c r="R231" s="511"/>
      <c r="S231" s="516"/>
      <c r="T231" s="511"/>
      <c r="U231" s="517"/>
      <c r="V231" s="518"/>
      <c r="W231" s="511"/>
      <c r="X231" s="518"/>
      <c r="Y231" s="516"/>
      <c r="Z231" s="518"/>
      <c r="AA231" s="518"/>
      <c r="AB231" s="511"/>
      <c r="AC231" s="511"/>
      <c r="AD231" s="516"/>
      <c r="AE231" s="518"/>
      <c r="AF231" s="519" t="s">
        <v>512</v>
      </c>
    </row>
    <row customHeight="true" ht="22.46095260398934" r="232">
      <c r="A232" s="510"/>
      <c r="B232" s="531" t="s">
        <v>507</v>
      </c>
      <c r="C232" s="486" t="s">
        <v>492</v>
      </c>
      <c r="D232" s="462" t="s">
        <v>477</v>
      </c>
      <c r="E232" s="511">
        <v>115</v>
      </c>
      <c r="F232" s="512">
        <f>E232+E233</f>
      </c>
      <c r="G232" s="511">
        <v>883</v>
      </c>
      <c r="H232" s="511">
        <v>25</v>
      </c>
      <c r="I232" s="513">
        <f t="shared" si="463"/>
      </c>
      <c r="J232" s="514">
        <f t="shared" si="521"/>
      </c>
      <c r="K232" s="511">
        <v>4</v>
      </c>
      <c r="L232" s="514">
        <f t="shared" si="579"/>
      </c>
      <c r="M232" s="511">
        <v>0</v>
      </c>
      <c r="N232" s="515">
        <f t="shared" si="611"/>
      </c>
      <c r="O232" s="511">
        <v>0</v>
      </c>
      <c r="P232" s="515">
        <f t="shared" si="640"/>
      </c>
      <c r="Q232" s="516">
        <f>(M232+M233)/(O232+O233)</f>
      </c>
      <c r="R232" s="511">
        <v>11</v>
      </c>
      <c r="S232" s="516">
        <f>(O232+O233)/(K232+K233)</f>
      </c>
      <c r="T232" s="511">
        <v>4</v>
      </c>
      <c r="U232" s="517">
        <f>F232/T232</f>
      </c>
      <c r="V232" s="518">
        <f>(F232+4*500)/T232</f>
      </c>
      <c r="W232" s="511">
        <v>1836</v>
      </c>
      <c r="X232" s="518">
        <f>W232/T232</f>
      </c>
      <c r="Y232" s="516">
        <f>T232/R232</f>
      </c>
      <c r="Z232" s="518">
        <f>W232/F232</f>
      </c>
      <c r="AA232" s="518">
        <f>W232/(F232+500)</f>
      </c>
      <c r="AB232" s="511">
        <v>0</v>
      </c>
      <c r="AC232" s="511">
        <v>0</v>
      </c>
      <c r="AD232" s="516">
        <f>AB232/T232</f>
      </c>
      <c r="AE232" s="518">
        <f>(W232-AC232)/(F232+500)</f>
      </c>
      <c r="AF232" s="519" t="s">
        <v>478</v>
      </c>
    </row>
    <row customHeight="true" ht="22.46095260398934" r="233">
      <c r="A233" s="510"/>
      <c r="B233" s="531"/>
      <c r="C233" s="486"/>
      <c r="D233" s="462" t="s">
        <v>479</v>
      </c>
      <c r="E233" s="511">
        <v>4279.77</v>
      </c>
      <c r="F233" s="512"/>
      <c r="G233" s="511">
        <v>47939</v>
      </c>
      <c r="H233" s="511">
        <v>2081</v>
      </c>
      <c r="I233" s="513">
        <f t="shared" si="463"/>
      </c>
      <c r="J233" s="514">
        <f t="shared" si="521"/>
      </c>
      <c r="K233" s="511">
        <v>92</v>
      </c>
      <c r="L233" s="514">
        <f t="shared" si="579"/>
      </c>
      <c r="M233" s="511">
        <v>4</v>
      </c>
      <c r="N233" s="515">
        <f t="shared" si="611"/>
      </c>
      <c r="O233" s="511">
        <v>8</v>
      </c>
      <c r="P233" s="515">
        <f t="shared" si="640"/>
      </c>
      <c r="Q233" s="516"/>
      <c r="R233" s="511"/>
      <c r="S233" s="516"/>
      <c r="T233" s="511"/>
      <c r="U233" s="517"/>
      <c r="V233" s="518"/>
      <c r="W233" s="511"/>
      <c r="X233" s="518"/>
      <c r="Y233" s="516"/>
      <c r="Z233" s="518"/>
      <c r="AA233" s="518"/>
      <c r="AB233" s="511"/>
      <c r="AC233" s="511"/>
      <c r="AD233" s="516"/>
      <c r="AE233" s="518"/>
      <c r="AF233" s="519" t="s">
        <v>512</v>
      </c>
    </row>
    <row customHeight="true" ht="22.46095260398934" r="234">
      <c r="A234" s="510"/>
      <c r="B234" s="531" t="s">
        <v>508</v>
      </c>
      <c r="C234" s="486" t="s">
        <v>492</v>
      </c>
      <c r="D234" s="462" t="s">
        <v>477</v>
      </c>
      <c r="E234" s="511">
        <v>89.41</v>
      </c>
      <c r="F234" s="512">
        <f>E234+E235</f>
      </c>
      <c r="G234" s="511">
        <v>701</v>
      </c>
      <c r="H234" s="511">
        <v>15</v>
      </c>
      <c r="I234" s="513">
        <f t="shared" si="463"/>
      </c>
      <c r="J234" s="514">
        <f t="shared" si="521"/>
      </c>
      <c r="K234" s="511">
        <v>2</v>
      </c>
      <c r="L234" s="514">
        <f t="shared" si="579"/>
      </c>
      <c r="M234" s="511">
        <v>1</v>
      </c>
      <c r="N234" s="515">
        <f t="shared" si="611"/>
      </c>
      <c r="O234" s="511">
        <v>2</v>
      </c>
      <c r="P234" s="515">
        <f t="shared" si="640"/>
      </c>
      <c r="Q234" s="516">
        <f>(M234+M235)/(O234+O235)</f>
      </c>
      <c r="R234" s="511">
        <v>10</v>
      </c>
      <c r="S234" s="516">
        <f>(O234+O235)/(K234+K235)</f>
      </c>
      <c r="T234" s="511">
        <v>4</v>
      </c>
      <c r="U234" s="517">
        <f>F234/T234</f>
      </c>
      <c r="V234" s="518">
        <f>(F234+4*500)/T234</f>
      </c>
      <c r="W234" s="511">
        <v>6816</v>
      </c>
      <c r="X234" s="518">
        <f>W234/T234</f>
      </c>
      <c r="Y234" s="516">
        <f>T234/R234</f>
      </c>
      <c r="Z234" s="518">
        <f>W234/F234</f>
      </c>
      <c r="AA234" s="518">
        <f>W234/(F234+500)</f>
      </c>
      <c r="AB234" s="511">
        <v>0</v>
      </c>
      <c r="AC234" s="511">
        <v>0</v>
      </c>
      <c r="AD234" s="516">
        <f>AB234/T234</f>
      </c>
      <c r="AE234" s="518">
        <f>(W234-AC234)/(F234+500)</f>
      </c>
      <c r="AF234" s="519" t="s">
        <v>478</v>
      </c>
    </row>
    <row customHeight="true" ht="22.46095260398934" r="235">
      <c r="A235" s="510"/>
      <c r="B235" s="531"/>
      <c r="C235" s="486"/>
      <c r="D235" s="462" t="s">
        <v>479</v>
      </c>
      <c r="E235" s="511">
        <v>1943.74</v>
      </c>
      <c r="F235" s="512"/>
      <c r="G235" s="511">
        <v>28303</v>
      </c>
      <c r="H235" s="521">
        <v>1231</v>
      </c>
      <c r="I235" s="513">
        <f t="shared" si="463"/>
      </c>
      <c r="J235" s="514">
        <f t="shared" si="521"/>
      </c>
      <c r="K235" s="511">
        <v>57</v>
      </c>
      <c r="L235" s="514">
        <f t="shared" si="579"/>
      </c>
      <c r="M235" s="511">
        <v>2</v>
      </c>
      <c r="N235" s="515">
        <f t="shared" si="611"/>
      </c>
      <c r="O235" s="511">
        <v>7</v>
      </c>
      <c r="P235" s="515">
        <f t="shared" si="640"/>
      </c>
      <c r="Q235" s="516"/>
      <c r="R235" s="511"/>
      <c r="S235" s="516"/>
      <c r="T235" s="511"/>
      <c r="U235" s="517"/>
      <c r="V235" s="518"/>
      <c r="W235" s="511"/>
      <c r="X235" s="518"/>
      <c r="Y235" s="516"/>
      <c r="Z235" s="518"/>
      <c r="AA235" s="518"/>
      <c r="AB235" s="511"/>
      <c r="AC235" s="511"/>
      <c r="AD235" s="516"/>
      <c r="AE235" s="518"/>
      <c r="AF235" s="519" t="s">
        <v>512</v>
      </c>
    </row>
    <row customHeight="true" ht="22.46095260398934" r="236">
      <c r="A236" s="510"/>
      <c r="B236" s="488" t="s">
        <v>484</v>
      </c>
      <c r="C236" s="488"/>
      <c r="D236" s="488"/>
      <c r="E236" s="522">
        <f>SUM(E228:E235)</f>
      </c>
      <c r="F236" s="522">
        <f>SUM(F228:F235)</f>
      </c>
      <c r="G236" s="522">
        <f>SUM(G228:G235)</f>
      </c>
      <c r="H236" s="522">
        <f>SUM(H228:H235)</f>
      </c>
      <c r="I236" s="523">
        <f t="shared" si="463"/>
      </c>
      <c r="J236" s="524">
        <f t="shared" si="521"/>
      </c>
      <c r="K236" s="522">
        <f>SUM(K228:K235)</f>
      </c>
      <c r="L236" s="524">
        <f t="shared" si="579"/>
      </c>
      <c r="M236" s="522">
        <f>SUM(M228:M235)</f>
      </c>
      <c r="N236" s="525">
        <f t="shared" si="611"/>
      </c>
      <c r="O236" s="522">
        <f>SUM(O228:O235)</f>
      </c>
      <c r="P236" s="525">
        <f t="shared" si="640"/>
      </c>
      <c r="Q236" s="526">
        <f t="shared" ref="Q236:Q237" si="492">M236/O236</f>
      </c>
      <c r="R236" s="522">
        <f>SUM(R228:R235)</f>
      </c>
      <c r="S236" s="526">
        <f t="shared" ref="S236:S237" si="550">(O236+O236)/(K236+K236)</f>
      </c>
      <c r="T236" s="522">
        <f>SUM(T228:T235)</f>
      </c>
      <c r="U236" s="527">
        <f t="shared" ref="U236:U237" si="684">F236/T236</f>
      </c>
      <c r="V236" s="528">
        <f t="shared" ref="V236:V237" si="798">(F236+4*500)/T236</f>
      </c>
      <c r="W236" s="522">
        <f>SUM(W228:W235)</f>
      </c>
      <c r="X236" s="529">
        <f t="shared" ref="X236:X237" si="22">W236/T236</f>
      </c>
      <c r="Y236" s="526">
        <f t="shared" ref="Y236:Y237" si="136">T236/R236</f>
      </c>
      <c r="Z236" s="528">
        <f t="shared" ref="Z236:Z237" si="250">W236/F236</f>
      </c>
      <c r="AA236" s="528">
        <f>W236/(F236+COUNT(W228:W235)*500)</f>
      </c>
      <c r="AB236" s="522">
        <f>SUM(AB228:AB235)</f>
      </c>
      <c r="AC236" s="522">
        <f>SUM(AC228:AC235)</f>
      </c>
      <c r="AD236" s="526">
        <f t="shared" ref="AD236:AD237" si="364">AB236/T236</f>
      </c>
      <c r="AE236" s="530">
        <f>(W236-AC236)/(F236+COUNT(W228:W235)*500)</f>
      </c>
      <c r="AF236" s="518"/>
    </row>
    <row customHeight="true" ht="22.46095260398934" r="237">
      <c r="A237" s="510"/>
      <c r="B237" s="489" t="s">
        <v>490</v>
      </c>
      <c r="C237" s="489"/>
      <c r="D237" s="489"/>
      <c r="E237" s="532">
        <f>E209+E218+E227+E236</f>
      </c>
      <c r="F237" s="532">
        <f>F209+F218+F227+F236</f>
      </c>
      <c r="G237" s="533">
        <f>G209+G218+G227+G236</f>
      </c>
      <c r="H237" s="533">
        <f>H209+H218+H227+H236</f>
      </c>
      <c r="I237" s="534">
        <f t="shared" si="463"/>
      </c>
      <c r="J237" s="535">
        <f t="shared" si="521"/>
      </c>
      <c r="K237" s="533">
        <f>K209+K218+K227+K236</f>
      </c>
      <c r="L237" s="535">
        <f t="shared" si="579"/>
      </c>
      <c r="M237" s="533">
        <f>M209+M218+M227+M236</f>
      </c>
      <c r="N237" s="536">
        <f t="shared" si="611"/>
      </c>
      <c r="O237" s="533">
        <f>O209+O218+O227+O236</f>
      </c>
      <c r="P237" s="536">
        <f t="shared" si="640"/>
      </c>
      <c r="Q237" s="537">
        <f t="shared" si="492"/>
      </c>
      <c r="R237" s="533">
        <f>R209+R218+R227+R236</f>
      </c>
      <c r="S237" s="537">
        <f t="shared" si="550"/>
      </c>
      <c r="T237" s="533">
        <f>T209+T218+T227+T236</f>
      </c>
      <c r="U237" s="538">
        <f t="shared" si="684"/>
      </c>
      <c r="V237" s="532">
        <f t="shared" si="798"/>
      </c>
      <c r="W237" s="532">
        <f>W209+W218+W227+W236</f>
      </c>
      <c r="X237" s="532">
        <f t="shared" si="22"/>
      </c>
      <c r="Y237" s="537">
        <f t="shared" si="136"/>
      </c>
      <c r="Z237" s="532">
        <f t="shared" si="250"/>
      </c>
      <c r="AA237" s="532">
        <f>W237/(F237+COUNT(W199:W208,W210:W217,W219:W226,W228:W235)*500)</f>
      </c>
      <c r="AB237" s="533">
        <f>AB209+AB218+AB227+AB236</f>
      </c>
      <c r="AC237" s="532">
        <f>AC209+AC218+AC227+AC236</f>
      </c>
      <c r="AD237" s="537">
        <f t="shared" si="364"/>
      </c>
      <c r="AE237" s="532">
        <f>(W237-AC237)/(F237+COUNT(W199:W208,W210:W217,W219:W226,W228:W235)*500)</f>
      </c>
      <c r="AF237" s="518"/>
    </row>
    <row customHeight="true" ht="22.46095260398934" r="238">
      <c r="A238" s="539" t="s">
        <v>442</v>
      </c>
      <c r="B238" s="499" t="s">
        <v>443</v>
      </c>
      <c r="C238" s="499" t="s">
        <v>444</v>
      </c>
      <c r="D238" s="499" t="s">
        <v>445</v>
      </c>
      <c r="E238" s="500" t="s">
        <v>446</v>
      </c>
      <c r="F238" s="501" t="s">
        <v>447</v>
      </c>
      <c r="G238" s="501" t="s">
        <v>448</v>
      </c>
      <c r="H238" s="501" t="s">
        <v>449</v>
      </c>
      <c r="I238" s="502" t="s">
        <v>450</v>
      </c>
      <c r="J238" s="503" t="s">
        <v>451</v>
      </c>
      <c r="K238" s="501" t="s">
        <v>452</v>
      </c>
      <c r="L238" s="503" t="s">
        <v>453</v>
      </c>
      <c r="M238" s="504" t="s">
        <v>454</v>
      </c>
      <c r="N238" s="505" t="s">
        <v>455</v>
      </c>
      <c r="O238" s="501" t="s">
        <v>456</v>
      </c>
      <c r="P238" s="505" t="s">
        <v>457</v>
      </c>
      <c r="Q238" s="502" t="s">
        <v>458</v>
      </c>
      <c r="R238" s="506" t="s">
        <v>459</v>
      </c>
      <c r="S238" s="507" t="s">
        <v>460</v>
      </c>
      <c r="T238" s="506" t="s">
        <v>461</v>
      </c>
      <c r="U238" s="508" t="s">
        <v>462</v>
      </c>
      <c r="V238" s="509" t="s">
        <v>463</v>
      </c>
      <c r="W238" s="509" t="s">
        <v>464</v>
      </c>
      <c r="X238" s="509" t="s">
        <v>465</v>
      </c>
      <c r="Y238" s="507" t="s">
        <v>466</v>
      </c>
      <c r="Z238" s="509" t="s">
        <v>467</v>
      </c>
      <c r="AA238" s="509" t="s">
        <v>468</v>
      </c>
      <c r="AB238" s="509" t="s">
        <v>469</v>
      </c>
      <c r="AC238" s="506" t="s">
        <v>470</v>
      </c>
      <c r="AD238" s="507" t="s">
        <v>471</v>
      </c>
      <c r="AE238" s="509" t="s">
        <v>472</v>
      </c>
      <c r="AF238" s="509" t="s">
        <v>473</v>
      </c>
    </row>
    <row customHeight="true" ht="22.46095260398934" r="239">
      <c r="A239" s="510" t="s">
        <v>514</v>
      </c>
      <c r="B239" s="460" t="s">
        <v>475</v>
      </c>
      <c r="C239" s="486" t="s">
        <v>476</v>
      </c>
      <c r="D239" s="462" t="s">
        <v>477</v>
      </c>
      <c r="E239" s="511">
        <v>102.77</v>
      </c>
      <c r="F239" s="512">
        <f>E239+E240</f>
      </c>
      <c r="G239" s="511">
        <v>1011</v>
      </c>
      <c r="H239" s="511">
        <v>9</v>
      </c>
      <c r="I239" s="513">
        <f t="shared" ref="I239:I273" si="464">H239/G239</f>
      </c>
      <c r="J239" s="514">
        <f t="shared" ref="J239:J273" si="522">(E239/G239)*1000</f>
      </c>
      <c r="K239" s="511">
        <v>0</v>
      </c>
      <c r="L239" s="514">
        <f t="shared" ref="L239:L273" si="580">E239/K239</f>
      </c>
      <c r="M239" s="511">
        <v>0</v>
      </c>
      <c r="N239" s="515">
        <f t="shared" ref="N239:N273" si="612">E239/M239</f>
      </c>
      <c r="O239" s="511">
        <v>0</v>
      </c>
      <c r="P239" s="515">
        <f t="shared" ref="P239:P273" si="641">E239/O239</f>
      </c>
      <c r="Q239" s="516">
        <f>(M239+M240)/(O239+O240)</f>
      </c>
      <c r="R239" s="511">
        <v>5</v>
      </c>
      <c r="S239" s="516">
        <f>(O239+O240)/(K239+K240)</f>
      </c>
      <c r="T239" s="511">
        <v>1</v>
      </c>
      <c r="U239" s="517">
        <f>F239/T239</f>
      </c>
      <c r="V239" s="518">
        <f>(F239+4*500)/T239</f>
      </c>
      <c r="W239" s="511">
        <v>2088</v>
      </c>
      <c r="X239" s="518">
        <f>W239/T239</f>
      </c>
      <c r="Y239" s="516">
        <f>T239/R239</f>
      </c>
      <c r="Z239" s="518">
        <f>W239/F239</f>
      </c>
      <c r="AA239" s="518">
        <f>W239/(F239+500)</f>
      </c>
      <c r="AB239" s="511">
        <v>1</v>
      </c>
      <c r="AC239" s="511">
        <v>2088</v>
      </c>
      <c r="AD239" s="516">
        <f>AB239/T239</f>
      </c>
      <c r="AE239" s="518">
        <f>(W239-AC239)/(F239+500)</f>
      </c>
      <c r="AF239" s="519" t="s">
        <v>478</v>
      </c>
    </row>
    <row customHeight="true" ht="22.46095260398934" r="240">
      <c r="A240" s="510"/>
      <c r="B240" s="460"/>
      <c r="C240" s="486"/>
      <c r="D240" s="462" t="s">
        <v>479</v>
      </c>
      <c r="E240" s="511">
        <v>1872.09</v>
      </c>
      <c r="F240" s="512"/>
      <c r="G240" s="511">
        <v>21840</v>
      </c>
      <c r="H240" s="511">
        <v>741</v>
      </c>
      <c r="I240" s="513">
        <f t="shared" si="464"/>
      </c>
      <c r="J240" s="514">
        <f t="shared" si="522"/>
      </c>
      <c r="K240" s="511">
        <v>39</v>
      </c>
      <c r="L240" s="514">
        <f t="shared" si="580"/>
      </c>
      <c r="M240" s="511">
        <v>0</v>
      </c>
      <c r="N240" s="515">
        <f t="shared" si="612"/>
      </c>
      <c r="O240" s="511">
        <v>2</v>
      </c>
      <c r="P240" s="515">
        <f t="shared" si="641"/>
      </c>
      <c r="Q240" s="516"/>
      <c r="R240" s="511"/>
      <c r="S240" s="516"/>
      <c r="T240" s="511"/>
      <c r="U240" s="517"/>
      <c r="V240" s="518"/>
      <c r="W240" s="511"/>
      <c r="X240" s="518"/>
      <c r="Y240" s="516"/>
      <c r="Z240" s="518"/>
      <c r="AA240" s="518"/>
      <c r="AB240" s="511"/>
      <c r="AC240" s="511"/>
      <c r="AD240" s="516"/>
      <c r="AE240" s="518"/>
      <c r="AF240" s="519" t="s">
        <v>515</v>
      </c>
    </row>
    <row customHeight="true" ht="22.46095260398934" r="241">
      <c r="A241" s="510"/>
      <c r="B241" s="460" t="s">
        <v>481</v>
      </c>
      <c r="C241" s="486" t="s">
        <v>476</v>
      </c>
      <c r="D241" s="462" t="s">
        <v>477</v>
      </c>
      <c r="E241" s="511">
        <v>52.98</v>
      </c>
      <c r="F241" s="512">
        <f>E241+E242</f>
      </c>
      <c r="G241" s="511">
        <v>687</v>
      </c>
      <c r="H241" s="511">
        <v>8</v>
      </c>
      <c r="I241" s="513">
        <f t="shared" si="464"/>
      </c>
      <c r="J241" s="514">
        <f t="shared" si="522"/>
      </c>
      <c r="K241" s="511">
        <v>0</v>
      </c>
      <c r="L241" s="514">
        <f t="shared" si="580"/>
      </c>
      <c r="M241" s="511">
        <v>0</v>
      </c>
      <c r="N241" s="515">
        <f t="shared" si="612"/>
      </c>
      <c r="O241" s="511">
        <v>0</v>
      </c>
      <c r="P241" s="515">
        <f t="shared" si="641"/>
      </c>
      <c r="Q241" s="516">
        <f>(M241+M242)/(O241+O242)</f>
      </c>
      <c r="R241" s="511">
        <v>13</v>
      </c>
      <c r="S241" s="516">
        <f>(O241+O242)/(K241+K242)</f>
      </c>
      <c r="T241" s="511">
        <v>4</v>
      </c>
      <c r="U241" s="517">
        <f>F241/T241</f>
      </c>
      <c r="V241" s="518">
        <f>(F241+4*500)/T241</f>
      </c>
      <c r="W241" s="511">
        <v>7956</v>
      </c>
      <c r="X241" s="518">
        <f>W241/T241</f>
      </c>
      <c r="Y241" s="516">
        <f>T241/R241</f>
      </c>
      <c r="Z241" s="518">
        <f>W241/F241</f>
      </c>
      <c r="AA241" s="518">
        <f>W241/(F241+500)</f>
      </c>
      <c r="AB241" s="511">
        <v>1</v>
      </c>
      <c r="AC241" s="511">
        <v>1692</v>
      </c>
      <c r="AD241" s="516">
        <f>AB241/T241</f>
      </c>
      <c r="AE241" s="518">
        <f>(W241-AC241)/(F241+500)</f>
      </c>
      <c r="AF241" s="519" t="s">
        <v>478</v>
      </c>
    </row>
    <row customHeight="true" ht="22.46095260398934" r="242">
      <c r="A242" s="510"/>
      <c r="B242" s="460"/>
      <c r="C242" s="486"/>
      <c r="D242" s="462" t="s">
        <v>479</v>
      </c>
      <c r="E242" s="511">
        <v>1860.78</v>
      </c>
      <c r="F242" s="512"/>
      <c r="G242" s="511">
        <v>21235</v>
      </c>
      <c r="H242" s="511">
        <v>536</v>
      </c>
      <c r="I242" s="513">
        <f t="shared" si="464"/>
      </c>
      <c r="J242" s="514">
        <f t="shared" si="522"/>
      </c>
      <c r="K242" s="511">
        <v>49</v>
      </c>
      <c r="L242" s="514">
        <f t="shared" si="580"/>
      </c>
      <c r="M242" s="511">
        <v>3</v>
      </c>
      <c r="N242" s="515">
        <f t="shared" si="612"/>
      </c>
      <c r="O242" s="511">
        <v>9</v>
      </c>
      <c r="P242" s="515">
        <f t="shared" si="641"/>
      </c>
      <c r="Q242" s="516"/>
      <c r="R242" s="511"/>
      <c r="S242" s="516"/>
      <c r="T242" s="511"/>
      <c r="U242" s="517"/>
      <c r="V242" s="518"/>
      <c r="W242" s="511"/>
      <c r="X242" s="518"/>
      <c r="Y242" s="516"/>
      <c r="Z242" s="518"/>
      <c r="AA242" s="518"/>
      <c r="AB242" s="511"/>
      <c r="AC242" s="540"/>
      <c r="AD242" s="516"/>
      <c r="AE242" s="518"/>
      <c r="AF242" s="519" t="s">
        <v>515</v>
      </c>
    </row>
    <row customHeight="true" ht="22.46095260398934" r="243">
      <c r="A243" s="510"/>
      <c r="B243" s="460" t="s">
        <v>482</v>
      </c>
      <c r="C243" s="486" t="s">
        <v>476</v>
      </c>
      <c r="D243" s="462" t="s">
        <v>477</v>
      </c>
      <c r="E243" s="511">
        <v>20.75</v>
      </c>
      <c r="F243" s="512">
        <f>E243+E244</f>
      </c>
      <c r="G243" s="511">
        <v>336</v>
      </c>
      <c r="H243" s="511">
        <v>7</v>
      </c>
      <c r="I243" s="513">
        <f t="shared" si="464"/>
      </c>
      <c r="J243" s="514">
        <f t="shared" si="522"/>
      </c>
      <c r="K243" s="511">
        <v>0</v>
      </c>
      <c r="L243" s="514">
        <f t="shared" si="580"/>
      </c>
      <c r="M243" s="511">
        <v>0</v>
      </c>
      <c r="N243" s="515">
        <f t="shared" si="612"/>
      </c>
      <c r="O243" s="511">
        <v>0</v>
      </c>
      <c r="P243" s="515">
        <f t="shared" si="641"/>
      </c>
      <c r="Q243" s="516">
        <f>(M243+M244)/(O243+O244)</f>
      </c>
      <c r="R243" s="511">
        <v>6</v>
      </c>
      <c r="S243" s="516">
        <f>(O243+O244)/(K243+K244)</f>
      </c>
      <c r="T243" s="511">
        <v>2</v>
      </c>
      <c r="U243" s="517">
        <f>F243/T243</f>
      </c>
      <c r="V243" s="518">
        <f>(F243+4*500)/T243</f>
      </c>
      <c r="W243" s="511">
        <v>3036</v>
      </c>
      <c r="X243" s="518">
        <f>W243/T243</f>
      </c>
      <c r="Y243" s="516">
        <f>T243/R243</f>
      </c>
      <c r="Z243" s="518">
        <f>W243/F243</f>
      </c>
      <c r="AA243" s="518">
        <f>W243/(F243+500)</f>
      </c>
      <c r="AB243" s="511">
        <v>0</v>
      </c>
      <c r="AC243" s="511">
        <v>0</v>
      </c>
      <c r="AD243" s="516">
        <f>AB243/T243</f>
      </c>
      <c r="AE243" s="518">
        <f>(W243-AC243)/(F243+500)</f>
      </c>
      <c r="AF243" s="519" t="s">
        <v>478</v>
      </c>
    </row>
    <row customHeight="true" ht="22.46095260398934" r="244">
      <c r="A244" s="510"/>
      <c r="B244" s="460"/>
      <c r="C244" s="486"/>
      <c r="D244" s="462" t="s">
        <v>479</v>
      </c>
      <c r="E244" s="511">
        <v>2083.46</v>
      </c>
      <c r="F244" s="512"/>
      <c r="G244" s="511">
        <v>21164</v>
      </c>
      <c r="H244" s="511">
        <v>525</v>
      </c>
      <c r="I244" s="513">
        <f t="shared" si="464"/>
      </c>
      <c r="J244" s="514">
        <f t="shared" si="522"/>
      </c>
      <c r="K244" s="511">
        <v>39</v>
      </c>
      <c r="L244" s="514">
        <f t="shared" si="580"/>
      </c>
      <c r="M244" s="511">
        <v>1</v>
      </c>
      <c r="N244" s="515">
        <f t="shared" si="612"/>
      </c>
      <c r="O244" s="511">
        <v>5</v>
      </c>
      <c r="P244" s="515">
        <f t="shared" si="641"/>
      </c>
      <c r="Q244" s="516"/>
      <c r="R244" s="511"/>
      <c r="S244" s="516"/>
      <c r="T244" s="511"/>
      <c r="U244" s="517"/>
      <c r="V244" s="518"/>
      <c r="W244" s="511"/>
      <c r="X244" s="518"/>
      <c r="Y244" s="516"/>
      <c r="Z244" s="518"/>
      <c r="AA244" s="518"/>
      <c r="AB244" s="511"/>
      <c r="AC244" s="511"/>
      <c r="AD244" s="516"/>
      <c r="AE244" s="518"/>
      <c r="AF244" s="519" t="s">
        <v>515</v>
      </c>
    </row>
    <row customHeight="true" ht="22.46095260398934" r="245">
      <c r="A245" s="510"/>
      <c r="B245" s="460" t="s">
        <v>483</v>
      </c>
      <c r="C245" s="486" t="s">
        <v>476</v>
      </c>
      <c r="D245" s="462" t="s">
        <v>477</v>
      </c>
      <c r="E245" s="511">
        <v>94.87</v>
      </c>
      <c r="F245" s="512">
        <f>E245+E246</f>
      </c>
      <c r="G245" s="511">
        <v>770</v>
      </c>
      <c r="H245" s="511">
        <v>10</v>
      </c>
      <c r="I245" s="513">
        <f t="shared" si="464"/>
      </c>
      <c r="J245" s="514">
        <f t="shared" si="522"/>
      </c>
      <c r="K245" s="511">
        <v>0</v>
      </c>
      <c r="L245" s="514">
        <f t="shared" si="580"/>
      </c>
      <c r="M245" s="511">
        <v>0</v>
      </c>
      <c r="N245" s="515">
        <f t="shared" si="612"/>
      </c>
      <c r="O245" s="511">
        <v>0</v>
      </c>
      <c r="P245" s="515">
        <f t="shared" si="641"/>
      </c>
      <c r="Q245" s="516">
        <f>(M245+M246)/(O245+O246)</f>
      </c>
      <c r="R245" s="511">
        <v>6</v>
      </c>
      <c r="S245" s="516">
        <f>(O245+O246)/(K245+K246)</f>
      </c>
      <c r="T245" s="511">
        <v>1</v>
      </c>
      <c r="U245" s="517">
        <f>F245/T245</f>
      </c>
      <c r="V245" s="518">
        <f>(F245+4*500)/T245</f>
      </c>
      <c r="W245" s="511">
        <v>396</v>
      </c>
      <c r="X245" s="518">
        <f>W245/T245</f>
      </c>
      <c r="Y245" s="516">
        <f>T245/R245</f>
      </c>
      <c r="Z245" s="518">
        <f>W245/F245</f>
      </c>
      <c r="AA245" s="518">
        <f>W245/(F245+500)</f>
      </c>
      <c r="AB245" s="511">
        <v>0</v>
      </c>
      <c r="AC245" s="511">
        <v>0</v>
      </c>
      <c r="AD245" s="516">
        <f>AB245/T245</f>
      </c>
      <c r="AE245" s="518">
        <f>(W245-AC245)/(F245+500)</f>
      </c>
      <c r="AF245" s="519" t="s">
        <v>478</v>
      </c>
    </row>
    <row customHeight="true" ht="22.46095260398934" r="246">
      <c r="A246" s="510"/>
      <c r="B246" s="460"/>
      <c r="C246" s="486"/>
      <c r="D246" s="462" t="s">
        <v>479</v>
      </c>
      <c r="E246" s="511">
        <v>2062.51</v>
      </c>
      <c r="F246" s="512"/>
      <c r="G246" s="511">
        <v>20291</v>
      </c>
      <c r="H246" s="511">
        <v>501</v>
      </c>
      <c r="I246" s="513">
        <f t="shared" si="464"/>
      </c>
      <c r="J246" s="514">
        <f t="shared" si="522"/>
      </c>
      <c r="K246" s="511">
        <v>41</v>
      </c>
      <c r="L246" s="514">
        <f t="shared" si="580"/>
      </c>
      <c r="M246" s="511">
        <v>1</v>
      </c>
      <c r="N246" s="515">
        <f t="shared" si="612"/>
      </c>
      <c r="O246" s="511">
        <v>5</v>
      </c>
      <c r="P246" s="515">
        <f t="shared" si="641"/>
      </c>
      <c r="Q246" s="516"/>
      <c r="R246" s="511"/>
      <c r="S246" s="516"/>
      <c r="T246" s="511"/>
      <c r="U246" s="517"/>
      <c r="V246" s="518"/>
      <c r="W246" s="511"/>
      <c r="X246" s="518"/>
      <c r="Y246" s="516"/>
      <c r="Z246" s="518"/>
      <c r="AA246" s="518"/>
      <c r="AB246" s="511"/>
      <c r="AC246" s="511"/>
      <c r="AD246" s="516"/>
      <c r="AE246" s="518"/>
      <c r="AF246" s="519" t="s">
        <v>515</v>
      </c>
    </row>
    <row customHeight="true" ht="22.46095260398934" r="247">
      <c r="A247" s="510"/>
      <c r="B247" s="460" t="s">
        <v>485</v>
      </c>
      <c r="C247" s="486" t="s">
        <v>476</v>
      </c>
      <c r="D247" s="462" t="s">
        <v>477</v>
      </c>
      <c r="E247" s="511">
        <v>67.57</v>
      </c>
      <c r="F247" s="520">
        <f>E247+E248</f>
      </c>
      <c r="G247" s="511">
        <v>727</v>
      </c>
      <c r="H247" s="511">
        <v>12</v>
      </c>
      <c r="I247" s="513">
        <f t="shared" si="464"/>
      </c>
      <c r="J247" s="514">
        <f t="shared" si="522"/>
      </c>
      <c r="K247" s="511">
        <v>0</v>
      </c>
      <c r="L247" s="514">
        <f t="shared" si="580"/>
      </c>
      <c r="M247" s="511">
        <v>0</v>
      </c>
      <c r="N247" s="515">
        <f t="shared" si="612"/>
      </c>
      <c r="O247" s="511">
        <v>0</v>
      </c>
      <c r="P247" s="515">
        <f t="shared" si="641"/>
      </c>
      <c r="Q247" s="516">
        <f>(M247+M248)/(O247+O248)</f>
      </c>
      <c r="R247" s="511">
        <v>8</v>
      </c>
      <c r="S247" s="516">
        <f>(O247+O248)/(K247+K248)</f>
      </c>
      <c r="T247" s="511">
        <v>2</v>
      </c>
      <c r="U247" s="517">
        <f>F247/T247</f>
      </c>
      <c r="V247" s="518">
        <f>(F247+4*500)/T247</f>
      </c>
      <c r="W247" s="511">
        <v>2784</v>
      </c>
      <c r="X247" s="518">
        <f>W247/T247</f>
      </c>
      <c r="Y247" s="516">
        <f>T247/R247</f>
      </c>
      <c r="Z247" s="518">
        <f>W247/F247</f>
      </c>
      <c r="AA247" s="518">
        <f>W247/(F247+500)</f>
      </c>
      <c r="AB247" s="511">
        <v>1</v>
      </c>
      <c r="AC247" s="511">
        <v>1092</v>
      </c>
      <c r="AD247" s="516">
        <f>AB247/T247</f>
      </c>
      <c r="AE247" s="518">
        <f>(W247-AC247)/(F247+500)</f>
      </c>
      <c r="AF247" s="519" t="s">
        <v>478</v>
      </c>
    </row>
    <row customHeight="true" ht="22.46095260398934" r="248">
      <c r="A248" s="510"/>
      <c r="B248" s="460"/>
      <c r="C248" s="486"/>
      <c r="D248" s="462" t="s">
        <v>479</v>
      </c>
      <c r="E248" s="511">
        <v>2087.21</v>
      </c>
      <c r="F248" s="520"/>
      <c r="G248" s="511">
        <v>22244</v>
      </c>
      <c r="H248" s="521">
        <v>503</v>
      </c>
      <c r="I248" s="513">
        <f t="shared" si="464"/>
      </c>
      <c r="J248" s="514">
        <f t="shared" si="522"/>
      </c>
      <c r="K248" s="511">
        <v>34</v>
      </c>
      <c r="L248" s="514">
        <f t="shared" si="580"/>
      </c>
      <c r="M248" s="511">
        <v>2</v>
      </c>
      <c r="N248" s="515">
        <f t="shared" si="612"/>
      </c>
      <c r="O248" s="511">
        <v>8</v>
      </c>
      <c r="P248" s="515">
        <f t="shared" si="641"/>
      </c>
      <c r="Q248" s="516"/>
      <c r="R248" s="511"/>
      <c r="S248" s="516"/>
      <c r="T248" s="511"/>
      <c r="U248" s="517"/>
      <c r="V248" s="518"/>
      <c r="W248" s="511"/>
      <c r="X248" s="518"/>
      <c r="Y248" s="516"/>
      <c r="Z248" s="518"/>
      <c r="AA248" s="518"/>
      <c r="AB248" s="511"/>
      <c r="AC248" s="511"/>
      <c r="AD248" s="516"/>
      <c r="AE248" s="518"/>
      <c r="AF248" s="519" t="s">
        <v>515</v>
      </c>
    </row>
    <row customHeight="true" ht="22.46095260398934" r="249">
      <c r="A249" s="510"/>
      <c r="B249" s="488" t="s">
        <v>484</v>
      </c>
      <c r="C249" s="488"/>
      <c r="D249" s="488"/>
      <c r="E249" s="522">
        <f>SUM(E239:E248)</f>
      </c>
      <c r="F249" s="522">
        <f>SUM(F239:F248)</f>
      </c>
      <c r="G249" s="522">
        <f>SUM(G239:G248)</f>
      </c>
      <c r="H249" s="522">
        <f>SUM(H239:H248)</f>
      </c>
      <c r="I249" s="523">
        <f t="shared" si="464"/>
      </c>
      <c r="J249" s="524">
        <f t="shared" si="522"/>
      </c>
      <c r="K249" s="522">
        <f>SUM(K239:K248)</f>
      </c>
      <c r="L249" s="524">
        <f t="shared" si="580"/>
      </c>
      <c r="M249" s="522">
        <f>SUM(M239:M248)</f>
      </c>
      <c r="N249" s="525">
        <f t="shared" si="612"/>
      </c>
      <c r="O249" s="522">
        <f>SUM(O239:O248)</f>
      </c>
      <c r="P249" s="525">
        <f t="shared" si="641"/>
      </c>
      <c r="Q249" s="526">
        <f>M249/O249</f>
      </c>
      <c r="R249" s="522">
        <f>SUM(R239:R248)</f>
      </c>
      <c r="S249" s="526">
        <f>(O249+O249)/(K249+K249)</f>
      </c>
      <c r="T249" s="522">
        <f>SUM(T239:T248)</f>
      </c>
      <c r="U249" s="527">
        <f t="shared" ref="U249:U250" si="685">F249/T249</f>
      </c>
      <c r="V249" s="528">
        <f t="shared" ref="V249:V250" si="799">(F249+4*500)/T249</f>
      </c>
      <c r="W249" s="522">
        <f>SUM(W239:W248)</f>
      </c>
      <c r="X249" s="529">
        <f t="shared" ref="X249:X250" si="23">W249/T249</f>
      </c>
      <c r="Y249" s="526">
        <f t="shared" ref="Y249:Y250" si="137">T249/R249</f>
      </c>
      <c r="Z249" s="528">
        <f t="shared" ref="Z249:Z250" si="251">W249/F249</f>
      </c>
      <c r="AA249" s="528">
        <f>W249/(F249+COUNT(W239:W248)*500)</f>
      </c>
      <c r="AB249" s="522">
        <f>SUM(AB239:AB248)</f>
      </c>
      <c r="AC249" s="522">
        <f>SUM(AC239:AC248)</f>
      </c>
      <c r="AD249" s="526">
        <f t="shared" ref="AD249:AD250" si="365">AB249/T249</f>
      </c>
      <c r="AE249" s="530">
        <f>(W249-AC249)/(F249+COUNT(W239:W248)*500)</f>
      </c>
      <c r="AF249" s="518"/>
    </row>
    <row customHeight="true" ht="22.46095260398934" r="250">
      <c r="A250" s="510"/>
      <c r="B250" s="460" t="s">
        <v>487</v>
      </c>
      <c r="C250" s="486" t="s">
        <v>492</v>
      </c>
      <c r="D250" s="462" t="s">
        <v>477</v>
      </c>
      <c r="E250" s="511">
        <v>70.54</v>
      </c>
      <c r="F250" s="512">
        <f>E250+E251</f>
      </c>
      <c r="G250" s="511">
        <v>884</v>
      </c>
      <c r="H250" s="511">
        <v>11</v>
      </c>
      <c r="I250" s="513">
        <f t="shared" si="464"/>
      </c>
      <c r="J250" s="514">
        <f t="shared" si="522"/>
      </c>
      <c r="K250" s="511">
        <v>0</v>
      </c>
      <c r="L250" s="514">
        <f t="shared" si="580"/>
      </c>
      <c r="M250" s="511">
        <v>0</v>
      </c>
      <c r="N250" s="515">
        <f t="shared" si="612"/>
      </c>
      <c r="O250" s="511">
        <v>0</v>
      </c>
      <c r="P250" s="515">
        <f t="shared" si="641"/>
      </c>
      <c r="Q250" s="516">
        <f>(M250+M251)/(O250+O251)</f>
      </c>
      <c r="R250" s="511">
        <v>5</v>
      </c>
      <c r="S250" s="516">
        <f>(O250+O251)/(K250+K251)</f>
      </c>
      <c r="T250" s="511">
        <v>2</v>
      </c>
      <c r="U250" s="517">
        <f t="shared" si="685"/>
      </c>
      <c r="V250" s="518">
        <f t="shared" si="799"/>
      </c>
      <c r="W250" s="511">
        <v>3384</v>
      </c>
      <c r="X250" s="518">
        <f t="shared" si="23"/>
      </c>
      <c r="Y250" s="516">
        <f t="shared" si="137"/>
      </c>
      <c r="Z250" s="518">
        <f t="shared" si="251"/>
      </c>
      <c r="AA250" s="518">
        <f>W250/(F250+500)</f>
      </c>
      <c r="AB250" s="511">
        <v>1</v>
      </c>
      <c r="AC250" s="511">
        <v>1692</v>
      </c>
      <c r="AD250" s="516">
        <f t="shared" si="365"/>
      </c>
      <c r="AE250" s="518">
        <f>(W250-AC250)/(F250+500)</f>
      </c>
      <c r="AF250" s="519" t="s">
        <v>478</v>
      </c>
    </row>
    <row customHeight="true" ht="22.46095260398934" r="251">
      <c r="A251" s="510"/>
      <c r="B251" s="460"/>
      <c r="C251" s="486"/>
      <c r="D251" s="462" t="s">
        <v>479</v>
      </c>
      <c r="E251" s="511">
        <v>1920.97</v>
      </c>
      <c r="F251" s="512"/>
      <c r="G251" s="511">
        <v>24991</v>
      </c>
      <c r="H251" s="511">
        <v>530</v>
      </c>
      <c r="I251" s="513">
        <f t="shared" si="464"/>
      </c>
      <c r="J251" s="514">
        <f t="shared" si="522"/>
      </c>
      <c r="K251" s="511">
        <v>31</v>
      </c>
      <c r="L251" s="514">
        <f t="shared" si="580"/>
      </c>
      <c r="M251" s="511">
        <v>2</v>
      </c>
      <c r="N251" s="515">
        <f t="shared" si="612"/>
      </c>
      <c r="O251" s="511">
        <v>5</v>
      </c>
      <c r="P251" s="515">
        <f t="shared" si="641"/>
      </c>
      <c r="Q251" s="516"/>
      <c r="R251" s="511"/>
      <c r="S251" s="516"/>
      <c r="T251" s="511"/>
      <c r="U251" s="517"/>
      <c r="V251" s="518"/>
      <c r="W251" s="511"/>
      <c r="X251" s="518"/>
      <c r="Y251" s="516"/>
      <c r="Z251" s="518"/>
      <c r="AA251" s="518"/>
      <c r="AB251" s="511"/>
      <c r="AC251" s="511"/>
      <c r="AD251" s="516"/>
      <c r="AE251" s="518"/>
      <c r="AF251" s="519" t="s">
        <v>515</v>
      </c>
    </row>
    <row customHeight="true" ht="22.46095260398934" r="252">
      <c r="A252" s="510"/>
      <c r="B252" s="460" t="s">
        <v>488</v>
      </c>
      <c r="C252" s="486" t="s">
        <v>492</v>
      </c>
      <c r="D252" s="462" t="s">
        <v>477</v>
      </c>
      <c r="E252" s="511">
        <v>70.58</v>
      </c>
      <c r="F252" s="512">
        <f>E252+E253</f>
      </c>
      <c r="G252" s="511">
        <v>757</v>
      </c>
      <c r="H252" s="511">
        <v>6</v>
      </c>
      <c r="I252" s="513">
        <f t="shared" si="464"/>
      </c>
      <c r="J252" s="514">
        <f t="shared" si="522"/>
      </c>
      <c r="K252" s="511">
        <v>0</v>
      </c>
      <c r="L252" s="514">
        <f t="shared" si="580"/>
      </c>
      <c r="M252" s="511">
        <v>0</v>
      </c>
      <c r="N252" s="515">
        <f t="shared" si="612"/>
      </c>
      <c r="O252" s="511">
        <v>0</v>
      </c>
      <c r="P252" s="515">
        <f t="shared" si="641"/>
      </c>
      <c r="Q252" s="516">
        <f>(M252+M253)/(O252+O253)</f>
      </c>
      <c r="R252" s="511">
        <v>9</v>
      </c>
      <c r="S252" s="516">
        <f>(O252+O253)/(K252+K253)</f>
      </c>
      <c r="T252" s="511">
        <v>2</v>
      </c>
      <c r="U252" s="517">
        <f>F252/T252</f>
      </c>
      <c r="V252" s="518">
        <f>(F252+4*500)/T252</f>
      </c>
      <c r="W252" s="511">
        <v>1740</v>
      </c>
      <c r="X252" s="518">
        <f>W252/T252</f>
      </c>
      <c r="Y252" s="516">
        <f>T252/R252</f>
      </c>
      <c r="Z252" s="518">
        <f>W252/F252</f>
      </c>
      <c r="AA252" s="518">
        <f>W252/(F252+500)</f>
      </c>
      <c r="AB252" s="511">
        <v>1</v>
      </c>
      <c r="AC252" s="511">
        <v>799.1999999999998</v>
      </c>
      <c r="AD252" s="516">
        <f>AB252/T252</f>
      </c>
      <c r="AE252" s="518">
        <f>(W252-AC252)/(F252+500)</f>
      </c>
      <c r="AF252" s="519" t="s">
        <v>478</v>
      </c>
    </row>
    <row customHeight="true" ht="22.46095260398934" r="253">
      <c r="A253" s="510"/>
      <c r="B253" s="460"/>
      <c r="C253" s="486"/>
      <c r="D253" s="462" t="s">
        <v>479</v>
      </c>
      <c r="E253" s="511">
        <v>1726.48</v>
      </c>
      <c r="F253" s="512"/>
      <c r="G253" s="511">
        <v>18815</v>
      </c>
      <c r="H253" s="511">
        <v>637</v>
      </c>
      <c r="I253" s="513">
        <f t="shared" si="464"/>
      </c>
      <c r="J253" s="514">
        <f t="shared" si="522"/>
      </c>
      <c r="K253" s="511">
        <v>41</v>
      </c>
      <c r="L253" s="514">
        <f t="shared" si="580"/>
      </c>
      <c r="M253" s="511">
        <v>1</v>
      </c>
      <c r="N253" s="515">
        <f t="shared" si="612"/>
      </c>
      <c r="O253" s="511">
        <v>4</v>
      </c>
      <c r="P253" s="515">
        <f t="shared" si="641"/>
      </c>
      <c r="Q253" s="516"/>
      <c r="R253" s="511"/>
      <c r="S253" s="516"/>
      <c r="T253" s="511"/>
      <c r="U253" s="517"/>
      <c r="V253" s="518"/>
      <c r="W253" s="511"/>
      <c r="X253" s="518"/>
      <c r="Y253" s="516"/>
      <c r="Z253" s="518"/>
      <c r="AA253" s="518"/>
      <c r="AB253" s="511"/>
      <c r="AC253" s="511"/>
      <c r="AD253" s="516"/>
      <c r="AE253" s="518"/>
      <c r="AF253" s="519" t="s">
        <v>515</v>
      </c>
    </row>
    <row customHeight="true" ht="22.46095260398934" r="254">
      <c r="A254" s="510"/>
      <c r="B254" s="460" t="s">
        <v>489</v>
      </c>
      <c r="C254" s="486" t="s">
        <v>492</v>
      </c>
      <c r="D254" s="462" t="s">
        <v>477</v>
      </c>
      <c r="E254" s="511">
        <v>44.89</v>
      </c>
      <c r="F254" s="512">
        <f>E254+E255</f>
      </c>
      <c r="G254" s="511">
        <v>619</v>
      </c>
      <c r="H254" s="511">
        <v>7</v>
      </c>
      <c r="I254" s="513">
        <f t="shared" si="464"/>
      </c>
      <c r="J254" s="514">
        <f t="shared" si="522"/>
      </c>
      <c r="K254" s="511">
        <v>2</v>
      </c>
      <c r="L254" s="514">
        <f t="shared" si="580"/>
      </c>
      <c r="M254" s="511">
        <v>0</v>
      </c>
      <c r="N254" s="515">
        <f t="shared" si="612"/>
      </c>
      <c r="O254" s="511">
        <v>0</v>
      </c>
      <c r="P254" s="515">
        <f t="shared" si="641"/>
      </c>
      <c r="Q254" s="516">
        <f>(M254+M255)/(O254+O255)</f>
      </c>
      <c r="R254" s="511">
        <v>6</v>
      </c>
      <c r="S254" s="516">
        <f>(O254+O255)/(K254+K255)</f>
      </c>
      <c r="T254" s="511">
        <v>3</v>
      </c>
      <c r="U254" s="517">
        <f>F254/T254</f>
      </c>
      <c r="V254" s="518">
        <f>(F254+4*500)/T254</f>
      </c>
      <c r="W254" s="511">
        <v>3780</v>
      </c>
      <c r="X254" s="518">
        <f>W254/T254</f>
      </c>
      <c r="Y254" s="516">
        <f>T254/R254</f>
      </c>
      <c r="Z254" s="518">
        <f>W254/F254</f>
      </c>
      <c r="AA254" s="518">
        <f>W254/(F254+500)</f>
      </c>
      <c r="AB254" s="511">
        <v>0</v>
      </c>
      <c r="AC254" s="511">
        <v>0</v>
      </c>
      <c r="AD254" s="516">
        <f>AB254/T254</f>
      </c>
      <c r="AE254" s="518">
        <f>(W254-AC254)/(F254+500)</f>
      </c>
      <c r="AF254" s="519" t="s">
        <v>478</v>
      </c>
    </row>
    <row customHeight="true" ht="22.46095260398934" r="255">
      <c r="A255" s="510"/>
      <c r="B255" s="460"/>
      <c r="C255" s="486"/>
      <c r="D255" s="462" t="s">
        <v>479</v>
      </c>
      <c r="E255" s="511">
        <v>1937.04</v>
      </c>
      <c r="F255" s="512"/>
      <c r="G255" s="511">
        <v>24146</v>
      </c>
      <c r="H255" s="511">
        <v>729</v>
      </c>
      <c r="I255" s="513">
        <f t="shared" si="464"/>
      </c>
      <c r="J255" s="514">
        <f t="shared" si="522"/>
      </c>
      <c r="K255" s="511">
        <v>33</v>
      </c>
      <c r="L255" s="514">
        <f t="shared" si="580"/>
      </c>
      <c r="M255" s="511">
        <v>3</v>
      </c>
      <c r="N255" s="515">
        <f t="shared" si="612"/>
      </c>
      <c r="O255" s="511">
        <v>5</v>
      </c>
      <c r="P255" s="515">
        <f t="shared" si="641"/>
      </c>
      <c r="Q255" s="516"/>
      <c r="R255" s="511"/>
      <c r="S255" s="516"/>
      <c r="T255" s="511"/>
      <c r="U255" s="517"/>
      <c r="V255" s="518"/>
      <c r="W255" s="511"/>
      <c r="X255" s="518"/>
      <c r="Y255" s="516"/>
      <c r="Z255" s="518"/>
      <c r="AA255" s="518"/>
      <c r="AB255" s="511"/>
      <c r="AC255" s="511"/>
      <c r="AD255" s="516"/>
      <c r="AE255" s="518"/>
      <c r="AF255" s="519" t="s">
        <v>515</v>
      </c>
    </row>
    <row customHeight="true" ht="22.46095260398934" r="256">
      <c r="A256" s="510"/>
      <c r="B256" s="460" t="s">
        <v>495</v>
      </c>
      <c r="C256" s="486" t="s">
        <v>492</v>
      </c>
      <c r="D256" s="462" t="s">
        <v>477</v>
      </c>
      <c r="E256" s="511">
        <v>91.14</v>
      </c>
      <c r="F256" s="512">
        <f>E256+E257</f>
      </c>
      <c r="G256" s="511">
        <v>871</v>
      </c>
      <c r="H256" s="511">
        <v>10</v>
      </c>
      <c r="I256" s="513">
        <f t="shared" si="464"/>
      </c>
      <c r="J256" s="514">
        <f t="shared" si="522"/>
      </c>
      <c r="K256" s="511">
        <v>2</v>
      </c>
      <c r="L256" s="514">
        <f t="shared" si="580"/>
      </c>
      <c r="M256" s="511">
        <v>1</v>
      </c>
      <c r="N256" s="515">
        <f t="shared" si="612"/>
      </c>
      <c r="O256" s="511">
        <v>1</v>
      </c>
      <c r="P256" s="515">
        <f t="shared" si="641"/>
      </c>
      <c r="Q256" s="516">
        <f>(M256+M257)/(O256+O257)</f>
      </c>
      <c r="R256" s="511">
        <v>7</v>
      </c>
      <c r="S256" s="516">
        <f>(O256+O257)/(K256+K257)</f>
      </c>
      <c r="T256" s="511">
        <v>4</v>
      </c>
      <c r="U256" s="517">
        <f>F256/T256</f>
      </c>
      <c r="V256" s="518">
        <f>(F256+4*500)/T256</f>
      </c>
      <c r="W256" s="511">
        <v>4423.200000000001</v>
      </c>
      <c r="X256" s="518">
        <f>W256/T256</f>
      </c>
      <c r="Y256" s="516">
        <f>T256/R256</f>
      </c>
      <c r="Z256" s="518">
        <f>W256/F256</f>
      </c>
      <c r="AA256" s="518">
        <f>W256/(F256+500)</f>
      </c>
      <c r="AB256" s="511">
        <v>2</v>
      </c>
      <c r="AC256" s="511">
        <v>852</v>
      </c>
      <c r="AD256" s="516">
        <f>AB256/T256</f>
      </c>
      <c r="AE256" s="518">
        <f>(W256-AC256)/(F256+500)</f>
      </c>
      <c r="AF256" s="519" t="s">
        <v>478</v>
      </c>
    </row>
    <row customHeight="true" ht="22.46095260398934" r="257">
      <c r="A257" s="510"/>
      <c r="B257" s="460"/>
      <c r="C257" s="486"/>
      <c r="D257" s="462" t="s">
        <v>479</v>
      </c>
      <c r="E257" s="511">
        <v>1564.33</v>
      </c>
      <c r="F257" s="512"/>
      <c r="G257" s="511">
        <v>16590</v>
      </c>
      <c r="H257" s="521">
        <v>459</v>
      </c>
      <c r="I257" s="513">
        <f t="shared" si="464"/>
      </c>
      <c r="J257" s="514">
        <f t="shared" si="522"/>
      </c>
      <c r="K257" s="511">
        <v>42</v>
      </c>
      <c r="L257" s="514">
        <f t="shared" si="580"/>
      </c>
      <c r="M257" s="511">
        <v>2</v>
      </c>
      <c r="N257" s="515">
        <f t="shared" si="612"/>
      </c>
      <c r="O257" s="511">
        <v>5</v>
      </c>
      <c r="P257" s="515">
        <f t="shared" si="641"/>
      </c>
      <c r="Q257" s="516"/>
      <c r="R257" s="511"/>
      <c r="S257" s="516"/>
      <c r="T257" s="511"/>
      <c r="U257" s="517"/>
      <c r="V257" s="518"/>
      <c r="W257" s="511"/>
      <c r="X257" s="518"/>
      <c r="Y257" s="516"/>
      <c r="Z257" s="518"/>
      <c r="AA257" s="518"/>
      <c r="AB257" s="511"/>
      <c r="AC257" s="511"/>
      <c r="AD257" s="516"/>
      <c r="AE257" s="518"/>
      <c r="AF257" s="519" t="s">
        <v>515</v>
      </c>
    </row>
    <row customHeight="true" ht="22.46095260398934" r="258">
      <c r="A258" s="510"/>
      <c r="B258" s="488" t="s">
        <v>484</v>
      </c>
      <c r="C258" s="488"/>
      <c r="D258" s="488"/>
      <c r="E258" s="522">
        <f>SUM(E250:E257)</f>
      </c>
      <c r="F258" s="522">
        <f>SUM(F250:F257)</f>
      </c>
      <c r="G258" s="522">
        <f>SUM(G250:G257)</f>
      </c>
      <c r="H258" s="522">
        <f>SUM(H250:H257)</f>
      </c>
      <c r="I258" s="523">
        <f t="shared" si="464"/>
      </c>
      <c r="J258" s="524">
        <f t="shared" si="522"/>
      </c>
      <c r="K258" s="522">
        <f>SUM(K250:K257)</f>
      </c>
      <c r="L258" s="524">
        <f t="shared" si="580"/>
      </c>
      <c r="M258" s="522">
        <f>SUM(M250:M257)</f>
      </c>
      <c r="N258" s="525">
        <f t="shared" si="612"/>
      </c>
      <c r="O258" s="522">
        <f>SUM(O250:O257)</f>
      </c>
      <c r="P258" s="525">
        <f t="shared" si="641"/>
      </c>
      <c r="Q258" s="526">
        <f>M258/O258</f>
      </c>
      <c r="R258" s="522">
        <f>SUM(R250:R257)</f>
      </c>
      <c r="S258" s="526">
        <f>(O258+O258)/(K258+K258)</f>
      </c>
      <c r="T258" s="522">
        <f>SUM(T250:T257)</f>
      </c>
      <c r="U258" s="527">
        <f t="shared" ref="U258:U259" si="686">F258/T258</f>
      </c>
      <c r="V258" s="528">
        <f t="shared" ref="V258:V259" si="800">(F258+4*500)/T258</f>
      </c>
      <c r="W258" s="522">
        <f>SUM(W250:W257)</f>
      </c>
      <c r="X258" s="529">
        <f t="shared" ref="X258:X259" si="24">W258/T258</f>
      </c>
      <c r="Y258" s="526">
        <f t="shared" ref="Y258:Y259" si="138">T258/R258</f>
      </c>
      <c r="Z258" s="528">
        <f t="shared" ref="Z258:Z259" si="252">W258/F258</f>
      </c>
      <c r="AA258" s="528">
        <f>W258/(F258+COUNT(W250:W257)*500)</f>
      </c>
      <c r="AB258" s="522">
        <f>SUM(AB250:AB257)</f>
      </c>
      <c r="AC258" s="522">
        <f>SUM(AC250:AC257)</f>
      </c>
      <c r="AD258" s="526">
        <f t="shared" ref="AD258:AD259" si="366">AB258/T258</f>
      </c>
      <c r="AE258" s="530">
        <f>(W258-AC258)/(F258+COUNT(W250:W257)*500)</f>
      </c>
      <c r="AF258" s="518"/>
    </row>
    <row customHeight="true" ht="22.46095260398934" r="259">
      <c r="A259" s="510"/>
      <c r="B259" s="460" t="s">
        <v>496</v>
      </c>
      <c r="C259" s="486" t="s">
        <v>486</v>
      </c>
      <c r="D259" s="462" t="s">
        <v>477</v>
      </c>
      <c r="E259" s="511">
        <v>413.96</v>
      </c>
      <c r="F259" s="512">
        <f>E259+E260</f>
      </c>
      <c r="G259" s="511">
        <v>3377</v>
      </c>
      <c r="H259" s="511">
        <v>41</v>
      </c>
      <c r="I259" s="513">
        <f t="shared" si="464"/>
      </c>
      <c r="J259" s="514">
        <f t="shared" si="522"/>
      </c>
      <c r="K259" s="511">
        <v>4</v>
      </c>
      <c r="L259" s="514">
        <f t="shared" si="580"/>
      </c>
      <c r="M259" s="511">
        <v>0</v>
      </c>
      <c r="N259" s="515">
        <f t="shared" si="612"/>
      </c>
      <c r="O259" s="511">
        <v>1</v>
      </c>
      <c r="P259" s="515">
        <f t="shared" si="641"/>
      </c>
      <c r="Q259" s="516">
        <f>(M259+M260)/(O259+O260)</f>
      </c>
      <c r="R259" s="511">
        <v>7</v>
      </c>
      <c r="S259" s="516">
        <f>(O259+O260)/(K259+K260)</f>
      </c>
      <c r="T259" s="511">
        <v>3</v>
      </c>
      <c r="U259" s="517">
        <f t="shared" si="686"/>
      </c>
      <c r="V259" s="518">
        <f t="shared" si="800"/>
      </c>
      <c r="W259" s="511">
        <v>2205.5999999999985</v>
      </c>
      <c r="X259" s="518">
        <f t="shared" si="24"/>
      </c>
      <c r="Y259" s="516">
        <f t="shared" si="138"/>
      </c>
      <c r="Z259" s="518">
        <f t="shared" si="252"/>
      </c>
      <c r="AA259" s="518">
        <f>W259/(F259+500)</f>
      </c>
      <c r="AB259" s="511">
        <v>1</v>
      </c>
      <c r="AC259" s="511">
        <v>1692.000000000001</v>
      </c>
      <c r="AD259" s="516">
        <f t="shared" si="366"/>
      </c>
      <c r="AE259" s="518">
        <f>(W259-AC259)/(F259+500)</f>
      </c>
      <c r="AF259" s="519" t="s">
        <v>478</v>
      </c>
    </row>
    <row customHeight="true" ht="22.46095260398934" r="260">
      <c r="A260" s="510"/>
      <c r="B260" s="460"/>
      <c r="C260" s="486"/>
      <c r="D260" s="462" t="s">
        <v>479</v>
      </c>
      <c r="E260" s="511">
        <v>2119.97</v>
      </c>
      <c r="F260" s="512"/>
      <c r="G260" s="511">
        <v>22127</v>
      </c>
      <c r="H260" s="511">
        <v>604</v>
      </c>
      <c r="I260" s="513">
        <f t="shared" si="464"/>
      </c>
      <c r="J260" s="514">
        <f t="shared" si="522"/>
      </c>
      <c r="K260" s="511">
        <v>34</v>
      </c>
      <c r="L260" s="514">
        <f t="shared" si="580"/>
      </c>
      <c r="M260" s="511">
        <v>1</v>
      </c>
      <c r="N260" s="515">
        <f t="shared" si="612"/>
      </c>
      <c r="O260" s="511">
        <v>3</v>
      </c>
      <c r="P260" s="515">
        <f t="shared" si="641"/>
      </c>
      <c r="Q260" s="516"/>
      <c r="R260" s="511"/>
      <c r="S260" s="516"/>
      <c r="T260" s="511"/>
      <c r="U260" s="517"/>
      <c r="V260" s="518"/>
      <c r="W260" s="511"/>
      <c r="X260" s="518"/>
      <c r="Y260" s="516"/>
      <c r="Z260" s="518"/>
      <c r="AA260" s="518"/>
      <c r="AB260" s="511"/>
      <c r="AC260" s="511"/>
      <c r="AD260" s="516"/>
      <c r="AE260" s="518"/>
      <c r="AF260" s="519" t="s">
        <v>512</v>
      </c>
    </row>
    <row customHeight="true" ht="22.46095260398934" r="261">
      <c r="A261" s="510"/>
      <c r="B261" s="531" t="s">
        <v>501</v>
      </c>
      <c r="C261" s="486" t="s">
        <v>486</v>
      </c>
      <c r="D261" s="462" t="s">
        <v>477</v>
      </c>
      <c r="E261" s="511">
        <v>493.64</v>
      </c>
      <c r="F261" s="512">
        <f>E261+E262</f>
      </c>
      <c r="G261" s="511">
        <v>4506</v>
      </c>
      <c r="H261" s="511">
        <v>73</v>
      </c>
      <c r="I261" s="513">
        <f t="shared" si="464"/>
      </c>
      <c r="J261" s="514">
        <f t="shared" si="522"/>
      </c>
      <c r="K261" s="511">
        <v>5</v>
      </c>
      <c r="L261" s="514">
        <f t="shared" si="580"/>
      </c>
      <c r="M261" s="511">
        <v>0</v>
      </c>
      <c r="N261" s="515">
        <f t="shared" si="612"/>
      </c>
      <c r="O261" s="511">
        <v>1</v>
      </c>
      <c r="P261" s="515">
        <f t="shared" si="641"/>
      </c>
      <c r="Q261" s="516">
        <f>(M261+M262)/(O261+O262)</f>
      </c>
      <c r="R261" s="511">
        <v>5</v>
      </c>
      <c r="S261" s="516">
        <f>(O261+O262)/(K261+K262)</f>
      </c>
      <c r="T261" s="511">
        <v>3</v>
      </c>
      <c r="U261" s="517">
        <f>F261/T261</f>
      </c>
      <c r="V261" s="518">
        <f>(F261+4*500)/T261</f>
      </c>
      <c r="W261" s="511">
        <v>4032.0000000000036</v>
      </c>
      <c r="X261" s="518">
        <f>W261/T261</f>
      </c>
      <c r="Y261" s="516">
        <f>T261/R261</f>
      </c>
      <c r="Z261" s="518">
        <f>W261/F261</f>
      </c>
      <c r="AA261" s="518">
        <f>W261/(F261+500)</f>
      </c>
      <c r="AB261" s="511">
        <v>1</v>
      </c>
      <c r="AC261" s="511">
        <v>1344</v>
      </c>
      <c r="AD261" s="516">
        <f>AB261/T261</f>
      </c>
      <c r="AE261" s="518">
        <f>(W261-AC261)/(F261+500)</f>
      </c>
      <c r="AF261" s="519" t="s">
        <v>478</v>
      </c>
    </row>
    <row customHeight="true" ht="22.46095260398934" r="262">
      <c r="A262" s="510"/>
      <c r="B262" s="531"/>
      <c r="C262" s="486"/>
      <c r="D262" s="462" t="s">
        <v>479</v>
      </c>
      <c r="E262" s="511">
        <v>1602.69</v>
      </c>
      <c r="F262" s="512"/>
      <c r="G262" s="511">
        <v>21881</v>
      </c>
      <c r="H262" s="511">
        <v>528</v>
      </c>
      <c r="I262" s="513">
        <f t="shared" si="464"/>
      </c>
      <c r="J262" s="514">
        <f t="shared" si="522"/>
      </c>
      <c r="K262" s="511">
        <v>33</v>
      </c>
      <c r="L262" s="514">
        <f t="shared" si="580"/>
      </c>
      <c r="M262" s="511">
        <v>2</v>
      </c>
      <c r="N262" s="515">
        <f t="shared" si="612"/>
      </c>
      <c r="O262" s="511">
        <v>2</v>
      </c>
      <c r="P262" s="515">
        <f t="shared" si="641"/>
      </c>
      <c r="Q262" s="516"/>
      <c r="R262" s="511"/>
      <c r="S262" s="516"/>
      <c r="T262" s="511"/>
      <c r="U262" s="517"/>
      <c r="V262" s="518"/>
      <c r="W262" s="511"/>
      <c r="X262" s="518"/>
      <c r="Y262" s="516"/>
      <c r="Z262" s="518"/>
      <c r="AA262" s="518"/>
      <c r="AB262" s="511"/>
      <c r="AC262" s="511"/>
      <c r="AD262" s="516"/>
      <c r="AE262" s="518"/>
      <c r="AF262" s="519" t="s">
        <v>512</v>
      </c>
    </row>
    <row customHeight="true" ht="22.46095260398934" r="263">
      <c r="A263" s="510"/>
      <c r="B263" s="531" t="s">
        <v>502</v>
      </c>
      <c r="C263" s="486" t="s">
        <v>486</v>
      </c>
      <c r="D263" s="462" t="s">
        <v>477</v>
      </c>
      <c r="E263" s="511">
        <v>447.25</v>
      </c>
      <c r="F263" s="512">
        <f>E263+E264</f>
      </c>
      <c r="G263" s="511">
        <v>4141</v>
      </c>
      <c r="H263" s="511">
        <v>104</v>
      </c>
      <c r="I263" s="513">
        <f t="shared" si="464"/>
      </c>
      <c r="J263" s="514">
        <f t="shared" si="522"/>
      </c>
      <c r="K263" s="511">
        <v>7</v>
      </c>
      <c r="L263" s="514">
        <f t="shared" si="580"/>
      </c>
      <c r="M263" s="511">
        <v>0</v>
      </c>
      <c r="N263" s="515">
        <f t="shared" si="612"/>
      </c>
      <c r="O263" s="511">
        <v>0</v>
      </c>
      <c r="P263" s="515">
        <f t="shared" si="641"/>
      </c>
      <c r="Q263" s="516">
        <f>(M263+M264)/(O263+O264)</f>
      </c>
      <c r="R263" s="511">
        <v>9</v>
      </c>
      <c r="S263" s="516">
        <f>(O263+O264)/(K263+K264)</f>
      </c>
      <c r="T263" s="511">
        <v>4</v>
      </c>
      <c r="U263" s="517">
        <f>F263/T263</f>
      </c>
      <c r="V263" s="518">
        <f>(F263+4*500)/T263</f>
      </c>
      <c r="W263" s="511">
        <v>1413</v>
      </c>
      <c r="X263" s="518">
        <f>W263/T263</f>
      </c>
      <c r="Y263" s="516">
        <f>T263/R263</f>
      </c>
      <c r="Z263" s="518">
        <f>W263/F263</f>
      </c>
      <c r="AA263" s="518">
        <f>W263/(F263+500)</f>
      </c>
      <c r="AB263" s="511">
        <v>0</v>
      </c>
      <c r="AC263" s="511">
        <v>0</v>
      </c>
      <c r="AD263" s="516">
        <f>AB263/T263</f>
      </c>
      <c r="AE263" s="518">
        <f>(W263-AC263)/(F263+500)</f>
      </c>
      <c r="AF263" s="519" t="s">
        <v>478</v>
      </c>
    </row>
    <row customHeight="true" ht="22.46095260398934" r="264">
      <c r="A264" s="510"/>
      <c r="B264" s="531"/>
      <c r="C264" s="486"/>
      <c r="D264" s="462" t="s">
        <v>479</v>
      </c>
      <c r="E264" s="511">
        <v>1736.56</v>
      </c>
      <c r="F264" s="512"/>
      <c r="G264" s="511">
        <v>20652</v>
      </c>
      <c r="H264" s="511">
        <v>441</v>
      </c>
      <c r="I264" s="513">
        <f t="shared" si="464"/>
      </c>
      <c r="J264" s="514">
        <f t="shared" si="522"/>
      </c>
      <c r="K264" s="511">
        <v>29</v>
      </c>
      <c r="L264" s="514">
        <f t="shared" si="580"/>
      </c>
      <c r="M264" s="511">
        <v>2</v>
      </c>
      <c r="N264" s="515">
        <f t="shared" si="612"/>
      </c>
      <c r="O264" s="511">
        <v>8</v>
      </c>
      <c r="P264" s="515">
        <f t="shared" si="641"/>
      </c>
      <c r="Q264" s="516"/>
      <c r="R264" s="511"/>
      <c r="S264" s="516"/>
      <c r="T264" s="511"/>
      <c r="U264" s="517"/>
      <c r="V264" s="518"/>
      <c r="W264" s="511"/>
      <c r="X264" s="518"/>
      <c r="Y264" s="516"/>
      <c r="Z264" s="518"/>
      <c r="AA264" s="518"/>
      <c r="AB264" s="511"/>
      <c r="AC264" s="511"/>
      <c r="AD264" s="516"/>
      <c r="AE264" s="518"/>
      <c r="AF264" s="519" t="s">
        <v>512</v>
      </c>
    </row>
    <row customHeight="true" ht="22.46095260398934" r="265">
      <c r="A265" s="510"/>
      <c r="B265" s="531" t="s">
        <v>503</v>
      </c>
      <c r="C265" s="486" t="s">
        <v>486</v>
      </c>
      <c r="D265" s="462" t="s">
        <v>477</v>
      </c>
      <c r="E265" s="511">
        <v>627.67</v>
      </c>
      <c r="F265" s="512">
        <f>E265+E266</f>
      </c>
      <c r="G265" s="511">
        <v>4982</v>
      </c>
      <c r="H265" s="511">
        <v>144</v>
      </c>
      <c r="I265" s="513">
        <f t="shared" si="464"/>
      </c>
      <c r="J265" s="514">
        <f t="shared" si="522"/>
      </c>
      <c r="K265" s="511">
        <v>7</v>
      </c>
      <c r="L265" s="514">
        <f t="shared" si="580"/>
      </c>
      <c r="M265" s="511">
        <v>2</v>
      </c>
      <c r="N265" s="515">
        <f t="shared" si="612"/>
      </c>
      <c r="O265" s="511">
        <v>2</v>
      </c>
      <c r="P265" s="515">
        <f t="shared" si="641"/>
      </c>
      <c r="Q265" s="516">
        <f>(M265+M266)/(O265+O266)</f>
      </c>
      <c r="R265" s="511">
        <v>6</v>
      </c>
      <c r="S265" s="516">
        <f>(O265+O266)/(K265+K266)</f>
      </c>
      <c r="T265" s="511">
        <v>3</v>
      </c>
      <c r="U265" s="517">
        <f>F265/T265</f>
      </c>
      <c r="V265" s="518">
        <f>(F265+4*500)/T265</f>
      </c>
      <c r="W265" s="511">
        <v>2178</v>
      </c>
      <c r="X265" s="518">
        <f>W265/T265</f>
      </c>
      <c r="Y265" s="516">
        <f>T265/R265</f>
      </c>
      <c r="Z265" s="518">
        <f>W265/F265</f>
      </c>
      <c r="AA265" s="518">
        <f>W265/(F265+500)</f>
      </c>
      <c r="AB265" s="511">
        <v>3</v>
      </c>
      <c r="AC265" s="511">
        <v>2178</v>
      </c>
      <c r="AD265" s="516">
        <f>AB265/T265</f>
      </c>
      <c r="AE265" s="518">
        <f>(W265-AC265)/(F265+500)</f>
      </c>
      <c r="AF265" s="519" t="s">
        <v>478</v>
      </c>
    </row>
    <row customHeight="true" ht="22.46095260398934" r="266">
      <c r="A266" s="510"/>
      <c r="B266" s="531"/>
      <c r="C266" s="486"/>
      <c r="D266" s="462" t="s">
        <v>479</v>
      </c>
      <c r="E266" s="511">
        <v>1301.82</v>
      </c>
      <c r="F266" s="512"/>
      <c r="G266" s="511">
        <v>17046</v>
      </c>
      <c r="H266" s="521">
        <v>382</v>
      </c>
      <c r="I266" s="513">
        <f t="shared" si="464"/>
      </c>
      <c r="J266" s="514">
        <f t="shared" si="522"/>
      </c>
      <c r="K266" s="511">
        <v>28</v>
      </c>
      <c r="L266" s="514">
        <f t="shared" si="580"/>
      </c>
      <c r="M266" s="511">
        <v>0</v>
      </c>
      <c r="N266" s="515">
        <f t="shared" si="612"/>
      </c>
      <c r="O266" s="511">
        <v>2</v>
      </c>
      <c r="P266" s="515">
        <f t="shared" si="641"/>
      </c>
      <c r="Q266" s="516"/>
      <c r="R266" s="511"/>
      <c r="S266" s="516"/>
      <c r="T266" s="511"/>
      <c r="U266" s="517"/>
      <c r="V266" s="518"/>
      <c r="W266" s="511"/>
      <c r="X266" s="518"/>
      <c r="Y266" s="516"/>
      <c r="Z266" s="518"/>
      <c r="AA266" s="518"/>
      <c r="AB266" s="511"/>
      <c r="AC266" s="511"/>
      <c r="AD266" s="516"/>
      <c r="AE266" s="518"/>
      <c r="AF266" s="519" t="s">
        <v>512</v>
      </c>
    </row>
    <row customHeight="true" ht="22.46095260398934" r="267">
      <c r="A267" s="510"/>
      <c r="B267" s="488" t="s">
        <v>484</v>
      </c>
      <c r="C267" s="488"/>
      <c r="D267" s="488"/>
      <c r="E267" s="522">
        <f>SUM(E259:E266)</f>
      </c>
      <c r="F267" s="522">
        <f>SUM(F259:F266)</f>
      </c>
      <c r="G267" s="522">
        <f>SUM(G259:G266)</f>
      </c>
      <c r="H267" s="522">
        <f>SUM(H259:H266)</f>
      </c>
      <c r="I267" s="523">
        <f t="shared" si="464"/>
      </c>
      <c r="J267" s="524">
        <f t="shared" si="522"/>
      </c>
      <c r="K267" s="522">
        <f>SUM(K259:K266)</f>
      </c>
      <c r="L267" s="524">
        <f t="shared" si="580"/>
      </c>
      <c r="M267" s="522">
        <f>SUM(M259:M266)</f>
      </c>
      <c r="N267" s="525">
        <f t="shared" si="612"/>
      </c>
      <c r="O267" s="522">
        <f>SUM(O259:O266)</f>
      </c>
      <c r="P267" s="525">
        <f t="shared" si="641"/>
      </c>
      <c r="Q267" s="526">
        <f>M267/O267</f>
      </c>
      <c r="R267" s="522">
        <f>SUM(R259:R266)</f>
      </c>
      <c r="S267" s="526">
        <f>(O267+O267)/(K267+K267)</f>
      </c>
      <c r="T267" s="522">
        <f>SUM(T259:T266)</f>
      </c>
      <c r="U267" s="527">
        <f t="shared" ref="U267:U268" si="687">F267/T267</f>
      </c>
      <c r="V267" s="528">
        <f t="shared" ref="V267:V268" si="801">(F267+4*500)/T267</f>
      </c>
      <c r="W267" s="522">
        <f>SUM(W259:W266)</f>
      </c>
      <c r="X267" s="529">
        <f t="shared" ref="X267:X268" si="25">W267/T267</f>
      </c>
      <c r="Y267" s="526">
        <f t="shared" ref="Y267:Y268" si="139">T267/R267</f>
      </c>
      <c r="Z267" s="528">
        <f t="shared" ref="Z267:Z268" si="253">W267/F267</f>
      </c>
      <c r="AA267" s="528">
        <f>W267/(F267+COUNT(W259:W266)*500)</f>
      </c>
      <c r="AB267" s="522">
        <f>SUM(AB259:AB266)</f>
      </c>
      <c r="AC267" s="522">
        <f>SUM(AC259:AC266)</f>
      </c>
      <c r="AD267" s="526">
        <f t="shared" ref="AD267:AD268" si="367">AB267/T267</f>
      </c>
      <c r="AE267" s="530">
        <f>(W267-AC267)/(F267+COUNT(W259:W266)*500)</f>
      </c>
      <c r="AF267" s="518"/>
    </row>
    <row customHeight="true" ht="22.46095260398934" r="268">
      <c r="A268" s="510"/>
      <c r="B268" s="531" t="s">
        <v>504</v>
      </c>
      <c r="C268" s="486" t="s">
        <v>505</v>
      </c>
      <c r="D268" s="462" t="s">
        <v>477</v>
      </c>
      <c r="E268" s="511">
        <v>855.57</v>
      </c>
      <c r="F268" s="512">
        <f>E268+E269</f>
      </c>
      <c r="G268" s="511">
        <v>7247</v>
      </c>
      <c r="H268" s="511">
        <v>227</v>
      </c>
      <c r="I268" s="513">
        <f t="shared" si="464"/>
      </c>
      <c r="J268" s="514">
        <f t="shared" si="522"/>
      </c>
      <c r="K268" s="511">
        <v>4</v>
      </c>
      <c r="L268" s="514">
        <f t="shared" si="580"/>
      </c>
      <c r="M268" s="511">
        <v>0</v>
      </c>
      <c r="N268" s="515">
        <f t="shared" si="612"/>
      </c>
      <c r="O268" s="511">
        <v>0</v>
      </c>
      <c r="P268" s="515">
        <f t="shared" si="641"/>
      </c>
      <c r="Q268" s="516">
        <f>(M268+M269)/(O268+O269)</f>
      </c>
      <c r="R268" s="511">
        <v>11</v>
      </c>
      <c r="S268" s="516">
        <f>(O268+O269)/(K268+K269)</f>
      </c>
      <c r="T268" s="511">
        <v>4</v>
      </c>
      <c r="U268" s="517">
        <f t="shared" si="687"/>
      </c>
      <c r="V268" s="518">
        <f t="shared" si="801"/>
      </c>
      <c r="W268" s="511">
        <v>2626</v>
      </c>
      <c r="X268" s="518">
        <f t="shared" si="25"/>
      </c>
      <c r="Y268" s="516">
        <f t="shared" si="139"/>
      </c>
      <c r="Z268" s="518">
        <f t="shared" si="253"/>
      </c>
      <c r="AA268" s="518">
        <f>W268/(F268+500)</f>
      </c>
      <c r="AB268" s="511">
        <v>1</v>
      </c>
      <c r="AC268" s="511">
        <v>396</v>
      </c>
      <c r="AD268" s="516">
        <f t="shared" si="367"/>
      </c>
      <c r="AE268" s="518">
        <f>(W268-AC268)/(F268+500)</f>
      </c>
      <c r="AF268" s="519" t="s">
        <v>478</v>
      </c>
    </row>
    <row customHeight="true" ht="22.46095260398934" r="269">
      <c r="A269" s="510"/>
      <c r="B269" s="531"/>
      <c r="C269" s="486"/>
      <c r="D269" s="462" t="s">
        <v>479</v>
      </c>
      <c r="E269" s="511">
        <v>1699.23</v>
      </c>
      <c r="F269" s="512"/>
      <c r="G269" s="511">
        <v>23060</v>
      </c>
      <c r="H269" s="511">
        <v>418</v>
      </c>
      <c r="I269" s="513">
        <f t="shared" si="464"/>
      </c>
      <c r="J269" s="514">
        <f t="shared" si="522"/>
      </c>
      <c r="K269" s="511">
        <v>52</v>
      </c>
      <c r="L269" s="514">
        <f t="shared" si="580"/>
      </c>
      <c r="M269" s="511">
        <v>2</v>
      </c>
      <c r="N269" s="515">
        <f t="shared" si="612"/>
      </c>
      <c r="O269" s="511">
        <v>9</v>
      </c>
      <c r="P269" s="515">
        <f t="shared" si="641"/>
      </c>
      <c r="Q269" s="516"/>
      <c r="R269" s="511"/>
      <c r="S269" s="516"/>
      <c r="T269" s="511"/>
      <c r="U269" s="517"/>
      <c r="V269" s="518"/>
      <c r="W269" s="511"/>
      <c r="X269" s="518"/>
      <c r="Y269" s="516"/>
      <c r="Z269" s="518"/>
      <c r="AA269" s="518"/>
      <c r="AB269" s="511"/>
      <c r="AC269" s="511"/>
      <c r="AD269" s="516"/>
      <c r="AE269" s="518"/>
      <c r="AF269" s="519" t="s">
        <v>512</v>
      </c>
    </row>
    <row customHeight="true" ht="22.46095260398934" r="270">
      <c r="A270" s="510"/>
      <c r="B270" s="531" t="s">
        <v>506</v>
      </c>
      <c r="C270" s="486" t="s">
        <v>505</v>
      </c>
      <c r="D270" s="462" t="s">
        <v>477</v>
      </c>
      <c r="E270" s="511">
        <v>357.14</v>
      </c>
      <c r="F270" s="512">
        <f>E270+E271</f>
      </c>
      <c r="G270" s="511">
        <v>3312</v>
      </c>
      <c r="H270" s="511">
        <v>128</v>
      </c>
      <c r="I270" s="513">
        <f t="shared" si="464"/>
      </c>
      <c r="J270" s="514">
        <f t="shared" si="522"/>
      </c>
      <c r="K270" s="511">
        <v>4</v>
      </c>
      <c r="L270" s="514">
        <f t="shared" si="580"/>
      </c>
      <c r="M270" s="511">
        <v>0</v>
      </c>
      <c r="N270" s="515">
        <f t="shared" si="612"/>
      </c>
      <c r="O270" s="511">
        <v>1</v>
      </c>
      <c r="P270" s="515">
        <f t="shared" si="641"/>
      </c>
      <c r="Q270" s="516">
        <f>(M270+M271)/(O270+O271)</f>
      </c>
      <c r="R270" s="511">
        <v>5</v>
      </c>
      <c r="S270" s="516">
        <f>(O270+O271)/(K270+K271)</f>
      </c>
      <c r="T270" s="511">
        <v>0</v>
      </c>
      <c r="U270" s="517">
        <f>F270/T270</f>
      </c>
      <c r="V270" s="518">
        <f>(F270+4*500)/T270</f>
      </c>
      <c r="W270" s="511">
        <v>0</v>
      </c>
      <c r="X270" s="518">
        <f>W270/T270</f>
      </c>
      <c r="Y270" s="516">
        <f>T270/R270</f>
      </c>
      <c r="Z270" s="518">
        <f>W270/F270</f>
      </c>
      <c r="AA270" s="518">
        <f>W270/(F270+500)</f>
      </c>
      <c r="AB270" s="511">
        <v>0</v>
      </c>
      <c r="AC270" s="511">
        <v>0</v>
      </c>
      <c r="AD270" s="516">
        <f>AB270/T270</f>
      </c>
      <c r="AE270" s="518">
        <f>(W270-AC270)/(F270+500)</f>
      </c>
      <c r="AF270" s="519" t="s">
        <v>478</v>
      </c>
    </row>
    <row customHeight="true" ht="22.46095260398934" r="271">
      <c r="A271" s="510"/>
      <c r="B271" s="531"/>
      <c r="C271" s="486"/>
      <c r="D271" s="462" t="s">
        <v>479</v>
      </c>
      <c r="E271" s="511">
        <v>998.93</v>
      </c>
      <c r="F271" s="512"/>
      <c r="G271" s="511">
        <v>15704</v>
      </c>
      <c r="H271" s="511">
        <v>369</v>
      </c>
      <c r="I271" s="513">
        <f t="shared" si="464"/>
      </c>
      <c r="J271" s="514">
        <f t="shared" si="522"/>
      </c>
      <c r="K271" s="511">
        <v>24</v>
      </c>
      <c r="L271" s="514">
        <f t="shared" si="580"/>
      </c>
      <c r="M271" s="511">
        <v>0</v>
      </c>
      <c r="N271" s="515">
        <f t="shared" si="612"/>
      </c>
      <c r="O271" s="511">
        <v>3</v>
      </c>
      <c r="P271" s="515">
        <f t="shared" si="641"/>
      </c>
      <c r="Q271" s="516"/>
      <c r="R271" s="511"/>
      <c r="S271" s="516"/>
      <c r="T271" s="511"/>
      <c r="U271" s="517"/>
      <c r="V271" s="518"/>
      <c r="W271" s="511"/>
      <c r="X271" s="518"/>
      <c r="Y271" s="516"/>
      <c r="Z271" s="518"/>
      <c r="AA271" s="518"/>
      <c r="AB271" s="511"/>
      <c r="AC271" s="511"/>
      <c r="AD271" s="516"/>
      <c r="AE271" s="518"/>
      <c r="AF271" s="519" t="s">
        <v>512</v>
      </c>
    </row>
    <row customHeight="true" ht="22.46095260398934" r="272">
      <c r="A272" s="510"/>
      <c r="B272" s="488" t="s">
        <v>484</v>
      </c>
      <c r="C272" s="488"/>
      <c r="D272" s="488"/>
      <c r="E272" s="522">
        <f>SUM(E268:E271)</f>
      </c>
      <c r="F272" s="522">
        <f>SUM(F268:F271)</f>
      </c>
      <c r="G272" s="522">
        <f>SUM(G268:G271)</f>
      </c>
      <c r="H272" s="522">
        <f>SUM(H268:H271)</f>
      </c>
      <c r="I272" s="523">
        <f t="shared" si="464"/>
      </c>
      <c r="J272" s="524">
        <f t="shared" si="522"/>
      </c>
      <c r="K272" s="522">
        <f>SUM(K268:K271)</f>
      </c>
      <c r="L272" s="524">
        <f t="shared" si="580"/>
      </c>
      <c r="M272" s="522">
        <f>SUM(M268:M271)</f>
      </c>
      <c r="N272" s="525">
        <f t="shared" si="612"/>
      </c>
      <c r="O272" s="522">
        <f>SUM(O268:O271)</f>
      </c>
      <c r="P272" s="525">
        <f t="shared" si="641"/>
      </c>
      <c r="Q272" s="526">
        <f t="shared" ref="Q272:Q273" si="493">M272/O272</f>
      </c>
      <c r="R272" s="522">
        <f>SUM(R268:R271)</f>
      </c>
      <c r="S272" s="526">
        <f t="shared" ref="S272:S273" si="551">(O272+O272)/(K272+K272)</f>
      </c>
      <c r="T272" s="522">
        <f>SUM(T268:T271)</f>
      </c>
      <c r="U272" s="527">
        <f t="shared" ref="U272:U273" si="688">F272/T272</f>
      </c>
      <c r="V272" s="528">
        <f t="shared" ref="V272:V273" si="802">(F272+4*500)/T272</f>
      </c>
      <c r="W272" s="522">
        <f>SUM(W268:W271)</f>
      </c>
      <c r="X272" s="529">
        <f t="shared" ref="X272:X273" si="26">W272/T272</f>
      </c>
      <c r="Y272" s="526">
        <f t="shared" ref="Y272:Y273" si="140">T272/R272</f>
      </c>
      <c r="Z272" s="528">
        <f t="shared" ref="Z272:Z273" si="254">W272/F272</f>
      </c>
      <c r="AA272" s="528">
        <f>W272/(F272+COUNT(W268:W271)*500)</f>
      </c>
      <c r="AB272" s="522">
        <f>SUM(AB268:AB271)</f>
      </c>
      <c r="AC272" s="522">
        <f>SUM(AC268:AC271)</f>
      </c>
      <c r="AD272" s="526">
        <f t="shared" ref="AD272:AD273" si="368">AB272/T272</f>
      </c>
      <c r="AE272" s="530">
        <f>(W272-AC272)/(F272+COUNT(W268:W271)*500)</f>
      </c>
      <c r="AF272" s="518"/>
    </row>
    <row customHeight="true" ht="22.46095260398934" r="273">
      <c r="A273" s="510"/>
      <c r="B273" s="489" t="s">
        <v>490</v>
      </c>
      <c r="C273" s="489"/>
      <c r="D273" s="489"/>
      <c r="E273" s="532">
        <f>E249+E258+E267+E272</f>
      </c>
      <c r="F273" s="532">
        <f>F249+F258+F267+F272</f>
      </c>
      <c r="G273" s="533">
        <f>G249+G258+G267+G272</f>
      </c>
      <c r="H273" s="533">
        <f>H249+H258+H267+H272</f>
      </c>
      <c r="I273" s="534">
        <f t="shared" si="464"/>
      </c>
      <c r="J273" s="535">
        <f t="shared" si="522"/>
      </c>
      <c r="K273" s="533">
        <f>K249+K258+K267+K272</f>
      </c>
      <c r="L273" s="535">
        <f t="shared" si="580"/>
      </c>
      <c r="M273" s="533">
        <f>M249+M258+M267+M272</f>
      </c>
      <c r="N273" s="536">
        <f t="shared" si="612"/>
      </c>
      <c r="O273" s="533">
        <f>O249+O258+O267+O272</f>
      </c>
      <c r="P273" s="536">
        <f t="shared" si="641"/>
      </c>
      <c r="Q273" s="537">
        <f t="shared" si="493"/>
      </c>
      <c r="R273" s="533">
        <f>R249+R258+R267+R272</f>
      </c>
      <c r="S273" s="537">
        <f t="shared" si="551"/>
      </c>
      <c r="T273" s="533">
        <f>T249+T258+T267+T272</f>
      </c>
      <c r="U273" s="538">
        <f t="shared" si="688"/>
      </c>
      <c r="V273" s="532">
        <f t="shared" si="802"/>
      </c>
      <c r="W273" s="532">
        <f>W249+W258+W267+W272</f>
      </c>
      <c r="X273" s="532">
        <f t="shared" si="26"/>
      </c>
      <c r="Y273" s="537">
        <f t="shared" si="140"/>
      </c>
      <c r="Z273" s="532">
        <f t="shared" si="254"/>
      </c>
      <c r="AA273" s="532">
        <f>W273/(F273+COUNT(W239:W248,W250:W257,W259:W266,W268:W271)*500)</f>
      </c>
      <c r="AB273" s="533">
        <f>AB249+AB258+AB267+AB272</f>
      </c>
      <c r="AC273" s="532">
        <f>AC249+AC258+AC267+AC272</f>
      </c>
      <c r="AD273" s="537">
        <f t="shared" si="368"/>
      </c>
      <c r="AE273" s="532">
        <f>(W273-AC273)/(F273+COUNT(W239:W248,W250:W257,W259:W266,W268:W271)*500)</f>
      </c>
      <c r="AF273" s="518"/>
    </row>
    <row customHeight="true" ht="22.46095260398934" r="274">
      <c r="A274" s="539" t="s">
        <v>442</v>
      </c>
      <c r="B274" s="499" t="s">
        <v>443</v>
      </c>
      <c r="C274" s="499" t="s">
        <v>444</v>
      </c>
      <c r="D274" s="499" t="s">
        <v>445</v>
      </c>
      <c r="E274" s="500" t="s">
        <v>446</v>
      </c>
      <c r="F274" s="501" t="s">
        <v>447</v>
      </c>
      <c r="G274" s="501" t="s">
        <v>448</v>
      </c>
      <c r="H274" s="501" t="s">
        <v>449</v>
      </c>
      <c r="I274" s="502" t="s">
        <v>450</v>
      </c>
      <c r="J274" s="503" t="s">
        <v>451</v>
      </c>
      <c r="K274" s="501" t="s">
        <v>452</v>
      </c>
      <c r="L274" s="503" t="s">
        <v>453</v>
      </c>
      <c r="M274" s="504" t="s">
        <v>454</v>
      </c>
      <c r="N274" s="505" t="s">
        <v>455</v>
      </c>
      <c r="O274" s="501" t="s">
        <v>456</v>
      </c>
      <c r="P274" s="505" t="s">
        <v>457</v>
      </c>
      <c r="Q274" s="502" t="s">
        <v>458</v>
      </c>
      <c r="R274" s="506" t="s">
        <v>459</v>
      </c>
      <c r="S274" s="507" t="s">
        <v>460</v>
      </c>
      <c r="T274" s="506" t="s">
        <v>461</v>
      </c>
      <c r="U274" s="508" t="s">
        <v>462</v>
      </c>
      <c r="V274" s="509" t="s">
        <v>463</v>
      </c>
      <c r="W274" s="509" t="s">
        <v>464</v>
      </c>
      <c r="X274" s="509" t="s">
        <v>465</v>
      </c>
      <c r="Y274" s="507" t="s">
        <v>466</v>
      </c>
      <c r="Z274" s="509" t="s">
        <v>467</v>
      </c>
      <c r="AA274" s="509" t="s">
        <v>468</v>
      </c>
      <c r="AB274" s="509" t="s">
        <v>469</v>
      </c>
      <c r="AC274" s="506" t="s">
        <v>470</v>
      </c>
      <c r="AD274" s="507" t="s">
        <v>471</v>
      </c>
      <c r="AE274" s="509" t="s">
        <v>472</v>
      </c>
      <c r="AF274" s="509" t="s">
        <v>473</v>
      </c>
    </row>
    <row customHeight="true" ht="22.46095260398934" r="275">
      <c r="A275" s="510" t="s">
        <v>516</v>
      </c>
      <c r="B275" s="460" t="s">
        <v>475</v>
      </c>
      <c r="C275" s="486" t="s">
        <v>492</v>
      </c>
      <c r="D275" s="462" t="s">
        <v>477</v>
      </c>
      <c r="E275" s="511">
        <v>675.34</v>
      </c>
      <c r="F275" s="512">
        <f>E275+E276</f>
      </c>
      <c r="G275" s="511">
        <v>7050</v>
      </c>
      <c r="H275" s="511">
        <v>193</v>
      </c>
      <c r="I275" s="513">
        <f t="shared" ref="I275:I313" si="465">H275/G275</f>
      </c>
      <c r="J275" s="514">
        <f t="shared" ref="J275:J313" si="523">(E275/G275)*1000</f>
      </c>
      <c r="K275" s="511">
        <v>3</v>
      </c>
      <c r="L275" s="514">
        <v>0</v>
      </c>
      <c r="M275" s="511">
        <v>0</v>
      </c>
      <c r="N275" s="515">
        <f t="shared" ref="N275:N313" si="613">E275/M275</f>
      </c>
      <c r="O275" s="511">
        <v>1</v>
      </c>
      <c r="P275" s="515">
        <f t="shared" ref="P275:P313" si="642">E275/O275</f>
      </c>
      <c r="Q275" s="516">
        <f>(M275+M276)/(O275+O276)</f>
      </c>
      <c r="R275" s="511">
        <v>6</v>
      </c>
      <c r="S275" s="516">
        <f>(O275+O276)/(K275+K276)</f>
      </c>
      <c r="T275" s="511">
        <v>1</v>
      </c>
      <c r="U275" s="517">
        <f>F275/T275</f>
      </c>
      <c r="V275" s="518">
        <f>(F275+4*500)/T275</f>
      </c>
      <c r="W275" s="511">
        <v>1344</v>
      </c>
      <c r="X275" s="518">
        <f>W275/T275</f>
      </c>
      <c r="Y275" s="516">
        <f>T275/R275</f>
      </c>
      <c r="Z275" s="518">
        <f>W275/F275</f>
      </c>
      <c r="AA275" s="518">
        <f>W275/(F275+500)</f>
      </c>
      <c r="AB275" s="511">
        <v>0</v>
      </c>
      <c r="AC275" s="511">
        <v>0</v>
      </c>
      <c r="AD275" s="516">
        <f>AB275/T275</f>
      </c>
      <c r="AE275" s="518">
        <f>(W275-AC275)/(F275+500)</f>
      </c>
      <c r="AF275" s="519" t="s">
        <v>478</v>
      </c>
    </row>
    <row customHeight="true" ht="22.46095260398934" r="276">
      <c r="A276" s="510"/>
      <c r="B276" s="460"/>
      <c r="C276" s="486"/>
      <c r="D276" s="462" t="s">
        <v>479</v>
      </c>
      <c r="E276" s="511">
        <v>1993.37</v>
      </c>
      <c r="F276" s="512"/>
      <c r="G276" s="511">
        <v>25049</v>
      </c>
      <c r="H276" s="511">
        <v>698</v>
      </c>
      <c r="I276" s="513">
        <f t="shared" si="465"/>
      </c>
      <c r="J276" s="514">
        <f t="shared" si="523"/>
      </c>
      <c r="K276" s="511">
        <v>40</v>
      </c>
      <c r="L276" s="514">
        <v>1</v>
      </c>
      <c r="M276" s="511">
        <v>1</v>
      </c>
      <c r="N276" s="515">
        <f t="shared" si="613"/>
      </c>
      <c r="O276" s="511">
        <v>5</v>
      </c>
      <c r="P276" s="515">
        <f t="shared" si="642"/>
      </c>
      <c r="Q276" s="516"/>
      <c r="R276" s="511"/>
      <c r="S276" s="516"/>
      <c r="T276" s="511"/>
      <c r="U276" s="517"/>
      <c r="V276" s="518"/>
      <c r="W276" s="511"/>
      <c r="X276" s="518"/>
      <c r="Y276" s="516"/>
      <c r="Z276" s="518"/>
      <c r="AA276" s="518"/>
      <c r="AB276" s="511"/>
      <c r="AC276" s="511"/>
      <c r="AD276" s="516"/>
      <c r="AE276" s="518"/>
      <c r="AF276" s="519" t="s">
        <v>498</v>
      </c>
    </row>
    <row customHeight="true" ht="22.46095260398934" r="277">
      <c r="A277" s="510"/>
      <c r="B277" s="460" t="s">
        <v>481</v>
      </c>
      <c r="C277" s="486" t="s">
        <v>492</v>
      </c>
      <c r="D277" s="462" t="s">
        <v>477</v>
      </c>
      <c r="E277" s="511">
        <v>705.44</v>
      </c>
      <c r="F277" s="512">
        <f>E277+E278</f>
      </c>
      <c r="G277" s="511">
        <v>7278</v>
      </c>
      <c r="H277" s="511">
        <v>212</v>
      </c>
      <c r="I277" s="513">
        <f t="shared" si="465"/>
      </c>
      <c r="J277" s="514">
        <f t="shared" si="523"/>
      </c>
      <c r="K277" s="511">
        <v>12</v>
      </c>
      <c r="L277" s="514">
        <f t="shared" ref="L277:L313" si="581">E277/K277</f>
      </c>
      <c r="M277" s="511">
        <v>0</v>
      </c>
      <c r="N277" s="515">
        <f t="shared" si="613"/>
      </c>
      <c r="O277" s="511">
        <v>1</v>
      </c>
      <c r="P277" s="515">
        <f t="shared" si="642"/>
      </c>
      <c r="Q277" s="516">
        <f>(M277+M278)/(O277+O278)</f>
      </c>
      <c r="R277" s="511">
        <v>10</v>
      </c>
      <c r="S277" s="516">
        <f>(O277+O278)/(K277+K278)</f>
      </c>
      <c r="T277" s="511">
        <v>1</v>
      </c>
      <c r="U277" s="517">
        <f>F277/T277</f>
      </c>
      <c r="V277" s="518">
        <f>(F277+4*500)/T277</f>
      </c>
      <c r="W277" s="511">
        <v>576</v>
      </c>
      <c r="X277" s="518">
        <f>W277/T277</f>
      </c>
      <c r="Y277" s="516">
        <f>T277/R277</f>
      </c>
      <c r="Z277" s="518">
        <f>W277/F277</f>
      </c>
      <c r="AA277" s="518">
        <f>W277/(F277+500)</f>
      </c>
      <c r="AB277" s="511">
        <v>0</v>
      </c>
      <c r="AC277" s="511">
        <v>0</v>
      </c>
      <c r="AD277" s="516">
        <f>AB277/T277</f>
      </c>
      <c r="AE277" s="518">
        <f>(W277-AC277)/(F277+500)</f>
      </c>
      <c r="AF277" s="519" t="s">
        <v>478</v>
      </c>
    </row>
    <row customHeight="true" ht="22.46095260398934" r="278">
      <c r="A278" s="510"/>
      <c r="B278" s="460"/>
      <c r="C278" s="486"/>
      <c r="D278" s="462" t="s">
        <v>479</v>
      </c>
      <c r="E278" s="511">
        <v>1296.27</v>
      </c>
      <c r="F278" s="512"/>
      <c r="G278" s="511">
        <v>15074</v>
      </c>
      <c r="H278" s="511">
        <v>382</v>
      </c>
      <c r="I278" s="513">
        <f t="shared" si="465"/>
      </c>
      <c r="J278" s="514">
        <f t="shared" si="523"/>
      </c>
      <c r="K278" s="511">
        <v>29</v>
      </c>
      <c r="L278" s="514">
        <f t="shared" si="581"/>
      </c>
      <c r="M278" s="511">
        <v>1</v>
      </c>
      <c r="N278" s="515">
        <f t="shared" si="613"/>
      </c>
      <c r="O278" s="511">
        <v>3</v>
      </c>
      <c r="P278" s="515">
        <f t="shared" si="642"/>
      </c>
      <c r="Q278" s="516"/>
      <c r="R278" s="511"/>
      <c r="S278" s="516"/>
      <c r="T278" s="511"/>
      <c r="U278" s="517"/>
      <c r="V278" s="518"/>
      <c r="W278" s="511"/>
      <c r="X278" s="518"/>
      <c r="Y278" s="516"/>
      <c r="Z278" s="518"/>
      <c r="AA278" s="518"/>
      <c r="AB278" s="511"/>
      <c r="AC278" s="511"/>
      <c r="AD278" s="516"/>
      <c r="AE278" s="518"/>
      <c r="AF278" s="519" t="s">
        <v>498</v>
      </c>
    </row>
    <row customHeight="true" ht="22.46095260398934" r="279">
      <c r="A279" s="510"/>
      <c r="B279" s="460" t="s">
        <v>482</v>
      </c>
      <c r="C279" s="486" t="s">
        <v>492</v>
      </c>
      <c r="D279" s="462" t="s">
        <v>477</v>
      </c>
      <c r="E279" s="511">
        <v>679.49</v>
      </c>
      <c r="F279" s="512">
        <f>E279+E280</f>
      </c>
      <c r="G279" s="511">
        <v>5565</v>
      </c>
      <c r="H279" s="511">
        <v>168</v>
      </c>
      <c r="I279" s="513">
        <f t="shared" si="465"/>
      </c>
      <c r="J279" s="514">
        <f t="shared" si="523"/>
      </c>
      <c r="K279" s="511">
        <v>16</v>
      </c>
      <c r="L279" s="514">
        <f t="shared" si="581"/>
      </c>
      <c r="M279" s="511">
        <v>0</v>
      </c>
      <c r="N279" s="515">
        <f t="shared" si="613"/>
      </c>
      <c r="O279" s="511">
        <v>4</v>
      </c>
      <c r="P279" s="515">
        <f t="shared" si="642"/>
      </c>
      <c r="Q279" s="516">
        <f>(M279+M280)/(O279+O280)</f>
      </c>
      <c r="R279" s="511">
        <v>10</v>
      </c>
      <c r="S279" s="516">
        <f>(O279+O280)/(K279+K280)</f>
      </c>
      <c r="T279" s="511">
        <v>0</v>
      </c>
      <c r="U279" s="517">
        <f>F279/T279</f>
      </c>
      <c r="V279" s="518">
        <f>(F279+4*500)/T279</f>
      </c>
      <c r="W279" s="511">
        <v>0</v>
      </c>
      <c r="X279" s="518">
        <f>W279/T279</f>
      </c>
      <c r="Y279" s="516">
        <f>T279/R279</f>
      </c>
      <c r="Z279" s="518">
        <f>W279/F279</f>
      </c>
      <c r="AA279" s="518">
        <f>W279/(F279+500)</f>
      </c>
      <c r="AB279" s="511">
        <v>0</v>
      </c>
      <c r="AC279" s="511">
        <v>0</v>
      </c>
      <c r="AD279" s="516">
        <f>AB279/T279</f>
      </c>
      <c r="AE279" s="518">
        <f>(W279-AC279)/(F279+500)</f>
      </c>
      <c r="AF279" s="519" t="s">
        <v>478</v>
      </c>
    </row>
    <row customHeight="true" ht="22.46095260398934" r="280">
      <c r="A280" s="510"/>
      <c r="B280" s="460"/>
      <c r="C280" s="486"/>
      <c r="D280" s="462" t="s">
        <v>479</v>
      </c>
      <c r="E280" s="511">
        <v>950.25</v>
      </c>
      <c r="F280" s="512"/>
      <c r="G280" s="511">
        <v>10309</v>
      </c>
      <c r="H280" s="511">
        <v>246</v>
      </c>
      <c r="I280" s="513">
        <f t="shared" si="465"/>
      </c>
      <c r="J280" s="514">
        <f t="shared" si="523"/>
      </c>
      <c r="K280" s="511">
        <v>21</v>
      </c>
      <c r="L280" s="514">
        <f t="shared" si="581"/>
      </c>
      <c r="M280" s="511">
        <v>0</v>
      </c>
      <c r="N280" s="515">
        <f t="shared" si="613"/>
      </c>
      <c r="O280" s="511">
        <v>1</v>
      </c>
      <c r="P280" s="515">
        <f t="shared" si="642"/>
      </c>
      <c r="Q280" s="516"/>
      <c r="R280" s="511"/>
      <c r="S280" s="516"/>
      <c r="T280" s="511"/>
      <c r="U280" s="517"/>
      <c r="V280" s="518"/>
      <c r="W280" s="511"/>
      <c r="X280" s="518"/>
      <c r="Y280" s="516"/>
      <c r="Z280" s="518"/>
      <c r="AA280" s="518"/>
      <c r="AB280" s="511"/>
      <c r="AC280" s="511"/>
      <c r="AD280" s="516"/>
      <c r="AE280" s="518"/>
      <c r="AF280" s="519" t="s">
        <v>498</v>
      </c>
    </row>
    <row customHeight="true" ht="22.46095260398934" r="281">
      <c r="A281" s="510"/>
      <c r="B281" s="460" t="s">
        <v>483</v>
      </c>
      <c r="C281" s="486" t="s">
        <v>492</v>
      </c>
      <c r="D281" s="462" t="s">
        <v>477</v>
      </c>
      <c r="E281" s="511">
        <v>430.64</v>
      </c>
      <c r="F281" s="512">
        <f>E281+E282</f>
      </c>
      <c r="G281" s="511">
        <v>4128</v>
      </c>
      <c r="H281" s="511">
        <v>83</v>
      </c>
      <c r="I281" s="513">
        <f t="shared" si="465"/>
      </c>
      <c r="J281" s="514">
        <f t="shared" si="523"/>
      </c>
      <c r="K281" s="511">
        <v>8</v>
      </c>
      <c r="L281" s="514">
        <f t="shared" si="581"/>
      </c>
      <c r="M281" s="511">
        <v>1</v>
      </c>
      <c r="N281" s="515">
        <f t="shared" si="613"/>
      </c>
      <c r="O281" s="511">
        <v>1</v>
      </c>
      <c r="P281" s="515">
        <f t="shared" si="642"/>
      </c>
      <c r="Q281" s="516">
        <f>(M281+M282)/(O281+O282)</f>
      </c>
      <c r="R281" s="511">
        <v>3</v>
      </c>
      <c r="S281" s="516">
        <f>(O281+O282)/(K281+K282)</f>
      </c>
      <c r="T281" s="511">
        <v>2</v>
      </c>
      <c r="U281" s="517">
        <f>F281/T281</f>
      </c>
      <c r="V281" s="518">
        <f>(F281+4*500)/T281</f>
      </c>
      <c r="W281" s="511">
        <v>1836</v>
      </c>
      <c r="X281" s="518">
        <f>W281/T281</f>
      </c>
      <c r="Y281" s="516">
        <f>T281/R281</f>
      </c>
      <c r="Z281" s="518">
        <f>W281/F281</f>
      </c>
      <c r="AA281" s="518">
        <f>W281/(F281+500)</f>
      </c>
      <c r="AB281" s="511">
        <v>0</v>
      </c>
      <c r="AC281" s="511">
        <v>0</v>
      </c>
      <c r="AD281" s="516">
        <f>AB281/T281</f>
      </c>
      <c r="AE281" s="518">
        <f>(W281-AC281)/(F281+500)</f>
      </c>
      <c r="AF281" s="519" t="s">
        <v>478</v>
      </c>
    </row>
    <row customHeight="true" ht="22.46095260398934" r="282">
      <c r="A282" s="510"/>
      <c r="B282" s="460"/>
      <c r="C282" s="486"/>
      <c r="D282" s="462" t="s">
        <v>479</v>
      </c>
      <c r="E282" s="511">
        <v>971.66</v>
      </c>
      <c r="F282" s="512"/>
      <c r="G282" s="511">
        <v>10799</v>
      </c>
      <c r="H282" s="511">
        <v>278</v>
      </c>
      <c r="I282" s="513">
        <f t="shared" si="465"/>
      </c>
      <c r="J282" s="514">
        <f t="shared" si="523"/>
      </c>
      <c r="K282" s="511">
        <v>13</v>
      </c>
      <c r="L282" s="514">
        <f t="shared" si="581"/>
      </c>
      <c r="M282" s="511">
        <v>1</v>
      </c>
      <c r="N282" s="515">
        <f t="shared" si="613"/>
      </c>
      <c r="O282" s="511">
        <v>1</v>
      </c>
      <c r="P282" s="515">
        <f t="shared" si="642"/>
      </c>
      <c r="Q282" s="516"/>
      <c r="R282" s="511"/>
      <c r="S282" s="516"/>
      <c r="T282" s="511"/>
      <c r="U282" s="517"/>
      <c r="V282" s="518"/>
      <c r="W282" s="511"/>
      <c r="X282" s="518"/>
      <c r="Y282" s="516"/>
      <c r="Z282" s="518"/>
      <c r="AA282" s="518"/>
      <c r="AB282" s="511"/>
      <c r="AC282" s="511"/>
      <c r="AD282" s="516"/>
      <c r="AE282" s="518"/>
      <c r="AF282" s="519" t="s">
        <v>498</v>
      </c>
    </row>
    <row customHeight="true" ht="22.46095260398934" r="283">
      <c r="A283" s="510"/>
      <c r="B283" s="460" t="s">
        <v>485</v>
      </c>
      <c r="C283" s="486" t="s">
        <v>492</v>
      </c>
      <c r="D283" s="462" t="s">
        <v>477</v>
      </c>
      <c r="E283" s="511">
        <v>630.05</v>
      </c>
      <c r="F283" s="520">
        <f>E283+E284</f>
      </c>
      <c r="G283" s="511">
        <v>4619</v>
      </c>
      <c r="H283" s="511">
        <v>109</v>
      </c>
      <c r="I283" s="513">
        <f t="shared" si="465"/>
      </c>
      <c r="J283" s="514">
        <f t="shared" si="523"/>
      </c>
      <c r="K283" s="511">
        <v>6</v>
      </c>
      <c r="L283" s="514">
        <f t="shared" si="581"/>
      </c>
      <c r="M283" s="511">
        <v>1</v>
      </c>
      <c r="N283" s="515">
        <f t="shared" si="613"/>
      </c>
      <c r="O283" s="511">
        <v>2</v>
      </c>
      <c r="P283" s="515">
        <f t="shared" si="642"/>
      </c>
      <c r="Q283" s="516">
        <f>(M283+M284)/(O283+O284)</f>
      </c>
      <c r="R283" s="511">
        <v>13</v>
      </c>
      <c r="S283" s="516">
        <f>(O283+O284)/(K283+K284)</f>
      </c>
      <c r="T283" s="511">
        <v>3</v>
      </c>
      <c r="U283" s="517">
        <f>F283/T283</f>
      </c>
      <c r="V283" s="518">
        <f>(F283+4*500)/T283</f>
      </c>
      <c r="W283" s="511">
        <v>4140</v>
      </c>
      <c r="X283" s="518">
        <f>W283/T283</f>
      </c>
      <c r="Y283" s="516">
        <f>T283/R283</f>
      </c>
      <c r="Z283" s="518">
        <f>W283/F283</f>
      </c>
      <c r="AA283" s="518">
        <f>W283/(F283+500)</f>
      </c>
      <c r="AB283" s="511">
        <v>0</v>
      </c>
      <c r="AC283" s="511">
        <v>0</v>
      </c>
      <c r="AD283" s="516">
        <f>AB283/T283</f>
      </c>
      <c r="AE283" s="518">
        <f>(W283-AC283)/(F283+500)</f>
      </c>
      <c r="AF283" s="519" t="s">
        <v>478</v>
      </c>
    </row>
    <row customHeight="true" ht="22.46095260398934" r="284">
      <c r="A284" s="510"/>
      <c r="B284" s="460"/>
      <c r="C284" s="486"/>
      <c r="D284" s="462" t="s">
        <v>479</v>
      </c>
      <c r="E284" s="511">
        <v>1561.47</v>
      </c>
      <c r="F284" s="520"/>
      <c r="G284" s="511">
        <v>16244</v>
      </c>
      <c r="H284" s="521">
        <v>372</v>
      </c>
      <c r="I284" s="513">
        <f t="shared" si="465"/>
      </c>
      <c r="J284" s="514">
        <f t="shared" si="523"/>
      </c>
      <c r="K284" s="511">
        <v>26</v>
      </c>
      <c r="L284" s="514">
        <f t="shared" si="581"/>
      </c>
      <c r="M284" s="511">
        <v>2</v>
      </c>
      <c r="N284" s="515">
        <f t="shared" si="613"/>
      </c>
      <c r="O284" s="511">
        <v>5</v>
      </c>
      <c r="P284" s="515">
        <f t="shared" si="642"/>
      </c>
      <c r="Q284" s="516"/>
      <c r="R284" s="511"/>
      <c r="S284" s="516"/>
      <c r="T284" s="511"/>
      <c r="U284" s="517"/>
      <c r="V284" s="518"/>
      <c r="W284" s="511"/>
      <c r="X284" s="518"/>
      <c r="Y284" s="516"/>
      <c r="Z284" s="518"/>
      <c r="AA284" s="518"/>
      <c r="AB284" s="511"/>
      <c r="AC284" s="511"/>
      <c r="AD284" s="516"/>
      <c r="AE284" s="518"/>
      <c r="AF284" s="519" t="s">
        <v>498</v>
      </c>
    </row>
    <row customHeight="true" ht="22.46095260398934" r="285">
      <c r="A285" s="510"/>
      <c r="B285" s="488" t="s">
        <v>484</v>
      </c>
      <c r="C285" s="488"/>
      <c r="D285" s="488"/>
      <c r="E285" s="522">
        <f>SUM(E275:E284)</f>
      </c>
      <c r="F285" s="522">
        <f>SUM(F275:F284)</f>
      </c>
      <c r="G285" s="522">
        <f>SUM(G275:G284)</f>
      </c>
      <c r="H285" s="522">
        <f>SUM(H275:H284)</f>
      </c>
      <c r="I285" s="523">
        <f t="shared" si="465"/>
      </c>
      <c r="J285" s="524">
        <f t="shared" si="523"/>
      </c>
      <c r="K285" s="522">
        <f>SUM(K275:K284)</f>
      </c>
      <c r="L285" s="524">
        <f t="shared" si="581"/>
      </c>
      <c r="M285" s="522">
        <f>SUM(M275:M284)</f>
      </c>
      <c r="N285" s="525">
        <f t="shared" si="613"/>
      </c>
      <c r="O285" s="522">
        <f>SUM(O275:O284)</f>
      </c>
      <c r="P285" s="525">
        <f t="shared" si="642"/>
      </c>
      <c r="Q285" s="526">
        <f>M285/O285</f>
      </c>
      <c r="R285" s="522">
        <f>SUM(R275:R284)</f>
      </c>
      <c r="S285" s="526">
        <f>(O285+O285)/(K285+K285)</f>
      </c>
      <c r="T285" s="522">
        <f>SUM(T275:T284)</f>
      </c>
      <c r="U285" s="527">
        <f t="shared" ref="U285:U286" si="689">F285/T285</f>
      </c>
      <c r="V285" s="528">
        <f t="shared" ref="V285:V286" si="803">(F285+4*500)/T285</f>
      </c>
      <c r="W285" s="522">
        <f>SUM(W275:W284)</f>
      </c>
      <c r="X285" s="529">
        <f t="shared" ref="X285:X286" si="27">W285/T285</f>
      </c>
      <c r="Y285" s="526">
        <f t="shared" ref="Y285:Y286" si="141">T285/R285</f>
      </c>
      <c r="Z285" s="528">
        <f t="shared" ref="Z285:Z286" si="255">W285/F285</f>
      </c>
      <c r="AA285" s="528">
        <f>W285/(F285+COUNT(W275:W284)*500)</f>
      </c>
      <c r="AB285" s="522">
        <f>SUM(AB275:AB284)</f>
      </c>
      <c r="AC285" s="522">
        <f>SUM(AC275:AC284)</f>
      </c>
      <c r="AD285" s="526">
        <f t="shared" ref="AD285:AD286" si="369">AB285/T285</f>
      </c>
      <c r="AE285" s="530">
        <f>(W285-AC285)/(F285+COUNT(W275:W284)*500)</f>
      </c>
      <c r="AF285" s="518"/>
    </row>
    <row customHeight="true" ht="22.46095260398934" r="286">
      <c r="A286" s="510"/>
      <c r="B286" s="460" t="s">
        <v>487</v>
      </c>
      <c r="C286" s="486" t="s">
        <v>486</v>
      </c>
      <c r="D286" s="462" t="s">
        <v>477</v>
      </c>
      <c r="E286" s="511">
        <v>1162.96</v>
      </c>
      <c r="F286" s="512">
        <f>E286+E287</f>
      </c>
      <c r="G286" s="511">
        <v>7674</v>
      </c>
      <c r="H286" s="511">
        <v>192</v>
      </c>
      <c r="I286" s="513">
        <f t="shared" si="465"/>
      </c>
      <c r="J286" s="514">
        <f t="shared" si="523"/>
      </c>
      <c r="K286" s="511">
        <v>10</v>
      </c>
      <c r="L286" s="514">
        <f t="shared" si="581"/>
      </c>
      <c r="M286" s="511">
        <v>2</v>
      </c>
      <c r="N286" s="515">
        <f t="shared" si="613"/>
      </c>
      <c r="O286" s="511">
        <v>2</v>
      </c>
      <c r="P286" s="515">
        <f t="shared" si="642"/>
      </c>
      <c r="Q286" s="516">
        <f>(M286+M287)/(O286+O287)</f>
      </c>
      <c r="R286" s="511">
        <v>7</v>
      </c>
      <c r="S286" s="516">
        <f>(O286+O287)/(K286+K287)</f>
      </c>
      <c r="T286" s="511">
        <v>3</v>
      </c>
      <c r="U286" s="517">
        <f t="shared" si="689"/>
      </c>
      <c r="V286" s="518">
        <f t="shared" si="803"/>
      </c>
      <c r="W286" s="511">
        <v>4236</v>
      </c>
      <c r="X286" s="518">
        <f t="shared" si="27"/>
      </c>
      <c r="Y286" s="516">
        <f t="shared" si="141"/>
      </c>
      <c r="Z286" s="518">
        <f t="shared" si="255"/>
      </c>
      <c r="AA286" s="518">
        <f>W286/(F286+500)</f>
      </c>
      <c r="AB286" s="511">
        <v>2</v>
      </c>
      <c r="AC286" s="511">
        <v>2148</v>
      </c>
      <c r="AD286" s="516">
        <f t="shared" si="369"/>
      </c>
      <c r="AE286" s="518">
        <f>(W286-AC286)/(F286+500)</f>
      </c>
      <c r="AF286" s="519" t="s">
        <v>478</v>
      </c>
    </row>
    <row customHeight="true" ht="22.46095260398934" r="287">
      <c r="A287" s="510"/>
      <c r="B287" s="460"/>
      <c r="C287" s="486"/>
      <c r="D287" s="462" t="s">
        <v>479</v>
      </c>
      <c r="E287" s="511">
        <v>1677.74</v>
      </c>
      <c r="F287" s="512"/>
      <c r="G287" s="511">
        <v>20813</v>
      </c>
      <c r="H287" s="511">
        <v>452</v>
      </c>
      <c r="I287" s="513">
        <f t="shared" si="465"/>
      </c>
      <c r="J287" s="514">
        <f t="shared" si="523"/>
      </c>
      <c r="K287" s="511">
        <v>46</v>
      </c>
      <c r="L287" s="514">
        <f t="shared" si="581"/>
      </c>
      <c r="M287" s="511">
        <v>1</v>
      </c>
      <c r="N287" s="515">
        <f t="shared" si="613"/>
      </c>
      <c r="O287" s="511">
        <v>5</v>
      </c>
      <c r="P287" s="515">
        <f t="shared" si="642"/>
      </c>
      <c r="Q287" s="516"/>
      <c r="R287" s="511"/>
      <c r="S287" s="516"/>
      <c r="T287" s="511"/>
      <c r="U287" s="517"/>
      <c r="V287" s="518"/>
      <c r="W287" s="511"/>
      <c r="X287" s="518"/>
      <c r="Y287" s="516"/>
      <c r="Z287" s="518"/>
      <c r="AA287" s="518"/>
      <c r="AB287" s="511"/>
      <c r="AC287" s="511"/>
      <c r="AD287" s="516"/>
      <c r="AE287" s="518"/>
      <c r="AF287" s="519" t="s">
        <v>498</v>
      </c>
    </row>
    <row customHeight="true" ht="22.46095260398934" r="288">
      <c r="A288" s="510"/>
      <c r="B288" s="460" t="s">
        <v>488</v>
      </c>
      <c r="C288" s="486" t="s">
        <v>486</v>
      </c>
      <c r="D288" s="462" t="s">
        <v>477</v>
      </c>
      <c r="E288" s="511">
        <v>1524.41</v>
      </c>
      <c r="F288" s="512">
        <f>E288+E289</f>
      </c>
      <c r="G288" s="511">
        <v>10809</v>
      </c>
      <c r="H288" s="511">
        <v>234</v>
      </c>
      <c r="I288" s="513">
        <f t="shared" si="465"/>
      </c>
      <c r="J288" s="514">
        <f t="shared" si="523"/>
      </c>
      <c r="K288" s="511">
        <v>17</v>
      </c>
      <c r="L288" s="514">
        <f t="shared" si="581"/>
      </c>
      <c r="M288" s="511">
        <v>1</v>
      </c>
      <c r="N288" s="515">
        <f t="shared" si="613"/>
      </c>
      <c r="O288" s="511">
        <v>3</v>
      </c>
      <c r="P288" s="515">
        <f t="shared" si="642"/>
      </c>
      <c r="Q288" s="516">
        <f>(M288+M289)/(O288+O289)</f>
      </c>
      <c r="R288" s="511">
        <v>8</v>
      </c>
      <c r="S288" s="516">
        <f>(O288+O289)/(K288+K289)</f>
      </c>
      <c r="T288" s="511">
        <v>2</v>
      </c>
      <c r="U288" s="517">
        <f>F288/T288</f>
      </c>
      <c r="V288" s="518">
        <f>(F288+4*500)/T288</f>
      </c>
      <c r="W288" s="511">
        <v>3780</v>
      </c>
      <c r="X288" s="518">
        <f>W288/T288</f>
      </c>
      <c r="Y288" s="516">
        <f>T288/R288</f>
      </c>
      <c r="Z288" s="518">
        <f>W288/F288</f>
      </c>
      <c r="AA288" s="518">
        <f>W288/(F288+500)</f>
      </c>
      <c r="AB288" s="511">
        <v>0</v>
      </c>
      <c r="AC288" s="511">
        <v>0</v>
      </c>
      <c r="AD288" s="516">
        <f>AB288/T288</f>
      </c>
      <c r="AE288" s="518">
        <f>(W288-AC288)/(F288+500)</f>
      </c>
      <c r="AF288" s="519" t="s">
        <v>478</v>
      </c>
    </row>
    <row customHeight="true" ht="22.46095260398934" r="289">
      <c r="A289" s="510"/>
      <c r="B289" s="460"/>
      <c r="C289" s="486"/>
      <c r="D289" s="462" t="s">
        <v>479</v>
      </c>
      <c r="E289" s="511">
        <v>962.61</v>
      </c>
      <c r="F289" s="512"/>
      <c r="G289" s="511">
        <v>12206</v>
      </c>
      <c r="H289" s="511">
        <v>262</v>
      </c>
      <c r="I289" s="513">
        <f t="shared" si="465"/>
      </c>
      <c r="J289" s="514">
        <f t="shared" si="523"/>
      </c>
      <c r="K289" s="511">
        <v>19</v>
      </c>
      <c r="L289" s="514">
        <f t="shared" si="581"/>
      </c>
      <c r="M289" s="511">
        <v>1</v>
      </c>
      <c r="N289" s="515">
        <f t="shared" si="613"/>
      </c>
      <c r="O289" s="511">
        <v>1</v>
      </c>
      <c r="P289" s="515">
        <f t="shared" si="642"/>
      </c>
      <c r="Q289" s="516"/>
      <c r="R289" s="511"/>
      <c r="S289" s="516"/>
      <c r="T289" s="511"/>
      <c r="U289" s="517"/>
      <c r="V289" s="518"/>
      <c r="W289" s="511"/>
      <c r="X289" s="518"/>
      <c r="Y289" s="516"/>
      <c r="Z289" s="518"/>
      <c r="AA289" s="518"/>
      <c r="AB289" s="511"/>
      <c r="AC289" s="511"/>
      <c r="AD289" s="516"/>
      <c r="AE289" s="518"/>
      <c r="AF289" s="519" t="s">
        <v>498</v>
      </c>
    </row>
    <row customHeight="true" ht="22.46095260398934" r="290">
      <c r="A290" s="510"/>
      <c r="B290" s="460" t="s">
        <v>489</v>
      </c>
      <c r="C290" s="486" t="s">
        <v>486</v>
      </c>
      <c r="D290" s="462" t="s">
        <v>477</v>
      </c>
      <c r="E290" s="511">
        <v>1316.3</v>
      </c>
      <c r="F290" s="512">
        <f>E290+E291</f>
      </c>
      <c r="G290" s="511">
        <v>10569</v>
      </c>
      <c r="H290" s="511">
        <v>219</v>
      </c>
      <c r="I290" s="513">
        <f t="shared" si="465"/>
      </c>
      <c r="J290" s="514">
        <f t="shared" si="523"/>
      </c>
      <c r="K290" s="511">
        <v>10</v>
      </c>
      <c r="L290" s="514">
        <f t="shared" si="581"/>
      </c>
      <c r="M290" s="511">
        <v>1</v>
      </c>
      <c r="N290" s="515">
        <f t="shared" si="613"/>
      </c>
      <c r="O290" s="511">
        <v>2</v>
      </c>
      <c r="P290" s="515">
        <f t="shared" si="642"/>
      </c>
      <c r="Q290" s="516">
        <f>(M290+M291)/(O290+O291)</f>
      </c>
      <c r="R290" s="511">
        <v>7</v>
      </c>
      <c r="S290" s="516">
        <f>(O290+O291)/(K290+K291)</f>
      </c>
      <c r="T290" s="511">
        <v>5</v>
      </c>
      <c r="U290" s="517">
        <f>F290/T290</f>
      </c>
      <c r="V290" s="518">
        <f>(F290+4*500)/T290</f>
      </c>
      <c r="W290" s="511">
        <v>4668</v>
      </c>
      <c r="X290" s="518">
        <f>W290/T290</f>
      </c>
      <c r="Y290" s="516">
        <f>T290/R290</f>
      </c>
      <c r="Z290" s="518">
        <f>W290/F290</f>
      </c>
      <c r="AA290" s="518">
        <f>W290/(F290+500)</f>
      </c>
      <c r="AB290" s="511">
        <v>1</v>
      </c>
      <c r="AC290" s="511">
        <v>1344</v>
      </c>
      <c r="AD290" s="516">
        <f>AB290/T290</f>
      </c>
      <c r="AE290" s="518">
        <f>(W290-AC290)/(F290+500)</f>
      </c>
      <c r="AF290" s="519" t="s">
        <v>478</v>
      </c>
    </row>
    <row customHeight="true" ht="22.46095260398934" r="291">
      <c r="A291" s="510"/>
      <c r="B291" s="460"/>
      <c r="C291" s="486"/>
      <c r="D291" s="462" t="s">
        <v>479</v>
      </c>
      <c r="E291" s="511">
        <v>1152.85</v>
      </c>
      <c r="F291" s="512"/>
      <c r="G291" s="511">
        <v>11248</v>
      </c>
      <c r="H291" s="511">
        <v>294</v>
      </c>
      <c r="I291" s="513">
        <f t="shared" si="465"/>
      </c>
      <c r="J291" s="514">
        <f t="shared" si="523"/>
      </c>
      <c r="K291" s="511">
        <v>21</v>
      </c>
      <c r="L291" s="514">
        <f t="shared" si="581"/>
      </c>
      <c r="M291" s="511">
        <v>3</v>
      </c>
      <c r="N291" s="515">
        <f t="shared" si="613"/>
      </c>
      <c r="O291" s="511">
        <v>3</v>
      </c>
      <c r="P291" s="515">
        <f t="shared" si="642"/>
      </c>
      <c r="Q291" s="516"/>
      <c r="R291" s="511"/>
      <c r="S291" s="516"/>
      <c r="T291" s="511"/>
      <c r="U291" s="517"/>
      <c r="V291" s="518"/>
      <c r="W291" s="511"/>
      <c r="X291" s="518"/>
      <c r="Y291" s="516"/>
      <c r="Z291" s="518"/>
      <c r="AA291" s="518"/>
      <c r="AB291" s="511"/>
      <c r="AC291" s="511"/>
      <c r="AD291" s="516"/>
      <c r="AE291" s="518"/>
      <c r="AF291" s="519" t="s">
        <v>498</v>
      </c>
    </row>
    <row customHeight="true" ht="22.46095260398934" r="292">
      <c r="A292" s="510"/>
      <c r="B292" s="460" t="s">
        <v>495</v>
      </c>
      <c r="C292" s="486" t="s">
        <v>486</v>
      </c>
      <c r="D292" s="462" t="s">
        <v>477</v>
      </c>
      <c r="E292" s="511">
        <v>3608.39</v>
      </c>
      <c r="F292" s="512">
        <f>E292+E293</f>
      </c>
      <c r="G292" s="511">
        <v>30801</v>
      </c>
      <c r="H292" s="511">
        <v>451</v>
      </c>
      <c r="I292" s="513">
        <f t="shared" si="465"/>
      </c>
      <c r="J292" s="514">
        <f t="shared" si="523"/>
      </c>
      <c r="K292" s="511">
        <v>34</v>
      </c>
      <c r="L292" s="514">
        <f t="shared" si="581"/>
      </c>
      <c r="M292" s="511">
        <v>2</v>
      </c>
      <c r="N292" s="515">
        <f t="shared" si="613"/>
      </c>
      <c r="O292" s="511">
        <v>5</v>
      </c>
      <c r="P292" s="515">
        <f t="shared" si="642"/>
      </c>
      <c r="Q292" s="516">
        <f>(M292+M293)/(O292+O293)</f>
      </c>
      <c r="R292" s="511">
        <v>11</v>
      </c>
      <c r="S292" s="516">
        <f>(O292+O293)/(K292+K293)</f>
      </c>
      <c r="T292" s="511">
        <v>2</v>
      </c>
      <c r="U292" s="517">
        <f>F292/T292</f>
      </c>
      <c r="V292" s="518">
        <f>(F292+4*500)/T292</f>
      </c>
      <c r="W292" s="511">
        <v>2202</v>
      </c>
      <c r="X292" s="518">
        <f>W292/T292</f>
      </c>
      <c r="Y292" s="516">
        <f>T292/R292</f>
      </c>
      <c r="Z292" s="518">
        <f>W292/F292</f>
      </c>
      <c r="AA292" s="518">
        <f>W292/(F292+500)</f>
      </c>
      <c r="AB292" s="511">
        <v>0</v>
      </c>
      <c r="AC292" s="511">
        <v>0</v>
      </c>
      <c r="AD292" s="516">
        <f>AB292/T292</f>
      </c>
      <c r="AE292" s="518">
        <f>(W292-AC292)/(F292+500)</f>
      </c>
      <c r="AF292" s="519" t="s">
        <v>478</v>
      </c>
    </row>
    <row customHeight="true" ht="22.46095260398934" r="293">
      <c r="A293" s="510"/>
      <c r="B293" s="460"/>
      <c r="C293" s="486"/>
      <c r="D293" s="462" t="s">
        <v>479</v>
      </c>
      <c r="E293" s="511">
        <v>1251.95</v>
      </c>
      <c r="F293" s="512"/>
      <c r="G293" s="511">
        <v>14486</v>
      </c>
      <c r="H293" s="521">
        <v>351</v>
      </c>
      <c r="I293" s="513">
        <f t="shared" si="465"/>
      </c>
      <c r="J293" s="514">
        <f t="shared" si="523"/>
      </c>
      <c r="K293" s="511">
        <v>29</v>
      </c>
      <c r="L293" s="514">
        <f t="shared" si="581"/>
      </c>
      <c r="M293" s="511">
        <v>0</v>
      </c>
      <c r="N293" s="515">
        <f t="shared" si="613"/>
      </c>
      <c r="O293" s="511">
        <v>3</v>
      </c>
      <c r="P293" s="515">
        <f t="shared" si="642"/>
      </c>
      <c r="Q293" s="516"/>
      <c r="R293" s="511"/>
      <c r="S293" s="516"/>
      <c r="T293" s="511"/>
      <c r="U293" s="517"/>
      <c r="V293" s="518"/>
      <c r="W293" s="511"/>
      <c r="X293" s="518"/>
      <c r="Y293" s="516"/>
      <c r="Z293" s="518"/>
      <c r="AA293" s="518"/>
      <c r="AB293" s="511"/>
      <c r="AC293" s="511"/>
      <c r="AD293" s="516"/>
      <c r="AE293" s="518"/>
      <c r="AF293" s="519" t="s">
        <v>498</v>
      </c>
    </row>
    <row customHeight="true" ht="22.46095260398934" r="294">
      <c r="A294" s="510"/>
      <c r="B294" s="488" t="s">
        <v>484</v>
      </c>
      <c r="C294" s="488"/>
      <c r="D294" s="488"/>
      <c r="E294" s="522">
        <f>SUM(E286:E293)</f>
      </c>
      <c r="F294" s="522">
        <f>SUM(F286:F293)</f>
      </c>
      <c r="G294" s="522">
        <f>SUM(G286:G293)</f>
      </c>
      <c r="H294" s="522">
        <f>SUM(H286:H293)</f>
      </c>
      <c r="I294" s="523">
        <f t="shared" si="465"/>
      </c>
      <c r="J294" s="524">
        <f t="shared" si="523"/>
      </c>
      <c r="K294" s="522">
        <f>SUM(K286:K293)</f>
      </c>
      <c r="L294" s="524">
        <f t="shared" si="581"/>
      </c>
      <c r="M294" s="522">
        <f>SUM(M286:M293)</f>
      </c>
      <c r="N294" s="525">
        <f t="shared" si="613"/>
      </c>
      <c r="O294" s="522">
        <f>SUM(O286:O293)</f>
      </c>
      <c r="P294" s="525">
        <f t="shared" si="642"/>
      </c>
      <c r="Q294" s="526">
        <f>M294/O294</f>
      </c>
      <c r="R294" s="522">
        <f>SUM(R286:R293)</f>
      </c>
      <c r="S294" s="526">
        <f>(O294+O294)/(K294+K294)</f>
      </c>
      <c r="T294" s="522">
        <f>SUM(T286:T293)</f>
      </c>
      <c r="U294" s="527">
        <f t="shared" ref="U294:U295" si="690">F294/T294</f>
      </c>
      <c r="V294" s="528">
        <f t="shared" ref="V294:V295" si="804">(F294+4*500)/T294</f>
      </c>
      <c r="W294" s="522">
        <f>SUM(W286:W293)</f>
      </c>
      <c r="X294" s="529">
        <f t="shared" ref="X294:X295" si="28">W294/T294</f>
      </c>
      <c r="Y294" s="526">
        <f t="shared" ref="Y294:Y295" si="142">T294/R294</f>
      </c>
      <c r="Z294" s="528">
        <f t="shared" ref="Z294:Z295" si="256">W294/F294</f>
      </c>
      <c r="AA294" s="528">
        <f>W294/(F294+COUNT(W286:W293)*500)</f>
      </c>
      <c r="AB294" s="522">
        <f>SUM(AB286:AB293)</f>
      </c>
      <c r="AC294" s="522">
        <f>SUM(AC286:AC293)</f>
      </c>
      <c r="AD294" s="526">
        <f t="shared" ref="AD294:AD295" si="370">AB294/T294</f>
      </c>
      <c r="AE294" s="530">
        <f>(W294-AC294)/(F294+COUNT(W286:W293)*500)</f>
      </c>
      <c r="AF294" s="518"/>
    </row>
    <row customHeight="true" ht="22.46095260398934" r="295">
      <c r="A295" s="510"/>
      <c r="B295" s="460" t="s">
        <v>496</v>
      </c>
      <c r="C295" s="486" t="s">
        <v>476</v>
      </c>
      <c r="D295" s="462" t="s">
        <v>477</v>
      </c>
      <c r="E295" s="511">
        <v>1890.08</v>
      </c>
      <c r="F295" s="512">
        <f>E295+E296</f>
      </c>
      <c r="G295" s="511">
        <v>18063</v>
      </c>
      <c r="H295" s="511">
        <v>314</v>
      </c>
      <c r="I295" s="513">
        <f t="shared" si="465"/>
      </c>
      <c r="J295" s="514">
        <f t="shared" si="523"/>
      </c>
      <c r="K295" s="511">
        <v>16</v>
      </c>
      <c r="L295" s="514">
        <f t="shared" si="581"/>
      </c>
      <c r="M295" s="511">
        <v>2</v>
      </c>
      <c r="N295" s="515">
        <f t="shared" si="613"/>
      </c>
      <c r="O295" s="511">
        <v>3</v>
      </c>
      <c r="P295" s="515">
        <f t="shared" si="642"/>
      </c>
      <c r="Q295" s="516">
        <f>(M295+M296)/(O295+O296)</f>
      </c>
      <c r="R295" s="511">
        <v>7</v>
      </c>
      <c r="S295" s="516">
        <f>(O295+O296)/(K295+K296)</f>
      </c>
      <c r="T295" s="511">
        <v>4</v>
      </c>
      <c r="U295" s="517">
        <f t="shared" si="690"/>
      </c>
      <c r="V295" s="518">
        <f t="shared" si="804"/>
      </c>
      <c r="W295" s="511">
        <v>4596</v>
      </c>
      <c r="X295" s="518">
        <f t="shared" si="28"/>
      </c>
      <c r="Y295" s="516">
        <f t="shared" si="142"/>
      </c>
      <c r="Z295" s="518">
        <f t="shared" si="256"/>
      </c>
      <c r="AA295" s="518">
        <f>W295/(F295+500)</f>
      </c>
      <c r="AB295" s="511">
        <v>0</v>
      </c>
      <c r="AC295" s="511">
        <v>0</v>
      </c>
      <c r="AD295" s="516">
        <f t="shared" si="370"/>
      </c>
      <c r="AE295" s="518">
        <f>(W295-AC295)/(F295+500)</f>
      </c>
      <c r="AF295" s="519" t="s">
        <v>478</v>
      </c>
    </row>
    <row customHeight="true" ht="22.46095260398934" r="296">
      <c r="A296" s="510"/>
      <c r="B296" s="460"/>
      <c r="C296" s="486"/>
      <c r="D296" s="462" t="s">
        <v>479</v>
      </c>
      <c r="E296" s="511">
        <v>928.54</v>
      </c>
      <c r="F296" s="512"/>
      <c r="G296" s="511">
        <v>12320</v>
      </c>
      <c r="H296" s="511">
        <v>227</v>
      </c>
      <c r="I296" s="513">
        <f t="shared" si="465"/>
      </c>
      <c r="J296" s="514">
        <f t="shared" si="523"/>
      </c>
      <c r="K296" s="511">
        <v>22</v>
      </c>
      <c r="L296" s="514">
        <f t="shared" si="581"/>
      </c>
      <c r="M296" s="511">
        <v>1</v>
      </c>
      <c r="N296" s="515">
        <f t="shared" si="613"/>
      </c>
      <c r="O296" s="511">
        <v>4</v>
      </c>
      <c r="P296" s="515">
        <f t="shared" si="642"/>
      </c>
      <c r="Q296" s="516"/>
      <c r="R296" s="511"/>
      <c r="S296" s="516"/>
      <c r="T296" s="511"/>
      <c r="U296" s="517"/>
      <c r="V296" s="518"/>
      <c r="W296" s="511"/>
      <c r="X296" s="518"/>
      <c r="Y296" s="516"/>
      <c r="Z296" s="518"/>
      <c r="AA296" s="518"/>
      <c r="AB296" s="511"/>
      <c r="AC296" s="511"/>
      <c r="AD296" s="516"/>
      <c r="AE296" s="518"/>
      <c r="AF296" s="519" t="s">
        <v>512</v>
      </c>
    </row>
    <row customHeight="true" ht="22.46095260398934" r="297">
      <c r="A297" s="510"/>
      <c r="B297" s="531" t="s">
        <v>501</v>
      </c>
      <c r="C297" s="486" t="s">
        <v>476</v>
      </c>
      <c r="D297" s="462" t="s">
        <v>477</v>
      </c>
      <c r="E297" s="511">
        <v>876.79</v>
      </c>
      <c r="F297" s="512">
        <f>E297+E298</f>
      </c>
      <c r="G297" s="511">
        <v>8753</v>
      </c>
      <c r="H297" s="511">
        <v>157</v>
      </c>
      <c r="I297" s="513">
        <f t="shared" si="465"/>
      </c>
      <c r="J297" s="514">
        <f t="shared" si="523"/>
      </c>
      <c r="K297" s="511">
        <v>13</v>
      </c>
      <c r="L297" s="514">
        <f t="shared" si="581"/>
      </c>
      <c r="M297" s="511">
        <v>1</v>
      </c>
      <c r="N297" s="515">
        <f t="shared" si="613"/>
      </c>
      <c r="O297" s="511">
        <v>2</v>
      </c>
      <c r="P297" s="515">
        <f t="shared" si="642"/>
      </c>
      <c r="Q297" s="516">
        <f>(M297+M298)/(O297+O298)</f>
      </c>
      <c r="R297" s="511">
        <v>6</v>
      </c>
      <c r="S297" s="516">
        <f>(O297+O298)/(K297+K298)</f>
      </c>
      <c r="T297" s="511">
        <v>4</v>
      </c>
      <c r="U297" s="517">
        <f>F297/T297</f>
      </c>
      <c r="V297" s="518">
        <f>(F297+4*500)/T297</f>
      </c>
      <c r="W297" s="511">
        <v>5397.5999999999985</v>
      </c>
      <c r="X297" s="518">
        <f>W297/T297</f>
      </c>
      <c r="Y297" s="516">
        <f>T297/R297</f>
      </c>
      <c r="Z297" s="518">
        <f>W297/F297</f>
      </c>
      <c r="AA297" s="518">
        <f>W297/(F297+500)</f>
      </c>
      <c r="AB297" s="511">
        <v>2</v>
      </c>
      <c r="AC297" s="511">
        <v>3936</v>
      </c>
      <c r="AD297" s="516">
        <f>AB297/T297</f>
      </c>
      <c r="AE297" s="518">
        <f>(W297-AC297)/(F297+500)</f>
      </c>
      <c r="AF297" s="519" t="s">
        <v>478</v>
      </c>
    </row>
    <row customHeight="true" ht="22.46095260398934" r="298">
      <c r="A298" s="510"/>
      <c r="B298" s="531"/>
      <c r="C298" s="486"/>
      <c r="D298" s="462" t="s">
        <v>479</v>
      </c>
      <c r="E298" s="511">
        <v>792.29</v>
      </c>
      <c r="F298" s="512"/>
      <c r="G298" s="511">
        <v>10226</v>
      </c>
      <c r="H298" s="511">
        <v>192</v>
      </c>
      <c r="I298" s="513">
        <f t="shared" si="465"/>
      </c>
      <c r="J298" s="514">
        <f t="shared" si="523"/>
      </c>
      <c r="K298" s="511">
        <v>19</v>
      </c>
      <c r="L298" s="514">
        <f t="shared" si="581"/>
      </c>
      <c r="M298" s="511">
        <v>0</v>
      </c>
      <c r="N298" s="515">
        <f t="shared" si="613"/>
      </c>
      <c r="O298" s="511">
        <v>2</v>
      </c>
      <c r="P298" s="515">
        <f t="shared" si="642"/>
      </c>
      <c r="Q298" s="516"/>
      <c r="R298" s="511"/>
      <c r="S298" s="516"/>
      <c r="T298" s="511"/>
      <c r="U298" s="517"/>
      <c r="V298" s="518"/>
      <c r="W298" s="511"/>
      <c r="X298" s="518"/>
      <c r="Y298" s="516"/>
      <c r="Z298" s="518"/>
      <c r="AA298" s="518"/>
      <c r="AB298" s="511"/>
      <c r="AC298" s="511"/>
      <c r="AD298" s="516"/>
      <c r="AE298" s="518"/>
      <c r="AF298" s="519" t="s">
        <v>512</v>
      </c>
    </row>
    <row customHeight="true" ht="22.46095260398934" r="299">
      <c r="A299" s="510"/>
      <c r="B299" s="531" t="s">
        <v>502</v>
      </c>
      <c r="C299" s="486" t="s">
        <v>476</v>
      </c>
      <c r="D299" s="462" t="s">
        <v>477</v>
      </c>
      <c r="E299" s="511">
        <v>1186.32</v>
      </c>
      <c r="F299" s="512">
        <f>E299+E300</f>
      </c>
      <c r="G299" s="511">
        <v>8838</v>
      </c>
      <c r="H299" s="511">
        <v>172</v>
      </c>
      <c r="I299" s="513">
        <f t="shared" si="465"/>
      </c>
      <c r="J299" s="514">
        <f t="shared" si="523"/>
      </c>
      <c r="K299" s="511">
        <v>7</v>
      </c>
      <c r="L299" s="514">
        <f t="shared" si="581"/>
      </c>
      <c r="M299" s="511">
        <v>1</v>
      </c>
      <c r="N299" s="515">
        <f t="shared" si="613"/>
      </c>
      <c r="O299" s="511">
        <v>1</v>
      </c>
      <c r="P299" s="515">
        <f t="shared" si="642"/>
      </c>
      <c r="Q299" s="516">
        <f>(M299+M300)/(O299+O300)</f>
      </c>
      <c r="R299" s="511">
        <v>3</v>
      </c>
      <c r="S299" s="516">
        <f>(O299+O300)/(K299+K300)</f>
      </c>
      <c r="T299" s="511">
        <v>2</v>
      </c>
      <c r="U299" s="517">
        <f>F299/T299</f>
      </c>
      <c r="V299" s="518">
        <f>(F299+4*500)/T299</f>
      </c>
      <c r="W299" s="511">
        <v>3780</v>
      </c>
      <c r="X299" s="518">
        <f>W299/T299</f>
      </c>
      <c r="Y299" s="516">
        <f>T299/R299</f>
      </c>
      <c r="Z299" s="518">
        <f>W299/F299</f>
      </c>
      <c r="AA299" s="518">
        <f>W299/(F299+500)</f>
      </c>
      <c r="AB299" s="511">
        <v>0</v>
      </c>
      <c r="AC299" s="511">
        <v>0</v>
      </c>
      <c r="AD299" s="516">
        <f>AB299/T299</f>
      </c>
      <c r="AE299" s="518">
        <f>(W299-AC299)/(F299+500)</f>
      </c>
      <c r="AF299" s="519" t="s">
        <v>478</v>
      </c>
    </row>
    <row customHeight="true" ht="22.46095260398934" r="300">
      <c r="A300" s="510"/>
      <c r="B300" s="531"/>
      <c r="C300" s="486"/>
      <c r="D300" s="462" t="s">
        <v>479</v>
      </c>
      <c r="E300" s="511">
        <v>753.93</v>
      </c>
      <c r="F300" s="512"/>
      <c r="G300" s="511">
        <v>10475</v>
      </c>
      <c r="H300" s="511">
        <v>224</v>
      </c>
      <c r="I300" s="513">
        <f t="shared" si="465"/>
      </c>
      <c r="J300" s="514">
        <f t="shared" si="523"/>
      </c>
      <c r="K300" s="511">
        <v>21</v>
      </c>
      <c r="L300" s="514">
        <f t="shared" si="581"/>
      </c>
      <c r="M300" s="511">
        <v>1</v>
      </c>
      <c r="N300" s="515">
        <f t="shared" si="613"/>
      </c>
      <c r="O300" s="511">
        <v>1</v>
      </c>
      <c r="P300" s="515">
        <f t="shared" si="642"/>
      </c>
      <c r="Q300" s="516"/>
      <c r="R300" s="511"/>
      <c r="S300" s="516"/>
      <c r="T300" s="511"/>
      <c r="U300" s="517"/>
      <c r="V300" s="518"/>
      <c r="W300" s="511"/>
      <c r="X300" s="518"/>
      <c r="Y300" s="516"/>
      <c r="Z300" s="518"/>
      <c r="AA300" s="518"/>
      <c r="AB300" s="511"/>
      <c r="AC300" s="511"/>
      <c r="AD300" s="516"/>
      <c r="AE300" s="518"/>
      <c r="AF300" s="519" t="s">
        <v>512</v>
      </c>
    </row>
    <row customHeight="true" ht="22.46095260398934" r="301">
      <c r="A301" s="510"/>
      <c r="B301" s="531" t="s">
        <v>503</v>
      </c>
      <c r="C301" s="486" t="s">
        <v>476</v>
      </c>
      <c r="D301" s="462" t="s">
        <v>477</v>
      </c>
      <c r="E301" s="511">
        <v>735.4</v>
      </c>
      <c r="F301" s="512">
        <f>E301+E302</f>
      </c>
      <c r="G301" s="511">
        <v>5516</v>
      </c>
      <c r="H301" s="511">
        <v>115</v>
      </c>
      <c r="I301" s="513">
        <f t="shared" si="465"/>
      </c>
      <c r="J301" s="514">
        <f t="shared" si="523"/>
      </c>
      <c r="K301" s="511">
        <v>8</v>
      </c>
      <c r="L301" s="514">
        <f t="shared" si="581"/>
      </c>
      <c r="M301" s="511">
        <v>1</v>
      </c>
      <c r="N301" s="515">
        <f t="shared" si="613"/>
      </c>
      <c r="O301" s="511">
        <v>1</v>
      </c>
      <c r="P301" s="515">
        <f t="shared" si="642"/>
      </c>
      <c r="Q301" s="516">
        <f>(M301+M302)/(O301+O302)</f>
      </c>
      <c r="R301" s="511">
        <v>3</v>
      </c>
      <c r="S301" s="516">
        <f>(O301+O302)/(K301+K302)</f>
      </c>
      <c r="T301" s="511">
        <v>2</v>
      </c>
      <c r="U301" s="517">
        <f>F301/T301</f>
      </c>
      <c r="V301" s="518">
        <f>(F301+4*500)/T301</f>
      </c>
      <c r="W301" s="511">
        <v>2784</v>
      </c>
      <c r="X301" s="518">
        <f>W301/T301</f>
      </c>
      <c r="Y301" s="516">
        <f>T301/R301</f>
      </c>
      <c r="Z301" s="518">
        <f>W301/F301</f>
      </c>
      <c r="AA301" s="518">
        <f>W301/(F301+500)</f>
      </c>
      <c r="AB301" s="511">
        <v>0</v>
      </c>
      <c r="AC301" s="511">
        <v>0</v>
      </c>
      <c r="AD301" s="516">
        <f>AB301/T301</f>
      </c>
      <c r="AE301" s="518">
        <f>(W301-AC301)/(F301+500)</f>
      </c>
      <c r="AF301" s="519" t="s">
        <v>478</v>
      </c>
    </row>
    <row customHeight="true" ht="22.46095260398934" r="302">
      <c r="A302" s="510"/>
      <c r="B302" s="531"/>
      <c r="C302" s="486"/>
      <c r="D302" s="462" t="s">
        <v>479</v>
      </c>
      <c r="E302" s="511">
        <v>696.08</v>
      </c>
      <c r="F302" s="512"/>
      <c r="G302" s="511">
        <v>9817</v>
      </c>
      <c r="H302" s="521">
        <v>215</v>
      </c>
      <c r="I302" s="513">
        <f t="shared" si="465"/>
      </c>
      <c r="J302" s="514">
        <f t="shared" si="523"/>
      </c>
      <c r="K302" s="511">
        <v>16</v>
      </c>
      <c r="L302" s="514">
        <f t="shared" si="581"/>
      </c>
      <c r="M302" s="511">
        <v>1</v>
      </c>
      <c r="N302" s="515">
        <f t="shared" si="613"/>
      </c>
      <c r="O302" s="511">
        <v>1</v>
      </c>
      <c r="P302" s="515">
        <f t="shared" si="642"/>
      </c>
      <c r="Q302" s="516"/>
      <c r="R302" s="511"/>
      <c r="S302" s="516"/>
      <c r="T302" s="511"/>
      <c r="U302" s="517"/>
      <c r="V302" s="518"/>
      <c r="W302" s="511"/>
      <c r="X302" s="518"/>
      <c r="Y302" s="516"/>
      <c r="Z302" s="518"/>
      <c r="AA302" s="518"/>
      <c r="AB302" s="511"/>
      <c r="AC302" s="511"/>
      <c r="AD302" s="516"/>
      <c r="AE302" s="518"/>
      <c r="AF302" s="519" t="s">
        <v>512</v>
      </c>
    </row>
    <row customHeight="true" ht="22.46095260398934" r="303">
      <c r="A303" s="510"/>
      <c r="B303" s="488" t="s">
        <v>484</v>
      </c>
      <c r="C303" s="488"/>
      <c r="D303" s="488"/>
      <c r="E303" s="522">
        <f>SUM(E295:E302)</f>
      </c>
      <c r="F303" s="522">
        <f>SUM(F295:F302)</f>
      </c>
      <c r="G303" s="522">
        <f>SUM(G295:G302)</f>
      </c>
      <c r="H303" s="522">
        <f>SUM(H295:H302)</f>
      </c>
      <c r="I303" s="523">
        <f t="shared" si="465"/>
      </c>
      <c r="J303" s="524">
        <f t="shared" si="523"/>
      </c>
      <c r="K303" s="522">
        <f>SUM(K295:K302)</f>
      </c>
      <c r="L303" s="524">
        <f t="shared" si="581"/>
      </c>
      <c r="M303" s="522">
        <f>SUM(M295:M302)</f>
      </c>
      <c r="N303" s="525">
        <f t="shared" si="613"/>
      </c>
      <c r="O303" s="522">
        <f>SUM(O295:O302)</f>
      </c>
      <c r="P303" s="525">
        <f t="shared" si="642"/>
      </c>
      <c r="Q303" s="526">
        <f>M303/O303</f>
      </c>
      <c r="R303" s="522">
        <f>SUM(R295:R302)</f>
      </c>
      <c r="S303" s="526">
        <f>(O303+O303)/(K303+K303)</f>
      </c>
      <c r="T303" s="522">
        <f>SUM(T295:T302)</f>
      </c>
      <c r="U303" s="527">
        <f t="shared" ref="U303:U304" si="691">F303/T303</f>
      </c>
      <c r="V303" s="528">
        <f t="shared" ref="V303:V304" si="805">(F303+4*500)/T303</f>
      </c>
      <c r="W303" s="522">
        <f>SUM(W295:W302)</f>
      </c>
      <c r="X303" s="529">
        <f t="shared" ref="X303:X304" si="29">W303/T303</f>
      </c>
      <c r="Y303" s="526">
        <f t="shared" ref="Y303:Y304" si="143">T303/R303</f>
      </c>
      <c r="Z303" s="528">
        <f t="shared" ref="Z303:Z304" si="257">W303/F303</f>
      </c>
      <c r="AA303" s="528">
        <f>W303/(F303+COUNT(W295:W302)*500)</f>
      </c>
      <c r="AB303" s="522">
        <f>SUM(AB295:AB302)</f>
      </c>
      <c r="AC303" s="522">
        <f>SUM(AC295:AC302)</f>
      </c>
      <c r="AD303" s="526">
        <f t="shared" ref="AD303:AD304" si="371">AB303/T303</f>
      </c>
      <c r="AE303" s="530">
        <f>(W303-AC303)/(F303+COUNT(W295:W302)*500)</f>
      </c>
      <c r="AF303" s="518"/>
    </row>
    <row customHeight="true" ht="22.46095260398934" r="304">
      <c r="A304" s="510"/>
      <c r="B304" s="531" t="s">
        <v>504</v>
      </c>
      <c r="C304" s="486" t="s">
        <v>505</v>
      </c>
      <c r="D304" s="462" t="s">
        <v>477</v>
      </c>
      <c r="E304" s="511">
        <v>1000.92</v>
      </c>
      <c r="F304" s="512">
        <f>E304+E305</f>
      </c>
      <c r="G304" s="511">
        <v>6331</v>
      </c>
      <c r="H304" s="511">
        <v>137</v>
      </c>
      <c r="I304" s="513">
        <f t="shared" si="465"/>
      </c>
      <c r="J304" s="514">
        <f t="shared" si="523"/>
      </c>
      <c r="K304" s="511">
        <v>8</v>
      </c>
      <c r="L304" s="514">
        <f t="shared" si="581"/>
      </c>
      <c r="M304" s="511">
        <v>0</v>
      </c>
      <c r="N304" s="515">
        <f t="shared" si="613"/>
      </c>
      <c r="O304" s="511">
        <v>3</v>
      </c>
      <c r="P304" s="515">
        <f t="shared" si="642"/>
      </c>
      <c r="Q304" s="516">
        <f>(M304+M305)/(O304+O305)</f>
      </c>
      <c r="R304" s="511">
        <v>5</v>
      </c>
      <c r="S304" s="516">
        <f>(O304+O305)/(K304+K305)</f>
      </c>
      <c r="T304" s="511">
        <v>0</v>
      </c>
      <c r="U304" s="517">
        <f t="shared" si="691"/>
      </c>
      <c r="V304" s="518">
        <f t="shared" si="805"/>
      </c>
      <c r="W304" s="511">
        <v>0</v>
      </c>
      <c r="X304" s="518">
        <f t="shared" si="29"/>
      </c>
      <c r="Y304" s="516">
        <f t="shared" si="143"/>
      </c>
      <c r="Z304" s="518">
        <f t="shared" si="257"/>
      </c>
      <c r="AA304" s="518">
        <f>W304/(F304+500)</f>
      </c>
      <c r="AB304" s="511">
        <v>0</v>
      </c>
      <c r="AC304" s="511">
        <v>0</v>
      </c>
      <c r="AD304" s="516">
        <f t="shared" si="371"/>
      </c>
      <c r="AE304" s="518">
        <f>(W304-AC304)/(F304+500)</f>
      </c>
      <c r="AF304" s="519" t="s">
        <v>478</v>
      </c>
    </row>
    <row customHeight="true" ht="22.46095260398934" r="305">
      <c r="A305" s="510"/>
      <c r="B305" s="531"/>
      <c r="C305" s="486"/>
      <c r="D305" s="462" t="s">
        <v>479</v>
      </c>
      <c r="E305" s="511">
        <v>1035.81</v>
      </c>
      <c r="F305" s="512"/>
      <c r="G305" s="511">
        <v>12992</v>
      </c>
      <c r="H305" s="511">
        <v>276</v>
      </c>
      <c r="I305" s="513">
        <f t="shared" si="465"/>
      </c>
      <c r="J305" s="514">
        <f t="shared" si="523"/>
      </c>
      <c r="K305" s="511">
        <v>16</v>
      </c>
      <c r="L305" s="514">
        <f t="shared" si="581"/>
      </c>
      <c r="M305" s="511">
        <v>0</v>
      </c>
      <c r="N305" s="515">
        <f t="shared" si="613"/>
      </c>
      <c r="O305" s="511">
        <v>2</v>
      </c>
      <c r="P305" s="515">
        <f t="shared" si="642"/>
      </c>
      <c r="Q305" s="516"/>
      <c r="R305" s="511"/>
      <c r="S305" s="516"/>
      <c r="T305" s="511"/>
      <c r="U305" s="517"/>
      <c r="V305" s="518"/>
      <c r="W305" s="511"/>
      <c r="X305" s="518"/>
      <c r="Y305" s="516"/>
      <c r="Z305" s="518"/>
      <c r="AA305" s="518"/>
      <c r="AB305" s="511"/>
      <c r="AC305" s="511"/>
      <c r="AD305" s="516"/>
      <c r="AE305" s="518"/>
      <c r="AF305" s="519" t="s">
        <v>512</v>
      </c>
    </row>
    <row customHeight="true" ht="22.46095260398934" r="306">
      <c r="A306" s="510"/>
      <c r="B306" s="531" t="s">
        <v>506</v>
      </c>
      <c r="C306" s="486" t="s">
        <v>505</v>
      </c>
      <c r="D306" s="462" t="s">
        <v>477</v>
      </c>
      <c r="E306" s="511">
        <v>582.06</v>
      </c>
      <c r="F306" s="512">
        <f>E306+E307</f>
      </c>
      <c r="G306" s="511">
        <v>4565</v>
      </c>
      <c r="H306" s="511">
        <v>91</v>
      </c>
      <c r="I306" s="513">
        <f t="shared" si="465"/>
      </c>
      <c r="J306" s="514">
        <f t="shared" si="523"/>
      </c>
      <c r="K306" s="511">
        <v>3</v>
      </c>
      <c r="L306" s="514">
        <f t="shared" si="581"/>
      </c>
      <c r="M306" s="511">
        <v>0</v>
      </c>
      <c r="N306" s="515">
        <f t="shared" si="613"/>
      </c>
      <c r="O306" s="511">
        <v>2</v>
      </c>
      <c r="P306" s="515">
        <f t="shared" si="642"/>
      </c>
      <c r="Q306" s="516">
        <f>(M306+M307)/(O306+O307)</f>
      </c>
      <c r="R306" s="511">
        <v>6</v>
      </c>
      <c r="S306" s="516">
        <f>(O306+O307)/(K306+K307)</f>
      </c>
      <c r="T306" s="511">
        <v>1</v>
      </c>
      <c r="U306" s="517">
        <f>F306/T306</f>
      </c>
      <c r="V306" s="518">
        <f>(F306+4*500)/T306</f>
      </c>
      <c r="W306" s="511">
        <v>1344</v>
      </c>
      <c r="X306" s="518">
        <f>W306/T306</f>
      </c>
      <c r="Y306" s="516">
        <f>T306/R306</f>
      </c>
      <c r="Z306" s="518">
        <f>W306/F306</f>
      </c>
      <c r="AA306" s="518">
        <f>W306/(F306+500)</f>
      </c>
      <c r="AB306" s="511">
        <v>0</v>
      </c>
      <c r="AC306" s="511">
        <v>0</v>
      </c>
      <c r="AD306" s="516">
        <f>AB306/T306</f>
      </c>
      <c r="AE306" s="518">
        <f>(W306-AC306)/(F306+500)</f>
      </c>
      <c r="AF306" s="519" t="s">
        <v>478</v>
      </c>
    </row>
    <row customHeight="true" ht="22.46095260398934" r="307">
      <c r="A307" s="510"/>
      <c r="B307" s="531"/>
      <c r="C307" s="486"/>
      <c r="D307" s="462" t="s">
        <v>479</v>
      </c>
      <c r="E307" s="511">
        <v>1563.32</v>
      </c>
      <c r="F307" s="512"/>
      <c r="G307" s="511">
        <v>15161</v>
      </c>
      <c r="H307" s="511">
        <v>365</v>
      </c>
      <c r="I307" s="513">
        <f t="shared" si="465"/>
      </c>
      <c r="J307" s="514">
        <f t="shared" si="523"/>
      </c>
      <c r="K307" s="511">
        <v>32</v>
      </c>
      <c r="L307" s="514">
        <f t="shared" si="581"/>
      </c>
      <c r="M307" s="511">
        <v>1</v>
      </c>
      <c r="N307" s="515">
        <f t="shared" si="613"/>
      </c>
      <c r="O307" s="511">
        <v>4</v>
      </c>
      <c r="P307" s="515">
        <f t="shared" si="642"/>
      </c>
      <c r="Q307" s="516"/>
      <c r="R307" s="511"/>
      <c r="S307" s="516"/>
      <c r="T307" s="511"/>
      <c r="U307" s="517"/>
      <c r="V307" s="518"/>
      <c r="W307" s="511"/>
      <c r="X307" s="518"/>
      <c r="Y307" s="516"/>
      <c r="Z307" s="518"/>
      <c r="AA307" s="518"/>
      <c r="AB307" s="511"/>
      <c r="AC307" s="511"/>
      <c r="AD307" s="516"/>
      <c r="AE307" s="518"/>
      <c r="AF307" s="519" t="s">
        <v>512</v>
      </c>
    </row>
    <row customHeight="true" ht="22.46095260398934" r="308">
      <c r="A308" s="510"/>
      <c r="B308" s="531" t="s">
        <v>507</v>
      </c>
      <c r="C308" s="486" t="s">
        <v>505</v>
      </c>
      <c r="D308" s="462" t="s">
        <v>477</v>
      </c>
      <c r="E308" s="511">
        <v>819.98</v>
      </c>
      <c r="F308" s="512">
        <f>E308+E309</f>
      </c>
      <c r="G308" s="511">
        <v>5847</v>
      </c>
      <c r="H308" s="511">
        <v>113</v>
      </c>
      <c r="I308" s="513">
        <f t="shared" si="465"/>
      </c>
      <c r="J308" s="514">
        <f t="shared" si="523"/>
      </c>
      <c r="K308" s="511">
        <v>3</v>
      </c>
      <c r="L308" s="514">
        <f t="shared" si="581"/>
      </c>
      <c r="M308" s="511">
        <v>2</v>
      </c>
      <c r="N308" s="515">
        <f t="shared" si="613"/>
      </c>
      <c r="O308" s="511">
        <v>5</v>
      </c>
      <c r="P308" s="515">
        <f t="shared" si="642"/>
      </c>
      <c r="Q308" s="516">
        <f>(M308+M309)/(O308+O309)</f>
      </c>
      <c r="R308" s="511">
        <v>11</v>
      </c>
      <c r="S308" s="516">
        <f>(O308+O309)/(K308+K309)</f>
      </c>
      <c r="T308" s="511">
        <v>4</v>
      </c>
      <c r="U308" s="517">
        <f>F308/T308</f>
      </c>
      <c r="V308" s="518">
        <f>(F308+4*500)/T308</f>
      </c>
      <c r="W308" s="511">
        <v>6564</v>
      </c>
      <c r="X308" s="518">
        <f>W308/T308</f>
      </c>
      <c r="Y308" s="516">
        <f>T308/R308</f>
      </c>
      <c r="Z308" s="518">
        <f>W308/F308</f>
      </c>
      <c r="AA308" s="518">
        <f>W308/(F308+500)</f>
      </c>
      <c r="AB308" s="511">
        <v>1</v>
      </c>
      <c r="AC308" s="511">
        <v>2088</v>
      </c>
      <c r="AD308" s="516">
        <f>AB308/T308</f>
      </c>
      <c r="AE308" s="518">
        <f>(W308-AC308)/(F308+500)</f>
      </c>
      <c r="AF308" s="519" t="s">
        <v>478</v>
      </c>
    </row>
    <row customHeight="true" ht="22.46095260398934" r="309">
      <c r="A309" s="510"/>
      <c r="B309" s="531"/>
      <c r="C309" s="486"/>
      <c r="D309" s="462" t="s">
        <v>479</v>
      </c>
      <c r="E309" s="511">
        <v>1820.77</v>
      </c>
      <c r="F309" s="512"/>
      <c r="G309" s="511">
        <v>20301</v>
      </c>
      <c r="H309" s="511">
        <v>625</v>
      </c>
      <c r="I309" s="513">
        <f t="shared" si="465"/>
      </c>
      <c r="J309" s="514">
        <f t="shared" si="523"/>
      </c>
      <c r="K309" s="511">
        <v>53</v>
      </c>
      <c r="L309" s="514">
        <f t="shared" si="581"/>
      </c>
      <c r="M309" s="511">
        <v>1</v>
      </c>
      <c r="N309" s="515">
        <f t="shared" si="613"/>
      </c>
      <c r="O309" s="511">
        <v>3</v>
      </c>
      <c r="P309" s="515">
        <f t="shared" si="642"/>
      </c>
      <c r="Q309" s="516"/>
      <c r="R309" s="511"/>
      <c r="S309" s="516"/>
      <c r="T309" s="511"/>
      <c r="U309" s="517"/>
      <c r="V309" s="518"/>
      <c r="W309" s="511"/>
      <c r="X309" s="518"/>
      <c r="Y309" s="516"/>
      <c r="Z309" s="518"/>
      <c r="AA309" s="518"/>
      <c r="AB309" s="511"/>
      <c r="AC309" s="511"/>
      <c r="AD309" s="516"/>
      <c r="AE309" s="518"/>
      <c r="AF309" s="519" t="s">
        <v>512</v>
      </c>
    </row>
    <row customHeight="true" ht="22.46095260398934" r="310">
      <c r="A310" s="510"/>
      <c r="B310" s="531" t="s">
        <v>508</v>
      </c>
      <c r="C310" s="486" t="s">
        <v>505</v>
      </c>
      <c r="D310" s="462" t="s">
        <v>477</v>
      </c>
      <c r="E310" s="511">
        <v>922.61</v>
      </c>
      <c r="F310" s="512">
        <f>E310+E311</f>
      </c>
      <c r="G310" s="511">
        <v>7855</v>
      </c>
      <c r="H310" s="511">
        <v>122</v>
      </c>
      <c r="I310" s="513">
        <f t="shared" si="465"/>
      </c>
      <c r="J310" s="514">
        <f t="shared" si="523"/>
      </c>
      <c r="K310" s="511">
        <v>4</v>
      </c>
      <c r="L310" s="514">
        <f t="shared" si="581"/>
      </c>
      <c r="M310" s="511">
        <v>1</v>
      </c>
      <c r="N310" s="515">
        <f t="shared" si="613"/>
      </c>
      <c r="O310" s="511">
        <v>1</v>
      </c>
      <c r="P310" s="515">
        <f t="shared" si="642"/>
      </c>
      <c r="Q310" s="516">
        <f>(M310+M311)/(O310+O311)</f>
      </c>
      <c r="R310" s="511">
        <v>3</v>
      </c>
      <c r="S310" s="516">
        <f>(O310+O311)/(K310+K311)</f>
      </c>
      <c r="T310" s="511">
        <v>1</v>
      </c>
      <c r="U310" s="517">
        <f>F310/T310</f>
      </c>
      <c r="V310" s="518">
        <f>(F310+4*500)/T310</f>
      </c>
      <c r="W310" s="511">
        <v>2088</v>
      </c>
      <c r="X310" s="518">
        <f>W310/T310</f>
      </c>
      <c r="Y310" s="516">
        <f>T310/R310</f>
      </c>
      <c r="Z310" s="518">
        <f>W310/F310</f>
      </c>
      <c r="AA310" s="518">
        <f>W310/(F310+500)</f>
      </c>
      <c r="AB310" s="511">
        <v>1</v>
      </c>
      <c r="AC310" s="511">
        <v>2088</v>
      </c>
      <c r="AD310" s="516">
        <f>AB310/T310</f>
      </c>
      <c r="AE310" s="518">
        <f>(W310-AC310)/(F310+500)</f>
      </c>
      <c r="AF310" s="519" t="s">
        <v>478</v>
      </c>
    </row>
    <row customHeight="true" ht="22.46095260398934" r="311">
      <c r="A311" s="510"/>
      <c r="B311" s="531"/>
      <c r="C311" s="486"/>
      <c r="D311" s="462" t="s">
        <v>479</v>
      </c>
      <c r="E311" s="511">
        <v>1007.92</v>
      </c>
      <c r="F311" s="512"/>
      <c r="G311" s="511">
        <v>12025</v>
      </c>
      <c r="H311" s="521">
        <v>413</v>
      </c>
      <c r="I311" s="513">
        <f t="shared" si="465"/>
      </c>
      <c r="J311" s="514">
        <f t="shared" si="523"/>
      </c>
      <c r="K311" s="511">
        <v>31</v>
      </c>
      <c r="L311" s="514">
        <f t="shared" si="581"/>
      </c>
      <c r="M311" s="511">
        <v>0</v>
      </c>
      <c r="N311" s="515">
        <f t="shared" si="613"/>
      </c>
      <c r="O311" s="511">
        <v>2</v>
      </c>
      <c r="P311" s="515">
        <f t="shared" si="642"/>
      </c>
      <c r="Q311" s="516"/>
      <c r="R311" s="511"/>
      <c r="S311" s="516"/>
      <c r="T311" s="511"/>
      <c r="U311" s="517"/>
      <c r="V311" s="518"/>
      <c r="W311" s="511"/>
      <c r="X311" s="518"/>
      <c r="Y311" s="516"/>
      <c r="Z311" s="518"/>
      <c r="AA311" s="518"/>
      <c r="AB311" s="511"/>
      <c r="AC311" s="511"/>
      <c r="AD311" s="516"/>
      <c r="AE311" s="518"/>
      <c r="AF311" s="519" t="s">
        <v>512</v>
      </c>
    </row>
    <row customHeight="true" ht="22.46095260398934" r="312">
      <c r="A312" s="510"/>
      <c r="B312" s="488" t="s">
        <v>484</v>
      </c>
      <c r="C312" s="488"/>
      <c r="D312" s="488"/>
      <c r="E312" s="522">
        <f>SUM(E304:E311)</f>
      </c>
      <c r="F312" s="522">
        <f>SUM(F304:F311)</f>
      </c>
      <c r="G312" s="522">
        <f>SUM(G304:G311)</f>
      </c>
      <c r="H312" s="522">
        <f>SUM(H304:H311)</f>
      </c>
      <c r="I312" s="523">
        <f t="shared" si="465"/>
      </c>
      <c r="J312" s="524">
        <f t="shared" si="523"/>
      </c>
      <c r="K312" s="522">
        <f>SUM(K304:K311)</f>
      </c>
      <c r="L312" s="524">
        <f t="shared" si="581"/>
      </c>
      <c r="M312" s="522">
        <f>SUM(M304:M311)</f>
      </c>
      <c r="N312" s="525">
        <f t="shared" si="613"/>
      </c>
      <c r="O312" s="522">
        <f>SUM(O304:O311)</f>
      </c>
      <c r="P312" s="525">
        <f t="shared" si="642"/>
      </c>
      <c r="Q312" s="526">
        <f t="shared" ref="Q312:Q313" si="494">M312/O312</f>
      </c>
      <c r="R312" s="522">
        <f>SUM(R304:R311)</f>
      </c>
      <c r="S312" s="526">
        <f t="shared" ref="S312:S313" si="552">(O312+O312)/(K312+K312)</f>
      </c>
      <c r="T312" s="522">
        <f>SUM(T304:T311)</f>
      </c>
      <c r="U312" s="527">
        <f t="shared" ref="U312:U313" si="692">F312/T312</f>
      </c>
      <c r="V312" s="528">
        <f t="shared" ref="V312:V313" si="806">(F312+4*500)/T312</f>
      </c>
      <c r="W312" s="522">
        <f>SUM(W304:W311)</f>
      </c>
      <c r="X312" s="529">
        <f t="shared" ref="X312:X313" si="30">W312/T312</f>
      </c>
      <c r="Y312" s="526">
        <f t="shared" ref="Y312:Y313" si="144">T312/R312</f>
      </c>
      <c r="Z312" s="528">
        <f t="shared" ref="Z312:Z313" si="258">W312/F312</f>
      </c>
      <c r="AA312" s="528">
        <f>W312/(F312+COUNT(W304:W311)*500)</f>
      </c>
      <c r="AB312" s="522">
        <f>SUM(AB304:AB311)</f>
      </c>
      <c r="AC312" s="522">
        <f>SUM(AC304:AC311)</f>
      </c>
      <c r="AD312" s="526">
        <f t="shared" ref="AD312:AD313" si="372">AB312/T312</f>
      </c>
      <c r="AE312" s="530">
        <f>(W312-AC312)/(F312+COUNT(W304:W311)*500)</f>
      </c>
      <c r="AF312" s="518"/>
    </row>
    <row customHeight="true" ht="22.46095260398934" r="313">
      <c r="A313" s="510"/>
      <c r="B313" s="489" t="s">
        <v>490</v>
      </c>
      <c r="C313" s="489"/>
      <c r="D313" s="489"/>
      <c r="E313" s="532">
        <f>E285+E294+E303+E312</f>
      </c>
      <c r="F313" s="532">
        <f>F285+F294+F303+F312</f>
      </c>
      <c r="G313" s="533">
        <f>G285+G294+G303+G312</f>
      </c>
      <c r="H313" s="533">
        <f>H285+H294+H303+H312</f>
      </c>
      <c r="I313" s="534">
        <f t="shared" si="465"/>
      </c>
      <c r="J313" s="535">
        <f t="shared" si="523"/>
      </c>
      <c r="K313" s="533">
        <f>K285+K294+K303+K312</f>
      </c>
      <c r="L313" s="535">
        <f t="shared" si="581"/>
      </c>
      <c r="M313" s="533">
        <f>M285+M294+M303+M312</f>
      </c>
      <c r="N313" s="536">
        <f t="shared" si="613"/>
      </c>
      <c r="O313" s="533">
        <f>O285+O294+O303+O312</f>
      </c>
      <c r="P313" s="536">
        <f t="shared" si="642"/>
      </c>
      <c r="Q313" s="537">
        <f t="shared" si="494"/>
      </c>
      <c r="R313" s="533">
        <f>R285+R294+R303+R312</f>
      </c>
      <c r="S313" s="537">
        <f t="shared" si="552"/>
      </c>
      <c r="T313" s="533">
        <f>T285+T294+T303+T312</f>
      </c>
      <c r="U313" s="538">
        <f t="shared" si="692"/>
      </c>
      <c r="V313" s="532">
        <f t="shared" si="806"/>
      </c>
      <c r="W313" s="532">
        <f>W285+W294+W303+W312</f>
      </c>
      <c r="X313" s="532">
        <f t="shared" si="30"/>
      </c>
      <c r="Y313" s="537">
        <f t="shared" si="144"/>
      </c>
      <c r="Z313" s="532">
        <f t="shared" si="258"/>
      </c>
      <c r="AA313" s="532">
        <f>W313/(F313+COUNT(W275:W284,W286:W293,W295:W302,W304:W311)*500)</f>
      </c>
      <c r="AB313" s="533">
        <f>AB285+AB294+AB303+AB312</f>
      </c>
      <c r="AC313" s="532">
        <f>AC285+AC294+AC303+AC312</f>
      </c>
      <c r="AD313" s="537">
        <f t="shared" si="372"/>
      </c>
      <c r="AE313" s="532">
        <f>(W313-AC313)/(F313+COUNT(W275:W284,W286:W293,W295:W302,W304:W311)*500)</f>
      </c>
      <c r="AF313" s="518"/>
    </row>
    <row customHeight="true" ht="22.46095260398934" r="314">
      <c r="A314" s="539" t="s">
        <v>442</v>
      </c>
      <c r="B314" s="499" t="s">
        <v>443</v>
      </c>
      <c r="C314" s="499" t="s">
        <v>444</v>
      </c>
      <c r="D314" s="499" t="s">
        <v>445</v>
      </c>
      <c r="E314" s="500" t="s">
        <v>446</v>
      </c>
      <c r="F314" s="501" t="s">
        <v>447</v>
      </c>
      <c r="G314" s="501" t="s">
        <v>448</v>
      </c>
      <c r="H314" s="501" t="s">
        <v>449</v>
      </c>
      <c r="I314" s="502" t="s">
        <v>450</v>
      </c>
      <c r="J314" s="503" t="s">
        <v>451</v>
      </c>
      <c r="K314" s="501" t="s">
        <v>452</v>
      </c>
      <c r="L314" s="503" t="s">
        <v>453</v>
      </c>
      <c r="M314" s="504" t="s">
        <v>454</v>
      </c>
      <c r="N314" s="505" t="s">
        <v>455</v>
      </c>
      <c r="O314" s="501" t="s">
        <v>456</v>
      </c>
      <c r="P314" s="505" t="s">
        <v>457</v>
      </c>
      <c r="Q314" s="502" t="s">
        <v>458</v>
      </c>
      <c r="R314" s="506" t="s">
        <v>459</v>
      </c>
      <c r="S314" s="507" t="s">
        <v>460</v>
      </c>
      <c r="T314" s="506" t="s">
        <v>461</v>
      </c>
      <c r="U314" s="508" t="s">
        <v>462</v>
      </c>
      <c r="V314" s="509" t="s">
        <v>463</v>
      </c>
      <c r="W314" s="509" t="s">
        <v>464</v>
      </c>
      <c r="X314" s="509" t="s">
        <v>465</v>
      </c>
      <c r="Y314" s="507" t="s">
        <v>466</v>
      </c>
      <c r="Z314" s="509" t="s">
        <v>467</v>
      </c>
      <c r="AA314" s="509" t="s">
        <v>468</v>
      </c>
      <c r="AB314" s="509" t="s">
        <v>469</v>
      </c>
      <c r="AC314" s="506" t="s">
        <v>470</v>
      </c>
      <c r="AD314" s="507" t="s">
        <v>471</v>
      </c>
      <c r="AE314" s="509" t="s">
        <v>472</v>
      </c>
      <c r="AF314" s="509" t="s">
        <v>473</v>
      </c>
    </row>
    <row customHeight="true" ht="22.46095260398934" r="315">
      <c r="A315" s="510" t="s">
        <v>517</v>
      </c>
      <c r="B315" s="460" t="s">
        <v>475</v>
      </c>
      <c r="C315" s="486" t="s">
        <v>476</v>
      </c>
      <c r="D315" s="462" t="s">
        <v>477</v>
      </c>
      <c r="E315" s="511">
        <v>632.6</v>
      </c>
      <c r="F315" s="512">
        <f>E315+E316</f>
      </c>
      <c r="G315" s="511">
        <v>5947</v>
      </c>
      <c r="H315" s="511">
        <v>213</v>
      </c>
      <c r="I315" s="513">
        <f t="shared" ref="I315:I355" si="466">H315/G315</f>
      </c>
      <c r="J315" s="514">
        <f t="shared" ref="J315:J355" si="524">(E315/G315)*1000</f>
      </c>
      <c r="K315" s="511">
        <v>7</v>
      </c>
      <c r="L315" s="514">
        <v>0</v>
      </c>
      <c r="M315" s="511">
        <v>0</v>
      </c>
      <c r="N315" s="515">
        <f t="shared" ref="N315:N355" si="614">E315/M315</f>
      </c>
      <c r="O315" s="511">
        <v>3</v>
      </c>
      <c r="P315" s="515">
        <f t="shared" ref="P315:P355" si="643">E315/O315</f>
      </c>
      <c r="Q315" s="516">
        <f>(M315+M316)/(O315+O316)</f>
      </c>
      <c r="R315" s="511">
        <v>7</v>
      </c>
      <c r="S315" s="516">
        <f>(O315+O316)/(K315+K316)</f>
      </c>
      <c r="T315" s="511">
        <v>3</v>
      </c>
      <c r="U315" s="517">
        <f>F315/T315</f>
      </c>
      <c r="V315" s="518">
        <f>(F315+4*500)/T315</f>
      </c>
      <c r="W315" s="511">
        <v>4728</v>
      </c>
      <c r="X315" s="518">
        <f>W315/T315</f>
      </c>
      <c r="Y315" s="516">
        <f>T315/R315</f>
      </c>
      <c r="Z315" s="518">
        <f>W315/F315</f>
      </c>
      <c r="AA315" s="518">
        <f>W315/(F315+500)</f>
      </c>
      <c r="AB315" s="511">
        <v>2</v>
      </c>
      <c r="AC315" s="511">
        <v>3036</v>
      </c>
      <c r="AD315" s="516">
        <f>AB315/T315</f>
      </c>
      <c r="AE315" s="518">
        <f>(W315-AC315)/(F315+500)</f>
      </c>
      <c r="AF315" s="519" t="s">
        <v>478</v>
      </c>
    </row>
    <row customHeight="true" ht="22.46095260398934" r="316">
      <c r="A316" s="510"/>
      <c r="B316" s="460"/>
      <c r="C316" s="486"/>
      <c r="D316" s="462" t="s">
        <v>479</v>
      </c>
      <c r="E316" s="511">
        <v>1204.27</v>
      </c>
      <c r="F316" s="512"/>
      <c r="G316" s="511">
        <v>18973</v>
      </c>
      <c r="H316" s="511">
        <v>621</v>
      </c>
      <c r="I316" s="513">
        <f t="shared" si="466"/>
      </c>
      <c r="J316" s="514">
        <f t="shared" si="524"/>
      </c>
      <c r="K316" s="511">
        <v>31</v>
      </c>
      <c r="L316" s="514">
        <v>1</v>
      </c>
      <c r="M316" s="511">
        <v>3</v>
      </c>
      <c r="N316" s="515">
        <f t="shared" si="614"/>
      </c>
      <c r="O316" s="511">
        <v>4</v>
      </c>
      <c r="P316" s="515">
        <f t="shared" si="643"/>
      </c>
      <c r="Q316" s="516"/>
      <c r="R316" s="511"/>
      <c r="S316" s="516"/>
      <c r="T316" s="511"/>
      <c r="U316" s="517"/>
      <c r="V316" s="518"/>
      <c r="W316" s="511"/>
      <c r="X316" s="518"/>
      <c r="Y316" s="516"/>
      <c r="Z316" s="518"/>
      <c r="AA316" s="518"/>
      <c r="AB316" s="511"/>
      <c r="AC316" s="511"/>
      <c r="AD316" s="516"/>
      <c r="AE316" s="518"/>
      <c r="AF316" s="519" t="s">
        <v>518</v>
      </c>
    </row>
    <row customHeight="true" ht="22.46095260398934" r="317">
      <c r="A317" s="510"/>
      <c r="B317" s="460" t="s">
        <v>481</v>
      </c>
      <c r="C317" s="486" t="s">
        <v>476</v>
      </c>
      <c r="D317" s="462" t="s">
        <v>477</v>
      </c>
      <c r="E317" s="511">
        <v>483.63</v>
      </c>
      <c r="F317" s="512">
        <f>E317+E318</f>
      </c>
      <c r="G317" s="511">
        <v>4243</v>
      </c>
      <c r="H317" s="511">
        <v>117</v>
      </c>
      <c r="I317" s="513">
        <f t="shared" si="466"/>
      </c>
      <c r="J317" s="514">
        <f t="shared" si="524"/>
      </c>
      <c r="K317" s="511">
        <v>3</v>
      </c>
      <c r="L317" s="514">
        <f t="shared" ref="L317:L355" si="582">E317/K317</f>
      </c>
      <c r="M317" s="511">
        <v>0</v>
      </c>
      <c r="N317" s="515">
        <f t="shared" si="614"/>
      </c>
      <c r="O317" s="511">
        <v>0</v>
      </c>
      <c r="P317" s="515">
        <f t="shared" si="643"/>
      </c>
      <c r="Q317" s="516">
        <f>(M317+M318)/(O317+O318)</f>
      </c>
      <c r="R317" s="511">
        <v>11</v>
      </c>
      <c r="S317" s="516">
        <f>(O317+O318)/(K317+K318)</f>
      </c>
      <c r="T317" s="511">
        <v>4</v>
      </c>
      <c r="U317" s="517">
        <f>F317/T317</f>
      </c>
      <c r="V317" s="518">
        <f>(F317+4*500)/T317</f>
      </c>
      <c r="W317" s="511">
        <v>6468</v>
      </c>
      <c r="X317" s="518">
        <f>W317/T317</f>
      </c>
      <c r="Y317" s="516">
        <f>T317/R317</f>
      </c>
      <c r="Z317" s="518">
        <f>W317/F317</f>
      </c>
      <c r="AA317" s="518">
        <f>W317/(F317+500)</f>
      </c>
      <c r="AB317" s="511">
        <v>1</v>
      </c>
      <c r="AC317" s="511">
        <v>1344</v>
      </c>
      <c r="AD317" s="516">
        <f>AB317/T317</f>
      </c>
      <c r="AE317" s="518">
        <f>(W317-AC317)/(F317+500)</f>
      </c>
      <c r="AF317" s="519" t="s">
        <v>478</v>
      </c>
    </row>
    <row customHeight="true" ht="22.46095260398934" r="318">
      <c r="A318" s="510"/>
      <c r="B318" s="460"/>
      <c r="C318" s="486"/>
      <c r="D318" s="462" t="s">
        <v>479</v>
      </c>
      <c r="E318" s="511">
        <v>1760.71</v>
      </c>
      <c r="F318" s="512"/>
      <c r="G318" s="511">
        <v>26698</v>
      </c>
      <c r="H318" s="511">
        <v>985</v>
      </c>
      <c r="I318" s="513">
        <f t="shared" si="466"/>
      </c>
      <c r="J318" s="514">
        <f t="shared" si="524"/>
      </c>
      <c r="K318" s="511">
        <v>53</v>
      </c>
      <c r="L318" s="514">
        <f t="shared" si="582"/>
      </c>
      <c r="M318" s="511">
        <v>4</v>
      </c>
      <c r="N318" s="515">
        <f t="shared" si="614"/>
      </c>
      <c r="O318" s="511">
        <v>11</v>
      </c>
      <c r="P318" s="515">
        <f t="shared" si="643"/>
      </c>
      <c r="Q318" s="516"/>
      <c r="R318" s="511"/>
      <c r="S318" s="516"/>
      <c r="T318" s="511"/>
      <c r="U318" s="517"/>
      <c r="V318" s="518"/>
      <c r="W318" s="511"/>
      <c r="X318" s="518"/>
      <c r="Y318" s="516"/>
      <c r="Z318" s="518"/>
      <c r="AA318" s="518"/>
      <c r="AB318" s="511"/>
      <c r="AC318" s="511"/>
      <c r="AD318" s="516"/>
      <c r="AE318" s="518"/>
      <c r="AF318" s="519" t="s">
        <v>518</v>
      </c>
    </row>
    <row customHeight="true" ht="22.46095260398934" r="319">
      <c r="A319" s="510"/>
      <c r="B319" s="460" t="s">
        <v>482</v>
      </c>
      <c r="C319" s="486" t="s">
        <v>476</v>
      </c>
      <c r="D319" s="462" t="s">
        <v>477</v>
      </c>
      <c r="E319" s="511">
        <v>787.68</v>
      </c>
      <c r="F319" s="512">
        <f>E319+E320</f>
      </c>
      <c r="G319" s="511">
        <v>7400</v>
      </c>
      <c r="H319" s="511">
        <v>231</v>
      </c>
      <c r="I319" s="513">
        <f t="shared" si="466"/>
      </c>
      <c r="J319" s="514">
        <f t="shared" si="524"/>
      </c>
      <c r="K319" s="511">
        <v>10</v>
      </c>
      <c r="L319" s="514">
        <f t="shared" si="582"/>
      </c>
      <c r="M319" s="511">
        <v>2</v>
      </c>
      <c r="N319" s="515">
        <f t="shared" si="614"/>
      </c>
      <c r="O319" s="511">
        <v>2</v>
      </c>
      <c r="P319" s="515">
        <f t="shared" si="643"/>
      </c>
      <c r="Q319" s="516">
        <f>(M319+M320)/(O319+O320)</f>
      </c>
      <c r="R319" s="511">
        <v>6</v>
      </c>
      <c r="S319" s="516">
        <f>(O319+O320)/(K319+K320)</f>
      </c>
      <c r="T319" s="511">
        <v>4</v>
      </c>
      <c r="U319" s="517">
        <f>F319/T319</f>
      </c>
      <c r="V319" s="518">
        <f>(F319+4*500)/T319</f>
      </c>
      <c r="W319" s="511">
        <v>5964</v>
      </c>
      <c r="X319" s="518">
        <f>W319/T319</f>
      </c>
      <c r="Y319" s="516">
        <f>T319/R319</f>
      </c>
      <c r="Z319" s="518">
        <f>W319/F319</f>
      </c>
      <c r="AA319" s="518">
        <f>W319/(F319+500)</f>
      </c>
      <c r="AB319" s="511">
        <v>1</v>
      </c>
      <c r="AC319" s="511">
        <v>2088</v>
      </c>
      <c r="AD319" s="516">
        <f>AB319/T319</f>
      </c>
      <c r="AE319" s="518">
        <f>(W319-AC319)/(F319+500)</f>
      </c>
      <c r="AF319" s="519" t="s">
        <v>478</v>
      </c>
    </row>
    <row customHeight="true" ht="22.46095260398934" r="320">
      <c r="A320" s="510"/>
      <c r="B320" s="460"/>
      <c r="C320" s="486"/>
      <c r="D320" s="462" t="s">
        <v>479</v>
      </c>
      <c r="E320" s="511">
        <v>2016.33</v>
      </c>
      <c r="F320" s="512"/>
      <c r="G320" s="511">
        <v>26602</v>
      </c>
      <c r="H320" s="511">
        <v>945</v>
      </c>
      <c r="I320" s="513">
        <f t="shared" si="466"/>
      </c>
      <c r="J320" s="514">
        <f t="shared" si="524"/>
      </c>
      <c r="K320" s="511">
        <v>59</v>
      </c>
      <c r="L320" s="514">
        <f t="shared" si="582"/>
      </c>
      <c r="M320" s="511">
        <v>2</v>
      </c>
      <c r="N320" s="515">
        <f t="shared" si="614"/>
      </c>
      <c r="O320" s="511">
        <v>6</v>
      </c>
      <c r="P320" s="515">
        <f t="shared" si="643"/>
      </c>
      <c r="Q320" s="516"/>
      <c r="R320" s="511"/>
      <c r="S320" s="516"/>
      <c r="T320" s="511"/>
      <c r="U320" s="517"/>
      <c r="V320" s="518"/>
      <c r="W320" s="511"/>
      <c r="X320" s="518"/>
      <c r="Y320" s="516"/>
      <c r="Z320" s="518"/>
      <c r="AA320" s="518"/>
      <c r="AB320" s="511"/>
      <c r="AC320" s="511"/>
      <c r="AD320" s="516"/>
      <c r="AE320" s="518"/>
      <c r="AF320" s="519" t="s">
        <v>518</v>
      </c>
    </row>
    <row customHeight="true" ht="22.46095260398934" r="321">
      <c r="A321" s="510"/>
      <c r="B321" s="460" t="s">
        <v>483</v>
      </c>
      <c r="C321" s="486" t="s">
        <v>476</v>
      </c>
      <c r="D321" s="462" t="s">
        <v>477</v>
      </c>
      <c r="E321" s="511">
        <v>769.32</v>
      </c>
      <c r="F321" s="512">
        <f>E321+E322</f>
      </c>
      <c r="G321" s="511">
        <v>7566</v>
      </c>
      <c r="H321" s="511">
        <v>218</v>
      </c>
      <c r="I321" s="513">
        <f t="shared" si="466"/>
      </c>
      <c r="J321" s="514">
        <f t="shared" si="524"/>
      </c>
      <c r="K321" s="511">
        <v>8</v>
      </c>
      <c r="L321" s="514">
        <f t="shared" si="582"/>
      </c>
      <c r="M321" s="511">
        <v>1</v>
      </c>
      <c r="N321" s="515">
        <f t="shared" si="614"/>
      </c>
      <c r="O321" s="511">
        <v>1</v>
      </c>
      <c r="P321" s="515">
        <f t="shared" si="643"/>
      </c>
      <c r="Q321" s="516">
        <f>(M321+M322)/(O321+O322)</f>
      </c>
      <c r="R321" s="511">
        <v>10</v>
      </c>
      <c r="S321" s="516">
        <f>(O321+O322)/(K321+K322)</f>
      </c>
      <c r="T321" s="511">
        <v>4</v>
      </c>
      <c r="U321" s="517">
        <f>F321/T321</f>
      </c>
      <c r="V321" s="518">
        <f>(F321+4*500)/T321</f>
      </c>
      <c r="W321" s="511">
        <v>6636</v>
      </c>
      <c r="X321" s="518">
        <f>W321/T321</f>
      </c>
      <c r="Y321" s="516">
        <f>T321/R321</f>
      </c>
      <c r="Z321" s="518">
        <f>W321/F321</f>
      </c>
      <c r="AA321" s="518">
        <f>W321/(F321+500)</f>
      </c>
      <c r="AB321" s="511">
        <v>1</v>
      </c>
      <c r="AC321" s="511">
        <v>2088</v>
      </c>
      <c r="AD321" s="516">
        <f>AB321/T321</f>
      </c>
      <c r="AE321" s="518">
        <f>(W321-AC321)/(F321+500)</f>
      </c>
      <c r="AF321" s="519" t="s">
        <v>478</v>
      </c>
    </row>
    <row customHeight="true" ht="22.46095260398934" r="322">
      <c r="A322" s="510"/>
      <c r="B322" s="460"/>
      <c r="C322" s="486"/>
      <c r="D322" s="462" t="s">
        <v>479</v>
      </c>
      <c r="E322" s="511">
        <v>1795.75</v>
      </c>
      <c r="F322" s="512"/>
      <c r="G322" s="511">
        <v>19373</v>
      </c>
      <c r="H322" s="511">
        <v>631</v>
      </c>
      <c r="I322" s="513">
        <f t="shared" si="466"/>
      </c>
      <c r="J322" s="514">
        <f t="shared" si="524"/>
      </c>
      <c r="K322" s="511">
        <v>33</v>
      </c>
      <c r="L322" s="514">
        <f t="shared" si="582"/>
      </c>
      <c r="M322" s="511">
        <v>3</v>
      </c>
      <c r="N322" s="515">
        <f t="shared" si="614"/>
      </c>
      <c r="O322" s="511">
        <v>5</v>
      </c>
      <c r="P322" s="515">
        <f t="shared" si="643"/>
      </c>
      <c r="Q322" s="516"/>
      <c r="R322" s="511"/>
      <c r="S322" s="516"/>
      <c r="T322" s="511"/>
      <c r="U322" s="517"/>
      <c r="V322" s="518"/>
      <c r="W322" s="511"/>
      <c r="X322" s="518"/>
      <c r="Y322" s="516"/>
      <c r="Z322" s="518"/>
      <c r="AA322" s="518"/>
      <c r="AB322" s="511"/>
      <c r="AC322" s="511"/>
      <c r="AD322" s="516"/>
      <c r="AE322" s="518"/>
      <c r="AF322" s="519" t="s">
        <v>518</v>
      </c>
    </row>
    <row customHeight="true" ht="22.46095260398934" r="323">
      <c r="A323" s="510"/>
      <c r="B323" s="488" t="s">
        <v>484</v>
      </c>
      <c r="C323" s="488"/>
      <c r="D323" s="488"/>
      <c r="E323" s="522">
        <f>SUM(E315:E322)</f>
      </c>
      <c r="F323" s="522">
        <f>SUM(F315:F322)</f>
      </c>
      <c r="G323" s="522">
        <f>SUM(G315:G322)</f>
      </c>
      <c r="H323" s="522">
        <f>SUM(H315:H322)</f>
      </c>
      <c r="I323" s="523">
        <f t="shared" si="466"/>
      </c>
      <c r="J323" s="524">
        <f t="shared" si="524"/>
      </c>
      <c r="K323" s="522">
        <f>SUM(K315:K322)</f>
      </c>
      <c r="L323" s="524">
        <f t="shared" si="582"/>
      </c>
      <c r="M323" s="522">
        <f>SUM(M315:M322)</f>
      </c>
      <c r="N323" s="525">
        <f t="shared" si="614"/>
      </c>
      <c r="O323" s="522">
        <f>SUM(O315:O322)</f>
      </c>
      <c r="P323" s="525">
        <f t="shared" si="643"/>
      </c>
      <c r="Q323" s="526">
        <f>M323/O323</f>
      </c>
      <c r="R323" s="522">
        <f>SUM(R315:R322)</f>
      </c>
      <c r="S323" s="526">
        <f>(O323+O323)/(K323+K323)</f>
      </c>
      <c r="T323" s="522">
        <f>SUM(T315:T322)</f>
      </c>
      <c r="U323" s="527">
        <f t="shared" ref="U323:U324" si="693">F323/T323</f>
      </c>
      <c r="V323" s="528">
        <f t="shared" ref="V323:V324" si="807">(F323+4*500)/T323</f>
      </c>
      <c r="W323" s="522">
        <f>SUM(W315:W322)</f>
      </c>
      <c r="X323" s="529">
        <f t="shared" ref="X323:X324" si="31">W323/T323</f>
      </c>
      <c r="Y323" s="526">
        <f t="shared" ref="Y323:Y324" si="145">T323/R323</f>
      </c>
      <c r="Z323" s="528">
        <f t="shared" ref="Z323:Z324" si="259">W323/F323</f>
      </c>
      <c r="AA323" s="528">
        <f>W323/(F323+COUNT(W315:W322)*500)</f>
      </c>
      <c r="AB323" s="522">
        <f>SUM(AB315:AB322)</f>
      </c>
      <c r="AC323" s="522">
        <f>SUM(AC315:AC322)</f>
      </c>
      <c r="AD323" s="526">
        <f t="shared" ref="AD323:AD324" si="373">AB323/T323</f>
      </c>
      <c r="AE323" s="530">
        <f>(W323-AC323)/(F323+COUNT(W315:W322)*500)</f>
      </c>
      <c r="AF323" s="518"/>
    </row>
    <row customHeight="true" ht="22.46095260398934" r="324">
      <c r="A324" s="510"/>
      <c r="B324" s="460" t="s">
        <v>485</v>
      </c>
      <c r="C324" s="486" t="s">
        <v>486</v>
      </c>
      <c r="D324" s="462" t="s">
        <v>477</v>
      </c>
      <c r="E324" s="511">
        <v>334.1</v>
      </c>
      <c r="F324" s="520">
        <f>E324+E325</f>
      </c>
      <c r="G324" s="511">
        <v>3018</v>
      </c>
      <c r="H324" s="511">
        <v>79</v>
      </c>
      <c r="I324" s="513">
        <f t="shared" si="466"/>
      </c>
      <c r="J324" s="514">
        <f t="shared" si="524"/>
      </c>
      <c r="K324" s="511">
        <v>7</v>
      </c>
      <c r="L324" s="514">
        <f t="shared" si="582"/>
      </c>
      <c r="M324" s="511">
        <v>0</v>
      </c>
      <c r="N324" s="515">
        <f t="shared" si="614"/>
      </c>
      <c r="O324" s="511">
        <v>1</v>
      </c>
      <c r="P324" s="515">
        <f t="shared" si="643"/>
      </c>
      <c r="Q324" s="516">
        <f>(M324+M325)/(O324+O325)</f>
      </c>
      <c r="R324" s="511">
        <v>8</v>
      </c>
      <c r="S324" s="516">
        <f>(O324+O325)/(K324+K325)</f>
      </c>
      <c r="T324" s="511">
        <v>2</v>
      </c>
      <c r="U324" s="517">
        <f t="shared" si="693"/>
      </c>
      <c r="V324" s="518">
        <f t="shared" si="807"/>
      </c>
      <c r="W324" s="511">
        <v>3036</v>
      </c>
      <c r="X324" s="518">
        <f t="shared" si="31"/>
      </c>
      <c r="Y324" s="516">
        <f t="shared" si="145"/>
      </c>
      <c r="Z324" s="518">
        <f t="shared" si="259"/>
      </c>
      <c r="AA324" s="518">
        <f>W324/(F324+500)</f>
      </c>
      <c r="AB324" s="511">
        <v>1</v>
      </c>
      <c r="AC324" s="511">
        <v>1344</v>
      </c>
      <c r="AD324" s="516">
        <f t="shared" si="373"/>
      </c>
      <c r="AE324" s="518">
        <f>(W324-AC324)/(F324+500)</f>
      </c>
      <c r="AF324" s="519" t="s">
        <v>478</v>
      </c>
    </row>
    <row customHeight="true" ht="22.46095260398934" r="325">
      <c r="A325" s="510"/>
      <c r="B325" s="460"/>
      <c r="C325" s="486"/>
      <c r="D325" s="462" t="s">
        <v>479</v>
      </c>
      <c r="E325" s="511">
        <v>1656.24</v>
      </c>
      <c r="F325" s="520"/>
      <c r="G325" s="511">
        <v>15384</v>
      </c>
      <c r="H325" s="521">
        <v>433</v>
      </c>
      <c r="I325" s="513">
        <f t="shared" si="466"/>
      </c>
      <c r="J325" s="514">
        <f t="shared" si="524"/>
      </c>
      <c r="K325" s="511">
        <v>27</v>
      </c>
      <c r="L325" s="514">
        <f t="shared" si="582"/>
      </c>
      <c r="M325" s="511">
        <v>2</v>
      </c>
      <c r="N325" s="515">
        <f t="shared" si="614"/>
      </c>
      <c r="O325" s="511">
        <v>3</v>
      </c>
      <c r="P325" s="515">
        <f t="shared" si="643"/>
      </c>
      <c r="Q325" s="516"/>
      <c r="R325" s="511"/>
      <c r="S325" s="516"/>
      <c r="T325" s="511"/>
      <c r="U325" s="517"/>
      <c r="V325" s="518"/>
      <c r="W325" s="511"/>
      <c r="X325" s="518"/>
      <c r="Y325" s="516"/>
      <c r="Z325" s="518"/>
      <c r="AA325" s="518"/>
      <c r="AB325" s="511"/>
      <c r="AC325" s="511"/>
      <c r="AD325" s="516"/>
      <c r="AE325" s="518"/>
      <c r="AF325" s="519" t="s">
        <v>518</v>
      </c>
    </row>
    <row customHeight="true" ht="22.46095260398934" r="326">
      <c r="A326" s="510"/>
      <c r="B326" s="460" t="s">
        <v>487</v>
      </c>
      <c r="C326" s="486" t="s">
        <v>486</v>
      </c>
      <c r="D326" s="462" t="s">
        <v>477</v>
      </c>
      <c r="E326" s="511">
        <v>816</v>
      </c>
      <c r="F326" s="512">
        <f>E326+E327</f>
      </c>
      <c r="G326" s="511">
        <v>8231</v>
      </c>
      <c r="H326" s="511">
        <v>211</v>
      </c>
      <c r="I326" s="513">
        <f t="shared" si="466"/>
      </c>
      <c r="J326" s="514">
        <f t="shared" si="524"/>
      </c>
      <c r="K326" s="511">
        <v>10</v>
      </c>
      <c r="L326" s="514">
        <f t="shared" si="582"/>
      </c>
      <c r="M326" s="511">
        <v>0</v>
      </c>
      <c r="N326" s="515">
        <f t="shared" si="614"/>
      </c>
      <c r="O326" s="511">
        <v>1</v>
      </c>
      <c r="P326" s="515">
        <f t="shared" si="643"/>
      </c>
      <c r="Q326" s="516">
        <f>(M326+M327)/(O326+O327)</f>
      </c>
      <c r="R326" s="511">
        <v>1</v>
      </c>
      <c r="S326" s="516">
        <f>(O326+O327)/(K326+K327)</f>
      </c>
      <c r="T326" s="511">
        <v>0</v>
      </c>
      <c r="U326" s="517">
        <f>F326/T326</f>
      </c>
      <c r="V326" s="518">
        <f>(F326+4*500)/T326</f>
      </c>
      <c r="W326" s="511">
        <v>0</v>
      </c>
      <c r="X326" s="518">
        <f>W326/T326</f>
      </c>
      <c r="Y326" s="516">
        <f>T326/R326</f>
      </c>
      <c r="Z326" s="518">
        <f>W326/F326</f>
      </c>
      <c r="AA326" s="518">
        <f>W326/(F326+500)</f>
      </c>
      <c r="AB326" s="511">
        <v>0</v>
      </c>
      <c r="AC326" s="511">
        <v>0</v>
      </c>
      <c r="AD326" s="516">
        <f>AB326/T326</f>
      </c>
      <c r="AE326" s="518">
        <f>(W326-AC326)/(F326+500)</f>
      </c>
      <c r="AF326" s="519" t="s">
        <v>478</v>
      </c>
    </row>
    <row customHeight="true" ht="22.46095260398934" r="327">
      <c r="A327" s="510"/>
      <c r="B327" s="460"/>
      <c r="C327" s="486"/>
      <c r="D327" s="462" t="s">
        <v>479</v>
      </c>
      <c r="E327" s="511">
        <v>1340.74</v>
      </c>
      <c r="F327" s="512"/>
      <c r="G327" s="511">
        <v>16047</v>
      </c>
      <c r="H327" s="511">
        <v>339</v>
      </c>
      <c r="I327" s="513">
        <f t="shared" si="466"/>
      </c>
      <c r="J327" s="514">
        <f t="shared" si="524"/>
      </c>
      <c r="K327" s="511">
        <v>24</v>
      </c>
      <c r="L327" s="514">
        <f t="shared" si="582"/>
      </c>
      <c r="M327" s="511">
        <v>0</v>
      </c>
      <c r="N327" s="515">
        <f t="shared" si="614"/>
      </c>
      <c r="O327" s="511">
        <v>0</v>
      </c>
      <c r="P327" s="515">
        <f t="shared" si="643"/>
      </c>
      <c r="Q327" s="516"/>
      <c r="R327" s="511"/>
      <c r="S327" s="516"/>
      <c r="T327" s="511"/>
      <c r="U327" s="517"/>
      <c r="V327" s="518"/>
      <c r="W327" s="511"/>
      <c r="X327" s="518"/>
      <c r="Y327" s="516"/>
      <c r="Z327" s="518"/>
      <c r="AA327" s="518"/>
      <c r="AB327" s="511"/>
      <c r="AC327" s="511"/>
      <c r="AD327" s="516"/>
      <c r="AE327" s="518"/>
      <c r="AF327" s="519" t="s">
        <v>518</v>
      </c>
    </row>
    <row customHeight="true" ht="22.46095260398934" r="328">
      <c r="A328" s="510"/>
      <c r="B328" s="460" t="s">
        <v>488</v>
      </c>
      <c r="C328" s="486" t="s">
        <v>486</v>
      </c>
      <c r="D328" s="462" t="s">
        <v>477</v>
      </c>
      <c r="E328" s="511">
        <v>1167.89</v>
      </c>
      <c r="F328" s="512">
        <f>E328+E329</f>
      </c>
      <c r="G328" s="511">
        <v>11403</v>
      </c>
      <c r="H328" s="511">
        <v>155</v>
      </c>
      <c r="I328" s="513">
        <f t="shared" si="466"/>
      </c>
      <c r="J328" s="514">
        <f t="shared" si="524"/>
      </c>
      <c r="K328" s="511">
        <v>5</v>
      </c>
      <c r="L328" s="514">
        <f t="shared" si="582"/>
      </c>
      <c r="M328" s="511">
        <v>2</v>
      </c>
      <c r="N328" s="515">
        <f t="shared" si="614"/>
      </c>
      <c r="O328" s="511">
        <v>3</v>
      </c>
      <c r="P328" s="515">
        <f t="shared" si="643"/>
      </c>
      <c r="Q328" s="516">
        <f>(M328+M329)/(O328+O329)</f>
      </c>
      <c r="R328" s="511">
        <v>9</v>
      </c>
      <c r="S328" s="516">
        <f>(O328+O329)/(K328+K329)</f>
      </c>
      <c r="T328" s="511">
        <v>3</v>
      </c>
      <c r="U328" s="517">
        <f>F328/T328</f>
      </c>
      <c r="V328" s="518">
        <f>(F328+4*500)/T328</f>
      </c>
      <c r="W328" s="511">
        <v>2601.6</v>
      </c>
      <c r="X328" s="518">
        <f>W328/T328</f>
      </c>
      <c r="Y328" s="516">
        <f>T328/R328</f>
      </c>
      <c r="Z328" s="518">
        <f>W328/F328</f>
      </c>
      <c r="AA328" s="518">
        <f>W328/(F328+500)</f>
      </c>
      <c r="AB328" s="511">
        <v>0</v>
      </c>
      <c r="AC328" s="511">
        <v>0</v>
      </c>
      <c r="AD328" s="516">
        <f>AB328/T328</f>
      </c>
      <c r="AE328" s="518">
        <f>(W328-AC328)/(F328+500)</f>
      </c>
      <c r="AF328" s="519" t="s">
        <v>478</v>
      </c>
    </row>
    <row customHeight="true" ht="22.46095260398934" r="329">
      <c r="A329" s="510"/>
      <c r="B329" s="460"/>
      <c r="C329" s="486"/>
      <c r="D329" s="462" t="s">
        <v>479</v>
      </c>
      <c r="E329" s="511">
        <v>1196.64</v>
      </c>
      <c r="F329" s="512"/>
      <c r="G329" s="511">
        <v>17188</v>
      </c>
      <c r="H329" s="511">
        <v>480</v>
      </c>
      <c r="I329" s="513">
        <f t="shared" si="466"/>
      </c>
      <c r="J329" s="514">
        <f t="shared" si="524"/>
      </c>
      <c r="K329" s="511">
        <v>27</v>
      </c>
      <c r="L329" s="514">
        <f t="shared" si="582"/>
      </c>
      <c r="M329" s="511">
        <v>1</v>
      </c>
      <c r="N329" s="515">
        <f t="shared" si="614"/>
      </c>
      <c r="O329" s="511">
        <v>3</v>
      </c>
      <c r="P329" s="515">
        <f t="shared" si="643"/>
      </c>
      <c r="Q329" s="516"/>
      <c r="R329" s="511"/>
      <c r="S329" s="516"/>
      <c r="T329" s="511"/>
      <c r="U329" s="517"/>
      <c r="V329" s="518"/>
      <c r="W329" s="511"/>
      <c r="X329" s="518"/>
      <c r="Y329" s="516"/>
      <c r="Z329" s="518"/>
      <c r="AA329" s="518"/>
      <c r="AB329" s="511"/>
      <c r="AC329" s="511"/>
      <c r="AD329" s="516"/>
      <c r="AE329" s="518"/>
      <c r="AF329" s="519" t="s">
        <v>518</v>
      </c>
    </row>
    <row customHeight="true" ht="22.46095260398934" r="330">
      <c r="A330" s="510"/>
      <c r="B330" s="460" t="s">
        <v>489</v>
      </c>
      <c r="C330" s="486" t="s">
        <v>486</v>
      </c>
      <c r="D330" s="462" t="s">
        <v>477</v>
      </c>
      <c r="E330" s="511">
        <v>625.88</v>
      </c>
      <c r="F330" s="512">
        <f>E330+E331</f>
      </c>
      <c r="G330" s="511">
        <v>6548</v>
      </c>
      <c r="H330" s="511">
        <v>162</v>
      </c>
      <c r="I330" s="513">
        <f t="shared" si="466"/>
      </c>
      <c r="J330" s="514">
        <f t="shared" si="524"/>
      </c>
      <c r="K330" s="511">
        <v>2</v>
      </c>
      <c r="L330" s="514">
        <f t="shared" si="582"/>
      </c>
      <c r="M330" s="511">
        <v>0</v>
      </c>
      <c r="N330" s="515">
        <f t="shared" si="614"/>
      </c>
      <c r="O330" s="511">
        <v>0</v>
      </c>
      <c r="P330" s="515">
        <f t="shared" si="643"/>
      </c>
      <c r="Q330" s="516">
        <f>(M330+M331)/(O330+O331)</f>
      </c>
      <c r="R330" s="511">
        <v>2</v>
      </c>
      <c r="S330" s="516">
        <f>(O330+O331)/(K330+K331)</f>
      </c>
      <c r="T330" s="511">
        <v>0</v>
      </c>
      <c r="U330" s="517">
        <f>F330/T330</f>
      </c>
      <c r="V330" s="518">
        <f>(F330+4*500)/T330</f>
      </c>
      <c r="W330" s="511">
        <v>0</v>
      </c>
      <c r="X330" s="518">
        <f>W330/T330</f>
      </c>
      <c r="Y330" s="516">
        <f>T330/R330</f>
      </c>
      <c r="Z330" s="518">
        <f>W330/F330</f>
      </c>
      <c r="AA330" s="518">
        <f>W330/(F330+500)</f>
      </c>
      <c r="AB330" s="511">
        <v>0</v>
      </c>
      <c r="AC330" s="511">
        <v>0</v>
      </c>
      <c r="AD330" s="516">
        <f>AB330/T330</f>
      </c>
      <c r="AE330" s="518">
        <f>(W330-AC330)/(F330+500)</f>
      </c>
      <c r="AF330" s="519" t="s">
        <v>478</v>
      </c>
    </row>
    <row customHeight="true" ht="22.46095260398934" r="331">
      <c r="A331" s="510"/>
      <c r="B331" s="460"/>
      <c r="C331" s="486"/>
      <c r="D331" s="462" t="s">
        <v>479</v>
      </c>
      <c r="E331" s="511">
        <v>1170</v>
      </c>
      <c r="F331" s="512"/>
      <c r="G331" s="511">
        <v>11661</v>
      </c>
      <c r="H331" s="511">
        <v>423</v>
      </c>
      <c r="I331" s="513">
        <f t="shared" si="466"/>
      </c>
      <c r="J331" s="514">
        <f t="shared" si="524"/>
      </c>
      <c r="K331" s="511">
        <v>18</v>
      </c>
      <c r="L331" s="514">
        <f t="shared" si="582"/>
      </c>
      <c r="M331" s="511">
        <v>0</v>
      </c>
      <c r="N331" s="515">
        <f t="shared" si="614"/>
      </c>
      <c r="O331" s="511">
        <v>1</v>
      </c>
      <c r="P331" s="515">
        <f t="shared" si="643"/>
      </c>
      <c r="Q331" s="516"/>
      <c r="R331" s="511"/>
      <c r="S331" s="516"/>
      <c r="T331" s="511"/>
      <c r="U331" s="517"/>
      <c r="V331" s="518"/>
      <c r="W331" s="511"/>
      <c r="X331" s="518"/>
      <c r="Y331" s="516"/>
      <c r="Z331" s="518"/>
      <c r="AA331" s="518"/>
      <c r="AB331" s="511"/>
      <c r="AC331" s="511"/>
      <c r="AD331" s="516"/>
      <c r="AE331" s="518"/>
      <c r="AF331" s="519" t="s">
        <v>518</v>
      </c>
    </row>
    <row customHeight="true" ht="22.46095260398934" r="332">
      <c r="A332" s="510"/>
      <c r="B332" s="460" t="s">
        <v>495</v>
      </c>
      <c r="C332" s="486" t="s">
        <v>486</v>
      </c>
      <c r="D332" s="462" t="s">
        <v>477</v>
      </c>
      <c r="E332" s="511">
        <v>475.94</v>
      </c>
      <c r="F332" s="512">
        <f>E332+E333</f>
      </c>
      <c r="G332" s="511">
        <v>5133</v>
      </c>
      <c r="H332" s="511">
        <v>119</v>
      </c>
      <c r="I332" s="513">
        <f t="shared" si="466"/>
      </c>
      <c r="J332" s="514">
        <f t="shared" si="524"/>
      </c>
      <c r="K332" s="511">
        <v>2</v>
      </c>
      <c r="L332" s="514">
        <f t="shared" si="582"/>
      </c>
      <c r="M332" s="511">
        <v>0</v>
      </c>
      <c r="N332" s="515">
        <f t="shared" si="614"/>
      </c>
      <c r="O332" s="511">
        <v>0</v>
      </c>
      <c r="P332" s="515">
        <f t="shared" si="643"/>
      </c>
      <c r="Q332" s="516">
        <f>(M332+M333)/(O332+O333)</f>
      </c>
      <c r="R332" s="511">
        <v>1</v>
      </c>
      <c r="S332" s="516">
        <f>(O332+O333)/(K332+K333)</f>
      </c>
      <c r="T332" s="511">
        <v>1</v>
      </c>
      <c r="U332" s="517">
        <f>F332/T332</f>
      </c>
      <c r="V332" s="518">
        <f>(F332+4*500)/T332</f>
      </c>
      <c r="W332" s="511">
        <v>2088</v>
      </c>
      <c r="X332" s="518">
        <f>W332/T332</f>
      </c>
      <c r="Y332" s="516">
        <f>T332/R332</f>
      </c>
      <c r="Z332" s="518">
        <f>W332/F332</f>
      </c>
      <c r="AA332" s="518">
        <f>W332/(F332+500)</f>
      </c>
      <c r="AB332" s="511">
        <v>0</v>
      </c>
      <c r="AC332" s="511">
        <v>0</v>
      </c>
      <c r="AD332" s="516">
        <f>AB332/T332</f>
      </c>
      <c r="AE332" s="518">
        <f>(W332-AC332)/(F332+500)</f>
      </c>
      <c r="AF332" s="519" t="s">
        <v>478</v>
      </c>
    </row>
    <row customHeight="true" ht="22.46095260398934" r="333">
      <c r="A333" s="510"/>
      <c r="B333" s="460"/>
      <c r="C333" s="486"/>
      <c r="D333" s="462" t="s">
        <v>479</v>
      </c>
      <c r="E333" s="511">
        <v>820.74</v>
      </c>
      <c r="F333" s="512"/>
      <c r="G333" s="511">
        <v>8047</v>
      </c>
      <c r="H333" s="521">
        <v>217</v>
      </c>
      <c r="I333" s="513">
        <f t="shared" si="466"/>
      </c>
      <c r="J333" s="514">
        <f t="shared" si="524"/>
      </c>
      <c r="K333" s="511">
        <v>9</v>
      </c>
      <c r="L333" s="514">
        <f t="shared" si="582"/>
      </c>
      <c r="M333" s="511">
        <v>1</v>
      </c>
      <c r="N333" s="515">
        <f t="shared" si="614"/>
      </c>
      <c r="O333" s="511">
        <v>1</v>
      </c>
      <c r="P333" s="515">
        <f t="shared" si="643"/>
      </c>
      <c r="Q333" s="516"/>
      <c r="R333" s="511"/>
      <c r="S333" s="516"/>
      <c r="T333" s="511"/>
      <c r="U333" s="517"/>
      <c r="V333" s="518"/>
      <c r="W333" s="511"/>
      <c r="X333" s="518"/>
      <c r="Y333" s="516"/>
      <c r="Z333" s="518"/>
      <c r="AA333" s="518"/>
      <c r="AB333" s="511"/>
      <c r="AC333" s="511"/>
      <c r="AD333" s="516"/>
      <c r="AE333" s="518"/>
      <c r="AF333" s="519" t="s">
        <v>518</v>
      </c>
    </row>
    <row customHeight="true" ht="22.46095260398934" r="334">
      <c r="A334" s="510"/>
      <c r="B334" s="488" t="s">
        <v>484</v>
      </c>
      <c r="C334" s="488"/>
      <c r="D334" s="488"/>
      <c r="E334" s="522">
        <f>SUM(E324:E333)</f>
      </c>
      <c r="F334" s="522">
        <f>SUM(F324:F333)</f>
      </c>
      <c r="G334" s="522">
        <f>SUM(G324:G333)</f>
      </c>
      <c r="H334" s="522">
        <f>SUM(H324:H333)</f>
      </c>
      <c r="I334" s="523">
        <f t="shared" si="466"/>
      </c>
      <c r="J334" s="524">
        <f t="shared" si="524"/>
      </c>
      <c r="K334" s="522">
        <f>SUM(K324:K333)</f>
      </c>
      <c r="L334" s="524">
        <f t="shared" si="582"/>
      </c>
      <c r="M334" s="522">
        <f>SUM(M324:M333)</f>
      </c>
      <c r="N334" s="525">
        <f t="shared" si="614"/>
      </c>
      <c r="O334" s="522">
        <f>SUM(O324:O333)</f>
      </c>
      <c r="P334" s="525">
        <f t="shared" si="643"/>
      </c>
      <c r="Q334" s="526">
        <f>M334/O334</f>
      </c>
      <c r="R334" s="522">
        <f>SUM(R324:R333)</f>
      </c>
      <c r="S334" s="526">
        <f>(O334+O334)/(K334+K334)</f>
      </c>
      <c r="T334" s="522">
        <f>SUM(T324:T333)</f>
      </c>
      <c r="U334" s="527">
        <f t="shared" ref="U334:U335" si="694">F334/T334</f>
      </c>
      <c r="V334" s="528">
        <f t="shared" ref="V334:V335" si="808">(F334+4*500)/T334</f>
      </c>
      <c r="W334" s="522">
        <f>SUM(W324:W333)</f>
      </c>
      <c r="X334" s="529">
        <f t="shared" ref="X334:X335" si="32">W334/T334</f>
      </c>
      <c r="Y334" s="526">
        <f t="shared" ref="Y334:Y335" si="146">T334/R334</f>
      </c>
      <c r="Z334" s="528">
        <f t="shared" ref="Z334:Z335" si="260">W334/F334</f>
      </c>
      <c r="AA334" s="528">
        <f>W334/(F334+COUNT(W324:W333)*500)</f>
      </c>
      <c r="AB334" s="522">
        <f>SUM(AB324:AB333)</f>
      </c>
      <c r="AC334" s="522">
        <f>SUM(AC324:AC333)</f>
      </c>
      <c r="AD334" s="526">
        <f t="shared" ref="AD334:AD335" si="374">AB334/T334</f>
      </c>
      <c r="AE334" s="530">
        <f>(W334-AC334)/(F334+COUNT(W324:W333)*500)</f>
      </c>
      <c r="AF334" s="518"/>
    </row>
    <row customHeight="true" ht="22.46095260398934" r="335">
      <c r="A335" s="510"/>
      <c r="B335" s="460" t="s">
        <v>496</v>
      </c>
      <c r="C335" s="486" t="s">
        <v>505</v>
      </c>
      <c r="D335" s="462" t="s">
        <v>477</v>
      </c>
      <c r="E335" s="511">
        <v>367.66</v>
      </c>
      <c r="F335" s="512">
        <f>E335+E336</f>
      </c>
      <c r="G335" s="511">
        <v>3989</v>
      </c>
      <c r="H335" s="511">
        <v>73</v>
      </c>
      <c r="I335" s="513">
        <f t="shared" si="466"/>
      </c>
      <c r="J335" s="514">
        <f t="shared" si="524"/>
      </c>
      <c r="K335" s="511">
        <v>6</v>
      </c>
      <c r="L335" s="514">
        <f t="shared" si="582"/>
      </c>
      <c r="M335" s="511">
        <v>0</v>
      </c>
      <c r="N335" s="515">
        <f t="shared" si="614"/>
      </c>
      <c r="O335" s="511">
        <v>0</v>
      </c>
      <c r="P335" s="515">
        <f t="shared" si="643"/>
      </c>
      <c r="Q335" s="516">
        <f>(M335+M336)/(O335+O336)</f>
      </c>
      <c r="R335" s="511">
        <v>6</v>
      </c>
      <c r="S335" s="516">
        <f>(O335+O336)/(K335+K336)</f>
      </c>
      <c r="T335" s="511">
        <v>0</v>
      </c>
      <c r="U335" s="517">
        <f t="shared" si="694"/>
      </c>
      <c r="V335" s="518">
        <f t="shared" si="808"/>
      </c>
      <c r="W335" s="511">
        <v>0</v>
      </c>
      <c r="X335" s="518">
        <f t="shared" si="32"/>
      </c>
      <c r="Y335" s="516">
        <f t="shared" si="146"/>
      </c>
      <c r="Z335" s="518">
        <f t="shared" si="260"/>
      </c>
      <c r="AA335" s="518">
        <f>W335/(F335+500)</f>
      </c>
      <c r="AB335" s="511">
        <v>0</v>
      </c>
      <c r="AC335" s="511">
        <v>0</v>
      </c>
      <c r="AD335" s="516">
        <f t="shared" si="374"/>
      </c>
      <c r="AE335" s="518">
        <f>(W335-AC335)/(F335+500)</f>
      </c>
      <c r="AF335" s="519" t="s">
        <v>478</v>
      </c>
    </row>
    <row customHeight="true" ht="22.46095260398934" r="336">
      <c r="A336" s="510"/>
      <c r="B336" s="460"/>
      <c r="C336" s="486"/>
      <c r="D336" s="462" t="s">
        <v>479</v>
      </c>
      <c r="E336" s="511">
        <v>1279.97</v>
      </c>
      <c r="F336" s="512"/>
      <c r="G336" s="511">
        <v>12985</v>
      </c>
      <c r="H336" s="511">
        <v>422</v>
      </c>
      <c r="I336" s="513">
        <f t="shared" si="466"/>
      </c>
      <c r="J336" s="514">
        <f t="shared" si="524"/>
      </c>
      <c r="K336" s="511">
        <v>24</v>
      </c>
      <c r="L336" s="514">
        <f t="shared" si="582"/>
      </c>
      <c r="M336" s="511">
        <v>0</v>
      </c>
      <c r="N336" s="515">
        <f t="shared" si="614"/>
      </c>
      <c r="O336" s="511">
        <v>4</v>
      </c>
      <c r="P336" s="515">
        <f t="shared" si="643"/>
      </c>
      <c r="Q336" s="516"/>
      <c r="R336" s="511"/>
      <c r="S336" s="516"/>
      <c r="T336" s="511"/>
      <c r="U336" s="517"/>
      <c r="V336" s="518"/>
      <c r="W336" s="511"/>
      <c r="X336" s="518"/>
      <c r="Y336" s="516"/>
      <c r="Z336" s="518"/>
      <c r="AA336" s="518"/>
      <c r="AB336" s="511"/>
      <c r="AC336" s="511"/>
      <c r="AD336" s="516"/>
      <c r="AE336" s="518"/>
      <c r="AF336" s="519" t="s">
        <v>512</v>
      </c>
    </row>
    <row customHeight="true" ht="22.46095260398934" r="337">
      <c r="A337" s="510"/>
      <c r="B337" s="531" t="s">
        <v>501</v>
      </c>
      <c r="C337" s="486" t="s">
        <v>505</v>
      </c>
      <c r="D337" s="462" t="s">
        <v>477</v>
      </c>
      <c r="E337" s="511">
        <v>447.39</v>
      </c>
      <c r="F337" s="512">
        <f>E337+E338</f>
      </c>
      <c r="G337" s="511">
        <v>3851</v>
      </c>
      <c r="H337" s="511">
        <v>76</v>
      </c>
      <c r="I337" s="513">
        <f t="shared" si="466"/>
      </c>
      <c r="J337" s="514">
        <f t="shared" si="524"/>
      </c>
      <c r="K337" s="511">
        <v>2</v>
      </c>
      <c r="L337" s="514">
        <f t="shared" si="582"/>
      </c>
      <c r="M337" s="511">
        <v>0</v>
      </c>
      <c r="N337" s="515">
        <f t="shared" si="614"/>
      </c>
      <c r="O337" s="511">
        <v>0</v>
      </c>
      <c r="P337" s="515">
        <f t="shared" si="643"/>
      </c>
      <c r="Q337" s="516">
        <f>(M337+M338)/(O337+O338)</f>
      </c>
      <c r="R337" s="511">
        <v>3</v>
      </c>
      <c r="S337" s="516">
        <f>(O337+O338)/(K337+K338)</f>
      </c>
      <c r="T337" s="511">
        <v>0</v>
      </c>
      <c r="U337" s="517">
        <f>F337/T337</f>
      </c>
      <c r="V337" s="518">
        <f>(F337+4*500)/T337</f>
      </c>
      <c r="W337" s="511">
        <v>0</v>
      </c>
      <c r="X337" s="518">
        <f>W337/T337</f>
      </c>
      <c r="Y337" s="516">
        <f>T337/R337</f>
      </c>
      <c r="Z337" s="518">
        <f>W337/F337</f>
      </c>
      <c r="AA337" s="518">
        <f>W337/(F337+500)</f>
      </c>
      <c r="AB337" s="511">
        <v>0</v>
      </c>
      <c r="AC337" s="511">
        <v>0</v>
      </c>
      <c r="AD337" s="516">
        <f>AB337/T337</f>
      </c>
      <c r="AE337" s="518">
        <f>(W337-AC337)/(F337+500)</f>
      </c>
      <c r="AF337" s="519" t="s">
        <v>478</v>
      </c>
    </row>
    <row customHeight="true" ht="22.46095260398934" r="338">
      <c r="A338" s="510"/>
      <c r="B338" s="531"/>
      <c r="C338" s="486"/>
      <c r="D338" s="462" t="s">
        <v>479</v>
      </c>
      <c r="E338" s="511">
        <v>1010.73</v>
      </c>
      <c r="F338" s="512"/>
      <c r="G338" s="511">
        <v>11696</v>
      </c>
      <c r="H338" s="511">
        <v>339</v>
      </c>
      <c r="I338" s="513">
        <f t="shared" si="466"/>
      </c>
      <c r="J338" s="514">
        <f t="shared" si="524"/>
      </c>
      <c r="K338" s="511">
        <v>20</v>
      </c>
      <c r="L338" s="514">
        <f t="shared" si="582"/>
      </c>
      <c r="M338" s="511">
        <v>0</v>
      </c>
      <c r="N338" s="515">
        <f t="shared" si="614"/>
      </c>
      <c r="O338" s="511">
        <v>3</v>
      </c>
      <c r="P338" s="515">
        <f t="shared" si="643"/>
      </c>
      <c r="Q338" s="516"/>
      <c r="R338" s="511"/>
      <c r="S338" s="516"/>
      <c r="T338" s="511"/>
      <c r="U338" s="517"/>
      <c r="V338" s="518"/>
      <c r="W338" s="511"/>
      <c r="X338" s="518"/>
      <c r="Y338" s="516"/>
      <c r="Z338" s="518"/>
      <c r="AA338" s="518"/>
      <c r="AB338" s="511"/>
      <c r="AC338" s="511"/>
      <c r="AD338" s="516"/>
      <c r="AE338" s="518"/>
      <c r="AF338" s="519" t="s">
        <v>512</v>
      </c>
    </row>
    <row customHeight="true" ht="22.46095260398934" r="339">
      <c r="A339" s="510"/>
      <c r="B339" s="531" t="s">
        <v>502</v>
      </c>
      <c r="C339" s="486" t="s">
        <v>505</v>
      </c>
      <c r="D339" s="462" t="s">
        <v>477</v>
      </c>
      <c r="E339" s="511">
        <v>363.98</v>
      </c>
      <c r="F339" s="512">
        <f>E339+E340</f>
      </c>
      <c r="G339" s="511">
        <v>3720</v>
      </c>
      <c r="H339" s="511">
        <v>81</v>
      </c>
      <c r="I339" s="513">
        <f t="shared" si="466"/>
      </c>
      <c r="J339" s="514">
        <f t="shared" si="524"/>
      </c>
      <c r="K339" s="511">
        <v>2</v>
      </c>
      <c r="L339" s="514">
        <f t="shared" si="582"/>
      </c>
      <c r="M339" s="511">
        <v>0</v>
      </c>
      <c r="N339" s="515">
        <f t="shared" si="614"/>
      </c>
      <c r="O339" s="511">
        <v>0</v>
      </c>
      <c r="P339" s="515">
        <f t="shared" si="643"/>
      </c>
      <c r="Q339" s="516">
        <f>(M339+M340)/(O339+O340)</f>
      </c>
      <c r="R339" s="511">
        <v>5</v>
      </c>
      <c r="S339" s="516">
        <f>(O339+O340)/(K339+K340)</f>
      </c>
      <c r="T339" s="511">
        <v>2</v>
      </c>
      <c r="U339" s="517">
        <f>F339/T339</f>
      </c>
      <c r="V339" s="518">
        <f>(F339+4*500)/T339</f>
      </c>
      <c r="W339" s="511">
        <v>3384</v>
      </c>
      <c r="X339" s="518">
        <f>W339/T339</f>
      </c>
      <c r="Y339" s="516">
        <f>T339/R339</f>
      </c>
      <c r="Z339" s="518">
        <f>W339/F339</f>
      </c>
      <c r="AA339" s="518">
        <f>W339/(F339+500)</f>
      </c>
      <c r="AB339" s="511">
        <v>0</v>
      </c>
      <c r="AC339" s="511">
        <v>0</v>
      </c>
      <c r="AD339" s="516">
        <f>AB339/T339</f>
      </c>
      <c r="AE339" s="518">
        <f>(W339-AC339)/(F339+500)</f>
      </c>
      <c r="AF339" s="519" t="s">
        <v>478</v>
      </c>
    </row>
    <row customHeight="true" ht="22.46095260398934" r="340">
      <c r="A340" s="510"/>
      <c r="B340" s="531"/>
      <c r="C340" s="486"/>
      <c r="D340" s="462" t="s">
        <v>479</v>
      </c>
      <c r="E340" s="511">
        <v>855.15</v>
      </c>
      <c r="F340" s="512"/>
      <c r="G340" s="511">
        <v>8970</v>
      </c>
      <c r="H340" s="511">
        <v>238</v>
      </c>
      <c r="I340" s="513">
        <f t="shared" si="466"/>
      </c>
      <c r="J340" s="514">
        <f t="shared" si="524"/>
      </c>
      <c r="K340" s="511">
        <v>17</v>
      </c>
      <c r="L340" s="514">
        <f t="shared" si="582"/>
      </c>
      <c r="M340" s="511">
        <v>1</v>
      </c>
      <c r="N340" s="515">
        <f t="shared" si="614"/>
      </c>
      <c r="O340" s="511">
        <v>1</v>
      </c>
      <c r="P340" s="515">
        <f t="shared" si="643"/>
      </c>
      <c r="Q340" s="516"/>
      <c r="R340" s="511"/>
      <c r="S340" s="516"/>
      <c r="T340" s="511"/>
      <c r="U340" s="517"/>
      <c r="V340" s="518"/>
      <c r="W340" s="511"/>
      <c r="X340" s="518"/>
      <c r="Y340" s="516"/>
      <c r="Z340" s="518"/>
      <c r="AA340" s="518"/>
      <c r="AB340" s="511"/>
      <c r="AC340" s="511"/>
      <c r="AD340" s="516"/>
      <c r="AE340" s="518"/>
      <c r="AF340" s="519" t="s">
        <v>512</v>
      </c>
    </row>
    <row customHeight="true" ht="22.46095260398934" r="341">
      <c r="A341" s="510"/>
      <c r="B341" s="531" t="s">
        <v>503</v>
      </c>
      <c r="C341" s="486" t="s">
        <v>505</v>
      </c>
      <c r="D341" s="462" t="s">
        <v>477</v>
      </c>
      <c r="E341" s="511">
        <v>276.71</v>
      </c>
      <c r="F341" s="512">
        <f>E341+E342</f>
      </c>
      <c r="G341" s="511">
        <v>2766</v>
      </c>
      <c r="H341" s="511">
        <v>71</v>
      </c>
      <c r="I341" s="513">
        <f t="shared" si="466"/>
      </c>
      <c r="J341" s="514">
        <f t="shared" si="524"/>
      </c>
      <c r="K341" s="511">
        <v>3</v>
      </c>
      <c r="L341" s="514">
        <f t="shared" si="582"/>
      </c>
      <c r="M341" s="511">
        <v>0</v>
      </c>
      <c r="N341" s="515">
        <f t="shared" si="614"/>
      </c>
      <c r="O341" s="511">
        <v>0</v>
      </c>
      <c r="P341" s="515">
        <f t="shared" si="643"/>
      </c>
      <c r="Q341" s="516">
        <f>(M341+M342)/(O341+O342)</f>
      </c>
      <c r="R341" s="511">
        <v>5</v>
      </c>
      <c r="S341" s="516">
        <f>(O341+O342)/(K341+K342)</f>
      </c>
      <c r="T341" s="511">
        <v>2</v>
      </c>
      <c r="U341" s="517">
        <f>F341/T341</f>
      </c>
      <c r="V341" s="518">
        <f>(F341+4*500)/T341</f>
      </c>
      <c r="W341" s="511">
        <v>3432</v>
      </c>
      <c r="X341" s="518">
        <f>W341/T341</f>
      </c>
      <c r="Y341" s="516">
        <f>T341/R341</f>
      </c>
      <c r="Z341" s="518">
        <f>W341/F341</f>
      </c>
      <c r="AA341" s="518">
        <f>W341/(F341+500)</f>
      </c>
      <c r="AB341" s="511">
        <v>0</v>
      </c>
      <c r="AC341" s="511">
        <v>0</v>
      </c>
      <c r="AD341" s="516">
        <f>AB341/T341</f>
      </c>
      <c r="AE341" s="518">
        <f>(W341-AC341)/(F341+500)</f>
      </c>
      <c r="AF341" s="519" t="s">
        <v>478</v>
      </c>
    </row>
    <row customHeight="true" ht="22.46095260398934" r="342">
      <c r="A342" s="510"/>
      <c r="B342" s="531"/>
      <c r="C342" s="486"/>
      <c r="D342" s="462" t="s">
        <v>479</v>
      </c>
      <c r="E342" s="511">
        <v>758.37</v>
      </c>
      <c r="F342" s="512"/>
      <c r="G342" s="511">
        <v>8943</v>
      </c>
      <c r="H342" s="521">
        <v>210</v>
      </c>
      <c r="I342" s="513">
        <f t="shared" si="466"/>
      </c>
      <c r="J342" s="514">
        <f t="shared" si="524"/>
      </c>
      <c r="K342" s="511">
        <v>17</v>
      </c>
      <c r="L342" s="514">
        <f t="shared" si="582"/>
      </c>
      <c r="M342" s="511">
        <v>2</v>
      </c>
      <c r="N342" s="515">
        <f t="shared" si="614"/>
      </c>
      <c r="O342" s="511">
        <v>4</v>
      </c>
      <c r="P342" s="515">
        <f t="shared" si="643"/>
      </c>
      <c r="Q342" s="516"/>
      <c r="R342" s="511"/>
      <c r="S342" s="516"/>
      <c r="T342" s="511"/>
      <c r="U342" s="517"/>
      <c r="V342" s="518"/>
      <c r="W342" s="511"/>
      <c r="X342" s="518"/>
      <c r="Y342" s="516"/>
      <c r="Z342" s="518"/>
      <c r="AA342" s="518"/>
      <c r="AB342" s="511"/>
      <c r="AC342" s="511"/>
      <c r="AD342" s="516"/>
      <c r="AE342" s="518"/>
      <c r="AF342" s="519" t="s">
        <v>512</v>
      </c>
    </row>
    <row customHeight="true" ht="22.46095260398934" r="343">
      <c r="A343" s="510"/>
      <c r="B343" s="531" t="s">
        <v>504</v>
      </c>
      <c r="C343" s="486" t="s">
        <v>505</v>
      </c>
      <c r="D343" s="462" t="s">
        <v>477</v>
      </c>
      <c r="E343" s="511">
        <v>186.3</v>
      </c>
      <c r="F343" s="512">
        <f>E343+E344</f>
      </c>
      <c r="G343" s="511">
        <v>1969</v>
      </c>
      <c r="H343" s="511">
        <v>47</v>
      </c>
      <c r="I343" s="513">
        <f t="shared" si="466"/>
      </c>
      <c r="J343" s="514">
        <f t="shared" si="524"/>
      </c>
      <c r="K343" s="511">
        <v>2</v>
      </c>
      <c r="L343" s="514">
        <f t="shared" si="582"/>
      </c>
      <c r="M343" s="511">
        <v>0</v>
      </c>
      <c r="N343" s="515">
        <f t="shared" si="614"/>
      </c>
      <c r="O343" s="511">
        <v>0</v>
      </c>
      <c r="P343" s="515">
        <f t="shared" si="643"/>
      </c>
      <c r="Q343" s="516">
        <f>(M343+M344)/(O343+O344)</f>
      </c>
      <c r="R343" s="511">
        <v>3</v>
      </c>
      <c r="S343" s="516">
        <f>(O343+O344)/(K343+K344)</f>
      </c>
      <c r="T343" s="511">
        <v>1</v>
      </c>
      <c r="U343" s="517">
        <f>F343/T343</f>
      </c>
      <c r="V343" s="518">
        <f>(F343+4*500)/T343</f>
      </c>
      <c r="W343" s="511">
        <v>444</v>
      </c>
      <c r="X343" s="518">
        <f>W343/T343</f>
      </c>
      <c r="Y343" s="516">
        <f>T343/R343</f>
      </c>
      <c r="Z343" s="518">
        <f>W343/F343</f>
      </c>
      <c r="AA343" s="518">
        <f>W343/(F343+500)</f>
      </c>
      <c r="AB343" s="511">
        <v>0</v>
      </c>
      <c r="AC343" s="511">
        <v>0</v>
      </c>
      <c r="AD343" s="516">
        <f>AB343/T343</f>
      </c>
      <c r="AE343" s="518">
        <f>(W343-AC343)/(F343+500)</f>
      </c>
      <c r="AF343" s="519" t="s">
        <v>478</v>
      </c>
    </row>
    <row customHeight="true" ht="22.46095260398934" r="344">
      <c r="A344" s="510"/>
      <c r="B344" s="531"/>
      <c r="C344" s="486"/>
      <c r="D344" s="462" t="s">
        <v>479</v>
      </c>
      <c r="E344" s="511">
        <v>1232.92</v>
      </c>
      <c r="F344" s="512"/>
      <c r="G344" s="511">
        <v>15292</v>
      </c>
      <c r="H344" s="511">
        <v>428</v>
      </c>
      <c r="I344" s="513">
        <f t="shared" si="466"/>
      </c>
      <c r="J344" s="514">
        <f t="shared" si="524"/>
      </c>
      <c r="K344" s="511">
        <v>23</v>
      </c>
      <c r="L344" s="514">
        <f t="shared" si="582"/>
      </c>
      <c r="M344" s="511">
        <v>1</v>
      </c>
      <c r="N344" s="515">
        <f t="shared" si="614"/>
      </c>
      <c r="O344" s="511">
        <v>2</v>
      </c>
      <c r="P344" s="515">
        <f t="shared" si="643"/>
      </c>
      <c r="Q344" s="516"/>
      <c r="R344" s="511"/>
      <c r="S344" s="516"/>
      <c r="T344" s="511"/>
      <c r="U344" s="517"/>
      <c r="V344" s="518"/>
      <c r="W344" s="511"/>
      <c r="X344" s="518"/>
      <c r="Y344" s="516"/>
      <c r="Z344" s="518"/>
      <c r="AA344" s="518"/>
      <c r="AB344" s="511"/>
      <c r="AC344" s="511"/>
      <c r="AD344" s="516"/>
      <c r="AE344" s="518"/>
      <c r="AF344" s="519" t="s">
        <v>512</v>
      </c>
    </row>
    <row customHeight="true" ht="22.46095260398934" r="345">
      <c r="A345" s="510"/>
      <c r="B345" s="488" t="s">
        <v>484</v>
      </c>
      <c r="C345" s="488"/>
      <c r="D345" s="488"/>
      <c r="E345" s="522">
        <f>SUM(E335:E344)</f>
      </c>
      <c r="F345" s="522">
        <f>SUM(F335:F344)</f>
      </c>
      <c r="G345" s="522">
        <f>SUM(G335:G344)</f>
      </c>
      <c r="H345" s="522">
        <f>SUM(H335:H344)</f>
      </c>
      <c r="I345" s="523">
        <f t="shared" si="466"/>
      </c>
      <c r="J345" s="524">
        <f t="shared" si="524"/>
      </c>
      <c r="K345" s="522">
        <f>SUM(K335:K344)</f>
      </c>
      <c r="L345" s="524">
        <f t="shared" si="582"/>
      </c>
      <c r="M345" s="522">
        <f>SUM(M335:M344)</f>
      </c>
      <c r="N345" s="525">
        <f t="shared" si="614"/>
      </c>
      <c r="O345" s="522">
        <f>SUM(O335:O344)</f>
      </c>
      <c r="P345" s="525">
        <f t="shared" si="643"/>
      </c>
      <c r="Q345" s="526">
        <f>M345/O345</f>
      </c>
      <c r="R345" s="522">
        <f>SUM(R335:R344)</f>
      </c>
      <c r="S345" s="526">
        <f>(O345+O345)/(K345+K345)</f>
      </c>
      <c r="T345" s="522">
        <f>SUM(T335:T344)</f>
      </c>
      <c r="U345" s="527">
        <f t="shared" ref="U345:U346" si="695">F345/T345</f>
      </c>
      <c r="V345" s="528">
        <f t="shared" ref="V345:V346" si="809">(F345+4*500)/T345</f>
      </c>
      <c r="W345" s="522">
        <f>SUM(W335:W344)</f>
      </c>
      <c r="X345" s="529">
        <f t="shared" ref="X345:X346" si="33">W345/T345</f>
      </c>
      <c r="Y345" s="526">
        <f t="shared" ref="Y345:Y346" si="147">T345/R345</f>
      </c>
      <c r="Z345" s="528">
        <f t="shared" ref="Z345:Z346" si="261">W345/F345</f>
      </c>
      <c r="AA345" s="528">
        <f>W345/(F345+COUNT(W335:W344)*500)</f>
      </c>
      <c r="AB345" s="522">
        <f>SUM(AB335:AB344)</f>
      </c>
      <c r="AC345" s="522">
        <f>SUM(AC335:AC344)</f>
      </c>
      <c r="AD345" s="526">
        <f t="shared" ref="AD345:AD346" si="375">AB345/T345</f>
      </c>
      <c r="AE345" s="530">
        <f>(W345-AC345)/(F345+COUNT(W335:W344)*500)</f>
      </c>
      <c r="AF345" s="518"/>
    </row>
    <row customHeight="true" ht="22.46095260398934" r="346">
      <c r="A346" s="510"/>
      <c r="B346" s="460" t="s">
        <v>506</v>
      </c>
      <c r="C346" s="486" t="s">
        <v>519</v>
      </c>
      <c r="D346" s="462" t="s">
        <v>477</v>
      </c>
      <c r="E346" s="511">
        <v>128.86</v>
      </c>
      <c r="F346" s="512">
        <f>E346+E347</f>
      </c>
      <c r="G346" s="511">
        <v>1340</v>
      </c>
      <c r="H346" s="511">
        <v>33</v>
      </c>
      <c r="I346" s="513">
        <f t="shared" si="466"/>
      </c>
      <c r="J346" s="514">
        <f t="shared" si="524"/>
      </c>
      <c r="K346" s="511">
        <v>2</v>
      </c>
      <c r="L346" s="514">
        <f t="shared" si="582"/>
      </c>
      <c r="M346" s="511">
        <v>0</v>
      </c>
      <c r="N346" s="515">
        <f t="shared" si="614"/>
      </c>
      <c r="O346" s="511">
        <v>1</v>
      </c>
      <c r="P346" s="515">
        <f t="shared" si="643"/>
      </c>
      <c r="Q346" s="516">
        <f>(M346+M347)/(O346+O347)</f>
      </c>
      <c r="R346" s="511">
        <v>10</v>
      </c>
      <c r="S346" s="516">
        <f>(O346+O347)/(K346+K347)</f>
      </c>
      <c r="T346" s="511">
        <v>2</v>
      </c>
      <c r="U346" s="517">
        <f t="shared" si="695"/>
      </c>
      <c r="V346" s="518">
        <f t="shared" si="809"/>
      </c>
      <c r="W346" s="511">
        <v>768</v>
      </c>
      <c r="X346" s="518">
        <f t="shared" si="33"/>
      </c>
      <c r="Y346" s="516">
        <f t="shared" si="147"/>
      </c>
      <c r="Z346" s="518">
        <f t="shared" si="261"/>
      </c>
      <c r="AA346" s="518">
        <f>W346/(F346+500)</f>
      </c>
      <c r="AB346" s="511">
        <v>0</v>
      </c>
      <c r="AC346" s="511">
        <v>0</v>
      </c>
      <c r="AD346" s="516">
        <f t="shared" si="375"/>
      </c>
      <c r="AE346" s="518">
        <f>(W346-AC346)/(F346+500)</f>
      </c>
      <c r="AF346" s="519" t="s">
        <v>478</v>
      </c>
    </row>
    <row customHeight="true" ht="22.46095260398934" r="347">
      <c r="A347" s="510"/>
      <c r="B347" s="531"/>
      <c r="C347" s="486"/>
      <c r="D347" s="462" t="s">
        <v>479</v>
      </c>
      <c r="E347" s="511">
        <v>2141.1</v>
      </c>
      <c r="F347" s="512"/>
      <c r="G347" s="511">
        <v>23073</v>
      </c>
      <c r="H347" s="511">
        <v>692</v>
      </c>
      <c r="I347" s="513">
        <f t="shared" si="466"/>
      </c>
      <c r="J347" s="514">
        <f t="shared" si="524"/>
      </c>
      <c r="K347" s="511">
        <v>47</v>
      </c>
      <c r="L347" s="514">
        <f t="shared" si="582"/>
      </c>
      <c r="M347" s="511">
        <v>1</v>
      </c>
      <c r="N347" s="515">
        <f t="shared" si="614"/>
      </c>
      <c r="O347" s="511">
        <v>8</v>
      </c>
      <c r="P347" s="515">
        <f t="shared" si="643"/>
      </c>
      <c r="Q347" s="516"/>
      <c r="R347" s="511"/>
      <c r="S347" s="516"/>
      <c r="T347" s="511"/>
      <c r="U347" s="517"/>
      <c r="V347" s="518"/>
      <c r="W347" s="511"/>
      <c r="X347" s="518"/>
      <c r="Y347" s="516"/>
      <c r="Z347" s="518"/>
      <c r="AA347" s="518"/>
      <c r="AB347" s="511"/>
      <c r="AC347" s="511"/>
      <c r="AD347" s="516"/>
      <c r="AE347" s="518"/>
      <c r="AF347" s="519" t="s">
        <v>512</v>
      </c>
    </row>
    <row customHeight="true" ht="22.46095260398934" r="348">
      <c r="A348" s="510"/>
      <c r="B348" s="460" t="s">
        <v>507</v>
      </c>
      <c r="C348" s="486" t="s">
        <v>519</v>
      </c>
      <c r="D348" s="462" t="s">
        <v>477</v>
      </c>
      <c r="E348" s="511">
        <v>205.16</v>
      </c>
      <c r="F348" s="512">
        <f>E348+E349</f>
      </c>
      <c r="G348" s="511">
        <v>1780</v>
      </c>
      <c r="H348" s="511">
        <v>42</v>
      </c>
      <c r="I348" s="513">
        <f t="shared" si="466"/>
      </c>
      <c r="J348" s="514">
        <f t="shared" si="524"/>
      </c>
      <c r="K348" s="511">
        <v>1</v>
      </c>
      <c r="L348" s="514">
        <f t="shared" si="582"/>
      </c>
      <c r="M348" s="511">
        <v>0</v>
      </c>
      <c r="N348" s="515">
        <f t="shared" si="614"/>
      </c>
      <c r="O348" s="511">
        <v>0</v>
      </c>
      <c r="P348" s="515">
        <f t="shared" si="643"/>
      </c>
      <c r="Q348" s="516">
        <f>(M348+M349)/(O348+O349)</f>
      </c>
      <c r="R348" s="511">
        <v>15</v>
      </c>
      <c r="S348" s="516">
        <f>(O348+O349)/(K348+K349)</f>
      </c>
      <c r="T348" s="511">
        <v>7</v>
      </c>
      <c r="U348" s="517">
        <f>F348/T348</f>
      </c>
      <c r="V348" s="518">
        <f>(F348+4*500)/T348</f>
      </c>
      <c r="W348" s="511">
        <v>8709.599999999999</v>
      </c>
      <c r="X348" s="518">
        <f>W348/T348</f>
      </c>
      <c r="Y348" s="516">
        <f>T348/R348</f>
      </c>
      <c r="Z348" s="518">
        <f>W348/F348</f>
      </c>
      <c r="AA348" s="518">
        <f>W348/(F348+500)</f>
      </c>
      <c r="AB348" s="511">
        <v>0</v>
      </c>
      <c r="AC348" s="511">
        <v>0</v>
      </c>
      <c r="AD348" s="516">
        <f>AB348/T348</f>
      </c>
      <c r="AE348" s="518">
        <f>(W348-AC348)/(F348+500)</f>
      </c>
      <c r="AF348" s="519" t="s">
        <v>478</v>
      </c>
    </row>
    <row customHeight="true" ht="22.46095260398934" r="349">
      <c r="A349" s="510"/>
      <c r="B349" s="531"/>
      <c r="C349" s="486"/>
      <c r="D349" s="462" t="s">
        <v>479</v>
      </c>
      <c r="E349" s="511">
        <v>2434.53</v>
      </c>
      <c r="F349" s="512"/>
      <c r="G349" s="511">
        <v>29297</v>
      </c>
      <c r="H349" s="511">
        <v>722</v>
      </c>
      <c r="I349" s="513">
        <f t="shared" si="466"/>
      </c>
      <c r="J349" s="514">
        <f t="shared" si="524"/>
      </c>
      <c r="K349" s="511">
        <v>69</v>
      </c>
      <c r="L349" s="514">
        <f t="shared" si="582"/>
      </c>
      <c r="M349" s="511">
        <v>7</v>
      </c>
      <c r="N349" s="515">
        <f t="shared" si="614"/>
      </c>
      <c r="O349" s="511">
        <v>12</v>
      </c>
      <c r="P349" s="515">
        <f t="shared" si="643"/>
      </c>
      <c r="Q349" s="516"/>
      <c r="R349" s="511"/>
      <c r="S349" s="516"/>
      <c r="T349" s="511"/>
      <c r="U349" s="517"/>
      <c r="V349" s="518"/>
      <c r="W349" s="511"/>
      <c r="X349" s="518"/>
      <c r="Y349" s="516"/>
      <c r="Z349" s="518"/>
      <c r="AA349" s="518"/>
      <c r="AB349" s="511"/>
      <c r="AC349" s="511"/>
      <c r="AD349" s="516"/>
      <c r="AE349" s="518"/>
      <c r="AF349" s="519" t="s">
        <v>512</v>
      </c>
    </row>
    <row customHeight="true" ht="22.46095260398934" r="350">
      <c r="A350" s="510"/>
      <c r="B350" s="460" t="s">
        <v>508</v>
      </c>
      <c r="C350" s="486" t="s">
        <v>519</v>
      </c>
      <c r="D350" s="462" t="s">
        <v>477</v>
      </c>
      <c r="E350" s="511">
        <v>199.35</v>
      </c>
      <c r="F350" s="512">
        <f>E350+E351</f>
      </c>
      <c r="G350" s="511">
        <v>1947</v>
      </c>
      <c r="H350" s="511">
        <v>62</v>
      </c>
      <c r="I350" s="513">
        <f t="shared" si="466"/>
      </c>
      <c r="J350" s="514">
        <f t="shared" si="524"/>
      </c>
      <c r="K350" s="511">
        <v>3</v>
      </c>
      <c r="L350" s="514">
        <f t="shared" si="582"/>
      </c>
      <c r="M350" s="511">
        <v>0</v>
      </c>
      <c r="N350" s="515">
        <f t="shared" si="614"/>
      </c>
      <c r="O350" s="511">
        <v>0</v>
      </c>
      <c r="P350" s="515">
        <f t="shared" si="643"/>
      </c>
      <c r="Q350" s="516">
        <f>(M350+M351)/(O350+O351)</f>
      </c>
      <c r="R350" s="511">
        <v>10</v>
      </c>
      <c r="S350" s="516">
        <f>(O350+O351)/(K350+K351)</f>
      </c>
      <c r="T350" s="511">
        <v>3</v>
      </c>
      <c r="U350" s="517">
        <f>F350/T350</f>
      </c>
      <c r="V350" s="518">
        <f>(F350+4*500)/T350</f>
      </c>
      <c r="W350" s="511">
        <v>5868</v>
      </c>
      <c r="X350" s="518">
        <f>W350/T350</f>
      </c>
      <c r="Y350" s="516">
        <f>T350/R350</f>
      </c>
      <c r="Z350" s="518">
        <f>W350/F350</f>
      </c>
      <c r="AA350" s="518">
        <f>W350/(F350+500)</f>
      </c>
      <c r="AB350" s="511">
        <v>0</v>
      </c>
      <c r="AC350" s="511">
        <v>0</v>
      </c>
      <c r="AD350" s="516">
        <f>AB350/T350</f>
      </c>
      <c r="AE350" s="518">
        <f>(W350-AC350)/(F350+500)</f>
      </c>
      <c r="AF350" s="519" t="s">
        <v>478</v>
      </c>
    </row>
    <row customHeight="true" ht="22.46095260398934" r="351">
      <c r="A351" s="510"/>
      <c r="B351" s="531"/>
      <c r="C351" s="486"/>
      <c r="D351" s="462" t="s">
        <v>479</v>
      </c>
      <c r="E351" s="511">
        <v>3065.43</v>
      </c>
      <c r="F351" s="512"/>
      <c r="G351" s="511">
        <v>44108</v>
      </c>
      <c r="H351" s="511">
        <v>1457</v>
      </c>
      <c r="I351" s="513">
        <f t="shared" si="466"/>
      </c>
      <c r="J351" s="514">
        <f t="shared" si="524"/>
      </c>
      <c r="K351" s="511">
        <v>80</v>
      </c>
      <c r="L351" s="514">
        <f t="shared" si="582"/>
      </c>
      <c r="M351" s="511">
        <v>3</v>
      </c>
      <c r="N351" s="515">
        <f t="shared" si="614"/>
      </c>
      <c r="O351" s="511">
        <v>9</v>
      </c>
      <c r="P351" s="515">
        <f t="shared" si="643"/>
      </c>
      <c r="Q351" s="516"/>
      <c r="R351" s="511"/>
      <c r="S351" s="516"/>
      <c r="T351" s="511"/>
      <c r="U351" s="517"/>
      <c r="V351" s="518"/>
      <c r="W351" s="511"/>
      <c r="X351" s="518"/>
      <c r="Y351" s="516"/>
      <c r="Z351" s="518"/>
      <c r="AA351" s="518"/>
      <c r="AB351" s="511"/>
      <c r="AC351" s="511"/>
      <c r="AD351" s="516"/>
      <c r="AE351" s="518"/>
      <c r="AF351" s="519" t="s">
        <v>512</v>
      </c>
    </row>
    <row customHeight="true" ht="22.46095260398934" r="352">
      <c r="A352" s="510"/>
      <c r="B352" s="460" t="s">
        <v>520</v>
      </c>
      <c r="C352" s="486" t="s">
        <v>519</v>
      </c>
      <c r="D352" s="462" t="s">
        <v>477</v>
      </c>
      <c r="E352" s="511">
        <v>202.02</v>
      </c>
      <c r="F352" s="512">
        <f>E352+E353</f>
      </c>
      <c r="G352" s="511">
        <v>1436</v>
      </c>
      <c r="H352" s="511">
        <v>51</v>
      </c>
      <c r="I352" s="513">
        <f t="shared" si="466"/>
      </c>
      <c r="J352" s="514">
        <f t="shared" si="524"/>
      </c>
      <c r="K352" s="511">
        <v>1</v>
      </c>
      <c r="L352" s="514">
        <f t="shared" si="582"/>
      </c>
      <c r="M352" s="511">
        <v>0</v>
      </c>
      <c r="N352" s="515">
        <f t="shared" si="614"/>
      </c>
      <c r="O352" s="511">
        <v>0</v>
      </c>
      <c r="P352" s="515">
        <f t="shared" si="643"/>
      </c>
      <c r="Q352" s="516">
        <f>(M352+M353)/(O352+O353)</f>
      </c>
      <c r="R352" s="511">
        <v>6</v>
      </c>
      <c r="S352" s="516">
        <f>(O352+O353)/(K352+K353)</f>
      </c>
      <c r="T352" s="511">
        <v>5</v>
      </c>
      <c r="U352" s="517">
        <f>F352/T352</f>
      </c>
      <c r="V352" s="518">
        <f>(F352+4*500)/T352</f>
      </c>
      <c r="W352" s="511">
        <v>2318.4000000000015</v>
      </c>
      <c r="X352" s="518">
        <f>W352/T352</f>
      </c>
      <c r="Y352" s="516">
        <f>T352/R352</f>
      </c>
      <c r="Z352" s="518">
        <f>W352/F352</f>
      </c>
      <c r="AA352" s="518">
        <f>W352/(F352+500)</f>
      </c>
      <c r="AB352" s="511">
        <v>0</v>
      </c>
      <c r="AC352" s="511">
        <v>0</v>
      </c>
      <c r="AD352" s="516">
        <f>AB352/T352</f>
      </c>
      <c r="AE352" s="518">
        <f>(W352-AC352)/(F352+500)</f>
      </c>
      <c r="AF352" s="519" t="s">
        <v>478</v>
      </c>
    </row>
    <row customHeight="true" ht="22.46095260398934" r="353">
      <c r="A353" s="510"/>
      <c r="B353" s="531"/>
      <c r="C353" s="486"/>
      <c r="D353" s="462" t="s">
        <v>479</v>
      </c>
      <c r="E353" s="511">
        <v>1190.22</v>
      </c>
      <c r="F353" s="512"/>
      <c r="G353" s="511">
        <v>21938</v>
      </c>
      <c r="H353" s="521">
        <v>765</v>
      </c>
      <c r="I353" s="513">
        <f t="shared" si="466"/>
      </c>
      <c r="J353" s="514">
        <f t="shared" si="524"/>
      </c>
      <c r="K353" s="511">
        <v>52</v>
      </c>
      <c r="L353" s="514">
        <f t="shared" si="582"/>
      </c>
      <c r="M353" s="511">
        <v>2</v>
      </c>
      <c r="N353" s="515">
        <f t="shared" si="614"/>
      </c>
      <c r="O353" s="511">
        <v>4</v>
      </c>
      <c r="P353" s="515">
        <f t="shared" si="643"/>
      </c>
      <c r="Q353" s="516"/>
      <c r="R353" s="511"/>
      <c r="S353" s="516"/>
      <c r="T353" s="511"/>
      <c r="U353" s="517"/>
      <c r="V353" s="518"/>
      <c r="W353" s="511"/>
      <c r="X353" s="518"/>
      <c r="Y353" s="516"/>
      <c r="Z353" s="518"/>
      <c r="AA353" s="518"/>
      <c r="AB353" s="511"/>
      <c r="AC353" s="511"/>
      <c r="AD353" s="516"/>
      <c r="AE353" s="518"/>
      <c r="AF353" s="519" t="s">
        <v>512</v>
      </c>
    </row>
    <row customHeight="true" ht="22.46095260398934" r="354">
      <c r="A354" s="510"/>
      <c r="B354" s="488" t="s">
        <v>484</v>
      </c>
      <c r="C354" s="488"/>
      <c r="D354" s="488"/>
      <c r="E354" s="522">
        <f>SUM(E346:E353)</f>
      </c>
      <c r="F354" s="522">
        <f>SUM(F346:F353)</f>
      </c>
      <c r="G354" s="522">
        <f>SUM(G346:G353)</f>
      </c>
      <c r="H354" s="522">
        <f>SUM(H346:H353)</f>
      </c>
      <c r="I354" s="523">
        <f t="shared" si="466"/>
      </c>
      <c r="J354" s="524">
        <f t="shared" si="524"/>
      </c>
      <c r="K354" s="522">
        <f>SUM(K346:K353)</f>
      </c>
      <c r="L354" s="524">
        <f t="shared" si="582"/>
      </c>
      <c r="M354" s="522">
        <f>SUM(M346:M353)</f>
      </c>
      <c r="N354" s="525">
        <f t="shared" si="614"/>
      </c>
      <c r="O354" s="522">
        <f>SUM(O346:O353)</f>
      </c>
      <c r="P354" s="525">
        <f t="shared" si="643"/>
      </c>
      <c r="Q354" s="526">
        <f t="shared" ref="Q354:Q355" si="495">M354/O354</f>
      </c>
      <c r="R354" s="522">
        <f>SUM(R346:R353)</f>
      </c>
      <c r="S354" s="526">
        <f t="shared" ref="S354:S355" si="553">(O354+O354)/(K354+K354)</f>
      </c>
      <c r="T354" s="522">
        <f>SUM(T346:T353)</f>
      </c>
      <c r="U354" s="527">
        <f t="shared" ref="U354:U355" si="696">F354/T354</f>
      </c>
      <c r="V354" s="528">
        <f t="shared" ref="V354:V355" si="810">(F354+4*500)/T354</f>
      </c>
      <c r="W354" s="522">
        <f>SUM(W346:W353)</f>
      </c>
      <c r="X354" s="529">
        <f t="shared" ref="X354:X355" si="34">W354/T354</f>
      </c>
      <c r="Y354" s="526">
        <f t="shared" ref="Y354:Y355" si="148">T354/R354</f>
      </c>
      <c r="Z354" s="528">
        <f t="shared" ref="Z354:Z355" si="262">W354/F354</f>
      </c>
      <c r="AA354" s="528">
        <f>W354/(F354+COUNT(W346:W353)*500)</f>
      </c>
      <c r="AB354" s="522">
        <f>SUM(AB346:AB353)</f>
      </c>
      <c r="AC354" s="522">
        <f>SUM(AC346:AC353)</f>
      </c>
      <c r="AD354" s="526">
        <f t="shared" ref="AD354:AD355" si="376">AB354/T354</f>
      </c>
      <c r="AE354" s="530">
        <f>(W354-AC354)/(F354+COUNT(W346:W353)*500)</f>
      </c>
      <c r="AF354" s="518"/>
    </row>
    <row customHeight="true" ht="22.46095260398934" r="355">
      <c r="A355" s="510"/>
      <c r="B355" s="489" t="s">
        <v>490</v>
      </c>
      <c r="C355" s="489"/>
      <c r="D355" s="489"/>
      <c r="E355" s="532">
        <f>E323+E334+E345+E354</f>
      </c>
      <c r="F355" s="532">
        <f>F323+F334+F345+F354</f>
      </c>
      <c r="G355" s="533">
        <f>G323+G334+G345+G354</f>
      </c>
      <c r="H355" s="533">
        <f>H323+H334+H345+H354</f>
      </c>
      <c r="I355" s="534">
        <f t="shared" si="466"/>
      </c>
      <c r="J355" s="535">
        <f t="shared" si="524"/>
      </c>
      <c r="K355" s="533">
        <f>K323+K334+K345+K354</f>
      </c>
      <c r="L355" s="535">
        <f t="shared" si="582"/>
      </c>
      <c r="M355" s="533">
        <f>M323+M334+M345+M354</f>
      </c>
      <c r="N355" s="536">
        <f t="shared" si="614"/>
      </c>
      <c r="O355" s="533">
        <f>O323+O334+O345+O354</f>
      </c>
      <c r="P355" s="536">
        <f t="shared" si="643"/>
      </c>
      <c r="Q355" s="537">
        <f t="shared" si="495"/>
      </c>
      <c r="R355" s="533">
        <f>R323+R334+R345+R354</f>
      </c>
      <c r="S355" s="537">
        <f t="shared" si="553"/>
      </c>
      <c r="T355" s="533">
        <f>T323+T334+T345+T354</f>
      </c>
      <c r="U355" s="538">
        <f t="shared" si="696"/>
      </c>
      <c r="V355" s="532">
        <f t="shared" si="810"/>
      </c>
      <c r="W355" s="532">
        <f>W323+W334+W345+W354</f>
      </c>
      <c r="X355" s="532">
        <f t="shared" si="34"/>
      </c>
      <c r="Y355" s="537">
        <f t="shared" si="148"/>
      </c>
      <c r="Z355" s="532">
        <f t="shared" si="262"/>
      </c>
      <c r="AA355" s="532">
        <f>W355/(F355+COUNT(W315:W322,W324:W333,W335:W344,W346:W353)*500)</f>
      </c>
      <c r="AB355" s="533">
        <f>AB323+AB334+AB345+AB354</f>
      </c>
      <c r="AC355" s="532">
        <f>AC323+AC334+AC345+AC354</f>
      </c>
      <c r="AD355" s="537">
        <f t="shared" si="376"/>
      </c>
      <c r="AE355" s="532">
        <f>(W355-AC355)/(F355+COUNT(W315:W322,W324:W333,W335:W344,W346:W353)*500)</f>
      </c>
      <c r="AF355" s="518"/>
    </row>
    <row customHeight="true" ht="22.46095260398934" r="356">
      <c r="A356" s="539" t="s">
        <v>442</v>
      </c>
      <c r="B356" s="499" t="s">
        <v>443</v>
      </c>
      <c r="C356" s="499" t="s">
        <v>444</v>
      </c>
      <c r="D356" s="499" t="s">
        <v>445</v>
      </c>
      <c r="E356" s="500" t="s">
        <v>446</v>
      </c>
      <c r="F356" s="501" t="s">
        <v>447</v>
      </c>
      <c r="G356" s="501" t="s">
        <v>448</v>
      </c>
      <c r="H356" s="501" t="s">
        <v>449</v>
      </c>
      <c r="I356" s="502" t="s">
        <v>450</v>
      </c>
      <c r="J356" s="503" t="s">
        <v>451</v>
      </c>
      <c r="K356" s="501" t="s">
        <v>452</v>
      </c>
      <c r="L356" s="503" t="s">
        <v>453</v>
      </c>
      <c r="M356" s="504" t="s">
        <v>454</v>
      </c>
      <c r="N356" s="505" t="s">
        <v>455</v>
      </c>
      <c r="O356" s="501" t="s">
        <v>456</v>
      </c>
      <c r="P356" s="505" t="s">
        <v>457</v>
      </c>
      <c r="Q356" s="502" t="s">
        <v>458</v>
      </c>
      <c r="R356" s="506" t="s">
        <v>459</v>
      </c>
      <c r="S356" s="507" t="s">
        <v>460</v>
      </c>
      <c r="T356" s="506" t="s">
        <v>461</v>
      </c>
      <c r="U356" s="508" t="s">
        <v>462</v>
      </c>
      <c r="V356" s="509" t="s">
        <v>463</v>
      </c>
      <c r="W356" s="509" t="s">
        <v>464</v>
      </c>
      <c r="X356" s="509" t="s">
        <v>465</v>
      </c>
      <c r="Y356" s="507" t="s">
        <v>466</v>
      </c>
      <c r="Z356" s="509" t="s">
        <v>467</v>
      </c>
      <c r="AA356" s="509" t="s">
        <v>468</v>
      </c>
      <c r="AB356" s="509" t="s">
        <v>469</v>
      </c>
      <c r="AC356" s="506" t="s">
        <v>470</v>
      </c>
      <c r="AD356" s="507" t="s">
        <v>471</v>
      </c>
      <c r="AE356" s="509" t="s">
        <v>472</v>
      </c>
      <c r="AF356" s="509" t="s">
        <v>473</v>
      </c>
    </row>
    <row customHeight="true" ht="22.46095260398934" r="357">
      <c r="A357" s="510" t="s">
        <v>521</v>
      </c>
      <c r="B357" s="460" t="s">
        <v>475</v>
      </c>
      <c r="C357" s="486" t="s">
        <v>476</v>
      </c>
      <c r="D357" s="462" t="s">
        <v>477</v>
      </c>
      <c r="E357" s="511">
        <v>190.7</v>
      </c>
      <c r="F357" s="512">
        <f>E357+E358</f>
      </c>
      <c r="G357" s="511">
        <v>2271</v>
      </c>
      <c r="H357" s="511">
        <v>66</v>
      </c>
      <c r="I357" s="513">
        <f t="shared" ref="I357:I397" si="467">H357/G357</f>
      </c>
      <c r="J357" s="514">
        <f t="shared" ref="J357:J397" si="525">(E357/G357)*1000</f>
      </c>
      <c r="K357" s="511">
        <v>0</v>
      </c>
      <c r="L357" s="514">
        <v>0</v>
      </c>
      <c r="M357" s="511">
        <v>0</v>
      </c>
      <c r="N357" s="515">
        <f t="shared" ref="N357:N397" si="615">E357/M357</f>
      </c>
      <c r="O357" s="511">
        <v>0</v>
      </c>
      <c r="P357" s="515">
        <f t="shared" ref="P357:P397" si="644">E357/O357</f>
      </c>
      <c r="Q357" s="516">
        <f>(M357+M358)/(O357+O358)</f>
      </c>
      <c r="R357" s="511">
        <v>4</v>
      </c>
      <c r="S357" s="516">
        <f>(O357+O358)/(K357+K358)</f>
      </c>
      <c r="T357" s="511">
        <v>1</v>
      </c>
      <c r="U357" s="517">
        <f>F357/T357</f>
      </c>
      <c r="V357" s="518">
        <f>(F357+4*500)/T357</f>
      </c>
      <c r="W357" s="511">
        <v>1344</v>
      </c>
      <c r="X357" s="518">
        <f>W357/T357</f>
      </c>
      <c r="Y357" s="516">
        <f>T357/R357</f>
      </c>
      <c r="Z357" s="518">
        <f>W357/F357</f>
      </c>
      <c r="AA357" s="518">
        <f>W357/(F357+500)</f>
      </c>
      <c r="AB357" s="511">
        <v>0</v>
      </c>
      <c r="AC357" s="511">
        <v>0</v>
      </c>
      <c r="AD357" s="516">
        <f>AB357/T357</f>
      </c>
      <c r="AE357" s="518">
        <f>(W357-AC357)/(F357+500)</f>
      </c>
      <c r="AF357" s="519" t="s">
        <v>478</v>
      </c>
    </row>
    <row customHeight="true" ht="22.46095260398934" r="358">
      <c r="A358" s="510"/>
      <c r="B358" s="460"/>
      <c r="C358" s="486"/>
      <c r="D358" s="462" t="s">
        <v>479</v>
      </c>
      <c r="E358" s="511">
        <v>1522.73</v>
      </c>
      <c r="F358" s="512"/>
      <c r="G358" s="511">
        <v>21552</v>
      </c>
      <c r="H358" s="511">
        <v>688</v>
      </c>
      <c r="I358" s="513">
        <f t="shared" si="467"/>
      </c>
      <c r="J358" s="514">
        <f t="shared" si="525"/>
      </c>
      <c r="K358" s="511">
        <v>32</v>
      </c>
      <c r="L358" s="514">
        <v>1</v>
      </c>
      <c r="M358" s="511">
        <v>0</v>
      </c>
      <c r="N358" s="515">
        <f t="shared" si="615"/>
      </c>
      <c r="O358" s="511">
        <v>2</v>
      </c>
      <c r="P358" s="515">
        <f t="shared" si="644"/>
      </c>
      <c r="Q358" s="516"/>
      <c r="R358" s="511"/>
      <c r="S358" s="516"/>
      <c r="T358" s="511"/>
      <c r="U358" s="517"/>
      <c r="V358" s="518"/>
      <c r="W358" s="511"/>
      <c r="X358" s="518"/>
      <c r="Y358" s="516"/>
      <c r="Z358" s="518"/>
      <c r="AA358" s="518"/>
      <c r="AB358" s="511"/>
      <c r="AC358" s="511"/>
      <c r="AD358" s="516"/>
      <c r="AE358" s="518"/>
      <c r="AF358" s="519" t="s">
        <v>518</v>
      </c>
    </row>
    <row customHeight="true" ht="22.46095260398934" r="359">
      <c r="A359" s="510"/>
      <c r="B359" s="460" t="s">
        <v>481</v>
      </c>
      <c r="C359" s="486" t="s">
        <v>476</v>
      </c>
      <c r="D359" s="462" t="s">
        <v>477</v>
      </c>
      <c r="E359" s="511">
        <v>279.46</v>
      </c>
      <c r="F359" s="512">
        <f>E359+E360</f>
      </c>
      <c r="G359" s="511">
        <v>2778</v>
      </c>
      <c r="H359" s="511">
        <v>65</v>
      </c>
      <c r="I359" s="513">
        <f t="shared" si="467"/>
      </c>
      <c r="J359" s="514">
        <f t="shared" si="525"/>
      </c>
      <c r="K359" s="511">
        <v>3</v>
      </c>
      <c r="L359" s="514">
        <f t="shared" ref="L359:L397" si="583">E359/K359</f>
      </c>
      <c r="M359" s="511">
        <v>0</v>
      </c>
      <c r="N359" s="515">
        <f t="shared" si="615"/>
      </c>
      <c r="O359" s="511">
        <v>0</v>
      </c>
      <c r="P359" s="515">
        <f t="shared" si="644"/>
      </c>
      <c r="Q359" s="516">
        <f>(M359+M360)/(O359+O360)</f>
      </c>
      <c r="R359" s="511">
        <v>7</v>
      </c>
      <c r="S359" s="516">
        <f>(O359+O360)/(K359+K360)</f>
      </c>
      <c r="T359" s="511">
        <v>4</v>
      </c>
      <c r="U359" s="517">
        <f>F359/T359</f>
      </c>
      <c r="V359" s="518">
        <f>(F359+4*500)/T359</f>
      </c>
      <c r="W359" s="511">
        <v>4641.6</v>
      </c>
      <c r="X359" s="518">
        <f>W359/T359</f>
      </c>
      <c r="Y359" s="516">
        <f>T359/R359</f>
      </c>
      <c r="Z359" s="518">
        <f>W359/F359</f>
      </c>
      <c r="AA359" s="518">
        <f>W359/(F359+500)</f>
      </c>
      <c r="AB359" s="511">
        <v>0</v>
      </c>
      <c r="AC359" s="511">
        <v>0</v>
      </c>
      <c r="AD359" s="516">
        <f>AB359/T359</f>
      </c>
      <c r="AE359" s="518">
        <f>(W359-AC359)/(F359+500)</f>
      </c>
      <c r="AF359" s="519" t="s">
        <v>478</v>
      </c>
    </row>
    <row customHeight="true" ht="22.46095260398934" r="360">
      <c r="A360" s="510"/>
      <c r="B360" s="460"/>
      <c r="C360" s="486"/>
      <c r="D360" s="462" t="s">
        <v>479</v>
      </c>
      <c r="E360" s="511">
        <v>1442.19</v>
      </c>
      <c r="F360" s="512"/>
      <c r="G360" s="511">
        <v>18160</v>
      </c>
      <c r="H360" s="511">
        <v>523</v>
      </c>
      <c r="I360" s="513">
        <f t="shared" si="467"/>
      </c>
      <c r="J360" s="514">
        <f t="shared" si="525"/>
      </c>
      <c r="K360" s="511">
        <v>34</v>
      </c>
      <c r="L360" s="514">
        <f t="shared" si="583"/>
      </c>
      <c r="M360" s="511">
        <v>2</v>
      </c>
      <c r="N360" s="515">
        <f t="shared" si="615"/>
      </c>
      <c r="O360" s="511">
        <v>5</v>
      </c>
      <c r="P360" s="515">
        <f t="shared" si="644"/>
      </c>
      <c r="Q360" s="516"/>
      <c r="R360" s="511"/>
      <c r="S360" s="516"/>
      <c r="T360" s="511"/>
      <c r="U360" s="517"/>
      <c r="V360" s="518"/>
      <c r="W360" s="511"/>
      <c r="X360" s="518"/>
      <c r="Y360" s="516"/>
      <c r="Z360" s="518"/>
      <c r="AA360" s="518"/>
      <c r="AB360" s="511"/>
      <c r="AC360" s="511"/>
      <c r="AD360" s="516"/>
      <c r="AE360" s="518"/>
      <c r="AF360" s="519" t="s">
        <v>518</v>
      </c>
    </row>
    <row customHeight="true" ht="22.46095260398934" r="361">
      <c r="A361" s="510"/>
      <c r="B361" s="460" t="s">
        <v>482</v>
      </c>
      <c r="C361" s="486" t="s">
        <v>476</v>
      </c>
      <c r="D361" s="462" t="s">
        <v>477</v>
      </c>
      <c r="E361" s="511">
        <v>415.06</v>
      </c>
      <c r="F361" s="512">
        <f>E361+E362</f>
      </c>
      <c r="G361" s="511">
        <v>3674</v>
      </c>
      <c r="H361" s="511">
        <v>96</v>
      </c>
      <c r="I361" s="513">
        <f t="shared" si="467"/>
      </c>
      <c r="J361" s="514">
        <f t="shared" si="525"/>
      </c>
      <c r="K361" s="511">
        <v>4</v>
      </c>
      <c r="L361" s="514">
        <f t="shared" si="583"/>
      </c>
      <c r="M361" s="511">
        <v>0</v>
      </c>
      <c r="N361" s="515">
        <f t="shared" si="615"/>
      </c>
      <c r="O361" s="511">
        <v>1</v>
      </c>
      <c r="P361" s="515">
        <f t="shared" si="644"/>
      </c>
      <c r="Q361" s="516">
        <f>(M361+M362)/(O361+O362)</f>
      </c>
      <c r="R361" s="511">
        <v>6</v>
      </c>
      <c r="S361" s="516">
        <f>(O361+O362)/(K361+K362)</f>
      </c>
      <c r="T361" s="511">
        <v>2</v>
      </c>
      <c r="U361" s="517">
        <f>F361/T361</f>
      </c>
      <c r="V361" s="518">
        <f>(F361+4*500)/T361</f>
      </c>
      <c r="W361" s="511">
        <v>3036</v>
      </c>
      <c r="X361" s="518">
        <f>W361/T361</f>
      </c>
      <c r="Y361" s="516">
        <f>T361/R361</f>
      </c>
      <c r="Z361" s="518">
        <f>W361/F361</f>
      </c>
      <c r="AA361" s="518">
        <f>W361/(F361+500)</f>
      </c>
      <c r="AB361" s="511">
        <v>0</v>
      </c>
      <c r="AC361" s="511">
        <v>0</v>
      </c>
      <c r="AD361" s="516">
        <f>AB361/T361</f>
      </c>
      <c r="AE361" s="518">
        <f>(W361-AC361)/(F361+500)</f>
      </c>
      <c r="AF361" s="519" t="s">
        <v>478</v>
      </c>
    </row>
    <row customHeight="true" ht="22.46095260398934" r="362">
      <c r="A362" s="510"/>
      <c r="B362" s="460"/>
      <c r="C362" s="486"/>
      <c r="D362" s="462" t="s">
        <v>479</v>
      </c>
      <c r="E362" s="511">
        <v>1243.51</v>
      </c>
      <c r="F362" s="512"/>
      <c r="G362" s="511">
        <v>13016</v>
      </c>
      <c r="H362" s="511">
        <v>287</v>
      </c>
      <c r="I362" s="513">
        <f t="shared" si="467"/>
      </c>
      <c r="J362" s="514">
        <f t="shared" si="525"/>
      </c>
      <c r="K362" s="511">
        <v>22</v>
      </c>
      <c r="L362" s="514">
        <f t="shared" si="583"/>
      </c>
      <c r="M362" s="511">
        <v>2</v>
      </c>
      <c r="N362" s="515">
        <f t="shared" si="615"/>
      </c>
      <c r="O362" s="511">
        <v>3</v>
      </c>
      <c r="P362" s="515">
        <f t="shared" si="644"/>
      </c>
      <c r="Q362" s="516"/>
      <c r="R362" s="511"/>
      <c r="S362" s="516"/>
      <c r="T362" s="511"/>
      <c r="U362" s="517"/>
      <c r="V362" s="518"/>
      <c r="W362" s="511"/>
      <c r="X362" s="518"/>
      <c r="Y362" s="516"/>
      <c r="Z362" s="518"/>
      <c r="AA362" s="518"/>
      <c r="AB362" s="511"/>
      <c r="AC362" s="511"/>
      <c r="AD362" s="516"/>
      <c r="AE362" s="518"/>
      <c r="AF362" s="519" t="s">
        <v>518</v>
      </c>
    </row>
    <row customHeight="true" ht="22.46095260398934" r="363">
      <c r="A363" s="510"/>
      <c r="B363" s="460" t="s">
        <v>483</v>
      </c>
      <c r="C363" s="486" t="s">
        <v>476</v>
      </c>
      <c r="D363" s="462" t="s">
        <v>477</v>
      </c>
      <c r="E363" s="511">
        <v>392.95</v>
      </c>
      <c r="F363" s="512">
        <f>E363+E364</f>
      </c>
      <c r="G363" s="511">
        <v>3735</v>
      </c>
      <c r="H363" s="511">
        <v>90</v>
      </c>
      <c r="I363" s="513">
        <f t="shared" si="467"/>
      </c>
      <c r="J363" s="514">
        <f t="shared" si="525"/>
      </c>
      <c r="K363" s="511">
        <v>4</v>
      </c>
      <c r="L363" s="514">
        <f t="shared" si="583"/>
      </c>
      <c r="M363" s="511">
        <v>0</v>
      </c>
      <c r="N363" s="515">
        <f t="shared" si="615"/>
      </c>
      <c r="O363" s="511">
        <v>1</v>
      </c>
      <c r="P363" s="515">
        <f t="shared" si="644"/>
      </c>
      <c r="Q363" s="516">
        <f>(M363+M364)/(O363+O364)</f>
      </c>
      <c r="R363" s="511">
        <v>4</v>
      </c>
      <c r="S363" s="516">
        <f>(O363+O364)/(K363+K364)</f>
      </c>
      <c r="T363" s="511">
        <v>2</v>
      </c>
      <c r="U363" s="517">
        <f>F363/T363</f>
      </c>
      <c r="V363" s="518">
        <f>(F363+4*500)/T363</f>
      </c>
      <c r="W363" s="511">
        <v>2709.6</v>
      </c>
      <c r="X363" s="518">
        <f>W363/T363</f>
      </c>
      <c r="Y363" s="516">
        <f>T363/R363</f>
      </c>
      <c r="Z363" s="518">
        <f>W363/F363</f>
      </c>
      <c r="AA363" s="518">
        <f>W363/(F363+500)</f>
      </c>
      <c r="AB363" s="511">
        <v>1</v>
      </c>
      <c r="AC363" s="511">
        <v>2088</v>
      </c>
      <c r="AD363" s="516">
        <f>AB363/T363</f>
      </c>
      <c r="AE363" s="518">
        <f>(W363-AC363)/(F363+500)</f>
      </c>
      <c r="AF363" s="519" t="s">
        <v>478</v>
      </c>
    </row>
    <row customHeight="true" ht="22.46095260398934" r="364">
      <c r="A364" s="510"/>
      <c r="B364" s="460"/>
      <c r="C364" s="486"/>
      <c r="D364" s="462" t="s">
        <v>479</v>
      </c>
      <c r="E364" s="511">
        <v>1335.18</v>
      </c>
      <c r="F364" s="512"/>
      <c r="G364" s="511">
        <v>13961</v>
      </c>
      <c r="H364" s="511">
        <v>297</v>
      </c>
      <c r="I364" s="513">
        <f t="shared" si="467"/>
      </c>
      <c r="J364" s="514">
        <f t="shared" si="525"/>
      </c>
      <c r="K364" s="511">
        <v>22</v>
      </c>
      <c r="L364" s="514">
        <f t="shared" si="583"/>
      </c>
      <c r="M364" s="511">
        <v>1</v>
      </c>
      <c r="N364" s="515">
        <f t="shared" si="615"/>
      </c>
      <c r="O364" s="511">
        <v>1</v>
      </c>
      <c r="P364" s="515">
        <f t="shared" si="644"/>
      </c>
      <c r="Q364" s="516"/>
      <c r="R364" s="511"/>
      <c r="S364" s="516"/>
      <c r="T364" s="511"/>
      <c r="U364" s="517"/>
      <c r="V364" s="518"/>
      <c r="W364" s="511"/>
      <c r="X364" s="518"/>
      <c r="Y364" s="516"/>
      <c r="Z364" s="518"/>
      <c r="AA364" s="518"/>
      <c r="AB364" s="511"/>
      <c r="AC364" s="511"/>
      <c r="AD364" s="516"/>
      <c r="AE364" s="518"/>
      <c r="AF364" s="519" t="s">
        <v>518</v>
      </c>
    </row>
    <row customHeight="true" ht="22.46095260398934" r="365">
      <c r="A365" s="510"/>
      <c r="B365" s="488" t="s">
        <v>484</v>
      </c>
      <c r="C365" s="488"/>
      <c r="D365" s="488"/>
      <c r="E365" s="522">
        <f>SUM(E357:E364)</f>
      </c>
      <c r="F365" s="522">
        <f>SUM(F357:F364)</f>
      </c>
      <c r="G365" s="522">
        <f>SUM(G357:G364)</f>
      </c>
      <c r="H365" s="522">
        <f>SUM(H357:H364)</f>
      </c>
      <c r="I365" s="523">
        <f t="shared" si="467"/>
      </c>
      <c r="J365" s="524">
        <f t="shared" si="525"/>
      </c>
      <c r="K365" s="522">
        <f>SUM(K357:K364)</f>
      </c>
      <c r="L365" s="524">
        <f t="shared" si="583"/>
      </c>
      <c r="M365" s="522">
        <f>SUM(M357:M364)</f>
      </c>
      <c r="N365" s="525">
        <f t="shared" si="615"/>
      </c>
      <c r="O365" s="522">
        <f>SUM(O357:O364)</f>
      </c>
      <c r="P365" s="525">
        <f t="shared" si="644"/>
      </c>
      <c r="Q365" s="526">
        <f>M365/O365</f>
      </c>
      <c r="R365" s="522">
        <f>SUM(R357:R364)</f>
      </c>
      <c r="S365" s="526">
        <f>(O365+O365)/(K365+K365)</f>
      </c>
      <c r="T365" s="522">
        <f>SUM(T357:T364)</f>
      </c>
      <c r="U365" s="527">
        <f t="shared" ref="U365:U366" si="697">F365/T365</f>
      </c>
      <c r="V365" s="528">
        <f t="shared" ref="V365:V366" si="811">(F365+4*500)/T365</f>
      </c>
      <c r="W365" s="522">
        <f>SUM(W357:W364)</f>
      </c>
      <c r="X365" s="529">
        <f t="shared" ref="X365:X366" si="35">W365/T365</f>
      </c>
      <c r="Y365" s="526">
        <f t="shared" ref="Y365:Y366" si="149">T365/R365</f>
      </c>
      <c r="Z365" s="528">
        <f t="shared" ref="Z365:Z366" si="263">W365/F365</f>
      </c>
      <c r="AA365" s="528">
        <f>W365/(F365+COUNT(W357:W364)*500)</f>
      </c>
      <c r="AB365" s="522">
        <f>SUM(AB357:AB364)</f>
      </c>
      <c r="AC365" s="522">
        <f>SUM(AC357:AC364)</f>
      </c>
      <c r="AD365" s="526">
        <f t="shared" ref="AD365:AD366" si="377">AB365/T365</f>
      </c>
      <c r="AE365" s="530">
        <f>(W365-AC365)/(F365+COUNT(W357:W364)*500)</f>
      </c>
      <c r="AF365" s="518"/>
    </row>
    <row customHeight="true" ht="22.46095260398934" r="366">
      <c r="A366" s="510"/>
      <c r="B366" s="460" t="s">
        <v>485</v>
      </c>
      <c r="C366" s="486" t="s">
        <v>505</v>
      </c>
      <c r="D366" s="462" t="s">
        <v>477</v>
      </c>
      <c r="E366" s="511">
        <v>248.45</v>
      </c>
      <c r="F366" s="520">
        <f>E366+E367</f>
      </c>
      <c r="G366" s="511">
        <v>2314</v>
      </c>
      <c r="H366" s="511">
        <v>56</v>
      </c>
      <c r="I366" s="513">
        <f t="shared" si="467"/>
      </c>
      <c r="J366" s="514">
        <f t="shared" si="525"/>
      </c>
      <c r="K366" s="511">
        <v>2</v>
      </c>
      <c r="L366" s="514">
        <f t="shared" si="583"/>
      </c>
      <c r="M366" s="511">
        <v>0</v>
      </c>
      <c r="N366" s="515">
        <f t="shared" si="615"/>
      </c>
      <c r="O366" s="511">
        <v>0</v>
      </c>
      <c r="P366" s="515">
        <f t="shared" si="644"/>
      </c>
      <c r="Q366" s="516">
        <f>(M366+M367)/(O366+O367)</f>
      </c>
      <c r="R366" s="511">
        <v>5</v>
      </c>
      <c r="S366" s="516">
        <f>(O366+O367)/(K366+K367)</f>
      </c>
      <c r="T366" s="511">
        <v>2</v>
      </c>
      <c r="U366" s="517">
        <f t="shared" si="697"/>
      </c>
      <c r="V366" s="518">
        <f t="shared" si="811"/>
      </c>
      <c r="W366" s="511">
        <v>3780</v>
      </c>
      <c r="X366" s="518">
        <f t="shared" si="35"/>
      </c>
      <c r="Y366" s="516">
        <f t="shared" si="149"/>
      </c>
      <c r="Z366" s="518">
        <f t="shared" si="263"/>
      </c>
      <c r="AA366" s="518">
        <f>W366/(F366+500)</f>
      </c>
      <c r="AB366" s="511">
        <v>0</v>
      </c>
      <c r="AC366" s="511">
        <v>0</v>
      </c>
      <c r="AD366" s="516">
        <f t="shared" si="377"/>
      </c>
      <c r="AE366" s="518">
        <f>(W366-AC366)/(F366+500)</f>
      </c>
      <c r="AF366" s="519" t="s">
        <v>478</v>
      </c>
    </row>
    <row customHeight="true" ht="22.46095260398934" r="367">
      <c r="A367" s="510"/>
      <c r="B367" s="460"/>
      <c r="C367" s="486"/>
      <c r="D367" s="462" t="s">
        <v>479</v>
      </c>
      <c r="E367" s="511">
        <v>2029.24</v>
      </c>
      <c r="F367" s="520"/>
      <c r="G367" s="511">
        <v>20378</v>
      </c>
      <c r="H367" s="521">
        <v>633</v>
      </c>
      <c r="I367" s="513">
        <f t="shared" si="467"/>
      </c>
      <c r="J367" s="514">
        <f t="shared" si="525"/>
      </c>
      <c r="K367" s="511">
        <v>42</v>
      </c>
      <c r="L367" s="514">
        <f t="shared" si="583"/>
      </c>
      <c r="M367" s="511">
        <v>1</v>
      </c>
      <c r="N367" s="515">
        <f t="shared" si="615"/>
      </c>
      <c r="O367" s="511">
        <v>4</v>
      </c>
      <c r="P367" s="515">
        <f t="shared" si="644"/>
      </c>
      <c r="Q367" s="516"/>
      <c r="R367" s="511"/>
      <c r="S367" s="516"/>
      <c r="T367" s="511"/>
      <c r="U367" s="517"/>
      <c r="V367" s="518"/>
      <c r="W367" s="511"/>
      <c r="X367" s="518"/>
      <c r="Y367" s="516"/>
      <c r="Z367" s="518"/>
      <c r="AA367" s="518"/>
      <c r="AB367" s="511"/>
      <c r="AC367" s="511"/>
      <c r="AD367" s="516"/>
      <c r="AE367" s="518"/>
      <c r="AF367" s="519" t="s">
        <v>518</v>
      </c>
    </row>
    <row customHeight="true" ht="22.46095260398934" r="368">
      <c r="A368" s="510"/>
      <c r="B368" s="460" t="s">
        <v>487</v>
      </c>
      <c r="C368" s="486" t="s">
        <v>505</v>
      </c>
      <c r="D368" s="462" t="s">
        <v>477</v>
      </c>
      <c r="E368" s="511">
        <v>289.12</v>
      </c>
      <c r="F368" s="512">
        <f>E368+E369</f>
      </c>
      <c r="G368" s="511">
        <v>2928</v>
      </c>
      <c r="H368" s="511">
        <v>55</v>
      </c>
      <c r="I368" s="513">
        <f t="shared" si="467"/>
      </c>
      <c r="J368" s="514">
        <f t="shared" si="525"/>
      </c>
      <c r="K368" s="511">
        <v>4</v>
      </c>
      <c r="L368" s="514">
        <f t="shared" si="583"/>
      </c>
      <c r="M368" s="511">
        <v>0</v>
      </c>
      <c r="N368" s="515">
        <f t="shared" si="615"/>
      </c>
      <c r="O368" s="511">
        <v>0</v>
      </c>
      <c r="P368" s="515">
        <f t="shared" si="644"/>
      </c>
      <c r="Q368" s="516">
        <f>(M368+M369)/(O368+O369)</f>
      </c>
      <c r="R368" s="511">
        <v>3</v>
      </c>
      <c r="S368" s="516">
        <f>(O368+O369)/(K368+K369)</f>
      </c>
      <c r="T368" s="511">
        <v>1</v>
      </c>
      <c r="U368" s="517">
        <f>F368/T368</f>
      </c>
      <c r="V368" s="518">
        <f>(F368+4*500)/T368</f>
      </c>
      <c r="W368" s="511">
        <v>1344</v>
      </c>
      <c r="X368" s="518">
        <f>W368/T368</f>
      </c>
      <c r="Y368" s="516">
        <f>T368/R368</f>
      </c>
      <c r="Z368" s="518">
        <f>W368/F368</f>
      </c>
      <c r="AA368" s="518">
        <f>W368/(F368+500)</f>
      </c>
      <c r="AB368" s="511">
        <v>0</v>
      </c>
      <c r="AC368" s="511">
        <v>0</v>
      </c>
      <c r="AD368" s="516">
        <f>AB368/T368</f>
      </c>
      <c r="AE368" s="518">
        <f>(W368-AC368)/(F368+500)</f>
      </c>
      <c r="AF368" s="519" t="s">
        <v>478</v>
      </c>
    </row>
    <row customHeight="true" ht="22.46095260398934" r="369">
      <c r="A369" s="510"/>
      <c r="B369" s="460"/>
      <c r="C369" s="486"/>
      <c r="D369" s="462" t="s">
        <v>479</v>
      </c>
      <c r="E369" s="511">
        <v>1610.33</v>
      </c>
      <c r="F369" s="512"/>
      <c r="G369" s="511">
        <v>20211</v>
      </c>
      <c r="H369" s="511">
        <v>578</v>
      </c>
      <c r="I369" s="513">
        <f t="shared" si="467"/>
      </c>
      <c r="J369" s="514">
        <f t="shared" si="525"/>
      </c>
      <c r="K369" s="511">
        <v>26</v>
      </c>
      <c r="L369" s="514">
        <f t="shared" si="583"/>
      </c>
      <c r="M369" s="511">
        <v>1</v>
      </c>
      <c r="N369" s="515">
        <f t="shared" si="615"/>
      </c>
      <c r="O369" s="511">
        <v>3</v>
      </c>
      <c r="P369" s="515">
        <f t="shared" si="644"/>
      </c>
      <c r="Q369" s="516"/>
      <c r="R369" s="511"/>
      <c r="S369" s="516"/>
      <c r="T369" s="511"/>
      <c r="U369" s="517"/>
      <c r="V369" s="518"/>
      <c r="W369" s="511"/>
      <c r="X369" s="518"/>
      <c r="Y369" s="516"/>
      <c r="Z369" s="518"/>
      <c r="AA369" s="518"/>
      <c r="AB369" s="511"/>
      <c r="AC369" s="511"/>
      <c r="AD369" s="516"/>
      <c r="AE369" s="518"/>
      <c r="AF369" s="519" t="s">
        <v>518</v>
      </c>
    </row>
    <row customHeight="true" ht="22.46095260398934" r="370">
      <c r="A370" s="510"/>
      <c r="B370" s="460" t="s">
        <v>488</v>
      </c>
      <c r="C370" s="486" t="s">
        <v>505</v>
      </c>
      <c r="D370" s="462" t="s">
        <v>477</v>
      </c>
      <c r="E370" s="511">
        <v>166.73</v>
      </c>
      <c r="F370" s="512">
        <f>E370+E371</f>
      </c>
      <c r="G370" s="511">
        <v>1390</v>
      </c>
      <c r="H370" s="511">
        <v>38</v>
      </c>
      <c r="I370" s="513">
        <f t="shared" si="467"/>
      </c>
      <c r="J370" s="514">
        <f t="shared" si="525"/>
      </c>
      <c r="K370" s="511">
        <v>1</v>
      </c>
      <c r="L370" s="514">
        <f t="shared" si="583"/>
      </c>
      <c r="M370" s="511">
        <v>0</v>
      </c>
      <c r="N370" s="515">
        <f t="shared" si="615"/>
      </c>
      <c r="O370" s="511">
        <v>1</v>
      </c>
      <c r="P370" s="515">
        <f t="shared" si="644"/>
      </c>
      <c r="Q370" s="516">
        <f>(M370+M371)/(O370+O371)</f>
      </c>
      <c r="R370" s="511">
        <v>7</v>
      </c>
      <c r="S370" s="516">
        <f>(O370+O371)/(K370+K371)</f>
      </c>
      <c r="T370" s="511">
        <v>1</v>
      </c>
      <c r="U370" s="517">
        <f>F370/T370</f>
      </c>
      <c r="V370" s="518">
        <f>(F370+4*500)/T370</f>
      </c>
      <c r="W370" s="511">
        <v>2088</v>
      </c>
      <c r="X370" s="518">
        <f>W370/T370</f>
      </c>
      <c r="Y370" s="516">
        <f>T370/R370</f>
      </c>
      <c r="Z370" s="518">
        <f>W370/F370</f>
      </c>
      <c r="AA370" s="518">
        <f>W370/(F370+500)</f>
      </c>
      <c r="AB370" s="511">
        <v>0</v>
      </c>
      <c r="AC370" s="511">
        <v>0</v>
      </c>
      <c r="AD370" s="516">
        <f>AB370/T370</f>
      </c>
      <c r="AE370" s="518">
        <f>(W370-AC370)/(F370+500)</f>
      </c>
      <c r="AF370" s="519" t="s">
        <v>478</v>
      </c>
    </row>
    <row customHeight="true" ht="22.46095260398934" r="371">
      <c r="A371" s="510"/>
      <c r="B371" s="460"/>
      <c r="C371" s="486"/>
      <c r="D371" s="462" t="s">
        <v>479</v>
      </c>
      <c r="E371" s="511">
        <v>1382.12</v>
      </c>
      <c r="F371" s="512"/>
      <c r="G371" s="511">
        <v>18153</v>
      </c>
      <c r="H371" s="511">
        <v>686</v>
      </c>
      <c r="I371" s="513">
        <f t="shared" si="467"/>
      </c>
      <c r="J371" s="514">
        <f t="shared" si="525"/>
      </c>
      <c r="K371" s="511">
        <v>45</v>
      </c>
      <c r="L371" s="514">
        <f t="shared" si="583"/>
      </c>
      <c r="M371" s="511">
        <v>1</v>
      </c>
      <c r="N371" s="515">
        <f t="shared" si="615"/>
      </c>
      <c r="O371" s="511">
        <v>5</v>
      </c>
      <c r="P371" s="515">
        <f t="shared" si="644"/>
      </c>
      <c r="Q371" s="516"/>
      <c r="R371" s="511"/>
      <c r="S371" s="516"/>
      <c r="T371" s="511"/>
      <c r="U371" s="517"/>
      <c r="V371" s="518"/>
      <c r="W371" s="511"/>
      <c r="X371" s="518"/>
      <c r="Y371" s="516"/>
      <c r="Z371" s="518"/>
      <c r="AA371" s="518"/>
      <c r="AB371" s="511"/>
      <c r="AC371" s="511"/>
      <c r="AD371" s="516"/>
      <c r="AE371" s="518"/>
      <c r="AF371" s="519" t="s">
        <v>518</v>
      </c>
    </row>
    <row customHeight="true" ht="22.46095260398934" r="372">
      <c r="A372" s="510"/>
      <c r="B372" s="460" t="s">
        <v>489</v>
      </c>
      <c r="C372" s="486" t="s">
        <v>505</v>
      </c>
      <c r="D372" s="462" t="s">
        <v>477</v>
      </c>
      <c r="E372" s="511">
        <v>172.41</v>
      </c>
      <c r="F372" s="512">
        <f>E372+E373</f>
      </c>
      <c r="G372" s="511">
        <v>1412</v>
      </c>
      <c r="H372" s="511">
        <v>43</v>
      </c>
      <c r="I372" s="513">
        <f t="shared" si="467"/>
      </c>
      <c r="J372" s="514">
        <f t="shared" si="525"/>
      </c>
      <c r="K372" s="511">
        <v>3</v>
      </c>
      <c r="L372" s="514">
        <f t="shared" si="583"/>
      </c>
      <c r="M372" s="511">
        <v>0</v>
      </c>
      <c r="N372" s="515">
        <f t="shared" si="615"/>
      </c>
      <c r="O372" s="511">
        <v>1</v>
      </c>
      <c r="P372" s="515">
        <f t="shared" si="644"/>
      </c>
      <c r="Q372" s="516">
        <f>(M372+M373)/(O372+O373)</f>
      </c>
      <c r="R372" s="511">
        <v>4</v>
      </c>
      <c r="S372" s="516">
        <f>(O372+O373)/(K372+K373)</f>
      </c>
      <c r="T372" s="511">
        <v>1</v>
      </c>
      <c r="U372" s="517">
        <f>F372/T372</f>
      </c>
      <c r="V372" s="518">
        <f>(F372+4*500)/T372</f>
      </c>
      <c r="W372" s="511">
        <v>1344</v>
      </c>
      <c r="X372" s="518">
        <f>W372/T372</f>
      </c>
      <c r="Y372" s="516">
        <f>T372/R372</f>
      </c>
      <c r="Z372" s="518">
        <f>W372/F372</f>
      </c>
      <c r="AA372" s="518">
        <f>W372/(F372+500)</f>
      </c>
      <c r="AB372" s="511">
        <v>0</v>
      </c>
      <c r="AC372" s="511">
        <v>0</v>
      </c>
      <c r="AD372" s="516">
        <f>AB372/T372</f>
      </c>
      <c r="AE372" s="518">
        <f>(W372-AC372)/(F372+500)</f>
      </c>
      <c r="AF372" s="519" t="s">
        <v>478</v>
      </c>
    </row>
    <row customHeight="true" ht="22.46095260398934" r="373">
      <c r="A373" s="510"/>
      <c r="B373" s="460"/>
      <c r="C373" s="486"/>
      <c r="D373" s="462" t="s">
        <v>479</v>
      </c>
      <c r="E373" s="511">
        <v>1073.83</v>
      </c>
      <c r="F373" s="512"/>
      <c r="G373" s="511">
        <v>11108</v>
      </c>
      <c r="H373" s="511">
        <v>315</v>
      </c>
      <c r="I373" s="513">
        <f t="shared" si="467"/>
      </c>
      <c r="J373" s="514">
        <f t="shared" si="525"/>
      </c>
      <c r="K373" s="511">
        <v>27</v>
      </c>
      <c r="L373" s="514">
        <f t="shared" si="583"/>
      </c>
      <c r="M373" s="511">
        <v>1</v>
      </c>
      <c r="N373" s="515">
        <f t="shared" si="615"/>
      </c>
      <c r="O373" s="511">
        <v>3</v>
      </c>
      <c r="P373" s="515">
        <f t="shared" si="644"/>
      </c>
      <c r="Q373" s="516"/>
      <c r="R373" s="511"/>
      <c r="S373" s="516"/>
      <c r="T373" s="511"/>
      <c r="U373" s="517"/>
      <c r="V373" s="518"/>
      <c r="W373" s="511"/>
      <c r="X373" s="518"/>
      <c r="Y373" s="516"/>
      <c r="Z373" s="518"/>
      <c r="AA373" s="518"/>
      <c r="AB373" s="511"/>
      <c r="AC373" s="511"/>
      <c r="AD373" s="516"/>
      <c r="AE373" s="518"/>
      <c r="AF373" s="519" t="s">
        <v>518</v>
      </c>
    </row>
    <row customHeight="true" ht="22.46095260398934" r="374">
      <c r="A374" s="510"/>
      <c r="B374" s="460" t="s">
        <v>495</v>
      </c>
      <c r="C374" s="486" t="s">
        <v>505</v>
      </c>
      <c r="D374" s="462" t="s">
        <v>477</v>
      </c>
      <c r="E374" s="511">
        <v>120.62</v>
      </c>
      <c r="F374" s="512">
        <f>E374+E375</f>
      </c>
      <c r="G374" s="511">
        <v>1077</v>
      </c>
      <c r="H374" s="511">
        <v>26</v>
      </c>
      <c r="I374" s="513">
        <f t="shared" si="467"/>
      </c>
      <c r="J374" s="514">
        <f t="shared" si="525"/>
      </c>
      <c r="K374" s="511">
        <v>0</v>
      </c>
      <c r="L374" s="514">
        <f t="shared" si="583"/>
      </c>
      <c r="M374" s="511">
        <v>0</v>
      </c>
      <c r="N374" s="515">
        <f t="shared" si="615"/>
      </c>
      <c r="O374" s="511">
        <v>0</v>
      </c>
      <c r="P374" s="515">
        <f t="shared" si="644"/>
      </c>
      <c r="Q374" s="516">
        <f>(M374+M375)/(O374+O375)</f>
      </c>
      <c r="R374" s="511">
        <v>6</v>
      </c>
      <c r="S374" s="516">
        <f>(O374+O375)/(K374+K375)</f>
      </c>
      <c r="T374" s="511">
        <v>2</v>
      </c>
      <c r="U374" s="517">
        <f>F374/T374</f>
      </c>
      <c r="V374" s="518">
        <f>(F374+4*500)/T374</f>
      </c>
      <c r="W374" s="511">
        <v>2522.399999999998</v>
      </c>
      <c r="X374" s="518">
        <f>W374/T374</f>
      </c>
      <c r="Y374" s="516">
        <f>T374/R374</f>
      </c>
      <c r="Z374" s="518">
        <f>W374/F374</f>
      </c>
      <c r="AA374" s="518">
        <f>W374/(F374+500)</f>
      </c>
      <c r="AB374" s="511">
        <v>0</v>
      </c>
      <c r="AC374" s="511">
        <v>0</v>
      </c>
      <c r="AD374" s="516">
        <f>AB374/T374</f>
      </c>
      <c r="AE374" s="518">
        <f>(W374-AC374)/(F374+500)</f>
      </c>
      <c r="AF374" s="519" t="s">
        <v>478</v>
      </c>
    </row>
    <row customHeight="true" ht="22.46095260398934" r="375">
      <c r="A375" s="510"/>
      <c r="B375" s="460"/>
      <c r="C375" s="486"/>
      <c r="D375" s="462" t="s">
        <v>479</v>
      </c>
      <c r="E375" s="511">
        <v>1222.71</v>
      </c>
      <c r="F375" s="512"/>
      <c r="G375" s="511">
        <v>11662</v>
      </c>
      <c r="H375" s="521">
        <v>273</v>
      </c>
      <c r="I375" s="513">
        <f t="shared" si="467"/>
      </c>
      <c r="J375" s="514">
        <f t="shared" si="525"/>
      </c>
      <c r="K375" s="511">
        <v>25</v>
      </c>
      <c r="L375" s="514">
        <f t="shared" si="583"/>
      </c>
      <c r="M375" s="511">
        <v>2</v>
      </c>
      <c r="N375" s="515">
        <f t="shared" si="615"/>
      </c>
      <c r="O375" s="511">
        <v>4</v>
      </c>
      <c r="P375" s="515">
        <f t="shared" si="644"/>
      </c>
      <c r="Q375" s="516"/>
      <c r="R375" s="511"/>
      <c r="S375" s="516"/>
      <c r="T375" s="511"/>
      <c r="U375" s="517"/>
      <c r="V375" s="518"/>
      <c r="W375" s="511"/>
      <c r="X375" s="518"/>
      <c r="Y375" s="516"/>
      <c r="Z375" s="518"/>
      <c r="AA375" s="518"/>
      <c r="AB375" s="511"/>
      <c r="AC375" s="511"/>
      <c r="AD375" s="516"/>
      <c r="AE375" s="518"/>
      <c r="AF375" s="519" t="s">
        <v>518</v>
      </c>
    </row>
    <row customHeight="true" ht="22.46095260398934" r="376">
      <c r="A376" s="510"/>
      <c r="B376" s="488" t="s">
        <v>484</v>
      </c>
      <c r="C376" s="488"/>
      <c r="D376" s="488"/>
      <c r="E376" s="522">
        <f>SUM(E366:E375)</f>
      </c>
      <c r="F376" s="522">
        <f>SUM(F366:F375)</f>
      </c>
      <c r="G376" s="522">
        <f>SUM(G366:G375)</f>
      </c>
      <c r="H376" s="522">
        <f>SUM(H366:H375)</f>
      </c>
      <c r="I376" s="523">
        <f t="shared" si="467"/>
      </c>
      <c r="J376" s="524">
        <f t="shared" si="525"/>
      </c>
      <c r="K376" s="522">
        <f>SUM(K366:K375)</f>
      </c>
      <c r="L376" s="524">
        <f t="shared" si="583"/>
      </c>
      <c r="M376" s="522">
        <f>SUM(M366:M375)</f>
      </c>
      <c r="N376" s="525">
        <f t="shared" si="615"/>
      </c>
      <c r="O376" s="522">
        <f>SUM(O366:O375)</f>
      </c>
      <c r="P376" s="525">
        <f t="shared" si="644"/>
      </c>
      <c r="Q376" s="526">
        <f>M376/O376</f>
      </c>
      <c r="R376" s="522">
        <f>SUM(R366:R375)</f>
      </c>
      <c r="S376" s="526">
        <f>(O376+O376)/(K376+K376)</f>
      </c>
      <c r="T376" s="522">
        <f>SUM(T366:T375)</f>
      </c>
      <c r="U376" s="527">
        <f t="shared" ref="U376:U377" si="698">F376/T376</f>
      </c>
      <c r="V376" s="528">
        <f t="shared" ref="V376:V377" si="812">(F376+4*500)/T376</f>
      </c>
      <c r="W376" s="522">
        <f>SUM(W366:W375)</f>
      </c>
      <c r="X376" s="529">
        <f t="shared" ref="X376:X377" si="36">W376/T376</f>
      </c>
      <c r="Y376" s="526">
        <f t="shared" ref="Y376:Y377" si="150">T376/R376</f>
      </c>
      <c r="Z376" s="528">
        <f t="shared" ref="Z376:Z377" si="264">W376/F376</f>
      </c>
      <c r="AA376" s="528">
        <f>W376/(F376+COUNT(W366:W375)*500)</f>
      </c>
      <c r="AB376" s="522">
        <f>SUM(AB366:AB375)</f>
      </c>
      <c r="AC376" s="522">
        <f>SUM(AC366:AC375)</f>
      </c>
      <c r="AD376" s="526">
        <f t="shared" ref="AD376:AD377" si="378">AB376/T376</f>
      </c>
      <c r="AE376" s="530">
        <f>(W376-AC376)/(F376+COUNT(W366:W375)*500)</f>
      </c>
      <c r="AF376" s="518"/>
    </row>
    <row customHeight="true" ht="22.46095260398934" r="377">
      <c r="A377" s="510"/>
      <c r="B377" s="460" t="s">
        <v>496</v>
      </c>
      <c r="C377" s="486" t="s">
        <v>486</v>
      </c>
      <c r="D377" s="462" t="s">
        <v>477</v>
      </c>
      <c r="E377" s="511">
        <v>142.79</v>
      </c>
      <c r="F377" s="512">
        <f>E377+E378</f>
      </c>
      <c r="G377" s="511">
        <v>908</v>
      </c>
      <c r="H377" s="511">
        <v>30</v>
      </c>
      <c r="I377" s="513">
        <f t="shared" si="467"/>
      </c>
      <c r="J377" s="514">
        <f t="shared" si="525"/>
      </c>
      <c r="K377" s="511">
        <v>4</v>
      </c>
      <c r="L377" s="514">
        <f t="shared" si="583"/>
      </c>
      <c r="M377" s="511">
        <v>0</v>
      </c>
      <c r="N377" s="515">
        <f t="shared" si="615"/>
      </c>
      <c r="O377" s="511">
        <v>0</v>
      </c>
      <c r="P377" s="515">
        <f t="shared" si="644"/>
      </c>
      <c r="Q377" s="516">
        <f>(M377+M378)/(O377+O378)</f>
      </c>
      <c r="R377" s="511">
        <v>6</v>
      </c>
      <c r="S377" s="516">
        <f>(O377+O378)/(K377+K378)</f>
      </c>
      <c r="T377" s="511">
        <v>1</v>
      </c>
      <c r="U377" s="517">
        <f t="shared" si="698"/>
      </c>
      <c r="V377" s="518">
        <f t="shared" si="812"/>
      </c>
      <c r="W377" s="511">
        <v>1692</v>
      </c>
      <c r="X377" s="518">
        <f t="shared" si="36"/>
      </c>
      <c r="Y377" s="516">
        <f t="shared" si="150"/>
      </c>
      <c r="Z377" s="518">
        <f t="shared" si="264"/>
      </c>
      <c r="AA377" s="518">
        <f>W377/(F377+500)</f>
      </c>
      <c r="AB377" s="511">
        <v>0</v>
      </c>
      <c r="AC377" s="511">
        <v>0</v>
      </c>
      <c r="AD377" s="516">
        <f t="shared" si="378"/>
      </c>
      <c r="AE377" s="518">
        <f>(W377-AC377)/(F377+500)</f>
      </c>
      <c r="AF377" s="519" t="s">
        <v>478</v>
      </c>
    </row>
    <row customHeight="true" ht="22.46095260398934" r="378">
      <c r="A378" s="510"/>
      <c r="B378" s="460"/>
      <c r="C378" s="486"/>
      <c r="D378" s="462" t="s">
        <v>479</v>
      </c>
      <c r="E378" s="511">
        <v>1099.95</v>
      </c>
      <c r="F378" s="512"/>
      <c r="G378" s="511">
        <v>11824</v>
      </c>
      <c r="H378" s="511">
        <v>229</v>
      </c>
      <c r="I378" s="513">
        <f t="shared" si="467"/>
      </c>
      <c r="J378" s="514">
        <f t="shared" si="525"/>
      </c>
      <c r="K378" s="511">
        <v>25</v>
      </c>
      <c r="L378" s="514">
        <f t="shared" si="583"/>
      </c>
      <c r="M378" s="511">
        <v>1</v>
      </c>
      <c r="N378" s="515">
        <f t="shared" si="615"/>
      </c>
      <c r="O378" s="511">
        <v>5</v>
      </c>
      <c r="P378" s="515">
        <f t="shared" si="644"/>
      </c>
      <c r="Q378" s="516"/>
      <c r="R378" s="511"/>
      <c r="S378" s="516"/>
      <c r="T378" s="511"/>
      <c r="U378" s="517"/>
      <c r="V378" s="518"/>
      <c r="W378" s="511"/>
      <c r="X378" s="518"/>
      <c r="Y378" s="516"/>
      <c r="Z378" s="518"/>
      <c r="AA378" s="518"/>
      <c r="AB378" s="511"/>
      <c r="AC378" s="511"/>
      <c r="AD378" s="516"/>
      <c r="AE378" s="518"/>
      <c r="AF378" s="519" t="s">
        <v>512</v>
      </c>
    </row>
    <row customHeight="true" ht="22.46095260398934" r="379">
      <c r="A379" s="510"/>
      <c r="B379" s="531" t="s">
        <v>501</v>
      </c>
      <c r="C379" s="486" t="s">
        <v>486</v>
      </c>
      <c r="D379" s="462" t="s">
        <v>477</v>
      </c>
      <c r="E379" s="511">
        <v>215.57</v>
      </c>
      <c r="F379" s="512">
        <f>E379+E380</f>
      </c>
      <c r="G379" s="511">
        <v>1599</v>
      </c>
      <c r="H379" s="511">
        <v>42</v>
      </c>
      <c r="I379" s="513">
        <f t="shared" si="467"/>
      </c>
      <c r="J379" s="514">
        <f t="shared" si="525"/>
      </c>
      <c r="K379" s="511">
        <v>2</v>
      </c>
      <c r="L379" s="514">
        <f t="shared" si="583"/>
      </c>
      <c r="M379" s="511">
        <v>0</v>
      </c>
      <c r="N379" s="515">
        <f t="shared" si="615"/>
      </c>
      <c r="O379" s="511">
        <v>0</v>
      </c>
      <c r="P379" s="515">
        <f t="shared" si="644"/>
      </c>
      <c r="Q379" s="516">
        <f>(M379+M380)/(O379+O380)</f>
      </c>
      <c r="R379" s="511">
        <v>3</v>
      </c>
      <c r="S379" s="516">
        <f>(O379+O380)/(K379+K380)</f>
      </c>
      <c r="T379" s="511">
        <v>1</v>
      </c>
      <c r="U379" s="517">
        <f>F379/T379</f>
      </c>
      <c r="V379" s="518">
        <f>(F379+4*500)/T379</f>
      </c>
      <c r="W379" s="511">
        <v>2088</v>
      </c>
      <c r="X379" s="518">
        <f>W379/T379</f>
      </c>
      <c r="Y379" s="516">
        <f>T379/R379</f>
      </c>
      <c r="Z379" s="518">
        <f>W379/F379</f>
      </c>
      <c r="AA379" s="518">
        <f>W379/(F379+500)</f>
      </c>
      <c r="AB379" s="511">
        <v>0</v>
      </c>
      <c r="AC379" s="511">
        <v>0</v>
      </c>
      <c r="AD379" s="516">
        <f>AB379/T379</f>
      </c>
      <c r="AE379" s="518">
        <f>(W379-AC379)/(F379+500)</f>
      </c>
      <c r="AF379" s="519" t="s">
        <v>478</v>
      </c>
    </row>
    <row customHeight="true" ht="22.46095260398934" r="380">
      <c r="A380" s="510"/>
      <c r="B380" s="531"/>
      <c r="C380" s="486"/>
      <c r="D380" s="462" t="s">
        <v>479</v>
      </c>
      <c r="E380" s="511">
        <v>1314.76</v>
      </c>
      <c r="F380" s="512"/>
      <c r="G380" s="511">
        <v>13741</v>
      </c>
      <c r="H380" s="511">
        <v>385</v>
      </c>
      <c r="I380" s="513">
        <f t="shared" si="467"/>
      </c>
      <c r="J380" s="514">
        <f t="shared" si="525"/>
      </c>
      <c r="K380" s="511">
        <v>17</v>
      </c>
      <c r="L380" s="514">
        <f t="shared" si="583"/>
      </c>
      <c r="M380" s="511">
        <v>1</v>
      </c>
      <c r="N380" s="515">
        <f t="shared" si="615"/>
      </c>
      <c r="O380" s="511">
        <v>2</v>
      </c>
      <c r="P380" s="515">
        <f t="shared" si="644"/>
      </c>
      <c r="Q380" s="516"/>
      <c r="R380" s="511"/>
      <c r="S380" s="516"/>
      <c r="T380" s="511"/>
      <c r="U380" s="517"/>
      <c r="V380" s="518"/>
      <c r="W380" s="511"/>
      <c r="X380" s="518"/>
      <c r="Y380" s="516"/>
      <c r="Z380" s="518"/>
      <c r="AA380" s="518"/>
      <c r="AB380" s="511"/>
      <c r="AC380" s="511"/>
      <c r="AD380" s="516"/>
      <c r="AE380" s="518"/>
      <c r="AF380" s="519" t="s">
        <v>512</v>
      </c>
    </row>
    <row customHeight="true" ht="22.46095260398934" r="381">
      <c r="A381" s="510"/>
      <c r="B381" s="531" t="s">
        <v>502</v>
      </c>
      <c r="C381" s="486" t="s">
        <v>486</v>
      </c>
      <c r="D381" s="462" t="s">
        <v>477</v>
      </c>
      <c r="E381" s="511">
        <v>342.72</v>
      </c>
      <c r="F381" s="512">
        <f>E381+E382</f>
      </c>
      <c r="G381" s="511">
        <v>2625</v>
      </c>
      <c r="H381" s="511">
        <v>59</v>
      </c>
      <c r="I381" s="513">
        <f t="shared" si="467"/>
      </c>
      <c r="J381" s="514">
        <f t="shared" si="525"/>
      </c>
      <c r="K381" s="511">
        <v>4</v>
      </c>
      <c r="L381" s="514">
        <f t="shared" si="583"/>
      </c>
      <c r="M381" s="511">
        <v>1</v>
      </c>
      <c r="N381" s="515">
        <f t="shared" si="615"/>
      </c>
      <c r="O381" s="511">
        <v>2</v>
      </c>
      <c r="P381" s="515">
        <f t="shared" si="644"/>
      </c>
      <c r="Q381" s="516">
        <f>(M381+M382)/(O381+O382)</f>
      </c>
      <c r="R381" s="511">
        <v>6</v>
      </c>
      <c r="S381" s="516">
        <f>(O381+O382)/(K381+K382)</f>
      </c>
      <c r="T381" s="511">
        <v>3</v>
      </c>
      <c r="U381" s="517">
        <f>F381/T381</f>
      </c>
      <c r="V381" s="518">
        <f>(F381+4*500)/T381</f>
      </c>
      <c r="W381" s="511">
        <v>4140</v>
      </c>
      <c r="X381" s="518">
        <f>W381/T381</f>
      </c>
      <c r="Y381" s="516">
        <f>T381/R381</f>
      </c>
      <c r="Z381" s="518">
        <f>W381/F381</f>
      </c>
      <c r="AA381" s="518">
        <f>W381/(F381+500)</f>
      </c>
      <c r="AB381" s="511">
        <v>0</v>
      </c>
      <c r="AC381" s="511">
        <v>0</v>
      </c>
      <c r="AD381" s="516">
        <f>AB381/T381</f>
      </c>
      <c r="AE381" s="518">
        <f>(W381-AC381)/(F381+500)</f>
      </c>
      <c r="AF381" s="519" t="s">
        <v>478</v>
      </c>
    </row>
    <row customHeight="true" ht="22.46095260398934" r="382">
      <c r="A382" s="510"/>
      <c r="B382" s="531"/>
      <c r="C382" s="486"/>
      <c r="D382" s="462" t="s">
        <v>479</v>
      </c>
      <c r="E382" s="511">
        <v>1113.93</v>
      </c>
      <c r="F382" s="512"/>
      <c r="G382" s="511">
        <v>11671</v>
      </c>
      <c r="H382" s="511">
        <v>363</v>
      </c>
      <c r="I382" s="513">
        <f t="shared" si="467"/>
      </c>
      <c r="J382" s="514">
        <f t="shared" si="525"/>
      </c>
      <c r="K382" s="511">
        <v>21</v>
      </c>
      <c r="L382" s="514">
        <f t="shared" si="583"/>
      </c>
      <c r="M382" s="511">
        <v>1</v>
      </c>
      <c r="N382" s="515">
        <f t="shared" si="615"/>
      </c>
      <c r="O382" s="511">
        <v>2</v>
      </c>
      <c r="P382" s="515">
        <f t="shared" si="644"/>
      </c>
      <c r="Q382" s="516"/>
      <c r="R382" s="511"/>
      <c r="S382" s="516"/>
      <c r="T382" s="511"/>
      <c r="U382" s="517"/>
      <c r="V382" s="518"/>
      <c r="W382" s="511"/>
      <c r="X382" s="518"/>
      <c r="Y382" s="516"/>
      <c r="Z382" s="518"/>
      <c r="AA382" s="518"/>
      <c r="AB382" s="511"/>
      <c r="AC382" s="511"/>
      <c r="AD382" s="516"/>
      <c r="AE382" s="518"/>
      <c r="AF382" s="519" t="s">
        <v>512</v>
      </c>
    </row>
    <row customHeight="true" ht="22.46095260398934" r="383">
      <c r="A383" s="510"/>
      <c r="B383" s="531" t="s">
        <v>503</v>
      </c>
      <c r="C383" s="486" t="s">
        <v>486</v>
      </c>
      <c r="D383" s="462" t="s">
        <v>477</v>
      </c>
      <c r="E383" s="511">
        <v>351.85</v>
      </c>
      <c r="F383" s="512">
        <f>E383+E384</f>
      </c>
      <c r="G383" s="511">
        <v>2682</v>
      </c>
      <c r="H383" s="511">
        <v>60</v>
      </c>
      <c r="I383" s="513">
        <f t="shared" si="467"/>
      </c>
      <c r="J383" s="514">
        <f t="shared" si="525"/>
      </c>
      <c r="K383" s="511">
        <v>6</v>
      </c>
      <c r="L383" s="514">
        <f t="shared" si="583"/>
      </c>
      <c r="M383" s="511">
        <v>1</v>
      </c>
      <c r="N383" s="515">
        <f t="shared" si="615"/>
      </c>
      <c r="O383" s="511">
        <v>1</v>
      </c>
      <c r="P383" s="515">
        <f t="shared" si="644"/>
      </c>
      <c r="Q383" s="516">
        <f>(M383+M384)/(O383+O384)</f>
      </c>
      <c r="R383" s="511">
        <v>4</v>
      </c>
      <c r="S383" s="516">
        <f>(O383+O384)/(K383+K384)</f>
      </c>
      <c r="T383" s="511">
        <v>2</v>
      </c>
      <c r="U383" s="517">
        <f>F383/T383</f>
      </c>
      <c r="V383" s="518">
        <f>(F383+4*500)/T383</f>
      </c>
      <c r="W383" s="511">
        <v>1764</v>
      </c>
      <c r="X383" s="518">
        <f>W383/T383</f>
      </c>
      <c r="Y383" s="516">
        <f>T383/R383</f>
      </c>
      <c r="Z383" s="518">
        <f>W383/F383</f>
      </c>
      <c r="AA383" s="518">
        <f>W383/(F383+500)</f>
      </c>
      <c r="AB383" s="511">
        <v>0</v>
      </c>
      <c r="AC383" s="511">
        <v>0</v>
      </c>
      <c r="AD383" s="516">
        <f>AB383/T383</f>
      </c>
      <c r="AE383" s="518">
        <f>(W383-AC383)/(F383+500)</f>
      </c>
      <c r="AF383" s="519" t="s">
        <v>478</v>
      </c>
    </row>
    <row customHeight="true" ht="22.46095260398934" r="384">
      <c r="A384" s="510"/>
      <c r="B384" s="531"/>
      <c r="C384" s="486"/>
      <c r="D384" s="462" t="s">
        <v>479</v>
      </c>
      <c r="E384" s="511">
        <v>927.87</v>
      </c>
      <c r="F384" s="512"/>
      <c r="G384" s="511">
        <v>11006</v>
      </c>
      <c r="H384" s="521">
        <v>255</v>
      </c>
      <c r="I384" s="513">
        <f t="shared" si="467"/>
      </c>
      <c r="J384" s="514">
        <f t="shared" si="525"/>
      </c>
      <c r="K384" s="511">
        <v>21</v>
      </c>
      <c r="L384" s="514">
        <f t="shared" si="583"/>
      </c>
      <c r="M384" s="511">
        <v>2</v>
      </c>
      <c r="N384" s="515">
        <f t="shared" si="615"/>
      </c>
      <c r="O384" s="511">
        <v>2</v>
      </c>
      <c r="P384" s="515">
        <f t="shared" si="644"/>
      </c>
      <c r="Q384" s="516"/>
      <c r="R384" s="511"/>
      <c r="S384" s="516"/>
      <c r="T384" s="511"/>
      <c r="U384" s="517"/>
      <c r="V384" s="518"/>
      <c r="W384" s="511"/>
      <c r="X384" s="518"/>
      <c r="Y384" s="516"/>
      <c r="Z384" s="518"/>
      <c r="AA384" s="518"/>
      <c r="AB384" s="511"/>
      <c r="AC384" s="511"/>
      <c r="AD384" s="516"/>
      <c r="AE384" s="518"/>
      <c r="AF384" s="519" t="s">
        <v>512</v>
      </c>
    </row>
    <row customHeight="true" ht="22.46095260398934" r="385">
      <c r="A385" s="510"/>
      <c r="B385" s="531" t="s">
        <v>504</v>
      </c>
      <c r="C385" s="486" t="s">
        <v>486</v>
      </c>
      <c r="D385" s="462" t="s">
        <v>477</v>
      </c>
      <c r="E385" s="511">
        <v>381.41</v>
      </c>
      <c r="F385" s="512">
        <f>E385+E386</f>
      </c>
      <c r="G385" s="511">
        <v>1759</v>
      </c>
      <c r="H385" s="511">
        <v>42</v>
      </c>
      <c r="I385" s="513">
        <f t="shared" si="467"/>
      </c>
      <c r="J385" s="514">
        <f t="shared" si="525"/>
      </c>
      <c r="K385" s="511">
        <v>1</v>
      </c>
      <c r="L385" s="514">
        <f t="shared" si="583"/>
      </c>
      <c r="M385" s="511">
        <v>0</v>
      </c>
      <c r="N385" s="515">
        <f t="shared" si="615"/>
      </c>
      <c r="O385" s="511">
        <v>0</v>
      </c>
      <c r="P385" s="515">
        <f t="shared" si="644"/>
      </c>
      <c r="Q385" s="516">
        <f>(M385+M386)/(O385+O386)</f>
      </c>
      <c r="R385" s="511">
        <v>0</v>
      </c>
      <c r="S385" s="516">
        <f>(O385+O386)/(K385+K386)</f>
      </c>
      <c r="T385" s="511">
        <v>0</v>
      </c>
      <c r="U385" s="517">
        <f>F385/T385</f>
      </c>
      <c r="V385" s="518">
        <f>(F385+4*500)/T385</f>
      </c>
      <c r="W385" s="511">
        <v>0</v>
      </c>
      <c r="X385" s="518">
        <f>W385/T385</f>
      </c>
      <c r="Y385" s="516">
        <f>T385/R385</f>
      </c>
      <c r="Z385" s="518">
        <f>W385/F385</f>
      </c>
      <c r="AA385" s="518">
        <f>W385/(F385+500)</f>
      </c>
      <c r="AB385" s="511">
        <v>0</v>
      </c>
      <c r="AC385" s="511">
        <v>0</v>
      </c>
      <c r="AD385" s="516">
        <f>AB385/T385</f>
      </c>
      <c r="AE385" s="518">
        <f>(W385-AC385)/(F385+500)</f>
      </c>
      <c r="AF385" s="519" t="s">
        <v>478</v>
      </c>
    </row>
    <row customHeight="true" ht="22.46095260398934" r="386">
      <c r="A386" s="510"/>
      <c r="B386" s="531"/>
      <c r="C386" s="486"/>
      <c r="D386" s="462" t="s">
        <v>479</v>
      </c>
      <c r="E386" s="511">
        <v>1078.34</v>
      </c>
      <c r="F386" s="512"/>
      <c r="G386" s="511">
        <v>12110</v>
      </c>
      <c r="H386" s="511">
        <v>269</v>
      </c>
      <c r="I386" s="513">
        <f t="shared" si="467"/>
      </c>
      <c r="J386" s="514">
        <f t="shared" si="525"/>
      </c>
      <c r="K386" s="511">
        <v>17</v>
      </c>
      <c r="L386" s="514">
        <f t="shared" si="583"/>
      </c>
      <c r="M386" s="511">
        <v>0</v>
      </c>
      <c r="N386" s="515">
        <f t="shared" si="615"/>
      </c>
      <c r="O386" s="511">
        <v>0</v>
      </c>
      <c r="P386" s="515">
        <f t="shared" si="644"/>
      </c>
      <c r="Q386" s="516"/>
      <c r="R386" s="511"/>
      <c r="S386" s="516"/>
      <c r="T386" s="511"/>
      <c r="U386" s="517"/>
      <c r="V386" s="518"/>
      <c r="W386" s="511"/>
      <c r="X386" s="518"/>
      <c r="Y386" s="516"/>
      <c r="Z386" s="518"/>
      <c r="AA386" s="518"/>
      <c r="AB386" s="511"/>
      <c r="AC386" s="511"/>
      <c r="AD386" s="516"/>
      <c r="AE386" s="518"/>
      <c r="AF386" s="519" t="s">
        <v>512</v>
      </c>
    </row>
    <row customHeight="true" ht="22.46095260398934" r="387">
      <c r="A387" s="510"/>
      <c r="B387" s="488" t="s">
        <v>484</v>
      </c>
      <c r="C387" s="488"/>
      <c r="D387" s="488"/>
      <c r="E387" s="522">
        <f>SUM(E377:E386)</f>
      </c>
      <c r="F387" s="522">
        <f>SUM(F377:F386)</f>
      </c>
      <c r="G387" s="522">
        <f>SUM(G377:G386)</f>
      </c>
      <c r="H387" s="522">
        <f>SUM(H377:H386)</f>
      </c>
      <c r="I387" s="523">
        <f t="shared" si="467"/>
      </c>
      <c r="J387" s="524">
        <f t="shared" si="525"/>
      </c>
      <c r="K387" s="522">
        <f>SUM(K377:K386)</f>
      </c>
      <c r="L387" s="524">
        <f t="shared" si="583"/>
      </c>
      <c r="M387" s="522">
        <f>SUM(M377:M386)</f>
      </c>
      <c r="N387" s="525">
        <f t="shared" si="615"/>
      </c>
      <c r="O387" s="522">
        <f>SUM(O377:O386)</f>
      </c>
      <c r="P387" s="525">
        <f t="shared" si="644"/>
      </c>
      <c r="Q387" s="526">
        <f>M387/O387</f>
      </c>
      <c r="R387" s="522">
        <f>SUM(R377:R386)</f>
      </c>
      <c r="S387" s="526">
        <f>(O387+O387)/(K387+K387)</f>
      </c>
      <c r="T387" s="522">
        <f>SUM(T377:T386)</f>
      </c>
      <c r="U387" s="527">
        <f t="shared" ref="U387:U388" si="699">F387/T387</f>
      </c>
      <c r="V387" s="528">
        <f t="shared" ref="V387:V388" si="813">(F387+4*500)/T387</f>
      </c>
      <c r="W387" s="522">
        <f>SUM(W377:W386)</f>
      </c>
      <c r="X387" s="529">
        <f t="shared" ref="X387:X388" si="37">W387/T387</f>
      </c>
      <c r="Y387" s="526">
        <f t="shared" ref="Y387:Y388" si="151">T387/R387</f>
      </c>
      <c r="Z387" s="528">
        <f t="shared" ref="Z387:Z388" si="265">W387/F387</f>
      </c>
      <c r="AA387" s="528">
        <f>W387/(F387+COUNT(W377:W386)*500)</f>
      </c>
      <c r="AB387" s="522">
        <f>SUM(AB377:AB386)</f>
      </c>
      <c r="AC387" s="522">
        <f>SUM(AC377:AC386)</f>
      </c>
      <c r="AD387" s="526">
        <f t="shared" ref="AD387:AD388" si="379">AB387/T387</f>
      </c>
      <c r="AE387" s="530">
        <f>(W387-AC387)/(F387+COUNT(W377:W386)*500)</f>
      </c>
      <c r="AF387" s="518"/>
    </row>
    <row customHeight="true" ht="22.46095260398934" r="388">
      <c r="A388" s="510"/>
      <c r="B388" s="460" t="s">
        <v>506</v>
      </c>
      <c r="C388" s="486" t="s">
        <v>519</v>
      </c>
      <c r="D388" s="462" t="s">
        <v>477</v>
      </c>
      <c r="E388" s="511">
        <v>506.74</v>
      </c>
      <c r="F388" s="512">
        <f>E388+E389</f>
      </c>
      <c r="G388" s="511">
        <v>2227</v>
      </c>
      <c r="H388" s="511">
        <v>52</v>
      </c>
      <c r="I388" s="513">
        <f t="shared" si="467"/>
      </c>
      <c r="J388" s="514">
        <f t="shared" si="525"/>
      </c>
      <c r="K388" s="511">
        <v>2</v>
      </c>
      <c r="L388" s="514">
        <f t="shared" si="583"/>
      </c>
      <c r="M388" s="511">
        <v>1</v>
      </c>
      <c r="N388" s="515">
        <f t="shared" si="615"/>
      </c>
      <c r="O388" s="511">
        <v>1</v>
      </c>
      <c r="P388" s="515">
        <f t="shared" si="644"/>
      </c>
      <c r="Q388" s="516">
        <f>(M388+M389)/(O388+O389)</f>
      </c>
      <c r="R388" s="511">
        <v>7</v>
      </c>
      <c r="S388" s="516">
        <f>(O388+O389)/(K388+K389)</f>
      </c>
      <c r="T388" s="511">
        <v>4</v>
      </c>
      <c r="U388" s="517">
        <f t="shared" si="699"/>
      </c>
      <c r="V388" s="518">
        <f t="shared" si="813"/>
      </c>
      <c r="W388" s="511">
        <v>2074.800000000003</v>
      </c>
      <c r="X388" s="518">
        <f t="shared" si="37"/>
      </c>
      <c r="Y388" s="516">
        <f t="shared" si="151"/>
      </c>
      <c r="Z388" s="518">
        <f t="shared" si="265"/>
      </c>
      <c r="AA388" s="518">
        <f>W388/(F388+500)</f>
      </c>
      <c r="AB388" s="511">
        <v>2</v>
      </c>
      <c r="AC388" s="511">
        <v>981.5999999999999</v>
      </c>
      <c r="AD388" s="516">
        <f t="shared" si="379"/>
      </c>
      <c r="AE388" s="518">
        <f>(W388-AC388)/(F388+500)</f>
      </c>
      <c r="AF388" s="519" t="s">
        <v>478</v>
      </c>
    </row>
    <row customHeight="true" ht="22.46095260398934" r="389">
      <c r="A389" s="510"/>
      <c r="B389" s="460"/>
      <c r="C389" s="486"/>
      <c r="D389" s="462" t="s">
        <v>479</v>
      </c>
      <c r="E389" s="511">
        <v>1347.56</v>
      </c>
      <c r="F389" s="512"/>
      <c r="G389" s="511">
        <v>16073</v>
      </c>
      <c r="H389" s="511">
        <v>408</v>
      </c>
      <c r="I389" s="513">
        <f t="shared" si="467"/>
      </c>
      <c r="J389" s="514">
        <f t="shared" si="525"/>
      </c>
      <c r="K389" s="511">
        <v>26</v>
      </c>
      <c r="L389" s="514">
        <f t="shared" si="583"/>
      </c>
      <c r="M389" s="511">
        <v>3</v>
      </c>
      <c r="N389" s="515">
        <f t="shared" si="615"/>
      </c>
      <c r="O389" s="511">
        <v>5</v>
      </c>
      <c r="P389" s="515">
        <f t="shared" si="644"/>
      </c>
      <c r="Q389" s="516"/>
      <c r="R389" s="511"/>
      <c r="S389" s="516"/>
      <c r="T389" s="511"/>
      <c r="U389" s="517"/>
      <c r="V389" s="518"/>
      <c r="W389" s="511"/>
      <c r="X389" s="518"/>
      <c r="Y389" s="516"/>
      <c r="Z389" s="518"/>
      <c r="AA389" s="518"/>
      <c r="AB389" s="511"/>
      <c r="AC389" s="511"/>
      <c r="AD389" s="516"/>
      <c r="AE389" s="518"/>
      <c r="AF389" s="519" t="s">
        <v>512</v>
      </c>
    </row>
    <row customHeight="true" ht="22.46095260398934" r="390">
      <c r="A390" s="510"/>
      <c r="B390" s="460" t="s">
        <v>507</v>
      </c>
      <c r="C390" s="486" t="s">
        <v>519</v>
      </c>
      <c r="D390" s="462" t="s">
        <v>477</v>
      </c>
      <c r="E390" s="511">
        <v>1193.01</v>
      </c>
      <c r="F390" s="512">
        <f>E390+E391</f>
      </c>
      <c r="G390" s="511">
        <v>5990</v>
      </c>
      <c r="H390" s="511">
        <v>102</v>
      </c>
      <c r="I390" s="513">
        <f t="shared" si="467"/>
      </c>
      <c r="J390" s="514">
        <f t="shared" si="525"/>
      </c>
      <c r="K390" s="511">
        <v>12</v>
      </c>
      <c r="L390" s="514">
        <f t="shared" si="583"/>
      </c>
      <c r="M390" s="511">
        <v>2</v>
      </c>
      <c r="N390" s="515">
        <f t="shared" si="615"/>
      </c>
      <c r="O390" s="511">
        <v>2</v>
      </c>
      <c r="P390" s="515">
        <f t="shared" si="644"/>
      </c>
      <c r="Q390" s="516">
        <f>(M390+M391)/(O390+O391)</f>
      </c>
      <c r="R390" s="511">
        <v>16</v>
      </c>
      <c r="S390" s="516">
        <f>(O390+O391)/(K390+K391)</f>
      </c>
      <c r="T390" s="511">
        <v>9</v>
      </c>
      <c r="U390" s="517">
        <f>F390/T390</f>
      </c>
      <c r="V390" s="518">
        <f>(F390+4*500)/T390</f>
      </c>
      <c r="W390" s="511">
        <v>10509.599999999999</v>
      </c>
      <c r="X390" s="518">
        <f>W390/T390</f>
      </c>
      <c r="Y390" s="516">
        <f>T390/R390</f>
      </c>
      <c r="Z390" s="518">
        <f>W390/F390</f>
      </c>
      <c r="AA390" s="518">
        <f>W390/(F390+500)</f>
      </c>
      <c r="AB390" s="511">
        <v>1</v>
      </c>
      <c r="AC390" s="511">
        <v>372</v>
      </c>
      <c r="AD390" s="516">
        <f>AB390/T390</f>
      </c>
      <c r="AE390" s="518">
        <f>(W390-AC390)/(F390+500)</f>
      </c>
      <c r="AF390" s="519" t="s">
        <v>478</v>
      </c>
    </row>
    <row customHeight="true" ht="22.46095260398934" r="391">
      <c r="A391" s="510"/>
      <c r="B391" s="460"/>
      <c r="C391" s="486"/>
      <c r="D391" s="462" t="s">
        <v>479</v>
      </c>
      <c r="E391" s="511">
        <v>1842.65</v>
      </c>
      <c r="F391" s="512"/>
      <c r="G391" s="511">
        <v>25116</v>
      </c>
      <c r="H391" s="511">
        <v>544</v>
      </c>
      <c r="I391" s="513">
        <f t="shared" si="467"/>
      </c>
      <c r="J391" s="514">
        <f t="shared" si="525"/>
      </c>
      <c r="K391" s="511">
        <v>42</v>
      </c>
      <c r="L391" s="514">
        <f t="shared" si="583"/>
      </c>
      <c r="M391" s="511">
        <v>4</v>
      </c>
      <c r="N391" s="515">
        <f t="shared" si="615"/>
      </c>
      <c r="O391" s="511">
        <v>11</v>
      </c>
      <c r="P391" s="515">
        <f t="shared" si="644"/>
      </c>
      <c r="Q391" s="516"/>
      <c r="R391" s="511"/>
      <c r="S391" s="516"/>
      <c r="T391" s="511"/>
      <c r="U391" s="517"/>
      <c r="V391" s="518"/>
      <c r="W391" s="511"/>
      <c r="X391" s="518"/>
      <c r="Y391" s="516"/>
      <c r="Z391" s="518"/>
      <c r="AA391" s="518"/>
      <c r="AB391" s="511"/>
      <c r="AC391" s="511"/>
      <c r="AD391" s="516"/>
      <c r="AE391" s="518"/>
      <c r="AF391" s="519" t="s">
        <v>512</v>
      </c>
    </row>
    <row customHeight="true" ht="22.46095260398934" r="392">
      <c r="A392" s="510"/>
      <c r="B392" s="460" t="s">
        <v>508</v>
      </c>
      <c r="C392" s="486" t="s">
        <v>519</v>
      </c>
      <c r="D392" s="462" t="s">
        <v>477</v>
      </c>
      <c r="E392" s="511">
        <v>1249.65</v>
      </c>
      <c r="F392" s="512">
        <f>E392+E393</f>
      </c>
      <c r="G392" s="511">
        <v>3078</v>
      </c>
      <c r="H392" s="511">
        <v>230</v>
      </c>
      <c r="I392" s="513">
        <f t="shared" si="467"/>
      </c>
      <c r="J392" s="514">
        <f t="shared" si="525"/>
      </c>
      <c r="K392" s="511">
        <v>12</v>
      </c>
      <c r="L392" s="514">
        <f t="shared" si="583"/>
      </c>
      <c r="M392" s="511">
        <v>2</v>
      </c>
      <c r="N392" s="515">
        <f t="shared" si="615"/>
      </c>
      <c r="O392" s="511">
        <v>2</v>
      </c>
      <c r="P392" s="515">
        <f t="shared" si="644"/>
      </c>
      <c r="Q392" s="516">
        <f>(M392+M393)/(O392+O393)</f>
      </c>
      <c r="R392" s="511">
        <v>18</v>
      </c>
      <c r="S392" s="516">
        <f>(O392+O393)/(K392+K393)</f>
      </c>
      <c r="T392" s="511">
        <v>6</v>
      </c>
      <c r="U392" s="517">
        <f>F392/T392</f>
      </c>
      <c r="V392" s="518">
        <f>(F392+4*500)/T392</f>
      </c>
      <c r="W392" s="511">
        <v>5565.5999999999985</v>
      </c>
      <c r="X392" s="518">
        <f>W392/T392</f>
      </c>
      <c r="Y392" s="516">
        <f>T392/R392</f>
      </c>
      <c r="Z392" s="518">
        <f>W392/F392</f>
      </c>
      <c r="AA392" s="518">
        <f>W392/(F392+500)</f>
      </c>
      <c r="AB392" s="511">
        <v>1</v>
      </c>
      <c r="AC392" s="511">
        <v>1692.0000000000005</v>
      </c>
      <c r="AD392" s="516">
        <f>AB392/T392</f>
      </c>
      <c r="AE392" s="518">
        <f>(W392-AC392)/(F392+500)</f>
      </c>
      <c r="AF392" s="519" t="s">
        <v>478</v>
      </c>
    </row>
    <row customHeight="true" ht="22.46095260398934" r="393">
      <c r="A393" s="510"/>
      <c r="B393" s="460"/>
      <c r="C393" s="486"/>
      <c r="D393" s="462" t="s">
        <v>479</v>
      </c>
      <c r="E393" s="511">
        <v>2266.19</v>
      </c>
      <c r="F393" s="512"/>
      <c r="G393" s="511">
        <v>37721</v>
      </c>
      <c r="H393" s="511">
        <v>839</v>
      </c>
      <c r="I393" s="513">
        <f t="shared" si="467"/>
      </c>
      <c r="J393" s="514">
        <f t="shared" si="525"/>
      </c>
      <c r="K393" s="511">
        <v>69</v>
      </c>
      <c r="L393" s="514">
        <f t="shared" si="583"/>
      </c>
      <c r="M393" s="511">
        <v>4</v>
      </c>
      <c r="N393" s="515">
        <f t="shared" si="615"/>
      </c>
      <c r="O393" s="511">
        <v>7</v>
      </c>
      <c r="P393" s="515">
        <f t="shared" si="644"/>
      </c>
      <c r="Q393" s="516"/>
      <c r="R393" s="511"/>
      <c r="S393" s="516"/>
      <c r="T393" s="511"/>
      <c r="U393" s="517"/>
      <c r="V393" s="518"/>
      <c r="W393" s="511"/>
      <c r="X393" s="518"/>
      <c r="Y393" s="516"/>
      <c r="Z393" s="518"/>
      <c r="AA393" s="518"/>
      <c r="AB393" s="511"/>
      <c r="AC393" s="511"/>
      <c r="AD393" s="516"/>
      <c r="AE393" s="518"/>
      <c r="AF393" s="519" t="s">
        <v>512</v>
      </c>
    </row>
    <row customHeight="true" ht="22.46095260398934" r="394">
      <c r="A394" s="510"/>
      <c r="B394" s="460" t="s">
        <v>520</v>
      </c>
      <c r="C394" s="486" t="s">
        <v>519</v>
      </c>
      <c r="D394" s="462" t="s">
        <v>477</v>
      </c>
      <c r="E394" s="511">
        <v>599.81</v>
      </c>
      <c r="F394" s="512">
        <f>E394+E395</f>
      </c>
      <c r="G394" s="511">
        <v>5900</v>
      </c>
      <c r="H394" s="511">
        <v>255</v>
      </c>
      <c r="I394" s="513">
        <f t="shared" si="467"/>
      </c>
      <c r="J394" s="514">
        <f t="shared" si="525"/>
      </c>
      <c r="K394" s="511">
        <v>8</v>
      </c>
      <c r="L394" s="514">
        <f t="shared" si="583"/>
      </c>
      <c r="M394" s="511">
        <v>1</v>
      </c>
      <c r="N394" s="515">
        <f t="shared" si="615"/>
      </c>
      <c r="O394" s="511">
        <v>1</v>
      </c>
      <c r="P394" s="515">
        <f t="shared" si="644"/>
      </c>
      <c r="Q394" s="516">
        <f>(M394+M395)/(O394+O395)</f>
      </c>
      <c r="R394" s="511">
        <v>8</v>
      </c>
      <c r="S394" s="516">
        <f>(O394+O395)/(K394+K395)</f>
      </c>
      <c r="T394" s="511">
        <v>7</v>
      </c>
      <c r="U394" s="517">
        <f>F394/T394</f>
      </c>
      <c r="V394" s="518">
        <f>(F394+4*500)/T394</f>
      </c>
      <c r="W394" s="511">
        <v>8925.599999999999</v>
      </c>
      <c r="X394" s="518">
        <f>W394/T394</f>
      </c>
      <c r="Y394" s="516">
        <f>T394/R394</f>
      </c>
      <c r="Z394" s="518">
        <f>W394/F394</f>
      </c>
      <c r="AA394" s="518">
        <f>W394/(F394+500)</f>
      </c>
      <c r="AB394" s="511">
        <v>1</v>
      </c>
      <c r="AC394" s="511">
        <v>396</v>
      </c>
      <c r="AD394" s="516">
        <f>AB394/T394</f>
      </c>
      <c r="AE394" s="518">
        <f>(W394-AC394)/(F394+500)</f>
      </c>
      <c r="AF394" s="519" t="s">
        <v>478</v>
      </c>
    </row>
    <row customHeight="true" ht="22.46095260398934" r="395">
      <c r="A395" s="510"/>
      <c r="B395" s="460"/>
      <c r="C395" s="486"/>
      <c r="D395" s="462" t="s">
        <v>479</v>
      </c>
      <c r="E395" s="511">
        <v>1106.01</v>
      </c>
      <c r="F395" s="512"/>
      <c r="G395" s="511">
        <v>23742</v>
      </c>
      <c r="H395" s="521">
        <v>701</v>
      </c>
      <c r="I395" s="513">
        <f t="shared" si="467"/>
      </c>
      <c r="J395" s="514">
        <f t="shared" si="525"/>
      </c>
      <c r="K395" s="511">
        <v>43</v>
      </c>
      <c r="L395" s="514">
        <f t="shared" si="583"/>
      </c>
      <c r="M395" s="511">
        <v>2</v>
      </c>
      <c r="N395" s="515">
        <f t="shared" si="615"/>
      </c>
      <c r="O395" s="511">
        <v>4</v>
      </c>
      <c r="P395" s="515">
        <f t="shared" si="644"/>
      </c>
      <c r="Q395" s="516"/>
      <c r="R395" s="511"/>
      <c r="S395" s="516"/>
      <c r="T395" s="511"/>
      <c r="U395" s="517"/>
      <c r="V395" s="518"/>
      <c r="W395" s="511"/>
      <c r="X395" s="518"/>
      <c r="Y395" s="516"/>
      <c r="Z395" s="518"/>
      <c r="AA395" s="518"/>
      <c r="AB395" s="511"/>
      <c r="AC395" s="511"/>
      <c r="AD395" s="516"/>
      <c r="AE395" s="518"/>
      <c r="AF395" s="519" t="s">
        <v>512</v>
      </c>
    </row>
    <row customHeight="true" ht="22.46095260398934" r="396">
      <c r="A396" s="510"/>
      <c r="B396" s="488" t="s">
        <v>484</v>
      </c>
      <c r="C396" s="488"/>
      <c r="D396" s="488"/>
      <c r="E396" s="522">
        <f>SUM(E388:E395)</f>
      </c>
      <c r="F396" s="522">
        <f>SUM(F388:F395)</f>
      </c>
      <c r="G396" s="522">
        <f>SUM(G388:G395)</f>
      </c>
      <c r="H396" s="522">
        <f>SUM(H388:H395)</f>
      </c>
      <c r="I396" s="523">
        <f t="shared" si="467"/>
      </c>
      <c r="J396" s="524">
        <f t="shared" si="525"/>
      </c>
      <c r="K396" s="522">
        <f>SUM(K388:K395)</f>
      </c>
      <c r="L396" s="524">
        <f t="shared" si="583"/>
      </c>
      <c r="M396" s="522">
        <f>SUM(M388:M395)</f>
      </c>
      <c r="N396" s="525">
        <f t="shared" si="615"/>
      </c>
      <c r="O396" s="522">
        <f>SUM(O388:O395)</f>
      </c>
      <c r="P396" s="525">
        <f t="shared" si="644"/>
      </c>
      <c r="Q396" s="526">
        <f t="shared" ref="Q396:Q397" si="496">M396/O396</f>
      </c>
      <c r="R396" s="522">
        <f>SUM(R388:R395)</f>
      </c>
      <c r="S396" s="526">
        <f t="shared" ref="S396:S397" si="554">(O396+O396)/(K396+K396)</f>
      </c>
      <c r="T396" s="522">
        <f>SUM(T388:T395)</f>
      </c>
      <c r="U396" s="527">
        <f t="shared" ref="U396:U397" si="700">F396/T396</f>
      </c>
      <c r="V396" s="528">
        <f t="shared" ref="V396:V397" si="814">(F396+4*500)/T396</f>
      </c>
      <c r="W396" s="522">
        <f>SUM(W388:W395)</f>
      </c>
      <c r="X396" s="529">
        <f t="shared" ref="X396:X397" si="38">W396/T396</f>
      </c>
      <c r="Y396" s="526">
        <f t="shared" ref="Y396:Y397" si="152">T396/R396</f>
      </c>
      <c r="Z396" s="528">
        <f t="shared" ref="Z396:Z397" si="266">W396/F396</f>
      </c>
      <c r="AA396" s="528">
        <f>W396/(F396+COUNT(W388:W395)*500)</f>
      </c>
      <c r="AB396" s="522">
        <f>SUM(AB388:AB395)</f>
      </c>
      <c r="AC396" s="522">
        <f>SUM(AC388:AC395)</f>
      </c>
      <c r="AD396" s="526">
        <f t="shared" ref="AD396:AD397" si="380">AB396/T396</f>
      </c>
      <c r="AE396" s="530">
        <f>(W396-AC396)/(F396+COUNT(W388:W395)*500)</f>
      </c>
      <c r="AF396" s="518"/>
    </row>
    <row customHeight="true" ht="22.46095260398934" r="397">
      <c r="A397" s="510"/>
      <c r="B397" s="489" t="s">
        <v>490</v>
      </c>
      <c r="C397" s="489"/>
      <c r="D397" s="489"/>
      <c r="E397" s="532">
        <f>E365+E376+E387+E396</f>
      </c>
      <c r="F397" s="532">
        <f>F365+F376+F387+F396</f>
      </c>
      <c r="G397" s="533">
        <f>G365+G376+G387+G396</f>
      </c>
      <c r="H397" s="533">
        <f>H365+H376+H387+H396</f>
      </c>
      <c r="I397" s="534">
        <f t="shared" si="467"/>
      </c>
      <c r="J397" s="535">
        <f t="shared" si="525"/>
      </c>
      <c r="K397" s="533">
        <f>K365+K376+K387+K396</f>
      </c>
      <c r="L397" s="535">
        <f t="shared" si="583"/>
      </c>
      <c r="M397" s="533">
        <f>M365+M376+M387+M396</f>
      </c>
      <c r="N397" s="536">
        <f t="shared" si="615"/>
      </c>
      <c r="O397" s="533">
        <f>O365+O376+O387+O396</f>
      </c>
      <c r="P397" s="536">
        <f t="shared" si="644"/>
      </c>
      <c r="Q397" s="537">
        <f t="shared" si="496"/>
      </c>
      <c r="R397" s="533">
        <f>R365+R376+R387+R396</f>
      </c>
      <c r="S397" s="537">
        <f t="shared" si="554"/>
      </c>
      <c r="T397" s="533">
        <f>T365+T376+T387+T396</f>
      </c>
      <c r="U397" s="538">
        <f t="shared" si="700"/>
      </c>
      <c r="V397" s="532">
        <f t="shared" si="814"/>
      </c>
      <c r="W397" s="532">
        <f>W365+W376+W387+W396</f>
      </c>
      <c r="X397" s="532">
        <f t="shared" si="38"/>
      </c>
      <c r="Y397" s="537">
        <f t="shared" si="152"/>
      </c>
      <c r="Z397" s="532">
        <f t="shared" si="266"/>
      </c>
      <c r="AA397" s="532">
        <f>W397/(F397+COUNT(W357:W364,W366:W375,W377:W386,W388:W395)*500)</f>
      </c>
      <c r="AB397" s="533">
        <f>AB365+AB376+AB387+AB396</f>
      </c>
      <c r="AC397" s="532">
        <f>AC365+AC376+AC387+AC396</f>
      </c>
      <c r="AD397" s="537">
        <f t="shared" si="380"/>
      </c>
      <c r="AE397" s="532">
        <f>(W397-AC397)/(F397+COUNT(W357:W364,W366:W375,W377:W386,W388:W395)*500)</f>
      </c>
      <c r="AF397" s="518"/>
    </row>
    <row customHeight="true" ht="22.46095260398934" r="398">
      <c r="A398" s="539" t="s">
        <v>442</v>
      </c>
      <c r="B398" s="499" t="s">
        <v>443</v>
      </c>
      <c r="C398" s="499" t="s">
        <v>444</v>
      </c>
      <c r="D398" s="499" t="s">
        <v>445</v>
      </c>
      <c r="E398" s="500" t="s">
        <v>446</v>
      </c>
      <c r="F398" s="501" t="s">
        <v>447</v>
      </c>
      <c r="G398" s="501" t="s">
        <v>448</v>
      </c>
      <c r="H398" s="501" t="s">
        <v>449</v>
      </c>
      <c r="I398" s="502" t="s">
        <v>450</v>
      </c>
      <c r="J398" s="503" t="s">
        <v>451</v>
      </c>
      <c r="K398" s="501" t="s">
        <v>452</v>
      </c>
      <c r="L398" s="503" t="s">
        <v>453</v>
      </c>
      <c r="M398" s="504" t="s">
        <v>454</v>
      </c>
      <c r="N398" s="505" t="s">
        <v>455</v>
      </c>
      <c r="O398" s="501" t="s">
        <v>456</v>
      </c>
      <c r="P398" s="505" t="s">
        <v>457</v>
      </c>
      <c r="Q398" s="502" t="s">
        <v>458</v>
      </c>
      <c r="R398" s="506" t="s">
        <v>459</v>
      </c>
      <c r="S398" s="507" t="s">
        <v>460</v>
      </c>
      <c r="T398" s="506" t="s">
        <v>461</v>
      </c>
      <c r="U398" s="508" t="s">
        <v>462</v>
      </c>
      <c r="V398" s="509" t="s">
        <v>463</v>
      </c>
      <c r="W398" s="509" t="s">
        <v>464</v>
      </c>
      <c r="X398" s="509" t="s">
        <v>465</v>
      </c>
      <c r="Y398" s="507" t="s">
        <v>466</v>
      </c>
      <c r="Z398" s="509" t="s">
        <v>467</v>
      </c>
      <c r="AA398" s="509" t="s">
        <v>468</v>
      </c>
      <c r="AB398" s="509" t="s">
        <v>469</v>
      </c>
      <c r="AC398" s="506" t="s">
        <v>470</v>
      </c>
      <c r="AD398" s="507" t="s">
        <v>471</v>
      </c>
      <c r="AE398" s="509" t="s">
        <v>472</v>
      </c>
      <c r="AF398" s="509" t="s">
        <v>473</v>
      </c>
    </row>
    <row customHeight="true" ht="22.46095260398934" r="399">
      <c r="A399" s="510" t="s">
        <v>522</v>
      </c>
      <c r="B399" s="460" t="s">
        <v>475</v>
      </c>
      <c r="C399" s="486" t="s">
        <v>476</v>
      </c>
      <c r="D399" s="462" t="s">
        <v>477</v>
      </c>
      <c r="E399" s="511">
        <v>445</v>
      </c>
      <c r="F399" s="512">
        <f>E399+E400</f>
      </c>
      <c r="G399" s="511">
        <v>4138</v>
      </c>
      <c r="H399" s="511">
        <v>95</v>
      </c>
      <c r="I399" s="513">
        <f t="shared" ref="I399:I439" si="468">H399/G399</f>
      </c>
      <c r="J399" s="514">
        <f t="shared" ref="J399:J439" si="526">(E399/G399)*1000</f>
      </c>
      <c r="K399" s="511">
        <v>3</v>
      </c>
      <c r="L399" s="514">
        <v>0</v>
      </c>
      <c r="M399" s="511">
        <v>0</v>
      </c>
      <c r="N399" s="515">
        <f t="shared" ref="N399:N439" si="616">E399/M399</f>
      </c>
      <c r="O399" s="511">
        <v>1</v>
      </c>
      <c r="P399" s="515">
        <f t="shared" ref="P399:P439" si="645">E399/O399</f>
      </c>
      <c r="Q399" s="516">
        <f>(M399+M400)/(O399+O400)</f>
      </c>
      <c r="R399" s="511">
        <v>8</v>
      </c>
      <c r="S399" s="516">
        <f>(O399+O400)/(K399+K400)</f>
      </c>
      <c r="T399" s="511">
        <v>1</v>
      </c>
      <c r="U399" s="517">
        <f>F399/T399</f>
      </c>
      <c r="V399" s="518">
        <f>(F399+4*500)/T399</f>
      </c>
      <c r="W399" s="511">
        <v>444</v>
      </c>
      <c r="X399" s="518">
        <f>W399/T399</f>
      </c>
      <c r="Y399" s="516">
        <f>T399/R399</f>
      </c>
      <c r="Z399" s="518">
        <f>W399/F399</f>
      </c>
      <c r="AA399" s="518">
        <f>W399/(F399+500)</f>
      </c>
      <c r="AB399" s="511">
        <v>0</v>
      </c>
      <c r="AC399" s="511">
        <v>0</v>
      </c>
      <c r="AD399" s="516">
        <f>AB399/T399</f>
      </c>
      <c r="AE399" s="518">
        <f>(W399-AC399)/(F399+500)</f>
      </c>
      <c r="AF399" s="519" t="s">
        <v>478</v>
      </c>
    </row>
    <row customHeight="true" ht="22.46095260398934" r="400">
      <c r="A400" s="510"/>
      <c r="B400" s="460"/>
      <c r="C400" s="486"/>
      <c r="D400" s="462" t="s">
        <v>479</v>
      </c>
      <c r="E400" s="511">
        <v>1838</v>
      </c>
      <c r="F400" s="512"/>
      <c r="G400" s="511">
        <v>23842</v>
      </c>
      <c r="H400" s="511">
        <v>869</v>
      </c>
      <c r="I400" s="513">
        <f t="shared" si="468"/>
      </c>
      <c r="J400" s="514">
        <f t="shared" si="526"/>
      </c>
      <c r="K400" s="511">
        <v>43</v>
      </c>
      <c r="L400" s="514">
        <v>1</v>
      </c>
      <c r="M400" s="511">
        <v>1</v>
      </c>
      <c r="N400" s="515">
        <f t="shared" si="616"/>
      </c>
      <c r="O400" s="511">
        <v>9</v>
      </c>
      <c r="P400" s="515">
        <f t="shared" si="645"/>
      </c>
      <c r="Q400" s="516"/>
      <c r="R400" s="511"/>
      <c r="S400" s="516"/>
      <c r="T400" s="511"/>
      <c r="U400" s="517"/>
      <c r="V400" s="518"/>
      <c r="W400" s="511"/>
      <c r="X400" s="518"/>
      <c r="Y400" s="516"/>
      <c r="Z400" s="518"/>
      <c r="AA400" s="518"/>
      <c r="AB400" s="511"/>
      <c r="AC400" s="511"/>
      <c r="AD400" s="516"/>
      <c r="AE400" s="518"/>
      <c r="AF400" s="519" t="s">
        <v>518</v>
      </c>
    </row>
    <row customHeight="true" ht="22.46095260398934" r="401">
      <c r="A401" s="510"/>
      <c r="B401" s="460" t="s">
        <v>481</v>
      </c>
      <c r="C401" s="486" t="s">
        <v>476</v>
      </c>
      <c r="D401" s="462" t="s">
        <v>477</v>
      </c>
      <c r="E401" s="511">
        <v>718.05</v>
      </c>
      <c r="F401" s="512">
        <f>E401+E402</f>
      </c>
      <c r="G401" s="511">
        <v>4804</v>
      </c>
      <c r="H401" s="511">
        <v>85</v>
      </c>
      <c r="I401" s="513">
        <f t="shared" si="468"/>
      </c>
      <c r="J401" s="514">
        <f t="shared" si="526"/>
      </c>
      <c r="K401" s="511">
        <v>3</v>
      </c>
      <c r="L401" s="514">
        <f t="shared" ref="L401:L439" si="584">E401/K401</f>
      </c>
      <c r="M401" s="511">
        <v>1</v>
      </c>
      <c r="N401" s="515">
        <f t="shared" si="616"/>
      </c>
      <c r="O401" s="511">
        <v>2</v>
      </c>
      <c r="P401" s="515">
        <f t="shared" si="645"/>
      </c>
      <c r="Q401" s="516">
        <f>(M401+M402)/(O401+O402)</f>
      </c>
      <c r="R401" s="511">
        <v>15</v>
      </c>
      <c r="S401" s="516">
        <f>(O401+O402)/(K401+K402)</f>
      </c>
      <c r="T401" s="511">
        <v>6</v>
      </c>
      <c r="U401" s="517">
        <f>F401/T401</f>
      </c>
      <c r="V401" s="518">
        <f>(F401+4*500)/T401</f>
      </c>
      <c r="W401" s="511">
        <v>6355</v>
      </c>
      <c r="X401" s="518">
        <f>W401/T401</f>
      </c>
      <c r="Y401" s="516">
        <f>T401/R401</f>
      </c>
      <c r="Z401" s="518">
        <f>W401/F401</f>
      </c>
      <c r="AA401" s="518">
        <f>W401/(F401+500)</f>
      </c>
      <c r="AB401" s="511">
        <v>1</v>
      </c>
      <c r="AC401" s="511">
        <v>271</v>
      </c>
      <c r="AD401" s="516">
        <f>AB401/T401</f>
      </c>
      <c r="AE401" s="518">
        <f>(W401-AC401)/(F401+500)</f>
      </c>
      <c r="AF401" s="519" t="s">
        <v>478</v>
      </c>
    </row>
    <row customHeight="true" ht="22.46095260398934" r="402">
      <c r="A402" s="510"/>
      <c r="B402" s="460"/>
      <c r="C402" s="486"/>
      <c r="D402" s="462" t="s">
        <v>479</v>
      </c>
      <c r="E402" s="511">
        <v>2135.89</v>
      </c>
      <c r="F402" s="512"/>
      <c r="G402" s="511">
        <v>25335</v>
      </c>
      <c r="H402" s="511">
        <v>843</v>
      </c>
      <c r="I402" s="513">
        <f t="shared" si="468"/>
      </c>
      <c r="J402" s="514">
        <f t="shared" si="526"/>
      </c>
      <c r="K402" s="511">
        <v>62</v>
      </c>
      <c r="L402" s="514">
        <f t="shared" si="584"/>
      </c>
      <c r="M402" s="511">
        <v>4</v>
      </c>
      <c r="N402" s="515">
        <f t="shared" si="616"/>
      </c>
      <c r="O402" s="511">
        <v>10</v>
      </c>
      <c r="P402" s="515">
        <f t="shared" si="645"/>
      </c>
      <c r="Q402" s="516"/>
      <c r="R402" s="511"/>
      <c r="S402" s="516"/>
      <c r="T402" s="511"/>
      <c r="U402" s="517"/>
      <c r="V402" s="518"/>
      <c r="W402" s="511"/>
      <c r="X402" s="518"/>
      <c r="Y402" s="516"/>
      <c r="Z402" s="518"/>
      <c r="AA402" s="518"/>
      <c r="AB402" s="511"/>
      <c r="AC402" s="511"/>
      <c r="AD402" s="516"/>
      <c r="AE402" s="518"/>
      <c r="AF402" s="519" t="s">
        <v>518</v>
      </c>
    </row>
    <row customHeight="true" ht="22.46095260398934" r="403">
      <c r="A403" s="510"/>
      <c r="B403" s="460" t="s">
        <v>482</v>
      </c>
      <c r="C403" s="486" t="s">
        <v>476</v>
      </c>
      <c r="D403" s="462" t="s">
        <v>477</v>
      </c>
      <c r="E403" s="511">
        <v>785</v>
      </c>
      <c r="F403" s="512">
        <f>E403+E404</f>
      </c>
      <c r="G403" s="511">
        <v>5414</v>
      </c>
      <c r="H403" s="511">
        <v>111</v>
      </c>
      <c r="I403" s="513">
        <f t="shared" si="468"/>
      </c>
      <c r="J403" s="514">
        <f t="shared" si="526"/>
      </c>
      <c r="K403" s="511">
        <v>2</v>
      </c>
      <c r="L403" s="514">
        <f t="shared" si="584"/>
      </c>
      <c r="M403" s="511">
        <v>0</v>
      </c>
      <c r="N403" s="515">
        <f t="shared" si="616"/>
      </c>
      <c r="O403" s="511">
        <v>1</v>
      </c>
      <c r="P403" s="515">
        <f t="shared" si="645"/>
      </c>
      <c r="Q403" s="516">
        <f>(M403+M404)/(O403+O404)</f>
      </c>
      <c r="R403" s="511">
        <v>8</v>
      </c>
      <c r="S403" s="516">
        <f>(O403+O404)/(K403+K404)</f>
      </c>
      <c r="T403" s="511">
        <v>6</v>
      </c>
      <c r="U403" s="517">
        <f>F403/T403</f>
      </c>
      <c r="V403" s="518">
        <f>(F403+4*500)/T403</f>
      </c>
      <c r="W403" s="511">
        <v>7723.2</v>
      </c>
      <c r="X403" s="518">
        <f>W403/T403</f>
      </c>
      <c r="Y403" s="516">
        <f>T403/R403</f>
      </c>
      <c r="Z403" s="518">
        <f>W403/F403</f>
      </c>
      <c r="AA403" s="518">
        <f>W403/(F403+500)</f>
      </c>
      <c r="AB403" s="511">
        <v>2</v>
      </c>
      <c r="AC403" s="511">
        <v>981.6</v>
      </c>
      <c r="AD403" s="516">
        <f>AB403/T403</f>
      </c>
      <c r="AE403" s="518">
        <f>(W403-AC403)/(F403+500)</f>
      </c>
      <c r="AF403" s="519" t="s">
        <v>478</v>
      </c>
    </row>
    <row customHeight="true" ht="22.46095260398934" r="404">
      <c r="A404" s="510"/>
      <c r="B404" s="460"/>
      <c r="C404" s="486"/>
      <c r="D404" s="462" t="s">
        <v>479</v>
      </c>
      <c r="E404" s="511">
        <v>1833.82</v>
      </c>
      <c r="F404" s="512"/>
      <c r="G404" s="511">
        <v>23375</v>
      </c>
      <c r="H404" s="511">
        <v>524</v>
      </c>
      <c r="I404" s="513">
        <f t="shared" si="468"/>
      </c>
      <c r="J404" s="514">
        <f t="shared" si="526"/>
      </c>
      <c r="K404" s="511">
        <v>36</v>
      </c>
      <c r="L404" s="514">
        <f t="shared" si="584"/>
      </c>
      <c r="M404" s="511">
        <v>5</v>
      </c>
      <c r="N404" s="515">
        <f t="shared" si="616"/>
      </c>
      <c r="O404" s="511">
        <v>7</v>
      </c>
      <c r="P404" s="515">
        <f t="shared" si="645"/>
      </c>
      <c r="Q404" s="516"/>
      <c r="R404" s="511"/>
      <c r="S404" s="516"/>
      <c r="T404" s="511"/>
      <c r="U404" s="517"/>
      <c r="V404" s="518"/>
      <c r="W404" s="511"/>
      <c r="X404" s="518"/>
      <c r="Y404" s="516"/>
      <c r="Z404" s="518"/>
      <c r="AA404" s="518"/>
      <c r="AB404" s="511"/>
      <c r="AC404" s="511"/>
      <c r="AD404" s="516"/>
      <c r="AE404" s="518"/>
      <c r="AF404" s="519" t="s">
        <v>518</v>
      </c>
    </row>
    <row customHeight="true" ht="22.46095260398934" r="405">
      <c r="A405" s="510"/>
      <c r="B405" s="460" t="s">
        <v>483</v>
      </c>
      <c r="C405" s="486" t="s">
        <v>476</v>
      </c>
      <c r="D405" s="462" t="s">
        <v>477</v>
      </c>
      <c r="E405" s="511">
        <v>682.55</v>
      </c>
      <c r="F405" s="512">
        <f>E405+E406</f>
      </c>
      <c r="G405" s="511">
        <v>5011</v>
      </c>
      <c r="H405" s="511">
        <v>139</v>
      </c>
      <c r="I405" s="513">
        <f t="shared" si="468"/>
      </c>
      <c r="J405" s="514">
        <f t="shared" si="526"/>
      </c>
      <c r="K405" s="511">
        <v>8</v>
      </c>
      <c r="L405" s="514">
        <f t="shared" si="584"/>
      </c>
      <c r="M405" s="511">
        <v>2</v>
      </c>
      <c r="N405" s="515">
        <f t="shared" si="616"/>
      </c>
      <c r="O405" s="511">
        <v>3</v>
      </c>
      <c r="P405" s="515">
        <f t="shared" si="645"/>
      </c>
      <c r="Q405" s="516">
        <f>(M405+M406)/(O405+O406)</f>
      </c>
      <c r="R405" s="511">
        <v>11</v>
      </c>
      <c r="S405" s="516">
        <f>(O405+O406)/(K405+K406)</f>
      </c>
      <c r="T405" s="511">
        <v>9</v>
      </c>
      <c r="U405" s="517">
        <f>F405/T405</f>
      </c>
      <c r="V405" s="518">
        <f>(F405+4*500)/T405</f>
      </c>
      <c r="W405" s="511">
        <v>12772</v>
      </c>
      <c r="X405" s="518">
        <f>W405/T405</f>
      </c>
      <c r="Y405" s="516">
        <f>T405/R405</f>
      </c>
      <c r="Z405" s="518">
        <f>W405/F405</f>
      </c>
      <c r="AA405" s="518">
        <f>W405/(F405+500)</f>
      </c>
      <c r="AB405" s="511">
        <v>4</v>
      </c>
      <c r="AC405" s="511">
        <v>4420</v>
      </c>
      <c r="AD405" s="516">
        <f>AB405/T405</f>
      </c>
      <c r="AE405" s="518">
        <f>(W405-AC405)/(F405+500)</f>
      </c>
      <c r="AF405" s="519" t="s">
        <v>478</v>
      </c>
    </row>
    <row customHeight="true" ht="22.46095260398934" r="406">
      <c r="A406" s="510"/>
      <c r="B406" s="460"/>
      <c r="C406" s="486"/>
      <c r="D406" s="462" t="s">
        <v>479</v>
      </c>
      <c r="E406" s="511">
        <v>1997.13</v>
      </c>
      <c r="F406" s="512"/>
      <c r="G406" s="511">
        <v>27681</v>
      </c>
      <c r="H406" s="511">
        <v>577</v>
      </c>
      <c r="I406" s="513">
        <f t="shared" si="468"/>
      </c>
      <c r="J406" s="514">
        <f t="shared" si="526"/>
      </c>
      <c r="K406" s="511">
        <v>43</v>
      </c>
      <c r="L406" s="514">
        <f t="shared" si="584"/>
      </c>
      <c r="M406" s="511">
        <v>3</v>
      </c>
      <c r="N406" s="515">
        <f t="shared" si="616"/>
      </c>
      <c r="O406" s="511">
        <v>5</v>
      </c>
      <c r="P406" s="515">
        <f t="shared" si="645"/>
      </c>
      <c r="Q406" s="516"/>
      <c r="R406" s="511"/>
      <c r="S406" s="516"/>
      <c r="T406" s="511"/>
      <c r="U406" s="517"/>
      <c r="V406" s="518"/>
      <c r="W406" s="511"/>
      <c r="X406" s="518"/>
      <c r="Y406" s="516"/>
      <c r="Z406" s="518"/>
      <c r="AA406" s="518"/>
      <c r="AB406" s="511"/>
      <c r="AC406" s="511"/>
      <c r="AD406" s="516"/>
      <c r="AE406" s="518"/>
      <c r="AF406" s="519" t="s">
        <v>518</v>
      </c>
    </row>
    <row customHeight="true" ht="22.46095260398934" r="407">
      <c r="A407" s="510"/>
      <c r="B407" s="488" t="s">
        <v>484</v>
      </c>
      <c r="C407" s="488"/>
      <c r="D407" s="488"/>
      <c r="E407" s="522">
        <f>SUM(E399:E406)</f>
      </c>
      <c r="F407" s="522">
        <f>SUM(F399:F406)</f>
      </c>
      <c r="G407" s="522">
        <f>SUM(G399:G406)</f>
      </c>
      <c r="H407" s="522">
        <f>SUM(H399:H406)</f>
      </c>
      <c r="I407" s="523">
        <f t="shared" si="468"/>
      </c>
      <c r="J407" s="524">
        <f t="shared" si="526"/>
      </c>
      <c r="K407" s="522">
        <f>SUM(K399:K406)</f>
      </c>
      <c r="L407" s="524">
        <f t="shared" si="584"/>
      </c>
      <c r="M407" s="522">
        <f>SUM(M399:M406)</f>
      </c>
      <c r="N407" s="525">
        <f t="shared" si="616"/>
      </c>
      <c r="O407" s="522">
        <f>SUM(O399:O406)</f>
      </c>
      <c r="P407" s="525">
        <f t="shared" si="645"/>
      </c>
      <c r="Q407" s="526">
        <f>M407/O407</f>
      </c>
      <c r="R407" s="522">
        <f>SUM(R399:R406)</f>
      </c>
      <c r="S407" s="526">
        <f>(O407+O407)/(K407+K407)</f>
      </c>
      <c r="T407" s="522">
        <f>SUM(T399:T406)</f>
      </c>
      <c r="U407" s="527">
        <f t="shared" ref="U407:U408" si="701">F407/T407</f>
      </c>
      <c r="V407" s="528">
        <f t="shared" ref="V407:V408" si="815">(F407+4*500)/T407</f>
      </c>
      <c r="W407" s="522">
        <f>SUM(W399:W406)</f>
      </c>
      <c r="X407" s="529">
        <f t="shared" ref="X407:X408" si="39">W407/T407</f>
      </c>
      <c r="Y407" s="526">
        <f t="shared" ref="Y407:Y408" si="153">T407/R407</f>
      </c>
      <c r="Z407" s="528">
        <f t="shared" ref="Z407:Z408" si="267">W407/F407</f>
      </c>
      <c r="AA407" s="528">
        <f>W407/(F407+COUNT(W399:W406)*500)</f>
      </c>
      <c r="AB407" s="522">
        <f>SUM(AB399:AB406)</f>
      </c>
      <c r="AC407" s="522">
        <f>SUM(AC399:AC406)</f>
      </c>
      <c r="AD407" s="526">
        <f t="shared" ref="AD407:AD408" si="381">AB407/T407</f>
      </c>
      <c r="AE407" s="530">
        <f>(W407-AC407)/(F407+COUNT(W399:W406)*500)</f>
      </c>
      <c r="AF407" s="518"/>
    </row>
    <row customHeight="true" ht="22.46095260398934" r="408">
      <c r="A408" s="510"/>
      <c r="B408" s="460" t="s">
        <v>485</v>
      </c>
      <c r="C408" s="486" t="s">
        <v>505</v>
      </c>
      <c r="D408" s="462" t="s">
        <v>477</v>
      </c>
      <c r="E408" s="511">
        <v>1057.59</v>
      </c>
      <c r="F408" s="520">
        <f>E408+E409</f>
      </c>
      <c r="G408" s="511">
        <v>8954</v>
      </c>
      <c r="H408" s="511">
        <v>187</v>
      </c>
      <c r="I408" s="513">
        <f t="shared" si="468"/>
      </c>
      <c r="J408" s="514">
        <f t="shared" si="526"/>
      </c>
      <c r="K408" s="511">
        <v>6</v>
      </c>
      <c r="L408" s="514">
        <f t="shared" si="584"/>
      </c>
      <c r="M408" s="511">
        <v>0</v>
      </c>
      <c r="N408" s="515">
        <f t="shared" si="616"/>
      </c>
      <c r="O408" s="511">
        <v>0</v>
      </c>
      <c r="P408" s="515">
        <f t="shared" si="645"/>
      </c>
      <c r="Q408" s="516">
        <f>(M408+M409)/(O408+O409)</f>
      </c>
      <c r="R408" s="511">
        <v>8</v>
      </c>
      <c r="S408" s="516">
        <f>(O408+O409)/(K408+K409)</f>
      </c>
      <c r="T408" s="511">
        <v>9</v>
      </c>
      <c r="U408" s="517">
        <f t="shared" si="701"/>
      </c>
      <c r="V408" s="518">
        <f t="shared" si="815"/>
      </c>
      <c r="W408" s="511">
        <v>7906.4</v>
      </c>
      <c r="X408" s="518">
        <f t="shared" si="39"/>
      </c>
      <c r="Y408" s="516">
        <f t="shared" si="153"/>
      </c>
      <c r="Z408" s="518">
        <f t="shared" si="267"/>
      </c>
      <c r="AA408" s="518">
        <f>W408/(F408+500)</f>
      </c>
      <c r="AB408" s="511">
        <v>2</v>
      </c>
      <c r="AC408" s="511">
        <v>3432</v>
      </c>
      <c r="AD408" s="516">
        <f t="shared" si="381"/>
      </c>
      <c r="AE408" s="518">
        <f>(W408-AC408)/(F408+500)</f>
      </c>
      <c r="AF408" s="519" t="s">
        <v>478</v>
      </c>
    </row>
    <row customHeight="true" ht="22.46095260398934" r="409">
      <c r="A409" s="510"/>
      <c r="B409" s="460"/>
      <c r="C409" s="486"/>
      <c r="D409" s="462" t="s">
        <v>479</v>
      </c>
      <c r="E409" s="511">
        <v>3088.99</v>
      </c>
      <c r="F409" s="520"/>
      <c r="G409" s="511">
        <v>42774</v>
      </c>
      <c r="H409" s="521">
        <v>1107</v>
      </c>
      <c r="I409" s="513">
        <f t="shared" si="468"/>
      </c>
      <c r="J409" s="514">
        <f t="shared" si="526"/>
      </c>
      <c r="K409" s="511">
        <v>51</v>
      </c>
      <c r="L409" s="514">
        <f t="shared" si="584"/>
      </c>
      <c r="M409" s="511">
        <v>7</v>
      </c>
      <c r="N409" s="515">
        <f t="shared" si="616"/>
      </c>
      <c r="O409" s="511">
        <v>9</v>
      </c>
      <c r="P409" s="515">
        <f t="shared" si="645"/>
      </c>
      <c r="Q409" s="516"/>
      <c r="R409" s="511"/>
      <c r="S409" s="516"/>
      <c r="T409" s="511"/>
      <c r="U409" s="517"/>
      <c r="V409" s="518"/>
      <c r="W409" s="511"/>
      <c r="X409" s="518"/>
      <c r="Y409" s="516"/>
      <c r="Z409" s="518"/>
      <c r="AA409" s="518"/>
      <c r="AB409" s="511"/>
      <c r="AC409" s="511"/>
      <c r="AD409" s="516"/>
      <c r="AE409" s="518"/>
      <c r="AF409" s="519" t="s">
        <v>518</v>
      </c>
    </row>
    <row customHeight="true" ht="22.46095260398934" r="410">
      <c r="A410" s="510"/>
      <c r="B410" s="460" t="s">
        <v>487</v>
      </c>
      <c r="C410" s="486" t="s">
        <v>505</v>
      </c>
      <c r="D410" s="462" t="s">
        <v>477</v>
      </c>
      <c r="E410" s="511">
        <v>882.92</v>
      </c>
      <c r="F410" s="512">
        <f>E410+E411</f>
      </c>
      <c r="G410" s="511">
        <v>9813</v>
      </c>
      <c r="H410" s="511">
        <v>164</v>
      </c>
      <c r="I410" s="513">
        <f t="shared" si="468"/>
      </c>
      <c r="J410" s="514">
        <f t="shared" si="526"/>
      </c>
      <c r="K410" s="511">
        <v>12</v>
      </c>
      <c r="L410" s="514">
        <f t="shared" si="584"/>
      </c>
      <c r="M410" s="511">
        <v>0</v>
      </c>
      <c r="N410" s="515">
        <f t="shared" si="616"/>
      </c>
      <c r="O410" s="511">
        <v>1</v>
      </c>
      <c r="P410" s="515">
        <f t="shared" si="645"/>
      </c>
      <c r="Q410" s="516">
        <f>(M410+M411)/(O410+O411)</f>
      </c>
      <c r="R410" s="511">
        <v>16</v>
      </c>
      <c r="S410" s="516">
        <f>(O410+O411)/(K410+K411)</f>
      </c>
      <c r="T410" s="511">
        <v>5</v>
      </c>
      <c r="U410" s="517">
        <f>F410/T410</f>
      </c>
      <c r="V410" s="518">
        <f>(F410+4*500)/T410</f>
      </c>
      <c r="W410" s="511">
        <v>4746</v>
      </c>
      <c r="X410" s="518">
        <f>W410/T410</f>
      </c>
      <c r="Y410" s="516">
        <f>T410/R410</f>
      </c>
      <c r="Z410" s="518">
        <f>W410/F410</f>
      </c>
      <c r="AA410" s="518">
        <f>W410/(F410+500)</f>
      </c>
      <c r="AB410" s="511">
        <v>3</v>
      </c>
      <c r="AC410" s="511">
        <v>2958</v>
      </c>
      <c r="AD410" s="516">
        <f>AB410/T410</f>
      </c>
      <c r="AE410" s="518">
        <f>(W410-AC410)/(F410+500)</f>
      </c>
      <c r="AF410" s="519" t="s">
        <v>478</v>
      </c>
    </row>
    <row customHeight="true" ht="22.46095260398934" r="411">
      <c r="A411" s="510"/>
      <c r="B411" s="460"/>
      <c r="C411" s="486"/>
      <c r="D411" s="462" t="s">
        <v>479</v>
      </c>
      <c r="E411" s="511">
        <v>3615.9</v>
      </c>
      <c r="F411" s="512"/>
      <c r="G411" s="511">
        <v>68418</v>
      </c>
      <c r="H411" s="511">
        <v>1518</v>
      </c>
      <c r="I411" s="513">
        <f t="shared" si="468"/>
      </c>
      <c r="J411" s="514">
        <f t="shared" si="526"/>
      </c>
      <c r="K411" s="511">
        <v>75</v>
      </c>
      <c r="L411" s="514">
        <f t="shared" si="584"/>
      </c>
      <c r="M411" s="511">
        <v>5</v>
      </c>
      <c r="N411" s="515">
        <f t="shared" si="616"/>
      </c>
      <c r="O411" s="511">
        <v>12</v>
      </c>
      <c r="P411" s="515">
        <f t="shared" si="645"/>
      </c>
      <c r="Q411" s="516"/>
      <c r="R411" s="511"/>
      <c r="S411" s="516"/>
      <c r="T411" s="511"/>
      <c r="U411" s="517"/>
      <c r="V411" s="518"/>
      <c r="W411" s="511"/>
      <c r="X411" s="518"/>
      <c r="Y411" s="516"/>
      <c r="Z411" s="518"/>
      <c r="AA411" s="518"/>
      <c r="AB411" s="511"/>
      <c r="AC411" s="511"/>
      <c r="AD411" s="516"/>
      <c r="AE411" s="518"/>
      <c r="AF411" s="519" t="s">
        <v>518</v>
      </c>
    </row>
    <row customHeight="true" ht="22.46095260398934" r="412">
      <c r="A412" s="510"/>
      <c r="B412" s="460" t="s">
        <v>488</v>
      </c>
      <c r="C412" s="486" t="s">
        <v>505</v>
      </c>
      <c r="D412" s="462" t="s">
        <v>477</v>
      </c>
      <c r="E412" s="511">
        <v>518.35</v>
      </c>
      <c r="F412" s="512">
        <f>E412+E413</f>
      </c>
      <c r="G412" s="511">
        <v>5452</v>
      </c>
      <c r="H412" s="511">
        <v>108</v>
      </c>
      <c r="I412" s="513">
        <f t="shared" si="468"/>
      </c>
      <c r="J412" s="514">
        <f t="shared" si="526"/>
      </c>
      <c r="K412" s="511">
        <v>5</v>
      </c>
      <c r="L412" s="514">
        <f t="shared" si="584"/>
      </c>
      <c r="M412" s="511">
        <v>0</v>
      </c>
      <c r="N412" s="515">
        <f t="shared" si="616"/>
      </c>
      <c r="O412" s="511">
        <v>0</v>
      </c>
      <c r="P412" s="515">
        <f t="shared" si="645"/>
      </c>
      <c r="Q412" s="516">
        <f>(M412+M413)/(O412+O413)</f>
      </c>
      <c r="R412" s="511">
        <v>13</v>
      </c>
      <c r="S412" s="516">
        <f>(O412+O413)/(K412+K413)</f>
      </c>
      <c r="T412" s="511">
        <v>3</v>
      </c>
      <c r="U412" s="517">
        <f>F412/T412</f>
      </c>
      <c r="V412" s="518">
        <f>(F412+4*500)/T412</f>
      </c>
      <c r="W412" s="511">
        <v>2544</v>
      </c>
      <c r="X412" s="518">
        <f>W412/T412</f>
      </c>
      <c r="Y412" s="516">
        <f>T412/R412</f>
      </c>
      <c r="Z412" s="518">
        <f>W412/F412</f>
      </c>
      <c r="AA412" s="518">
        <f>W412/(F412+500)</f>
      </c>
      <c r="AB412" s="511">
        <v>0</v>
      </c>
      <c r="AC412" s="511">
        <v>0</v>
      </c>
      <c r="AD412" s="516">
        <f>AB412/T412</f>
      </c>
      <c r="AE412" s="518">
        <f>(W412-AC412)/(F412+500)</f>
      </c>
      <c r="AF412" s="519" t="s">
        <v>478</v>
      </c>
    </row>
    <row customHeight="true" ht="22.46095260398934" r="413">
      <c r="A413" s="510"/>
      <c r="B413" s="460"/>
      <c r="C413" s="486"/>
      <c r="D413" s="462" t="s">
        <v>479</v>
      </c>
      <c r="E413" s="511">
        <v>2891.38</v>
      </c>
      <c r="F413" s="512"/>
      <c r="G413" s="511">
        <v>56435</v>
      </c>
      <c r="H413" s="511">
        <v>1302</v>
      </c>
      <c r="I413" s="513">
        <f t="shared" si="468"/>
      </c>
      <c r="J413" s="514">
        <f t="shared" si="526"/>
      </c>
      <c r="K413" s="511">
        <v>57</v>
      </c>
      <c r="L413" s="514">
        <f t="shared" si="584"/>
      </c>
      <c r="M413" s="511">
        <v>2</v>
      </c>
      <c r="N413" s="515">
        <f t="shared" si="616"/>
      </c>
      <c r="O413" s="511">
        <v>7</v>
      </c>
      <c r="P413" s="515">
        <f t="shared" si="645"/>
      </c>
      <c r="Q413" s="516"/>
      <c r="R413" s="511"/>
      <c r="S413" s="516"/>
      <c r="T413" s="511"/>
      <c r="U413" s="517"/>
      <c r="V413" s="518"/>
      <c r="W413" s="511"/>
      <c r="X413" s="518"/>
      <c r="Y413" s="516"/>
      <c r="Z413" s="518"/>
      <c r="AA413" s="518"/>
      <c r="AB413" s="511"/>
      <c r="AC413" s="511"/>
      <c r="AD413" s="516"/>
      <c r="AE413" s="518"/>
      <c r="AF413" s="519" t="s">
        <v>518</v>
      </c>
    </row>
    <row customHeight="true" ht="22.46095260398934" r="414">
      <c r="A414" s="510"/>
      <c r="B414" s="460" t="s">
        <v>489</v>
      </c>
      <c r="C414" s="486" t="s">
        <v>505</v>
      </c>
      <c r="D414" s="462" t="s">
        <v>477</v>
      </c>
      <c r="E414" s="511">
        <v>340.42</v>
      </c>
      <c r="F414" s="512">
        <f>E414+E415</f>
      </c>
      <c r="G414" s="511">
        <v>2006</v>
      </c>
      <c r="H414" s="511">
        <v>56</v>
      </c>
      <c r="I414" s="513">
        <f t="shared" si="468"/>
      </c>
      <c r="J414" s="514">
        <f t="shared" si="526"/>
      </c>
      <c r="K414" s="511">
        <v>2</v>
      </c>
      <c r="L414" s="514">
        <f t="shared" si="584"/>
      </c>
      <c r="M414" s="511">
        <v>0</v>
      </c>
      <c r="N414" s="515">
        <f t="shared" si="616"/>
      </c>
      <c r="O414" s="511">
        <v>0</v>
      </c>
      <c r="P414" s="515">
        <f t="shared" si="645"/>
      </c>
      <c r="Q414" s="516">
        <f>(M414+M415)/(O414+O415)</f>
      </c>
      <c r="R414" s="511">
        <v>2</v>
      </c>
      <c r="S414" s="516">
        <f>(O414+O415)/(K414+K415)</f>
      </c>
      <c r="T414" s="511">
        <v>0</v>
      </c>
      <c r="U414" s="517">
        <f>F414/T414</f>
      </c>
      <c r="V414" s="518">
        <f>(F414+4*500)/T414</f>
      </c>
      <c r="W414" s="511">
        <v>0</v>
      </c>
      <c r="X414" s="518">
        <f>W414/T414</f>
      </c>
      <c r="Y414" s="516">
        <f>T414/R414</f>
      </c>
      <c r="Z414" s="518">
        <f>W414/F414</f>
      </c>
      <c r="AA414" s="518">
        <f>W414/(F414+500)</f>
      </c>
      <c r="AB414" s="511">
        <v>0</v>
      </c>
      <c r="AC414" s="511">
        <v>0</v>
      </c>
      <c r="AD414" s="516">
        <f>AB414/T414</f>
      </c>
      <c r="AE414" s="518">
        <f>(W414-AC414)/(F414+500)</f>
      </c>
      <c r="AF414" s="519" t="s">
        <v>478</v>
      </c>
    </row>
    <row customHeight="true" ht="22.46095260398934" r="415">
      <c r="A415" s="510"/>
      <c r="B415" s="460"/>
      <c r="C415" s="486"/>
      <c r="D415" s="462" t="s">
        <v>479</v>
      </c>
      <c r="E415" s="511">
        <v>2555.93</v>
      </c>
      <c r="F415" s="512"/>
      <c r="G415" s="511">
        <v>46201</v>
      </c>
      <c r="H415" s="511">
        <v>1168</v>
      </c>
      <c r="I415" s="513">
        <f t="shared" si="468"/>
      </c>
      <c r="J415" s="514">
        <f t="shared" si="526"/>
      </c>
      <c r="K415" s="511">
        <v>42</v>
      </c>
      <c r="L415" s="514">
        <f t="shared" si="584"/>
      </c>
      <c r="M415" s="511">
        <v>0</v>
      </c>
      <c r="N415" s="515">
        <f t="shared" si="616"/>
      </c>
      <c r="O415" s="511">
        <v>1</v>
      </c>
      <c r="P415" s="515">
        <f t="shared" si="645"/>
      </c>
      <c r="Q415" s="516"/>
      <c r="R415" s="511"/>
      <c r="S415" s="516"/>
      <c r="T415" s="511"/>
      <c r="U415" s="517"/>
      <c r="V415" s="518"/>
      <c r="W415" s="511"/>
      <c r="X415" s="518"/>
      <c r="Y415" s="516"/>
      <c r="Z415" s="518"/>
      <c r="AA415" s="518"/>
      <c r="AB415" s="511"/>
      <c r="AC415" s="511"/>
      <c r="AD415" s="516"/>
      <c r="AE415" s="518"/>
      <c r="AF415" s="519" t="s">
        <v>518</v>
      </c>
    </row>
    <row customHeight="true" ht="22.46095260398934" r="416">
      <c r="A416" s="510"/>
      <c r="B416" s="460" t="s">
        <v>495</v>
      </c>
      <c r="C416" s="486" t="s">
        <v>505</v>
      </c>
      <c r="D416" s="462" t="s">
        <v>477</v>
      </c>
      <c r="E416" s="511">
        <v>226.15</v>
      </c>
      <c r="F416" s="512">
        <f>E416+E417</f>
      </c>
      <c r="G416" s="511">
        <v>1611</v>
      </c>
      <c r="H416" s="511">
        <v>60</v>
      </c>
      <c r="I416" s="513">
        <f t="shared" si="468"/>
      </c>
      <c r="J416" s="514">
        <f t="shared" si="526"/>
      </c>
      <c r="K416" s="511">
        <v>2</v>
      </c>
      <c r="L416" s="514">
        <f t="shared" si="584"/>
      </c>
      <c r="M416" s="511">
        <v>2</v>
      </c>
      <c r="N416" s="515">
        <f t="shared" si="616"/>
      </c>
      <c r="O416" s="511">
        <v>2</v>
      </c>
      <c r="P416" s="515">
        <f t="shared" si="645"/>
      </c>
      <c r="Q416" s="516">
        <f>(M416+M417)/(O416+O417)</f>
      </c>
      <c r="R416" s="511">
        <v>12</v>
      </c>
      <c r="S416" s="516">
        <f>(O416+O417)/(K416+K417)</f>
      </c>
      <c r="T416" s="511">
        <v>7</v>
      </c>
      <c r="U416" s="517">
        <f>F416/T416</f>
      </c>
      <c r="V416" s="518">
        <f>(F416+4*500)/T416</f>
      </c>
      <c r="W416" s="511">
        <v>6949.800000000003</v>
      </c>
      <c r="X416" s="518">
        <f>W416/T416</f>
      </c>
      <c r="Y416" s="516">
        <f>T416/R416</f>
      </c>
      <c r="Z416" s="518">
        <f>W416/F416</f>
      </c>
      <c r="AA416" s="518">
        <f>W416/(F416+500)</f>
      </c>
      <c r="AB416" s="511">
        <v>2</v>
      </c>
      <c r="AC416" s="511">
        <v>2516.3999999999996</v>
      </c>
      <c r="AD416" s="516">
        <f>AB416/T416</f>
      </c>
      <c r="AE416" s="518">
        <f>(W416-AC416)/(F416+500)</f>
      </c>
      <c r="AF416" s="519" t="s">
        <v>478</v>
      </c>
    </row>
    <row customHeight="true" ht="22.46095260398934" r="417">
      <c r="A417" s="510"/>
      <c r="B417" s="460"/>
      <c r="C417" s="486"/>
      <c r="D417" s="462" t="s">
        <v>479</v>
      </c>
      <c r="E417" s="511">
        <v>2506.59</v>
      </c>
      <c r="F417" s="512"/>
      <c r="G417" s="511">
        <v>45242</v>
      </c>
      <c r="H417" s="521">
        <v>841</v>
      </c>
      <c r="I417" s="513">
        <f t="shared" si="468"/>
      </c>
      <c r="J417" s="514">
        <f t="shared" si="526"/>
      </c>
      <c r="K417" s="511">
        <v>62</v>
      </c>
      <c r="L417" s="514">
        <f t="shared" si="584"/>
      </c>
      <c r="M417" s="511">
        <v>3</v>
      </c>
      <c r="N417" s="515">
        <f t="shared" si="616"/>
      </c>
      <c r="O417" s="511">
        <v>6</v>
      </c>
      <c r="P417" s="515">
        <f t="shared" si="645"/>
      </c>
      <c r="Q417" s="516"/>
      <c r="R417" s="511"/>
      <c r="S417" s="516"/>
      <c r="T417" s="511"/>
      <c r="U417" s="517"/>
      <c r="V417" s="518"/>
      <c r="W417" s="511"/>
      <c r="X417" s="518"/>
      <c r="Y417" s="516"/>
      <c r="Z417" s="518"/>
      <c r="AA417" s="518"/>
      <c r="AB417" s="511"/>
      <c r="AC417" s="511"/>
      <c r="AD417" s="516"/>
      <c r="AE417" s="518"/>
      <c r="AF417" s="519" t="s">
        <v>518</v>
      </c>
    </row>
    <row customHeight="true" ht="22.46095260398934" r="418">
      <c r="A418" s="510"/>
      <c r="B418" s="488" t="s">
        <v>484</v>
      </c>
      <c r="C418" s="488"/>
      <c r="D418" s="488"/>
      <c r="E418" s="522">
        <f>SUM(E408:E417)</f>
      </c>
      <c r="F418" s="522">
        <f>SUM(F408:F417)</f>
      </c>
      <c r="G418" s="522">
        <f>SUM(G408:G417)</f>
      </c>
      <c r="H418" s="522">
        <f>SUM(H408:H417)</f>
      </c>
      <c r="I418" s="523">
        <f t="shared" si="468"/>
      </c>
      <c r="J418" s="524">
        <f t="shared" si="526"/>
      </c>
      <c r="K418" s="522">
        <f>SUM(K408:K417)</f>
      </c>
      <c r="L418" s="524">
        <f t="shared" si="584"/>
      </c>
      <c r="M418" s="522">
        <f>SUM(M408:M417)</f>
      </c>
      <c r="N418" s="525">
        <f t="shared" si="616"/>
      </c>
      <c r="O418" s="522">
        <f>SUM(O408:O417)</f>
      </c>
      <c r="P418" s="525">
        <f t="shared" si="645"/>
      </c>
      <c r="Q418" s="526">
        <f>M418/O418</f>
      </c>
      <c r="R418" s="522">
        <f>SUM(R408:R417)</f>
      </c>
      <c r="S418" s="526">
        <f>(O418+O418)/(K418+K418)</f>
      </c>
      <c r="T418" s="522">
        <f>SUM(T408:T417)</f>
      </c>
      <c r="U418" s="527">
        <f t="shared" ref="U418:U419" si="702">F418/T418</f>
      </c>
      <c r="V418" s="528">
        <f t="shared" ref="V418:V419" si="816">(F418+4*500)/T418</f>
      </c>
      <c r="W418" s="522">
        <f>SUM(W408:W417)</f>
      </c>
      <c r="X418" s="529">
        <f t="shared" ref="X418:X419" si="40">W418/T418</f>
      </c>
      <c r="Y418" s="526">
        <f t="shared" ref="Y418:Y419" si="154">T418/R418</f>
      </c>
      <c r="Z418" s="528">
        <f t="shared" ref="Z418:Z419" si="268">W418/F418</f>
      </c>
      <c r="AA418" s="528">
        <f>W418/(F418+COUNT(W408:W417)*500)</f>
      </c>
      <c r="AB418" s="522">
        <f>SUM(AB408:AB417)</f>
      </c>
      <c r="AC418" s="522">
        <f>SUM(AC408:AC417)</f>
      </c>
      <c r="AD418" s="526">
        <f t="shared" ref="AD418:AD419" si="382">AB418/T418</f>
      </c>
      <c r="AE418" s="530">
        <f>(W418-AC418)/(F418+COUNT(W408:W417)*500)</f>
      </c>
      <c r="AF418" s="518"/>
    </row>
    <row customHeight="true" ht="22.46095260398934" r="419">
      <c r="A419" s="510"/>
      <c r="B419" s="460" t="s">
        <v>496</v>
      </c>
      <c r="C419" s="486" t="s">
        <v>486</v>
      </c>
      <c r="D419" s="462" t="s">
        <v>477</v>
      </c>
      <c r="E419" s="511">
        <v>1110.17</v>
      </c>
      <c r="F419" s="512">
        <f>E419+E420</f>
      </c>
      <c r="G419" s="511">
        <v>7918</v>
      </c>
      <c r="H419" s="511">
        <v>122</v>
      </c>
      <c r="I419" s="513">
        <f t="shared" si="468"/>
      </c>
      <c r="J419" s="514">
        <f t="shared" si="526"/>
      </c>
      <c r="K419" s="511">
        <v>5</v>
      </c>
      <c r="L419" s="514">
        <f t="shared" si="584"/>
      </c>
      <c r="M419" s="511">
        <v>1</v>
      </c>
      <c r="N419" s="515">
        <f t="shared" si="616"/>
      </c>
      <c r="O419" s="511">
        <v>2</v>
      </c>
      <c r="P419" s="515">
        <f t="shared" si="645"/>
      </c>
      <c r="Q419" s="516">
        <f>(M419+M420)/(O419+O420)</f>
      </c>
      <c r="R419" s="511">
        <v>6</v>
      </c>
      <c r="S419" s="516">
        <f>(O419+O420)/(K419+K420)</f>
      </c>
      <c r="T419" s="511">
        <v>1</v>
      </c>
      <c r="U419" s="517">
        <f t="shared" si="702"/>
      </c>
      <c r="V419" s="518">
        <f t="shared" si="816"/>
      </c>
      <c r="W419" s="511">
        <v>2087.9999999999927</v>
      </c>
      <c r="X419" s="518">
        <f t="shared" si="40"/>
      </c>
      <c r="Y419" s="516">
        <f t="shared" si="154"/>
      </c>
      <c r="Z419" s="518">
        <f t="shared" si="268"/>
      </c>
      <c r="AA419" s="518">
        <f>W419/(F419+500)</f>
      </c>
      <c r="AB419" s="511">
        <v>0</v>
      </c>
      <c r="AC419" s="511">
        <v>0</v>
      </c>
      <c r="AD419" s="516">
        <f t="shared" si="382"/>
      </c>
      <c r="AE419" s="518">
        <f>(W419-AC419)/(F419+500)</f>
      </c>
      <c r="AF419" s="519" t="s">
        <v>478</v>
      </c>
    </row>
    <row customHeight="true" ht="22.46095260398934" r="420">
      <c r="A420" s="510"/>
      <c r="B420" s="460"/>
      <c r="C420" s="486"/>
      <c r="D420" s="462" t="s">
        <v>479</v>
      </c>
      <c r="E420" s="511">
        <v>2361.06</v>
      </c>
      <c r="F420" s="512"/>
      <c r="G420" s="511">
        <v>45078</v>
      </c>
      <c r="H420" s="511">
        <v>892</v>
      </c>
      <c r="I420" s="513">
        <f t="shared" si="468"/>
      </c>
      <c r="J420" s="514">
        <f t="shared" si="526"/>
      </c>
      <c r="K420" s="511">
        <v>38</v>
      </c>
      <c r="L420" s="514">
        <f t="shared" si="584"/>
      </c>
      <c r="M420" s="511">
        <v>0</v>
      </c>
      <c r="N420" s="515">
        <f t="shared" si="616"/>
      </c>
      <c r="O420" s="511">
        <v>4</v>
      </c>
      <c r="P420" s="515">
        <f t="shared" si="645"/>
      </c>
      <c r="Q420" s="516"/>
      <c r="R420" s="511"/>
      <c r="S420" s="516"/>
      <c r="T420" s="511"/>
      <c r="U420" s="517"/>
      <c r="V420" s="518"/>
      <c r="W420" s="511"/>
      <c r="X420" s="518"/>
      <c r="Y420" s="516"/>
      <c r="Z420" s="518"/>
      <c r="AA420" s="518"/>
      <c r="AB420" s="511"/>
      <c r="AC420" s="511"/>
      <c r="AD420" s="516"/>
      <c r="AE420" s="518"/>
      <c r="AF420" s="519" t="s">
        <v>512</v>
      </c>
    </row>
    <row customHeight="true" ht="22.46095260398934" r="421">
      <c r="A421" s="510"/>
      <c r="B421" s="531" t="s">
        <v>501</v>
      </c>
      <c r="C421" s="486" t="s">
        <v>486</v>
      </c>
      <c r="D421" s="462" t="s">
        <v>477</v>
      </c>
      <c r="E421" s="511">
        <v>667.11</v>
      </c>
      <c r="F421" s="512">
        <f>E421+E422</f>
      </c>
      <c r="G421" s="511">
        <v>6265</v>
      </c>
      <c r="H421" s="511">
        <v>90</v>
      </c>
      <c r="I421" s="513">
        <f t="shared" si="468"/>
      </c>
      <c r="J421" s="514">
        <f t="shared" si="526"/>
      </c>
      <c r="K421" s="511">
        <v>3</v>
      </c>
      <c r="L421" s="514">
        <f t="shared" si="584"/>
      </c>
      <c r="M421" s="511">
        <v>0</v>
      </c>
      <c r="N421" s="515">
        <f t="shared" si="616"/>
      </c>
      <c r="O421" s="511">
        <v>1</v>
      </c>
      <c r="P421" s="515">
        <f t="shared" si="645"/>
      </c>
      <c r="Q421" s="516">
        <f>(M421+M422)/(O421+O422)</f>
      </c>
      <c r="R421" s="511">
        <v>4</v>
      </c>
      <c r="S421" s="516">
        <f>(O421+O422)/(K421+K422)</f>
      </c>
      <c r="T421" s="511">
        <v>1</v>
      </c>
      <c r="U421" s="517">
        <f>F421/T421</f>
      </c>
      <c r="V421" s="518">
        <f>(F421+4*500)/T421</f>
      </c>
      <c r="W421" s="511">
        <v>1143.5999999999985</v>
      </c>
      <c r="X421" s="518">
        <f>W421/T421</f>
      </c>
      <c r="Y421" s="516">
        <f>T421/R421</f>
      </c>
      <c r="Z421" s="518">
        <f>W421/F421</f>
      </c>
      <c r="AA421" s="518">
        <f>W421/(F421+500)</f>
      </c>
      <c r="AB421" s="511">
        <v>0</v>
      </c>
      <c r="AC421" s="511">
        <v>0</v>
      </c>
      <c r="AD421" s="516">
        <f>AB421/T421</f>
      </c>
      <c r="AE421" s="518">
        <f>(W421-AC421)/(F421+500)</f>
      </c>
      <c r="AF421" s="519" t="s">
        <v>478</v>
      </c>
    </row>
    <row customHeight="true" ht="22.46095260398934" r="422">
      <c r="A422" s="510"/>
      <c r="B422" s="531"/>
      <c r="C422" s="486"/>
      <c r="D422" s="462" t="s">
        <v>479</v>
      </c>
      <c r="E422" s="511">
        <v>1896.35</v>
      </c>
      <c r="F422" s="512"/>
      <c r="G422" s="511">
        <v>32881</v>
      </c>
      <c r="H422" s="511">
        <v>697</v>
      </c>
      <c r="I422" s="513">
        <f t="shared" si="468"/>
      </c>
      <c r="J422" s="514">
        <f t="shared" si="526"/>
      </c>
      <c r="K422" s="511">
        <v>35</v>
      </c>
      <c r="L422" s="514">
        <f t="shared" si="584"/>
      </c>
      <c r="M422" s="511">
        <v>1</v>
      </c>
      <c r="N422" s="515">
        <f t="shared" si="616"/>
      </c>
      <c r="O422" s="511">
        <v>3</v>
      </c>
      <c r="P422" s="515">
        <f t="shared" si="645"/>
      </c>
      <c r="Q422" s="516"/>
      <c r="R422" s="511"/>
      <c r="S422" s="516"/>
      <c r="T422" s="511"/>
      <c r="U422" s="517"/>
      <c r="V422" s="518"/>
      <c r="W422" s="511"/>
      <c r="X422" s="518"/>
      <c r="Y422" s="516"/>
      <c r="Z422" s="518"/>
      <c r="AA422" s="518"/>
      <c r="AB422" s="511"/>
      <c r="AC422" s="511"/>
      <c r="AD422" s="516"/>
      <c r="AE422" s="518"/>
      <c r="AF422" s="519" t="s">
        <v>512</v>
      </c>
    </row>
    <row customHeight="true" ht="22.46095260398934" r="423">
      <c r="A423" s="510"/>
      <c r="B423" s="531" t="s">
        <v>502</v>
      </c>
      <c r="C423" s="486" t="s">
        <v>486</v>
      </c>
      <c r="D423" s="462" t="s">
        <v>477</v>
      </c>
      <c r="E423" s="511">
        <v>463.83</v>
      </c>
      <c r="F423" s="512">
        <f>E423+E424</f>
      </c>
      <c r="G423" s="511">
        <v>5375</v>
      </c>
      <c r="H423" s="511">
        <v>61</v>
      </c>
      <c r="I423" s="513">
        <f t="shared" si="468"/>
      </c>
      <c r="J423" s="514">
        <f t="shared" si="526"/>
      </c>
      <c r="K423" s="511">
        <v>2</v>
      </c>
      <c r="L423" s="514">
        <f t="shared" si="584"/>
      </c>
      <c r="M423" s="511">
        <v>0</v>
      </c>
      <c r="N423" s="515">
        <f t="shared" si="616"/>
      </c>
      <c r="O423" s="511">
        <v>0</v>
      </c>
      <c r="P423" s="515">
        <f t="shared" si="645"/>
      </c>
      <c r="Q423" s="516">
        <f>(M423+M424)/(O423+O424)</f>
      </c>
      <c r="R423" s="511">
        <v>10</v>
      </c>
      <c r="S423" s="516">
        <f>(O423+O424)/(K423+K424)</f>
      </c>
      <c r="T423" s="511">
        <v>2</v>
      </c>
      <c r="U423" s="517">
        <f>F423/T423</f>
      </c>
      <c r="V423" s="518">
        <f>(F423+4*500)/T423</f>
      </c>
      <c r="W423" s="511">
        <v>3432</v>
      </c>
      <c r="X423" s="518">
        <f>W423/T423</f>
      </c>
      <c r="Y423" s="516">
        <f>T423/R423</f>
      </c>
      <c r="Z423" s="518">
        <f>W423/F423</f>
      </c>
      <c r="AA423" s="518">
        <f>W423/(F423+500)</f>
      </c>
      <c r="AB423" s="511">
        <v>1</v>
      </c>
      <c r="AC423" s="511">
        <v>2088</v>
      </c>
      <c r="AD423" s="516">
        <f>AB423/T423</f>
      </c>
      <c r="AE423" s="518">
        <f>(W423-AC423)/(F423+500)</f>
      </c>
      <c r="AF423" s="519" t="s">
        <v>478</v>
      </c>
    </row>
    <row customHeight="true" ht="22.46095260398934" r="424">
      <c r="A424" s="510"/>
      <c r="B424" s="531"/>
      <c r="C424" s="486"/>
      <c r="D424" s="462" t="s">
        <v>479</v>
      </c>
      <c r="E424" s="511">
        <v>2052.71</v>
      </c>
      <c r="F424" s="512"/>
      <c r="G424" s="511">
        <v>35187</v>
      </c>
      <c r="H424" s="511">
        <v>730</v>
      </c>
      <c r="I424" s="513">
        <f t="shared" si="468"/>
      </c>
      <c r="J424" s="514">
        <f t="shared" si="526"/>
      </c>
      <c r="K424" s="511">
        <v>34</v>
      </c>
      <c r="L424" s="514">
        <f t="shared" si="584"/>
      </c>
      <c r="M424" s="511">
        <v>1</v>
      </c>
      <c r="N424" s="515">
        <f t="shared" si="616"/>
      </c>
      <c r="O424" s="511">
        <v>5</v>
      </c>
      <c r="P424" s="515">
        <f t="shared" si="645"/>
      </c>
      <c r="Q424" s="516"/>
      <c r="R424" s="511"/>
      <c r="S424" s="516"/>
      <c r="T424" s="511"/>
      <c r="U424" s="517"/>
      <c r="V424" s="518"/>
      <c r="W424" s="511"/>
      <c r="X424" s="518"/>
      <c r="Y424" s="516"/>
      <c r="Z424" s="518"/>
      <c r="AA424" s="518"/>
      <c r="AB424" s="511"/>
      <c r="AC424" s="511"/>
      <c r="AD424" s="516"/>
      <c r="AE424" s="518"/>
      <c r="AF424" s="519" t="s">
        <v>512</v>
      </c>
    </row>
    <row customHeight="true" ht="22.46095260398934" r="425">
      <c r="A425" s="510"/>
      <c r="B425" s="531" t="s">
        <v>503</v>
      </c>
      <c r="C425" s="486" t="s">
        <v>486</v>
      </c>
      <c r="D425" s="462" t="s">
        <v>477</v>
      </c>
      <c r="E425" s="511">
        <v>539.32</v>
      </c>
      <c r="F425" s="512">
        <f>E425+E426</f>
      </c>
      <c r="G425" s="511">
        <v>5320</v>
      </c>
      <c r="H425" s="511">
        <v>86</v>
      </c>
      <c r="I425" s="513">
        <f t="shared" si="468"/>
      </c>
      <c r="J425" s="514">
        <f t="shared" si="526"/>
      </c>
      <c r="K425" s="511">
        <v>1</v>
      </c>
      <c r="L425" s="514">
        <f t="shared" si="584"/>
      </c>
      <c r="M425" s="511">
        <v>0</v>
      </c>
      <c r="N425" s="515">
        <f t="shared" si="616"/>
      </c>
      <c r="O425" s="511">
        <v>0</v>
      </c>
      <c r="P425" s="515">
        <f t="shared" si="645"/>
      </c>
      <c r="Q425" s="516">
        <f>(M425+M426)/(O425+O426)</f>
      </c>
      <c r="R425" s="511">
        <v>5</v>
      </c>
      <c r="S425" s="516">
        <f>(O425+O426)/(K425+K426)</f>
      </c>
      <c r="T425" s="511">
        <v>1</v>
      </c>
      <c r="U425" s="517">
        <f>F425/T425</f>
      </c>
      <c r="V425" s="518">
        <f>(F425+4*500)/T425</f>
      </c>
      <c r="W425" s="511">
        <v>1692</v>
      </c>
      <c r="X425" s="518">
        <f>W425/T425</f>
      </c>
      <c r="Y425" s="516">
        <f>T425/R425</f>
      </c>
      <c r="Z425" s="518">
        <f>W425/F425</f>
      </c>
      <c r="AA425" s="518">
        <f>W425/(F425+500)</f>
      </c>
      <c r="AB425" s="511">
        <v>0</v>
      </c>
      <c r="AC425" s="511">
        <v>0</v>
      </c>
      <c r="AD425" s="516">
        <f>AB425/T425</f>
      </c>
      <c r="AE425" s="518">
        <f>(W425-AC425)/(F425+500)</f>
      </c>
      <c r="AF425" s="519" t="s">
        <v>478</v>
      </c>
    </row>
    <row customHeight="true" ht="22.46095260398934" r="426">
      <c r="A426" s="510"/>
      <c r="B426" s="531"/>
      <c r="C426" s="486"/>
      <c r="D426" s="462" t="s">
        <v>479</v>
      </c>
      <c r="E426" s="511">
        <v>1901.86</v>
      </c>
      <c r="F426" s="512"/>
      <c r="G426" s="511">
        <v>30925</v>
      </c>
      <c r="H426" s="521">
        <v>650</v>
      </c>
      <c r="I426" s="513">
        <f t="shared" si="468"/>
      </c>
      <c r="J426" s="514">
        <f t="shared" si="526"/>
      </c>
      <c r="K426" s="511">
        <v>36</v>
      </c>
      <c r="L426" s="514">
        <f t="shared" si="584"/>
      </c>
      <c r="M426" s="511">
        <v>1</v>
      </c>
      <c r="N426" s="515">
        <f t="shared" si="616"/>
      </c>
      <c r="O426" s="511">
        <v>4</v>
      </c>
      <c r="P426" s="515">
        <f t="shared" si="645"/>
      </c>
      <c r="Q426" s="516"/>
      <c r="R426" s="511"/>
      <c r="S426" s="516"/>
      <c r="T426" s="511"/>
      <c r="U426" s="517"/>
      <c r="V426" s="518"/>
      <c r="W426" s="511"/>
      <c r="X426" s="518"/>
      <c r="Y426" s="516"/>
      <c r="Z426" s="518"/>
      <c r="AA426" s="518"/>
      <c r="AB426" s="511"/>
      <c r="AC426" s="511"/>
      <c r="AD426" s="516"/>
      <c r="AE426" s="518"/>
      <c r="AF426" s="519" t="s">
        <v>512</v>
      </c>
    </row>
    <row customHeight="true" ht="22.46095260398934" r="427">
      <c r="A427" s="510"/>
      <c r="B427" s="531" t="s">
        <v>504</v>
      </c>
      <c r="C427" s="486" t="s">
        <v>486</v>
      </c>
      <c r="D427" s="462" t="s">
        <v>477</v>
      </c>
      <c r="E427" s="511">
        <v>415.92</v>
      </c>
      <c r="F427" s="512">
        <f>E427+E428</f>
      </c>
      <c r="G427" s="511">
        <v>3985</v>
      </c>
      <c r="H427" s="511">
        <v>64</v>
      </c>
      <c r="I427" s="513">
        <f t="shared" si="468"/>
      </c>
      <c r="J427" s="514">
        <f t="shared" si="526"/>
      </c>
      <c r="K427" s="511">
        <v>3</v>
      </c>
      <c r="L427" s="514">
        <f t="shared" si="584"/>
      </c>
      <c r="M427" s="511">
        <v>0</v>
      </c>
      <c r="N427" s="515">
        <f t="shared" si="616"/>
      </c>
      <c r="O427" s="511">
        <v>1</v>
      </c>
      <c r="P427" s="515">
        <f t="shared" si="645"/>
      </c>
      <c r="Q427" s="516">
        <f>(M427+M428)/(O427+O428)</f>
      </c>
      <c r="R427" s="511">
        <v>8</v>
      </c>
      <c r="S427" s="516">
        <f>(O427+O428)/(K427+K428)</f>
      </c>
      <c r="T427" s="511">
        <v>8</v>
      </c>
      <c r="U427" s="517">
        <f>F427/T427</f>
      </c>
      <c r="V427" s="518">
        <f>(F427+4*500)/T427</f>
      </c>
      <c r="W427" s="511">
        <v>7551.5999999999985</v>
      </c>
      <c r="X427" s="518">
        <f>W427/T427</f>
      </c>
      <c r="Y427" s="516">
        <f>T427/R427</f>
      </c>
      <c r="Z427" s="518">
        <f>W427/F427</f>
      </c>
      <c r="AA427" s="518">
        <f>W427/(F427+500)</f>
      </c>
      <c r="AB427" s="511">
        <v>1</v>
      </c>
      <c r="AC427" s="511">
        <v>2088</v>
      </c>
      <c r="AD427" s="516">
        <f>AB427/T427</f>
      </c>
      <c r="AE427" s="518">
        <f>(W427-AC427)/(F427+500)</f>
      </c>
      <c r="AF427" s="519" t="s">
        <v>478</v>
      </c>
    </row>
    <row customHeight="true" ht="22.46095260398934" r="428">
      <c r="A428" s="510"/>
      <c r="B428" s="531"/>
      <c r="C428" s="486"/>
      <c r="D428" s="462" t="s">
        <v>479</v>
      </c>
      <c r="E428" s="511">
        <v>1833.61</v>
      </c>
      <c r="F428" s="512"/>
      <c r="G428" s="511">
        <v>34226</v>
      </c>
      <c r="H428" s="511">
        <v>633</v>
      </c>
      <c r="I428" s="513">
        <f t="shared" si="468"/>
      </c>
      <c r="J428" s="514">
        <f t="shared" si="526"/>
      </c>
      <c r="K428" s="511">
        <v>22</v>
      </c>
      <c r="L428" s="514">
        <f t="shared" si="584"/>
      </c>
      <c r="M428" s="511">
        <v>3</v>
      </c>
      <c r="N428" s="515">
        <f t="shared" si="616"/>
      </c>
      <c r="O428" s="511">
        <v>4</v>
      </c>
      <c r="P428" s="515">
        <f t="shared" si="645"/>
      </c>
      <c r="Q428" s="516"/>
      <c r="R428" s="511"/>
      <c r="S428" s="516"/>
      <c r="T428" s="511"/>
      <c r="U428" s="517"/>
      <c r="V428" s="518"/>
      <c r="W428" s="511"/>
      <c r="X428" s="518"/>
      <c r="Y428" s="516"/>
      <c r="Z428" s="518"/>
      <c r="AA428" s="518"/>
      <c r="AB428" s="511"/>
      <c r="AC428" s="511"/>
      <c r="AD428" s="516"/>
      <c r="AE428" s="518"/>
      <c r="AF428" s="519" t="s">
        <v>512</v>
      </c>
    </row>
    <row customHeight="true" ht="22.46095260398934" r="429">
      <c r="A429" s="510"/>
      <c r="B429" s="488" t="s">
        <v>484</v>
      </c>
      <c r="C429" s="488"/>
      <c r="D429" s="488"/>
      <c r="E429" s="522">
        <f>SUM(E419:E428)</f>
      </c>
      <c r="F429" s="522">
        <f>SUM(F419:F428)</f>
      </c>
      <c r="G429" s="522">
        <f>SUM(G419:G428)</f>
      </c>
      <c r="H429" s="522">
        <f>SUM(H419:H428)</f>
      </c>
      <c r="I429" s="523">
        <f t="shared" si="468"/>
      </c>
      <c r="J429" s="524">
        <f t="shared" si="526"/>
      </c>
      <c r="K429" s="522">
        <f>SUM(K419:K428)</f>
      </c>
      <c r="L429" s="524">
        <f t="shared" si="584"/>
      </c>
      <c r="M429" s="522">
        <f>SUM(M419:M428)</f>
      </c>
      <c r="N429" s="525">
        <f t="shared" si="616"/>
      </c>
      <c r="O429" s="522">
        <f>SUM(O419:O428)</f>
      </c>
      <c r="P429" s="525">
        <f t="shared" si="645"/>
      </c>
      <c r="Q429" s="526">
        <f>M429/O429</f>
      </c>
      <c r="R429" s="522">
        <f>SUM(R419:R428)</f>
      </c>
      <c r="S429" s="526">
        <f>(O429+O429)/(K429+K429)</f>
      </c>
      <c r="T429" s="522">
        <f>SUM(T419:T428)</f>
      </c>
      <c r="U429" s="527">
        <f t="shared" ref="U429:U430" si="703">F429/T429</f>
      </c>
      <c r="V429" s="528">
        <f t="shared" ref="V429:V430" si="817">(F429+4*500)/T429</f>
      </c>
      <c r="W429" s="522">
        <f>SUM(W419:W428)</f>
      </c>
      <c r="X429" s="529">
        <f t="shared" ref="X429:X430" si="41">W429/T429</f>
      </c>
      <c r="Y429" s="526">
        <f t="shared" ref="Y429:Y430" si="155">T429/R429</f>
      </c>
      <c r="Z429" s="528">
        <f t="shared" ref="Z429:Z430" si="269">W429/F429</f>
      </c>
      <c r="AA429" s="528">
        <f>W429/(F429+COUNT(W419:W428)*500)</f>
      </c>
      <c r="AB429" s="522">
        <f>SUM(AB419:AB428)</f>
      </c>
      <c r="AC429" s="522">
        <f>SUM(AC419:AC428)</f>
      </c>
      <c r="AD429" s="526">
        <f t="shared" ref="AD429:AD430" si="383">AB429/T429</f>
      </c>
      <c r="AE429" s="530">
        <f>(W429-AC429)/(F429+COUNT(W419:W428)*500)</f>
      </c>
      <c r="AF429" s="518"/>
    </row>
    <row customHeight="true" ht="22.46095260398934" r="430">
      <c r="A430" s="510"/>
      <c r="B430" s="460" t="s">
        <v>506</v>
      </c>
      <c r="C430" s="486" t="s">
        <v>519</v>
      </c>
      <c r="D430" s="462" t="s">
        <v>477</v>
      </c>
      <c r="E430" s="511">
        <v>1110.36</v>
      </c>
      <c r="F430" s="512">
        <f>E430+E431</f>
      </c>
      <c r="G430" s="511">
        <v>8354</v>
      </c>
      <c r="H430" s="511">
        <v>145</v>
      </c>
      <c r="I430" s="513">
        <f t="shared" si="468"/>
      </c>
      <c r="J430" s="514">
        <f t="shared" si="526"/>
      </c>
      <c r="K430" s="511">
        <v>8</v>
      </c>
      <c r="L430" s="514">
        <f t="shared" si="584"/>
      </c>
      <c r="M430" s="511">
        <v>2</v>
      </c>
      <c r="N430" s="515">
        <f t="shared" si="616"/>
      </c>
      <c r="O430" s="511">
        <v>2</v>
      </c>
      <c r="P430" s="515">
        <f t="shared" si="645"/>
      </c>
      <c r="Q430" s="516">
        <f>(M430+M431)/(O430+O431)</f>
      </c>
      <c r="R430" s="511">
        <v>17</v>
      </c>
      <c r="S430" s="516">
        <f>(O430+O431)/(K430+K431)</f>
      </c>
      <c r="T430" s="511">
        <v>7</v>
      </c>
      <c r="U430" s="517">
        <f t="shared" si="703"/>
      </c>
      <c r="V430" s="518">
        <f t="shared" si="817"/>
      </c>
      <c r="W430" s="511">
        <v>10222.799999999996</v>
      </c>
      <c r="X430" s="518">
        <f t="shared" si="41"/>
      </c>
      <c r="Y430" s="516">
        <f t="shared" si="155"/>
      </c>
      <c r="Z430" s="518">
        <f t="shared" si="269"/>
      </c>
      <c r="AA430" s="518">
        <f>W430/(F430+500)</f>
      </c>
      <c r="AB430" s="511">
        <v>1</v>
      </c>
      <c r="AC430" s="511">
        <v>1092</v>
      </c>
      <c r="AD430" s="516">
        <f t="shared" si="383"/>
      </c>
      <c r="AE430" s="518">
        <f>(W430-AC430)/(F430+500)</f>
      </c>
      <c r="AF430" s="519" t="s">
        <v>478</v>
      </c>
    </row>
    <row customHeight="true" ht="22.46095260398934" r="431">
      <c r="A431" s="510"/>
      <c r="B431" s="460"/>
      <c r="C431" s="486"/>
      <c r="D431" s="462" t="s">
        <v>479</v>
      </c>
      <c r="E431" s="511">
        <v>3513.38</v>
      </c>
      <c r="F431" s="512"/>
      <c r="G431" s="511">
        <v>62228</v>
      </c>
      <c r="H431" s="511">
        <v>1222</v>
      </c>
      <c r="I431" s="513">
        <f t="shared" si="468"/>
      </c>
      <c r="J431" s="514">
        <f t="shared" si="526"/>
      </c>
      <c r="K431" s="511">
        <v>61</v>
      </c>
      <c r="L431" s="514">
        <f t="shared" si="584"/>
      </c>
      <c r="M431" s="511">
        <v>4</v>
      </c>
      <c r="N431" s="515">
        <f t="shared" si="616"/>
      </c>
      <c r="O431" s="511">
        <v>7</v>
      </c>
      <c r="P431" s="515">
        <f t="shared" si="645"/>
      </c>
      <c r="Q431" s="516"/>
      <c r="R431" s="511"/>
      <c r="S431" s="516"/>
      <c r="T431" s="511"/>
      <c r="U431" s="517"/>
      <c r="V431" s="518"/>
      <c r="W431" s="511"/>
      <c r="X431" s="518"/>
      <c r="Y431" s="516"/>
      <c r="Z431" s="518"/>
      <c r="AA431" s="518"/>
      <c r="AB431" s="511"/>
      <c r="AC431" s="511"/>
      <c r="AD431" s="516"/>
      <c r="AE431" s="518"/>
      <c r="AF431" s="519" t="s">
        <v>512</v>
      </c>
    </row>
    <row customHeight="true" ht="22.46095260398934" r="432">
      <c r="A432" s="510"/>
      <c r="B432" s="460" t="s">
        <v>507</v>
      </c>
      <c r="C432" s="486" t="s">
        <v>519</v>
      </c>
      <c r="D432" s="462" t="s">
        <v>477</v>
      </c>
      <c r="E432" s="511">
        <v>2168.66</v>
      </c>
      <c r="F432" s="512">
        <f>E432+E433</f>
      </c>
      <c r="G432" s="511">
        <v>18512</v>
      </c>
      <c r="H432" s="511">
        <v>317</v>
      </c>
      <c r="I432" s="513">
        <f t="shared" si="468"/>
      </c>
      <c r="J432" s="514">
        <f t="shared" si="526"/>
      </c>
      <c r="K432" s="511">
        <v>14</v>
      </c>
      <c r="L432" s="514">
        <f t="shared" si="584"/>
      </c>
      <c r="M432" s="511">
        <v>2</v>
      </c>
      <c r="N432" s="515">
        <f t="shared" si="616"/>
      </c>
      <c r="O432" s="511">
        <v>7</v>
      </c>
      <c r="P432" s="515">
        <f t="shared" si="645"/>
      </c>
      <c r="Q432" s="516">
        <f>(M432+M433)/(O432+O433)</f>
      </c>
      <c r="R432" s="511">
        <v>40</v>
      </c>
      <c r="S432" s="516">
        <f>(O432+O433)/(K432+K433)</f>
      </c>
      <c r="T432" s="511">
        <v>10</v>
      </c>
      <c r="U432" s="517">
        <f>F432/T432</f>
      </c>
      <c r="V432" s="518">
        <f>(F432+4*500)/T432</f>
      </c>
      <c r="W432" s="511">
        <v>8656.800000000003</v>
      </c>
      <c r="X432" s="518">
        <f>W432/T432</f>
      </c>
      <c r="Y432" s="516">
        <f>T432/R432</f>
      </c>
      <c r="Z432" s="518">
        <f>W432/F432</f>
      </c>
      <c r="AA432" s="518">
        <f>W432/(F432+500)</f>
      </c>
      <c r="AB432" s="511">
        <v>2</v>
      </c>
      <c r="AC432" s="511">
        <v>1765.2000000000007</v>
      </c>
      <c r="AD432" s="516">
        <f>AB432/T432</f>
      </c>
      <c r="AE432" s="518">
        <f>(W432-AC432)/(F432+500)</f>
      </c>
      <c r="AF432" s="519" t="s">
        <v>478</v>
      </c>
    </row>
    <row customHeight="true" ht="22.46095260398934" r="433">
      <c r="A433" s="510"/>
      <c r="B433" s="460"/>
      <c r="C433" s="486"/>
      <c r="D433" s="462" t="s">
        <v>479</v>
      </c>
      <c r="E433" s="511">
        <v>4312.59</v>
      </c>
      <c r="F433" s="512"/>
      <c r="G433" s="511">
        <v>83732</v>
      </c>
      <c r="H433" s="511">
        <v>1624</v>
      </c>
      <c r="I433" s="513">
        <f t="shared" si="468"/>
      </c>
      <c r="J433" s="514">
        <f t="shared" si="526"/>
      </c>
      <c r="K433" s="511">
        <v>100</v>
      </c>
      <c r="L433" s="514">
        <f t="shared" si="584"/>
      </c>
      <c r="M433" s="511">
        <v>5</v>
      </c>
      <c r="N433" s="515">
        <f t="shared" si="616"/>
      </c>
      <c r="O433" s="511">
        <v>15</v>
      </c>
      <c r="P433" s="515">
        <f t="shared" si="645"/>
      </c>
      <c r="Q433" s="516"/>
      <c r="R433" s="511"/>
      <c r="S433" s="516"/>
      <c r="T433" s="511"/>
      <c r="U433" s="517"/>
      <c r="V433" s="518"/>
      <c r="W433" s="511"/>
      <c r="X433" s="518"/>
      <c r="Y433" s="516"/>
      <c r="Z433" s="518"/>
      <c r="AA433" s="518"/>
      <c r="AB433" s="511"/>
      <c r="AC433" s="511"/>
      <c r="AD433" s="516"/>
      <c r="AE433" s="518"/>
      <c r="AF433" s="519" t="s">
        <v>512</v>
      </c>
    </row>
    <row customHeight="true" ht="22.46095260398934" r="434">
      <c r="A434" s="510"/>
      <c r="B434" s="460" t="s">
        <v>508</v>
      </c>
      <c r="C434" s="486" t="s">
        <v>519</v>
      </c>
      <c r="D434" s="462" t="s">
        <v>477</v>
      </c>
      <c r="E434" s="511">
        <v>1586.31</v>
      </c>
      <c r="F434" s="512">
        <f>E434+E435</f>
      </c>
      <c r="G434" s="511">
        <v>13489</v>
      </c>
      <c r="H434" s="511">
        <v>296</v>
      </c>
      <c r="I434" s="513">
        <f t="shared" si="468"/>
      </c>
      <c r="J434" s="514">
        <f t="shared" si="526"/>
      </c>
      <c r="K434" s="511">
        <v>6</v>
      </c>
      <c r="L434" s="514">
        <f t="shared" si="584"/>
      </c>
      <c r="M434" s="511">
        <v>0</v>
      </c>
      <c r="N434" s="515">
        <f t="shared" si="616"/>
      </c>
      <c r="O434" s="511">
        <v>2</v>
      </c>
      <c r="P434" s="515">
        <f t="shared" si="645"/>
      </c>
      <c r="Q434" s="516">
        <f>(M434+M435)/(O434+O435)</f>
      </c>
      <c r="R434" s="511">
        <v>5</v>
      </c>
      <c r="S434" s="516">
        <f>(O434+O435)/(K434+K435)</f>
      </c>
      <c r="T434" s="511">
        <v>5</v>
      </c>
      <c r="U434" s="517">
        <f>F434/T434</f>
      </c>
      <c r="V434" s="518">
        <f>(F434+4*500)/T434</f>
      </c>
      <c r="W434" s="511">
        <v>5746.800000000003</v>
      </c>
      <c r="X434" s="518">
        <f>W434/T434</f>
      </c>
      <c r="Y434" s="516">
        <f>T434/R434</f>
      </c>
      <c r="Z434" s="518">
        <f>W434/F434</f>
      </c>
      <c r="AA434" s="518">
        <f>W434/(F434+500)</f>
      </c>
      <c r="AB434" s="511">
        <v>1</v>
      </c>
      <c r="AC434" s="511">
        <v>372</v>
      </c>
      <c r="AD434" s="516">
        <f>AB434/T434</f>
      </c>
      <c r="AE434" s="518">
        <f>(W434-AC434)/(F434+500)</f>
      </c>
      <c r="AF434" s="519" t="s">
        <v>478</v>
      </c>
    </row>
    <row customHeight="true" ht="22.46095260398934" r="435">
      <c r="A435" s="510"/>
      <c r="B435" s="460"/>
      <c r="C435" s="486"/>
      <c r="D435" s="462" t="s">
        <v>479</v>
      </c>
      <c r="E435" s="511">
        <v>2990.61</v>
      </c>
      <c r="F435" s="512"/>
      <c r="G435" s="511">
        <v>68126</v>
      </c>
      <c r="H435" s="511">
        <v>1313</v>
      </c>
      <c r="I435" s="513">
        <f t="shared" si="468"/>
      </c>
      <c r="J435" s="514">
        <f t="shared" si="526"/>
      </c>
      <c r="K435" s="511">
        <v>88</v>
      </c>
      <c r="L435" s="514">
        <f t="shared" si="584"/>
      </c>
      <c r="M435" s="511">
        <v>3</v>
      </c>
      <c r="N435" s="515">
        <f t="shared" si="616"/>
      </c>
      <c r="O435" s="511">
        <v>10</v>
      </c>
      <c r="P435" s="515">
        <f t="shared" si="645"/>
      </c>
      <c r="Q435" s="516"/>
      <c r="R435" s="511"/>
      <c r="S435" s="516"/>
      <c r="T435" s="511"/>
      <c r="U435" s="517"/>
      <c r="V435" s="518"/>
      <c r="W435" s="511"/>
      <c r="X435" s="518"/>
      <c r="Y435" s="516"/>
      <c r="Z435" s="518"/>
      <c r="AA435" s="518"/>
      <c r="AB435" s="511"/>
      <c r="AC435" s="511"/>
      <c r="AD435" s="516"/>
      <c r="AE435" s="518"/>
      <c r="AF435" s="519" t="s">
        <v>512</v>
      </c>
    </row>
    <row customHeight="true" ht="22.46095260398934" r="436">
      <c r="A436" s="510"/>
      <c r="B436" s="460" t="s">
        <v>520</v>
      </c>
      <c r="C436" s="486" t="s">
        <v>519</v>
      </c>
      <c r="D436" s="462" t="s">
        <v>477</v>
      </c>
      <c r="E436" s="511">
        <v>381.53</v>
      </c>
      <c r="F436" s="512">
        <f>E436+E437</f>
      </c>
      <c r="G436" s="511">
        <v>4504</v>
      </c>
      <c r="H436" s="511">
        <v>156</v>
      </c>
      <c r="I436" s="513">
        <f t="shared" si="468"/>
      </c>
      <c r="J436" s="514">
        <f t="shared" si="526"/>
      </c>
      <c r="K436" s="511">
        <v>4</v>
      </c>
      <c r="L436" s="514">
        <f t="shared" si="584"/>
      </c>
      <c r="M436" s="511">
        <v>1</v>
      </c>
      <c r="N436" s="515">
        <f t="shared" si="616"/>
      </c>
      <c r="O436" s="511">
        <v>1</v>
      </c>
      <c r="P436" s="515">
        <f t="shared" si="645"/>
      </c>
      <c r="Q436" s="516">
        <f>(M436+M437)/(O436+O437)</f>
      </c>
      <c r="R436" s="511">
        <v>8</v>
      </c>
      <c r="S436" s="516">
        <f>(O436+O437)/(K436+K437)</f>
      </c>
      <c r="T436" s="511">
        <v>3</v>
      </c>
      <c r="U436" s="517">
        <f>F436/T436</f>
      </c>
      <c r="V436" s="518">
        <f>(F436+4*500)/T436</f>
      </c>
      <c r="W436" s="511">
        <v>4380</v>
      </c>
      <c r="X436" s="518">
        <f>W436/T436</f>
      </c>
      <c r="Y436" s="516">
        <f>T436/R436</f>
      </c>
      <c r="Z436" s="518">
        <f>W436/F436</f>
      </c>
      <c r="AA436" s="518">
        <f>W436/(F436+500)</f>
      </c>
      <c r="AB436" s="511">
        <v>0</v>
      </c>
      <c r="AC436" s="511">
        <v>0</v>
      </c>
      <c r="AD436" s="516">
        <f>AB436/T436</f>
      </c>
      <c r="AE436" s="518">
        <f>(W436-AC436)/(F436+500)</f>
      </c>
      <c r="AF436" s="519" t="s">
        <v>478</v>
      </c>
    </row>
    <row customHeight="true" ht="22.46095260398934" r="437">
      <c r="A437" s="510"/>
      <c r="B437" s="460"/>
      <c r="C437" s="486"/>
      <c r="D437" s="462" t="s">
        <v>479</v>
      </c>
      <c r="E437" s="511">
        <v>1349.96</v>
      </c>
      <c r="F437" s="512"/>
      <c r="G437" s="511">
        <v>31600</v>
      </c>
      <c r="H437" s="521">
        <v>804</v>
      </c>
      <c r="I437" s="513">
        <f t="shared" si="468"/>
      </c>
      <c r="J437" s="514">
        <f t="shared" si="526"/>
      </c>
      <c r="K437" s="511">
        <v>41</v>
      </c>
      <c r="L437" s="514">
        <f t="shared" si="584"/>
      </c>
      <c r="M437" s="511">
        <v>0</v>
      </c>
      <c r="N437" s="515">
        <f t="shared" si="616"/>
      </c>
      <c r="O437" s="511">
        <v>4</v>
      </c>
      <c r="P437" s="515">
        <f t="shared" si="645"/>
      </c>
      <c r="Q437" s="516"/>
      <c r="R437" s="511"/>
      <c r="S437" s="516"/>
      <c r="T437" s="511"/>
      <c r="U437" s="517"/>
      <c r="V437" s="518"/>
      <c r="W437" s="511"/>
      <c r="X437" s="518"/>
      <c r="Y437" s="516"/>
      <c r="Z437" s="518"/>
      <c r="AA437" s="518"/>
      <c r="AB437" s="511"/>
      <c r="AC437" s="511"/>
      <c r="AD437" s="516"/>
      <c r="AE437" s="518"/>
      <c r="AF437" s="519" t="s">
        <v>512</v>
      </c>
    </row>
    <row customHeight="true" ht="22.46095260398934" r="438">
      <c r="A438" s="510"/>
      <c r="B438" s="488" t="s">
        <v>484</v>
      </c>
      <c r="C438" s="488"/>
      <c r="D438" s="488"/>
      <c r="E438" s="522">
        <f>SUM(E430:E437)</f>
      </c>
      <c r="F438" s="522">
        <f>SUM(F430:F437)</f>
      </c>
      <c r="G438" s="522">
        <f>SUM(G430:G437)</f>
      </c>
      <c r="H438" s="522">
        <f>SUM(H430:H437)</f>
      </c>
      <c r="I438" s="523">
        <f t="shared" si="468"/>
      </c>
      <c r="J438" s="524">
        <f t="shared" si="526"/>
      </c>
      <c r="K438" s="522">
        <f>SUM(K430:K437)</f>
      </c>
      <c r="L438" s="524">
        <f t="shared" si="584"/>
      </c>
      <c r="M438" s="522">
        <f>SUM(M430:M437)</f>
      </c>
      <c r="N438" s="525">
        <f t="shared" si="616"/>
      </c>
      <c r="O438" s="522">
        <f>SUM(O430:O437)</f>
      </c>
      <c r="P438" s="525">
        <f t="shared" si="645"/>
      </c>
      <c r="Q438" s="526">
        <f t="shared" ref="Q438:Q439" si="497">M438/O438</f>
      </c>
      <c r="R438" s="522">
        <f>SUM(R430:R437)</f>
      </c>
      <c r="S438" s="526">
        <f t="shared" ref="S438:S439" si="555">(O438+O438)/(K438+K438)</f>
      </c>
      <c r="T438" s="522">
        <f>SUM(T430:T437)</f>
      </c>
      <c r="U438" s="527">
        <f t="shared" ref="U438:U439" si="704">F438/T438</f>
      </c>
      <c r="V438" s="528">
        <f t="shared" ref="V438:V439" si="818">(F438+4*500)/T438</f>
      </c>
      <c r="W438" s="522">
        <f>SUM(W430:W437)</f>
      </c>
      <c r="X438" s="529">
        <f t="shared" ref="X438:X439" si="42">W438/T438</f>
      </c>
      <c r="Y438" s="526">
        <f t="shared" ref="Y438:Y439" si="156">T438/R438</f>
      </c>
      <c r="Z438" s="528">
        <f t="shared" ref="Z438:Z439" si="270">W438/F438</f>
      </c>
      <c r="AA438" s="528">
        <f>W438/(F438+COUNT(W430:W437)*500)</f>
      </c>
      <c r="AB438" s="522">
        <f>SUM(AB430:AB437)</f>
      </c>
      <c r="AC438" s="522">
        <f>SUM(AC430:AC437)</f>
      </c>
      <c r="AD438" s="526">
        <f t="shared" ref="AD438:AD439" si="384">AB438/T438</f>
      </c>
      <c r="AE438" s="530">
        <f>(W438-AC438)/(F438+COUNT(W430:W437)*500)</f>
      </c>
      <c r="AF438" s="518"/>
    </row>
    <row customHeight="true" ht="22.46095260398934" r="439">
      <c r="A439" s="510"/>
      <c r="B439" s="489" t="s">
        <v>490</v>
      </c>
      <c r="C439" s="489"/>
      <c r="D439" s="489"/>
      <c r="E439" s="532">
        <f>E407+E418+E429+E438</f>
      </c>
      <c r="F439" s="532">
        <f>F407+F418+F429+F438</f>
      </c>
      <c r="G439" s="533">
        <f>G407+G418+G429+G438</f>
      </c>
      <c r="H439" s="533">
        <f>H407+H418+H429+H438</f>
      </c>
      <c r="I439" s="534">
        <f t="shared" si="468"/>
      </c>
      <c r="J439" s="535">
        <f t="shared" si="526"/>
      </c>
      <c r="K439" s="533">
        <f>K407+K418+K429+K438</f>
      </c>
      <c r="L439" s="535">
        <f t="shared" si="584"/>
      </c>
      <c r="M439" s="533">
        <f>M407+M418+M429+M438</f>
      </c>
      <c r="N439" s="536">
        <f t="shared" si="616"/>
      </c>
      <c r="O439" s="533">
        <f>O407+O418+O429+O438</f>
      </c>
      <c r="P439" s="536">
        <f t="shared" si="645"/>
      </c>
      <c r="Q439" s="537">
        <f t="shared" si="497"/>
      </c>
      <c r="R439" s="533">
        <f>R407+R418+R429+R438</f>
      </c>
      <c r="S439" s="537">
        <f t="shared" si="555"/>
      </c>
      <c r="T439" s="533">
        <f>T407+T418+T429+T438</f>
      </c>
      <c r="U439" s="538">
        <f t="shared" si="704"/>
      </c>
      <c r="V439" s="532">
        <f t="shared" si="818"/>
      </c>
      <c r="W439" s="532">
        <f>W407+W418+W429+W438</f>
      </c>
      <c r="X439" s="532">
        <f t="shared" si="42"/>
      </c>
      <c r="Y439" s="537">
        <f t="shared" si="156"/>
      </c>
      <c r="Z439" s="532">
        <f t="shared" si="270"/>
      </c>
      <c r="AA439" s="532">
        <f>W439/(F439+COUNT(W399:W406,W408:W417,W419:W428,W430:W437)*500)</f>
      </c>
      <c r="AB439" s="533">
        <f>AB407+AB418+AB429+AB438</f>
      </c>
      <c r="AC439" s="532">
        <f>AC407+AC418+AC429+AC438</f>
      </c>
      <c r="AD439" s="537">
        <f t="shared" si="384"/>
      </c>
      <c r="AE439" s="532">
        <f>(W439-AC439)/(F439+COUNT(W399:W406,W408:W417,W419:W428,W430:W437)*500)</f>
      </c>
      <c r="AF439" s="518"/>
    </row>
    <row customHeight="true" ht="22.46095260398934" r="440">
      <c r="A440" s="539" t="s">
        <v>442</v>
      </c>
      <c r="B440" s="499" t="s">
        <v>443</v>
      </c>
      <c r="C440" s="499" t="s">
        <v>444</v>
      </c>
      <c r="D440" s="499" t="s">
        <v>445</v>
      </c>
      <c r="E440" s="500" t="s">
        <v>446</v>
      </c>
      <c r="F440" s="501" t="s">
        <v>447</v>
      </c>
      <c r="G440" s="501" t="s">
        <v>448</v>
      </c>
      <c r="H440" s="501" t="s">
        <v>449</v>
      </c>
      <c r="I440" s="502" t="s">
        <v>450</v>
      </c>
      <c r="J440" s="503" t="s">
        <v>451</v>
      </c>
      <c r="K440" s="501" t="s">
        <v>452</v>
      </c>
      <c r="L440" s="503" t="s">
        <v>453</v>
      </c>
      <c r="M440" s="504" t="s">
        <v>454</v>
      </c>
      <c r="N440" s="505" t="s">
        <v>455</v>
      </c>
      <c r="O440" s="501" t="s">
        <v>456</v>
      </c>
      <c r="P440" s="505" t="s">
        <v>457</v>
      </c>
      <c r="Q440" s="502" t="s">
        <v>458</v>
      </c>
      <c r="R440" s="506" t="s">
        <v>459</v>
      </c>
      <c r="S440" s="507" t="s">
        <v>460</v>
      </c>
      <c r="T440" s="506" t="s">
        <v>461</v>
      </c>
      <c r="U440" s="508" t="s">
        <v>462</v>
      </c>
      <c r="V440" s="509" t="s">
        <v>463</v>
      </c>
      <c r="W440" s="509" t="s">
        <v>464</v>
      </c>
      <c r="X440" s="509" t="s">
        <v>465</v>
      </c>
      <c r="Y440" s="507" t="s">
        <v>466</v>
      </c>
      <c r="Z440" s="509" t="s">
        <v>467</v>
      </c>
      <c r="AA440" s="509" t="s">
        <v>468</v>
      </c>
      <c r="AB440" s="509" t="s">
        <v>469</v>
      </c>
      <c r="AC440" s="506" t="s">
        <v>470</v>
      </c>
      <c r="AD440" s="507" t="s">
        <v>471</v>
      </c>
      <c r="AE440" s="509" t="s">
        <v>472</v>
      </c>
      <c r="AF440" s="509" t="s">
        <v>473</v>
      </c>
    </row>
    <row customHeight="true" ht="22.46095260398934" r="441">
      <c r="A441" s="510" t="s">
        <v>523</v>
      </c>
      <c r="B441" s="460" t="s">
        <v>475</v>
      </c>
      <c r="C441" s="486" t="s">
        <v>476</v>
      </c>
      <c r="D441" s="462" t="s">
        <v>477</v>
      </c>
      <c r="E441" s="511">
        <v>960.69</v>
      </c>
      <c r="F441" s="512">
        <f>E441+E442</f>
      </c>
      <c r="G441" s="511">
        <v>9341</v>
      </c>
      <c r="H441" s="511">
        <v>231</v>
      </c>
      <c r="I441" s="513">
        <f t="shared" ref="I441:I481" si="469">H441/G441</f>
      </c>
      <c r="J441" s="514">
        <f t="shared" ref="J441:J481" si="527">(E441/G441)*1000</f>
      </c>
      <c r="K441" s="511">
        <v>5</v>
      </c>
      <c r="L441" s="514">
        <v>0</v>
      </c>
      <c r="M441" s="511">
        <v>0</v>
      </c>
      <c r="N441" s="515">
        <f t="shared" ref="N441:N481" si="617">E441/M441</f>
      </c>
      <c r="O441" s="511">
        <v>0</v>
      </c>
      <c r="P441" s="515">
        <f t="shared" ref="P441:P481" si="646">E441/O441</f>
      </c>
      <c r="Q441" s="516">
        <f>(M441+M442)/(O441+O442)</f>
      </c>
      <c r="R441" s="511">
        <v>9</v>
      </c>
      <c r="S441" s="516">
        <f>(O441+O442)/(K441+K442)</f>
      </c>
      <c r="T441" s="511">
        <v>1</v>
      </c>
      <c r="U441" s="517">
        <f>F441/T441</f>
      </c>
      <c r="V441" s="518">
        <f>(F441+4*500)/T441</f>
      </c>
      <c r="W441" s="511">
        <v>304</v>
      </c>
      <c r="X441" s="518">
        <f>W441/T441</f>
      </c>
      <c r="Y441" s="516">
        <f>T441/R441</f>
      </c>
      <c r="Z441" s="518">
        <f>W441/F441</f>
      </c>
      <c r="AA441" s="518">
        <f>W441/(F441+500)</f>
      </c>
      <c r="AB441" s="511">
        <v>0</v>
      </c>
      <c r="AC441" s="511">
        <v>0</v>
      </c>
      <c r="AD441" s="516">
        <f>AB441/T441</f>
      </c>
      <c r="AE441" s="518">
        <f>(W441-AC441)/(F441+500)</f>
      </c>
      <c r="AF441" s="519" t="s">
        <v>478</v>
      </c>
    </row>
    <row customHeight="true" ht="22.46095260398934" r="442">
      <c r="A442" s="510"/>
      <c r="B442" s="460"/>
      <c r="C442" s="486"/>
      <c r="D442" s="462" t="s">
        <v>479</v>
      </c>
      <c r="E442" s="511">
        <v>2432.65</v>
      </c>
      <c r="F442" s="512"/>
      <c r="G442" s="511">
        <v>38143</v>
      </c>
      <c r="H442" s="511">
        <v>1475</v>
      </c>
      <c r="I442" s="513">
        <f t="shared" si="469"/>
      </c>
      <c r="J442" s="514">
        <f t="shared" si="527"/>
      </c>
      <c r="K442" s="511">
        <v>57</v>
      </c>
      <c r="L442" s="514">
        <v>1</v>
      </c>
      <c r="M442" s="511">
        <v>1</v>
      </c>
      <c r="N442" s="515">
        <f t="shared" si="617"/>
      </c>
      <c r="O442" s="511">
        <v>6</v>
      </c>
      <c r="P442" s="515">
        <f t="shared" si="646"/>
      </c>
      <c r="Q442" s="516"/>
      <c r="R442" s="511"/>
      <c r="S442" s="516"/>
      <c r="T442" s="511"/>
      <c r="U442" s="517"/>
      <c r="V442" s="518"/>
      <c r="W442" s="511"/>
      <c r="X442" s="518"/>
      <c r="Y442" s="516"/>
      <c r="Z442" s="518"/>
      <c r="AA442" s="518"/>
      <c r="AB442" s="511"/>
      <c r="AC442" s="511"/>
      <c r="AD442" s="516"/>
      <c r="AE442" s="518"/>
      <c r="AF442" s="519" t="s">
        <v>518</v>
      </c>
    </row>
    <row customHeight="true" ht="22.46095260398934" r="443">
      <c r="A443" s="510"/>
      <c r="B443" s="460" t="s">
        <v>481</v>
      </c>
      <c r="C443" s="486" t="s">
        <v>476</v>
      </c>
      <c r="D443" s="462" t="s">
        <v>477</v>
      </c>
      <c r="E443" s="511">
        <v>1618.58</v>
      </c>
      <c r="F443" s="512">
        <f>E443+E444</f>
      </c>
      <c r="G443" s="511">
        <v>16450</v>
      </c>
      <c r="H443" s="511">
        <v>313</v>
      </c>
      <c r="I443" s="513">
        <f t="shared" si="469"/>
      </c>
      <c r="J443" s="514">
        <f t="shared" si="527"/>
      </c>
      <c r="K443" s="511">
        <v>33</v>
      </c>
      <c r="L443" s="514">
        <f t="shared" ref="L443:L481" si="585">E443/K443</f>
      </c>
      <c r="M443" s="511">
        <v>4</v>
      </c>
      <c r="N443" s="515">
        <f t="shared" si="617"/>
      </c>
      <c r="O443" s="511">
        <v>8</v>
      </c>
      <c r="P443" s="515">
        <f t="shared" si="646"/>
      </c>
      <c r="Q443" s="516">
        <f>(M443+M444)/(O443+O444)</f>
      </c>
      <c r="R443" s="511">
        <v>14</v>
      </c>
      <c r="S443" s="516">
        <f>(O443+O444)/(K443+K444)</f>
      </c>
      <c r="T443" s="511">
        <v>7</v>
      </c>
      <c r="U443" s="517">
        <f>F443/T443</f>
      </c>
      <c r="V443" s="518">
        <f>(F443+4*500)/T443</f>
      </c>
      <c r="W443" s="511">
        <v>8376</v>
      </c>
      <c r="X443" s="518">
        <f>W443/T443</f>
      </c>
      <c r="Y443" s="516">
        <f>T443/R443</f>
      </c>
      <c r="Z443" s="518">
        <f>W443/F443</f>
      </c>
      <c r="AA443" s="518">
        <f>W443/(F443+500)</f>
      </c>
      <c r="AB443" s="511">
        <v>1</v>
      </c>
      <c r="AC443" s="511">
        <v>526.8</v>
      </c>
      <c r="AD443" s="516">
        <f>AB443/T443</f>
      </c>
      <c r="AE443" s="518">
        <f>(W443-AC443)/(F443+500)</f>
      </c>
      <c r="AF443" s="519" t="s">
        <v>478</v>
      </c>
    </row>
    <row customHeight="true" ht="22.46095260398934" r="444">
      <c r="A444" s="510"/>
      <c r="B444" s="460"/>
      <c r="C444" s="486"/>
      <c r="D444" s="462" t="s">
        <v>479</v>
      </c>
      <c r="E444" s="511">
        <v>2415.75</v>
      </c>
      <c r="F444" s="512"/>
      <c r="G444" s="511">
        <v>34837</v>
      </c>
      <c r="H444" s="511">
        <v>1002</v>
      </c>
      <c r="I444" s="513">
        <f t="shared" si="469"/>
      </c>
      <c r="J444" s="514">
        <f t="shared" si="527"/>
      </c>
      <c r="K444" s="511">
        <v>48</v>
      </c>
      <c r="L444" s="514">
        <f t="shared" si="585"/>
      </c>
      <c r="M444" s="511">
        <v>3</v>
      </c>
      <c r="N444" s="515">
        <f t="shared" si="617"/>
      </c>
      <c r="O444" s="511">
        <v>5</v>
      </c>
      <c r="P444" s="515">
        <f t="shared" si="646"/>
      </c>
      <c r="Q444" s="516"/>
      <c r="R444" s="511"/>
      <c r="S444" s="516"/>
      <c r="T444" s="511"/>
      <c r="U444" s="517"/>
      <c r="V444" s="518"/>
      <c r="W444" s="511"/>
      <c r="X444" s="518"/>
      <c r="Y444" s="516"/>
      <c r="Z444" s="518"/>
      <c r="AA444" s="518"/>
      <c r="AB444" s="511"/>
      <c r="AC444" s="511"/>
      <c r="AD444" s="516"/>
      <c r="AE444" s="518"/>
      <c r="AF444" s="519" t="s">
        <v>518</v>
      </c>
    </row>
    <row customHeight="true" ht="22.46095260398934" r="445">
      <c r="A445" s="510"/>
      <c r="B445" s="460" t="s">
        <v>482</v>
      </c>
      <c r="C445" s="486" t="s">
        <v>476</v>
      </c>
      <c r="D445" s="462" t="s">
        <v>477</v>
      </c>
      <c r="E445" s="511">
        <v>3890.97</v>
      </c>
      <c r="F445" s="512">
        <f>E445+E446</f>
      </c>
      <c r="G445" s="511">
        <v>38402</v>
      </c>
      <c r="H445" s="511">
        <v>575</v>
      </c>
      <c r="I445" s="513">
        <f t="shared" si="469"/>
      </c>
      <c r="J445" s="514">
        <f t="shared" si="527"/>
      </c>
      <c r="K445" s="511">
        <v>47</v>
      </c>
      <c r="L445" s="514">
        <f t="shared" si="585"/>
      </c>
      <c r="M445" s="511">
        <v>3</v>
      </c>
      <c r="N445" s="515">
        <f t="shared" si="617"/>
      </c>
      <c r="O445" s="511">
        <v>6</v>
      </c>
      <c r="P445" s="515">
        <f t="shared" si="646"/>
      </c>
      <c r="Q445" s="516">
        <f>(M445+M446)/(O445+O446)</f>
      </c>
      <c r="R445" s="511">
        <v>16</v>
      </c>
      <c r="S445" s="516">
        <f>(O445+O446)/(K445+K446)</f>
      </c>
      <c r="T445" s="511">
        <v>6</v>
      </c>
      <c r="U445" s="517">
        <f>F445/T445</f>
      </c>
      <c r="V445" s="518">
        <f>(F445+4*500)/T445</f>
      </c>
      <c r="W445" s="511">
        <v>4334.4</v>
      </c>
      <c r="X445" s="518">
        <f>W445/T445</f>
      </c>
      <c r="Y445" s="516">
        <f>T445/R445</f>
      </c>
      <c r="Z445" s="518">
        <f>W445/F445</f>
      </c>
      <c r="AA445" s="518">
        <f>W445/(F445+500)</f>
      </c>
      <c r="AB445" s="511">
        <v>1</v>
      </c>
      <c r="AC445" s="511">
        <v>396</v>
      </c>
      <c r="AD445" s="516">
        <f>AB445/T445</f>
      </c>
      <c r="AE445" s="518">
        <f>(W445-AC445)/(F445+500)</f>
      </c>
      <c r="AF445" s="519" t="s">
        <v>478</v>
      </c>
    </row>
    <row customHeight="true" ht="22.46095260398934" r="446">
      <c r="A446" s="510"/>
      <c r="B446" s="460"/>
      <c r="C446" s="486"/>
      <c r="D446" s="462" t="s">
        <v>479</v>
      </c>
      <c r="E446" s="511">
        <v>2524.38</v>
      </c>
      <c r="F446" s="512"/>
      <c r="G446" s="511">
        <v>35823</v>
      </c>
      <c r="H446" s="511">
        <v>926</v>
      </c>
      <c r="I446" s="513">
        <f t="shared" si="469"/>
      </c>
      <c r="J446" s="514">
        <f t="shared" si="527"/>
      </c>
      <c r="K446" s="511">
        <v>53</v>
      </c>
      <c r="L446" s="514">
        <f t="shared" si="585"/>
      </c>
      <c r="M446" s="511">
        <v>3</v>
      </c>
      <c r="N446" s="515">
        <f t="shared" si="617"/>
      </c>
      <c r="O446" s="511">
        <v>4</v>
      </c>
      <c r="P446" s="515">
        <f t="shared" si="646"/>
      </c>
      <c r="Q446" s="516"/>
      <c r="R446" s="511"/>
      <c r="S446" s="516"/>
      <c r="T446" s="511"/>
      <c r="U446" s="517"/>
      <c r="V446" s="518"/>
      <c r="W446" s="511"/>
      <c r="X446" s="518"/>
      <c r="Y446" s="516"/>
      <c r="Z446" s="518"/>
      <c r="AA446" s="518"/>
      <c r="AB446" s="511"/>
      <c r="AC446" s="511"/>
      <c r="AD446" s="516"/>
      <c r="AE446" s="518"/>
      <c r="AF446" s="519" t="s">
        <v>518</v>
      </c>
    </row>
    <row customHeight="true" ht="22.46095260398934" r="447">
      <c r="A447" s="510"/>
      <c r="B447" s="460" t="s">
        <v>483</v>
      </c>
      <c r="C447" s="486" t="s">
        <v>476</v>
      </c>
      <c r="D447" s="462" t="s">
        <v>477</v>
      </c>
      <c r="E447" s="511">
        <v>3133.63</v>
      </c>
      <c r="F447" s="512">
        <f>E447+E448</f>
      </c>
      <c r="G447" s="511">
        <v>30237</v>
      </c>
      <c r="H447" s="511">
        <v>434</v>
      </c>
      <c r="I447" s="513">
        <f t="shared" si="469"/>
      </c>
      <c r="J447" s="514">
        <f t="shared" si="527"/>
      </c>
      <c r="K447" s="511">
        <v>30</v>
      </c>
      <c r="L447" s="514">
        <f t="shared" si="585"/>
      </c>
      <c r="M447" s="511">
        <v>2</v>
      </c>
      <c r="N447" s="515">
        <f t="shared" si="617"/>
      </c>
      <c r="O447" s="511">
        <v>4</v>
      </c>
      <c r="P447" s="515">
        <f t="shared" si="646"/>
      </c>
      <c r="Q447" s="516">
        <f>(M447+M448)/(O447+O448)</f>
      </c>
      <c r="R447" s="511">
        <v>11</v>
      </c>
      <c r="S447" s="516">
        <f>(O447+O448)/(K447+K448)</f>
      </c>
      <c r="T447" s="511">
        <v>6</v>
      </c>
      <c r="U447" s="517">
        <f>F447/T447</f>
      </c>
      <c r="V447" s="518">
        <f>(F447+4*500)/T447</f>
      </c>
      <c r="W447" s="511">
        <v>9996</v>
      </c>
      <c r="X447" s="518">
        <f>W447/T447</f>
      </c>
      <c r="Y447" s="516">
        <f>T447/R447</f>
      </c>
      <c r="Z447" s="518">
        <f>W447/F447</f>
      </c>
      <c r="AA447" s="518">
        <f>W447/(F447+500)</f>
      </c>
      <c r="AB447" s="511">
        <v>1</v>
      </c>
      <c r="AC447" s="511">
        <v>1344</v>
      </c>
      <c r="AD447" s="516">
        <f>AB447/T447</f>
      </c>
      <c r="AE447" s="518">
        <f>(W447-AC447)/(F447+500)</f>
      </c>
      <c r="AF447" s="519" t="s">
        <v>478</v>
      </c>
    </row>
    <row customHeight="true" ht="22.46095260398934" r="448">
      <c r="A448" s="510"/>
      <c r="B448" s="460"/>
      <c r="C448" s="486"/>
      <c r="D448" s="462" t="s">
        <v>479</v>
      </c>
      <c r="E448" s="511">
        <v>2399.31</v>
      </c>
      <c r="F448" s="512"/>
      <c r="G448" s="511">
        <v>34004</v>
      </c>
      <c r="H448" s="511">
        <v>702</v>
      </c>
      <c r="I448" s="513">
        <f t="shared" si="469"/>
      </c>
      <c r="J448" s="514">
        <f t="shared" si="527"/>
      </c>
      <c r="K448" s="511">
        <v>43</v>
      </c>
      <c r="L448" s="514">
        <f t="shared" si="585"/>
      </c>
      <c r="M448" s="511">
        <v>1</v>
      </c>
      <c r="N448" s="515">
        <f t="shared" si="617"/>
      </c>
      <c r="O448" s="511">
        <v>5</v>
      </c>
      <c r="P448" s="515">
        <f t="shared" si="646"/>
      </c>
      <c r="Q448" s="516"/>
      <c r="R448" s="511"/>
      <c r="S448" s="516"/>
      <c r="T448" s="511"/>
      <c r="U448" s="517"/>
      <c r="V448" s="518"/>
      <c r="W448" s="511"/>
      <c r="X448" s="518"/>
      <c r="Y448" s="516"/>
      <c r="Z448" s="518"/>
      <c r="AA448" s="518"/>
      <c r="AB448" s="511"/>
      <c r="AC448" s="511"/>
      <c r="AD448" s="516"/>
      <c r="AE448" s="518"/>
      <c r="AF448" s="519" t="s">
        <v>518</v>
      </c>
    </row>
    <row customHeight="true" ht="22.46095260398934" r="449">
      <c r="A449" s="510"/>
      <c r="B449" s="488" t="s">
        <v>484</v>
      </c>
      <c r="C449" s="488"/>
      <c r="D449" s="488"/>
      <c r="E449" s="522">
        <f>SUM(E441:E448)</f>
      </c>
      <c r="F449" s="522">
        <f>SUM(F441:F448)</f>
      </c>
      <c r="G449" s="522">
        <f>SUM(G441:G448)</f>
      </c>
      <c r="H449" s="522">
        <f>SUM(H441:H448)</f>
      </c>
      <c r="I449" s="523">
        <f t="shared" si="469"/>
      </c>
      <c r="J449" s="524">
        <f t="shared" si="527"/>
      </c>
      <c r="K449" s="522">
        <f>SUM(K441:K448)</f>
      </c>
      <c r="L449" s="524">
        <f t="shared" si="585"/>
      </c>
      <c r="M449" s="522">
        <f>SUM(M441:M448)</f>
      </c>
      <c r="N449" s="525">
        <f t="shared" si="617"/>
      </c>
      <c r="O449" s="522">
        <f>SUM(O441:O448)</f>
      </c>
      <c r="P449" s="525">
        <f t="shared" si="646"/>
      </c>
      <c r="Q449" s="526">
        <f>M449/O449</f>
      </c>
      <c r="R449" s="522">
        <f>SUM(R441:R448)</f>
      </c>
      <c r="S449" s="526">
        <f>(O449+O449)/(K449+K449)</f>
      </c>
      <c r="T449" s="522">
        <f>SUM(T441:T448)</f>
      </c>
      <c r="U449" s="527">
        <f t="shared" ref="U449:U450" si="705">F449/T449</f>
      </c>
      <c r="V449" s="528">
        <f t="shared" ref="V449:V450" si="819">(F449+4*500)/T449</f>
      </c>
      <c r="W449" s="522">
        <f>SUM(W441:W448)</f>
      </c>
      <c r="X449" s="529">
        <f t="shared" ref="X449:X450" si="43">W449/T449</f>
      </c>
      <c r="Y449" s="526">
        <f t="shared" ref="Y449:Y450" si="157">T449/R449</f>
      </c>
      <c r="Z449" s="528">
        <f t="shared" ref="Z449:Z450" si="271">W449/F449</f>
      </c>
      <c r="AA449" s="528">
        <f>W449/(F449+COUNT(W441:W448)*500)</f>
      </c>
      <c r="AB449" s="522">
        <f>SUM(AB441:AB448)</f>
      </c>
      <c r="AC449" s="522">
        <f>SUM(AC441:AC448)</f>
      </c>
      <c r="AD449" s="526">
        <f t="shared" ref="AD449:AD450" si="385">AB449/T449</f>
      </c>
      <c r="AE449" s="530">
        <f>(W449-AC449)/(F449+COUNT(W441:W448)*500)</f>
      </c>
      <c r="AF449" s="518"/>
    </row>
    <row customHeight="true" ht="22.46095260398934" r="450">
      <c r="A450" s="510"/>
      <c r="B450" s="460" t="s">
        <v>485</v>
      </c>
      <c r="C450" s="486" t="s">
        <v>505</v>
      </c>
      <c r="D450" s="462" t="s">
        <v>477</v>
      </c>
      <c r="E450" s="511">
        <v>2225.33</v>
      </c>
      <c r="F450" s="520">
        <f>E450+E451</f>
      </c>
      <c r="G450" s="511">
        <v>21542</v>
      </c>
      <c r="H450" s="511">
        <v>285</v>
      </c>
      <c r="I450" s="513">
        <f t="shared" si="469"/>
      </c>
      <c r="J450" s="514">
        <f t="shared" si="527"/>
      </c>
      <c r="K450" s="511">
        <v>31</v>
      </c>
      <c r="L450" s="514">
        <f t="shared" si="585"/>
      </c>
      <c r="M450" s="511">
        <v>2</v>
      </c>
      <c r="N450" s="515">
        <f t="shared" si="617"/>
      </c>
      <c r="O450" s="511">
        <v>4</v>
      </c>
      <c r="P450" s="515">
        <f t="shared" si="646"/>
      </c>
      <c r="Q450" s="516">
        <f>(M450+M451)/(O450+O451)</f>
      </c>
      <c r="R450" s="511">
        <v>11</v>
      </c>
      <c r="S450" s="516">
        <f>(O450+O451)/(K450+K451)</f>
      </c>
      <c r="T450" s="511">
        <v>5</v>
      </c>
      <c r="U450" s="517">
        <f t="shared" si="705"/>
      </c>
      <c r="V450" s="518">
        <f t="shared" si="819"/>
      </c>
      <c r="W450" s="511">
        <v>5085.4</v>
      </c>
      <c r="X450" s="518">
        <f t="shared" si="43"/>
      </c>
      <c r="Y450" s="516">
        <f t="shared" si="157"/>
      </c>
      <c r="Z450" s="518">
        <f t="shared" si="271"/>
      </c>
      <c r="AA450" s="518">
        <f>W450/(F450+500)</f>
      </c>
      <c r="AB450" s="511">
        <v>0</v>
      </c>
      <c r="AC450" s="511">
        <v>0</v>
      </c>
      <c r="AD450" s="516">
        <f t="shared" si="385"/>
      </c>
      <c r="AE450" s="518">
        <f>(W450-AC450)/(F450+500)</f>
      </c>
      <c r="AF450" s="519" t="s">
        <v>478</v>
      </c>
    </row>
    <row customHeight="true" ht="22.46095260398934" r="451">
      <c r="A451" s="510"/>
      <c r="B451" s="460"/>
      <c r="C451" s="486"/>
      <c r="D451" s="462" t="s">
        <v>479</v>
      </c>
      <c r="E451" s="511">
        <v>2641.12</v>
      </c>
      <c r="F451" s="520"/>
      <c r="G451" s="511">
        <v>34342</v>
      </c>
      <c r="H451" s="521">
        <v>653</v>
      </c>
      <c r="I451" s="513">
        <f t="shared" si="469"/>
      </c>
      <c r="J451" s="514">
        <f t="shared" si="527"/>
      </c>
      <c r="K451" s="511">
        <v>50</v>
      </c>
      <c r="L451" s="514">
        <f t="shared" si="585"/>
      </c>
      <c r="M451" s="511">
        <v>2</v>
      </c>
      <c r="N451" s="515">
        <f t="shared" si="617"/>
      </c>
      <c r="O451" s="511">
        <v>3</v>
      </c>
      <c r="P451" s="515">
        <f t="shared" si="646"/>
      </c>
      <c r="Q451" s="516"/>
      <c r="R451" s="511"/>
      <c r="S451" s="516"/>
      <c r="T451" s="511"/>
      <c r="U451" s="517"/>
      <c r="V451" s="518"/>
      <c r="W451" s="511"/>
      <c r="X451" s="518"/>
      <c r="Y451" s="516"/>
      <c r="Z451" s="518"/>
      <c r="AA451" s="518"/>
      <c r="AB451" s="511"/>
      <c r="AC451" s="511"/>
      <c r="AD451" s="516"/>
      <c r="AE451" s="518"/>
      <c r="AF451" s="519" t="s">
        <v>518</v>
      </c>
    </row>
    <row customHeight="true" ht="22.46095260398934" r="452">
      <c r="A452" s="510"/>
      <c r="B452" s="460" t="s">
        <v>487</v>
      </c>
      <c r="C452" s="486" t="s">
        <v>505</v>
      </c>
      <c r="D452" s="462" t="s">
        <v>477</v>
      </c>
      <c r="E452" s="511">
        <v>1825.23</v>
      </c>
      <c r="F452" s="512">
        <f>E452+E453</f>
      </c>
      <c r="G452" s="511">
        <v>22326</v>
      </c>
      <c r="H452" s="511">
        <v>300</v>
      </c>
      <c r="I452" s="513">
        <f t="shared" si="469"/>
      </c>
      <c r="J452" s="514">
        <f t="shared" si="527"/>
      </c>
      <c r="K452" s="511">
        <v>17</v>
      </c>
      <c r="L452" s="514">
        <f t="shared" si="585"/>
      </c>
      <c r="M452" s="511">
        <v>0</v>
      </c>
      <c r="N452" s="515">
        <f t="shared" si="617"/>
      </c>
      <c r="O452" s="511">
        <v>3</v>
      </c>
      <c r="P452" s="515">
        <f t="shared" si="646"/>
      </c>
      <c r="Q452" s="516">
        <f>(M452+M453)/(O452+O453)</f>
      </c>
      <c r="R452" s="511">
        <v>7</v>
      </c>
      <c r="S452" s="516">
        <f>(O452+O453)/(K452+K453)</f>
      </c>
      <c r="T452" s="511">
        <v>1</v>
      </c>
      <c r="U452" s="517">
        <f>F452/T452</f>
      </c>
      <c r="V452" s="518">
        <f>(F452+4*500)/T452</f>
      </c>
      <c r="W452" s="511">
        <v>444</v>
      </c>
      <c r="X452" s="518">
        <f>W452/T452</f>
      </c>
      <c r="Y452" s="516">
        <f>T452/R452</f>
      </c>
      <c r="Z452" s="518">
        <f>W452/F452</f>
      </c>
      <c r="AA452" s="518">
        <f>W452/(F452+500)</f>
      </c>
      <c r="AB452" s="511">
        <v>0</v>
      </c>
      <c r="AC452" s="511">
        <v>0</v>
      </c>
      <c r="AD452" s="516">
        <f>AB452/T452</f>
      </c>
      <c r="AE452" s="518">
        <f>(W452-AC452)/(F452+500)</f>
      </c>
      <c r="AF452" s="519" t="s">
        <v>478</v>
      </c>
    </row>
    <row customHeight="true" ht="22.46095260398934" r="453">
      <c r="A453" s="510"/>
      <c r="B453" s="460"/>
      <c r="C453" s="486"/>
      <c r="D453" s="462" t="s">
        <v>479</v>
      </c>
      <c r="E453" s="511">
        <v>2257.98</v>
      </c>
      <c r="F453" s="512"/>
      <c r="G453" s="511">
        <v>35847</v>
      </c>
      <c r="H453" s="511">
        <v>716</v>
      </c>
      <c r="I453" s="513">
        <f t="shared" si="469"/>
      </c>
      <c r="J453" s="514">
        <f t="shared" si="527"/>
      </c>
      <c r="K453" s="511">
        <v>42</v>
      </c>
      <c r="L453" s="514">
        <f t="shared" si="585"/>
      </c>
      <c r="M453" s="511">
        <v>1</v>
      </c>
      <c r="N453" s="515">
        <f t="shared" si="617"/>
      </c>
      <c r="O453" s="511">
        <v>4</v>
      </c>
      <c r="P453" s="515">
        <f t="shared" si="646"/>
      </c>
      <c r="Q453" s="516"/>
      <c r="R453" s="511"/>
      <c r="S453" s="516"/>
      <c r="T453" s="511"/>
      <c r="U453" s="517"/>
      <c r="V453" s="518"/>
      <c r="W453" s="511"/>
      <c r="X453" s="518"/>
      <c r="Y453" s="516"/>
      <c r="Z453" s="518"/>
      <c r="AA453" s="518"/>
      <c r="AB453" s="511"/>
      <c r="AC453" s="511"/>
      <c r="AD453" s="516"/>
      <c r="AE453" s="518"/>
      <c r="AF453" s="519" t="s">
        <v>518</v>
      </c>
    </row>
    <row customHeight="true" ht="22.46095260398934" r="454">
      <c r="A454" s="510"/>
      <c r="B454" s="460" t="s">
        <v>488</v>
      </c>
      <c r="C454" s="486" t="s">
        <v>505</v>
      </c>
      <c r="D454" s="462" t="s">
        <v>477</v>
      </c>
      <c r="E454" s="511">
        <v>579.93</v>
      </c>
      <c r="F454" s="512">
        <f>E454+E455</f>
      </c>
      <c r="G454" s="511">
        <v>5951</v>
      </c>
      <c r="H454" s="511">
        <v>97</v>
      </c>
      <c r="I454" s="513">
        <f t="shared" si="469"/>
      </c>
      <c r="J454" s="514">
        <f t="shared" si="527"/>
      </c>
      <c r="K454" s="511">
        <v>8</v>
      </c>
      <c r="L454" s="514">
        <f t="shared" si="585"/>
      </c>
      <c r="M454" s="511">
        <v>1</v>
      </c>
      <c r="N454" s="515">
        <f t="shared" si="617"/>
      </c>
      <c r="O454" s="511">
        <v>4</v>
      </c>
      <c r="P454" s="515">
        <f t="shared" si="646"/>
      </c>
      <c r="Q454" s="516">
        <f>(M454+M455)/(O454+O455)</f>
      </c>
      <c r="R454" s="511">
        <v>6</v>
      </c>
      <c r="S454" s="516">
        <f>(O454+O455)/(K454+K455)</f>
      </c>
      <c r="T454" s="511">
        <v>3</v>
      </c>
      <c r="U454" s="517">
        <f>F454/T454</f>
      </c>
      <c r="V454" s="518">
        <f>(F454+4*500)/T454</f>
      </c>
      <c r="W454" s="511">
        <v>3384</v>
      </c>
      <c r="X454" s="518">
        <f>W454/T454</f>
      </c>
      <c r="Y454" s="516">
        <f>T454/R454</f>
      </c>
      <c r="Z454" s="518">
        <f>W454/F454</f>
      </c>
      <c r="AA454" s="518">
        <f>W454/(F454+500)</f>
      </c>
      <c r="AB454" s="511">
        <v>1</v>
      </c>
      <c r="AC454" s="511">
        <v>396</v>
      </c>
      <c r="AD454" s="516">
        <f>AB454/T454</f>
      </c>
      <c r="AE454" s="518">
        <f>(W454-AC454)/(F454+500)</f>
      </c>
      <c r="AF454" s="519" t="s">
        <v>478</v>
      </c>
    </row>
    <row customHeight="true" ht="22.46095260398934" r="455">
      <c r="A455" s="510"/>
      <c r="B455" s="460"/>
      <c r="C455" s="486"/>
      <c r="D455" s="462" t="s">
        <v>479</v>
      </c>
      <c r="E455" s="511">
        <v>1917.22</v>
      </c>
      <c r="F455" s="512"/>
      <c r="G455" s="511">
        <v>27087</v>
      </c>
      <c r="H455" s="511">
        <v>628</v>
      </c>
      <c r="I455" s="513">
        <f t="shared" si="469"/>
      </c>
      <c r="J455" s="514">
        <f t="shared" si="527"/>
      </c>
      <c r="K455" s="511">
        <v>38</v>
      </c>
      <c r="L455" s="514">
        <f t="shared" si="585"/>
      </c>
      <c r="M455" s="511">
        <v>1</v>
      </c>
      <c r="N455" s="515">
        <f t="shared" si="617"/>
      </c>
      <c r="O455" s="511">
        <v>3</v>
      </c>
      <c r="P455" s="515">
        <f t="shared" si="646"/>
      </c>
      <c r="Q455" s="516"/>
      <c r="R455" s="511"/>
      <c r="S455" s="516"/>
      <c r="T455" s="511"/>
      <c r="U455" s="517"/>
      <c r="V455" s="518"/>
      <c r="W455" s="511"/>
      <c r="X455" s="518"/>
      <c r="Y455" s="516"/>
      <c r="Z455" s="518"/>
      <c r="AA455" s="518"/>
      <c r="AB455" s="511"/>
      <c r="AC455" s="511"/>
      <c r="AD455" s="516"/>
      <c r="AE455" s="518"/>
      <c r="AF455" s="519" t="s">
        <v>518</v>
      </c>
    </row>
    <row customHeight="true" ht="22.46095260398934" r="456">
      <c r="A456" s="510"/>
      <c r="B456" s="460" t="s">
        <v>489</v>
      </c>
      <c r="C456" s="486" t="s">
        <v>505</v>
      </c>
      <c r="D456" s="462" t="s">
        <v>477</v>
      </c>
      <c r="E456" s="511">
        <v>1150.55</v>
      </c>
      <c r="F456" s="512">
        <f>E456+E457</f>
      </c>
      <c r="G456" s="511">
        <v>11307</v>
      </c>
      <c r="H456" s="511">
        <v>149</v>
      </c>
      <c r="I456" s="513">
        <f t="shared" si="469"/>
      </c>
      <c r="J456" s="514">
        <f t="shared" si="527"/>
      </c>
      <c r="K456" s="511">
        <v>2</v>
      </c>
      <c r="L456" s="514">
        <f t="shared" si="585"/>
      </c>
      <c r="M456" s="511">
        <v>2</v>
      </c>
      <c r="N456" s="515">
        <f t="shared" si="617"/>
      </c>
      <c r="O456" s="511">
        <v>4</v>
      </c>
      <c r="P456" s="515">
        <f t="shared" si="646"/>
      </c>
      <c r="Q456" s="516">
        <f>(M456+M457)/(O456+O457)</f>
      </c>
      <c r="R456" s="511">
        <v>11</v>
      </c>
      <c r="S456" s="516">
        <f>(O456+O457)/(K456+K457)</f>
      </c>
      <c r="T456" s="511">
        <v>5</v>
      </c>
      <c r="U456" s="517">
        <f>F456/T456</f>
      </c>
      <c r="V456" s="518">
        <f>(F456+4*500)/T456</f>
      </c>
      <c r="W456" s="511">
        <v>3724.5</v>
      </c>
      <c r="X456" s="518">
        <f>W456/T456</f>
      </c>
      <c r="Y456" s="516">
        <f>T456/R456</f>
      </c>
      <c r="Z456" s="518">
        <f>W456/F456</f>
      </c>
      <c r="AA456" s="518">
        <f>W456/(F456+500)</f>
      </c>
      <c r="AB456" s="511">
        <v>1</v>
      </c>
      <c r="AC456" s="511">
        <v>389.7</v>
      </c>
      <c r="AD456" s="516">
        <f>AB456/T456</f>
      </c>
      <c r="AE456" s="518">
        <f>(W456-AC456)/(F456+500)</f>
      </c>
      <c r="AF456" s="519" t="s">
        <v>478</v>
      </c>
    </row>
    <row customHeight="true" ht="22.46095260398934" r="457">
      <c r="A457" s="510"/>
      <c r="B457" s="460"/>
      <c r="C457" s="486"/>
      <c r="D457" s="462" t="s">
        <v>479</v>
      </c>
      <c r="E457" s="511">
        <v>2151.44</v>
      </c>
      <c r="F457" s="512"/>
      <c r="G457" s="511">
        <v>28984</v>
      </c>
      <c r="H457" s="511">
        <v>995</v>
      </c>
      <c r="I457" s="513">
        <f t="shared" si="469"/>
      </c>
      <c r="J457" s="514">
        <f t="shared" si="527"/>
      </c>
      <c r="K457" s="511">
        <v>50</v>
      </c>
      <c r="L457" s="514">
        <f t="shared" si="585"/>
      </c>
      <c r="M457" s="511">
        <v>1</v>
      </c>
      <c r="N457" s="515">
        <f t="shared" si="617"/>
      </c>
      <c r="O457" s="511">
        <v>5</v>
      </c>
      <c r="P457" s="515">
        <f t="shared" si="646"/>
      </c>
      <c r="Q457" s="516"/>
      <c r="R457" s="511"/>
      <c r="S457" s="516"/>
      <c r="T457" s="511"/>
      <c r="U457" s="517"/>
      <c r="V457" s="518"/>
      <c r="W457" s="511"/>
      <c r="X457" s="518"/>
      <c r="Y457" s="516"/>
      <c r="Z457" s="518"/>
      <c r="AA457" s="518"/>
      <c r="AB457" s="511"/>
      <c r="AC457" s="511"/>
      <c r="AD457" s="516"/>
      <c r="AE457" s="518"/>
      <c r="AF457" s="519" t="s">
        <v>518</v>
      </c>
    </row>
    <row customHeight="true" ht="22.46095260398934" r="458">
      <c r="A458" s="510"/>
      <c r="B458" s="460" t="s">
        <v>495</v>
      </c>
      <c r="C458" s="486" t="s">
        <v>505</v>
      </c>
      <c r="D458" s="462" t="s">
        <v>477</v>
      </c>
      <c r="E458" s="511">
        <v>1166.86</v>
      </c>
      <c r="F458" s="512">
        <f>E458+E459</f>
      </c>
      <c r="G458" s="511">
        <v>10552</v>
      </c>
      <c r="H458" s="511">
        <v>150</v>
      </c>
      <c r="I458" s="513">
        <f t="shared" si="469"/>
      </c>
      <c r="J458" s="514">
        <f t="shared" si="527"/>
      </c>
      <c r="K458" s="511">
        <v>6</v>
      </c>
      <c r="L458" s="514">
        <f t="shared" si="585"/>
      </c>
      <c r="M458" s="511">
        <v>2</v>
      </c>
      <c r="N458" s="515">
        <f t="shared" si="617"/>
      </c>
      <c r="O458" s="511">
        <v>4</v>
      </c>
      <c r="P458" s="515">
        <f t="shared" si="646"/>
      </c>
      <c r="Q458" s="516">
        <f>(M458+M459)/(O458+O459)</f>
      </c>
      <c r="R458" s="511">
        <v>14</v>
      </c>
      <c r="S458" s="516">
        <f>(O458+O459)/(K458+K459)</f>
      </c>
      <c r="T458" s="511">
        <v>5</v>
      </c>
      <c r="U458" s="517">
        <f>F458/T458</f>
      </c>
      <c r="V458" s="518">
        <f>(F458+4*500)/T458</f>
      </c>
      <c r="W458" s="511">
        <v>3768</v>
      </c>
      <c r="X458" s="518">
        <f>W458/T458</f>
      </c>
      <c r="Y458" s="516">
        <f>T458/R458</f>
      </c>
      <c r="Z458" s="518">
        <f>W458/F458</f>
      </c>
      <c r="AA458" s="518">
        <f>W458/(F458+500)</f>
      </c>
      <c r="AB458" s="511">
        <v>0</v>
      </c>
      <c r="AC458" s="511">
        <v>0</v>
      </c>
      <c r="AD458" s="516">
        <f>AB458/T458</f>
      </c>
      <c r="AE458" s="518">
        <f>(W458-AC458)/(F458+500)</f>
      </c>
      <c r="AF458" s="519" t="s">
        <v>478</v>
      </c>
    </row>
    <row customHeight="true" ht="22.46095260398934" r="459">
      <c r="A459" s="510"/>
      <c r="B459" s="460"/>
      <c r="C459" s="486"/>
      <c r="D459" s="462" t="s">
        <v>479</v>
      </c>
      <c r="E459" s="511">
        <v>1373.35</v>
      </c>
      <c r="F459" s="512"/>
      <c r="G459" s="511">
        <v>22488</v>
      </c>
      <c r="H459" s="521">
        <v>571</v>
      </c>
      <c r="I459" s="513">
        <f t="shared" si="469"/>
      </c>
      <c r="J459" s="514">
        <f t="shared" si="527"/>
      </c>
      <c r="K459" s="511">
        <v>41</v>
      </c>
      <c r="L459" s="514">
        <f t="shared" si="585"/>
      </c>
      <c r="M459" s="511">
        <v>1</v>
      </c>
      <c r="N459" s="515">
        <f t="shared" si="617"/>
      </c>
      <c r="O459" s="511">
        <v>6</v>
      </c>
      <c r="P459" s="515">
        <f t="shared" si="646"/>
      </c>
      <c r="Q459" s="516"/>
      <c r="R459" s="511"/>
      <c r="S459" s="516"/>
      <c r="T459" s="511"/>
      <c r="U459" s="517"/>
      <c r="V459" s="518"/>
      <c r="W459" s="511"/>
      <c r="X459" s="518"/>
      <c r="Y459" s="516"/>
      <c r="Z459" s="518"/>
      <c r="AA459" s="518"/>
      <c r="AB459" s="511"/>
      <c r="AC459" s="511"/>
      <c r="AD459" s="516"/>
      <c r="AE459" s="518"/>
      <c r="AF459" s="519" t="s">
        <v>518</v>
      </c>
    </row>
    <row customHeight="true" ht="22.46095260398934" r="460">
      <c r="A460" s="510"/>
      <c r="B460" s="488" t="s">
        <v>484</v>
      </c>
      <c r="C460" s="488"/>
      <c r="D460" s="488"/>
      <c r="E460" s="522">
        <f>SUM(E450:E459)</f>
      </c>
      <c r="F460" s="522">
        <f>SUM(F450:F459)</f>
      </c>
      <c r="G460" s="522">
        <f>SUM(G450:G459)</f>
      </c>
      <c r="H460" s="522">
        <f>SUM(H450:H459)</f>
      </c>
      <c r="I460" s="523">
        <f t="shared" si="469"/>
      </c>
      <c r="J460" s="524">
        <f t="shared" si="527"/>
      </c>
      <c r="K460" s="522">
        <f>SUM(K450:K459)</f>
      </c>
      <c r="L460" s="524">
        <f t="shared" si="585"/>
      </c>
      <c r="M460" s="522">
        <f>SUM(M450:M459)</f>
      </c>
      <c r="N460" s="525">
        <f t="shared" si="617"/>
      </c>
      <c r="O460" s="522">
        <f>SUM(O450:O459)</f>
      </c>
      <c r="P460" s="525">
        <f t="shared" si="646"/>
      </c>
      <c r="Q460" s="526">
        <f>M460/O460</f>
      </c>
      <c r="R460" s="522">
        <f>SUM(R450:R459)</f>
      </c>
      <c r="S460" s="526">
        <f>(O460+O460)/(K460+K460)</f>
      </c>
      <c r="T460" s="522">
        <f>SUM(T450:T459)</f>
      </c>
      <c r="U460" s="527">
        <f t="shared" ref="U460:U461" si="706">F460/T460</f>
      </c>
      <c r="V460" s="528">
        <f t="shared" ref="V460:V461" si="820">(F460+4*500)/T460</f>
      </c>
      <c r="W460" s="522">
        <f>SUM(W450:W459)</f>
      </c>
      <c r="X460" s="529">
        <f t="shared" ref="X460:X461" si="44">W460/T460</f>
      </c>
      <c r="Y460" s="526">
        <f t="shared" ref="Y460:Y461" si="158">T460/R460</f>
      </c>
      <c r="Z460" s="528">
        <f t="shared" ref="Z460:Z461" si="272">W460/F460</f>
      </c>
      <c r="AA460" s="528">
        <f>W460/(F460+COUNT(W450:W459)*500)</f>
      </c>
      <c r="AB460" s="522">
        <f>SUM(AB450:AB459)</f>
      </c>
      <c r="AC460" s="522">
        <f>SUM(AC450:AC459)</f>
      </c>
      <c r="AD460" s="526">
        <f t="shared" ref="AD460:AD461" si="386">AB460/T460</f>
      </c>
      <c r="AE460" s="530">
        <f>(W460-AC460)/(F460+COUNT(W450:W459)*500)</f>
      </c>
      <c r="AF460" s="518"/>
    </row>
    <row customHeight="true" ht="22.46095260398934" r="461">
      <c r="A461" s="510"/>
      <c r="B461" s="460" t="s">
        <v>496</v>
      </c>
      <c r="C461" s="486" t="s">
        <v>519</v>
      </c>
      <c r="D461" s="462" t="s">
        <v>477</v>
      </c>
      <c r="E461" s="511">
        <v>1798.96</v>
      </c>
      <c r="F461" s="512">
        <f>E461+E462</f>
      </c>
      <c r="G461" s="511">
        <v>16931</v>
      </c>
      <c r="H461" s="511">
        <v>209</v>
      </c>
      <c r="I461" s="513">
        <f t="shared" si="469"/>
      </c>
      <c r="J461" s="514">
        <f t="shared" si="527"/>
      </c>
      <c r="K461" s="511">
        <v>12</v>
      </c>
      <c r="L461" s="514">
        <f t="shared" si="585"/>
      </c>
      <c r="M461" s="511">
        <v>3</v>
      </c>
      <c r="N461" s="515">
        <f t="shared" si="617"/>
      </c>
      <c r="O461" s="511">
        <v>6</v>
      </c>
      <c r="P461" s="515">
        <f t="shared" si="646"/>
      </c>
      <c r="Q461" s="516">
        <f>(M461+M462)/(O461+O462)</f>
      </c>
      <c r="R461" s="511">
        <v>12</v>
      </c>
      <c r="S461" s="516">
        <f>(O461+O462)/(K461+K462)</f>
      </c>
      <c r="T461" s="511">
        <v>5</v>
      </c>
      <c r="U461" s="517">
        <f t="shared" si="706"/>
      </c>
      <c r="V461" s="518">
        <f t="shared" si="820"/>
      </c>
      <c r="W461" s="511">
        <v>2846.399999999994</v>
      </c>
      <c r="X461" s="518">
        <f t="shared" si="44"/>
      </c>
      <c r="Y461" s="516">
        <f t="shared" si="158"/>
      </c>
      <c r="Z461" s="518">
        <f t="shared" si="272"/>
      </c>
      <c r="AA461" s="518">
        <f>W461/(F461+500)</f>
      </c>
      <c r="AB461" s="511">
        <v>0</v>
      </c>
      <c r="AC461" s="511">
        <v>0</v>
      </c>
      <c r="AD461" s="516">
        <f t="shared" si="386"/>
      </c>
      <c r="AE461" s="518">
        <f>(W461-AC461)/(F461+500)</f>
      </c>
      <c r="AF461" s="519" t="s">
        <v>478</v>
      </c>
    </row>
    <row customHeight="true" ht="22.46095260398934" r="462">
      <c r="A462" s="510"/>
      <c r="B462" s="460"/>
      <c r="C462" s="486"/>
      <c r="D462" s="462" t="s">
        <v>479</v>
      </c>
      <c r="E462" s="511">
        <v>1536.19</v>
      </c>
      <c r="F462" s="512"/>
      <c r="G462" s="511">
        <v>20283</v>
      </c>
      <c r="H462" s="511">
        <v>527</v>
      </c>
      <c r="I462" s="513">
        <f t="shared" si="469"/>
      </c>
      <c r="J462" s="514">
        <f t="shared" si="527"/>
      </c>
      <c r="K462" s="511">
        <v>32</v>
      </c>
      <c r="L462" s="514">
        <f t="shared" si="585"/>
      </c>
      <c r="M462" s="511">
        <v>0</v>
      </c>
      <c r="N462" s="515">
        <f t="shared" si="617"/>
      </c>
      <c r="O462" s="511">
        <v>4</v>
      </c>
      <c r="P462" s="515">
        <f t="shared" si="646"/>
      </c>
      <c r="Q462" s="516"/>
      <c r="R462" s="511"/>
      <c r="S462" s="516"/>
      <c r="T462" s="511"/>
      <c r="U462" s="517"/>
      <c r="V462" s="518"/>
      <c r="W462" s="511"/>
      <c r="X462" s="518"/>
      <c r="Y462" s="516"/>
      <c r="Z462" s="518"/>
      <c r="AA462" s="518"/>
      <c r="AB462" s="511"/>
      <c r="AC462" s="511"/>
      <c r="AD462" s="516"/>
      <c r="AE462" s="518"/>
      <c r="AF462" s="519" t="s">
        <v>512</v>
      </c>
    </row>
    <row customHeight="true" ht="22.46095260398934" r="463">
      <c r="A463" s="510"/>
      <c r="B463" s="531" t="s">
        <v>501</v>
      </c>
      <c r="C463" s="486" t="s">
        <v>519</v>
      </c>
      <c r="D463" s="462" t="s">
        <v>477</v>
      </c>
      <c r="E463" s="511">
        <v>916.72</v>
      </c>
      <c r="F463" s="512">
        <f>E463+E464</f>
      </c>
      <c r="G463" s="511">
        <v>8371</v>
      </c>
      <c r="H463" s="511">
        <v>103</v>
      </c>
      <c r="I463" s="513">
        <f t="shared" si="469"/>
      </c>
      <c r="J463" s="514">
        <f t="shared" si="527"/>
      </c>
      <c r="K463" s="511">
        <v>4</v>
      </c>
      <c r="L463" s="514">
        <f t="shared" si="585"/>
      </c>
      <c r="M463" s="511">
        <v>0</v>
      </c>
      <c r="N463" s="515">
        <f t="shared" si="617"/>
      </c>
      <c r="O463" s="511">
        <v>0</v>
      </c>
      <c r="P463" s="515">
        <f t="shared" si="646"/>
      </c>
      <c r="Q463" s="516">
        <f>(M463+M464)/(O463+O464)</f>
      </c>
      <c r="R463" s="511">
        <v>8</v>
      </c>
      <c r="S463" s="516">
        <f>(O463+O464)/(K463+K464)</f>
      </c>
      <c r="T463" s="511">
        <v>3</v>
      </c>
      <c r="U463" s="517">
        <f>F463/T463</f>
      </c>
      <c r="V463" s="518">
        <f>(F463+4*500)/T463</f>
      </c>
      <c r="W463" s="511">
        <v>2796</v>
      </c>
      <c r="X463" s="518">
        <f>W463/T463</f>
      </c>
      <c r="Y463" s="516">
        <f>T463/R463</f>
      </c>
      <c r="Z463" s="518">
        <f>W463/F463</f>
      </c>
      <c r="AA463" s="518">
        <f>W463/(F463+500)</f>
      </c>
      <c r="AB463" s="511">
        <v>1</v>
      </c>
      <c r="AC463" s="511">
        <v>360</v>
      </c>
      <c r="AD463" s="516">
        <f>AB463/T463</f>
      </c>
      <c r="AE463" s="518">
        <f>(W463-AC463)/(F463+500)</f>
      </c>
      <c r="AF463" s="519" t="s">
        <v>478</v>
      </c>
    </row>
    <row customHeight="true" ht="22.46095260398934" r="464">
      <c r="A464" s="510"/>
      <c r="B464" s="531"/>
      <c r="C464" s="486"/>
      <c r="D464" s="462" t="s">
        <v>479</v>
      </c>
      <c r="E464" s="511">
        <v>1461.53</v>
      </c>
      <c r="F464" s="512"/>
      <c r="G464" s="511">
        <v>21365</v>
      </c>
      <c r="H464" s="511">
        <v>663</v>
      </c>
      <c r="I464" s="513">
        <f t="shared" si="469"/>
      </c>
      <c r="J464" s="514">
        <f t="shared" si="527"/>
      </c>
      <c r="K464" s="511">
        <v>28</v>
      </c>
      <c r="L464" s="514">
        <f t="shared" si="585"/>
      </c>
      <c r="M464" s="511">
        <v>2</v>
      </c>
      <c r="N464" s="515">
        <f t="shared" si="617"/>
      </c>
      <c r="O464" s="511">
        <v>3</v>
      </c>
      <c r="P464" s="515">
        <f t="shared" si="646"/>
      </c>
      <c r="Q464" s="516"/>
      <c r="R464" s="511"/>
      <c r="S464" s="516"/>
      <c r="T464" s="511"/>
      <c r="U464" s="517"/>
      <c r="V464" s="518"/>
      <c r="W464" s="511"/>
      <c r="X464" s="518"/>
      <c r="Y464" s="516"/>
      <c r="Z464" s="518"/>
      <c r="AA464" s="518"/>
      <c r="AB464" s="511"/>
      <c r="AC464" s="511"/>
      <c r="AD464" s="516"/>
      <c r="AE464" s="518"/>
      <c r="AF464" s="519" t="s">
        <v>512</v>
      </c>
    </row>
    <row customHeight="true" ht="22.46095260398934" r="465">
      <c r="A465" s="510"/>
      <c r="B465" s="531" t="s">
        <v>502</v>
      </c>
      <c r="C465" s="486" t="s">
        <v>519</v>
      </c>
      <c r="D465" s="462" t="s">
        <v>477</v>
      </c>
      <c r="E465" s="511">
        <v>1001.19</v>
      </c>
      <c r="F465" s="512">
        <f>E465+E466</f>
      </c>
      <c r="G465" s="511">
        <v>6011</v>
      </c>
      <c r="H465" s="511">
        <v>85</v>
      </c>
      <c r="I465" s="513">
        <f t="shared" si="469"/>
      </c>
      <c r="J465" s="514">
        <f t="shared" si="527"/>
      </c>
      <c r="K465" s="511">
        <v>6</v>
      </c>
      <c r="L465" s="514">
        <f t="shared" si="585"/>
      </c>
      <c r="M465" s="511">
        <v>1</v>
      </c>
      <c r="N465" s="515">
        <f t="shared" si="617"/>
      </c>
      <c r="O465" s="511">
        <v>1</v>
      </c>
      <c r="P465" s="515">
        <f t="shared" si="646"/>
      </c>
      <c r="Q465" s="516">
        <f>(M465+M466)/(O465+O466)</f>
      </c>
      <c r="R465" s="511">
        <v>18</v>
      </c>
      <c r="S465" s="516">
        <f>(O465+O466)/(K465+K466)</f>
      </c>
      <c r="T465" s="511">
        <v>8</v>
      </c>
      <c r="U465" s="517">
        <f>F465/T465</f>
      </c>
      <c r="V465" s="518">
        <f>(F465+4*500)/T465</f>
      </c>
      <c r="W465" s="511">
        <v>8084.4000000000015</v>
      </c>
      <c r="X465" s="518">
        <f>W465/T465</f>
      </c>
      <c r="Y465" s="516">
        <f>T465/R465</f>
      </c>
      <c r="Z465" s="518">
        <f>W465/F465</f>
      </c>
      <c r="AA465" s="518">
        <f>W465/(F465+500)</f>
      </c>
      <c r="AB465" s="511">
        <v>4</v>
      </c>
      <c r="AC465" s="511">
        <v>3464.3999999999996</v>
      </c>
      <c r="AD465" s="516">
        <f>AB465/T465</f>
      </c>
      <c r="AE465" s="518">
        <f>(W465-AC465)/(F465+500)</f>
      </c>
      <c r="AF465" s="519" t="s">
        <v>478</v>
      </c>
    </row>
    <row customHeight="true" ht="22.46095260398934" r="466">
      <c r="A466" s="510"/>
      <c r="B466" s="531"/>
      <c r="C466" s="486"/>
      <c r="D466" s="462" t="s">
        <v>479</v>
      </c>
      <c r="E466" s="511">
        <v>1907.15</v>
      </c>
      <c r="F466" s="512"/>
      <c r="G466" s="511">
        <v>30382</v>
      </c>
      <c r="H466" s="511">
        <v>1139</v>
      </c>
      <c r="I466" s="513">
        <f t="shared" si="469"/>
      </c>
      <c r="J466" s="514">
        <f t="shared" si="527"/>
      </c>
      <c r="K466" s="511">
        <v>47</v>
      </c>
      <c r="L466" s="514">
        <f t="shared" si="585"/>
      </c>
      <c r="M466" s="511">
        <v>6</v>
      </c>
      <c r="N466" s="515">
        <f t="shared" si="617"/>
      </c>
      <c r="O466" s="511">
        <v>9</v>
      </c>
      <c r="P466" s="515">
        <f t="shared" si="646"/>
      </c>
      <c r="Q466" s="516"/>
      <c r="R466" s="511"/>
      <c r="S466" s="516"/>
      <c r="T466" s="511"/>
      <c r="U466" s="517"/>
      <c r="V466" s="518"/>
      <c r="W466" s="511"/>
      <c r="X466" s="518"/>
      <c r="Y466" s="516"/>
      <c r="Z466" s="518"/>
      <c r="AA466" s="518"/>
      <c r="AB466" s="511"/>
      <c r="AC466" s="511"/>
      <c r="AD466" s="516"/>
      <c r="AE466" s="518"/>
      <c r="AF466" s="519" t="s">
        <v>512</v>
      </c>
    </row>
    <row customHeight="true" ht="22.46095260398934" r="467">
      <c r="A467" s="510"/>
      <c r="B467" s="531" t="s">
        <v>503</v>
      </c>
      <c r="C467" s="486" t="s">
        <v>519</v>
      </c>
      <c r="D467" s="462" t="s">
        <v>477</v>
      </c>
      <c r="E467" s="511">
        <v>621.93</v>
      </c>
      <c r="F467" s="512">
        <f>E467+E468</f>
      </c>
      <c r="G467" s="511">
        <v>5324</v>
      </c>
      <c r="H467" s="511">
        <v>56</v>
      </c>
      <c r="I467" s="513">
        <f t="shared" si="469"/>
      </c>
      <c r="J467" s="514">
        <f t="shared" si="527"/>
      </c>
      <c r="K467" s="511">
        <v>1</v>
      </c>
      <c r="L467" s="514">
        <f t="shared" si="585"/>
      </c>
      <c r="M467" s="511">
        <v>1</v>
      </c>
      <c r="N467" s="515">
        <f t="shared" si="617"/>
      </c>
      <c r="O467" s="511">
        <v>1</v>
      </c>
      <c r="P467" s="515">
        <f t="shared" si="646"/>
      </c>
      <c r="Q467" s="516">
        <f>(M467+M468)/(O467+O468)</f>
      </c>
      <c r="R467" s="511">
        <v>9</v>
      </c>
      <c r="S467" s="516">
        <f>(O467+O468)/(K467+K468)</f>
      </c>
      <c r="T467" s="511">
        <v>4</v>
      </c>
      <c r="U467" s="517">
        <f>F467/T467</f>
      </c>
      <c r="V467" s="518">
        <f>(F467+4*500)/T467</f>
      </c>
      <c r="W467" s="511">
        <v>3420</v>
      </c>
      <c r="X467" s="518">
        <f>W467/T467</f>
      </c>
      <c r="Y467" s="516">
        <f>T467/R467</f>
      </c>
      <c r="Z467" s="518">
        <f>W467/F467</f>
      </c>
      <c r="AA467" s="518">
        <f>W467/(F467+500)</f>
      </c>
      <c r="AB467" s="511">
        <v>3</v>
      </c>
      <c r="AC467" s="511">
        <v>2076</v>
      </c>
      <c r="AD467" s="516">
        <f>AB467/T467</f>
      </c>
      <c r="AE467" s="518">
        <f>(W467-AC467)/(F467+500)</f>
      </c>
      <c r="AF467" s="519" t="s">
        <v>478</v>
      </c>
    </row>
    <row customHeight="true" ht="22.46095260398934" r="468">
      <c r="A468" s="510"/>
      <c r="B468" s="531"/>
      <c r="C468" s="486"/>
      <c r="D468" s="462" t="s">
        <v>479</v>
      </c>
      <c r="E468" s="511">
        <v>2425.56</v>
      </c>
      <c r="F468" s="512"/>
      <c r="G468" s="511">
        <v>38774</v>
      </c>
      <c r="H468" s="521">
        <v>1509</v>
      </c>
      <c r="I468" s="513">
        <f t="shared" si="469"/>
      </c>
      <c r="J468" s="514">
        <f t="shared" si="527"/>
      </c>
      <c r="K468" s="511">
        <v>62</v>
      </c>
      <c r="L468" s="514">
        <f t="shared" si="585"/>
      </c>
      <c r="M468" s="511">
        <v>3</v>
      </c>
      <c r="N468" s="515">
        <f t="shared" si="617"/>
      </c>
      <c r="O468" s="511">
        <v>5</v>
      </c>
      <c r="P468" s="515">
        <f t="shared" si="646"/>
      </c>
      <c r="Q468" s="516"/>
      <c r="R468" s="511"/>
      <c r="S468" s="516"/>
      <c r="T468" s="511"/>
      <c r="U468" s="517"/>
      <c r="V468" s="518"/>
      <c r="W468" s="511"/>
      <c r="X468" s="518"/>
      <c r="Y468" s="516"/>
      <c r="Z468" s="518"/>
      <c r="AA468" s="518"/>
      <c r="AB468" s="511"/>
      <c r="AC468" s="511"/>
      <c r="AD468" s="516"/>
      <c r="AE468" s="518"/>
      <c r="AF468" s="519" t="s">
        <v>512</v>
      </c>
    </row>
    <row customHeight="true" ht="22.46095260398934" r="469">
      <c r="A469" s="510"/>
      <c r="B469" s="531" t="s">
        <v>504</v>
      </c>
      <c r="C469" s="486" t="s">
        <v>519</v>
      </c>
      <c r="D469" s="462" t="s">
        <v>477</v>
      </c>
      <c r="E469" s="511">
        <v>3920.52</v>
      </c>
      <c r="F469" s="512">
        <f>E469+E470</f>
      </c>
      <c r="G469" s="511">
        <v>42980</v>
      </c>
      <c r="H469" s="511">
        <v>426</v>
      </c>
      <c r="I469" s="513">
        <f t="shared" si="469"/>
      </c>
      <c r="J469" s="514">
        <f t="shared" si="527"/>
      </c>
      <c r="K469" s="511">
        <v>2</v>
      </c>
      <c r="L469" s="514">
        <f t="shared" si="585"/>
      </c>
      <c r="M469" s="511">
        <v>4</v>
      </c>
      <c r="N469" s="515">
        <f t="shared" si="617"/>
      </c>
      <c r="O469" s="511">
        <v>4</v>
      </c>
      <c r="P469" s="515">
        <f t="shared" si="646"/>
      </c>
      <c r="Q469" s="516">
        <f>(M469+M470)/(O469+O470)</f>
      </c>
      <c r="R469" s="511">
        <v>29</v>
      </c>
      <c r="S469" s="516">
        <f>(O469+O470)/(K469+K470)</f>
      </c>
      <c r="T469" s="511">
        <v>11</v>
      </c>
      <c r="U469" s="517">
        <f>F469/T469</f>
      </c>
      <c r="V469" s="518">
        <f>(F469+4*500)/T469</f>
      </c>
      <c r="W469" s="511">
        <v>7006.800000000003</v>
      </c>
      <c r="X469" s="518">
        <f>W469/T469</f>
      </c>
      <c r="Y469" s="516">
        <f>T469/R469</f>
      </c>
      <c r="Z469" s="518">
        <f>W469/F469</f>
      </c>
      <c r="AA469" s="518">
        <f>W469/(F469+500)</f>
      </c>
      <c r="AB469" s="511">
        <v>4</v>
      </c>
      <c r="AC469" s="511">
        <v>2350.800000000001</v>
      </c>
      <c r="AD469" s="516">
        <f>AB469/T469</f>
      </c>
      <c r="AE469" s="518">
        <f>(W469-AC469)/(F469+500)</f>
      </c>
      <c r="AF469" s="519" t="s">
        <v>478</v>
      </c>
    </row>
    <row customHeight="true" ht="22.46095260398934" r="470">
      <c r="A470" s="510"/>
      <c r="B470" s="531"/>
      <c r="C470" s="486"/>
      <c r="D470" s="462" t="s">
        <v>479</v>
      </c>
      <c r="E470" s="511">
        <v>3732.91</v>
      </c>
      <c r="F470" s="512"/>
      <c r="G470" s="511">
        <v>61664</v>
      </c>
      <c r="H470" s="511">
        <v>2794</v>
      </c>
      <c r="I470" s="513">
        <f t="shared" si="469"/>
      </c>
      <c r="J470" s="514">
        <f t="shared" si="527"/>
      </c>
      <c r="K470" s="511">
        <v>117</v>
      </c>
      <c r="L470" s="514">
        <f t="shared" si="585"/>
      </c>
      <c r="M470" s="511">
        <v>4</v>
      </c>
      <c r="N470" s="515">
        <f t="shared" si="617"/>
      </c>
      <c r="O470" s="511">
        <v>16</v>
      </c>
      <c r="P470" s="515">
        <f t="shared" si="646"/>
      </c>
      <c r="Q470" s="516"/>
      <c r="R470" s="511"/>
      <c r="S470" s="516"/>
      <c r="T470" s="511"/>
      <c r="U470" s="517"/>
      <c r="V470" s="518"/>
      <c r="W470" s="511"/>
      <c r="X470" s="518"/>
      <c r="Y470" s="516"/>
      <c r="Z470" s="518"/>
      <c r="AA470" s="518"/>
      <c r="AB470" s="511"/>
      <c r="AC470" s="511"/>
      <c r="AD470" s="516"/>
      <c r="AE470" s="518"/>
      <c r="AF470" s="519" t="s">
        <v>512</v>
      </c>
    </row>
    <row customHeight="true" ht="22.46095260398934" r="471">
      <c r="A471" s="510"/>
      <c r="B471" s="488" t="s">
        <v>484</v>
      </c>
      <c r="C471" s="488"/>
      <c r="D471" s="488"/>
      <c r="E471" s="522">
        <f>SUM(E461:E470)</f>
      </c>
      <c r="F471" s="522">
        <f>SUM(F461:F470)</f>
      </c>
      <c r="G471" s="522">
        <f>SUM(G461:G470)</f>
      </c>
      <c r="H471" s="522">
        <f>SUM(H461:H470)</f>
      </c>
      <c r="I471" s="523">
        <f t="shared" si="469"/>
      </c>
      <c r="J471" s="524">
        <f t="shared" si="527"/>
      </c>
      <c r="K471" s="522">
        <f>SUM(K461:K470)</f>
      </c>
      <c r="L471" s="524">
        <f t="shared" si="585"/>
      </c>
      <c r="M471" s="522">
        <f>SUM(M461:M470)</f>
      </c>
      <c r="N471" s="525">
        <f t="shared" si="617"/>
      </c>
      <c r="O471" s="522">
        <f>SUM(O461:O470)</f>
      </c>
      <c r="P471" s="525">
        <f t="shared" si="646"/>
      </c>
      <c r="Q471" s="526">
        <f>M471/O471</f>
      </c>
      <c r="R471" s="522">
        <f>SUM(R461:R470)</f>
      </c>
      <c r="S471" s="526">
        <f>(O471+O471)/(K471+K471)</f>
      </c>
      <c r="T471" s="522">
        <f>SUM(T461:T470)</f>
      </c>
      <c r="U471" s="527">
        <f t="shared" ref="U471:U472" si="707">F471/T471</f>
      </c>
      <c r="V471" s="528">
        <f t="shared" ref="V471:V472" si="821">(F471+4*500)/T471</f>
      </c>
      <c r="W471" s="522">
        <f>SUM(W461:W470)</f>
      </c>
      <c r="X471" s="529">
        <f t="shared" ref="X471:X472" si="45">W471/T471</f>
      </c>
      <c r="Y471" s="526">
        <f t="shared" ref="Y471:Y472" si="159">T471/R471</f>
      </c>
      <c r="Z471" s="528">
        <f t="shared" ref="Z471:Z472" si="273">W471/F471</f>
      </c>
      <c r="AA471" s="528">
        <f>W471/(F471+COUNT(W461:W470)*500)</f>
      </c>
      <c r="AB471" s="522">
        <f>SUM(AB461:AB470)</f>
      </c>
      <c r="AC471" s="522">
        <f>SUM(AC461:AC470)</f>
      </c>
      <c r="AD471" s="526">
        <f t="shared" ref="AD471:AD472" si="387">AB471/T471</f>
      </c>
      <c r="AE471" s="530">
        <f>(W471-AC471)/(F471+COUNT(W461:W470)*500)</f>
      </c>
      <c r="AF471" s="518"/>
    </row>
    <row customHeight="true" ht="22.46095260398934" r="472">
      <c r="A472" s="510"/>
      <c r="B472" s="460" t="s">
        <v>506</v>
      </c>
      <c r="C472" s="486" t="s">
        <v>492</v>
      </c>
      <c r="D472" s="462" t="s">
        <v>477</v>
      </c>
      <c r="E472" s="511">
        <v>4742.82</v>
      </c>
      <c r="F472" s="512">
        <f>E472+E473</f>
      </c>
      <c r="G472" s="511">
        <v>64118</v>
      </c>
      <c r="H472" s="511">
        <v>610</v>
      </c>
      <c r="I472" s="513">
        <f t="shared" si="469"/>
      </c>
      <c r="J472" s="514">
        <f t="shared" si="527"/>
      </c>
      <c r="K472" s="511">
        <v>6</v>
      </c>
      <c r="L472" s="514">
        <f t="shared" si="585"/>
      </c>
      <c r="M472" s="511">
        <v>2</v>
      </c>
      <c r="N472" s="515">
        <f t="shared" si="617"/>
      </c>
      <c r="O472" s="511">
        <v>7</v>
      </c>
      <c r="P472" s="515">
        <f t="shared" si="646"/>
      </c>
      <c r="Q472" s="516">
        <f>(M472+M473)/(O472+O473)</f>
      </c>
      <c r="R472" s="511">
        <v>26</v>
      </c>
      <c r="S472" s="516">
        <f>(O472+O473)/(K472+K473)</f>
      </c>
      <c r="T472" s="511">
        <v>10</v>
      </c>
      <c r="U472" s="517">
        <f t="shared" si="707"/>
      </c>
      <c r="V472" s="518">
        <f t="shared" si="821"/>
      </c>
      <c r="W472" s="511">
        <v>14336.400000000001</v>
      </c>
      <c r="X472" s="518">
        <f t="shared" si="45"/>
      </c>
      <c r="Y472" s="516">
        <f t="shared" si="159"/>
      </c>
      <c r="Z472" s="518">
        <f t="shared" si="273"/>
      </c>
      <c r="AA472" s="518">
        <f>W472/(F472+500)</f>
      </c>
      <c r="AB472" s="511">
        <v>2</v>
      </c>
      <c r="AC472" s="511">
        <v>656.3999999999996</v>
      </c>
      <c r="AD472" s="516">
        <f t="shared" si="387"/>
      </c>
      <c r="AE472" s="518">
        <f>(W472-AC472)/(F472+500)</f>
      </c>
      <c r="AF472" s="519" t="s">
        <v>478</v>
      </c>
    </row>
    <row customHeight="true" ht="22.46095260398934" r="473">
      <c r="A473" s="510"/>
      <c r="B473" s="460"/>
      <c r="C473" s="486"/>
      <c r="D473" s="462" t="s">
        <v>479</v>
      </c>
      <c r="E473" s="511">
        <v>4896.83</v>
      </c>
      <c r="F473" s="512"/>
      <c r="G473" s="511">
        <v>83864</v>
      </c>
      <c r="H473" s="511">
        <v>3775</v>
      </c>
      <c r="I473" s="513">
        <f t="shared" si="469"/>
      </c>
      <c r="J473" s="514">
        <f t="shared" si="527"/>
      </c>
      <c r="K473" s="511">
        <v>131</v>
      </c>
      <c r="L473" s="514">
        <f t="shared" si="585"/>
      </c>
      <c r="M473" s="511">
        <v>6</v>
      </c>
      <c r="N473" s="515">
        <f t="shared" si="617"/>
      </c>
      <c r="O473" s="511">
        <v>12</v>
      </c>
      <c r="P473" s="515">
        <f t="shared" si="646"/>
      </c>
      <c r="Q473" s="516"/>
      <c r="R473" s="511"/>
      <c r="S473" s="516"/>
      <c r="T473" s="511"/>
      <c r="U473" s="517"/>
      <c r="V473" s="518"/>
      <c r="W473" s="511"/>
      <c r="X473" s="518"/>
      <c r="Y473" s="516"/>
      <c r="Z473" s="518"/>
      <c r="AA473" s="518"/>
      <c r="AB473" s="511"/>
      <c r="AC473" s="511"/>
      <c r="AD473" s="516"/>
      <c r="AE473" s="518"/>
      <c r="AF473" s="519" t="s">
        <v>512</v>
      </c>
    </row>
    <row customHeight="true" ht="22.46095260398934" r="474">
      <c r="A474" s="510"/>
      <c r="B474" s="460" t="s">
        <v>507</v>
      </c>
      <c r="C474" s="486" t="s">
        <v>492</v>
      </c>
      <c r="D474" s="462" t="s">
        <v>477</v>
      </c>
      <c r="E474" s="511">
        <v>2499.22</v>
      </c>
      <c r="F474" s="512">
        <f>E474+E475</f>
      </c>
      <c r="G474" s="511">
        <v>33829</v>
      </c>
      <c r="H474" s="511">
        <v>396</v>
      </c>
      <c r="I474" s="513">
        <f t="shared" si="469"/>
      </c>
      <c r="J474" s="514">
        <f t="shared" si="527"/>
      </c>
      <c r="K474" s="511">
        <v>3</v>
      </c>
      <c r="L474" s="514">
        <f t="shared" si="585"/>
      </c>
      <c r="M474" s="511">
        <v>0</v>
      </c>
      <c r="N474" s="515">
        <f t="shared" si="617"/>
      </c>
      <c r="O474" s="511">
        <v>3</v>
      </c>
      <c r="P474" s="515">
        <f t="shared" si="646"/>
      </c>
      <c r="Q474" s="516">
        <f>(M474+M475)/(O474+O475)</f>
      </c>
      <c r="R474" s="511">
        <v>27</v>
      </c>
      <c r="S474" s="516">
        <f>(O474+O475)/(K474+K475)</f>
      </c>
      <c r="T474" s="511">
        <v>4</v>
      </c>
      <c r="U474" s="517">
        <f>F474/T474</f>
      </c>
      <c r="V474" s="518">
        <f>(F474+4*500)/T474</f>
      </c>
      <c r="W474" s="511">
        <v>1432.800000000003</v>
      </c>
      <c r="X474" s="518">
        <f>W474/T474</f>
      </c>
      <c r="Y474" s="516">
        <f>T474/R474</f>
      </c>
      <c r="Z474" s="518">
        <f>W474/F474</f>
      </c>
      <c r="AA474" s="518">
        <f>W474/(F474+500)</f>
      </c>
      <c r="AB474" s="511">
        <v>2</v>
      </c>
      <c r="AC474" s="511">
        <v>816</v>
      </c>
      <c r="AD474" s="516">
        <f>AB474/T474</f>
      </c>
      <c r="AE474" s="518">
        <f>(W474-AC474)/(F474+500)</f>
      </c>
      <c r="AF474" s="519" t="s">
        <v>478</v>
      </c>
    </row>
    <row customHeight="true" ht="22.46095260398934" r="475">
      <c r="A475" s="510"/>
      <c r="B475" s="460"/>
      <c r="C475" s="486"/>
      <c r="D475" s="462" t="s">
        <v>479</v>
      </c>
      <c r="E475" s="511">
        <v>6220.86</v>
      </c>
      <c r="F475" s="512"/>
      <c r="G475" s="511">
        <v>109792</v>
      </c>
      <c r="H475" s="511">
        <v>4626</v>
      </c>
      <c r="I475" s="513">
        <f t="shared" si="469"/>
      </c>
      <c r="J475" s="514">
        <f t="shared" si="527"/>
      </c>
      <c r="K475" s="511">
        <v>145</v>
      </c>
      <c r="L475" s="514">
        <f t="shared" si="585"/>
      </c>
      <c r="M475" s="511">
        <v>5</v>
      </c>
      <c r="N475" s="515">
        <f t="shared" si="617"/>
      </c>
      <c r="O475" s="511">
        <v>16</v>
      </c>
      <c r="P475" s="515">
        <f t="shared" si="646"/>
      </c>
      <c r="Q475" s="516"/>
      <c r="R475" s="511"/>
      <c r="S475" s="516"/>
      <c r="T475" s="511"/>
      <c r="U475" s="517"/>
      <c r="V475" s="518"/>
      <c r="W475" s="511"/>
      <c r="X475" s="518"/>
      <c r="Y475" s="516"/>
      <c r="Z475" s="518"/>
      <c r="AA475" s="518"/>
      <c r="AB475" s="511"/>
      <c r="AC475" s="511"/>
      <c r="AD475" s="516"/>
      <c r="AE475" s="518"/>
      <c r="AF475" s="519" t="s">
        <v>512</v>
      </c>
    </row>
    <row customHeight="true" ht="22.46095260398934" r="476">
      <c r="A476" s="510"/>
      <c r="B476" s="460" t="s">
        <v>508</v>
      </c>
      <c r="C476" s="486" t="s">
        <v>492</v>
      </c>
      <c r="D476" s="462" t="s">
        <v>477</v>
      </c>
      <c r="E476" s="511">
        <v>1448.15</v>
      </c>
      <c r="F476" s="512">
        <f>E476+E477</f>
      </c>
      <c r="G476" s="511">
        <v>14890</v>
      </c>
      <c r="H476" s="511">
        <v>191</v>
      </c>
      <c r="I476" s="513">
        <f t="shared" si="469"/>
      </c>
      <c r="J476" s="514">
        <f t="shared" si="527"/>
      </c>
      <c r="K476" s="511">
        <v>2</v>
      </c>
      <c r="L476" s="514">
        <f t="shared" si="585"/>
      </c>
      <c r="M476" s="511">
        <v>1</v>
      </c>
      <c r="N476" s="515">
        <f t="shared" si="617"/>
      </c>
      <c r="O476" s="511">
        <v>3</v>
      </c>
      <c r="P476" s="515">
        <f t="shared" si="646"/>
      </c>
      <c r="Q476" s="516">
        <f>(M476+M477)/(O476+O477)</f>
      </c>
      <c r="R476" s="511">
        <v>23</v>
      </c>
      <c r="S476" s="516">
        <f>(O476+O477)/(K476+K477)</f>
      </c>
      <c r="T476" s="511">
        <v>8</v>
      </c>
      <c r="U476" s="517">
        <f>F476/T476</f>
      </c>
      <c r="V476" s="518">
        <f>(F476+4*500)/T476</f>
      </c>
      <c r="W476" s="511">
        <v>8289.599999999991</v>
      </c>
      <c r="X476" s="518">
        <f>W476/T476</f>
      </c>
      <c r="Y476" s="516">
        <f>T476/R476</f>
      </c>
      <c r="Z476" s="518">
        <f>W476/F476</f>
      </c>
      <c r="AA476" s="518">
        <f>W476/(F476+500)</f>
      </c>
      <c r="AB476" s="511">
        <v>0</v>
      </c>
      <c r="AC476" s="511">
        <v>0</v>
      </c>
      <c r="AD476" s="516">
        <f>AB476/T476</f>
      </c>
      <c r="AE476" s="518">
        <f>(W476-AC476)/(F476+500)</f>
      </c>
      <c r="AF476" s="519" t="s">
        <v>478</v>
      </c>
    </row>
    <row customHeight="true" ht="22.46095260398934" r="477">
      <c r="A477" s="510"/>
      <c r="B477" s="460"/>
      <c r="C477" s="486"/>
      <c r="D477" s="462" t="s">
        <v>479</v>
      </c>
      <c r="E477" s="511">
        <v>5694.71</v>
      </c>
      <c r="F477" s="512"/>
      <c r="G477" s="511">
        <v>110238</v>
      </c>
      <c r="H477" s="511">
        <v>4933</v>
      </c>
      <c r="I477" s="513">
        <f t="shared" si="469"/>
      </c>
      <c r="J477" s="514">
        <f t="shared" si="527"/>
      </c>
      <c r="K477" s="511">
        <v>184</v>
      </c>
      <c r="L477" s="514">
        <f t="shared" si="585"/>
      </c>
      <c r="M477" s="511">
        <v>7</v>
      </c>
      <c r="N477" s="515">
        <f t="shared" si="617"/>
      </c>
      <c r="O477" s="511">
        <v>15</v>
      </c>
      <c r="P477" s="515">
        <f t="shared" si="646"/>
      </c>
      <c r="Q477" s="516"/>
      <c r="R477" s="511"/>
      <c r="S477" s="516"/>
      <c r="T477" s="511"/>
      <c r="U477" s="517"/>
      <c r="V477" s="518"/>
      <c r="W477" s="511"/>
      <c r="X477" s="518"/>
      <c r="Y477" s="516"/>
      <c r="Z477" s="518"/>
      <c r="AA477" s="518"/>
      <c r="AB477" s="511"/>
      <c r="AC477" s="511"/>
      <c r="AD477" s="516"/>
      <c r="AE477" s="518"/>
      <c r="AF477" s="519" t="s">
        <v>512</v>
      </c>
    </row>
    <row customHeight="true" ht="22.46095260398934" r="478">
      <c r="A478" s="510"/>
      <c r="B478" s="460" t="s">
        <v>520</v>
      </c>
      <c r="C478" s="486" t="s">
        <v>492</v>
      </c>
      <c r="D478" s="462" t="s">
        <v>477</v>
      </c>
      <c r="E478" s="511">
        <v>557.93</v>
      </c>
      <c r="F478" s="512">
        <f>E478+E479</f>
      </c>
      <c r="G478" s="511">
        <v>6126</v>
      </c>
      <c r="H478" s="511">
        <v>92</v>
      </c>
      <c r="I478" s="513">
        <f t="shared" si="469"/>
      </c>
      <c r="J478" s="514">
        <f t="shared" si="527"/>
      </c>
      <c r="K478" s="511">
        <v>1</v>
      </c>
      <c r="L478" s="514">
        <f t="shared" si="585"/>
      </c>
      <c r="M478" s="511">
        <v>1</v>
      </c>
      <c r="N478" s="515">
        <f t="shared" si="617"/>
      </c>
      <c r="O478" s="511">
        <v>1</v>
      </c>
      <c r="P478" s="515">
        <f t="shared" si="646"/>
      </c>
      <c r="Q478" s="516">
        <f>(M478+M479)/(O478+O479)</f>
      </c>
      <c r="R478" s="511">
        <v>6</v>
      </c>
      <c r="S478" s="516">
        <f>(O478+O479)/(K478+K479)</f>
      </c>
      <c r="T478" s="511">
        <v>8</v>
      </c>
      <c r="U478" s="517">
        <f>F478/T478</f>
      </c>
      <c r="V478" s="518">
        <f>(F478+4*500)/T478</f>
      </c>
      <c r="W478" s="511">
        <v>6070.800000000003</v>
      </c>
      <c r="X478" s="518">
        <f>W478/T478</f>
      </c>
      <c r="Y478" s="516">
        <f>T478/R478</f>
      </c>
      <c r="Z478" s="518">
        <f>W478/F478</f>
      </c>
      <c r="AA478" s="518">
        <f>W478/(F478+500)</f>
      </c>
      <c r="AB478" s="511">
        <v>1</v>
      </c>
      <c r="AC478" s="511">
        <v>1692</v>
      </c>
      <c r="AD478" s="516">
        <f>AB478/T478</f>
      </c>
      <c r="AE478" s="518">
        <f>(W478-AC478)/(F478+500)</f>
      </c>
      <c r="AF478" s="519" t="s">
        <v>478</v>
      </c>
    </row>
    <row customHeight="true" ht="22.46095260398934" r="479">
      <c r="A479" s="510"/>
      <c r="B479" s="460"/>
      <c r="C479" s="486"/>
      <c r="D479" s="462" t="s">
        <v>479</v>
      </c>
      <c r="E479" s="511">
        <v>1649.5</v>
      </c>
      <c r="F479" s="512"/>
      <c r="G479" s="511">
        <v>39543</v>
      </c>
      <c r="H479" s="521">
        <v>1539</v>
      </c>
      <c r="I479" s="513">
        <f t="shared" si="469"/>
      </c>
      <c r="J479" s="514">
        <f t="shared" si="527"/>
      </c>
      <c r="K479" s="511">
        <v>64</v>
      </c>
      <c r="L479" s="514">
        <f t="shared" si="585"/>
      </c>
      <c r="M479" s="511">
        <v>3</v>
      </c>
      <c r="N479" s="515">
        <f t="shared" si="617"/>
      </c>
      <c r="O479" s="511">
        <v>4</v>
      </c>
      <c r="P479" s="515">
        <f t="shared" si="646"/>
      </c>
      <c r="Q479" s="516"/>
      <c r="R479" s="511"/>
      <c r="S479" s="516"/>
      <c r="T479" s="511"/>
      <c r="U479" s="517"/>
      <c r="V479" s="518"/>
      <c r="W479" s="511"/>
      <c r="X479" s="518"/>
      <c r="Y479" s="516"/>
      <c r="Z479" s="518"/>
      <c r="AA479" s="518"/>
      <c r="AB479" s="511"/>
      <c r="AC479" s="511"/>
      <c r="AD479" s="516"/>
      <c r="AE479" s="518"/>
      <c r="AF479" s="519" t="s">
        <v>512</v>
      </c>
    </row>
    <row customHeight="true" ht="22.46095260398934" r="480">
      <c r="A480" s="510"/>
      <c r="B480" s="488" t="s">
        <v>484</v>
      </c>
      <c r="C480" s="488"/>
      <c r="D480" s="488"/>
      <c r="E480" s="522">
        <f>SUM(E472:E479)</f>
      </c>
      <c r="F480" s="522">
        <f>SUM(F472:F479)</f>
      </c>
      <c r="G480" s="522">
        <f>SUM(G472:G479)</f>
      </c>
      <c r="H480" s="522">
        <f>SUM(H472:H479)</f>
      </c>
      <c r="I480" s="523">
        <f t="shared" si="469"/>
      </c>
      <c r="J480" s="524">
        <f t="shared" si="527"/>
      </c>
      <c r="K480" s="522">
        <f>SUM(K472:K479)</f>
      </c>
      <c r="L480" s="524">
        <f t="shared" si="585"/>
      </c>
      <c r="M480" s="522">
        <f>SUM(M472:M479)</f>
      </c>
      <c r="N480" s="525">
        <f t="shared" si="617"/>
      </c>
      <c r="O480" s="522">
        <f>SUM(O472:O479)</f>
      </c>
      <c r="P480" s="525">
        <f t="shared" si="646"/>
      </c>
      <c r="Q480" s="526">
        <f t="shared" ref="Q480:Q481" si="498">M480/O480</f>
      </c>
      <c r="R480" s="522">
        <f>SUM(R472:R479)</f>
      </c>
      <c r="S480" s="526">
        <f t="shared" ref="S480:S481" si="556">(O480+O480)/(K480+K480)</f>
      </c>
      <c r="T480" s="522">
        <f>SUM(T472:T479)</f>
      </c>
      <c r="U480" s="527">
        <f t="shared" ref="U480:U481" si="708">F480/T480</f>
      </c>
      <c r="V480" s="528">
        <f t="shared" ref="V480:V481" si="822">(F480+4*500)/T480</f>
      </c>
      <c r="W480" s="522">
        <f>SUM(W472:W479)</f>
      </c>
      <c r="X480" s="529">
        <f t="shared" ref="X480:X481" si="46">W480/T480</f>
      </c>
      <c r="Y480" s="526">
        <f t="shared" ref="Y480:Y481" si="160">T480/R480</f>
      </c>
      <c r="Z480" s="528">
        <f t="shared" ref="Z480:Z481" si="274">W480/F480</f>
      </c>
      <c r="AA480" s="528">
        <f>W480/(F480+COUNT(W472:W479)*500)</f>
      </c>
      <c r="AB480" s="522">
        <f>SUM(AB472:AB479)</f>
      </c>
      <c r="AC480" s="522">
        <f>SUM(AC472:AC479)</f>
      </c>
      <c r="AD480" s="526">
        <f t="shared" ref="AD480:AD481" si="388">AB480/T480</f>
      </c>
      <c r="AE480" s="530">
        <f>(W480-AC480)/(F480+COUNT(W472:W479)*500)</f>
      </c>
      <c r="AF480" s="518"/>
    </row>
    <row customHeight="true" ht="22.46095260398934" r="481">
      <c r="A481" s="510"/>
      <c r="B481" s="489" t="s">
        <v>490</v>
      </c>
      <c r="C481" s="489"/>
      <c r="D481" s="489"/>
      <c r="E481" s="532">
        <f>E449+E460+E471+E480</f>
      </c>
      <c r="F481" s="532">
        <f>F449+F460+F471+F480</f>
      </c>
      <c r="G481" s="533">
        <f>G449+G460+G471+G480</f>
      </c>
      <c r="H481" s="533">
        <f>H449+H460+H471+H480</f>
      </c>
      <c r="I481" s="534">
        <f t="shared" si="469"/>
      </c>
      <c r="J481" s="535">
        <f t="shared" si="527"/>
      </c>
      <c r="K481" s="533">
        <f>K449+K460+K471+K480</f>
      </c>
      <c r="L481" s="535">
        <f t="shared" si="585"/>
      </c>
      <c r="M481" s="533">
        <f>M449+M460+M471+M480</f>
      </c>
      <c r="N481" s="536">
        <f t="shared" si="617"/>
      </c>
      <c r="O481" s="533">
        <f>O449+O460+O471+O480</f>
      </c>
      <c r="P481" s="536">
        <f t="shared" si="646"/>
      </c>
      <c r="Q481" s="537">
        <f t="shared" si="498"/>
      </c>
      <c r="R481" s="533">
        <f>R449+R460+R471+R480</f>
      </c>
      <c r="S481" s="537">
        <f t="shared" si="556"/>
      </c>
      <c r="T481" s="533">
        <f>T449+T460+T471+T480</f>
      </c>
      <c r="U481" s="538">
        <f t="shared" si="708"/>
      </c>
      <c r="V481" s="532">
        <f t="shared" si="822"/>
      </c>
      <c r="W481" s="532">
        <f>W449+W460+W471+W480</f>
      </c>
      <c r="X481" s="532">
        <f t="shared" si="46"/>
      </c>
      <c r="Y481" s="537">
        <f t="shared" si="160"/>
      </c>
      <c r="Z481" s="532">
        <f t="shared" si="274"/>
      </c>
      <c r="AA481" s="532">
        <f>W481/(F481+COUNT(W441:W448,W450:W459,W461:W470,W472:W479)*500)</f>
      </c>
      <c r="AB481" s="533">
        <f>AB449+AB460+AB471+AB480</f>
      </c>
      <c r="AC481" s="532">
        <f>AC449+AC460+AC471+AC480</f>
      </c>
      <c r="AD481" s="537">
        <f t="shared" si="388"/>
      </c>
      <c r="AE481" s="532">
        <f>(W481-AC481)/(F481+COUNT(W441:W448,W450:W459,W461:W470,W472:W479)*500)</f>
      </c>
      <c r="AF481" s="518"/>
    </row>
    <row customHeight="true" ht="22.46095260398934" r="482">
      <c r="A482" s="539" t="s">
        <v>442</v>
      </c>
      <c r="B482" s="499" t="s">
        <v>443</v>
      </c>
      <c r="C482" s="499" t="s">
        <v>444</v>
      </c>
      <c r="D482" s="499" t="s">
        <v>445</v>
      </c>
      <c r="E482" s="500" t="s">
        <v>446</v>
      </c>
      <c r="F482" s="501" t="s">
        <v>447</v>
      </c>
      <c r="G482" s="501" t="s">
        <v>448</v>
      </c>
      <c r="H482" s="501" t="s">
        <v>449</v>
      </c>
      <c r="I482" s="502" t="s">
        <v>450</v>
      </c>
      <c r="J482" s="503" t="s">
        <v>451</v>
      </c>
      <c r="K482" s="501" t="s">
        <v>452</v>
      </c>
      <c r="L482" s="503" t="s">
        <v>453</v>
      </c>
      <c r="M482" s="504" t="s">
        <v>454</v>
      </c>
      <c r="N482" s="505" t="s">
        <v>455</v>
      </c>
      <c r="O482" s="501" t="s">
        <v>456</v>
      </c>
      <c r="P482" s="505" t="s">
        <v>457</v>
      </c>
      <c r="Q482" s="502" t="s">
        <v>458</v>
      </c>
      <c r="R482" s="506" t="s">
        <v>459</v>
      </c>
      <c r="S482" s="507" t="s">
        <v>460</v>
      </c>
      <c r="T482" s="506" t="s">
        <v>461</v>
      </c>
      <c r="U482" s="508" t="s">
        <v>462</v>
      </c>
      <c r="V482" s="509" t="s">
        <v>463</v>
      </c>
      <c r="W482" s="509" t="s">
        <v>464</v>
      </c>
      <c r="X482" s="509" t="s">
        <v>465</v>
      </c>
      <c r="Y482" s="507" t="s">
        <v>466</v>
      </c>
      <c r="Z482" s="509" t="s">
        <v>467</v>
      </c>
      <c r="AA482" s="509" t="s">
        <v>468</v>
      </c>
      <c r="AB482" s="509" t="s">
        <v>469</v>
      </c>
      <c r="AC482" s="506" t="s">
        <v>470</v>
      </c>
      <c r="AD482" s="507" t="s">
        <v>471</v>
      </c>
      <c r="AE482" s="509" t="s">
        <v>472</v>
      </c>
      <c r="AF482" s="509" t="s">
        <v>473</v>
      </c>
    </row>
    <row customHeight="true" ht="22.46095260398934" r="483">
      <c r="A483" s="510" t="s">
        <v>524</v>
      </c>
      <c r="B483" s="460" t="s">
        <v>475</v>
      </c>
      <c r="C483" s="486" t="s">
        <v>486</v>
      </c>
      <c r="D483" s="462" t="s">
        <v>477</v>
      </c>
      <c r="E483" s="511">
        <v>423.67</v>
      </c>
      <c r="F483" s="512">
        <f>E483+E484</f>
      </c>
      <c r="G483" s="511">
        <v>6206</v>
      </c>
      <c r="H483" s="511">
        <v>73</v>
      </c>
      <c r="I483" s="513">
        <f t="shared" ref="I483:I523" si="470">H483/G483</f>
      </c>
      <c r="J483" s="514">
        <f t="shared" ref="J483:J523" si="528">(E483/G483)*1000</f>
      </c>
      <c r="K483" s="511">
        <v>1</v>
      </c>
      <c r="L483" s="514">
        <v>0</v>
      </c>
      <c r="M483" s="511">
        <v>0</v>
      </c>
      <c r="N483" s="515">
        <f t="shared" ref="N483:N523" si="618">E483/M483</f>
      </c>
      <c r="O483" s="511">
        <v>1</v>
      </c>
      <c r="P483" s="515">
        <f t="shared" ref="P483:P523" si="647">E483/O483</f>
      </c>
      <c r="Q483" s="516">
        <f>(M483+M484)/(O483+O484)</f>
      </c>
      <c r="R483" s="511">
        <v>7</v>
      </c>
      <c r="S483" s="516">
        <f>(O483+O484)/(K483+K484)</f>
      </c>
      <c r="T483" s="511">
        <v>0</v>
      </c>
      <c r="U483" s="517">
        <f>F483/T483</f>
      </c>
      <c r="V483" s="518">
        <f>(F483+4*500)/T483</f>
      </c>
      <c r="W483" s="511">
        <v>0</v>
      </c>
      <c r="X483" s="518">
        <f>W483/T483</f>
      </c>
      <c r="Y483" s="516">
        <f>T483/R483</f>
      </c>
      <c r="Z483" s="518">
        <f>W483/F483</f>
      </c>
      <c r="AA483" s="518">
        <f>W483/(F483+500)</f>
      </c>
      <c r="AB483" s="511">
        <v>0</v>
      </c>
      <c r="AC483" s="511">
        <v>0</v>
      </c>
      <c r="AD483" s="516">
        <f>AB483/T483</f>
      </c>
      <c r="AE483" s="518">
        <f>(W483-AC483)/(F483+500)</f>
      </c>
      <c r="AF483" s="519" t="s">
        <v>478</v>
      </c>
    </row>
    <row customHeight="true" ht="22.46095260398934" r="484">
      <c r="A484" s="510"/>
      <c r="B484" s="460"/>
      <c r="C484" s="486"/>
      <c r="D484" s="462" t="s">
        <v>479</v>
      </c>
      <c r="E484" s="511">
        <v>2050.3</v>
      </c>
      <c r="F484" s="512"/>
      <c r="G484" s="511">
        <v>34530</v>
      </c>
      <c r="H484" s="511">
        <v>1201</v>
      </c>
      <c r="I484" s="513">
        <f t="shared" si="470"/>
      </c>
      <c r="J484" s="514">
        <f t="shared" si="528"/>
      </c>
      <c r="K484" s="511">
        <v>45</v>
      </c>
      <c r="L484" s="514">
        <v>1</v>
      </c>
      <c r="M484" s="511">
        <v>0</v>
      </c>
      <c r="N484" s="515">
        <f t="shared" si="618"/>
      </c>
      <c r="O484" s="511">
        <v>5</v>
      </c>
      <c r="P484" s="515">
        <f t="shared" si="647"/>
      </c>
      <c r="Q484" s="516"/>
      <c r="R484" s="511"/>
      <c r="S484" s="516"/>
      <c r="T484" s="511"/>
      <c r="U484" s="517"/>
      <c r="V484" s="518"/>
      <c r="W484" s="511"/>
      <c r="X484" s="518"/>
      <c r="Y484" s="516"/>
      <c r="Z484" s="518"/>
      <c r="AA484" s="518"/>
      <c r="AB484" s="511"/>
      <c r="AC484" s="511"/>
      <c r="AD484" s="516"/>
      <c r="AE484" s="518"/>
      <c r="AF484" s="519" t="s">
        <v>518</v>
      </c>
    </row>
    <row customHeight="true" ht="22.46095260398934" r="485">
      <c r="A485" s="510"/>
      <c r="B485" s="460" t="s">
        <v>481</v>
      </c>
      <c r="C485" s="486" t="s">
        <v>486</v>
      </c>
      <c r="D485" s="462" t="s">
        <v>477</v>
      </c>
      <c r="E485" s="511">
        <v>451.3</v>
      </c>
      <c r="F485" s="512">
        <f>E485+E486</f>
      </c>
      <c r="G485" s="511">
        <v>4773</v>
      </c>
      <c r="H485" s="511">
        <v>71</v>
      </c>
      <c r="I485" s="513">
        <f t="shared" si="470"/>
      </c>
      <c r="J485" s="514">
        <f t="shared" si="528"/>
      </c>
      <c r="K485" s="511">
        <v>6</v>
      </c>
      <c r="L485" s="514">
        <f t="shared" ref="L485:L523" si="586">E485/K485</f>
      </c>
      <c r="M485" s="511">
        <v>0</v>
      </c>
      <c r="N485" s="515">
        <f t="shared" si="618"/>
      </c>
      <c r="O485" s="511">
        <v>0</v>
      </c>
      <c r="P485" s="515">
        <f t="shared" si="647"/>
      </c>
      <c r="Q485" s="516">
        <f>(M485+M486)/(O485+O486)</f>
      </c>
      <c r="R485" s="511">
        <v>8</v>
      </c>
      <c r="S485" s="516">
        <f>(O485+O486)/(K485+K486)</f>
      </c>
      <c r="T485" s="511">
        <v>1</v>
      </c>
      <c r="U485" s="517">
        <f>F485/T485</f>
      </c>
      <c r="V485" s="518">
        <f>(F485+4*500)/T485</f>
      </c>
      <c r="W485" s="511">
        <v>1692</v>
      </c>
      <c r="X485" s="518">
        <f>W485/T485</f>
      </c>
      <c r="Y485" s="516">
        <f>T485/R485</f>
      </c>
      <c r="Z485" s="518">
        <f>W485/F485</f>
      </c>
      <c r="AA485" s="518">
        <f>W485/(F485+500)</f>
      </c>
      <c r="AB485" s="511">
        <v>0</v>
      </c>
      <c r="AC485" s="511">
        <v>0</v>
      </c>
      <c r="AD485" s="516">
        <f>AB485/T485</f>
      </c>
      <c r="AE485" s="518">
        <f>(W485-AC485)/(F485+500)</f>
      </c>
      <c r="AF485" s="519" t="s">
        <v>478</v>
      </c>
    </row>
    <row customHeight="true" ht="22.46095260398934" r="486">
      <c r="A486" s="510"/>
      <c r="B486" s="460"/>
      <c r="C486" s="486"/>
      <c r="D486" s="462" t="s">
        <v>479</v>
      </c>
      <c r="E486" s="511">
        <v>2004.84</v>
      </c>
      <c r="F486" s="512"/>
      <c r="G486" s="511">
        <v>28572</v>
      </c>
      <c r="H486" s="511">
        <v>703</v>
      </c>
      <c r="I486" s="513">
        <f t="shared" si="470"/>
      </c>
      <c r="J486" s="514">
        <f t="shared" si="528"/>
      </c>
      <c r="K486" s="511">
        <v>49</v>
      </c>
      <c r="L486" s="514">
        <f t="shared" si="586"/>
      </c>
      <c r="M486" s="511">
        <v>1</v>
      </c>
      <c r="N486" s="515">
        <f t="shared" si="618"/>
      </c>
      <c r="O486" s="511">
        <v>5</v>
      </c>
      <c r="P486" s="515">
        <f t="shared" si="647"/>
      </c>
      <c r="Q486" s="516"/>
      <c r="R486" s="511"/>
      <c r="S486" s="516"/>
      <c r="T486" s="511"/>
      <c r="U486" s="517"/>
      <c r="V486" s="518"/>
      <c r="W486" s="511"/>
      <c r="X486" s="518"/>
      <c r="Y486" s="516"/>
      <c r="Z486" s="518"/>
      <c r="AA486" s="518"/>
      <c r="AB486" s="511"/>
      <c r="AC486" s="511"/>
      <c r="AD486" s="516"/>
      <c r="AE486" s="518"/>
      <c r="AF486" s="519" t="s">
        <v>518</v>
      </c>
    </row>
    <row customHeight="true" ht="22.46095260398934" r="487">
      <c r="A487" s="510"/>
      <c r="B487" s="460" t="s">
        <v>482</v>
      </c>
      <c r="C487" s="486" t="s">
        <v>486</v>
      </c>
      <c r="D487" s="462" t="s">
        <v>477</v>
      </c>
      <c r="E487" s="511">
        <v>224.1</v>
      </c>
      <c r="F487" s="512">
        <f>E487+E488</f>
      </c>
      <c r="G487" s="511">
        <v>2507</v>
      </c>
      <c r="H487" s="511">
        <v>47</v>
      </c>
      <c r="I487" s="513">
        <f t="shared" si="470"/>
      </c>
      <c r="J487" s="514">
        <f t="shared" si="528"/>
      </c>
      <c r="K487" s="511">
        <v>1</v>
      </c>
      <c r="L487" s="514">
        <f t="shared" si="586"/>
      </c>
      <c r="M487" s="511">
        <v>0</v>
      </c>
      <c r="N487" s="515">
        <f t="shared" si="618"/>
      </c>
      <c r="O487" s="511">
        <v>0</v>
      </c>
      <c r="P487" s="515">
        <f t="shared" si="647"/>
      </c>
      <c r="Q487" s="516">
        <f>(M487+M488)/(O487+O488)</f>
      </c>
      <c r="R487" s="511">
        <v>3</v>
      </c>
      <c r="S487" s="516">
        <f>(O487+O488)/(K487+K488)</f>
      </c>
      <c r="T487" s="511">
        <v>0</v>
      </c>
      <c r="U487" s="517">
        <f>F487/T487</f>
      </c>
      <c r="V487" s="518">
        <f>(F487+4*500)/T487</f>
      </c>
      <c r="W487" s="511">
        <v>0</v>
      </c>
      <c r="X487" s="518">
        <f>W487/T487</f>
      </c>
      <c r="Y487" s="516">
        <f>T487/R487</f>
      </c>
      <c r="Z487" s="518">
        <f>W487/F487</f>
      </c>
      <c r="AA487" s="518">
        <f>W487/(F487+500)</f>
      </c>
      <c r="AB487" s="511">
        <v>0</v>
      </c>
      <c r="AC487" s="511">
        <v>0</v>
      </c>
      <c r="AD487" s="516">
        <f>AB487/T487</f>
      </c>
      <c r="AE487" s="518">
        <f>(W487-AC487)/(F487+500)</f>
      </c>
      <c r="AF487" s="519" t="s">
        <v>478</v>
      </c>
    </row>
    <row customHeight="true" ht="22.46095260398934" r="488">
      <c r="A488" s="510"/>
      <c r="B488" s="460"/>
      <c r="C488" s="486"/>
      <c r="D488" s="462" t="s">
        <v>479</v>
      </c>
      <c r="E488" s="511">
        <v>1926.14</v>
      </c>
      <c r="F488" s="512"/>
      <c r="G488" s="511">
        <v>25240</v>
      </c>
      <c r="H488" s="511">
        <v>655</v>
      </c>
      <c r="I488" s="513">
        <f t="shared" si="470"/>
      </c>
      <c r="J488" s="514">
        <f t="shared" si="528"/>
      </c>
      <c r="K488" s="511">
        <v>37</v>
      </c>
      <c r="L488" s="514">
        <f t="shared" si="586"/>
      </c>
      <c r="M488" s="511">
        <v>0</v>
      </c>
      <c r="N488" s="515">
        <f t="shared" si="618"/>
      </c>
      <c r="O488" s="511">
        <v>3</v>
      </c>
      <c r="P488" s="515">
        <f t="shared" si="647"/>
      </c>
      <c r="Q488" s="516"/>
      <c r="R488" s="511"/>
      <c r="S488" s="516"/>
      <c r="T488" s="511"/>
      <c r="U488" s="517"/>
      <c r="V488" s="518"/>
      <c r="W488" s="511"/>
      <c r="X488" s="518"/>
      <c r="Y488" s="516"/>
      <c r="Z488" s="518"/>
      <c r="AA488" s="518"/>
      <c r="AB488" s="511"/>
      <c r="AC488" s="511"/>
      <c r="AD488" s="516"/>
      <c r="AE488" s="518"/>
      <c r="AF488" s="519" t="s">
        <v>518</v>
      </c>
    </row>
    <row customHeight="true" ht="22.46095260398934" r="489">
      <c r="A489" s="510"/>
      <c r="B489" s="460" t="s">
        <v>483</v>
      </c>
      <c r="C489" s="486" t="s">
        <v>486</v>
      </c>
      <c r="D489" s="462" t="s">
        <v>477</v>
      </c>
      <c r="E489" s="511">
        <v>133.45</v>
      </c>
      <c r="F489" s="512">
        <f>E489+E490</f>
      </c>
      <c r="G489" s="511">
        <v>1270</v>
      </c>
      <c r="H489" s="511">
        <v>18</v>
      </c>
      <c r="I489" s="513">
        <f t="shared" si="470"/>
      </c>
      <c r="J489" s="514">
        <f t="shared" si="528"/>
      </c>
      <c r="K489" s="511">
        <v>0</v>
      </c>
      <c r="L489" s="514">
        <f t="shared" si="586"/>
      </c>
      <c r="M489" s="511">
        <v>0</v>
      </c>
      <c r="N489" s="515">
        <f t="shared" si="618"/>
      </c>
      <c r="O489" s="511">
        <v>0</v>
      </c>
      <c r="P489" s="515">
        <f t="shared" si="647"/>
      </c>
      <c r="Q489" s="516">
        <f>(M489+M490)/(O489+O490)</f>
      </c>
      <c r="R489" s="511">
        <v>8</v>
      </c>
      <c r="S489" s="516">
        <f>(O489+O490)/(K489+K490)</f>
      </c>
      <c r="T489" s="511">
        <v>5</v>
      </c>
      <c r="U489" s="517">
        <f>F489/T489</f>
      </c>
      <c r="V489" s="518">
        <f>(F489+4*500)/T489</f>
      </c>
      <c r="W489" s="511">
        <v>5289.6</v>
      </c>
      <c r="X489" s="518">
        <f>W489/T489</f>
      </c>
      <c r="Y489" s="516">
        <f>T489/R489</f>
      </c>
      <c r="Z489" s="518">
        <f>W489/F489</f>
      </c>
      <c r="AA489" s="518">
        <f>W489/(F489+500)</f>
      </c>
      <c r="AB489" s="511">
        <v>2</v>
      </c>
      <c r="AC489" s="511">
        <v>1065.6</v>
      </c>
      <c r="AD489" s="516">
        <f>AB489/T489</f>
      </c>
      <c r="AE489" s="518">
        <f>(W489-AC489)/(F489+500)</f>
      </c>
      <c r="AF489" s="519" t="s">
        <v>478</v>
      </c>
    </row>
    <row customHeight="true" ht="22.46095260398934" r="490">
      <c r="A490" s="510"/>
      <c r="B490" s="460"/>
      <c r="C490" s="486"/>
      <c r="D490" s="462" t="s">
        <v>479</v>
      </c>
      <c r="E490" s="511">
        <v>2180.02</v>
      </c>
      <c r="F490" s="512"/>
      <c r="G490" s="511">
        <v>23794</v>
      </c>
      <c r="H490" s="511">
        <v>752</v>
      </c>
      <c r="I490" s="513">
        <f t="shared" si="470"/>
      </c>
      <c r="J490" s="514">
        <f t="shared" si="528"/>
      </c>
      <c r="K490" s="511">
        <v>38</v>
      </c>
      <c r="L490" s="514">
        <f t="shared" si="586"/>
      </c>
      <c r="M490" s="511">
        <v>4</v>
      </c>
      <c r="N490" s="515">
        <f t="shared" si="618"/>
      </c>
      <c r="O490" s="511">
        <v>10</v>
      </c>
      <c r="P490" s="515">
        <f t="shared" si="647"/>
      </c>
      <c r="Q490" s="516"/>
      <c r="R490" s="511"/>
      <c r="S490" s="516"/>
      <c r="T490" s="511"/>
      <c r="U490" s="517"/>
      <c r="V490" s="518"/>
      <c r="W490" s="511"/>
      <c r="X490" s="518"/>
      <c r="Y490" s="516"/>
      <c r="Z490" s="518"/>
      <c r="AA490" s="518"/>
      <c r="AB490" s="511"/>
      <c r="AC490" s="511"/>
      <c r="AD490" s="516"/>
      <c r="AE490" s="518"/>
      <c r="AF490" s="519" t="s">
        <v>518</v>
      </c>
    </row>
    <row customHeight="true" ht="22.46095260398934" r="491">
      <c r="A491" s="510"/>
      <c r="B491" s="488" t="s">
        <v>484</v>
      </c>
      <c r="C491" s="488"/>
      <c r="D491" s="488"/>
      <c r="E491" s="522">
        <f>SUM(E483:E490)</f>
      </c>
      <c r="F491" s="522">
        <f>SUM(F483:F490)</f>
      </c>
      <c r="G491" s="522">
        <f>SUM(G483:G490)</f>
      </c>
      <c r="H491" s="522">
        <f>SUM(H483:H490)</f>
      </c>
      <c r="I491" s="523">
        <f t="shared" si="470"/>
      </c>
      <c r="J491" s="524">
        <f t="shared" si="528"/>
      </c>
      <c r="K491" s="522">
        <f>SUM(K483:K490)</f>
      </c>
      <c r="L491" s="524">
        <f t="shared" si="586"/>
      </c>
      <c r="M491" s="522">
        <f>SUM(M483:M490)</f>
      </c>
      <c r="N491" s="525">
        <f t="shared" si="618"/>
      </c>
      <c r="O491" s="522">
        <f>SUM(O483:O490)</f>
      </c>
      <c r="P491" s="525">
        <f t="shared" si="647"/>
      </c>
      <c r="Q491" s="526">
        <f>M491/O491</f>
      </c>
      <c r="R491" s="522">
        <f>SUM(R483:R490)</f>
      </c>
      <c r="S491" s="526">
        <f>(O491+O491)/(K491+K491)</f>
      </c>
      <c r="T491" s="522">
        <f>SUM(T483:T490)</f>
      </c>
      <c r="U491" s="527">
        <f t="shared" ref="U491:U492" si="709">F491/T491</f>
      </c>
      <c r="V491" s="528">
        <f t="shared" ref="V491:V492" si="823">(F491+4*500)/T491</f>
      </c>
      <c r="W491" s="522">
        <f>SUM(W483:W490)</f>
      </c>
      <c r="X491" s="529">
        <f t="shared" ref="X491:X492" si="47">W491/T491</f>
      </c>
      <c r="Y491" s="526">
        <f t="shared" ref="Y491:Y492" si="161">T491/R491</f>
      </c>
      <c r="Z491" s="528">
        <f t="shared" ref="Z491:Z492" si="275">W491/F491</f>
      </c>
      <c r="AA491" s="528">
        <f>W491/(F491+COUNT(W483:W490)*500)</f>
      </c>
      <c r="AB491" s="522">
        <f>SUM(AB483:AB490)</f>
      </c>
      <c r="AC491" s="522">
        <f>SUM(AC483:AC490)</f>
      </c>
      <c r="AD491" s="526">
        <f t="shared" ref="AD491:AD492" si="389">AB491/T491</f>
      </c>
      <c r="AE491" s="530">
        <f>(W491-AC491)/(F491+COUNT(W483:W490)*500)</f>
      </c>
      <c r="AF491" s="518"/>
    </row>
    <row customHeight="true" ht="22.46095260398934" r="492">
      <c r="A492" s="510"/>
      <c r="B492" s="460" t="s">
        <v>485</v>
      </c>
      <c r="C492" s="486" t="s">
        <v>519</v>
      </c>
      <c r="D492" s="462" t="s">
        <v>477</v>
      </c>
      <c r="E492" s="511">
        <v>390.29</v>
      </c>
      <c r="F492" s="520">
        <f>E492+E493</f>
      </c>
      <c r="G492" s="511">
        <v>3350</v>
      </c>
      <c r="H492" s="511">
        <v>53</v>
      </c>
      <c r="I492" s="513">
        <f t="shared" si="470"/>
      </c>
      <c r="J492" s="514">
        <f t="shared" si="528"/>
      </c>
      <c r="K492" s="511">
        <v>2</v>
      </c>
      <c r="L492" s="514">
        <f t="shared" si="586"/>
      </c>
      <c r="M492" s="511">
        <v>1</v>
      </c>
      <c r="N492" s="515">
        <f t="shared" si="618"/>
      </c>
      <c r="O492" s="511">
        <v>1</v>
      </c>
      <c r="P492" s="515">
        <f t="shared" si="647"/>
      </c>
      <c r="Q492" s="516">
        <f>(M492+M493)/(O492+O493)</f>
      </c>
      <c r="R492" s="511">
        <v>11</v>
      </c>
      <c r="S492" s="516">
        <f>(O492+O493)/(K492+K493)</f>
      </c>
      <c r="T492" s="511">
        <v>6</v>
      </c>
      <c r="U492" s="517">
        <f t="shared" si="709"/>
      </c>
      <c r="V492" s="518">
        <f t="shared" si="823"/>
      </c>
      <c r="W492" s="511">
        <v>5112</v>
      </c>
      <c r="X492" s="518">
        <f t="shared" si="47"/>
      </c>
      <c r="Y492" s="516">
        <f t="shared" si="161"/>
      </c>
      <c r="Z492" s="518">
        <f t="shared" si="275"/>
      </c>
      <c r="AA492" s="518">
        <f>W492/(F492+500)</f>
      </c>
      <c r="AB492" s="511">
        <v>2</v>
      </c>
      <c r="AC492" s="511">
        <v>2136</v>
      </c>
      <c r="AD492" s="516">
        <f t="shared" si="389"/>
      </c>
      <c r="AE492" s="518">
        <f>(W492-AC492)/(F492+500)</f>
      </c>
      <c r="AF492" s="519" t="s">
        <v>478</v>
      </c>
    </row>
    <row customHeight="true" ht="22.46095260398934" r="493">
      <c r="A493" s="510"/>
      <c r="B493" s="460"/>
      <c r="C493" s="486"/>
      <c r="D493" s="462" t="s">
        <v>479</v>
      </c>
      <c r="E493" s="511">
        <v>2559.85</v>
      </c>
      <c r="F493" s="520"/>
      <c r="G493" s="511">
        <v>30953</v>
      </c>
      <c r="H493" s="521">
        <v>755</v>
      </c>
      <c r="I493" s="513">
        <f t="shared" si="470"/>
      </c>
      <c r="J493" s="514">
        <f t="shared" si="528"/>
      </c>
      <c r="K493" s="511">
        <v>40</v>
      </c>
      <c r="L493" s="514">
        <f t="shared" si="586"/>
      </c>
      <c r="M493" s="511">
        <v>6</v>
      </c>
      <c r="N493" s="515">
        <f t="shared" si="618"/>
      </c>
      <c r="O493" s="511">
        <v>9</v>
      </c>
      <c r="P493" s="515">
        <f t="shared" si="647"/>
      </c>
      <c r="Q493" s="516"/>
      <c r="R493" s="511"/>
      <c r="S493" s="516"/>
      <c r="T493" s="511"/>
      <c r="U493" s="517"/>
      <c r="V493" s="518"/>
      <c r="W493" s="511"/>
      <c r="X493" s="518"/>
      <c r="Y493" s="516"/>
      <c r="Z493" s="518"/>
      <c r="AA493" s="518"/>
      <c r="AB493" s="511"/>
      <c r="AC493" s="511"/>
      <c r="AD493" s="516"/>
      <c r="AE493" s="518"/>
      <c r="AF493" s="519" t="s">
        <v>518</v>
      </c>
    </row>
    <row customHeight="true" ht="22.46095260398934" r="494">
      <c r="A494" s="510"/>
      <c r="B494" s="460" t="s">
        <v>487</v>
      </c>
      <c r="C494" s="486" t="s">
        <v>519</v>
      </c>
      <c r="D494" s="462" t="s">
        <v>477</v>
      </c>
      <c r="E494" s="511">
        <v>616.13</v>
      </c>
      <c r="F494" s="512">
        <f>E494+E495</f>
      </c>
      <c r="G494" s="511">
        <v>6382</v>
      </c>
      <c r="H494" s="511">
        <v>86</v>
      </c>
      <c r="I494" s="513">
        <f t="shared" si="470"/>
      </c>
      <c r="J494" s="514">
        <f t="shared" si="528"/>
      </c>
      <c r="K494" s="511">
        <v>5</v>
      </c>
      <c r="L494" s="514">
        <f t="shared" si="586"/>
      </c>
      <c r="M494" s="511">
        <v>0</v>
      </c>
      <c r="N494" s="515">
        <f t="shared" si="618"/>
      </c>
      <c r="O494" s="511">
        <v>2</v>
      </c>
      <c r="P494" s="515">
        <f t="shared" si="647"/>
      </c>
      <c r="Q494" s="516">
        <f>(M494+M495)/(O494+O495)</f>
      </c>
      <c r="R494" s="511">
        <v>14</v>
      </c>
      <c r="S494" s="516">
        <f>(O494+O495)/(K494+K495)</f>
      </c>
      <c r="T494" s="511">
        <v>5</v>
      </c>
      <c r="U494" s="517">
        <f>F494/T494</f>
      </c>
      <c r="V494" s="518">
        <f>(F494+4*500)/T494</f>
      </c>
      <c r="W494" s="511">
        <v>3948</v>
      </c>
      <c r="X494" s="518">
        <f>W494/T494</f>
      </c>
      <c r="Y494" s="516">
        <f>T494/R494</f>
      </c>
      <c r="Z494" s="518">
        <f>W494/F494</f>
      </c>
      <c r="AA494" s="518">
        <f>W494/(F494+500)</f>
      </c>
      <c r="AB494" s="511">
        <v>0</v>
      </c>
      <c r="AC494" s="511">
        <v>0</v>
      </c>
      <c r="AD494" s="516">
        <f>AB494/T494</f>
      </c>
      <c r="AE494" s="518">
        <f>(W494-AC494)/(F494+500)</f>
      </c>
      <c r="AF494" s="519" t="s">
        <v>478</v>
      </c>
    </row>
    <row customHeight="true" ht="22.46095260398934" r="495">
      <c r="A495" s="510"/>
      <c r="B495" s="460"/>
      <c r="C495" s="486"/>
      <c r="D495" s="462" t="s">
        <v>479</v>
      </c>
      <c r="E495" s="511">
        <v>2586.67</v>
      </c>
      <c r="F495" s="512"/>
      <c r="G495" s="511">
        <v>37290</v>
      </c>
      <c r="H495" s="511">
        <v>969</v>
      </c>
      <c r="I495" s="513">
        <f t="shared" si="470"/>
      </c>
      <c r="J495" s="514">
        <f t="shared" si="528"/>
      </c>
      <c r="K495" s="511">
        <v>60</v>
      </c>
      <c r="L495" s="514">
        <f t="shared" si="586"/>
      </c>
      <c r="M495" s="511">
        <v>4</v>
      </c>
      <c r="N495" s="515">
        <f t="shared" si="618"/>
      </c>
      <c r="O495" s="511">
        <v>10</v>
      </c>
      <c r="P495" s="515">
        <f t="shared" si="647"/>
      </c>
      <c r="Q495" s="516"/>
      <c r="R495" s="511"/>
      <c r="S495" s="516"/>
      <c r="T495" s="511"/>
      <c r="U495" s="517"/>
      <c r="V495" s="518"/>
      <c r="W495" s="511"/>
      <c r="X495" s="518"/>
      <c r="Y495" s="516"/>
      <c r="Z495" s="518"/>
      <c r="AA495" s="518"/>
      <c r="AB495" s="511"/>
      <c r="AC495" s="511"/>
      <c r="AD495" s="516"/>
      <c r="AE495" s="518"/>
      <c r="AF495" s="519" t="s">
        <v>518</v>
      </c>
    </row>
    <row customHeight="true" ht="22.46095260398934" r="496">
      <c r="A496" s="510"/>
      <c r="B496" s="460" t="s">
        <v>488</v>
      </c>
      <c r="C496" s="486" t="s">
        <v>519</v>
      </c>
      <c r="D496" s="462" t="s">
        <v>477</v>
      </c>
      <c r="E496" s="511">
        <v>375.45</v>
      </c>
      <c r="F496" s="512">
        <f>E496+E497</f>
      </c>
      <c r="G496" s="511">
        <v>4081</v>
      </c>
      <c r="H496" s="511">
        <v>66</v>
      </c>
      <c r="I496" s="513">
        <f t="shared" si="470"/>
      </c>
      <c r="J496" s="514">
        <f t="shared" si="528"/>
      </c>
      <c r="K496" s="511">
        <v>0</v>
      </c>
      <c r="L496" s="514">
        <f t="shared" si="586"/>
      </c>
      <c r="M496" s="511">
        <v>0</v>
      </c>
      <c r="N496" s="515">
        <f t="shared" si="618"/>
      </c>
      <c r="O496" s="511">
        <v>0</v>
      </c>
      <c r="P496" s="515">
        <f t="shared" si="647"/>
      </c>
      <c r="Q496" s="516">
        <f>(M496+M497)/(O496+O497)</f>
      </c>
      <c r="R496" s="511">
        <v>18</v>
      </c>
      <c r="S496" s="516">
        <f>(O496+O497)/(K496+K497)</f>
      </c>
      <c r="T496" s="511">
        <v>10</v>
      </c>
      <c r="U496" s="517">
        <f>F496/T496</f>
      </c>
      <c r="V496" s="518">
        <f>(F496+4*500)/T496</f>
      </c>
      <c r="W496" s="511">
        <v>14272.8</v>
      </c>
      <c r="X496" s="518">
        <f>W496/T496</f>
      </c>
      <c r="Y496" s="516">
        <f>T496/R496</f>
      </c>
      <c r="Z496" s="518">
        <f>W496/F496</f>
      </c>
      <c r="AA496" s="518">
        <f>W496/(F496+500)</f>
      </c>
      <c r="AB496" s="511">
        <v>1</v>
      </c>
      <c r="AC496" s="511">
        <v>2088</v>
      </c>
      <c r="AD496" s="516">
        <f>AB496/T496</f>
      </c>
      <c r="AE496" s="518">
        <f>(W496-AC496)/(F496+500)</f>
      </c>
      <c r="AF496" s="519" t="s">
        <v>478</v>
      </c>
    </row>
    <row customHeight="true" ht="22.46095260398934" r="497">
      <c r="A497" s="510"/>
      <c r="B497" s="460"/>
      <c r="C497" s="486"/>
      <c r="D497" s="462" t="s">
        <v>479</v>
      </c>
      <c r="E497" s="511">
        <v>3587.06</v>
      </c>
      <c r="F497" s="512"/>
      <c r="G497" s="511">
        <v>50612</v>
      </c>
      <c r="H497" s="511">
        <v>1982</v>
      </c>
      <c r="I497" s="513">
        <f t="shared" si="470"/>
      </c>
      <c r="J497" s="514">
        <f t="shared" si="528"/>
      </c>
      <c r="K497" s="511">
        <v>101</v>
      </c>
      <c r="L497" s="514">
        <f t="shared" si="586"/>
      </c>
      <c r="M497" s="511">
        <v>7</v>
      </c>
      <c r="N497" s="515">
        <f t="shared" si="618"/>
      </c>
      <c r="O497" s="511">
        <v>14</v>
      </c>
      <c r="P497" s="515">
        <f t="shared" si="647"/>
      </c>
      <c r="Q497" s="516"/>
      <c r="R497" s="511"/>
      <c r="S497" s="516"/>
      <c r="T497" s="511"/>
      <c r="U497" s="517"/>
      <c r="V497" s="518"/>
      <c r="W497" s="511"/>
      <c r="X497" s="518"/>
      <c r="Y497" s="516"/>
      <c r="Z497" s="518"/>
      <c r="AA497" s="518"/>
      <c r="AB497" s="511"/>
      <c r="AC497" s="511"/>
      <c r="AD497" s="516"/>
      <c r="AE497" s="518"/>
      <c r="AF497" s="519" t="s">
        <v>518</v>
      </c>
    </row>
    <row customHeight="true" ht="22.46095260398934" r="498">
      <c r="A498" s="510"/>
      <c r="B498" s="460" t="s">
        <v>489</v>
      </c>
      <c r="C498" s="486" t="s">
        <v>519</v>
      </c>
      <c r="D498" s="462" t="s">
        <v>477</v>
      </c>
      <c r="E498" s="511">
        <v>197.89</v>
      </c>
      <c r="F498" s="512">
        <f>E498+E499</f>
      </c>
      <c r="G498" s="511">
        <v>2222</v>
      </c>
      <c r="H498" s="511">
        <v>57</v>
      </c>
      <c r="I498" s="513">
        <f t="shared" si="470"/>
      </c>
      <c r="J498" s="514">
        <f t="shared" si="528"/>
      </c>
      <c r="K498" s="511">
        <v>1</v>
      </c>
      <c r="L498" s="514">
        <f t="shared" si="586"/>
      </c>
      <c r="M498" s="511">
        <v>0</v>
      </c>
      <c r="N498" s="515">
        <f t="shared" si="618"/>
      </c>
      <c r="O498" s="511">
        <v>0</v>
      </c>
      <c r="P498" s="515">
        <f t="shared" si="647"/>
      </c>
      <c r="Q498" s="516">
        <f>(M498+M499)/(O498+O499)</f>
      </c>
      <c r="R498" s="511">
        <v>20</v>
      </c>
      <c r="S498" s="516">
        <f>(O498+O499)/(K498+K499)</f>
      </c>
      <c r="T498" s="511">
        <v>9</v>
      </c>
      <c r="U498" s="517">
        <f>F498/T498</f>
      </c>
      <c r="V498" s="518">
        <f>(F498+4*500)/T498</f>
      </c>
      <c r="W498" s="511">
        <v>14187.6</v>
      </c>
      <c r="X498" s="518">
        <f>W498/T498</f>
      </c>
      <c r="Y498" s="516">
        <f>T498/R498</f>
      </c>
      <c r="Z498" s="518">
        <f>W498/F498</f>
      </c>
      <c r="AA498" s="518">
        <f>W498/(F498+500)</f>
      </c>
      <c r="AB498" s="511">
        <v>2</v>
      </c>
      <c r="AC498" s="511">
        <v>3936</v>
      </c>
      <c r="AD498" s="516">
        <f>AB498/T498</f>
      </c>
      <c r="AE498" s="518">
        <f>(W498-AC498)/(F498+500)</f>
      </c>
      <c r="AF498" s="519" t="s">
        <v>478</v>
      </c>
    </row>
    <row customHeight="true" ht="22.46095260398934" r="499">
      <c r="A499" s="510"/>
      <c r="B499" s="460"/>
      <c r="C499" s="486"/>
      <c r="D499" s="462" t="s">
        <v>479</v>
      </c>
      <c r="E499" s="511">
        <v>4974.57</v>
      </c>
      <c r="F499" s="512"/>
      <c r="G499" s="511">
        <v>71275</v>
      </c>
      <c r="H499" s="511">
        <v>3048</v>
      </c>
      <c r="I499" s="513">
        <f t="shared" si="470"/>
      </c>
      <c r="J499" s="514">
        <f t="shared" si="528"/>
      </c>
      <c r="K499" s="511">
        <v>153</v>
      </c>
      <c r="L499" s="514">
        <f t="shared" si="586"/>
      </c>
      <c r="M499" s="511">
        <v>9</v>
      </c>
      <c r="N499" s="515">
        <f t="shared" si="618"/>
      </c>
      <c r="O499" s="511">
        <v>20</v>
      </c>
      <c r="P499" s="515">
        <f t="shared" si="647"/>
      </c>
      <c r="Q499" s="516"/>
      <c r="R499" s="511"/>
      <c r="S499" s="516"/>
      <c r="T499" s="511"/>
      <c r="U499" s="517"/>
      <c r="V499" s="518"/>
      <c r="W499" s="511"/>
      <c r="X499" s="518"/>
      <c r="Y499" s="516"/>
      <c r="Z499" s="518"/>
      <c r="AA499" s="518"/>
      <c r="AB499" s="511"/>
      <c r="AC499" s="511"/>
      <c r="AD499" s="516"/>
      <c r="AE499" s="518"/>
      <c r="AF499" s="519" t="s">
        <v>518</v>
      </c>
    </row>
    <row customHeight="true" ht="22.46095260398934" r="500">
      <c r="A500" s="510"/>
      <c r="B500" s="460" t="s">
        <v>495</v>
      </c>
      <c r="C500" s="486" t="s">
        <v>519</v>
      </c>
      <c r="D500" s="462" t="s">
        <v>477</v>
      </c>
      <c r="E500" s="511">
        <v>150.11</v>
      </c>
      <c r="F500" s="512">
        <f>E500+E501</f>
      </c>
      <c r="G500" s="511">
        <v>1465</v>
      </c>
      <c r="H500" s="511">
        <v>40</v>
      </c>
      <c r="I500" s="513">
        <f t="shared" si="470"/>
      </c>
      <c r="J500" s="514">
        <f t="shared" si="528"/>
      </c>
      <c r="K500" s="511">
        <v>1</v>
      </c>
      <c r="L500" s="514">
        <f t="shared" si="586"/>
      </c>
      <c r="M500" s="511">
        <v>0</v>
      </c>
      <c r="N500" s="515">
        <f t="shared" si="618"/>
      </c>
      <c r="O500" s="511">
        <v>0</v>
      </c>
      <c r="P500" s="515">
        <f t="shared" si="647"/>
      </c>
      <c r="Q500" s="516">
        <f>(M500+M501)/(O500+O501)</f>
      </c>
      <c r="R500" s="511">
        <v>18</v>
      </c>
      <c r="S500" s="516">
        <f>(O500+O501)/(K500+K501)</f>
      </c>
      <c r="T500" s="511">
        <v>5</v>
      </c>
      <c r="U500" s="517">
        <f>F500/T500</f>
      </c>
      <c r="V500" s="518">
        <f>(F500+4*500)/T500</f>
      </c>
      <c r="W500" s="511">
        <v>3372</v>
      </c>
      <c r="X500" s="518">
        <f>W500/T500</f>
      </c>
      <c r="Y500" s="516">
        <f>T500/R500</f>
      </c>
      <c r="Z500" s="518">
        <f>W500/F500</f>
      </c>
      <c r="AA500" s="518">
        <f>W500/(F500+500)</f>
      </c>
      <c r="AB500" s="511">
        <v>1</v>
      </c>
      <c r="AC500" s="511">
        <v>1692</v>
      </c>
      <c r="AD500" s="516">
        <f>AB500/T500</f>
      </c>
      <c r="AE500" s="518">
        <f>(W500-AC500)/(F500+500)</f>
      </c>
      <c r="AF500" s="519" t="s">
        <v>478</v>
      </c>
    </row>
    <row customHeight="true" ht="22.46095260398934" r="501">
      <c r="A501" s="510"/>
      <c r="B501" s="460"/>
      <c r="C501" s="486"/>
      <c r="D501" s="462" t="s">
        <v>479</v>
      </c>
      <c r="E501" s="511">
        <v>5095.86</v>
      </c>
      <c r="F501" s="512"/>
      <c r="G501" s="511">
        <v>70447</v>
      </c>
      <c r="H501" s="521">
        <v>2783</v>
      </c>
      <c r="I501" s="513">
        <f t="shared" si="470"/>
      </c>
      <c r="J501" s="514">
        <f t="shared" si="528"/>
      </c>
      <c r="K501" s="511">
        <v>122</v>
      </c>
      <c r="L501" s="514">
        <f t="shared" si="586"/>
      </c>
      <c r="M501" s="511">
        <v>4</v>
      </c>
      <c r="N501" s="515">
        <f t="shared" si="618"/>
      </c>
      <c r="O501" s="511">
        <v>13</v>
      </c>
      <c r="P501" s="515">
        <f t="shared" si="647"/>
      </c>
      <c r="Q501" s="516"/>
      <c r="R501" s="511"/>
      <c r="S501" s="516"/>
      <c r="T501" s="511"/>
      <c r="U501" s="517"/>
      <c r="V501" s="518"/>
      <c r="W501" s="511"/>
      <c r="X501" s="518"/>
      <c r="Y501" s="516"/>
      <c r="Z501" s="518"/>
      <c r="AA501" s="518"/>
      <c r="AB501" s="511"/>
      <c r="AC501" s="511"/>
      <c r="AD501" s="516"/>
      <c r="AE501" s="518"/>
      <c r="AF501" s="519" t="s">
        <v>518</v>
      </c>
    </row>
    <row customHeight="true" ht="22.46095260398934" r="502">
      <c r="A502" s="510"/>
      <c r="B502" s="488" t="s">
        <v>484</v>
      </c>
      <c r="C502" s="488"/>
      <c r="D502" s="488"/>
      <c r="E502" s="522">
        <f>SUM(E492:E501)</f>
      </c>
      <c r="F502" s="522">
        <f>SUM(F492:F501)</f>
      </c>
      <c r="G502" s="522">
        <f>SUM(G492:G501)</f>
      </c>
      <c r="H502" s="522">
        <f>SUM(H492:H501)</f>
      </c>
      <c r="I502" s="523">
        <f t="shared" si="470"/>
      </c>
      <c r="J502" s="524">
        <f t="shared" si="528"/>
      </c>
      <c r="K502" s="522">
        <f>SUM(K492:K501)</f>
      </c>
      <c r="L502" s="524">
        <f t="shared" si="586"/>
      </c>
      <c r="M502" s="522">
        <f>SUM(M492:M501)</f>
      </c>
      <c r="N502" s="525">
        <f t="shared" si="618"/>
      </c>
      <c r="O502" s="522">
        <f>SUM(O492:O501)</f>
      </c>
      <c r="P502" s="525">
        <f t="shared" si="647"/>
      </c>
      <c r="Q502" s="526">
        <f>M502/O502</f>
      </c>
      <c r="R502" s="522">
        <f>SUM(R492:R501)</f>
      </c>
      <c r="S502" s="526">
        <f>(O502+O502)/(K502+K502)</f>
      </c>
      <c r="T502" s="522">
        <f>SUM(T492:T501)</f>
      </c>
      <c r="U502" s="527">
        <f t="shared" ref="U502:U503" si="710">F502/T502</f>
      </c>
      <c r="V502" s="528">
        <f t="shared" ref="V502:V503" si="824">(F502+4*500)/T502</f>
      </c>
      <c r="W502" s="522">
        <f>SUM(W492:W501)</f>
      </c>
      <c r="X502" s="529">
        <f t="shared" ref="X502:X503" si="48">W502/T502</f>
      </c>
      <c r="Y502" s="526">
        <f t="shared" ref="Y502:Y503" si="162">T502/R502</f>
      </c>
      <c r="Z502" s="528">
        <f t="shared" ref="Z502:Z503" si="276">W502/F502</f>
      </c>
      <c r="AA502" s="528">
        <f>W502/(F502+COUNT(W492:W501)*500)</f>
      </c>
      <c r="AB502" s="522">
        <f>SUM(AB492:AB501)</f>
      </c>
      <c r="AC502" s="522">
        <f>SUM(AC492:AC501)</f>
      </c>
      <c r="AD502" s="526">
        <f t="shared" ref="AD502:AD503" si="390">AB502/T502</f>
      </c>
      <c r="AE502" s="530">
        <f>(W502-AC502)/(F502+COUNT(W492:W501)*500)</f>
      </c>
      <c r="AF502" s="518"/>
    </row>
    <row customHeight="true" ht="22.46095260398934" r="503">
      <c r="A503" s="510"/>
      <c r="B503" s="460" t="s">
        <v>496</v>
      </c>
      <c r="C503" s="486" t="s">
        <v>505</v>
      </c>
      <c r="D503" s="462" t="s">
        <v>477</v>
      </c>
      <c r="E503" s="511">
        <v>110.59</v>
      </c>
      <c r="F503" s="512">
        <f>E503+E504</f>
      </c>
      <c r="G503" s="511">
        <v>1265</v>
      </c>
      <c r="H503" s="511">
        <v>33</v>
      </c>
      <c r="I503" s="513">
        <f t="shared" si="470"/>
      </c>
      <c r="J503" s="514">
        <f t="shared" si="528"/>
      </c>
      <c r="K503" s="511">
        <v>0</v>
      </c>
      <c r="L503" s="514">
        <f t="shared" si="586"/>
      </c>
      <c r="M503" s="511">
        <v>0</v>
      </c>
      <c r="N503" s="515">
        <f t="shared" si="618"/>
      </c>
      <c r="O503" s="511">
        <v>0</v>
      </c>
      <c r="P503" s="515">
        <f t="shared" si="647"/>
      </c>
      <c r="Q503" s="516">
        <f>(M503+M504)/(O503+O504)</f>
      </c>
      <c r="R503" s="511">
        <v>25</v>
      </c>
      <c r="S503" s="516">
        <f>(O503+O504)/(K503+K504)</f>
      </c>
      <c r="T503" s="511">
        <v>5</v>
      </c>
      <c r="U503" s="517">
        <f t="shared" si="710"/>
      </c>
      <c r="V503" s="518">
        <f t="shared" si="824"/>
      </c>
      <c r="W503" s="511">
        <v>7802.4000000000015</v>
      </c>
      <c r="X503" s="518">
        <f t="shared" si="48"/>
      </c>
      <c r="Y503" s="516">
        <f t="shared" si="162"/>
      </c>
      <c r="Z503" s="518">
        <f t="shared" si="276"/>
      </c>
      <c r="AA503" s="518">
        <f>W503/(F503+500)</f>
      </c>
      <c r="AB503" s="511">
        <v>2</v>
      </c>
      <c r="AC503" s="511">
        <v>6602.400000000001</v>
      </c>
      <c r="AD503" s="516">
        <f t="shared" si="390"/>
      </c>
      <c r="AE503" s="518">
        <f>(W503-AC503)/(F503+500)</f>
      </c>
      <c r="AF503" s="519" t="s">
        <v>525</v>
      </c>
    </row>
    <row customHeight="true" ht="22.46095260398934" r="504">
      <c r="A504" s="510"/>
      <c r="B504" s="460"/>
      <c r="C504" s="486"/>
      <c r="D504" s="462" t="s">
        <v>479</v>
      </c>
      <c r="E504" s="511">
        <v>5003.59</v>
      </c>
      <c r="F504" s="512"/>
      <c r="G504" s="511">
        <v>69281</v>
      </c>
      <c r="H504" s="511">
        <v>2416</v>
      </c>
      <c r="I504" s="513">
        <f t="shared" si="470"/>
      </c>
      <c r="J504" s="514">
        <f t="shared" si="528"/>
      </c>
      <c r="K504" s="511">
        <v>121</v>
      </c>
      <c r="L504" s="514">
        <f t="shared" si="586"/>
      </c>
      <c r="M504" s="511">
        <v>4</v>
      </c>
      <c r="N504" s="515">
        <f t="shared" si="618"/>
      </c>
      <c r="O504" s="511">
        <v>15</v>
      </c>
      <c r="P504" s="515">
        <f t="shared" si="647"/>
      </c>
      <c r="Q504" s="516"/>
      <c r="R504" s="511"/>
      <c r="S504" s="516"/>
      <c r="T504" s="511"/>
      <c r="U504" s="517"/>
      <c r="V504" s="518"/>
      <c r="W504" s="511"/>
      <c r="X504" s="518"/>
      <c r="Y504" s="516"/>
      <c r="Z504" s="518"/>
      <c r="AA504" s="518"/>
      <c r="AB504" s="511"/>
      <c r="AC504" s="511"/>
      <c r="AD504" s="516"/>
      <c r="AE504" s="518"/>
      <c r="AF504" s="519" t="s">
        <v>512</v>
      </c>
    </row>
    <row customHeight="true" ht="22.46095260398934" r="505">
      <c r="A505" s="510"/>
      <c r="B505" s="531" t="s">
        <v>501</v>
      </c>
      <c r="C505" s="486" t="s">
        <v>505</v>
      </c>
      <c r="D505" s="462" t="s">
        <v>477</v>
      </c>
      <c r="E505" s="511">
        <v>154.8</v>
      </c>
      <c r="F505" s="512">
        <f>E505+E506</f>
      </c>
      <c r="G505" s="511">
        <v>1435</v>
      </c>
      <c r="H505" s="511">
        <v>32</v>
      </c>
      <c r="I505" s="513">
        <f t="shared" si="470"/>
      </c>
      <c r="J505" s="514">
        <f t="shared" si="528"/>
      </c>
      <c r="K505" s="511">
        <v>1</v>
      </c>
      <c r="L505" s="514">
        <f t="shared" si="586"/>
      </c>
      <c r="M505" s="511">
        <v>0</v>
      </c>
      <c r="N505" s="515">
        <f t="shared" si="618"/>
      </c>
      <c r="O505" s="511">
        <v>0</v>
      </c>
      <c r="P505" s="515">
        <f t="shared" si="647"/>
      </c>
      <c r="Q505" s="516">
        <f>(M505+M506)/(O505+O506)</f>
      </c>
      <c r="R505" s="511">
        <v>9</v>
      </c>
      <c r="S505" s="516">
        <f>(O505+O506)/(K505+K506)</f>
      </c>
      <c r="T505" s="511">
        <v>3</v>
      </c>
      <c r="U505" s="517">
        <f>F505/T505</f>
      </c>
      <c r="V505" s="518">
        <f>(F505+4*500)/T505</f>
      </c>
      <c r="W505" s="511">
        <v>1425.5999999999985</v>
      </c>
      <c r="X505" s="518">
        <f>W505/T505</f>
      </c>
      <c r="Y505" s="516">
        <f>T505/R505</f>
      </c>
      <c r="Z505" s="518">
        <f>W505/F505</f>
      </c>
      <c r="AA505" s="518">
        <f>W505/(F505+500)</f>
      </c>
      <c r="AB505" s="511">
        <v>1</v>
      </c>
      <c r="AC505" s="511">
        <v>360</v>
      </c>
      <c r="AD505" s="516">
        <f>AB505/T505</f>
      </c>
      <c r="AE505" s="518">
        <f>(W505-AC505)/(F505+500)</f>
      </c>
      <c r="AF505" s="519" t="s">
        <v>525</v>
      </c>
    </row>
    <row customHeight="true" ht="22.46095260398934" r="506">
      <c r="A506" s="510"/>
      <c r="B506" s="531"/>
      <c r="C506" s="486"/>
      <c r="D506" s="462" t="s">
        <v>479</v>
      </c>
      <c r="E506" s="511">
        <v>2421.68</v>
      </c>
      <c r="F506" s="512"/>
      <c r="G506" s="511">
        <v>40179</v>
      </c>
      <c r="H506" s="511">
        <v>1351</v>
      </c>
      <c r="I506" s="513">
        <f t="shared" si="470"/>
      </c>
      <c r="J506" s="514">
        <f t="shared" si="528"/>
      </c>
      <c r="K506" s="511">
        <v>80</v>
      </c>
      <c r="L506" s="514">
        <f t="shared" si="586"/>
      </c>
      <c r="M506" s="511">
        <v>2</v>
      </c>
      <c r="N506" s="515">
        <f t="shared" si="618"/>
      </c>
      <c r="O506" s="511">
        <v>5</v>
      </c>
      <c r="P506" s="515">
        <f t="shared" si="647"/>
      </c>
      <c r="Q506" s="516"/>
      <c r="R506" s="511"/>
      <c r="S506" s="516"/>
      <c r="T506" s="511"/>
      <c r="U506" s="517"/>
      <c r="V506" s="518"/>
      <c r="W506" s="511"/>
      <c r="X506" s="518"/>
      <c r="Y506" s="516"/>
      <c r="Z506" s="518"/>
      <c r="AA506" s="518"/>
      <c r="AB506" s="511"/>
      <c r="AC506" s="511"/>
      <c r="AD506" s="516"/>
      <c r="AE506" s="518"/>
      <c r="AF506" s="519" t="s">
        <v>512</v>
      </c>
    </row>
    <row customHeight="true" ht="22.46095260398934" r="507">
      <c r="A507" s="510"/>
      <c r="B507" s="531" t="s">
        <v>502</v>
      </c>
      <c r="C507" s="486" t="s">
        <v>505</v>
      </c>
      <c r="D507" s="462" t="s">
        <v>477</v>
      </c>
      <c r="E507" s="511">
        <v>167.32</v>
      </c>
      <c r="F507" s="512">
        <f>E507+E508</f>
      </c>
      <c r="G507" s="511">
        <v>1379</v>
      </c>
      <c r="H507" s="511">
        <v>42</v>
      </c>
      <c r="I507" s="513">
        <f t="shared" si="470"/>
      </c>
      <c r="J507" s="514">
        <f t="shared" si="528"/>
      </c>
      <c r="K507" s="511">
        <v>3</v>
      </c>
      <c r="L507" s="514">
        <f t="shared" si="586"/>
      </c>
      <c r="M507" s="511">
        <v>0</v>
      </c>
      <c r="N507" s="515">
        <f t="shared" si="618"/>
      </c>
      <c r="O507" s="511">
        <v>0</v>
      </c>
      <c r="P507" s="515">
        <f t="shared" si="647"/>
      </c>
      <c r="Q507" s="516">
        <f>(M507+M508)/(O507+O508)</f>
      </c>
      <c r="R507" s="511">
        <v>14</v>
      </c>
      <c r="S507" s="516">
        <f>(O507+O508)/(K507+K508)</f>
      </c>
      <c r="T507" s="511">
        <v>8</v>
      </c>
      <c r="U507" s="517">
        <f>F507/T507</f>
      </c>
      <c r="V507" s="518">
        <f>(F507+4*500)/T507</f>
      </c>
      <c r="W507" s="511">
        <v>4702.800000000003</v>
      </c>
      <c r="X507" s="518">
        <f>W507/T507</f>
      </c>
      <c r="Y507" s="516">
        <f>T507/R507</f>
      </c>
      <c r="Z507" s="518">
        <f>W507/F507</f>
      </c>
      <c r="AA507" s="518">
        <f>W507/(F507+500)</f>
      </c>
      <c r="AB507" s="511">
        <v>3</v>
      </c>
      <c r="AC507" s="511">
        <v>2184</v>
      </c>
      <c r="AD507" s="516">
        <f>AB507/T507</f>
      </c>
      <c r="AE507" s="518">
        <f>(W507-AC507)/(F507+500)</f>
      </c>
      <c r="AF507" s="519" t="s">
        <v>525</v>
      </c>
    </row>
    <row customHeight="true" ht="22.46095260398934" r="508">
      <c r="A508" s="510"/>
      <c r="B508" s="531"/>
      <c r="C508" s="486"/>
      <c r="D508" s="462" t="s">
        <v>479</v>
      </c>
      <c r="E508" s="511">
        <v>3759.25</v>
      </c>
      <c r="F508" s="512"/>
      <c r="G508" s="511">
        <v>51327</v>
      </c>
      <c r="H508" s="511">
        <v>1985</v>
      </c>
      <c r="I508" s="513">
        <f t="shared" si="470"/>
      </c>
      <c r="J508" s="514">
        <f t="shared" si="528"/>
      </c>
      <c r="K508" s="511">
        <v>106</v>
      </c>
      <c r="L508" s="514">
        <f t="shared" si="586"/>
      </c>
      <c r="M508" s="511">
        <v>4</v>
      </c>
      <c r="N508" s="515">
        <f t="shared" si="618"/>
      </c>
      <c r="O508" s="511">
        <v>9</v>
      </c>
      <c r="P508" s="515">
        <f t="shared" si="647"/>
      </c>
      <c r="Q508" s="516"/>
      <c r="R508" s="511"/>
      <c r="S508" s="516"/>
      <c r="T508" s="511"/>
      <c r="U508" s="517"/>
      <c r="V508" s="518"/>
      <c r="W508" s="511"/>
      <c r="X508" s="518"/>
      <c r="Y508" s="516"/>
      <c r="Z508" s="518"/>
      <c r="AA508" s="518"/>
      <c r="AB508" s="511"/>
      <c r="AC508" s="511"/>
      <c r="AD508" s="516"/>
      <c r="AE508" s="518"/>
      <c r="AF508" s="519" t="s">
        <v>512</v>
      </c>
    </row>
    <row customHeight="true" ht="22.46095260398934" r="509">
      <c r="A509" s="510"/>
      <c r="B509" s="531" t="s">
        <v>503</v>
      </c>
      <c r="C509" s="486" t="s">
        <v>505</v>
      </c>
      <c r="D509" s="462" t="s">
        <v>477</v>
      </c>
      <c r="E509" s="511">
        <v>282.24</v>
      </c>
      <c r="F509" s="512">
        <f>E509+E510</f>
      </c>
      <c r="G509" s="511">
        <v>1908</v>
      </c>
      <c r="H509" s="511">
        <v>40</v>
      </c>
      <c r="I509" s="513">
        <f t="shared" si="470"/>
      </c>
      <c r="J509" s="514">
        <f t="shared" si="528"/>
      </c>
      <c r="K509" s="511">
        <v>2</v>
      </c>
      <c r="L509" s="514">
        <f t="shared" si="586"/>
      </c>
      <c r="M509" s="511">
        <v>1</v>
      </c>
      <c r="N509" s="515">
        <f t="shared" si="618"/>
      </c>
      <c r="O509" s="511">
        <v>1</v>
      </c>
      <c r="P509" s="515">
        <f t="shared" si="647"/>
      </c>
      <c r="Q509" s="516">
        <f>(M509+M510)/(O509+O510)</f>
      </c>
      <c r="R509" s="511">
        <v>17</v>
      </c>
      <c r="S509" s="516">
        <f>(O509+O510)/(K509+K510)</f>
      </c>
      <c r="T509" s="511">
        <v>7</v>
      </c>
      <c r="U509" s="517">
        <f>F509/T509</f>
      </c>
      <c r="V509" s="518">
        <f>(F509+4*500)/T509</f>
      </c>
      <c r="W509" s="511">
        <v>6558.800000000003</v>
      </c>
      <c r="X509" s="518">
        <f>W509/T509</f>
      </c>
      <c r="Y509" s="516">
        <f>T509/R509</f>
      </c>
      <c r="Z509" s="518">
        <f>W509/F509</f>
      </c>
      <c r="AA509" s="518">
        <f>W509/(F509+500)</f>
      </c>
      <c r="AB509" s="511">
        <v>1</v>
      </c>
      <c r="AC509" s="511">
        <v>265</v>
      </c>
      <c r="AD509" s="516">
        <f>AB509/T509</f>
      </c>
      <c r="AE509" s="518">
        <f>(W509-AC509)/(F509+500)</f>
      </c>
      <c r="AF509" s="519" t="s">
        <v>525</v>
      </c>
    </row>
    <row customHeight="true" ht="22.46095260398934" r="510">
      <c r="A510" s="510"/>
      <c r="B510" s="531"/>
      <c r="C510" s="486"/>
      <c r="D510" s="462" t="s">
        <v>479</v>
      </c>
      <c r="E510" s="511">
        <v>3502.09</v>
      </c>
      <c r="F510" s="512"/>
      <c r="G510" s="511">
        <v>41116</v>
      </c>
      <c r="H510" s="521">
        <v>1416</v>
      </c>
      <c r="I510" s="513">
        <f t="shared" si="470"/>
      </c>
      <c r="J510" s="514">
        <f t="shared" si="528"/>
      </c>
      <c r="K510" s="511">
        <v>71</v>
      </c>
      <c r="L510" s="514">
        <f t="shared" si="586"/>
      </c>
      <c r="M510" s="511">
        <v>3</v>
      </c>
      <c r="N510" s="515">
        <f t="shared" si="618"/>
      </c>
      <c r="O510" s="511">
        <v>9</v>
      </c>
      <c r="P510" s="515">
        <f t="shared" si="647"/>
      </c>
      <c r="Q510" s="516"/>
      <c r="R510" s="511"/>
      <c r="S510" s="516"/>
      <c r="T510" s="511"/>
      <c r="U510" s="517"/>
      <c r="V510" s="518"/>
      <c r="W510" s="511"/>
      <c r="X510" s="518"/>
      <c r="Y510" s="516"/>
      <c r="Z510" s="518"/>
      <c r="AA510" s="518"/>
      <c r="AB510" s="511"/>
      <c r="AC510" s="511"/>
      <c r="AD510" s="516"/>
      <c r="AE510" s="518"/>
      <c r="AF510" s="519" t="s">
        <v>512</v>
      </c>
    </row>
    <row customHeight="true" ht="22.46095260398934" r="511">
      <c r="A511" s="510"/>
      <c r="B511" s="531" t="s">
        <v>504</v>
      </c>
      <c r="C511" s="486" t="s">
        <v>505</v>
      </c>
      <c r="D511" s="462" t="s">
        <v>477</v>
      </c>
      <c r="E511" s="511">
        <v>388.79</v>
      </c>
      <c r="F511" s="512">
        <f>E511+E512</f>
      </c>
      <c r="G511" s="511">
        <v>3110</v>
      </c>
      <c r="H511" s="511">
        <v>76</v>
      </c>
      <c r="I511" s="513">
        <f t="shared" si="470"/>
      </c>
      <c r="J511" s="514">
        <f t="shared" si="528"/>
      </c>
      <c r="K511" s="511">
        <v>7</v>
      </c>
      <c r="L511" s="514">
        <f t="shared" si="586"/>
      </c>
      <c r="M511" s="511">
        <v>0</v>
      </c>
      <c r="N511" s="515">
        <f t="shared" si="618"/>
      </c>
      <c r="O511" s="511">
        <v>0</v>
      </c>
      <c r="P511" s="515">
        <f t="shared" si="647"/>
      </c>
      <c r="Q511" s="516">
        <f>(M511+M512)/(O511+O512)</f>
      </c>
      <c r="R511" s="511">
        <v>13</v>
      </c>
      <c r="S511" s="516">
        <f>(O511+O512)/(K511+K512)</f>
      </c>
      <c r="T511" s="511">
        <v>8</v>
      </c>
      <c r="U511" s="517">
        <f>F511/T511</f>
      </c>
      <c r="V511" s="518">
        <f>(F511+4*500)/T511</f>
      </c>
      <c r="W511" s="511">
        <v>10780.799999999988</v>
      </c>
      <c r="X511" s="518">
        <f>W511/T511</f>
      </c>
      <c r="Y511" s="516">
        <f>T511/R511</f>
      </c>
      <c r="Z511" s="518">
        <f>W511/F511</f>
      </c>
      <c r="AA511" s="518">
        <f>W511/(F511+500)</f>
      </c>
      <c r="AB511" s="511">
        <v>3</v>
      </c>
      <c r="AC511" s="511">
        <v>4680</v>
      </c>
      <c r="AD511" s="516">
        <f>AB511/T511</f>
      </c>
      <c r="AE511" s="518">
        <f>(W511-AC511)/(F511+500)</f>
      </c>
      <c r="AF511" s="519" t="s">
        <v>525</v>
      </c>
    </row>
    <row customHeight="true" ht="22.46095260398934" r="512">
      <c r="A512" s="510"/>
      <c r="B512" s="531"/>
      <c r="C512" s="486"/>
      <c r="D512" s="462" t="s">
        <v>479</v>
      </c>
      <c r="E512" s="511">
        <v>3423.56</v>
      </c>
      <c r="F512" s="512"/>
      <c r="G512" s="511">
        <v>43643</v>
      </c>
      <c r="H512" s="511">
        <v>1156</v>
      </c>
      <c r="I512" s="513">
        <f t="shared" si="470"/>
      </c>
      <c r="J512" s="514">
        <f t="shared" si="528"/>
      </c>
      <c r="K512" s="511">
        <v>84</v>
      </c>
      <c r="L512" s="514">
        <f t="shared" si="586"/>
      </c>
      <c r="M512" s="511">
        <v>5</v>
      </c>
      <c r="N512" s="515">
        <f t="shared" si="618"/>
      </c>
      <c r="O512" s="511">
        <v>10</v>
      </c>
      <c r="P512" s="515">
        <f t="shared" si="647"/>
      </c>
      <c r="Q512" s="516"/>
      <c r="R512" s="511"/>
      <c r="S512" s="516"/>
      <c r="T512" s="511"/>
      <c r="U512" s="517"/>
      <c r="V512" s="518"/>
      <c r="W512" s="511"/>
      <c r="X512" s="518"/>
      <c r="Y512" s="516"/>
      <c r="Z512" s="518"/>
      <c r="AA512" s="518"/>
      <c r="AB512" s="511"/>
      <c r="AC512" s="511"/>
      <c r="AD512" s="516"/>
      <c r="AE512" s="518"/>
      <c r="AF512" s="519" t="s">
        <v>512</v>
      </c>
    </row>
    <row customHeight="true" ht="22.46095260398934" r="513">
      <c r="A513" s="510"/>
      <c r="B513" s="488" t="s">
        <v>484</v>
      </c>
      <c r="C513" s="488"/>
      <c r="D513" s="488"/>
      <c r="E513" s="522">
        <f>SUM(E503:E512)</f>
      </c>
      <c r="F513" s="522">
        <f>SUM(F503:F512)</f>
      </c>
      <c r="G513" s="522">
        <f>SUM(G503:G512)</f>
      </c>
      <c r="H513" s="522">
        <f>SUM(H503:H512)</f>
      </c>
      <c r="I513" s="523">
        <f t="shared" si="470"/>
      </c>
      <c r="J513" s="524">
        <f t="shared" si="528"/>
      </c>
      <c r="K513" s="522">
        <f>SUM(K503:K512)</f>
      </c>
      <c r="L513" s="524">
        <f t="shared" si="586"/>
      </c>
      <c r="M513" s="522">
        <f>SUM(M503:M512)</f>
      </c>
      <c r="N513" s="525">
        <f t="shared" si="618"/>
      </c>
      <c r="O513" s="522">
        <f>SUM(O503:O512)</f>
      </c>
      <c r="P513" s="525">
        <f t="shared" si="647"/>
      </c>
      <c r="Q513" s="526">
        <f>M513/O513</f>
      </c>
      <c r="R513" s="522">
        <f>SUM(R503:R512)</f>
      </c>
      <c r="S513" s="526">
        <f>(O513+O513)/(K513+K513)</f>
      </c>
      <c r="T513" s="522">
        <f>SUM(T503:T512)</f>
      </c>
      <c r="U513" s="527">
        <f t="shared" ref="U513:U514" si="711">F513/T513</f>
      </c>
      <c r="V513" s="528">
        <f t="shared" ref="V513:V514" si="825">(F513+4*500)/T513</f>
      </c>
      <c r="W513" s="522">
        <f>SUM(W503:W512)</f>
      </c>
      <c r="X513" s="529">
        <f t="shared" ref="X513:X514" si="49">W513/T513</f>
      </c>
      <c r="Y513" s="526">
        <f t="shared" ref="Y513:Y514" si="163">T513/R513</f>
      </c>
      <c r="Z513" s="528">
        <f t="shared" ref="Z513:Z514" si="277">W513/F513</f>
      </c>
      <c r="AA513" s="528">
        <f>W513/(F513+COUNT(W503:W512)*500)</f>
      </c>
      <c r="AB513" s="522">
        <f>SUM(AB503:AB512)</f>
      </c>
      <c r="AC513" s="522">
        <f>SUM(AC503:AC512)</f>
      </c>
      <c r="AD513" s="526">
        <f t="shared" ref="AD513:AD514" si="391">AB513/T513</f>
      </c>
      <c r="AE513" s="530">
        <f>(W513-AC513)/(F513+COUNT(W503:W512)*500)</f>
      </c>
      <c r="AF513" s="518"/>
    </row>
    <row customHeight="true" ht="22.46095260398934" r="514">
      <c r="A514" s="510"/>
      <c r="B514" s="460" t="s">
        <v>506</v>
      </c>
      <c r="C514" s="486" t="s">
        <v>492</v>
      </c>
      <c r="D514" s="462" t="s">
        <v>477</v>
      </c>
      <c r="E514" s="511">
        <v>550.35</v>
      </c>
      <c r="F514" s="512">
        <f>E514+E515</f>
      </c>
      <c r="G514" s="511">
        <v>3855</v>
      </c>
      <c r="H514" s="511">
        <v>84</v>
      </c>
      <c r="I514" s="513">
        <f t="shared" si="470"/>
      </c>
      <c r="J514" s="514">
        <f t="shared" si="528"/>
      </c>
      <c r="K514" s="511">
        <v>10</v>
      </c>
      <c r="L514" s="514">
        <f t="shared" si="586"/>
      </c>
      <c r="M514" s="511">
        <v>0</v>
      </c>
      <c r="N514" s="515">
        <f t="shared" si="618"/>
      </c>
      <c r="O514" s="511">
        <v>1</v>
      </c>
      <c r="P514" s="515">
        <f t="shared" si="647"/>
      </c>
      <c r="Q514" s="516">
        <f>(M514+M515)/(O514+O515)</f>
      </c>
      <c r="R514" s="511">
        <v>19</v>
      </c>
      <c r="S514" s="516">
        <f>(O514+O515)/(K514+K515)</f>
      </c>
      <c r="T514" s="511">
        <v>3</v>
      </c>
      <c r="U514" s="517">
        <f t="shared" si="711"/>
      </c>
      <c r="V514" s="518">
        <f t="shared" si="825"/>
      </c>
      <c r="W514" s="511">
        <v>2520</v>
      </c>
      <c r="X514" s="518">
        <f t="shared" si="49"/>
      </c>
      <c r="Y514" s="516">
        <f t="shared" si="163"/>
      </c>
      <c r="Z514" s="518">
        <f t="shared" si="277"/>
      </c>
      <c r="AA514" s="518">
        <f>W514/(F514+500)</f>
      </c>
      <c r="AB514" s="511">
        <v>0</v>
      </c>
      <c r="AC514" s="511">
        <v>0</v>
      </c>
      <c r="AD514" s="516">
        <f t="shared" si="391"/>
      </c>
      <c r="AE514" s="518">
        <f>(W514-AC514)/(F514+500)</f>
      </c>
      <c r="AF514" s="519" t="s">
        <v>525</v>
      </c>
    </row>
    <row customHeight="true" ht="22.46095260398934" r="515">
      <c r="A515" s="510"/>
      <c r="B515" s="460"/>
      <c r="C515" s="486"/>
      <c r="D515" s="462" t="s">
        <v>479</v>
      </c>
      <c r="E515" s="511">
        <v>3621.03</v>
      </c>
      <c r="F515" s="512"/>
      <c r="G515" s="511">
        <v>50802</v>
      </c>
      <c r="H515" s="511">
        <v>1133</v>
      </c>
      <c r="I515" s="513">
        <f t="shared" si="470"/>
      </c>
      <c r="J515" s="514">
        <f t="shared" si="528"/>
      </c>
      <c r="K515" s="511">
        <v>84</v>
      </c>
      <c r="L515" s="514">
        <f t="shared" si="586"/>
      </c>
      <c r="M515" s="511">
        <v>3</v>
      </c>
      <c r="N515" s="515">
        <f t="shared" si="618"/>
      </c>
      <c r="O515" s="511">
        <v>8</v>
      </c>
      <c r="P515" s="515">
        <f t="shared" si="647"/>
      </c>
      <c r="Q515" s="516"/>
      <c r="R515" s="511"/>
      <c r="S515" s="516"/>
      <c r="T515" s="511"/>
      <c r="U515" s="517"/>
      <c r="V515" s="518"/>
      <c r="W515" s="511"/>
      <c r="X515" s="518"/>
      <c r="Y515" s="516"/>
      <c r="Z515" s="518"/>
      <c r="AA515" s="518"/>
      <c r="AB515" s="511"/>
      <c r="AC515" s="511"/>
      <c r="AD515" s="516"/>
      <c r="AE515" s="518"/>
      <c r="AF515" s="519" t="s">
        <v>512</v>
      </c>
    </row>
    <row customHeight="true" ht="22.46095260398934" r="516">
      <c r="A516" s="510"/>
      <c r="B516" s="460" t="s">
        <v>507</v>
      </c>
      <c r="C516" s="486" t="s">
        <v>492</v>
      </c>
      <c r="D516" s="462" t="s">
        <v>477</v>
      </c>
      <c r="E516" s="511">
        <v>798.26</v>
      </c>
      <c r="F516" s="512">
        <f>E516+E517</f>
      </c>
      <c r="G516" s="511">
        <v>5389</v>
      </c>
      <c r="H516" s="511">
        <v>126</v>
      </c>
      <c r="I516" s="513">
        <f t="shared" si="470"/>
      </c>
      <c r="J516" s="514">
        <f t="shared" si="528"/>
      </c>
      <c r="K516" s="511">
        <v>5</v>
      </c>
      <c r="L516" s="514">
        <f t="shared" si="586"/>
      </c>
      <c r="M516" s="511">
        <v>0</v>
      </c>
      <c r="N516" s="515">
        <f t="shared" si="618"/>
      </c>
      <c r="O516" s="511">
        <v>2</v>
      </c>
      <c r="P516" s="515">
        <f t="shared" si="647"/>
      </c>
      <c r="Q516" s="516">
        <f>(M516+M517)/(O516+O517)</f>
      </c>
      <c r="R516" s="511">
        <v>19</v>
      </c>
      <c r="S516" s="516">
        <f>(O516+O517)/(K516+K517)</f>
      </c>
      <c r="T516" s="511">
        <v>5</v>
      </c>
      <c r="U516" s="517">
        <f>F516/T516</f>
      </c>
      <c r="V516" s="518">
        <f>(F516+4*500)/T516</f>
      </c>
      <c r="W516" s="511">
        <v>5892</v>
      </c>
      <c r="X516" s="518">
        <f>W516/T516</f>
      </c>
      <c r="Y516" s="516">
        <f>T516/R516</f>
      </c>
      <c r="Z516" s="518">
        <f>W516/F516</f>
      </c>
      <c r="AA516" s="518">
        <f>W516/(F516+500)</f>
      </c>
      <c r="AB516" s="511">
        <v>2</v>
      </c>
      <c r="AC516" s="511">
        <v>2064</v>
      </c>
      <c r="AD516" s="516">
        <f>AB516/T516</f>
      </c>
      <c r="AE516" s="518">
        <f>(W516-AC516)/(F516+500)</f>
      </c>
      <c r="AF516" s="519" t="s">
        <v>525</v>
      </c>
    </row>
    <row customHeight="true" ht="22.46095260398934" r="517">
      <c r="A517" s="510"/>
      <c r="B517" s="460"/>
      <c r="C517" s="486"/>
      <c r="D517" s="462" t="s">
        <v>479</v>
      </c>
      <c r="E517" s="511">
        <v>4624.14</v>
      </c>
      <c r="F517" s="512"/>
      <c r="G517" s="511">
        <v>59712</v>
      </c>
      <c r="H517" s="511">
        <v>2663</v>
      </c>
      <c r="I517" s="513">
        <f t="shared" si="470"/>
      </c>
      <c r="J517" s="514">
        <f t="shared" si="528"/>
      </c>
      <c r="K517" s="511">
        <v>135</v>
      </c>
      <c r="L517" s="514">
        <f t="shared" si="586"/>
      </c>
      <c r="M517" s="511">
        <v>5</v>
      </c>
      <c r="N517" s="515">
        <f t="shared" si="618"/>
      </c>
      <c r="O517" s="511">
        <v>11</v>
      </c>
      <c r="P517" s="515">
        <f t="shared" si="647"/>
      </c>
      <c r="Q517" s="516"/>
      <c r="R517" s="511"/>
      <c r="S517" s="516"/>
      <c r="T517" s="511"/>
      <c r="U517" s="517"/>
      <c r="V517" s="518"/>
      <c r="W517" s="511"/>
      <c r="X517" s="518"/>
      <c r="Y517" s="516"/>
      <c r="Z517" s="518"/>
      <c r="AA517" s="518"/>
      <c r="AB517" s="511"/>
      <c r="AC517" s="511"/>
      <c r="AD517" s="516"/>
      <c r="AE517" s="518"/>
      <c r="AF517" s="519" t="s">
        <v>512</v>
      </c>
    </row>
    <row customHeight="true" ht="22.46095260398934" r="518">
      <c r="A518" s="510"/>
      <c r="B518" s="460" t="s">
        <v>508</v>
      </c>
      <c r="C518" s="486" t="s">
        <v>492</v>
      </c>
      <c r="D518" s="462" t="s">
        <v>477</v>
      </c>
      <c r="E518" s="511">
        <v>622.21</v>
      </c>
      <c r="F518" s="512">
        <f>E518+E519</f>
      </c>
      <c r="G518" s="511">
        <v>5366</v>
      </c>
      <c r="H518" s="511">
        <v>119</v>
      </c>
      <c r="I518" s="513">
        <f t="shared" si="470"/>
      </c>
      <c r="J518" s="514">
        <f t="shared" si="528"/>
      </c>
      <c r="K518" s="511">
        <v>12</v>
      </c>
      <c r="L518" s="514">
        <f t="shared" si="586"/>
      </c>
      <c r="M518" s="511">
        <v>1</v>
      </c>
      <c r="N518" s="515">
        <f t="shared" si="618"/>
      </c>
      <c r="O518" s="511">
        <v>1</v>
      </c>
      <c r="P518" s="515">
        <f t="shared" si="647"/>
      </c>
      <c r="Q518" s="516">
        <f>(M518+M519)/(O518+O519)</f>
      </c>
      <c r="R518" s="511">
        <v>26</v>
      </c>
      <c r="S518" s="516">
        <f>(O518+O519)/(K518+K519)</f>
      </c>
      <c r="T518" s="511">
        <v>11</v>
      </c>
      <c r="U518" s="517">
        <f>F518/T518</f>
      </c>
      <c r="V518" s="518">
        <f>(F518+4*500)/T518</f>
      </c>
      <c r="W518" s="511">
        <v>11941.200000000012</v>
      </c>
      <c r="X518" s="518">
        <f>W518/T518</f>
      </c>
      <c r="Y518" s="516">
        <f>T518/R518</f>
      </c>
      <c r="Z518" s="518">
        <f>W518/F518</f>
      </c>
      <c r="AA518" s="518">
        <f>W518/(F518+500)</f>
      </c>
      <c r="AB518" s="511">
        <v>1</v>
      </c>
      <c r="AC518" s="511">
        <v>360</v>
      </c>
      <c r="AD518" s="516">
        <f>AB518/T518</f>
      </c>
      <c r="AE518" s="518">
        <f>(W518-AC518)/(F518+500)</f>
      </c>
      <c r="AF518" s="519" t="s">
        <v>525</v>
      </c>
    </row>
    <row customHeight="true" ht="22.46095260398934" r="519">
      <c r="A519" s="510"/>
      <c r="B519" s="460"/>
      <c r="C519" s="486"/>
      <c r="D519" s="462" t="s">
        <v>479</v>
      </c>
      <c r="E519" s="511">
        <v>5285.33</v>
      </c>
      <c r="F519" s="512"/>
      <c r="G519" s="511">
        <v>76854</v>
      </c>
      <c r="H519" s="511">
        <v>3584</v>
      </c>
      <c r="I519" s="513">
        <f t="shared" si="470"/>
      </c>
      <c r="J519" s="514">
        <f t="shared" si="528"/>
      </c>
      <c r="K519" s="511">
        <v>174</v>
      </c>
      <c r="L519" s="514">
        <f t="shared" si="586"/>
      </c>
      <c r="M519" s="511">
        <v>6</v>
      </c>
      <c r="N519" s="515">
        <f t="shared" si="618"/>
      </c>
      <c r="O519" s="511">
        <v>16</v>
      </c>
      <c r="P519" s="515">
        <f t="shared" si="647"/>
      </c>
      <c r="Q519" s="516"/>
      <c r="R519" s="511"/>
      <c r="S519" s="516"/>
      <c r="T519" s="511"/>
      <c r="U519" s="517"/>
      <c r="V519" s="518"/>
      <c r="W519" s="511"/>
      <c r="X519" s="518"/>
      <c r="Y519" s="516"/>
      <c r="Z519" s="518"/>
      <c r="AA519" s="518"/>
      <c r="AB519" s="511"/>
      <c r="AC519" s="511"/>
      <c r="AD519" s="516"/>
      <c r="AE519" s="518"/>
      <c r="AF519" s="519" t="s">
        <v>512</v>
      </c>
    </row>
    <row customHeight="true" ht="22.46095260398934" r="520">
      <c r="A520" s="510"/>
      <c r="B520" s="460" t="s">
        <v>520</v>
      </c>
      <c r="C520" s="486" t="s">
        <v>492</v>
      </c>
      <c r="D520" s="462" t="s">
        <v>477</v>
      </c>
      <c r="E520" s="511">
        <v>364.7</v>
      </c>
      <c r="F520" s="512">
        <f>E520+E521</f>
      </c>
      <c r="G520" s="511">
        <v>2614</v>
      </c>
      <c r="H520" s="511">
        <v>69</v>
      </c>
      <c r="I520" s="513">
        <f t="shared" si="470"/>
      </c>
      <c r="J520" s="514">
        <f t="shared" si="528"/>
      </c>
      <c r="K520" s="511">
        <v>9</v>
      </c>
      <c r="L520" s="514">
        <f t="shared" si="586"/>
      </c>
      <c r="M520" s="511">
        <v>0</v>
      </c>
      <c r="N520" s="515">
        <f t="shared" si="618"/>
      </c>
      <c r="O520" s="511">
        <v>0</v>
      </c>
      <c r="P520" s="515">
        <f t="shared" si="647"/>
      </c>
      <c r="Q520" s="516">
        <f>(M520+M521)/(O520+O521)</f>
      </c>
      <c r="R520" s="511">
        <v>12</v>
      </c>
      <c r="S520" s="516">
        <f>(O520+O521)/(K520+K521)</f>
      </c>
      <c r="T520" s="511">
        <v>4</v>
      </c>
      <c r="U520" s="517">
        <f>F520/T520</f>
      </c>
      <c r="V520" s="518">
        <f>(F520+4*500)/T520</f>
      </c>
      <c r="W520" s="511">
        <v>3118.7999999999884</v>
      </c>
      <c r="X520" s="518">
        <f>W520/T520</f>
      </c>
      <c r="Y520" s="516">
        <f>T520/R520</f>
      </c>
      <c r="Z520" s="518">
        <f>W520/F520</f>
      </c>
      <c r="AA520" s="518">
        <f>W520/(F520+500)</f>
      </c>
      <c r="AB520" s="511">
        <v>1</v>
      </c>
      <c r="AC520" s="511">
        <v>598.7999999999993</v>
      </c>
      <c r="AD520" s="516">
        <f>AB520/T520</f>
      </c>
      <c r="AE520" s="518">
        <f>(W520-AC520)/(F520+500)</f>
      </c>
      <c r="AF520" s="519" t="s">
        <v>525</v>
      </c>
    </row>
    <row customHeight="true" ht="22.46095260398934" r="521">
      <c r="A521" s="510"/>
      <c r="B521" s="460"/>
      <c r="C521" s="486"/>
      <c r="D521" s="462" t="s">
        <v>479</v>
      </c>
      <c r="E521" s="511">
        <v>3032.46</v>
      </c>
      <c r="F521" s="512"/>
      <c r="G521" s="511">
        <v>54898</v>
      </c>
      <c r="H521" s="521">
        <v>2460</v>
      </c>
      <c r="I521" s="513">
        <f t="shared" si="470"/>
      </c>
      <c r="J521" s="514">
        <f t="shared" si="528"/>
      </c>
      <c r="K521" s="511">
        <v>102</v>
      </c>
      <c r="L521" s="514">
        <f t="shared" si="586"/>
      </c>
      <c r="M521" s="511">
        <v>3</v>
      </c>
      <c r="N521" s="515">
        <f t="shared" si="618"/>
      </c>
      <c r="O521" s="511">
        <v>8</v>
      </c>
      <c r="P521" s="515">
        <f t="shared" si="647"/>
      </c>
      <c r="Q521" s="516"/>
      <c r="R521" s="511"/>
      <c r="S521" s="516"/>
      <c r="T521" s="511"/>
      <c r="U521" s="517"/>
      <c r="V521" s="518"/>
      <c r="W521" s="511"/>
      <c r="X521" s="518"/>
      <c r="Y521" s="516"/>
      <c r="Z521" s="518"/>
      <c r="AA521" s="518"/>
      <c r="AB521" s="511"/>
      <c r="AC521" s="511"/>
      <c r="AD521" s="516"/>
      <c r="AE521" s="518"/>
      <c r="AF521" s="519" t="s">
        <v>512</v>
      </c>
    </row>
    <row customHeight="true" ht="22.46095260398934" r="522">
      <c r="A522" s="510"/>
      <c r="B522" s="488" t="s">
        <v>484</v>
      </c>
      <c r="C522" s="488"/>
      <c r="D522" s="488"/>
      <c r="E522" s="522">
        <f>SUM(E514:E521)</f>
      </c>
      <c r="F522" s="522">
        <f>SUM(F514:F521)</f>
      </c>
      <c r="G522" s="522">
        <f>SUM(G514:G521)</f>
      </c>
      <c r="H522" s="522">
        <f>SUM(H514:H521)</f>
      </c>
      <c r="I522" s="523">
        <f t="shared" si="470"/>
      </c>
      <c r="J522" s="524">
        <f t="shared" si="528"/>
      </c>
      <c r="K522" s="522">
        <f>SUM(K514:K521)</f>
      </c>
      <c r="L522" s="524">
        <f t="shared" si="586"/>
      </c>
      <c r="M522" s="522">
        <f>SUM(M514:M521)</f>
      </c>
      <c r="N522" s="525">
        <f t="shared" si="618"/>
      </c>
      <c r="O522" s="522">
        <f>SUM(O514:O521)</f>
      </c>
      <c r="P522" s="525">
        <f t="shared" si="647"/>
      </c>
      <c r="Q522" s="526">
        <f t="shared" ref="Q522:Q523" si="499">M522/O522</f>
      </c>
      <c r="R522" s="522">
        <f>SUM(R514:R521)</f>
      </c>
      <c r="S522" s="526">
        <f t="shared" ref="S522:S523" si="557">(O522+O522)/(K522+K522)</f>
      </c>
      <c r="T522" s="522">
        <f>SUM(T514:T521)</f>
      </c>
      <c r="U522" s="527">
        <f t="shared" ref="U522:U523" si="712">F522/T522</f>
      </c>
      <c r="V522" s="528">
        <f t="shared" ref="V522:V523" si="826">(F522+4*500)/T522</f>
      </c>
      <c r="W522" s="522">
        <f>SUM(W514:W521)</f>
      </c>
      <c r="X522" s="529">
        <f t="shared" ref="X522:X523" si="50">W522/T522</f>
      </c>
      <c r="Y522" s="526">
        <f t="shared" ref="Y522:Y523" si="164">T522/R522</f>
      </c>
      <c r="Z522" s="528">
        <f t="shared" ref="Z522:Z523" si="278">W522/F522</f>
      </c>
      <c r="AA522" s="528">
        <f>W522/(F522+COUNT(W514:W521)*500)</f>
      </c>
      <c r="AB522" s="522">
        <f>SUM(AB514:AB521)</f>
      </c>
      <c r="AC522" s="522">
        <f>SUM(AC514:AC521)</f>
      </c>
      <c r="AD522" s="526">
        <f t="shared" ref="AD522:AD523" si="392">AB522/T522</f>
      </c>
      <c r="AE522" s="530">
        <f>(W522-AC522)/(F522+COUNT(W514:W521)*500)</f>
      </c>
      <c r="AF522" s="518"/>
    </row>
    <row customHeight="true" ht="22.46095260398934" r="523">
      <c r="A523" s="510"/>
      <c r="B523" s="489" t="s">
        <v>490</v>
      </c>
      <c r="C523" s="489"/>
      <c r="D523" s="489"/>
      <c r="E523" s="532">
        <f>E491+E502+E513+E522</f>
      </c>
      <c r="F523" s="532">
        <f>F491+F502+F513+F522</f>
      </c>
      <c r="G523" s="533">
        <f>G491+G502+G513+G522</f>
      </c>
      <c r="H523" s="533">
        <f>H491+H502+H513+H522</f>
      </c>
      <c r="I523" s="534">
        <f t="shared" si="470"/>
      </c>
      <c r="J523" s="535">
        <f t="shared" si="528"/>
      </c>
      <c r="K523" s="533">
        <f>K491+K502+K513+K522</f>
      </c>
      <c r="L523" s="535">
        <f t="shared" si="586"/>
      </c>
      <c r="M523" s="533">
        <f>M491+M502+M513+M522</f>
      </c>
      <c r="N523" s="536">
        <f t="shared" si="618"/>
      </c>
      <c r="O523" s="533">
        <f>O491+O502+O513+O522</f>
      </c>
      <c r="P523" s="536">
        <f t="shared" si="647"/>
      </c>
      <c r="Q523" s="537">
        <f t="shared" si="499"/>
      </c>
      <c r="R523" s="533">
        <f>R491+R502+R513+R522</f>
      </c>
      <c r="S523" s="537">
        <f t="shared" si="557"/>
      </c>
      <c r="T523" s="533">
        <f>T491+T502+T513+T522</f>
      </c>
      <c r="U523" s="538">
        <f t="shared" si="712"/>
      </c>
      <c r="V523" s="532">
        <f t="shared" si="826"/>
      </c>
      <c r="W523" s="532">
        <f>W491+W502+W513+W522</f>
      </c>
      <c r="X523" s="532">
        <f t="shared" si="50"/>
      </c>
      <c r="Y523" s="537">
        <f t="shared" si="164"/>
      </c>
      <c r="Z523" s="532">
        <f t="shared" si="278"/>
      </c>
      <c r="AA523" s="532">
        <f>W523/(F523+COUNT(W483:W490,W492:W501,W503:W512,W514:W521)*500)</f>
      </c>
      <c r="AB523" s="533">
        <f>AB491+AB502+AB513+AB522</f>
      </c>
      <c r="AC523" s="532">
        <f>AC491+AC502+AC513+AC522</f>
      </c>
      <c r="AD523" s="537">
        <f t="shared" si="392"/>
      </c>
      <c r="AE523" s="532">
        <f>(W523-AC523)/(F523+COUNT(W483:W490,W492:W501,W503:W512,W514:W521)*500)</f>
      </c>
      <c r="AF523" s="518"/>
    </row>
    <row customHeight="true" ht="22.46095260398934" r="524">
      <c r="A524" s="539" t="s">
        <v>442</v>
      </c>
      <c r="B524" s="499" t="s">
        <v>443</v>
      </c>
      <c r="C524" s="499" t="s">
        <v>444</v>
      </c>
      <c r="D524" s="499" t="s">
        <v>445</v>
      </c>
      <c r="E524" s="500" t="s">
        <v>446</v>
      </c>
      <c r="F524" s="501" t="s">
        <v>447</v>
      </c>
      <c r="G524" s="501" t="s">
        <v>448</v>
      </c>
      <c r="H524" s="501" t="s">
        <v>449</v>
      </c>
      <c r="I524" s="502" t="s">
        <v>450</v>
      </c>
      <c r="J524" s="503" t="s">
        <v>451</v>
      </c>
      <c r="K524" s="501" t="s">
        <v>452</v>
      </c>
      <c r="L524" s="503" t="s">
        <v>453</v>
      </c>
      <c r="M524" s="504" t="s">
        <v>454</v>
      </c>
      <c r="N524" s="505" t="s">
        <v>455</v>
      </c>
      <c r="O524" s="501" t="s">
        <v>456</v>
      </c>
      <c r="P524" s="505" t="s">
        <v>457</v>
      </c>
      <c r="Q524" s="502" t="s">
        <v>458</v>
      </c>
      <c r="R524" s="506" t="s">
        <v>459</v>
      </c>
      <c r="S524" s="507" t="s">
        <v>460</v>
      </c>
      <c r="T524" s="506" t="s">
        <v>461</v>
      </c>
      <c r="U524" s="508" t="s">
        <v>462</v>
      </c>
      <c r="V524" s="509" t="s">
        <v>463</v>
      </c>
      <c r="W524" s="509" t="s">
        <v>464</v>
      </c>
      <c r="X524" s="509" t="s">
        <v>465</v>
      </c>
      <c r="Y524" s="507" t="s">
        <v>466</v>
      </c>
      <c r="Z524" s="509" t="s">
        <v>467</v>
      </c>
      <c r="AA524" s="509" t="s">
        <v>468</v>
      </c>
      <c r="AB524" s="509" t="s">
        <v>469</v>
      </c>
      <c r="AC524" s="506" t="s">
        <v>470</v>
      </c>
      <c r="AD524" s="507" t="s">
        <v>471</v>
      </c>
      <c r="AE524" s="509" t="s">
        <v>472</v>
      </c>
      <c r="AF524" s="509" t="s">
        <v>473</v>
      </c>
    </row>
    <row customHeight="true" ht="22.46095260398934" r="525">
      <c r="A525" s="510" t="s">
        <v>526</v>
      </c>
      <c r="B525" s="460" t="s">
        <v>475</v>
      </c>
      <c r="C525" s="486" t="s">
        <v>476</v>
      </c>
      <c r="D525" s="462" t="s">
        <v>477</v>
      </c>
      <c r="E525" s="511">
        <v>448.43</v>
      </c>
      <c r="F525" s="512">
        <f>E525+E526</f>
      </c>
      <c r="G525" s="511">
        <v>3928</v>
      </c>
      <c r="H525" s="511">
        <v>89</v>
      </c>
      <c r="I525" s="513">
        <f t="shared" ref="I525:I554" si="471">H525/G525</f>
      </c>
      <c r="J525" s="514">
        <f t="shared" ref="J525:J554" si="529">(E525/G525)*1000</f>
      </c>
      <c r="K525" s="511">
        <v>3</v>
      </c>
      <c r="L525" s="514">
        <v>0</v>
      </c>
      <c r="M525" s="511">
        <v>0</v>
      </c>
      <c r="N525" s="515">
        <f t="shared" ref="N525:N554" si="619">E525/M525</f>
      </c>
      <c r="O525" s="511">
        <v>0</v>
      </c>
      <c r="P525" s="515">
        <f t="shared" ref="P525:P554" si="648">E525/O525</f>
      </c>
      <c r="Q525" s="516">
        <f>(M525+M526)/(O525+O526)</f>
      </c>
      <c r="R525" s="511">
        <v>16</v>
      </c>
      <c r="S525" s="516">
        <f>(O525+O526)/(K525+K526)</f>
      </c>
      <c r="T525" s="511">
        <v>9</v>
      </c>
      <c r="U525" s="517">
        <f>F525/T525</f>
      </c>
      <c r="V525" s="518">
        <f>(F525+4*500)/T525</f>
      </c>
      <c r="W525" s="511">
        <v>8616</v>
      </c>
      <c r="X525" s="518">
        <f>W525/T525</f>
      </c>
      <c r="Y525" s="516">
        <f>T525/R525</f>
      </c>
      <c r="Z525" s="518">
        <f>W525/F525</f>
      </c>
      <c r="AA525" s="518">
        <f>W525/(F525+500)</f>
      </c>
      <c r="AB525" s="511">
        <v>4</v>
      </c>
      <c r="AC525" s="511">
        <v>2892</v>
      </c>
      <c r="AD525" s="516">
        <f>AB525/T525</f>
      </c>
      <c r="AE525" s="518">
        <f>(W525-AC525)/(F525+500)</f>
      </c>
      <c r="AF525" s="519" t="s">
        <v>478</v>
      </c>
    </row>
    <row customHeight="true" ht="22.46095260398934" r="526">
      <c r="A526" s="510"/>
      <c r="B526" s="460"/>
      <c r="C526" s="486"/>
      <c r="D526" s="462" t="s">
        <v>479</v>
      </c>
      <c r="E526" s="511">
        <v>6455.54</v>
      </c>
      <c r="F526" s="512"/>
      <c r="G526" s="511">
        <v>84252</v>
      </c>
      <c r="H526" s="511">
        <v>4136</v>
      </c>
      <c r="I526" s="513">
        <f t="shared" si="471"/>
      </c>
      <c r="J526" s="514">
        <f t="shared" si="529"/>
      </c>
      <c r="K526" s="511">
        <v>164</v>
      </c>
      <c r="L526" s="514">
        <v>1</v>
      </c>
      <c r="M526" s="511">
        <v>8</v>
      </c>
      <c r="N526" s="515">
        <f t="shared" si="619"/>
      </c>
      <c r="O526" s="511">
        <v>13</v>
      </c>
      <c r="P526" s="515">
        <f t="shared" si="648"/>
      </c>
      <c r="Q526" s="516"/>
      <c r="R526" s="511"/>
      <c r="S526" s="516"/>
      <c r="T526" s="511"/>
      <c r="U526" s="517"/>
      <c r="V526" s="518"/>
      <c r="W526" s="511"/>
      <c r="X526" s="518"/>
      <c r="Y526" s="516"/>
      <c r="Z526" s="518"/>
      <c r="AA526" s="518"/>
      <c r="AB526" s="511"/>
      <c r="AC526" s="511"/>
      <c r="AD526" s="516"/>
      <c r="AE526" s="518"/>
      <c r="AF526" s="519" t="s">
        <v>518</v>
      </c>
    </row>
    <row customHeight="true" ht="22.46095260398934" r="527">
      <c r="A527" s="510"/>
      <c r="B527" s="460" t="s">
        <v>481</v>
      </c>
      <c r="C527" s="486" t="s">
        <v>476</v>
      </c>
      <c r="D527" s="462" t="s">
        <v>477</v>
      </c>
      <c r="E527" s="511">
        <v>515.55</v>
      </c>
      <c r="F527" s="512">
        <f>E527+E528</f>
      </c>
      <c r="G527" s="511">
        <v>3978</v>
      </c>
      <c r="H527" s="511">
        <v>61</v>
      </c>
      <c r="I527" s="513">
        <f t="shared" si="471"/>
      </c>
      <c r="J527" s="514">
        <f t="shared" si="529"/>
      </c>
      <c r="K527" s="511">
        <v>2</v>
      </c>
      <c r="L527" s="514">
        <f t="shared" ref="L527:L554" si="587">E527/K527</f>
      </c>
      <c r="M527" s="511">
        <v>0</v>
      </c>
      <c r="N527" s="515">
        <f t="shared" si="619"/>
      </c>
      <c r="O527" s="511">
        <v>0</v>
      </c>
      <c r="P527" s="515">
        <f t="shared" si="648"/>
      </c>
      <c r="Q527" s="516">
        <f>(M527+M528)/(O527+O528)</f>
      </c>
      <c r="R527" s="511">
        <v>19</v>
      </c>
      <c r="S527" s="516">
        <f>(O527+O528)/(K527+K528)</f>
      </c>
      <c r="T527" s="511">
        <v>5</v>
      </c>
      <c r="U527" s="517">
        <f>F527/T527</f>
      </c>
      <c r="V527" s="518">
        <f>(F527+4*500)/T527</f>
      </c>
      <c r="W527" s="511">
        <v>7941.6</v>
      </c>
      <c r="X527" s="518">
        <f>W527/T527</f>
      </c>
      <c r="Y527" s="516">
        <f>T527/R527</f>
      </c>
      <c r="Z527" s="518">
        <f>W527/F527</f>
      </c>
      <c r="AA527" s="518">
        <f>W527/(F527+500)</f>
      </c>
      <c r="AB527" s="511">
        <v>1</v>
      </c>
      <c r="AC527" s="511">
        <v>444</v>
      </c>
      <c r="AD527" s="516">
        <f>AB527/T527</f>
      </c>
      <c r="AE527" s="518">
        <f>(W527-AC527)/(F527+500)</f>
      </c>
      <c r="AF527" s="519" t="s">
        <v>478</v>
      </c>
    </row>
    <row customHeight="true" ht="22.46095260398934" r="528">
      <c r="A528" s="510"/>
      <c r="B528" s="460"/>
      <c r="C528" s="486"/>
      <c r="D528" s="462" t="s">
        <v>479</v>
      </c>
      <c r="E528" s="511">
        <v>5344.29</v>
      </c>
      <c r="F528" s="512"/>
      <c r="G528" s="511">
        <v>81836</v>
      </c>
      <c r="H528" s="511">
        <v>3279</v>
      </c>
      <c r="I528" s="513">
        <f t="shared" si="471"/>
      </c>
      <c r="J528" s="514">
        <f t="shared" si="529"/>
      </c>
      <c r="K528" s="511">
        <v>165</v>
      </c>
      <c r="L528" s="514">
        <f t="shared" si="587"/>
      </c>
      <c r="M528" s="511">
        <v>5</v>
      </c>
      <c r="N528" s="515">
        <f t="shared" si="619"/>
      </c>
      <c r="O528" s="511">
        <v>15</v>
      </c>
      <c r="P528" s="515">
        <f t="shared" si="648"/>
      </c>
      <c r="Q528" s="516"/>
      <c r="R528" s="511"/>
      <c r="S528" s="516"/>
      <c r="T528" s="511"/>
      <c r="U528" s="517"/>
      <c r="V528" s="518"/>
      <c r="W528" s="511"/>
      <c r="X528" s="518"/>
      <c r="Y528" s="516"/>
      <c r="Z528" s="518"/>
      <c r="AA528" s="518"/>
      <c r="AB528" s="511"/>
      <c r="AC528" s="511"/>
      <c r="AD528" s="516"/>
      <c r="AE528" s="518"/>
      <c r="AF528" s="519" t="s">
        <v>518</v>
      </c>
    </row>
    <row customHeight="true" ht="22.46095260398934" r="529">
      <c r="A529" s="510"/>
      <c r="B529" s="460" t="s">
        <v>482</v>
      </c>
      <c r="C529" s="486" t="s">
        <v>476</v>
      </c>
      <c r="D529" s="462" t="s">
        <v>477</v>
      </c>
      <c r="E529" s="511">
        <v>330.38</v>
      </c>
      <c r="F529" s="512">
        <f>E529+E530</f>
      </c>
      <c r="G529" s="511">
        <v>2692</v>
      </c>
      <c r="H529" s="511">
        <v>43</v>
      </c>
      <c r="I529" s="513">
        <f t="shared" si="471"/>
      </c>
      <c r="J529" s="514">
        <f t="shared" si="529"/>
      </c>
      <c r="K529" s="511">
        <v>3</v>
      </c>
      <c r="L529" s="514">
        <f t="shared" si="587"/>
      </c>
      <c r="M529" s="511">
        <v>0</v>
      </c>
      <c r="N529" s="515">
        <f t="shared" si="619"/>
      </c>
      <c r="O529" s="511">
        <v>0</v>
      </c>
      <c r="P529" s="515">
        <f t="shared" si="648"/>
      </c>
      <c r="Q529" s="516">
        <f>(M529+M530)/(O529+O530)</f>
      </c>
      <c r="R529" s="511">
        <v>18</v>
      </c>
      <c r="S529" s="516">
        <f>(O529+O530)/(K529+K530)</f>
      </c>
      <c r="T529" s="511">
        <v>7</v>
      </c>
      <c r="U529" s="517">
        <f>F529/T529</f>
      </c>
      <c r="V529" s="518">
        <f>(F529+4*500)/T529</f>
      </c>
      <c r="W529" s="511">
        <v>7368</v>
      </c>
      <c r="X529" s="518">
        <f>W529/T529</f>
      </c>
      <c r="Y529" s="516">
        <f>T529/R529</f>
      </c>
      <c r="Z529" s="518">
        <f>W529/F529</f>
      </c>
      <c r="AA529" s="518">
        <f>W529/(F529+500)</f>
      </c>
      <c r="AB529" s="511">
        <v>1</v>
      </c>
      <c r="AC529" s="511">
        <v>2088</v>
      </c>
      <c r="AD529" s="516">
        <f>AB529/T529</f>
      </c>
      <c r="AE529" s="518">
        <f>(W529-AC529)/(F529+500)</f>
      </c>
      <c r="AF529" s="519" t="s">
        <v>478</v>
      </c>
    </row>
    <row customHeight="true" ht="22.46095260398934" r="530">
      <c r="A530" s="510"/>
      <c r="B530" s="460"/>
      <c r="C530" s="486"/>
      <c r="D530" s="462" t="s">
        <v>479</v>
      </c>
      <c r="E530" s="511">
        <v>6648.43</v>
      </c>
      <c r="F530" s="512"/>
      <c r="G530" s="511">
        <v>67158</v>
      </c>
      <c r="H530" s="511">
        <v>2728</v>
      </c>
      <c r="I530" s="513">
        <f t="shared" si="471"/>
      </c>
      <c r="J530" s="514">
        <f t="shared" si="529"/>
      </c>
      <c r="K530" s="511">
        <v>148</v>
      </c>
      <c r="L530" s="514">
        <f t="shared" si="587"/>
      </c>
      <c r="M530" s="511">
        <v>6</v>
      </c>
      <c r="N530" s="515">
        <f t="shared" si="619"/>
      </c>
      <c r="O530" s="511">
        <v>15</v>
      </c>
      <c r="P530" s="515">
        <f t="shared" si="648"/>
      </c>
      <c r="Q530" s="516"/>
      <c r="R530" s="511"/>
      <c r="S530" s="516"/>
      <c r="T530" s="511"/>
      <c r="U530" s="517"/>
      <c r="V530" s="518"/>
      <c r="W530" s="511"/>
      <c r="X530" s="518"/>
      <c r="Y530" s="516"/>
      <c r="Z530" s="518"/>
      <c r="AA530" s="518"/>
      <c r="AB530" s="511"/>
      <c r="AC530" s="511"/>
      <c r="AD530" s="516"/>
      <c r="AE530" s="518"/>
      <c r="AF530" s="519" t="s">
        <v>518</v>
      </c>
    </row>
    <row customHeight="true" ht="22.46095260398934" r="531">
      <c r="A531" s="510"/>
      <c r="B531" s="460" t="s">
        <v>483</v>
      </c>
      <c r="C531" s="486" t="s">
        <v>476</v>
      </c>
      <c r="D531" s="462" t="s">
        <v>477</v>
      </c>
      <c r="E531" s="511">
        <v>929.02</v>
      </c>
      <c r="F531" s="512">
        <f>E531+E532</f>
      </c>
      <c r="G531" s="511">
        <v>5017</v>
      </c>
      <c r="H531" s="511">
        <v>89</v>
      </c>
      <c r="I531" s="513">
        <f t="shared" si="471"/>
      </c>
      <c r="J531" s="514">
        <f t="shared" si="529"/>
      </c>
      <c r="K531" s="511">
        <v>11</v>
      </c>
      <c r="L531" s="514">
        <f t="shared" si="587"/>
      </c>
      <c r="M531" s="511">
        <v>2</v>
      </c>
      <c r="N531" s="515">
        <f t="shared" si="619"/>
      </c>
      <c r="O531" s="511">
        <v>2</v>
      </c>
      <c r="P531" s="515">
        <f t="shared" si="648"/>
      </c>
      <c r="Q531" s="516">
        <f>(M531+M532)/(O531+O532)</f>
      </c>
      <c r="R531" s="511">
        <v>19</v>
      </c>
      <c r="S531" s="516">
        <f>(O531+O532)/(K531+K532)</f>
      </c>
      <c r="T531" s="511">
        <v>8</v>
      </c>
      <c r="U531" s="517">
        <f>F531/T531</f>
      </c>
      <c r="V531" s="518">
        <f>(F531+4*500)/T531</f>
      </c>
      <c r="W531" s="511">
        <v>12384</v>
      </c>
      <c r="X531" s="518">
        <f>W531/T531</f>
      </c>
      <c r="Y531" s="516">
        <f>T531/R531</f>
      </c>
      <c r="Z531" s="518">
        <f>W531/F531</f>
      </c>
      <c r="AA531" s="518">
        <f>W531/(F531+500)</f>
      </c>
      <c r="AB531" s="511">
        <v>2</v>
      </c>
      <c r="AC531" s="511">
        <v>3036</v>
      </c>
      <c r="AD531" s="516">
        <f>AB531/T531</f>
      </c>
      <c r="AE531" s="518">
        <f>(W531-AC531)/(F531+500)</f>
      </c>
      <c r="AF531" s="519" t="s">
        <v>478</v>
      </c>
    </row>
    <row customHeight="true" ht="22.46095260398934" r="532">
      <c r="A532" s="510"/>
      <c r="B532" s="460"/>
      <c r="C532" s="486"/>
      <c r="D532" s="462" t="s">
        <v>479</v>
      </c>
      <c r="E532" s="511">
        <v>6107.15</v>
      </c>
      <c r="F532" s="512"/>
      <c r="G532" s="511">
        <v>60565</v>
      </c>
      <c r="H532" s="511">
        <v>2003</v>
      </c>
      <c r="I532" s="513">
        <f t="shared" si="471"/>
      </c>
      <c r="J532" s="514">
        <f t="shared" si="529"/>
      </c>
      <c r="K532" s="511">
        <v>135</v>
      </c>
      <c r="L532" s="514">
        <f t="shared" si="587"/>
      </c>
      <c r="M532" s="511">
        <v>5</v>
      </c>
      <c r="N532" s="515">
        <f t="shared" si="619"/>
      </c>
      <c r="O532" s="511">
        <v>9</v>
      </c>
      <c r="P532" s="515">
        <f t="shared" si="648"/>
      </c>
      <c r="Q532" s="516"/>
      <c r="R532" s="511"/>
      <c r="S532" s="516"/>
      <c r="T532" s="511"/>
      <c r="U532" s="517"/>
      <c r="V532" s="518"/>
      <c r="W532" s="511"/>
      <c r="X532" s="518"/>
      <c r="Y532" s="516"/>
      <c r="Z532" s="518"/>
      <c r="AA532" s="518"/>
      <c r="AB532" s="511"/>
      <c r="AC532" s="511"/>
      <c r="AD532" s="516"/>
      <c r="AE532" s="518"/>
      <c r="AF532" s="519" t="s">
        <v>518</v>
      </c>
    </row>
    <row customHeight="true" ht="22.46095260398934" r="533">
      <c r="A533" s="510"/>
      <c r="B533" s="488" t="s">
        <v>484</v>
      </c>
      <c r="C533" s="488"/>
      <c r="D533" s="488"/>
      <c r="E533" s="522">
        <f>SUM(E525:E532)</f>
      </c>
      <c r="F533" s="522">
        <f>SUM(F525:F532)</f>
      </c>
      <c r="G533" s="522">
        <f>SUM(G525:G532)</f>
      </c>
      <c r="H533" s="522">
        <f>SUM(H525:H532)</f>
      </c>
      <c r="I533" s="523">
        <f t="shared" si="471"/>
      </c>
      <c r="J533" s="524">
        <f t="shared" si="529"/>
      </c>
      <c r="K533" s="522">
        <f>SUM(K525:K532)</f>
      </c>
      <c r="L533" s="524">
        <f t="shared" si="587"/>
      </c>
      <c r="M533" s="522">
        <f>SUM(M525:M532)</f>
      </c>
      <c r="N533" s="525">
        <f t="shared" si="619"/>
      </c>
      <c r="O533" s="522">
        <f>SUM(O525:O532)</f>
      </c>
      <c r="P533" s="525">
        <f t="shared" si="648"/>
      </c>
      <c r="Q533" s="526">
        <f>M533/O533</f>
      </c>
      <c r="R533" s="522">
        <f>SUM(R525:R532)</f>
      </c>
      <c r="S533" s="526">
        <f>(O533+O533)/(K533+K533)</f>
      </c>
      <c r="T533" s="522">
        <f>SUM(T525:T532)</f>
      </c>
      <c r="U533" s="527">
        <f t="shared" ref="U533:U534" si="713">F533/T533</f>
      </c>
      <c r="V533" s="528">
        <f t="shared" ref="V533:V534" si="827">(F533+4*500)/T533</f>
      </c>
      <c r="W533" s="522">
        <f>SUM(W525:W532)</f>
      </c>
      <c r="X533" s="529">
        <f t="shared" ref="X533:X534" si="51">W533/T533</f>
      </c>
      <c r="Y533" s="526">
        <f t="shared" ref="Y533:Y534" si="165">T533/R533</f>
      </c>
      <c r="Z533" s="528">
        <f t="shared" ref="Z533:Z534" si="279">W533/F533</f>
      </c>
      <c r="AA533" s="528">
        <f>W533/(F533+COUNT(W525:W532)*500)</f>
      </c>
      <c r="AB533" s="522">
        <f>SUM(AB525:AB532)</f>
      </c>
      <c r="AC533" s="522">
        <f>SUM(AC525:AC532)</f>
      </c>
      <c r="AD533" s="526">
        <f t="shared" ref="AD533:AD534" si="393">AB533/T533</f>
      </c>
      <c r="AE533" s="530">
        <f>(W533-AC533)/(F533+COUNT(W525:W532)*500)</f>
      </c>
      <c r="AF533" s="518"/>
    </row>
    <row customHeight="true" ht="22.46095260398934" r="534">
      <c r="A534" s="510"/>
      <c r="B534" s="460" t="s">
        <v>485</v>
      </c>
      <c r="C534" s="486" t="s">
        <v>519</v>
      </c>
      <c r="D534" s="462" t="s">
        <v>477</v>
      </c>
      <c r="E534" s="511">
        <v>887.87</v>
      </c>
      <c r="F534" s="520">
        <f>E534+E535</f>
      </c>
      <c r="G534" s="511">
        <v>5858</v>
      </c>
      <c r="H534" s="511">
        <v>65</v>
      </c>
      <c r="I534" s="513">
        <f t="shared" si="471"/>
      </c>
      <c r="J534" s="514">
        <f t="shared" si="529"/>
      </c>
      <c r="K534" s="511">
        <v>9</v>
      </c>
      <c r="L534" s="514">
        <f t="shared" si="587"/>
      </c>
      <c r="M534" s="511">
        <v>2</v>
      </c>
      <c r="N534" s="515">
        <f t="shared" si="619"/>
      </c>
      <c r="O534" s="511">
        <v>2</v>
      </c>
      <c r="P534" s="515">
        <f t="shared" si="648"/>
      </c>
      <c r="Q534" s="516">
        <f>(M534+M535)/(O534+O535)</f>
      </c>
      <c r="R534" s="511">
        <v>19</v>
      </c>
      <c r="S534" s="516">
        <f>(O534+O535)/(K534+K535)</f>
      </c>
      <c r="T534" s="511">
        <v>11</v>
      </c>
      <c r="U534" s="517">
        <f t="shared" si="713"/>
      </c>
      <c r="V534" s="518">
        <f t="shared" si="827"/>
      </c>
      <c r="W534" s="511">
        <v>13093.2</v>
      </c>
      <c r="X534" s="518">
        <f t="shared" si="51"/>
      </c>
      <c r="Y534" s="516">
        <f t="shared" si="165"/>
      </c>
      <c r="Z534" s="518">
        <f t="shared" si="279"/>
      </c>
      <c r="AA534" s="518">
        <f>W534/(F534+500)</f>
      </c>
      <c r="AB534" s="511">
        <v>4</v>
      </c>
      <c r="AC534" s="511">
        <v>6432</v>
      </c>
      <c r="AD534" s="516">
        <f t="shared" si="393"/>
      </c>
      <c r="AE534" s="518">
        <f>(W534-AC534)/(F534+500)</f>
      </c>
      <c r="AF534" s="519" t="s">
        <v>478</v>
      </c>
    </row>
    <row customHeight="true" ht="22.46095260398934" r="535">
      <c r="A535" s="510"/>
      <c r="B535" s="460"/>
      <c r="C535" s="486"/>
      <c r="D535" s="462" t="s">
        <v>479</v>
      </c>
      <c r="E535" s="511">
        <v>6982.88</v>
      </c>
      <c r="F535" s="520"/>
      <c r="G535" s="511">
        <v>72812</v>
      </c>
      <c r="H535" s="521">
        <v>2407</v>
      </c>
      <c r="I535" s="513">
        <f t="shared" si="471"/>
      </c>
      <c r="J535" s="514">
        <f t="shared" si="529"/>
      </c>
      <c r="K535" s="511">
        <v>162</v>
      </c>
      <c r="L535" s="514">
        <f t="shared" si="587"/>
      </c>
      <c r="M535" s="511">
        <v>8</v>
      </c>
      <c r="N535" s="515">
        <f t="shared" si="619"/>
      </c>
      <c r="O535" s="511">
        <v>16</v>
      </c>
      <c r="P535" s="515">
        <f t="shared" si="648"/>
      </c>
      <c r="Q535" s="516"/>
      <c r="R535" s="511"/>
      <c r="S535" s="516"/>
      <c r="T535" s="511"/>
      <c r="U535" s="517"/>
      <c r="V535" s="518"/>
      <c r="W535" s="511"/>
      <c r="X535" s="518"/>
      <c r="Y535" s="516"/>
      <c r="Z535" s="518"/>
      <c r="AA535" s="518"/>
      <c r="AB535" s="511"/>
      <c r="AC535" s="511"/>
      <c r="AD535" s="516"/>
      <c r="AE535" s="518"/>
      <c r="AF535" s="519" t="s">
        <v>518</v>
      </c>
    </row>
    <row customHeight="true" ht="22.46095260398934" r="536">
      <c r="A536" s="510"/>
      <c r="B536" s="460" t="s">
        <v>487</v>
      </c>
      <c r="C536" s="486" t="s">
        <v>519</v>
      </c>
      <c r="D536" s="462" t="s">
        <v>477</v>
      </c>
      <c r="E536" s="511">
        <v>1428.88</v>
      </c>
      <c r="F536" s="512">
        <f>E536+E537</f>
      </c>
      <c r="G536" s="511">
        <v>9817</v>
      </c>
      <c r="H536" s="511">
        <v>89</v>
      </c>
      <c r="I536" s="513">
        <f t="shared" si="471"/>
      </c>
      <c r="J536" s="514">
        <f t="shared" si="529"/>
      </c>
      <c r="K536" s="511">
        <v>16</v>
      </c>
      <c r="L536" s="514">
        <f t="shared" si="587"/>
      </c>
      <c r="M536" s="511">
        <v>2</v>
      </c>
      <c r="N536" s="515">
        <f t="shared" si="619"/>
      </c>
      <c r="O536" s="511">
        <v>4</v>
      </c>
      <c r="P536" s="515">
        <f t="shared" si="648"/>
      </c>
      <c r="Q536" s="516">
        <f>(M536+M537)/(O536+O537)</f>
      </c>
      <c r="R536" s="511">
        <v>19</v>
      </c>
      <c r="S536" s="516">
        <f>(O536+O537)/(K536+K537)</f>
      </c>
      <c r="T536" s="511">
        <v>7</v>
      </c>
      <c r="U536" s="517">
        <f>F536/T536</f>
      </c>
      <c r="V536" s="518">
        <f>(F536+4*500)/T536</f>
      </c>
      <c r="W536" s="511">
        <v>6213.6</v>
      </c>
      <c r="X536" s="518">
        <f>W536/T536</f>
      </c>
      <c r="Y536" s="516">
        <f>T536/R536</f>
      </c>
      <c r="Z536" s="518">
        <f>W536/F536</f>
      </c>
      <c r="AA536" s="518">
        <f>W536/(F536+500)</f>
      </c>
      <c r="AB536" s="511">
        <v>4</v>
      </c>
      <c r="AC536" s="511">
        <v>3681.5999999999985</v>
      </c>
      <c r="AD536" s="516">
        <f>AB536/T536</f>
      </c>
      <c r="AE536" s="518">
        <f>(W536-AC536)/(F536+500)</f>
      </c>
      <c r="AF536" s="519" t="s">
        <v>478</v>
      </c>
    </row>
    <row customHeight="true" ht="22.46095260398934" r="537">
      <c r="A537" s="510"/>
      <c r="B537" s="460"/>
      <c r="C537" s="486"/>
      <c r="D537" s="462" t="s">
        <v>479</v>
      </c>
      <c r="E537" s="511">
        <v>4965.22</v>
      </c>
      <c r="F537" s="512"/>
      <c r="G537" s="511">
        <v>63259</v>
      </c>
      <c r="H537" s="511">
        <v>2336</v>
      </c>
      <c r="I537" s="513">
        <f t="shared" si="471"/>
      </c>
      <c r="J537" s="514">
        <f t="shared" si="529"/>
      </c>
      <c r="K537" s="511">
        <v>142</v>
      </c>
      <c r="L537" s="514">
        <f t="shared" si="587"/>
      </c>
      <c r="M537" s="511">
        <v>4</v>
      </c>
      <c r="N537" s="515">
        <f t="shared" si="619"/>
      </c>
      <c r="O537" s="511">
        <v>11</v>
      </c>
      <c r="P537" s="515">
        <f t="shared" si="648"/>
      </c>
      <c r="Q537" s="516"/>
      <c r="R537" s="511"/>
      <c r="S537" s="516"/>
      <c r="T537" s="511"/>
      <c r="U537" s="517"/>
      <c r="V537" s="518"/>
      <c r="W537" s="511"/>
      <c r="X537" s="518"/>
      <c r="Y537" s="516"/>
      <c r="Z537" s="518"/>
      <c r="AA537" s="518"/>
      <c r="AB537" s="511"/>
      <c r="AC537" s="511"/>
      <c r="AD537" s="516"/>
      <c r="AE537" s="518"/>
      <c r="AF537" s="519" t="s">
        <v>518</v>
      </c>
    </row>
    <row customHeight="true" ht="22.46095260398934" r="538">
      <c r="A538" s="510"/>
      <c r="B538" s="460" t="s">
        <v>488</v>
      </c>
      <c r="C538" s="486" t="s">
        <v>519</v>
      </c>
      <c r="D538" s="462" t="s">
        <v>477</v>
      </c>
      <c r="E538" s="511">
        <v>1513.74</v>
      </c>
      <c r="F538" s="512">
        <f>E538+E539</f>
      </c>
      <c r="G538" s="511">
        <v>11919</v>
      </c>
      <c r="H538" s="511">
        <v>135</v>
      </c>
      <c r="I538" s="513">
        <f t="shared" si="471"/>
      </c>
      <c r="J538" s="514">
        <f t="shared" si="529"/>
      </c>
      <c r="K538" s="511">
        <v>12</v>
      </c>
      <c r="L538" s="514">
        <f t="shared" si="587"/>
      </c>
      <c r="M538" s="511">
        <v>1</v>
      </c>
      <c r="N538" s="515">
        <f t="shared" si="619"/>
      </c>
      <c r="O538" s="511">
        <v>1</v>
      </c>
      <c r="P538" s="515">
        <f t="shared" si="648"/>
      </c>
      <c r="Q538" s="516">
        <f>(M538+M539)/(O538+O539)</f>
      </c>
      <c r="R538" s="511">
        <v>17</v>
      </c>
      <c r="S538" s="516">
        <f>(O538+O539)/(K538+K539)</f>
      </c>
      <c r="T538" s="511">
        <v>10</v>
      </c>
      <c r="U538" s="517">
        <f>F538/T538</f>
      </c>
      <c r="V538" s="518">
        <f>(F538+4*500)/T538</f>
      </c>
      <c r="W538" s="511">
        <v>6402</v>
      </c>
      <c r="X538" s="518">
        <f>W538/T538</f>
      </c>
      <c r="Y538" s="516">
        <f>T538/R538</f>
      </c>
      <c r="Z538" s="518">
        <f>W538/F538</f>
      </c>
      <c r="AA538" s="518">
        <f>W538/(F538+500)</f>
      </c>
      <c r="AB538" s="511">
        <v>0</v>
      </c>
      <c r="AC538" s="511">
        <v>0</v>
      </c>
      <c r="AD538" s="516">
        <f>AB538/T538</f>
      </c>
      <c r="AE538" s="518">
        <f>(W538-AC538)/(F538+500)</f>
      </c>
      <c r="AF538" s="519" t="s">
        <v>478</v>
      </c>
    </row>
    <row customHeight="true" ht="22.46095260398934" r="539">
      <c r="A539" s="510"/>
      <c r="B539" s="460"/>
      <c r="C539" s="486"/>
      <c r="D539" s="462" t="s">
        <v>479</v>
      </c>
      <c r="E539" s="511">
        <v>5843.96</v>
      </c>
      <c r="F539" s="512"/>
      <c r="G539" s="511">
        <v>58564</v>
      </c>
      <c r="H539" s="511">
        <v>2508</v>
      </c>
      <c r="I539" s="513">
        <f t="shared" si="471"/>
      </c>
      <c r="J539" s="514">
        <f t="shared" si="529"/>
      </c>
      <c r="K539" s="511">
        <v>128</v>
      </c>
      <c r="L539" s="514">
        <f t="shared" si="587"/>
      </c>
      <c r="M539" s="511">
        <v>7</v>
      </c>
      <c r="N539" s="515">
        <f t="shared" si="619"/>
      </c>
      <c r="O539" s="511">
        <v>11</v>
      </c>
      <c r="P539" s="515">
        <f t="shared" si="648"/>
      </c>
      <c r="Q539" s="516"/>
      <c r="R539" s="511"/>
      <c r="S539" s="516"/>
      <c r="T539" s="511"/>
      <c r="U539" s="517"/>
      <c r="V539" s="518"/>
      <c r="W539" s="511"/>
      <c r="X539" s="518"/>
      <c r="Y539" s="516"/>
      <c r="Z539" s="518"/>
      <c r="AA539" s="518"/>
      <c r="AB539" s="511"/>
      <c r="AC539" s="511"/>
      <c r="AD539" s="516"/>
      <c r="AE539" s="518"/>
      <c r="AF539" s="519" t="s">
        <v>518</v>
      </c>
    </row>
    <row customHeight="true" ht="22.46095260398934" r="540">
      <c r="A540" s="510"/>
      <c r="B540" s="460" t="s">
        <v>489</v>
      </c>
      <c r="C540" s="486" t="s">
        <v>519</v>
      </c>
      <c r="D540" s="462" t="s">
        <v>477</v>
      </c>
      <c r="E540" s="511">
        <v>974.04</v>
      </c>
      <c r="F540" s="512">
        <f>E540+E541</f>
      </c>
      <c r="G540" s="511">
        <v>9015</v>
      </c>
      <c r="H540" s="511">
        <v>118</v>
      </c>
      <c r="I540" s="513">
        <f t="shared" si="471"/>
      </c>
      <c r="J540" s="514">
        <f t="shared" si="529"/>
      </c>
      <c r="K540" s="511">
        <v>12</v>
      </c>
      <c r="L540" s="514">
        <f t="shared" si="587"/>
      </c>
      <c r="M540" s="511">
        <v>1</v>
      </c>
      <c r="N540" s="515">
        <f t="shared" si="619"/>
      </c>
      <c r="O540" s="511">
        <v>2</v>
      </c>
      <c r="P540" s="515">
        <f t="shared" si="648"/>
      </c>
      <c r="Q540" s="516">
        <f>(M540+M541)/(O540+O541)</f>
      </c>
      <c r="R540" s="511">
        <v>16</v>
      </c>
      <c r="S540" s="516">
        <f>(O540+O541)/(K540+K541)</f>
      </c>
      <c r="T540" s="511">
        <v>3</v>
      </c>
      <c r="U540" s="517">
        <f>F540/T540</f>
      </c>
      <c r="V540" s="518">
        <f>(F540+4*500)/T540</f>
      </c>
      <c r="W540" s="511">
        <v>4356</v>
      </c>
      <c r="X540" s="518">
        <f>W540/T540</f>
      </c>
      <c r="Y540" s="516">
        <f>T540/R540</f>
      </c>
      <c r="Z540" s="518">
        <f>W540/F540</f>
      </c>
      <c r="AA540" s="518">
        <f>W540/(F540+500)</f>
      </c>
      <c r="AB540" s="511">
        <v>2</v>
      </c>
      <c r="AC540" s="511">
        <v>2664</v>
      </c>
      <c r="AD540" s="516">
        <f>AB540/T540</f>
      </c>
      <c r="AE540" s="518">
        <f>(W540-AC540)/(F540+500)</f>
      </c>
      <c r="AF540" s="519" t="s">
        <v>478</v>
      </c>
    </row>
    <row customHeight="true" ht="22.46095260398934" r="541">
      <c r="A541" s="510"/>
      <c r="B541" s="460"/>
      <c r="C541" s="486"/>
      <c r="D541" s="462" t="s">
        <v>479</v>
      </c>
      <c r="E541" s="511">
        <v>4307.9</v>
      </c>
      <c r="F541" s="512"/>
      <c r="G541" s="511">
        <v>50378</v>
      </c>
      <c r="H541" s="511">
        <v>1988</v>
      </c>
      <c r="I541" s="513">
        <f t="shared" si="471"/>
      </c>
      <c r="J541" s="514">
        <f t="shared" si="529"/>
      </c>
      <c r="K541" s="511">
        <v>140</v>
      </c>
      <c r="L541" s="514">
        <f t="shared" si="587"/>
      </c>
      <c r="M541" s="511">
        <v>2</v>
      </c>
      <c r="N541" s="515">
        <f t="shared" si="619"/>
      </c>
      <c r="O541" s="511">
        <v>9</v>
      </c>
      <c r="P541" s="515">
        <f t="shared" si="648"/>
      </c>
      <c r="Q541" s="516"/>
      <c r="R541" s="511"/>
      <c r="S541" s="516"/>
      <c r="T541" s="511"/>
      <c r="U541" s="517"/>
      <c r="V541" s="518"/>
      <c r="W541" s="511"/>
      <c r="X541" s="518"/>
      <c r="Y541" s="516"/>
      <c r="Z541" s="518"/>
      <c r="AA541" s="518"/>
      <c r="AB541" s="511"/>
      <c r="AC541" s="511"/>
      <c r="AD541" s="516"/>
      <c r="AE541" s="518"/>
      <c r="AF541" s="519" t="s">
        <v>518</v>
      </c>
    </row>
    <row customHeight="true" ht="22.46095260398934" r="542">
      <c r="A542" s="510"/>
      <c r="B542" s="460" t="s">
        <v>495</v>
      </c>
      <c r="C542" s="486" t="s">
        <v>519</v>
      </c>
      <c r="D542" s="462" t="s">
        <v>477</v>
      </c>
      <c r="E542" s="511">
        <v>1102.06</v>
      </c>
      <c r="F542" s="512">
        <f>E542+E543</f>
      </c>
      <c r="G542" s="511">
        <v>8402</v>
      </c>
      <c r="H542" s="511">
        <v>108</v>
      </c>
      <c r="I542" s="513">
        <f t="shared" si="471"/>
      </c>
      <c r="J542" s="514">
        <f t="shared" si="529"/>
      </c>
      <c r="K542" s="511">
        <v>4</v>
      </c>
      <c r="L542" s="514">
        <f t="shared" si="587"/>
      </c>
      <c r="M542" s="511">
        <v>0</v>
      </c>
      <c r="N542" s="515">
        <f t="shared" si="619"/>
      </c>
      <c r="O542" s="511">
        <v>0</v>
      </c>
      <c r="P542" s="515">
        <f t="shared" si="648"/>
      </c>
      <c r="Q542" s="516">
        <f>(M542+M543)/(O542+O543)</f>
      </c>
      <c r="R542" s="511">
        <v>18</v>
      </c>
      <c r="S542" s="516">
        <f>(O542+O543)/(K542+K543)</f>
      </c>
      <c r="T542" s="511">
        <v>4</v>
      </c>
      <c r="U542" s="517">
        <f>F542/T542</f>
      </c>
      <c r="V542" s="518">
        <f>(F542+4*500)/T542</f>
      </c>
      <c r="W542" s="511">
        <v>4026</v>
      </c>
      <c r="X542" s="518">
        <f>W542/T542</f>
      </c>
      <c r="Y542" s="516">
        <f>T542/R542</f>
      </c>
      <c r="Z542" s="518">
        <f>W542/F542</f>
      </c>
      <c r="AA542" s="518">
        <f>W542/(F542+500)</f>
      </c>
      <c r="AB542" s="511">
        <v>1</v>
      </c>
      <c r="AC542" s="511">
        <v>246</v>
      </c>
      <c r="AD542" s="516">
        <f>AB542/T542</f>
      </c>
      <c r="AE542" s="518">
        <f>(W542-AC542)/(F542+500)</f>
      </c>
      <c r="AF542" s="519" t="s">
        <v>478</v>
      </c>
    </row>
    <row customHeight="true" ht="22.46095260398934" r="543">
      <c r="A543" s="510"/>
      <c r="B543" s="460"/>
      <c r="C543" s="486"/>
      <c r="D543" s="462" t="s">
        <v>479</v>
      </c>
      <c r="E543" s="511">
        <v>4552.18</v>
      </c>
      <c r="F543" s="512"/>
      <c r="G543" s="511">
        <v>49593</v>
      </c>
      <c r="H543" s="521">
        <v>1754</v>
      </c>
      <c r="I543" s="513">
        <f t="shared" si="471"/>
      </c>
      <c r="J543" s="514">
        <f t="shared" si="529"/>
      </c>
      <c r="K543" s="511">
        <v>138</v>
      </c>
      <c r="L543" s="514">
        <f t="shared" si="587"/>
      </c>
      <c r="M543" s="511">
        <v>2</v>
      </c>
      <c r="N543" s="515">
        <f t="shared" si="619"/>
      </c>
      <c r="O543" s="511">
        <v>12</v>
      </c>
      <c r="P543" s="515">
        <f t="shared" si="648"/>
      </c>
      <c r="Q543" s="516"/>
      <c r="R543" s="511"/>
      <c r="S543" s="516"/>
      <c r="T543" s="511"/>
      <c r="U543" s="517"/>
      <c r="V543" s="518"/>
      <c r="W543" s="511"/>
      <c r="X543" s="518"/>
      <c r="Y543" s="516"/>
      <c r="Z543" s="518"/>
      <c r="AA543" s="518"/>
      <c r="AB543" s="511"/>
      <c r="AC543" s="511"/>
      <c r="AD543" s="516"/>
      <c r="AE543" s="518"/>
      <c r="AF543" s="519" t="s">
        <v>518</v>
      </c>
    </row>
    <row customHeight="true" ht="22.46095260398934" r="544">
      <c r="A544" s="510"/>
      <c r="B544" s="488" t="s">
        <v>484</v>
      </c>
      <c r="C544" s="488"/>
      <c r="D544" s="488"/>
      <c r="E544" s="522">
        <f>SUM(E534:E543)</f>
      </c>
      <c r="F544" s="522">
        <f>SUM(F534:F543)</f>
      </c>
      <c r="G544" s="522">
        <f>SUM(G534:G543)</f>
      </c>
      <c r="H544" s="522">
        <f>SUM(H534:H543)</f>
      </c>
      <c r="I544" s="523">
        <f t="shared" si="471"/>
      </c>
      <c r="J544" s="524">
        <f t="shared" si="529"/>
      </c>
      <c r="K544" s="522">
        <f>SUM(K534:K543)</f>
      </c>
      <c r="L544" s="524">
        <f t="shared" si="587"/>
      </c>
      <c r="M544" s="522">
        <f>SUM(M534:M543)</f>
      </c>
      <c r="N544" s="525">
        <f t="shared" si="619"/>
      </c>
      <c r="O544" s="522">
        <f>SUM(O534:O543)</f>
      </c>
      <c r="P544" s="525">
        <f t="shared" si="648"/>
      </c>
      <c r="Q544" s="526">
        <f>M544/O544</f>
      </c>
      <c r="R544" s="522">
        <f>SUM(R534:R543)</f>
      </c>
      <c r="S544" s="526">
        <f>(O544+O544)/(K544+K544)</f>
      </c>
      <c r="T544" s="522">
        <f>SUM(T534:T543)</f>
      </c>
      <c r="U544" s="527">
        <f t="shared" ref="U544:U545" si="714">F544/T544</f>
      </c>
      <c r="V544" s="528">
        <f t="shared" ref="V544:V545" si="828">(F544+4*500)/T544</f>
      </c>
      <c r="W544" s="522">
        <f>SUM(W534:W543)</f>
      </c>
      <c r="X544" s="529">
        <f t="shared" ref="X544:X545" si="52">W544/T544</f>
      </c>
      <c r="Y544" s="526">
        <f t="shared" ref="Y544:Y545" si="166">T544/R544</f>
      </c>
      <c r="Z544" s="528">
        <f t="shared" ref="Z544:Z545" si="280">W544/F544</f>
      </c>
      <c r="AA544" s="528">
        <f>W544/(F544+COUNT(W534:W543)*500)</f>
      </c>
      <c r="AB544" s="522">
        <f>SUM(AB534:AB543)</f>
      </c>
      <c r="AC544" s="522">
        <f>SUM(AC534:AC543)</f>
      </c>
      <c r="AD544" s="526">
        <f t="shared" ref="AD544:AD545" si="394">AB544/T544</f>
      </c>
      <c r="AE544" s="530">
        <f>(W544-AC544)/(F544+COUNT(W534:W543)*500)</f>
      </c>
      <c r="AF544" s="518"/>
    </row>
    <row customHeight="true" ht="22.46095260398934" r="545">
      <c r="A545" s="510"/>
      <c r="B545" s="460" t="s">
        <v>496</v>
      </c>
      <c r="C545" s="486" t="s">
        <v>486</v>
      </c>
      <c r="D545" s="462" t="s">
        <v>477</v>
      </c>
      <c r="E545" s="511">
        <v>737.1</v>
      </c>
      <c r="F545" s="512">
        <f>E545+E546</f>
      </c>
      <c r="G545" s="511">
        <v>6319</v>
      </c>
      <c r="H545" s="511">
        <v>109</v>
      </c>
      <c r="I545" s="513">
        <f t="shared" si="471"/>
      </c>
      <c r="J545" s="514">
        <f t="shared" si="529"/>
      </c>
      <c r="K545" s="511">
        <v>12</v>
      </c>
      <c r="L545" s="514">
        <f t="shared" si="587"/>
      </c>
      <c r="M545" s="511">
        <v>0</v>
      </c>
      <c r="N545" s="515">
        <f t="shared" si="619"/>
      </c>
      <c r="O545" s="511">
        <v>4</v>
      </c>
      <c r="P545" s="515">
        <f t="shared" si="648"/>
      </c>
      <c r="Q545" s="516">
        <f>(M545+M546)/(O545+O546)</f>
      </c>
      <c r="R545" s="511">
        <v>13</v>
      </c>
      <c r="S545" s="516">
        <f>(O545+O546)/(K545+K546)</f>
      </c>
      <c r="T545" s="511">
        <v>3</v>
      </c>
      <c r="U545" s="517">
        <f t="shared" si="714"/>
      </c>
      <c r="V545" s="518">
        <f t="shared" si="828"/>
      </c>
      <c r="W545" s="511">
        <v>1838.4000000000087</v>
      </c>
      <c r="X545" s="518">
        <f t="shared" si="52"/>
      </c>
      <c r="Y545" s="516">
        <f t="shared" si="166"/>
      </c>
      <c r="Z545" s="518">
        <f t="shared" si="280"/>
      </c>
      <c r="AA545" s="518">
        <f>W545/(F545+500)</f>
      </c>
      <c r="AB545" s="511">
        <v>1</v>
      </c>
      <c r="AC545" s="511">
        <v>374.40000000000146</v>
      </c>
      <c r="AD545" s="516">
        <f t="shared" si="394"/>
      </c>
      <c r="AE545" s="518">
        <f>(W545-AC545)/(F545+500)</f>
      </c>
      <c r="AF545" s="519" t="s">
        <v>478</v>
      </c>
    </row>
    <row customHeight="true" ht="22.46095260398934" r="546">
      <c r="A546" s="510"/>
      <c r="B546" s="460"/>
      <c r="C546" s="486"/>
      <c r="D546" s="462" t="s">
        <v>479</v>
      </c>
      <c r="E546" s="511">
        <v>3483.69</v>
      </c>
      <c r="F546" s="512"/>
      <c r="G546" s="511">
        <v>43764</v>
      </c>
      <c r="H546" s="511">
        <v>1143</v>
      </c>
      <c r="I546" s="513">
        <f t="shared" si="471"/>
      </c>
      <c r="J546" s="514">
        <f t="shared" si="529"/>
      </c>
      <c r="K546" s="511">
        <v>87</v>
      </c>
      <c r="L546" s="514">
        <f t="shared" si="587"/>
      </c>
      <c r="M546" s="511">
        <v>3</v>
      </c>
      <c r="N546" s="515">
        <f t="shared" si="619"/>
      </c>
      <c r="O546" s="511">
        <v>7</v>
      </c>
      <c r="P546" s="515">
        <f t="shared" si="648"/>
      </c>
      <c r="Q546" s="516"/>
      <c r="R546" s="511"/>
      <c r="S546" s="516"/>
      <c r="T546" s="511"/>
      <c r="U546" s="517"/>
      <c r="V546" s="518"/>
      <c r="W546" s="511"/>
      <c r="X546" s="518"/>
      <c r="Y546" s="516"/>
      <c r="Z546" s="518"/>
      <c r="AA546" s="518"/>
      <c r="AB546" s="511"/>
      <c r="AC546" s="511"/>
      <c r="AD546" s="516"/>
      <c r="AE546" s="518"/>
      <c r="AF546" s="519" t="s">
        <v>512</v>
      </c>
    </row>
    <row customHeight="true" ht="22.46095260398934" r="547">
      <c r="A547" s="510"/>
      <c r="B547" s="531" t="s">
        <v>501</v>
      </c>
      <c r="C547" s="486" t="s">
        <v>486</v>
      </c>
      <c r="D547" s="462" t="s">
        <v>477</v>
      </c>
      <c r="E547" s="511">
        <v>865.21</v>
      </c>
      <c r="F547" s="512">
        <f>E547+E548</f>
      </c>
      <c r="G547" s="511">
        <v>7608</v>
      </c>
      <c r="H547" s="511">
        <v>141</v>
      </c>
      <c r="I547" s="513">
        <f t="shared" si="471"/>
      </c>
      <c r="J547" s="514">
        <f t="shared" si="529"/>
      </c>
      <c r="K547" s="511">
        <v>8</v>
      </c>
      <c r="L547" s="514">
        <f t="shared" si="587"/>
      </c>
      <c r="M547" s="511">
        <v>0</v>
      </c>
      <c r="N547" s="515">
        <f t="shared" si="619"/>
      </c>
      <c r="O547" s="511">
        <v>2</v>
      </c>
      <c r="P547" s="515">
        <f t="shared" si="648"/>
      </c>
      <c r="Q547" s="516">
        <f>(M547+M548)/(O547+O548)</f>
      </c>
      <c r="R547" s="511">
        <v>15</v>
      </c>
      <c r="S547" s="516">
        <f>(O547+O548)/(K547+K548)</f>
      </c>
      <c r="T547" s="511">
        <v>6</v>
      </c>
      <c r="U547" s="517">
        <f>F547/T547</f>
      </c>
      <c r="V547" s="518">
        <f>(F547+4*500)/T547</f>
      </c>
      <c r="W547" s="511">
        <v>6010.800000000003</v>
      </c>
      <c r="X547" s="518">
        <f>W547/T547</f>
      </c>
      <c r="Y547" s="516">
        <f>T547/R547</f>
      </c>
      <c r="Z547" s="518">
        <f>W547/F547</f>
      </c>
      <c r="AA547" s="518">
        <f>W547/(F547+500)</f>
      </c>
      <c r="AB547" s="511">
        <v>1</v>
      </c>
      <c r="AC547" s="511">
        <v>576</v>
      </c>
      <c r="AD547" s="516">
        <f>AB547/T547</f>
      </c>
      <c r="AE547" s="518">
        <f>(W547-AC547)/(F547+500)</f>
      </c>
      <c r="AF547" s="519" t="s">
        <v>478</v>
      </c>
    </row>
    <row customHeight="true" ht="22.46095260398934" r="548">
      <c r="A548" s="510"/>
      <c r="B548" s="531"/>
      <c r="C548" s="486"/>
      <c r="D548" s="462" t="s">
        <v>479</v>
      </c>
      <c r="E548" s="511">
        <v>3452.5</v>
      </c>
      <c r="F548" s="512"/>
      <c r="G548" s="511">
        <v>48609</v>
      </c>
      <c r="H548" s="511">
        <v>1464</v>
      </c>
      <c r="I548" s="513">
        <f t="shared" si="471"/>
      </c>
      <c r="J548" s="514">
        <f t="shared" si="529"/>
      </c>
      <c r="K548" s="511">
        <v>97</v>
      </c>
      <c r="L548" s="514">
        <f t="shared" si="587"/>
      </c>
      <c r="M548" s="511">
        <v>6</v>
      </c>
      <c r="N548" s="515">
        <f t="shared" si="619"/>
      </c>
      <c r="O548" s="511">
        <v>8</v>
      </c>
      <c r="P548" s="515">
        <f t="shared" si="648"/>
      </c>
      <c r="Q548" s="516"/>
      <c r="R548" s="511"/>
      <c r="S548" s="516"/>
      <c r="T548" s="511"/>
      <c r="U548" s="517"/>
      <c r="V548" s="518"/>
      <c r="W548" s="511"/>
      <c r="X548" s="518"/>
      <c r="Y548" s="516"/>
      <c r="Z548" s="518"/>
      <c r="AA548" s="518"/>
      <c r="AB548" s="511"/>
      <c r="AC548" s="511"/>
      <c r="AD548" s="516"/>
      <c r="AE548" s="518"/>
      <c r="AF548" s="519" t="s">
        <v>512</v>
      </c>
    </row>
    <row customHeight="true" ht="22.46095260398934" r="549">
      <c r="A549" s="510"/>
      <c r="B549" s="531" t="s">
        <v>502</v>
      </c>
      <c r="C549" s="486" t="s">
        <v>486</v>
      </c>
      <c r="D549" s="462" t="s">
        <v>477</v>
      </c>
      <c r="E549" s="511">
        <v>829.02</v>
      </c>
      <c r="F549" s="512">
        <f>E549+E550</f>
      </c>
      <c r="G549" s="511">
        <v>6798</v>
      </c>
      <c r="H549" s="511">
        <v>143</v>
      </c>
      <c r="I549" s="513">
        <f t="shared" si="471"/>
      </c>
      <c r="J549" s="514">
        <f t="shared" si="529"/>
      </c>
      <c r="K549" s="511">
        <v>13</v>
      </c>
      <c r="L549" s="514">
        <f t="shared" si="587"/>
      </c>
      <c r="M549" s="511">
        <v>1</v>
      </c>
      <c r="N549" s="515">
        <f t="shared" si="619"/>
      </c>
      <c r="O549" s="511">
        <v>3</v>
      </c>
      <c r="P549" s="515">
        <f t="shared" si="648"/>
      </c>
      <c r="Q549" s="516">
        <f>(M549+M550)/(O549+O550)</f>
      </c>
      <c r="R549" s="511">
        <v>12</v>
      </c>
      <c r="S549" s="516">
        <f>(O549+O550)/(K549+K550)</f>
      </c>
      <c r="T549" s="511">
        <v>3</v>
      </c>
      <c r="U549" s="517">
        <f>F549/T549</f>
      </c>
      <c r="V549" s="518">
        <f>(F549+4*500)/T549</f>
      </c>
      <c r="W549" s="511">
        <v>2098.7999999999884</v>
      </c>
      <c r="X549" s="518">
        <f>W549/T549</f>
      </c>
      <c r="Y549" s="516">
        <f>T549/R549</f>
      </c>
      <c r="Z549" s="518">
        <f>W549/F549</f>
      </c>
      <c r="AA549" s="518">
        <f>W549/(F549+500)</f>
      </c>
      <c r="AB549" s="511">
        <v>1</v>
      </c>
      <c r="AC549" s="511">
        <v>358.7999999999993</v>
      </c>
      <c r="AD549" s="516">
        <f>AB549/T549</f>
      </c>
      <c r="AE549" s="518">
        <f>(W549-AC549)/(F549+500)</f>
      </c>
      <c r="AF549" s="519" t="s">
        <v>478</v>
      </c>
    </row>
    <row customHeight="true" ht="22.46095260398934" r="550">
      <c r="A550" s="510"/>
      <c r="B550" s="531"/>
      <c r="C550" s="486"/>
      <c r="D550" s="462" t="s">
        <v>479</v>
      </c>
      <c r="E550" s="511">
        <v>3179.52</v>
      </c>
      <c r="F550" s="512"/>
      <c r="G550" s="511">
        <v>46170</v>
      </c>
      <c r="H550" s="511">
        <v>1396</v>
      </c>
      <c r="I550" s="513">
        <f t="shared" si="471"/>
      </c>
      <c r="J550" s="514">
        <f t="shared" si="529"/>
      </c>
      <c r="K550" s="511">
        <v>78</v>
      </c>
      <c r="L550" s="514">
        <f t="shared" si="587"/>
      </c>
      <c r="M550" s="511">
        <v>2</v>
      </c>
      <c r="N550" s="515">
        <f t="shared" si="619"/>
      </c>
      <c r="O550" s="511">
        <v>5</v>
      </c>
      <c r="P550" s="515">
        <f t="shared" si="648"/>
      </c>
      <c r="Q550" s="516"/>
      <c r="R550" s="511"/>
      <c r="S550" s="516"/>
      <c r="T550" s="511"/>
      <c r="U550" s="517"/>
      <c r="V550" s="518"/>
      <c r="W550" s="511"/>
      <c r="X550" s="518"/>
      <c r="Y550" s="516"/>
      <c r="Z550" s="518"/>
      <c r="AA550" s="518"/>
      <c r="AB550" s="511"/>
      <c r="AC550" s="511"/>
      <c r="AD550" s="516"/>
      <c r="AE550" s="518"/>
      <c r="AF550" s="519" t="s">
        <v>512</v>
      </c>
    </row>
    <row customHeight="true" ht="22.46095260398934" r="551">
      <c r="A551" s="510"/>
      <c r="B551" s="531" t="s">
        <v>503</v>
      </c>
      <c r="C551" s="486" t="s">
        <v>486</v>
      </c>
      <c r="D551" s="462" t="s">
        <v>477</v>
      </c>
      <c r="E551" s="511">
        <v>453.59</v>
      </c>
      <c r="F551" s="512">
        <f>E551+E552</f>
      </c>
      <c r="G551" s="511">
        <v>3990</v>
      </c>
      <c r="H551" s="511">
        <v>57</v>
      </c>
      <c r="I551" s="513">
        <f t="shared" si="471"/>
      </c>
      <c r="J551" s="514">
        <f t="shared" si="529"/>
      </c>
      <c r="K551" s="511">
        <v>5</v>
      </c>
      <c r="L551" s="514">
        <f t="shared" si="587"/>
      </c>
      <c r="M551" s="511">
        <v>0</v>
      </c>
      <c r="N551" s="515">
        <f t="shared" si="619"/>
      </c>
      <c r="O551" s="511">
        <v>0</v>
      </c>
      <c r="P551" s="515">
        <f t="shared" si="648"/>
      </c>
      <c r="Q551" s="516">
        <f>(M551+M552)/(O551+O552)</f>
      </c>
      <c r="R551" s="511">
        <v>6</v>
      </c>
      <c r="S551" s="516">
        <f>(O551+O552)/(K551+K552)</f>
      </c>
      <c r="T551" s="511">
        <v>4</v>
      </c>
      <c r="U551" s="517">
        <f>F551/T551</f>
      </c>
      <c r="V551" s="518">
        <f>(F551+4*500)/T551</f>
      </c>
      <c r="W551" s="511">
        <v>7164</v>
      </c>
      <c r="X551" s="518">
        <f>W551/T551</f>
      </c>
      <c r="Y551" s="516">
        <f>T551/R551</f>
      </c>
      <c r="Z551" s="518">
        <f>W551/F551</f>
      </c>
      <c r="AA551" s="518">
        <f>W551/(F551+500)</f>
      </c>
      <c r="AB551" s="511">
        <v>1</v>
      </c>
      <c r="AC551" s="511">
        <v>2592</v>
      </c>
      <c r="AD551" s="516">
        <f>AB551/T551</f>
      </c>
      <c r="AE551" s="518">
        <f>(W551-AC551)/(F551+500)</f>
      </c>
      <c r="AF551" s="519" t="s">
        <v>478</v>
      </c>
    </row>
    <row customHeight="true" ht="22.46095260398934" r="552">
      <c r="A552" s="510"/>
      <c r="B552" s="531"/>
      <c r="C552" s="486"/>
      <c r="D552" s="462" t="s">
        <v>479</v>
      </c>
      <c r="E552" s="511">
        <v>2752.22</v>
      </c>
      <c r="F552" s="512"/>
      <c r="G552" s="511">
        <v>39093</v>
      </c>
      <c r="H552" s="521">
        <v>1388</v>
      </c>
      <c r="I552" s="513">
        <f t="shared" si="471"/>
      </c>
      <c r="J552" s="514">
        <f t="shared" si="529"/>
      </c>
      <c r="K552" s="511">
        <v>65</v>
      </c>
      <c r="L552" s="514">
        <f t="shared" si="587"/>
      </c>
      <c r="M552" s="511">
        <v>4</v>
      </c>
      <c r="N552" s="515">
        <f t="shared" si="619"/>
      </c>
      <c r="O552" s="511">
        <v>5</v>
      </c>
      <c r="P552" s="515">
        <f t="shared" si="648"/>
      </c>
      <c r="Q552" s="516"/>
      <c r="R552" s="511"/>
      <c r="S552" s="516"/>
      <c r="T552" s="511"/>
      <c r="U552" s="517"/>
      <c r="V552" s="518"/>
      <c r="W552" s="511"/>
      <c r="X552" s="518"/>
      <c r="Y552" s="516"/>
      <c r="Z552" s="518"/>
      <c r="AA552" s="518"/>
      <c r="AB552" s="511"/>
      <c r="AC552" s="511"/>
      <c r="AD552" s="516"/>
      <c r="AE552" s="518"/>
      <c r="AF552" s="519" t="s">
        <v>512</v>
      </c>
    </row>
    <row customHeight="true" ht="22.46095260398934" r="553">
      <c r="A553" s="510"/>
      <c r="B553" s="488" t="s">
        <v>484</v>
      </c>
      <c r="C553" s="488"/>
      <c r="D553" s="488"/>
      <c r="E553" s="522">
        <f>SUM(E545:E552)</f>
      </c>
      <c r="F553" s="522">
        <f>SUM(F545:F552)</f>
      </c>
      <c r="G553" s="522">
        <f>SUM(G545:G552)</f>
      </c>
      <c r="H553" s="522">
        <f>SUM(H545:H552)</f>
      </c>
      <c r="I553" s="523">
        <f t="shared" si="471"/>
      </c>
      <c r="J553" s="524">
        <f t="shared" si="529"/>
      </c>
      <c r="K553" s="522">
        <f>SUM(K545:K552)</f>
      </c>
      <c r="L553" s="524">
        <f t="shared" si="587"/>
      </c>
      <c r="M553" s="522">
        <f>SUM(M545:M552)</f>
      </c>
      <c r="N553" s="525">
        <f t="shared" si="619"/>
      </c>
      <c r="O553" s="522">
        <f>SUM(O545:O552)</f>
      </c>
      <c r="P553" s="525">
        <f t="shared" si="648"/>
      </c>
      <c r="Q553" s="526">
        <f t="shared" ref="Q553:Q554" si="500">M553/O553</f>
      </c>
      <c r="R553" s="522">
        <f>SUM(R545:R552)</f>
      </c>
      <c r="S553" s="526">
        <f t="shared" ref="S553:S554" si="558">(O553+O553)/(K553+K553)</f>
      </c>
      <c r="T553" s="522">
        <f>SUM(T545:T552)</f>
      </c>
      <c r="U553" s="527">
        <f t="shared" ref="U553:U554" si="715">F553/T553</f>
      </c>
      <c r="V553" s="528">
        <f t="shared" ref="V553:V554" si="829">(F553+4*500)/T553</f>
      </c>
      <c r="W553" s="522">
        <f>SUM(W545:W552)</f>
      </c>
      <c r="X553" s="529">
        <f t="shared" ref="X553:X554" si="53">W553/T553</f>
      </c>
      <c r="Y553" s="526">
        <f t="shared" ref="Y553:Y554" si="167">T553/R553</f>
      </c>
      <c r="Z553" s="528">
        <f t="shared" ref="Z553:Z554" si="281">W553/F553</f>
      </c>
      <c r="AA553" s="528">
        <f>W553/(F553+COUNT(W545:W552)*500)</f>
      </c>
      <c r="AB553" s="522">
        <f>SUM(AB545:AB552)</f>
      </c>
      <c r="AC553" s="522">
        <f>SUM(AC545:AC552)</f>
      </c>
      <c r="AD553" s="526">
        <f t="shared" ref="AD553:AD554" si="395">AB553/T553</f>
      </c>
      <c r="AE553" s="530">
        <f>(W553-AC553)/(F553+COUNT(W545:W552)*500)</f>
      </c>
      <c r="AF553" s="518"/>
    </row>
    <row customHeight="true" ht="22.46095260398934" r="554">
      <c r="A554" s="510"/>
      <c r="B554" s="489" t="s">
        <v>490</v>
      </c>
      <c r="C554" s="489"/>
      <c r="D554" s="489"/>
      <c r="E554" s="532">
        <f>E533+E544+E553</f>
      </c>
      <c r="F554" s="532">
        <f>F533+F544+F553</f>
      </c>
      <c r="G554" s="533">
        <f>G533+G544+G553</f>
      </c>
      <c r="H554" s="533">
        <f>H533+H544+H553</f>
      </c>
      <c r="I554" s="534">
        <f t="shared" si="471"/>
      </c>
      <c r="J554" s="535">
        <f t="shared" si="529"/>
      </c>
      <c r="K554" s="533">
        <f>K533+K544+K553</f>
      </c>
      <c r="L554" s="535">
        <f t="shared" si="587"/>
      </c>
      <c r="M554" s="533">
        <f>M533+M544+M553</f>
      </c>
      <c r="N554" s="536">
        <f t="shared" si="619"/>
      </c>
      <c r="O554" s="533">
        <f>O533+O544+O553</f>
      </c>
      <c r="P554" s="536">
        <f t="shared" si="648"/>
      </c>
      <c r="Q554" s="537">
        <f t="shared" si="500"/>
      </c>
      <c r="R554" s="533">
        <f>R533+R544+R553</f>
      </c>
      <c r="S554" s="537">
        <f t="shared" si="558"/>
      </c>
      <c r="T554" s="533">
        <f>T533+T544+T553</f>
      </c>
      <c r="U554" s="538">
        <f t="shared" si="715"/>
      </c>
      <c r="V554" s="532">
        <f t="shared" si="829"/>
      </c>
      <c r="W554" s="532">
        <f>W533+W544+W553</f>
      </c>
      <c r="X554" s="532">
        <f t="shared" si="53"/>
      </c>
      <c r="Y554" s="537">
        <f t="shared" si="167"/>
      </c>
      <c r="Z554" s="532">
        <f t="shared" si="281"/>
      </c>
      <c r="AA554" s="532">
        <f>W554/(F554+COUNT(W525:W532,W534:W543,W545:W552,W551:W550)*500)</f>
      </c>
      <c r="AB554" s="533">
        <f>AB533+AB544+AB553</f>
      </c>
      <c r="AC554" s="532">
        <f>AC533+AC544+AC553</f>
      </c>
      <c r="AD554" s="537">
        <f t="shared" si="395"/>
      </c>
      <c r="AE554" s="532">
        <f>(W554-AC554)/(F554+COUNT(W525:W532,W534:W543,W545:W552,W551:W550)*500)</f>
      </c>
      <c r="AF554" s="518"/>
    </row>
    <row customHeight="true" ht="20.24630796348512" r="555">
      <c r="A555" s="539" t="s">
        <v>442</v>
      </c>
      <c r="B555" s="499" t="s">
        <v>443</v>
      </c>
      <c r="C555" s="499" t="s">
        <v>444</v>
      </c>
      <c r="D555" s="499" t="s">
        <v>445</v>
      </c>
      <c r="E555" s="500" t="s">
        <v>446</v>
      </c>
      <c r="F555" s="501" t="s">
        <v>447</v>
      </c>
      <c r="G555" s="501" t="s">
        <v>448</v>
      </c>
      <c r="H555" s="501" t="s">
        <v>449</v>
      </c>
      <c r="I555" s="502" t="s">
        <v>450</v>
      </c>
      <c r="J555" s="503" t="s">
        <v>451</v>
      </c>
      <c r="K555" s="501" t="s">
        <v>452</v>
      </c>
      <c r="L555" s="503" t="s">
        <v>453</v>
      </c>
      <c r="M555" s="504" t="s">
        <v>454</v>
      </c>
      <c r="N555" s="505" t="s">
        <v>455</v>
      </c>
      <c r="O555" s="501" t="s">
        <v>456</v>
      </c>
      <c r="P555" s="505" t="s">
        <v>457</v>
      </c>
      <c r="Q555" s="502" t="s">
        <v>458</v>
      </c>
      <c r="R555" s="506" t="s">
        <v>459</v>
      </c>
      <c r="S555" s="507" t="s">
        <v>460</v>
      </c>
      <c r="T555" s="506" t="s">
        <v>461</v>
      </c>
      <c r="U555" s="508" t="s">
        <v>462</v>
      </c>
      <c r="V555" s="509" t="s">
        <v>463</v>
      </c>
      <c r="W555" s="509" t="s">
        <v>464</v>
      </c>
      <c r="X555" s="509" t="s">
        <v>465</v>
      </c>
      <c r="Y555" s="507" t="s">
        <v>466</v>
      </c>
      <c r="Z555" s="509" t="s">
        <v>467</v>
      </c>
      <c r="AA555" s="509" t="s">
        <v>468</v>
      </c>
      <c r="AB555" s="509" t="s">
        <v>469</v>
      </c>
      <c r="AC555" s="506" t="s">
        <v>470</v>
      </c>
      <c r="AD555" s="507" t="s">
        <v>471</v>
      </c>
      <c r="AE555" s="509" t="s">
        <v>472</v>
      </c>
      <c r="AF555" s="509" t="s">
        <v>473</v>
      </c>
    </row>
    <row customHeight="true" ht="20.24630796348512" r="556">
      <c r="A556" s="510" t="s">
        <v>527</v>
      </c>
      <c r="B556" s="460" t="s">
        <v>528</v>
      </c>
      <c r="C556" s="486" t="s">
        <v>519</v>
      </c>
      <c r="D556" s="462" t="s">
        <v>477</v>
      </c>
      <c r="E556" s="511">
        <v>246.47</v>
      </c>
      <c r="F556" s="512">
        <f>E556+E557</f>
      </c>
      <c r="G556" s="511">
        <v>1816</v>
      </c>
      <c r="H556" s="511">
        <v>51</v>
      </c>
      <c r="I556" s="513">
        <f t="shared" ref="I556:I587" si="472">H556/G556</f>
      </c>
      <c r="J556" s="514">
        <f t="shared" ref="J556:J587" si="530">(E556/G556)*1000</f>
      </c>
      <c r="K556" s="511">
        <v>0</v>
      </c>
      <c r="L556" s="514">
        <v>0</v>
      </c>
      <c r="M556" s="511">
        <v>0</v>
      </c>
      <c r="N556" s="515">
        <f t="shared" ref="N556:N587" si="620">E556/M556</f>
      </c>
      <c r="O556" s="511">
        <v>0</v>
      </c>
      <c r="P556" s="515">
        <f t="shared" ref="P556:P587" si="649">E556/O556</f>
      </c>
      <c r="Q556" s="516">
        <f>(M556+M557)/(O556+O557)</f>
      </c>
      <c r="R556" s="511">
        <v>9</v>
      </c>
      <c r="S556" s="516">
        <f>(O556+O557)/(K556+K557)</f>
      </c>
      <c r="T556" s="511">
        <v>2</v>
      </c>
      <c r="U556" s="517">
        <f>F556/T556</f>
      </c>
      <c r="V556" s="518">
        <f>(F556+4*500)/T556</f>
      </c>
      <c r="W556" s="511">
        <v>2810.4</v>
      </c>
      <c r="X556" s="518">
        <f>W556/T556</f>
      </c>
      <c r="Y556" s="516">
        <f>T556/R556</f>
      </c>
      <c r="Z556" s="518">
        <f>W556/F556</f>
      </c>
      <c r="AA556" s="518">
        <f>W556/(F556+500)</f>
      </c>
      <c r="AB556" s="511">
        <v>0</v>
      </c>
      <c r="AC556" s="511">
        <v>0</v>
      </c>
      <c r="AD556" s="516">
        <f>AB556/T556</f>
      </c>
      <c r="AE556" s="518">
        <f>(W556-AC556)/(F556+500)</f>
      </c>
      <c r="AF556" s="519" t="s">
        <v>478</v>
      </c>
    </row>
    <row customHeight="true" ht="20.24630796348512" r="557">
      <c r="A557" s="510"/>
      <c r="B557" s="460"/>
      <c r="C557" s="486"/>
      <c r="D557" s="462" t="s">
        <v>479</v>
      </c>
      <c r="E557" s="511">
        <v>3418.28</v>
      </c>
      <c r="F557" s="512"/>
      <c r="G557" s="511">
        <v>35599</v>
      </c>
      <c r="H557" s="511">
        <v>1197</v>
      </c>
      <c r="I557" s="513">
        <f t="shared" si="472"/>
      </c>
      <c r="J557" s="514">
        <f t="shared" si="530"/>
      </c>
      <c r="K557" s="511">
        <v>70</v>
      </c>
      <c r="L557" s="514">
        <v>1</v>
      </c>
      <c r="M557" s="511">
        <v>2</v>
      </c>
      <c r="N557" s="515">
        <f t="shared" si="620"/>
      </c>
      <c r="O557" s="511">
        <v>6</v>
      </c>
      <c r="P557" s="515">
        <f t="shared" si="649"/>
      </c>
      <c r="Q557" s="516"/>
      <c r="R557" s="511"/>
      <c r="S557" s="516"/>
      <c r="T557" s="511"/>
      <c r="U557" s="517"/>
      <c r="V557" s="518"/>
      <c r="W557" s="511"/>
      <c r="X557" s="518"/>
      <c r="Y557" s="516"/>
      <c r="Z557" s="518"/>
      <c r="AA557" s="518"/>
      <c r="AB557" s="511"/>
      <c r="AC557" s="511"/>
      <c r="AD557" s="516"/>
      <c r="AE557" s="518"/>
      <c r="AF557" s="519" t="s">
        <v>518</v>
      </c>
    </row>
    <row customHeight="true" ht="20.24630796348512" r="558">
      <c r="A558" s="510"/>
      <c r="B558" s="460" t="s">
        <v>483</v>
      </c>
      <c r="C558" s="486" t="s">
        <v>519</v>
      </c>
      <c r="D558" s="462" t="s">
        <v>477</v>
      </c>
      <c r="E558" s="511">
        <v>370.98</v>
      </c>
      <c r="F558" s="512">
        <f>E558+E559</f>
      </c>
      <c r="G558" s="511">
        <v>2450</v>
      </c>
      <c r="H558" s="511">
        <v>93</v>
      </c>
      <c r="I558" s="513">
        <f t="shared" si="472"/>
      </c>
      <c r="J558" s="514">
        <f t="shared" si="530"/>
      </c>
      <c r="K558" s="511">
        <v>6</v>
      </c>
      <c r="L558" s="514">
        <f t="shared" ref="L558:L587" si="588">E558/K558</f>
      </c>
      <c r="M558" s="511">
        <v>1</v>
      </c>
      <c r="N558" s="515">
        <f t="shared" si="620"/>
      </c>
      <c r="O558" s="511">
        <v>1</v>
      </c>
      <c r="P558" s="515">
        <f t="shared" si="649"/>
      </c>
      <c r="Q558" s="516">
        <f>(M558+M559)/(O558+O559)</f>
      </c>
      <c r="R558" s="511">
        <v>4</v>
      </c>
      <c r="S558" s="516">
        <f>(O558+O559)/(K558+K559)</f>
      </c>
      <c r="T558" s="511">
        <v>4</v>
      </c>
      <c r="U558" s="517">
        <f>F558/T558</f>
      </c>
      <c r="V558" s="518">
        <f>(F558+4*500)/T558</f>
      </c>
      <c r="W558" s="511">
        <v>6022.8</v>
      </c>
      <c r="X558" s="518">
        <f>W558/T558</f>
      </c>
      <c r="Y558" s="516">
        <f>T558/R558</f>
      </c>
      <c r="Z558" s="518">
        <f>W558/F558</f>
      </c>
      <c r="AA558" s="518">
        <f>W558/(F558+500)</f>
      </c>
      <c r="AB558" s="511">
        <v>3</v>
      </c>
      <c r="AC558" s="511">
        <v>3282</v>
      </c>
      <c r="AD558" s="516">
        <f>AB558/T558</f>
      </c>
      <c r="AE558" s="518">
        <f>(W558-AC558)/(F558+500)</f>
      </c>
      <c r="AF558" s="519" t="s">
        <v>478</v>
      </c>
    </row>
    <row customHeight="true" ht="20.24630796348512" r="559">
      <c r="A559" s="510"/>
      <c r="B559" s="460"/>
      <c r="C559" s="486"/>
      <c r="D559" s="462" t="s">
        <v>479</v>
      </c>
      <c r="E559" s="511">
        <v>3643.24</v>
      </c>
      <c r="F559" s="512"/>
      <c r="G559" s="511">
        <v>34759</v>
      </c>
      <c r="H559" s="511">
        <v>1230</v>
      </c>
      <c r="I559" s="513">
        <f t="shared" si="472"/>
      </c>
      <c r="J559" s="514">
        <f t="shared" si="530"/>
      </c>
      <c r="K559" s="511">
        <v>67</v>
      </c>
      <c r="L559" s="514">
        <f t="shared" si="588"/>
      </c>
      <c r="M559" s="511">
        <v>3</v>
      </c>
      <c r="N559" s="515">
        <f t="shared" si="620"/>
      </c>
      <c r="O559" s="511">
        <v>11</v>
      </c>
      <c r="P559" s="515">
        <f t="shared" si="649"/>
      </c>
      <c r="Q559" s="516"/>
      <c r="R559" s="511"/>
      <c r="S559" s="516"/>
      <c r="T559" s="511"/>
      <c r="U559" s="517"/>
      <c r="V559" s="518"/>
      <c r="W559" s="511"/>
      <c r="X559" s="518"/>
      <c r="Y559" s="516"/>
      <c r="Z559" s="518"/>
      <c r="AA559" s="518"/>
      <c r="AB559" s="511"/>
      <c r="AC559" s="511"/>
      <c r="AD559" s="516"/>
      <c r="AE559" s="518"/>
      <c r="AF559" s="519" t="s">
        <v>518</v>
      </c>
    </row>
    <row customHeight="true" ht="20.24630796348512" r="560">
      <c r="A560" s="510"/>
      <c r="B560" s="460" t="s">
        <v>485</v>
      </c>
      <c r="C560" s="486" t="s">
        <v>519</v>
      </c>
      <c r="D560" s="462" t="s">
        <v>477</v>
      </c>
      <c r="E560" s="511">
        <v>739.22</v>
      </c>
      <c r="F560" s="512">
        <f>E560+E561</f>
      </c>
      <c r="G560" s="511">
        <v>4749</v>
      </c>
      <c r="H560" s="511">
        <v>101</v>
      </c>
      <c r="I560" s="513">
        <f t="shared" si="472"/>
      </c>
      <c r="J560" s="514">
        <f t="shared" si="530"/>
      </c>
      <c r="K560" s="511">
        <v>5</v>
      </c>
      <c r="L560" s="514">
        <f t="shared" si="588"/>
      </c>
      <c r="M560" s="511">
        <v>0</v>
      </c>
      <c r="N560" s="515">
        <f t="shared" si="620"/>
      </c>
      <c r="O560" s="511">
        <v>0</v>
      </c>
      <c r="P560" s="515">
        <f t="shared" si="649"/>
      </c>
      <c r="Q560" s="516">
        <f>(M560+M561)/(O560+O561)</f>
      </c>
      <c r="R560" s="511">
        <v>7</v>
      </c>
      <c r="S560" s="516">
        <f>(O560+O561)/(K560+K561)</f>
      </c>
      <c r="T560" s="511">
        <v>2</v>
      </c>
      <c r="U560" s="517">
        <f>F560/T560</f>
      </c>
      <c r="V560" s="518">
        <f>(F560+4*500)/T560</f>
      </c>
      <c r="W560" s="511">
        <v>2702.4</v>
      </c>
      <c r="X560" s="518">
        <f>W560/T560</f>
      </c>
      <c r="Y560" s="516">
        <f>T560/R560</f>
      </c>
      <c r="Z560" s="518">
        <f>W560/F560</f>
      </c>
      <c r="AA560" s="518">
        <f>W560/(F560+500)</f>
      </c>
      <c r="AB560" s="511">
        <v>0</v>
      </c>
      <c r="AC560" s="511">
        <v>0</v>
      </c>
      <c r="AD560" s="516">
        <f>AB560/T560</f>
      </c>
      <c r="AE560" s="518">
        <f>(W560-AC560)/(F560+500)</f>
      </c>
      <c r="AF560" s="519" t="s">
        <v>478</v>
      </c>
    </row>
    <row customHeight="true" ht="20.24630796348512" r="561">
      <c r="A561" s="510"/>
      <c r="B561" s="460"/>
      <c r="C561" s="486"/>
      <c r="D561" s="462" t="s">
        <v>479</v>
      </c>
      <c r="E561" s="511">
        <v>3220.21</v>
      </c>
      <c r="F561" s="512"/>
      <c r="G561" s="511">
        <v>33780</v>
      </c>
      <c r="H561" s="511">
        <v>1439</v>
      </c>
      <c r="I561" s="513">
        <f t="shared" si="472"/>
      </c>
      <c r="J561" s="514">
        <f t="shared" si="530"/>
      </c>
      <c r="K561" s="511">
        <v>64</v>
      </c>
      <c r="L561" s="514">
        <f t="shared" si="588"/>
      </c>
      <c r="M561" s="511">
        <v>2</v>
      </c>
      <c r="N561" s="515">
        <f t="shared" si="620"/>
      </c>
      <c r="O561" s="511">
        <v>7</v>
      </c>
      <c r="P561" s="515">
        <f t="shared" si="649"/>
      </c>
      <c r="Q561" s="516"/>
      <c r="R561" s="511"/>
      <c r="S561" s="516"/>
      <c r="T561" s="511"/>
      <c r="U561" s="517"/>
      <c r="V561" s="518"/>
      <c r="W561" s="511"/>
      <c r="X561" s="518"/>
      <c r="Y561" s="516"/>
      <c r="Z561" s="518"/>
      <c r="AA561" s="518"/>
      <c r="AB561" s="511"/>
      <c r="AC561" s="511"/>
      <c r="AD561" s="516"/>
      <c r="AE561" s="518"/>
      <c r="AF561" s="519" t="s">
        <v>518</v>
      </c>
    </row>
    <row customHeight="true" ht="20.24630796348512" r="562">
      <c r="A562" s="510"/>
      <c r="B562" s="460" t="s">
        <v>487</v>
      </c>
      <c r="C562" s="486" t="s">
        <v>519</v>
      </c>
      <c r="D562" s="462" t="s">
        <v>477</v>
      </c>
      <c r="E562" s="511">
        <v>769.66</v>
      </c>
      <c r="F562" s="512">
        <f>E562+E563</f>
      </c>
      <c r="G562" s="511">
        <v>5045</v>
      </c>
      <c r="H562" s="511">
        <v>124</v>
      </c>
      <c r="I562" s="513">
        <f t="shared" si="472"/>
      </c>
      <c r="J562" s="514">
        <f t="shared" si="530"/>
      </c>
      <c r="K562" s="511">
        <v>4</v>
      </c>
      <c r="L562" s="514">
        <f t="shared" si="588"/>
      </c>
      <c r="M562" s="511">
        <v>1</v>
      </c>
      <c r="N562" s="515">
        <f t="shared" si="620"/>
      </c>
      <c r="O562" s="511">
        <v>1</v>
      </c>
      <c r="P562" s="515">
        <f t="shared" si="649"/>
      </c>
      <c r="Q562" s="516">
        <f>(M562+M563)/(O562+O563)</f>
      </c>
      <c r="R562" s="511">
        <v>6</v>
      </c>
      <c r="S562" s="516">
        <f>(O562+O563)/(K562+K563)</f>
      </c>
      <c r="T562" s="511">
        <v>1</v>
      </c>
      <c r="U562" s="517">
        <f>F562/T562</f>
      </c>
      <c r="V562" s="518">
        <f>(F562+4*500)/T562</f>
      </c>
      <c r="W562" s="511">
        <v>1663.2</v>
      </c>
      <c r="X562" s="518">
        <f>W562/T562</f>
      </c>
      <c r="Y562" s="516">
        <f>T562/R562</f>
      </c>
      <c r="Z562" s="518">
        <f>W562/F562</f>
      </c>
      <c r="AA562" s="518">
        <f>W562/(F562+500)</f>
      </c>
      <c r="AB562" s="511">
        <v>0</v>
      </c>
      <c r="AC562" s="511">
        <v>0</v>
      </c>
      <c r="AD562" s="516">
        <f>AB562/T562</f>
      </c>
      <c r="AE562" s="518">
        <f>(W562-AC562)/(F562+500)</f>
      </c>
      <c r="AF562" s="519" t="s">
        <v>478</v>
      </c>
    </row>
    <row customHeight="true" ht="20.238095238095237" r="563">
      <c r="A563" s="510"/>
      <c r="B563" s="460"/>
      <c r="C563" s="486"/>
      <c r="D563" s="462" t="s">
        <v>479</v>
      </c>
      <c r="E563" s="511">
        <v>3176.44</v>
      </c>
      <c r="F563" s="512"/>
      <c r="G563" s="511">
        <v>34201</v>
      </c>
      <c r="H563" s="511">
        <v>1662</v>
      </c>
      <c r="I563" s="513">
        <f t="shared" si="472"/>
      </c>
      <c r="J563" s="514">
        <f t="shared" si="530"/>
      </c>
      <c r="K563" s="511">
        <v>62</v>
      </c>
      <c r="L563" s="514">
        <f t="shared" si="588"/>
      </c>
      <c r="M563" s="511">
        <v>0</v>
      </c>
      <c r="N563" s="515">
        <f t="shared" si="620"/>
      </c>
      <c r="O563" s="511">
        <v>3</v>
      </c>
      <c r="P563" s="515">
        <f t="shared" si="649"/>
      </c>
      <c r="Q563" s="516"/>
      <c r="R563" s="511"/>
      <c r="S563" s="516"/>
      <c r="T563" s="511"/>
      <c r="U563" s="517"/>
      <c r="V563" s="518"/>
      <c r="W563" s="511"/>
      <c r="X563" s="518"/>
      <c r="Y563" s="516"/>
      <c r="Z563" s="518"/>
      <c r="AA563" s="518"/>
      <c r="AB563" s="511"/>
      <c r="AC563" s="511"/>
      <c r="AD563" s="516"/>
      <c r="AE563" s="518"/>
      <c r="AF563" s="519" t="s">
        <v>518</v>
      </c>
    </row>
    <row customHeight="true" ht="20.24630796348512" r="564">
      <c r="A564" s="510"/>
      <c r="B564" s="488" t="s">
        <v>484</v>
      </c>
      <c r="C564" s="488"/>
      <c r="D564" s="488"/>
      <c r="E564" s="522">
        <f>SUM(E556:E563)</f>
      </c>
      <c r="F564" s="522">
        <f>SUM(F556:F563)</f>
      </c>
      <c r="G564" s="522">
        <f>SUM(G556:G563)</f>
      </c>
      <c r="H564" s="522">
        <f>SUM(H556:H563)</f>
      </c>
      <c r="I564" s="523">
        <f t="shared" si="472"/>
      </c>
      <c r="J564" s="524">
        <f t="shared" si="530"/>
      </c>
      <c r="K564" s="522">
        <f>SUM(K556:K563)</f>
      </c>
      <c r="L564" s="524">
        <f t="shared" si="588"/>
      </c>
      <c r="M564" s="522">
        <f>SUM(M556:M563)</f>
      </c>
      <c r="N564" s="525">
        <f t="shared" si="620"/>
      </c>
      <c r="O564" s="522">
        <f>SUM(O556:O563)</f>
      </c>
      <c r="P564" s="525">
        <f t="shared" si="649"/>
      </c>
      <c r="Q564" s="526">
        <f>M564/O564</f>
      </c>
      <c r="R564" s="522">
        <f>SUM(R556:R563)</f>
      </c>
      <c r="S564" s="526">
        <f>(O564+O564)/(K564+K564)</f>
      </c>
      <c r="T564" s="522">
        <f>SUM(T556:T563)</f>
      </c>
      <c r="U564" s="527">
        <f t="shared" ref="U564:U565" si="716">F564/T564</f>
      </c>
      <c r="V564" s="528">
        <f t="shared" ref="V564:V565" si="830">(F564+4*500)/T564</f>
      </c>
      <c r="W564" s="522">
        <f>SUM(W556:W563)</f>
      </c>
      <c r="X564" s="529">
        <f t="shared" ref="X564:X565" si="54">W564/T564</f>
      </c>
      <c r="Y564" s="526">
        <f t="shared" ref="Y564:Y565" si="168">T564/R564</f>
      </c>
      <c r="Z564" s="528">
        <f t="shared" ref="Z564:Z565" si="282">W564/F564</f>
      </c>
      <c r="AA564" s="528">
        <f>W564/(F564+COUNT(W556:W563)*500)</f>
      </c>
      <c r="AB564" s="522">
        <f>SUM(AB556:AB563)</f>
      </c>
      <c r="AC564" s="522">
        <f>SUM(AC556:AC563)</f>
      </c>
      <c r="AD564" s="526">
        <f t="shared" ref="AD564:AD565" si="396">AB564/T564</f>
      </c>
      <c r="AE564" s="530">
        <f>(W564-AC564)/(F564+COUNT(W556:W563)*500)</f>
      </c>
      <c r="AF564" s="518"/>
    </row>
    <row customHeight="true" ht="20.238095238095237" r="565">
      <c r="A565" s="510"/>
      <c r="B565" s="460" t="s">
        <v>488</v>
      </c>
      <c r="C565" s="486" t="s">
        <v>505</v>
      </c>
      <c r="D565" s="462" t="s">
        <v>477</v>
      </c>
      <c r="E565" s="511">
        <v>455.23</v>
      </c>
      <c r="F565" s="512">
        <f>E565+E566</f>
      </c>
      <c r="G565" s="511">
        <v>3031</v>
      </c>
      <c r="H565" s="511">
        <v>90</v>
      </c>
      <c r="I565" s="513">
        <f t="shared" si="472"/>
      </c>
      <c r="J565" s="514">
        <f t="shared" si="530"/>
      </c>
      <c r="K565" s="511">
        <v>5</v>
      </c>
      <c r="L565" s="514">
        <f t="shared" si="588"/>
      </c>
      <c r="M565" s="511">
        <v>0</v>
      </c>
      <c r="N565" s="515">
        <f t="shared" si="620"/>
      </c>
      <c r="O565" s="511">
        <v>0</v>
      </c>
      <c r="P565" s="515">
        <f t="shared" si="649"/>
      </c>
      <c r="Q565" s="516">
        <f>(M565+M566)/(O565+O566)</f>
      </c>
      <c r="R565" s="511">
        <v>11</v>
      </c>
      <c r="S565" s="516">
        <f>(O565+O566)/(K565+K566)</f>
      </c>
      <c r="T565" s="511">
        <v>3</v>
      </c>
      <c r="U565" s="517">
        <f t="shared" si="716"/>
      </c>
      <c r="V565" s="518">
        <f t="shared" si="830"/>
      </c>
      <c r="W565" s="511">
        <v>3443</v>
      </c>
      <c r="X565" s="518">
        <f t="shared" si="54"/>
      </c>
      <c r="Y565" s="516">
        <f t="shared" si="168"/>
      </c>
      <c r="Z565" s="518">
        <f t="shared" si="282"/>
      </c>
      <c r="AA565" s="518">
        <f>W565/(F565+500)</f>
      </c>
      <c r="AB565" s="511">
        <v>0</v>
      </c>
      <c r="AC565" s="511">
        <v>0</v>
      </c>
      <c r="AD565" s="516">
        <f t="shared" si="396"/>
      </c>
      <c r="AE565" s="518">
        <f>(W565-AC565)/(F565+500)</f>
      </c>
      <c r="AF565" s="519" t="s">
        <v>478</v>
      </c>
    </row>
    <row customHeight="true" ht="20.238095238095237" r="566">
      <c r="A566" s="510"/>
      <c r="B566" s="460"/>
      <c r="C566" s="486"/>
      <c r="D566" s="462" t="s">
        <v>479</v>
      </c>
      <c r="E566" s="511">
        <v>1783.87</v>
      </c>
      <c r="F566" s="512"/>
      <c r="G566" s="511">
        <v>17808</v>
      </c>
      <c r="H566" s="511">
        <v>793</v>
      </c>
      <c r="I566" s="513">
        <f t="shared" si="472"/>
      </c>
      <c r="J566" s="514">
        <f t="shared" si="530"/>
      </c>
      <c r="K566" s="511">
        <v>39</v>
      </c>
      <c r="L566" s="514">
        <f t="shared" si="588"/>
      </c>
      <c r="M566" s="511">
        <v>3</v>
      </c>
      <c r="N566" s="515">
        <f t="shared" si="620"/>
      </c>
      <c r="O566" s="511">
        <v>7</v>
      </c>
      <c r="P566" s="515">
        <f t="shared" si="649"/>
      </c>
      <c r="Q566" s="516"/>
      <c r="R566" s="511"/>
      <c r="S566" s="516"/>
      <c r="T566" s="511"/>
      <c r="U566" s="517"/>
      <c r="V566" s="518"/>
      <c r="W566" s="511"/>
      <c r="X566" s="518"/>
      <c r="Y566" s="516"/>
      <c r="Z566" s="518"/>
      <c r="AA566" s="518"/>
      <c r="AB566" s="511"/>
      <c r="AC566" s="511"/>
      <c r="AD566" s="516"/>
      <c r="AE566" s="518"/>
      <c r="AF566" s="519" t="s">
        <v>518</v>
      </c>
    </row>
    <row customHeight="true" ht="20.24630796348512" r="567">
      <c r="A567" s="510"/>
      <c r="B567" s="460" t="s">
        <v>489</v>
      </c>
      <c r="C567" s="486" t="s">
        <v>505</v>
      </c>
      <c r="D567" s="462" t="s">
        <v>477</v>
      </c>
      <c r="E567" s="511">
        <v>265.57</v>
      </c>
      <c r="F567" s="512">
        <f>E567+E568</f>
      </c>
      <c r="G567" s="511">
        <v>1911</v>
      </c>
      <c r="H567" s="511">
        <v>67</v>
      </c>
      <c r="I567" s="513">
        <f t="shared" si="472"/>
      </c>
      <c r="J567" s="514">
        <f t="shared" si="530"/>
      </c>
      <c r="K567" s="511">
        <v>8</v>
      </c>
      <c r="L567" s="514">
        <f t="shared" si="588"/>
      </c>
      <c r="M567" s="511">
        <v>0</v>
      </c>
      <c r="N567" s="515">
        <f t="shared" si="620"/>
      </c>
      <c r="O567" s="511">
        <v>0</v>
      </c>
      <c r="P567" s="515">
        <f t="shared" si="649"/>
      </c>
      <c r="Q567" s="516">
        <f>(M567+M568)/(O567+O568)</f>
      </c>
      <c r="R567" s="511">
        <v>6</v>
      </c>
      <c r="S567" s="516">
        <f>(O567+O568)/(K567+K568)</f>
      </c>
      <c r="T567" s="511">
        <v>3</v>
      </c>
      <c r="U567" s="517">
        <f>F567/T567</f>
      </c>
      <c r="V567" s="518">
        <f>(F567+4*500)/T567</f>
      </c>
      <c r="W567" s="511">
        <v>4150.8</v>
      </c>
      <c r="X567" s="518">
        <f>W567/T567</f>
      </c>
      <c r="Y567" s="516">
        <f>T567/R567</f>
      </c>
      <c r="Z567" s="518">
        <f>W567/F567</f>
      </c>
      <c r="AA567" s="518">
        <f>W567/(F567+500)</f>
      </c>
      <c r="AB567" s="511">
        <v>2</v>
      </c>
      <c r="AC567" s="511">
        <v>1719.6</v>
      </c>
      <c r="AD567" s="516">
        <f>AB567/T567</f>
      </c>
      <c r="AE567" s="518">
        <f>(W567-AC567)/(F567+500)</f>
      </c>
      <c r="AF567" s="519" t="s">
        <v>478</v>
      </c>
    </row>
    <row customHeight="true" ht="20.24630796348512" r="568">
      <c r="A568" s="510"/>
      <c r="B568" s="460"/>
      <c r="C568" s="486"/>
      <c r="D568" s="462" t="s">
        <v>479</v>
      </c>
      <c r="E568" s="511">
        <v>1692.04</v>
      </c>
      <c r="F568" s="512"/>
      <c r="G568" s="511">
        <v>16698</v>
      </c>
      <c r="H568" s="521">
        <v>680</v>
      </c>
      <c r="I568" s="513">
        <f t="shared" si="472"/>
      </c>
      <c r="J568" s="514">
        <f t="shared" si="530"/>
      </c>
      <c r="K568" s="511">
        <v>36</v>
      </c>
      <c r="L568" s="514">
        <f t="shared" si="588"/>
      </c>
      <c r="M568" s="511">
        <v>1</v>
      </c>
      <c r="N568" s="515">
        <f t="shared" si="620"/>
      </c>
      <c r="O568" s="511">
        <v>2</v>
      </c>
      <c r="P568" s="515">
        <f t="shared" si="649"/>
      </c>
      <c r="Q568" s="516"/>
      <c r="R568" s="511"/>
      <c r="S568" s="516"/>
      <c r="T568" s="511"/>
      <c r="U568" s="517"/>
      <c r="V568" s="518"/>
      <c r="W568" s="511"/>
      <c r="X568" s="518"/>
      <c r="Y568" s="516"/>
      <c r="Z568" s="518"/>
      <c r="AA568" s="518"/>
      <c r="AB568" s="511"/>
      <c r="AC568" s="511"/>
      <c r="AD568" s="516"/>
      <c r="AE568" s="518"/>
      <c r="AF568" s="519" t="s">
        <v>518</v>
      </c>
    </row>
    <row customHeight="true" ht="20.24630796348512" r="569">
      <c r="A569" s="510"/>
      <c r="B569" s="460" t="s">
        <v>495</v>
      </c>
      <c r="C569" s="486" t="s">
        <v>505</v>
      </c>
      <c r="D569" s="462" t="s">
        <v>477</v>
      </c>
      <c r="E569" s="511">
        <v>216.32</v>
      </c>
      <c r="F569" s="512">
        <f>E569+E570</f>
      </c>
      <c r="G569" s="511">
        <v>1599</v>
      </c>
      <c r="H569" s="511">
        <v>74</v>
      </c>
      <c r="I569" s="513">
        <f t="shared" si="472"/>
      </c>
      <c r="J569" s="514">
        <f t="shared" si="530"/>
      </c>
      <c r="K569" s="511">
        <v>0</v>
      </c>
      <c r="L569" s="514">
        <f t="shared" si="588"/>
      </c>
      <c r="M569" s="511">
        <v>0</v>
      </c>
      <c r="N569" s="515">
        <f t="shared" si="620"/>
      </c>
      <c r="O569" s="511">
        <v>0</v>
      </c>
      <c r="P569" s="515">
        <f t="shared" si="649"/>
      </c>
      <c r="Q569" s="516">
        <f>(M569+M570)/(O569+O570)</f>
      </c>
      <c r="R569" s="511">
        <v>16</v>
      </c>
      <c r="S569" s="516">
        <f>(O569+O570)/(K569+K570)</f>
      </c>
      <c r="T569" s="511">
        <v>4</v>
      </c>
      <c r="U569" s="517">
        <f>F569/T569</f>
      </c>
      <c r="V569" s="518">
        <f>(F569+4*500)/T569</f>
      </c>
      <c r="W569" s="511">
        <v>4367.999999999996</v>
      </c>
      <c r="X569" s="518">
        <f>W569/T569</f>
      </c>
      <c r="Y569" s="516">
        <f>T569/R569</f>
      </c>
      <c r="Z569" s="518">
        <f>W569/F569</f>
      </c>
      <c r="AA569" s="518">
        <f>W569/(F569+500)</f>
      </c>
      <c r="AB569" s="511">
        <v>3</v>
      </c>
      <c r="AC569" s="511">
        <v>2416.8</v>
      </c>
      <c r="AD569" s="516">
        <f>AB569/T569</f>
      </c>
      <c r="AE569" s="518">
        <f>(W569-AC569)/(F569+500)</f>
      </c>
      <c r="AF569" s="519" t="s">
        <v>478</v>
      </c>
    </row>
    <row customHeight="true" ht="20.24630796348512" r="570">
      <c r="A570" s="510"/>
      <c r="B570" s="460"/>
      <c r="C570" s="486"/>
      <c r="D570" s="462" t="s">
        <v>479</v>
      </c>
      <c r="E570" s="511">
        <v>1693.46</v>
      </c>
      <c r="F570" s="512"/>
      <c r="G570" s="511">
        <v>18350</v>
      </c>
      <c r="H570" s="511">
        <v>609</v>
      </c>
      <c r="I570" s="513">
        <f t="shared" si="472"/>
      </c>
      <c r="J570" s="514">
        <f t="shared" si="530"/>
      </c>
      <c r="K570" s="511">
        <v>44</v>
      </c>
      <c r="L570" s="514">
        <f t="shared" si="588"/>
      </c>
      <c r="M570" s="511">
        <v>3</v>
      </c>
      <c r="N570" s="515">
        <f t="shared" si="620"/>
      </c>
      <c r="O570" s="511">
        <v>5</v>
      </c>
      <c r="P570" s="515">
        <f t="shared" si="649"/>
      </c>
      <c r="Q570" s="516"/>
      <c r="R570" s="511"/>
      <c r="S570" s="516"/>
      <c r="T570" s="511"/>
      <c r="U570" s="517"/>
      <c r="V570" s="518"/>
      <c r="W570" s="511"/>
      <c r="X570" s="518"/>
      <c r="Y570" s="516"/>
      <c r="Z570" s="518"/>
      <c r="AA570" s="518"/>
      <c r="AB570" s="511"/>
      <c r="AC570" s="511"/>
      <c r="AD570" s="516"/>
      <c r="AE570" s="518"/>
      <c r="AF570" s="519" t="s">
        <v>518</v>
      </c>
    </row>
    <row customHeight="true" ht="20.24630796348512" r="571">
      <c r="A571" s="510"/>
      <c r="B571" s="460" t="s">
        <v>496</v>
      </c>
      <c r="C571" s="486" t="s">
        <v>505</v>
      </c>
      <c r="D571" s="462" t="s">
        <v>477</v>
      </c>
      <c r="E571" s="511">
        <v>142.38</v>
      </c>
      <c r="F571" s="512">
        <f>E571+E572</f>
      </c>
      <c r="G571" s="511">
        <v>1105</v>
      </c>
      <c r="H571" s="511">
        <v>82</v>
      </c>
      <c r="I571" s="513">
        <f t="shared" si="472"/>
      </c>
      <c r="J571" s="514">
        <f t="shared" si="530"/>
      </c>
      <c r="K571" s="511">
        <v>1</v>
      </c>
      <c r="L571" s="514">
        <f t="shared" si="588"/>
      </c>
      <c r="M571" s="511">
        <v>0</v>
      </c>
      <c r="N571" s="515">
        <f t="shared" si="620"/>
      </c>
      <c r="O571" s="511">
        <v>0</v>
      </c>
      <c r="P571" s="515">
        <f t="shared" si="649"/>
      </c>
      <c r="Q571" s="516">
        <f>(M571+M572)/(O571+O572)</f>
      </c>
      <c r="R571" s="511">
        <v>12</v>
      </c>
      <c r="S571" s="516">
        <f>(O571+O572)/(K571+K572)</f>
      </c>
      <c r="T571" s="511">
        <v>3</v>
      </c>
      <c r="U571" s="517">
        <f>F571/T571</f>
      </c>
      <c r="V571" s="518">
        <f>(F571+4*500)/T571</f>
      </c>
      <c r="W571" s="511">
        <v>3016.800000000003</v>
      </c>
      <c r="X571" s="518">
        <f>W571/T571</f>
      </c>
      <c r="Y571" s="516">
        <f>T571/R571</f>
      </c>
      <c r="Z571" s="518">
        <f>W571/F571</f>
      </c>
      <c r="AA571" s="518">
        <f>W571/(F571+500)</f>
      </c>
      <c r="AB571" s="511">
        <v>0</v>
      </c>
      <c r="AC571" s="511">
        <v>0</v>
      </c>
      <c r="AD571" s="516">
        <f>AB571/T571</f>
      </c>
      <c r="AE571" s="518">
        <f>(W571-AC571)/(F571+500)</f>
      </c>
      <c r="AF571" s="519" t="s">
        <v>525</v>
      </c>
    </row>
    <row customHeight="true" ht="20.24630796348512" r="572">
      <c r="A572" s="510"/>
      <c r="B572" s="460"/>
      <c r="C572" s="486"/>
      <c r="D572" s="462" t="s">
        <v>479</v>
      </c>
      <c r="E572" s="511">
        <v>1724.2</v>
      </c>
      <c r="F572" s="512"/>
      <c r="G572" s="511">
        <v>19236</v>
      </c>
      <c r="H572" s="511">
        <v>573</v>
      </c>
      <c r="I572" s="513">
        <f t="shared" si="472"/>
      </c>
      <c r="J572" s="514">
        <f t="shared" si="530"/>
      </c>
      <c r="K572" s="511">
        <v>47</v>
      </c>
      <c r="L572" s="514">
        <f t="shared" si="588"/>
      </c>
      <c r="M572" s="511">
        <v>2</v>
      </c>
      <c r="N572" s="515">
        <f t="shared" si="620"/>
      </c>
      <c r="O572" s="511">
        <v>5</v>
      </c>
      <c r="P572" s="515">
        <f t="shared" si="649"/>
      </c>
      <c r="Q572" s="516"/>
      <c r="R572" s="511"/>
      <c r="S572" s="516"/>
      <c r="T572" s="511"/>
      <c r="U572" s="517"/>
      <c r="V572" s="518"/>
      <c r="W572" s="511"/>
      <c r="X572" s="518"/>
      <c r="Y572" s="516"/>
      <c r="Z572" s="518"/>
      <c r="AA572" s="518"/>
      <c r="AB572" s="511"/>
      <c r="AC572" s="511"/>
      <c r="AD572" s="516"/>
      <c r="AE572" s="518"/>
      <c r="AF572" s="519" t="s">
        <v>515</v>
      </c>
    </row>
    <row customHeight="true" ht="20.24630796348512" r="573">
      <c r="A573" s="510"/>
      <c r="B573" s="460" t="s">
        <v>501</v>
      </c>
      <c r="C573" s="486" t="s">
        <v>505</v>
      </c>
      <c r="D573" s="462" t="s">
        <v>477</v>
      </c>
      <c r="E573" s="511">
        <v>179.99</v>
      </c>
      <c r="F573" s="512">
        <f>E573+E574</f>
      </c>
      <c r="G573" s="511">
        <v>928</v>
      </c>
      <c r="H573" s="511">
        <v>49</v>
      </c>
      <c r="I573" s="513">
        <f t="shared" si="472"/>
      </c>
      <c r="J573" s="514">
        <f t="shared" si="530"/>
      </c>
      <c r="K573" s="511">
        <v>0</v>
      </c>
      <c r="L573" s="514">
        <f t="shared" si="588"/>
      </c>
      <c r="M573" s="511">
        <v>0</v>
      </c>
      <c r="N573" s="515">
        <f t="shared" si="620"/>
      </c>
      <c r="O573" s="511">
        <v>0</v>
      </c>
      <c r="P573" s="515">
        <f t="shared" si="649"/>
      </c>
      <c r="Q573" s="516">
        <f>(M573+M574)/(O573+O574)</f>
      </c>
      <c r="R573" s="511">
        <v>6</v>
      </c>
      <c r="S573" s="516">
        <f>(O573+O574)/(K573+K574)</f>
      </c>
      <c r="T573" s="511">
        <v>2</v>
      </c>
      <c r="U573" s="517">
        <f>F573/T573</f>
      </c>
      <c r="V573" s="518">
        <f>(F573+4*500)/T573</f>
      </c>
      <c r="W573" s="511">
        <v>3103.199999999997</v>
      </c>
      <c r="X573" s="518">
        <f>W573/T573</f>
      </c>
      <c r="Y573" s="516">
        <f>T573/R573</f>
      </c>
      <c r="Z573" s="518">
        <f>W573/F573</f>
      </c>
      <c r="AA573" s="518">
        <f>W573/(F573+500)</f>
      </c>
      <c r="AB573" s="511">
        <v>0</v>
      </c>
      <c r="AC573" s="511">
        <v>0</v>
      </c>
      <c r="AD573" s="516">
        <f>AB573/T573</f>
      </c>
      <c r="AE573" s="518">
        <f>(W573-AC573)/(F573+500)</f>
      </c>
      <c r="AF573" s="519" t="s">
        <v>525</v>
      </c>
    </row>
    <row customHeight="true" ht="20.24630796348512" r="574">
      <c r="A574" s="510"/>
      <c r="B574" s="460"/>
      <c r="C574" s="486"/>
      <c r="D574" s="462" t="s">
        <v>479</v>
      </c>
      <c r="E574" s="511">
        <v>1425.39</v>
      </c>
      <c r="F574" s="512"/>
      <c r="G574" s="511">
        <v>16007</v>
      </c>
      <c r="H574" s="511">
        <v>484</v>
      </c>
      <c r="I574" s="513">
        <f t="shared" si="472"/>
      </c>
      <c r="J574" s="514">
        <f t="shared" si="530"/>
      </c>
      <c r="K574" s="511">
        <v>49</v>
      </c>
      <c r="L574" s="514">
        <f t="shared" si="588"/>
      </c>
      <c r="M574" s="511">
        <v>2</v>
      </c>
      <c r="N574" s="515">
        <f t="shared" si="620"/>
      </c>
      <c r="O574" s="511">
        <v>2</v>
      </c>
      <c r="P574" s="515">
        <f t="shared" si="649"/>
      </c>
      <c r="Q574" s="516"/>
      <c r="R574" s="511"/>
      <c r="S574" s="516"/>
      <c r="T574" s="511"/>
      <c r="U574" s="517"/>
      <c r="V574" s="518"/>
      <c r="W574" s="511"/>
      <c r="X574" s="518"/>
      <c r="Y574" s="516"/>
      <c r="Z574" s="518"/>
      <c r="AA574" s="518"/>
      <c r="AB574" s="511"/>
      <c r="AC574" s="511"/>
      <c r="AD574" s="516"/>
      <c r="AE574" s="518"/>
      <c r="AF574" s="519" t="s">
        <v>515</v>
      </c>
    </row>
    <row customHeight="true" ht="20.24630796348512" r="575">
      <c r="A575" s="510"/>
      <c r="B575" s="488" t="s">
        <v>484</v>
      </c>
      <c r="C575" s="488"/>
      <c r="D575" s="488"/>
      <c r="E575" s="522">
        <f>SUM(E565:E574)</f>
      </c>
      <c r="F575" s="522">
        <f>SUM(F565:F574)</f>
      </c>
      <c r="G575" s="522">
        <f>SUM(G565:G574)</f>
      </c>
      <c r="H575" s="522">
        <f>SUM(H565:H574)</f>
      </c>
      <c r="I575" s="523">
        <f t="shared" si="472"/>
      </c>
      <c r="J575" s="524">
        <f t="shared" si="530"/>
      </c>
      <c r="K575" s="522">
        <f>SUM(K565:K574)</f>
      </c>
      <c r="L575" s="524">
        <f t="shared" si="588"/>
      </c>
      <c r="M575" s="522">
        <f>SUM(M565:M574)</f>
      </c>
      <c r="N575" s="525">
        <f t="shared" si="620"/>
      </c>
      <c r="O575" s="522">
        <f>SUM(O565:O574)</f>
      </c>
      <c r="P575" s="525">
        <f t="shared" si="649"/>
      </c>
      <c r="Q575" s="526">
        <f>M575/O575</f>
      </c>
      <c r="R575" s="522">
        <f>SUM(R565:R574)</f>
      </c>
      <c r="S575" s="526">
        <f>(O575+O575)/(K575+K575)</f>
      </c>
      <c r="T575" s="522">
        <f>SUM(T565:T574)</f>
      </c>
      <c r="U575" s="527">
        <f t="shared" ref="U575:U576" si="717">F575/T575</f>
      </c>
      <c r="V575" s="528">
        <f t="shared" ref="V575:V576" si="831">(F575+4*500)/T575</f>
      </c>
      <c r="W575" s="522">
        <f>SUM(W565:W574)</f>
      </c>
      <c r="X575" s="529">
        <f t="shared" ref="X575:X576" si="55">W575/T575</f>
      </c>
      <c r="Y575" s="526">
        <f t="shared" ref="Y575:Y576" si="169">T575/R575</f>
      </c>
      <c r="Z575" s="528">
        <f t="shared" ref="Z575:Z576" si="283">W575/F575</f>
      </c>
      <c r="AA575" s="528">
        <f>W575/(F575+COUNT(W567:W574)*500)</f>
      </c>
      <c r="AB575" s="522">
        <f>SUM(AB565:AB574)</f>
      </c>
      <c r="AC575" s="522">
        <f>SUM(AC565:AC574)</f>
      </c>
      <c r="AD575" s="526">
        <f t="shared" ref="AD575:AD576" si="397">AB575/T575</f>
      </c>
      <c r="AE575" s="530">
        <f>(W575-AC575)/(F575+COUNT(W567:W574)*500)</f>
      </c>
      <c r="AF575" s="518"/>
    </row>
    <row customHeight="true" ht="20.24630796348512" r="576">
      <c r="A576" s="510"/>
      <c r="B576" s="460" t="s">
        <v>502</v>
      </c>
      <c r="C576" s="486" t="s">
        <v>492</v>
      </c>
      <c r="D576" s="462" t="s">
        <v>477</v>
      </c>
      <c r="E576" s="511">
        <v>98.8</v>
      </c>
      <c r="F576" s="512">
        <f>E576+E577</f>
      </c>
      <c r="G576" s="511">
        <v>660</v>
      </c>
      <c r="H576" s="511">
        <v>27</v>
      </c>
      <c r="I576" s="513">
        <f t="shared" si="472"/>
      </c>
      <c r="J576" s="514">
        <f t="shared" si="530"/>
      </c>
      <c r="K576" s="511">
        <v>0</v>
      </c>
      <c r="L576" s="514">
        <f t="shared" si="588"/>
      </c>
      <c r="M576" s="511">
        <v>0</v>
      </c>
      <c r="N576" s="515">
        <f t="shared" si="620"/>
      </c>
      <c r="O576" s="511">
        <v>0</v>
      </c>
      <c r="P576" s="515">
        <f t="shared" si="649"/>
      </c>
      <c r="Q576" s="516">
        <f>(M576+M577)/(O576+O577)</f>
      </c>
      <c r="R576" s="511">
        <v>9</v>
      </c>
      <c r="S576" s="516">
        <f>(O576+O577)/(K576+K577)</f>
      </c>
      <c r="T576" s="511">
        <v>2</v>
      </c>
      <c r="U576" s="517">
        <f t="shared" si="717"/>
      </c>
      <c r="V576" s="518">
        <f t="shared" si="831"/>
      </c>
      <c r="W576" s="511">
        <v>2174.4000000000015</v>
      </c>
      <c r="X576" s="518">
        <f t="shared" si="55"/>
      </c>
      <c r="Y576" s="516">
        <f t="shared" si="169"/>
      </c>
      <c r="Z576" s="518">
        <f t="shared" si="283"/>
      </c>
      <c r="AA576" s="518">
        <f>W576/(F576+500)</f>
      </c>
      <c r="AB576" s="511">
        <v>0</v>
      </c>
      <c r="AC576" s="511">
        <v>0</v>
      </c>
      <c r="AD576" s="516">
        <f t="shared" si="397"/>
      </c>
      <c r="AE576" s="518">
        <f>(W576-AC576)/(F576+500)</f>
      </c>
      <c r="AF576" s="519" t="s">
        <v>525</v>
      </c>
    </row>
    <row customHeight="true" ht="20.24630796348512" r="577">
      <c r="A577" s="510"/>
      <c r="B577" s="460"/>
      <c r="C577" s="486"/>
      <c r="D577" s="462" t="s">
        <v>479</v>
      </c>
      <c r="E577" s="511">
        <v>1211.36</v>
      </c>
      <c r="F577" s="512"/>
      <c r="G577" s="511">
        <v>12839</v>
      </c>
      <c r="H577" s="511">
        <v>378</v>
      </c>
      <c r="I577" s="513">
        <f t="shared" si="472"/>
      </c>
      <c r="J577" s="514">
        <f t="shared" si="530"/>
      </c>
      <c r="K577" s="511">
        <v>50</v>
      </c>
      <c r="L577" s="514">
        <f t="shared" si="588"/>
      </c>
      <c r="M577" s="511">
        <v>1</v>
      </c>
      <c r="N577" s="515">
        <f t="shared" si="620"/>
      </c>
      <c r="O577" s="511">
        <v>2</v>
      </c>
      <c r="P577" s="515">
        <f t="shared" si="649"/>
      </c>
      <c r="Q577" s="516"/>
      <c r="R577" s="511"/>
      <c r="S577" s="516"/>
      <c r="T577" s="511"/>
      <c r="U577" s="517"/>
      <c r="V577" s="518"/>
      <c r="W577" s="511"/>
      <c r="X577" s="518"/>
      <c r="Y577" s="516"/>
      <c r="Z577" s="518"/>
      <c r="AA577" s="518"/>
      <c r="AB577" s="511"/>
      <c r="AC577" s="511"/>
      <c r="AD577" s="516"/>
      <c r="AE577" s="518"/>
      <c r="AF577" s="519" t="s">
        <v>515</v>
      </c>
    </row>
    <row customHeight="true" ht="20.24630796348512" r="578">
      <c r="A578" s="510"/>
      <c r="B578" s="460" t="s">
        <v>503</v>
      </c>
      <c r="C578" s="486" t="s">
        <v>492</v>
      </c>
      <c r="D578" s="462" t="s">
        <v>477</v>
      </c>
      <c r="E578" s="511">
        <v>61.35</v>
      </c>
      <c r="F578" s="512">
        <f>E578+E579</f>
      </c>
      <c r="G578" s="511">
        <v>462</v>
      </c>
      <c r="H578" s="511">
        <v>12</v>
      </c>
      <c r="I578" s="513">
        <f t="shared" si="472"/>
      </c>
      <c r="J578" s="514">
        <f t="shared" si="530"/>
      </c>
      <c r="K578" s="511">
        <v>0</v>
      </c>
      <c r="L578" s="514">
        <f t="shared" si="588"/>
      </c>
      <c r="M578" s="511">
        <v>0</v>
      </c>
      <c r="N578" s="515">
        <f t="shared" si="620"/>
      </c>
      <c r="O578" s="511">
        <v>0</v>
      </c>
      <c r="P578" s="515">
        <f t="shared" si="649"/>
      </c>
      <c r="Q578" s="516">
        <f>(M578+M579)/(O578+O579)</f>
      </c>
      <c r="R578" s="511">
        <v>5</v>
      </c>
      <c r="S578" s="516">
        <f>(O578+O579)/(K578+K579)</f>
      </c>
      <c r="T578" s="511">
        <v>1</v>
      </c>
      <c r="U578" s="517">
        <f>F578/T578</f>
      </c>
      <c r="V578" s="518">
        <f>(F578+4*500)/T578</f>
      </c>
      <c r="W578" s="511">
        <v>2011.199999999997</v>
      </c>
      <c r="X578" s="518">
        <f>W578/T578</f>
      </c>
      <c r="Y578" s="516">
        <f>T578/R578</f>
      </c>
      <c r="Z578" s="518">
        <f>W578/F578</f>
      </c>
      <c r="AA578" s="518">
        <f>W578/(F578+500)</f>
      </c>
      <c r="AB578" s="511">
        <v>0</v>
      </c>
      <c r="AC578" s="511">
        <v>0</v>
      </c>
      <c r="AD578" s="516">
        <f>AB578/T578</f>
      </c>
      <c r="AE578" s="518">
        <f>(W578-AC578)/(F578+500)</f>
      </c>
      <c r="AF578" s="519" t="s">
        <v>525</v>
      </c>
    </row>
    <row customHeight="true" ht="20.24630796348512" r="579">
      <c r="A579" s="510"/>
      <c r="B579" s="460"/>
      <c r="C579" s="486"/>
      <c r="D579" s="462" t="s">
        <v>479</v>
      </c>
      <c r="E579" s="511">
        <v>1275.61</v>
      </c>
      <c r="F579" s="512"/>
      <c r="G579" s="511">
        <v>12453</v>
      </c>
      <c r="H579" s="511">
        <v>306</v>
      </c>
      <c r="I579" s="513">
        <f t="shared" si="472"/>
      </c>
      <c r="J579" s="514">
        <f t="shared" si="530"/>
      </c>
      <c r="K579" s="511">
        <v>42</v>
      </c>
      <c r="L579" s="514">
        <f t="shared" si="588"/>
      </c>
      <c r="M579" s="511">
        <v>0</v>
      </c>
      <c r="N579" s="515">
        <f t="shared" si="620"/>
      </c>
      <c r="O579" s="511">
        <v>3</v>
      </c>
      <c r="P579" s="515">
        <f t="shared" si="649"/>
      </c>
      <c r="Q579" s="516"/>
      <c r="R579" s="511"/>
      <c r="S579" s="516"/>
      <c r="T579" s="511"/>
      <c r="U579" s="517"/>
      <c r="V579" s="518"/>
      <c r="W579" s="511"/>
      <c r="X579" s="518"/>
      <c r="Y579" s="516"/>
      <c r="Z579" s="518"/>
      <c r="AA579" s="518"/>
      <c r="AB579" s="511"/>
      <c r="AC579" s="511"/>
      <c r="AD579" s="516"/>
      <c r="AE579" s="518"/>
      <c r="AF579" s="519" t="s">
        <v>515</v>
      </c>
    </row>
    <row customHeight="true" ht="20.24630796348512" r="580">
      <c r="A580" s="510"/>
      <c r="B580" s="460" t="s">
        <v>504</v>
      </c>
      <c r="C580" s="486" t="s">
        <v>492</v>
      </c>
      <c r="D580" s="462" t="s">
        <v>477</v>
      </c>
      <c r="E580" s="511">
        <v>85.82</v>
      </c>
      <c r="F580" s="512">
        <f>E580+E581</f>
      </c>
      <c r="G580" s="511">
        <v>631</v>
      </c>
      <c r="H580" s="511">
        <v>26</v>
      </c>
      <c r="I580" s="513">
        <f t="shared" si="472"/>
      </c>
      <c r="J580" s="514">
        <f t="shared" si="530"/>
      </c>
      <c r="K580" s="511">
        <v>2</v>
      </c>
      <c r="L580" s="514">
        <f t="shared" si="588"/>
      </c>
      <c r="M580" s="511">
        <v>0</v>
      </c>
      <c r="N580" s="515">
        <f t="shared" si="620"/>
      </c>
      <c r="O580" s="511">
        <v>1</v>
      </c>
      <c r="P580" s="515">
        <f t="shared" si="649"/>
      </c>
      <c r="Q580" s="516">
        <f>(M580+M581)/(O580+O581)</f>
      </c>
      <c r="R580" s="511">
        <v>7</v>
      </c>
      <c r="S580" s="516">
        <f>(O580+O581)/(K580+K581)</f>
      </c>
      <c r="T580" s="511">
        <v>1</v>
      </c>
      <c r="U580" s="517">
        <f>F580/T580</f>
      </c>
      <c r="V580" s="518">
        <f>(F580+4*500)/T580</f>
      </c>
      <c r="W580" s="511">
        <v>563.8000000000029</v>
      </c>
      <c r="X580" s="518">
        <f>W580/T580</f>
      </c>
      <c r="Y580" s="516">
        <f>T580/R580</f>
      </c>
      <c r="Z580" s="518">
        <f>W580/F580</f>
      </c>
      <c r="AA580" s="518">
        <f>W580/(F580+500)</f>
      </c>
      <c r="AB580" s="511">
        <v>0</v>
      </c>
      <c r="AC580" s="511">
        <v>0</v>
      </c>
      <c r="AD580" s="516">
        <f>AB580/T580</f>
      </c>
      <c r="AE580" s="518">
        <f>(W580-AC580)/(F580+500)</f>
      </c>
      <c r="AF580" s="519" t="s">
        <v>525</v>
      </c>
    </row>
    <row customHeight="true" ht="20.24630796348512" r="581">
      <c r="A581" s="510"/>
      <c r="B581" s="460"/>
      <c r="C581" s="486"/>
      <c r="D581" s="462" t="s">
        <v>479</v>
      </c>
      <c r="E581" s="511">
        <v>1404.91</v>
      </c>
      <c r="F581" s="512"/>
      <c r="G581" s="511">
        <v>15089</v>
      </c>
      <c r="H581" s="511">
        <v>362</v>
      </c>
      <c r="I581" s="513">
        <f t="shared" si="472"/>
      </c>
      <c r="J581" s="514">
        <f t="shared" si="530"/>
      </c>
      <c r="K581" s="511">
        <v>34</v>
      </c>
      <c r="L581" s="514">
        <f t="shared" si="588"/>
      </c>
      <c r="M581" s="511">
        <v>1</v>
      </c>
      <c r="N581" s="515">
        <f t="shared" si="620"/>
      </c>
      <c r="O581" s="511">
        <v>2</v>
      </c>
      <c r="P581" s="515">
        <f t="shared" si="649"/>
      </c>
      <c r="Q581" s="516"/>
      <c r="R581" s="511"/>
      <c r="S581" s="516"/>
      <c r="T581" s="511"/>
      <c r="U581" s="517"/>
      <c r="V581" s="518"/>
      <c r="W581" s="511"/>
      <c r="X581" s="518"/>
      <c r="Y581" s="516"/>
      <c r="Z581" s="518"/>
      <c r="AA581" s="518"/>
      <c r="AB581" s="511"/>
      <c r="AC581" s="511"/>
      <c r="AD581" s="516"/>
      <c r="AE581" s="518"/>
      <c r="AF581" s="519" t="s">
        <v>515</v>
      </c>
    </row>
    <row customHeight="true" ht="20.24630796348512" r="582">
      <c r="A582" s="510"/>
      <c r="B582" s="460" t="s">
        <v>506</v>
      </c>
      <c r="C582" s="486" t="s">
        <v>492</v>
      </c>
      <c r="D582" s="462" t="s">
        <v>477</v>
      </c>
      <c r="E582" s="511">
        <v>428.93</v>
      </c>
      <c r="F582" s="512">
        <f>E582+E583</f>
      </c>
      <c r="G582" s="511">
        <v>2252</v>
      </c>
      <c r="H582" s="511">
        <v>52</v>
      </c>
      <c r="I582" s="513">
        <f t="shared" si="472"/>
      </c>
      <c r="J582" s="514">
        <f t="shared" si="530"/>
      </c>
      <c r="K582" s="511">
        <v>7</v>
      </c>
      <c r="L582" s="514">
        <f t="shared" si="588"/>
      </c>
      <c r="M582" s="511">
        <v>3</v>
      </c>
      <c r="N582" s="515">
        <f t="shared" si="620"/>
      </c>
      <c r="O582" s="511">
        <v>3</v>
      </c>
      <c r="P582" s="515">
        <f t="shared" si="649"/>
      </c>
      <c r="Q582" s="516">
        <f>(M582+M583)/(O582+O583)</f>
      </c>
      <c r="R582" s="511">
        <v>13</v>
      </c>
      <c r="S582" s="516">
        <f>(O582+O583)/(K582+K583)</f>
      </c>
      <c r="T582" s="511">
        <v>6</v>
      </c>
      <c r="U582" s="517">
        <f>F582/T582</f>
      </c>
      <c r="V582" s="518">
        <f>(F582+4*500)/T582</f>
      </c>
      <c r="W582" s="511">
        <v>10338</v>
      </c>
      <c r="X582" s="518">
        <f>W582/T582</f>
      </c>
      <c r="Y582" s="516">
        <f>T582/R582</f>
      </c>
      <c r="Z582" s="518">
        <f>W582/F582</f>
      </c>
      <c r="AA582" s="518">
        <f>W582/(F582+500)</f>
      </c>
      <c r="AB582" s="511">
        <v>1</v>
      </c>
      <c r="AC582" s="511">
        <v>1411.2</v>
      </c>
      <c r="AD582" s="516">
        <f>AB582/T582</f>
      </c>
      <c r="AE582" s="518">
        <f>(W582-AC582)/(F582+500)</f>
      </c>
      <c r="AF582" s="519" t="s">
        <v>525</v>
      </c>
    </row>
    <row customHeight="true" ht="20.24630796348512" r="583">
      <c r="A583" s="510"/>
      <c r="B583" s="460"/>
      <c r="C583" s="486"/>
      <c r="D583" s="462" t="s">
        <v>479</v>
      </c>
      <c r="E583" s="511">
        <v>1868.55</v>
      </c>
      <c r="F583" s="512"/>
      <c r="G583" s="511">
        <v>21701</v>
      </c>
      <c r="H583" s="521">
        <v>551</v>
      </c>
      <c r="I583" s="513">
        <f t="shared" si="472"/>
      </c>
      <c r="J583" s="514">
        <f t="shared" si="530"/>
      </c>
      <c r="K583" s="511">
        <v>59</v>
      </c>
      <c r="L583" s="514">
        <f t="shared" si="588"/>
      </c>
      <c r="M583" s="511">
        <v>2</v>
      </c>
      <c r="N583" s="515">
        <f t="shared" si="620"/>
      </c>
      <c r="O583" s="511">
        <v>5</v>
      </c>
      <c r="P583" s="515">
        <f t="shared" si="649"/>
      </c>
      <c r="Q583" s="516"/>
      <c r="R583" s="511"/>
      <c r="S583" s="516"/>
      <c r="T583" s="511"/>
      <c r="U583" s="517"/>
      <c r="V583" s="518"/>
      <c r="W583" s="511"/>
      <c r="X583" s="518"/>
      <c r="Y583" s="516"/>
      <c r="Z583" s="518"/>
      <c r="AA583" s="518"/>
      <c r="AB583" s="511"/>
      <c r="AC583" s="511"/>
      <c r="AD583" s="516"/>
      <c r="AE583" s="518"/>
      <c r="AF583" s="519" t="s">
        <v>515</v>
      </c>
    </row>
    <row customHeight="true" ht="20.24630796348512" r="584">
      <c r="A584" s="510"/>
      <c r="B584" s="460" t="s">
        <v>507</v>
      </c>
      <c r="C584" s="486" t="s">
        <v>492</v>
      </c>
      <c r="D584" s="462" t="s">
        <v>477</v>
      </c>
      <c r="E584" s="511">
        <v>1229.8</v>
      </c>
      <c r="F584" s="512">
        <f>E584+E585</f>
      </c>
      <c r="G584" s="511">
        <v>7572</v>
      </c>
      <c r="H584" s="511">
        <v>119</v>
      </c>
      <c r="I584" s="513">
        <f t="shared" si="472"/>
      </c>
      <c r="J584" s="514">
        <f t="shared" si="530"/>
      </c>
      <c r="K584" s="511">
        <v>16</v>
      </c>
      <c r="L584" s="514">
        <f t="shared" si="588"/>
      </c>
      <c r="M584" s="511">
        <v>1</v>
      </c>
      <c r="N584" s="515">
        <f t="shared" si="620"/>
      </c>
      <c r="O584" s="511">
        <v>3</v>
      </c>
      <c r="P584" s="515">
        <f t="shared" si="649"/>
      </c>
      <c r="Q584" s="516">
        <f>(M584+M585)/(O584+O585)</f>
      </c>
      <c r="R584" s="511">
        <v>8</v>
      </c>
      <c r="S584" s="516">
        <f>(O584+O585)/(K584+K585)</f>
      </c>
      <c r="T584" s="511">
        <v>1</v>
      </c>
      <c r="U584" s="517">
        <f>F584/T584</f>
      </c>
      <c r="V584" s="518">
        <f>(F584+4*500)/T584</f>
      </c>
      <c r="W584" s="511">
        <v>2407.199999999997</v>
      </c>
      <c r="X584" s="518">
        <f>W584/T584</f>
      </c>
      <c r="Y584" s="516">
        <f>T584/R584</f>
      </c>
      <c r="Z584" s="518">
        <f>W584/F584</f>
      </c>
      <c r="AA584" s="518">
        <f>W584/(F584+500)</f>
      </c>
      <c r="AB584" s="511">
        <v>0</v>
      </c>
      <c r="AC584" s="511">
        <v>0</v>
      </c>
      <c r="AD584" s="516">
        <f>AB584/T584</f>
      </c>
      <c r="AE584" s="518">
        <f>(W584-AC584)/(F584+500)</f>
      </c>
      <c r="AF584" s="519" t="s">
        <v>525</v>
      </c>
    </row>
    <row customHeight="true" ht="20.24630796348512" r="585">
      <c r="A585" s="510"/>
      <c r="B585" s="460"/>
      <c r="C585" s="486"/>
      <c r="D585" s="462" t="s">
        <v>479</v>
      </c>
      <c r="E585" s="511">
        <v>2380.32</v>
      </c>
      <c r="F585" s="512"/>
      <c r="G585" s="511">
        <v>27302</v>
      </c>
      <c r="H585" s="521">
        <v>657</v>
      </c>
      <c r="I585" s="513">
        <f t="shared" si="472"/>
      </c>
      <c r="J585" s="514">
        <f t="shared" si="530"/>
      </c>
      <c r="K585" s="511">
        <v>65</v>
      </c>
      <c r="L585" s="514">
        <f t="shared" si="588"/>
      </c>
      <c r="M585" s="511">
        <v>0</v>
      </c>
      <c r="N585" s="515">
        <f t="shared" si="620"/>
      </c>
      <c r="O585" s="511">
        <v>2</v>
      </c>
      <c r="P585" s="515">
        <f t="shared" si="649"/>
      </c>
      <c r="Q585" s="516"/>
      <c r="R585" s="511"/>
      <c r="S585" s="516"/>
      <c r="T585" s="511"/>
      <c r="U585" s="517"/>
      <c r="V585" s="518"/>
      <c r="W585" s="511"/>
      <c r="X585" s="518"/>
      <c r="Y585" s="516"/>
      <c r="Z585" s="518"/>
      <c r="AA585" s="518"/>
      <c r="AB585" s="511"/>
      <c r="AC585" s="511"/>
      <c r="AD585" s="516"/>
      <c r="AE585" s="518"/>
      <c r="AF585" s="519" t="s">
        <v>515</v>
      </c>
    </row>
    <row customHeight="true" ht="20.24630796348512" r="586">
      <c r="A586" s="510"/>
      <c r="B586" s="488" t="s">
        <v>484</v>
      </c>
      <c r="C586" s="488"/>
      <c r="D586" s="488"/>
      <c r="E586" s="522">
        <f>SUM(E576:E585)</f>
      </c>
      <c r="F586" s="522">
        <f>SUM(F576:F585)</f>
      </c>
      <c r="G586" s="522">
        <f>SUM(G576:G585)</f>
      </c>
      <c r="H586" s="522">
        <f>SUM(H576:H585)</f>
      </c>
      <c r="I586" s="523">
        <f t="shared" si="472"/>
      </c>
      <c r="J586" s="524">
        <f t="shared" si="530"/>
      </c>
      <c r="K586" s="522">
        <f>SUM(K576:K585)</f>
      </c>
      <c r="L586" s="524">
        <f t="shared" si="588"/>
      </c>
      <c r="M586" s="522">
        <f>SUM(M576:M585)</f>
      </c>
      <c r="N586" s="525">
        <f t="shared" si="620"/>
      </c>
      <c r="O586" s="522">
        <f>SUM(O576:O585)</f>
      </c>
      <c r="P586" s="525">
        <f t="shared" si="649"/>
      </c>
      <c r="Q586" s="526">
        <f t="shared" ref="Q586:Q587" si="501">M586/O586</f>
      </c>
      <c r="R586" s="522">
        <f>SUM(R576:R585)</f>
      </c>
      <c r="S586" s="526">
        <f t="shared" ref="S586:S587" si="559">(O586+O586)/(K586+K586)</f>
      </c>
      <c r="T586" s="522">
        <f>SUM(T576:T585)</f>
      </c>
      <c r="U586" s="527">
        <f t="shared" ref="U586:U587" si="718">F586/T586</f>
      </c>
      <c r="V586" s="528">
        <f t="shared" ref="V586:V587" si="832">(F586+4*500)/T586</f>
      </c>
      <c r="W586" s="522">
        <f>SUM(W576:W585)</f>
      </c>
      <c r="X586" s="529">
        <f t="shared" ref="X586:X587" si="56">W586/T586</f>
      </c>
      <c r="Y586" s="526">
        <f t="shared" ref="Y586:Y587" si="170">T586/R586</f>
      </c>
      <c r="Z586" s="528">
        <f t="shared" ref="Z586:Z587" si="284">W586/F586</f>
      </c>
      <c r="AA586" s="528">
        <f>W586/(F586+COUNT(W576:W585)*500)</f>
      </c>
      <c r="AB586" s="522">
        <f>SUM(AB576:AB585)</f>
      </c>
      <c r="AC586" s="522">
        <f>SUM(AC576:AC585)</f>
      </c>
      <c r="AD586" s="526">
        <f t="shared" ref="AD586:AD587" si="398">AB586/T586</f>
      </c>
      <c r="AE586" s="530">
        <f>(W586-AC586)/(F586+COUNT(W576:W585)*500)</f>
      </c>
      <c r="AF586" s="518"/>
    </row>
    <row customHeight="true" ht="20.238095238095237" r="587">
      <c r="A587" s="510"/>
      <c r="B587" s="489" t="s">
        <v>490</v>
      </c>
      <c r="C587" s="489"/>
      <c r="D587" s="489"/>
      <c r="E587" s="532">
        <f>E564+E575+E586</f>
      </c>
      <c r="F587" s="532">
        <f>F564+F575+F586</f>
      </c>
      <c r="G587" s="533">
        <f>G564+G575+G586</f>
      </c>
      <c r="H587" s="533">
        <f>H564+H575+H586</f>
      </c>
      <c r="I587" s="534">
        <f t="shared" si="472"/>
      </c>
      <c r="J587" s="535">
        <f t="shared" si="530"/>
      </c>
      <c r="K587" s="533">
        <f>K564+K575+K586</f>
      </c>
      <c r="L587" s="535">
        <f t="shared" si="588"/>
      </c>
      <c r="M587" s="533">
        <f>M564+M575+M586</f>
      </c>
      <c r="N587" s="536">
        <f t="shared" si="620"/>
      </c>
      <c r="O587" s="533">
        <f>O564+O575+O586</f>
      </c>
      <c r="P587" s="536">
        <f t="shared" si="649"/>
      </c>
      <c r="Q587" s="537">
        <f t="shared" si="501"/>
      </c>
      <c r="R587" s="533">
        <f>R564+R575+R586</f>
      </c>
      <c r="S587" s="537">
        <f t="shared" si="559"/>
      </c>
      <c r="T587" s="533">
        <f>T564+T575+T586</f>
      </c>
      <c r="U587" s="538">
        <f t="shared" si="718"/>
      </c>
      <c r="V587" s="532">
        <f t="shared" si="832"/>
      </c>
      <c r="W587" s="532">
        <f>W564+W575+W586</f>
      </c>
      <c r="X587" s="532">
        <f t="shared" si="56"/>
      </c>
      <c r="Y587" s="537">
        <f t="shared" si="170"/>
      </c>
      <c r="Z587" s="532">
        <f t="shared" si="284"/>
      </c>
      <c r="AA587" s="532">
        <f>W587/(F587+COUNT(W556:W563,W567:W574,W576:W585)*500)</f>
      </c>
      <c r="AB587" s="533">
        <f>AB564+AB575+AB586</f>
      </c>
      <c r="AC587" s="532">
        <f>AC564+AC575+AC586</f>
      </c>
      <c r="AD587" s="537">
        <f t="shared" si="398"/>
      </c>
      <c r="AE587" s="532">
        <f>(W587-AC587)/(F587+COUNT(W556:W563,W567:W574,W576:W585)*500)</f>
      </c>
      <c r="AF587" s="518"/>
    </row>
    <row customHeight="true" ht="32.119580664851" r="588">
      <c r="A588" s="539" t="s">
        <v>442</v>
      </c>
      <c r="B588" s="499" t="s">
        <v>443</v>
      </c>
      <c r="C588" s="499" t="s">
        <v>444</v>
      </c>
      <c r="D588" s="499" t="s">
        <v>445</v>
      </c>
      <c r="E588" s="500" t="s">
        <v>446</v>
      </c>
      <c r="F588" s="501" t="s">
        <v>447</v>
      </c>
      <c r="G588" s="501" t="s">
        <v>448</v>
      </c>
      <c r="H588" s="501" t="s">
        <v>449</v>
      </c>
      <c r="I588" s="502" t="s">
        <v>450</v>
      </c>
      <c r="J588" s="503" t="s">
        <v>451</v>
      </c>
      <c r="K588" s="501" t="s">
        <v>452</v>
      </c>
      <c r="L588" s="503" t="s">
        <v>453</v>
      </c>
      <c r="M588" s="504" t="s">
        <v>454</v>
      </c>
      <c r="N588" s="505" t="s">
        <v>455</v>
      </c>
      <c r="O588" s="501" t="s">
        <v>456</v>
      </c>
      <c r="P588" s="505" t="s">
        <v>457</v>
      </c>
      <c r="Q588" s="502" t="s">
        <v>458</v>
      </c>
      <c r="R588" s="506" t="s">
        <v>459</v>
      </c>
      <c r="S588" s="507" t="s">
        <v>460</v>
      </c>
      <c r="T588" s="506" t="s">
        <v>461</v>
      </c>
      <c r="U588" s="508" t="s">
        <v>462</v>
      </c>
      <c r="V588" s="509" t="s">
        <v>463</v>
      </c>
      <c r="W588" s="509" t="s">
        <v>464</v>
      </c>
      <c r="X588" s="509" t="s">
        <v>465</v>
      </c>
      <c r="Y588" s="507" t="s">
        <v>466</v>
      </c>
      <c r="Z588" s="509" t="s">
        <v>467</v>
      </c>
      <c r="AA588" s="509" t="s">
        <v>468</v>
      </c>
      <c r="AB588" s="509" t="s">
        <v>469</v>
      </c>
      <c r="AC588" s="506" t="s">
        <v>470</v>
      </c>
      <c r="AD588" s="507" t="s">
        <v>471</v>
      </c>
      <c r="AE588" s="541" t="s">
        <v>472</v>
      </c>
      <c r="AF588" s="509" t="s">
        <v>473</v>
      </c>
    </row>
    <row customHeight="true" ht="32.119580664851" r="589">
      <c r="A589" s="510" t="s">
        <v>529</v>
      </c>
      <c r="B589" s="460" t="s">
        <v>475</v>
      </c>
      <c r="C589" s="486" t="s">
        <v>519</v>
      </c>
      <c r="D589" s="462" t="s">
        <v>477</v>
      </c>
      <c r="E589" s="511">
        <v>131.1</v>
      </c>
      <c r="F589" s="512">
        <f>E589+E590</f>
      </c>
      <c r="G589" s="511">
        <v>851</v>
      </c>
      <c r="H589" s="511">
        <v>16</v>
      </c>
      <c r="I589" s="513">
        <f t="shared" ref="I589:I632" si="473">H589/G589</f>
      </c>
      <c r="J589" s="514">
        <f t="shared" ref="J589:J632" si="531">(E589/G589)*1000</f>
      </c>
      <c r="K589" s="511">
        <v>1</v>
      </c>
      <c r="L589" s="514">
        <v>0</v>
      </c>
      <c r="M589" s="511">
        <v>0</v>
      </c>
      <c r="N589" s="515">
        <f t="shared" ref="N589:N632" si="621">E589/M589</f>
      </c>
      <c r="O589" s="511">
        <v>0</v>
      </c>
      <c r="P589" s="515">
        <f t="shared" ref="P589:P632" si="650">E589/O589</f>
      </c>
      <c r="Q589" s="516">
        <f>(M589+M590)/(O589+O590)</f>
      </c>
      <c r="R589" s="511">
        <v>6</v>
      </c>
      <c r="S589" s="516">
        <f>(O589+O590)/(K589+K590)</f>
      </c>
      <c r="T589" s="511">
        <v>2</v>
      </c>
      <c r="U589" s="517">
        <f>F589/T589</f>
      </c>
      <c r="V589" s="518">
        <f>(F589+4*500)/T589</f>
      </c>
      <c r="W589" s="511">
        <v>3780</v>
      </c>
      <c r="X589" s="518">
        <f>W589/T589</f>
      </c>
      <c r="Y589" s="516">
        <f>T589/R589</f>
      </c>
      <c r="Z589" s="518">
        <f>W589/F589</f>
      </c>
      <c r="AA589" s="518">
        <f>W589/(F589+500)</f>
      </c>
      <c r="AB589" s="511">
        <v>0</v>
      </c>
      <c r="AC589" s="511">
        <v>0</v>
      </c>
      <c r="AD589" s="516">
        <f>AB589/T589</f>
      </c>
      <c r="AE589" s="542">
        <f>(W589-AC589)/(F589+500)</f>
      </c>
      <c r="AF589" s="519" t="s">
        <v>478</v>
      </c>
    </row>
    <row customHeight="true" ht="32.119580664851" r="590">
      <c r="A590" s="510"/>
      <c r="B590" s="460"/>
      <c r="C590" s="486"/>
      <c r="D590" s="462" t="s">
        <v>479</v>
      </c>
      <c r="E590" s="511">
        <v>2232.45</v>
      </c>
      <c r="F590" s="512"/>
      <c r="G590" s="511">
        <v>22681</v>
      </c>
      <c r="H590" s="511">
        <v>1087</v>
      </c>
      <c r="I590" s="513">
        <f t="shared" si="473"/>
      </c>
      <c r="J590" s="514">
        <f t="shared" si="531"/>
      </c>
      <c r="K590" s="511">
        <v>58</v>
      </c>
      <c r="L590" s="514">
        <v>1</v>
      </c>
      <c r="M590" s="511">
        <v>2</v>
      </c>
      <c r="N590" s="515">
        <f t="shared" si="621"/>
      </c>
      <c r="O590" s="511">
        <v>3</v>
      </c>
      <c r="P590" s="515">
        <f t="shared" si="650"/>
      </c>
      <c r="Q590" s="516"/>
      <c r="R590" s="511"/>
      <c r="S590" s="516"/>
      <c r="T590" s="511"/>
      <c r="U590" s="517"/>
      <c r="V590" s="518"/>
      <c r="W590" s="511"/>
      <c r="X590" s="518"/>
      <c r="Y590" s="516"/>
      <c r="Z590" s="518"/>
      <c r="AA590" s="518"/>
      <c r="AB590" s="511"/>
      <c r="AC590" s="511"/>
      <c r="AD590" s="516"/>
      <c r="AE590" s="542"/>
      <c r="AF590" s="519" t="s">
        <v>518</v>
      </c>
    </row>
    <row customHeight="true" ht="32.119580664851" r="591">
      <c r="A591" s="510"/>
      <c r="B591" s="460" t="s">
        <v>481</v>
      </c>
      <c r="C591" s="486" t="s">
        <v>519</v>
      </c>
      <c r="D591" s="462" t="s">
        <v>477</v>
      </c>
      <c r="E591" s="511">
        <v>307.58</v>
      </c>
      <c r="F591" s="512">
        <f>E591+E592</f>
      </c>
      <c r="G591" s="511">
        <v>2890</v>
      </c>
      <c r="H591" s="511">
        <v>65</v>
      </c>
      <c r="I591" s="513">
        <f t="shared" si="473"/>
      </c>
      <c r="J591" s="514">
        <f t="shared" si="531"/>
      </c>
      <c r="K591" s="511">
        <v>5</v>
      </c>
      <c r="L591" s="514">
        <f t="shared" ref="L591:L632" si="589">E591/K591</f>
      </c>
      <c r="M591" s="511">
        <v>0</v>
      </c>
      <c r="N591" s="515">
        <f t="shared" si="621"/>
      </c>
      <c r="O591" s="511">
        <v>1</v>
      </c>
      <c r="P591" s="515">
        <f t="shared" si="650"/>
      </c>
      <c r="Q591" s="516">
        <f>(M591+M592)/(O591+O592)</f>
      </c>
      <c r="R591" s="511">
        <v>10</v>
      </c>
      <c r="S591" s="516">
        <f>(O591+O592)/(K591+K592)</f>
      </c>
      <c r="T591" s="511">
        <v>4</v>
      </c>
      <c r="U591" s="517">
        <f>F591/T591</f>
      </c>
      <c r="V591" s="518">
        <f>(F591+4*500)/T591</f>
      </c>
      <c r="W591" s="511">
        <v>5883.6</v>
      </c>
      <c r="X591" s="518">
        <f>W591/T591</f>
      </c>
      <c r="Y591" s="516">
        <f>T591/R591</f>
      </c>
      <c r="Z591" s="518">
        <f>W591/F591</f>
      </c>
      <c r="AA591" s="518">
        <f>W591/(F591+500)</f>
      </c>
      <c r="AB591" s="511">
        <v>0</v>
      </c>
      <c r="AC591" s="511">
        <v>0</v>
      </c>
      <c r="AD591" s="516">
        <f>AB591/T591</f>
      </c>
      <c r="AE591" s="542">
        <f>(W591-AC591)/(F591+500)</f>
      </c>
      <c r="AF591" s="519" t="s">
        <v>478</v>
      </c>
    </row>
    <row customHeight="true" ht="32.119580664851" r="592">
      <c r="A592" s="510"/>
      <c r="B592" s="460"/>
      <c r="C592" s="486"/>
      <c r="D592" s="462" t="s">
        <v>479</v>
      </c>
      <c r="E592" s="511">
        <v>3036.91</v>
      </c>
      <c r="F592" s="512"/>
      <c r="G592" s="511">
        <v>32024</v>
      </c>
      <c r="H592" s="511">
        <v>1568</v>
      </c>
      <c r="I592" s="513">
        <f t="shared" si="473"/>
      </c>
      <c r="J592" s="514">
        <f t="shared" si="531"/>
      </c>
      <c r="K592" s="511">
        <v>80</v>
      </c>
      <c r="L592" s="514">
        <f t="shared" si="589"/>
      </c>
      <c r="M592" s="511">
        <v>4</v>
      </c>
      <c r="N592" s="515">
        <f t="shared" si="621"/>
      </c>
      <c r="O592" s="511">
        <v>9</v>
      </c>
      <c r="P592" s="515">
        <f t="shared" si="650"/>
      </c>
      <c r="Q592" s="516"/>
      <c r="R592" s="511"/>
      <c r="S592" s="516"/>
      <c r="T592" s="511"/>
      <c r="U592" s="517"/>
      <c r="V592" s="518"/>
      <c r="W592" s="511"/>
      <c r="X592" s="518"/>
      <c r="Y592" s="516"/>
      <c r="Z592" s="518"/>
      <c r="AA592" s="518"/>
      <c r="AB592" s="511"/>
      <c r="AC592" s="511"/>
      <c r="AD592" s="516"/>
      <c r="AE592" s="542"/>
      <c r="AF592" s="519" t="s">
        <v>518</v>
      </c>
    </row>
    <row customHeight="true" ht="32.119580664851" r="593">
      <c r="A593" s="510"/>
      <c r="B593" s="460" t="s">
        <v>482</v>
      </c>
      <c r="C593" s="486" t="s">
        <v>519</v>
      </c>
      <c r="D593" s="462" t="s">
        <v>477</v>
      </c>
      <c r="E593" s="511">
        <v>206.72</v>
      </c>
      <c r="F593" s="512">
        <f>E593+E594</f>
      </c>
      <c r="G593" s="511">
        <v>2184</v>
      </c>
      <c r="H593" s="511">
        <v>35</v>
      </c>
      <c r="I593" s="513">
        <f t="shared" si="473"/>
      </c>
      <c r="J593" s="514">
        <f t="shared" si="531"/>
      </c>
      <c r="K593" s="511">
        <v>1</v>
      </c>
      <c r="L593" s="514">
        <f t="shared" si="589"/>
      </c>
      <c r="M593" s="511">
        <v>0</v>
      </c>
      <c r="N593" s="515">
        <f t="shared" si="621"/>
      </c>
      <c r="O593" s="511">
        <v>0</v>
      </c>
      <c r="P593" s="515">
        <f t="shared" si="650"/>
      </c>
      <c r="Q593" s="516">
        <f>(M593+M594)/(O593+O594)</f>
      </c>
      <c r="R593" s="511">
        <v>16</v>
      </c>
      <c r="S593" s="516">
        <f>(O593+O594)/(K593+K594)</f>
      </c>
      <c r="T593" s="511">
        <v>6</v>
      </c>
      <c r="U593" s="517">
        <f>F593/T593</f>
      </c>
      <c r="V593" s="518">
        <f>(F593+4*500)/T593</f>
      </c>
      <c r="W593" s="511">
        <v>7672.8</v>
      </c>
      <c r="X593" s="518">
        <f>W593/T593</f>
      </c>
      <c r="Y593" s="516">
        <f>T593/R593</f>
      </c>
      <c r="Z593" s="518">
        <f>W593/F593</f>
      </c>
      <c r="AA593" s="518">
        <f>W593/(F593+500)</f>
      </c>
      <c r="AB593" s="511">
        <v>2</v>
      </c>
      <c r="AC593" s="511">
        <v>2740.8</v>
      </c>
      <c r="AD593" s="516">
        <f>AB593/T593</f>
      </c>
      <c r="AE593" s="542">
        <f>(W593-AC593)/(F593+500)</f>
      </c>
      <c r="AF593" s="519" t="s">
        <v>478</v>
      </c>
    </row>
    <row customHeight="true" ht="19.047619047619047" r="594">
      <c r="A594" s="510"/>
      <c r="B594" s="460"/>
      <c r="C594" s="486"/>
      <c r="D594" s="462" t="s">
        <v>479</v>
      </c>
      <c r="E594" s="511">
        <v>3887.09</v>
      </c>
      <c r="F594" s="512"/>
      <c r="G594" s="511">
        <v>38350</v>
      </c>
      <c r="H594" s="511">
        <v>1876</v>
      </c>
      <c r="I594" s="513">
        <f t="shared" si="473"/>
      </c>
      <c r="J594" s="514">
        <f t="shared" si="531"/>
      </c>
      <c r="K594" s="511">
        <v>111</v>
      </c>
      <c r="L594" s="514">
        <f t="shared" si="589"/>
      </c>
      <c r="M594" s="511">
        <v>6</v>
      </c>
      <c r="N594" s="515">
        <f t="shared" si="621"/>
      </c>
      <c r="O594" s="511">
        <v>12</v>
      </c>
      <c r="P594" s="515">
        <f t="shared" si="650"/>
      </c>
      <c r="Q594" s="516"/>
      <c r="R594" s="511"/>
      <c r="S594" s="516"/>
      <c r="T594" s="511"/>
      <c r="U594" s="517"/>
      <c r="V594" s="518"/>
      <c r="W594" s="511"/>
      <c r="X594" s="518"/>
      <c r="Y594" s="516"/>
      <c r="Z594" s="518"/>
      <c r="AA594" s="518"/>
      <c r="AB594" s="511"/>
      <c r="AC594" s="511"/>
      <c r="AD594" s="516"/>
      <c r="AE594" s="542"/>
      <c r="AF594" s="519" t="s">
        <v>518</v>
      </c>
    </row>
    <row customHeight="true" ht="19.047619047619047" r="595">
      <c r="A595" s="510"/>
      <c r="B595" s="460" t="s">
        <v>483</v>
      </c>
      <c r="C595" s="486" t="s">
        <v>519</v>
      </c>
      <c r="D595" s="462" t="s">
        <v>477</v>
      </c>
      <c r="E595" s="511">
        <v>261.44</v>
      </c>
      <c r="F595" s="512">
        <f>E595+E596</f>
      </c>
      <c r="G595" s="511">
        <v>2153</v>
      </c>
      <c r="H595" s="511">
        <v>41</v>
      </c>
      <c r="I595" s="513">
        <f t="shared" si="473"/>
      </c>
      <c r="J595" s="514">
        <f t="shared" si="531"/>
      </c>
      <c r="K595" s="511">
        <v>4</v>
      </c>
      <c r="L595" s="514">
        <f t="shared" si="589"/>
      </c>
      <c r="M595" s="511">
        <v>0</v>
      </c>
      <c r="N595" s="515">
        <f t="shared" si="621"/>
      </c>
      <c r="O595" s="511">
        <v>1</v>
      </c>
      <c r="P595" s="515">
        <f t="shared" si="650"/>
      </c>
      <c r="Q595" s="516">
        <f>(M595+M596)/(O595+O596)</f>
      </c>
      <c r="R595" s="511">
        <v>17</v>
      </c>
      <c r="S595" s="516">
        <f>(O595+O596)/(K595+K596)</f>
      </c>
      <c r="T595" s="511">
        <v>6</v>
      </c>
      <c r="U595" s="517">
        <f>F595/T595</f>
      </c>
      <c r="V595" s="518">
        <f>(F595+4*500)/T595</f>
      </c>
      <c r="W595" s="511">
        <v>6428</v>
      </c>
      <c r="X595" s="518">
        <f>W595/T595</f>
      </c>
      <c r="Y595" s="516">
        <f>T595/R595</f>
      </c>
      <c r="Z595" s="518">
        <f>W595/F595</f>
      </c>
      <c r="AA595" s="518">
        <f>W595/(F595+500)</f>
      </c>
      <c r="AB595" s="511">
        <v>1</v>
      </c>
      <c r="AC595" s="511">
        <v>2088</v>
      </c>
      <c r="AD595" s="516">
        <f>AB595/T595</f>
      </c>
      <c r="AE595" s="542">
        <f>(W595-AC595)/(F595+500)</f>
      </c>
      <c r="AF595" s="519" t="s">
        <v>478</v>
      </c>
    </row>
    <row customHeight="true" ht="19.047619047619047" r="596">
      <c r="A596" s="510"/>
      <c r="B596" s="460"/>
      <c r="C596" s="486"/>
      <c r="D596" s="462" t="s">
        <v>479</v>
      </c>
      <c r="E596" s="511">
        <v>4047.39</v>
      </c>
      <c r="F596" s="512"/>
      <c r="G596" s="511">
        <v>45573</v>
      </c>
      <c r="H596" s="511">
        <v>2116</v>
      </c>
      <c r="I596" s="513">
        <f t="shared" si="473"/>
      </c>
      <c r="J596" s="514">
        <f t="shared" si="531"/>
      </c>
      <c r="K596" s="511">
        <v>118</v>
      </c>
      <c r="L596" s="514">
        <f t="shared" si="589"/>
      </c>
      <c r="M596" s="511">
        <v>4</v>
      </c>
      <c r="N596" s="515">
        <f t="shared" si="621"/>
      </c>
      <c r="O596" s="511">
        <v>9</v>
      </c>
      <c r="P596" s="515">
        <f t="shared" si="650"/>
      </c>
      <c r="Q596" s="516"/>
      <c r="R596" s="511"/>
      <c r="S596" s="516"/>
      <c r="T596" s="511"/>
      <c r="U596" s="517"/>
      <c r="V596" s="518"/>
      <c r="W596" s="511"/>
      <c r="X596" s="518"/>
      <c r="Y596" s="516"/>
      <c r="Z596" s="518"/>
      <c r="AA596" s="518"/>
      <c r="AB596" s="511"/>
      <c r="AC596" s="511"/>
      <c r="AD596" s="516"/>
      <c r="AE596" s="542"/>
      <c r="AF596" s="519" t="s">
        <v>518</v>
      </c>
    </row>
    <row customHeight="true" ht="19.047619047619047" r="597">
      <c r="A597" s="510"/>
      <c r="B597" s="460" t="s">
        <v>485</v>
      </c>
      <c r="C597" s="486" t="s">
        <v>519</v>
      </c>
      <c r="D597" s="462" t="s">
        <v>477</v>
      </c>
      <c r="E597" s="511">
        <v>242.7</v>
      </c>
      <c r="F597" s="520">
        <f>E597+E598</f>
      </c>
      <c r="G597" s="511">
        <v>2419</v>
      </c>
      <c r="H597" s="511">
        <v>53</v>
      </c>
      <c r="I597" s="513">
        <f t="shared" si="473"/>
      </c>
      <c r="J597" s="514">
        <f t="shared" si="531"/>
      </c>
      <c r="K597" s="511">
        <v>1</v>
      </c>
      <c r="L597" s="514">
        <f t="shared" si="589"/>
      </c>
      <c r="M597" s="511">
        <v>0</v>
      </c>
      <c r="N597" s="515">
        <f t="shared" si="621"/>
      </c>
      <c r="O597" s="511">
        <v>0</v>
      </c>
      <c r="P597" s="515">
        <f t="shared" si="650"/>
      </c>
      <c r="Q597" s="516">
        <f>(M597+M598)/(O597+O598)</f>
      </c>
      <c r="R597" s="511">
        <v>12</v>
      </c>
      <c r="S597" s="516">
        <f>(O597+O598)/(K597+K598)</f>
      </c>
      <c r="T597" s="511">
        <v>9</v>
      </c>
      <c r="U597" s="517">
        <f>F597/T597</f>
      </c>
      <c r="V597" s="518">
        <f>(F597+4*500)/T597</f>
      </c>
      <c r="W597" s="511">
        <v>12011.9</v>
      </c>
      <c r="X597" s="518">
        <f>W597/T597</f>
      </c>
      <c r="Y597" s="516">
        <f>T597/R597</f>
      </c>
      <c r="Z597" s="518">
        <f>W597/F597</f>
      </c>
      <c r="AA597" s="518">
        <f>W597/(F597+500)</f>
      </c>
      <c r="AB597" s="511">
        <v>1</v>
      </c>
      <c r="AC597" s="511">
        <v>1344</v>
      </c>
      <c r="AD597" s="516">
        <f>AB597/T597</f>
      </c>
      <c r="AE597" s="542">
        <f>(W597-AC597)/(F597+500)</f>
      </c>
      <c r="AF597" s="519" t="s">
        <v>478</v>
      </c>
    </row>
    <row customHeight="true" ht="19.047619047619047" r="598">
      <c r="A598" s="510"/>
      <c r="B598" s="460"/>
      <c r="C598" s="486"/>
      <c r="D598" s="462" t="s">
        <v>479</v>
      </c>
      <c r="E598" s="511">
        <v>4320.33</v>
      </c>
      <c r="F598" s="520"/>
      <c r="G598" s="511">
        <v>46986</v>
      </c>
      <c r="H598" s="521">
        <v>2442</v>
      </c>
      <c r="I598" s="513">
        <f t="shared" si="473"/>
      </c>
      <c r="J598" s="514">
        <f t="shared" si="531"/>
      </c>
      <c r="K598" s="511">
        <v>114</v>
      </c>
      <c r="L598" s="514">
        <f t="shared" si="589"/>
      </c>
      <c r="M598" s="511">
        <v>4</v>
      </c>
      <c r="N598" s="515">
        <f t="shared" si="621"/>
      </c>
      <c r="O598" s="511">
        <v>11</v>
      </c>
      <c r="P598" s="515">
        <f t="shared" si="650"/>
      </c>
      <c r="Q598" s="516"/>
      <c r="R598" s="511"/>
      <c r="S598" s="516"/>
      <c r="T598" s="511"/>
      <c r="U598" s="517"/>
      <c r="V598" s="518"/>
      <c r="W598" s="511"/>
      <c r="X598" s="518"/>
      <c r="Y598" s="516"/>
      <c r="Z598" s="518"/>
      <c r="AA598" s="518"/>
      <c r="AB598" s="511"/>
      <c r="AC598" s="511"/>
      <c r="AD598" s="516"/>
      <c r="AE598" s="542"/>
      <c r="AF598" s="519" t="s">
        <v>518</v>
      </c>
    </row>
    <row customHeight="true" ht="19.047619047619047" r="599">
      <c r="A599" s="510"/>
      <c r="B599" s="488" t="s">
        <v>484</v>
      </c>
      <c r="C599" s="488"/>
      <c r="D599" s="488"/>
      <c r="E599" s="522">
        <f>SUM(E589:E598)</f>
      </c>
      <c r="F599" s="522">
        <f>SUM(F589:F598)</f>
      </c>
      <c r="G599" s="522">
        <f>SUM(G589:G598)</f>
      </c>
      <c r="H599" s="522">
        <f>SUM(H589:H598)</f>
      </c>
      <c r="I599" s="523">
        <f t="shared" si="473"/>
      </c>
      <c r="J599" s="524">
        <f t="shared" si="531"/>
      </c>
      <c r="K599" s="522">
        <f>SUM(K589:K598)</f>
      </c>
      <c r="L599" s="524">
        <f t="shared" si="589"/>
      </c>
      <c r="M599" s="522">
        <f>SUM(M589:M598)</f>
      </c>
      <c r="N599" s="525">
        <f t="shared" si="621"/>
      </c>
      <c r="O599" s="522">
        <f>SUM(O589:O598)</f>
      </c>
      <c r="P599" s="525">
        <f t="shared" si="650"/>
      </c>
      <c r="Q599" s="526">
        <f>M599/O599</f>
      </c>
      <c r="R599" s="522">
        <f>SUM(R589:R598)</f>
      </c>
      <c r="S599" s="526">
        <f>(O599+O599)/(K599+K599)</f>
      </c>
      <c r="T599" s="522">
        <f>SUM(T589:T598)</f>
      </c>
      <c r="U599" s="527">
        <f t="shared" ref="U599:U600" si="719">F599/T599</f>
      </c>
      <c r="V599" s="528">
        <f t="shared" ref="V599:V600" si="833">(F599+4*500)/T599</f>
      </c>
      <c r="W599" s="522">
        <f>SUM(W589:W598)</f>
      </c>
      <c r="X599" s="529">
        <f t="shared" ref="X599:X600" si="57">W599/T599</f>
      </c>
      <c r="Y599" s="526">
        <f t="shared" ref="Y599:Y600" si="171">T599/R599</f>
      </c>
      <c r="Z599" s="528">
        <f t="shared" ref="Z599:Z600" si="285">W599/F599</f>
      </c>
      <c r="AA599" s="528">
        <f>W599/(F599+COUNT(W589:W598)*500)</f>
      </c>
      <c r="AB599" s="522">
        <f>SUM(AB589:AB598)</f>
      </c>
      <c r="AC599" s="522">
        <f>SUM(AC589:AC598)</f>
      </c>
      <c r="AD599" s="526">
        <f t="shared" ref="AD599:AD600" si="399">AB599/T599</f>
      </c>
      <c r="AE599" s="543">
        <f>(W599-AC599)/(F599+COUNT(W589:W598)*500)</f>
      </c>
      <c r="AF599" s="518"/>
    </row>
    <row customHeight="true" ht="19.047619047619047" r="600">
      <c r="A600" s="510"/>
      <c r="B600" s="460" t="s">
        <v>487</v>
      </c>
      <c r="C600" s="486" t="s">
        <v>505</v>
      </c>
      <c r="D600" s="462" t="s">
        <v>477</v>
      </c>
      <c r="E600" s="511">
        <v>120.65</v>
      </c>
      <c r="F600" s="512">
        <f>E600+E601</f>
      </c>
      <c r="G600" s="511">
        <v>1381</v>
      </c>
      <c r="H600" s="511">
        <v>29</v>
      </c>
      <c r="I600" s="513">
        <f t="shared" si="473"/>
      </c>
      <c r="J600" s="514">
        <f t="shared" si="531"/>
      </c>
      <c r="K600" s="511">
        <v>0</v>
      </c>
      <c r="L600" s="514">
        <f t="shared" si="589"/>
      </c>
      <c r="M600" s="511">
        <v>0</v>
      </c>
      <c r="N600" s="515">
        <f t="shared" si="621"/>
      </c>
      <c r="O600" s="511">
        <v>0</v>
      </c>
      <c r="P600" s="515">
        <f t="shared" si="650"/>
      </c>
      <c r="Q600" s="516">
        <f>(M600+M601)/(O600+O601)</f>
      </c>
      <c r="R600" s="511">
        <v>16</v>
      </c>
      <c r="S600" s="516">
        <f>(O600+O601)/(K600+K601)</f>
      </c>
      <c r="T600" s="511">
        <v>10</v>
      </c>
      <c r="U600" s="517">
        <f t="shared" si="719"/>
      </c>
      <c r="V600" s="518">
        <f t="shared" si="833"/>
      </c>
      <c r="W600" s="511">
        <v>7567</v>
      </c>
      <c r="X600" s="518">
        <f t="shared" si="57"/>
      </c>
      <c r="Y600" s="516">
        <f t="shared" si="171"/>
      </c>
      <c r="Z600" s="518">
        <f t="shared" si="285"/>
      </c>
      <c r="AA600" s="518">
        <f>W600/(F600+500)</f>
      </c>
      <c r="AB600" s="511">
        <v>3</v>
      </c>
      <c r="AC600" s="511">
        <v>3541.2</v>
      </c>
      <c r="AD600" s="516">
        <f t="shared" si="399"/>
      </c>
      <c r="AE600" s="542">
        <f>(W600-AC600)/(F600+500)</f>
      </c>
      <c r="AF600" s="519" t="s">
        <v>478</v>
      </c>
    </row>
    <row customHeight="true" ht="19.047619047619047" r="601">
      <c r="A601" s="510"/>
      <c r="B601" s="460"/>
      <c r="C601" s="486"/>
      <c r="D601" s="462" t="s">
        <v>479</v>
      </c>
      <c r="E601" s="511">
        <v>4022.64</v>
      </c>
      <c r="F601" s="512"/>
      <c r="G601" s="511">
        <v>43943</v>
      </c>
      <c r="H601" s="511">
        <v>2413</v>
      </c>
      <c r="I601" s="513">
        <f t="shared" si="473"/>
      </c>
      <c r="J601" s="514">
        <f t="shared" si="531"/>
      </c>
      <c r="K601" s="511">
        <v>96</v>
      </c>
      <c r="L601" s="514">
        <f t="shared" si="589"/>
      </c>
      <c r="M601" s="511">
        <v>5</v>
      </c>
      <c r="N601" s="515">
        <f t="shared" si="621"/>
      </c>
      <c r="O601" s="511">
        <v>12</v>
      </c>
      <c r="P601" s="515">
        <f t="shared" si="650"/>
      </c>
      <c r="Q601" s="516"/>
      <c r="R601" s="511"/>
      <c r="S601" s="516"/>
      <c r="T601" s="511"/>
      <c r="U601" s="517"/>
      <c r="V601" s="518"/>
      <c r="W601" s="511"/>
      <c r="X601" s="518"/>
      <c r="Y601" s="516"/>
      <c r="Z601" s="518"/>
      <c r="AA601" s="518"/>
      <c r="AB601" s="511"/>
      <c r="AC601" s="511"/>
      <c r="AD601" s="516"/>
      <c r="AE601" s="542"/>
      <c r="AF601" s="519" t="s">
        <v>518</v>
      </c>
    </row>
    <row customHeight="true" ht="19.047619047619047" r="602">
      <c r="A602" s="510"/>
      <c r="B602" s="460" t="s">
        <v>488</v>
      </c>
      <c r="C602" s="486" t="s">
        <v>505</v>
      </c>
      <c r="D602" s="462" t="s">
        <v>477</v>
      </c>
      <c r="E602" s="511">
        <v>111.21</v>
      </c>
      <c r="F602" s="512">
        <f>E602+E603</f>
      </c>
      <c r="G602" s="511">
        <v>1264</v>
      </c>
      <c r="H602" s="511">
        <v>26</v>
      </c>
      <c r="I602" s="513">
        <f t="shared" si="473"/>
      </c>
      <c r="J602" s="514">
        <f t="shared" si="531"/>
      </c>
      <c r="K602" s="511">
        <v>1</v>
      </c>
      <c r="L602" s="514">
        <f t="shared" si="589"/>
      </c>
      <c r="M602" s="511">
        <v>0</v>
      </c>
      <c r="N602" s="515">
        <f t="shared" si="621"/>
      </c>
      <c r="O602" s="511">
        <v>0</v>
      </c>
      <c r="P602" s="515">
        <f t="shared" si="650"/>
      </c>
      <c r="Q602" s="516">
        <f>(M602+M603)/(O602+O603)</f>
      </c>
      <c r="R602" s="511">
        <v>21</v>
      </c>
      <c r="S602" s="516">
        <f>(O602+O603)/(K602+K603)</f>
      </c>
      <c r="T602" s="511">
        <v>11</v>
      </c>
      <c r="U602" s="517">
        <f>F602/T602</f>
      </c>
      <c r="V602" s="518">
        <f>(F602+4*500)/T602</f>
      </c>
      <c r="W602" s="511">
        <v>15919.2</v>
      </c>
      <c r="X602" s="518">
        <f>W602/T602</f>
      </c>
      <c r="Y602" s="516">
        <f>T602/R602</f>
      </c>
      <c r="Z602" s="518">
        <f>W602/F602</f>
      </c>
      <c r="AA602" s="518">
        <f>W602/(F602+500)</f>
      </c>
      <c r="AB602" s="511">
        <v>3</v>
      </c>
      <c r="AC602" s="511">
        <v>3828</v>
      </c>
      <c r="AD602" s="516">
        <f>AB602/T602</f>
      </c>
      <c r="AE602" s="542">
        <f>(W602-AC602)/(F602+500)</f>
      </c>
      <c r="AF602" s="519" t="s">
        <v>478</v>
      </c>
    </row>
    <row customHeight="true" ht="19.047619047619047" r="603">
      <c r="A603" s="510"/>
      <c r="B603" s="460"/>
      <c r="C603" s="486"/>
      <c r="D603" s="462" t="s">
        <v>479</v>
      </c>
      <c r="E603" s="511">
        <v>4571.86</v>
      </c>
      <c r="F603" s="512"/>
      <c r="G603" s="511">
        <v>46968</v>
      </c>
      <c r="H603" s="511">
        <v>2635</v>
      </c>
      <c r="I603" s="513">
        <f t="shared" si="473"/>
      </c>
      <c r="J603" s="514">
        <f t="shared" si="531"/>
      </c>
      <c r="K603" s="511">
        <v>124</v>
      </c>
      <c r="L603" s="514">
        <f t="shared" si="589"/>
      </c>
      <c r="M603" s="511">
        <v>9</v>
      </c>
      <c r="N603" s="515">
        <f t="shared" si="621"/>
      </c>
      <c r="O603" s="511">
        <v>17</v>
      </c>
      <c r="P603" s="515">
        <f t="shared" si="650"/>
      </c>
      <c r="Q603" s="516"/>
      <c r="R603" s="511"/>
      <c r="S603" s="516"/>
      <c r="T603" s="511"/>
      <c r="U603" s="517"/>
      <c r="V603" s="518"/>
      <c r="W603" s="511"/>
      <c r="X603" s="518"/>
      <c r="Y603" s="516"/>
      <c r="Z603" s="518"/>
      <c r="AA603" s="518"/>
      <c r="AB603" s="511"/>
      <c r="AC603" s="511"/>
      <c r="AD603" s="516"/>
      <c r="AE603" s="542"/>
      <c r="AF603" s="519" t="s">
        <v>518</v>
      </c>
    </row>
    <row customHeight="true" ht="19.047619047619047" r="604">
      <c r="A604" s="510"/>
      <c r="B604" s="460" t="s">
        <v>489</v>
      </c>
      <c r="C604" s="486" t="s">
        <v>505</v>
      </c>
      <c r="D604" s="462" t="s">
        <v>477</v>
      </c>
      <c r="E604" s="511">
        <v>165.61</v>
      </c>
      <c r="F604" s="512">
        <f>E604+E605</f>
      </c>
      <c r="G604" s="511">
        <v>1516</v>
      </c>
      <c r="H604" s="511">
        <v>38</v>
      </c>
      <c r="I604" s="513">
        <f t="shared" si="473"/>
      </c>
      <c r="J604" s="514">
        <f t="shared" si="531"/>
      </c>
      <c r="K604" s="511">
        <v>1</v>
      </c>
      <c r="L604" s="514">
        <f t="shared" si="589"/>
      </c>
      <c r="M604" s="511">
        <v>0</v>
      </c>
      <c r="N604" s="515">
        <f t="shared" si="621"/>
      </c>
      <c r="O604" s="511">
        <v>0</v>
      </c>
      <c r="P604" s="515">
        <f t="shared" si="650"/>
      </c>
      <c r="Q604" s="516">
        <f>(M604+M605)/(O604+O605)</f>
      </c>
      <c r="R604" s="511">
        <v>9</v>
      </c>
      <c r="S604" s="516">
        <f>(O604+O605)/(K604+K605)</f>
      </c>
      <c r="T604" s="511">
        <v>5</v>
      </c>
      <c r="U604" s="517">
        <f>F604/T604</f>
      </c>
      <c r="V604" s="518">
        <f>(F604+4*500)/T604</f>
      </c>
      <c r="W604" s="511">
        <v>7656</v>
      </c>
      <c r="X604" s="518">
        <f>W604/T604</f>
      </c>
      <c r="Y604" s="516">
        <f>T604/R604</f>
      </c>
      <c r="Z604" s="518">
        <f>W604/F604</f>
      </c>
      <c r="AA604" s="518">
        <f>W604/(F604+500)</f>
      </c>
      <c r="AB604" s="511">
        <v>0</v>
      </c>
      <c r="AC604" s="511">
        <v>0</v>
      </c>
      <c r="AD604" s="516">
        <f>AB604/T604</f>
      </c>
      <c r="AE604" s="542">
        <f>(W604-AC604)/(F604+500)</f>
      </c>
      <c r="AF604" s="519" t="s">
        <v>478</v>
      </c>
    </row>
    <row customHeight="true" ht="19.047619047619047" r="605">
      <c r="A605" s="510"/>
      <c r="B605" s="460"/>
      <c r="C605" s="486"/>
      <c r="D605" s="462" t="s">
        <v>479</v>
      </c>
      <c r="E605" s="511">
        <v>4599</v>
      </c>
      <c r="F605" s="512"/>
      <c r="G605" s="511">
        <v>48354</v>
      </c>
      <c r="H605" s="511">
        <v>2710</v>
      </c>
      <c r="I605" s="513">
        <f t="shared" si="473"/>
      </c>
      <c r="J605" s="514">
        <f t="shared" si="531"/>
      </c>
      <c r="K605" s="511">
        <v>101</v>
      </c>
      <c r="L605" s="514">
        <f t="shared" si="589"/>
      </c>
      <c r="M605" s="511">
        <v>5</v>
      </c>
      <c r="N605" s="515">
        <f t="shared" si="621"/>
      </c>
      <c r="O605" s="511">
        <v>6</v>
      </c>
      <c r="P605" s="515">
        <f t="shared" si="650"/>
      </c>
      <c r="Q605" s="516"/>
      <c r="R605" s="511"/>
      <c r="S605" s="516"/>
      <c r="T605" s="511"/>
      <c r="U605" s="517"/>
      <c r="V605" s="518"/>
      <c r="W605" s="511"/>
      <c r="X605" s="518"/>
      <c r="Y605" s="516"/>
      <c r="Z605" s="518"/>
      <c r="AA605" s="518"/>
      <c r="AB605" s="511"/>
      <c r="AC605" s="511"/>
      <c r="AD605" s="516"/>
      <c r="AE605" s="542"/>
      <c r="AF605" s="519" t="s">
        <v>518</v>
      </c>
    </row>
    <row customHeight="true" ht="19.047619047619047" r="606">
      <c r="A606" s="510"/>
      <c r="B606" s="460" t="s">
        <v>495</v>
      </c>
      <c r="C606" s="486" t="s">
        <v>505</v>
      </c>
      <c r="D606" s="462" t="s">
        <v>477</v>
      </c>
      <c r="E606" s="511">
        <v>208.28</v>
      </c>
      <c r="F606" s="512">
        <f>E606+E607</f>
      </c>
      <c r="G606" s="511">
        <v>1422</v>
      </c>
      <c r="H606" s="511">
        <v>43</v>
      </c>
      <c r="I606" s="513">
        <f t="shared" si="473"/>
      </c>
      <c r="J606" s="514">
        <f t="shared" si="531"/>
      </c>
      <c r="K606" s="511">
        <v>5</v>
      </c>
      <c r="L606" s="514">
        <f t="shared" si="589"/>
      </c>
      <c r="M606" s="511">
        <v>0</v>
      </c>
      <c r="N606" s="515">
        <f t="shared" si="621"/>
      </c>
      <c r="O606" s="511">
        <v>1</v>
      </c>
      <c r="P606" s="515">
        <f t="shared" si="650"/>
      </c>
      <c r="Q606" s="516">
        <f>(M606+M607)/(O606+O607)</f>
      </c>
      <c r="R606" s="511">
        <v>17</v>
      </c>
      <c r="S606" s="516">
        <f>(O606+O607)/(K606+K607)</f>
      </c>
      <c r="T606" s="511">
        <v>5</v>
      </c>
      <c r="U606" s="517">
        <f>F606/T606</f>
      </c>
      <c r="V606" s="518">
        <f>(F606+4*500)/T606</f>
      </c>
      <c r="W606" s="511">
        <v>4425.6</v>
      </c>
      <c r="X606" s="518">
        <f>W606/T606</f>
      </c>
      <c r="Y606" s="516">
        <f>T606/R606</f>
      </c>
      <c r="Z606" s="518">
        <f>W606/F606</f>
      </c>
      <c r="AA606" s="518">
        <f>W606/(F606+500)</f>
      </c>
      <c r="AB606" s="511">
        <v>1</v>
      </c>
      <c r="AC606" s="511">
        <v>396</v>
      </c>
      <c r="AD606" s="516">
        <f>AB606/T606</f>
      </c>
      <c r="AE606" s="542">
        <f>(W606-AC606)/(F606+500)</f>
      </c>
      <c r="AF606" s="519" t="s">
        <v>478</v>
      </c>
    </row>
    <row customHeight="true" ht="19.047619047619047" r="607">
      <c r="A607" s="510"/>
      <c r="B607" s="460"/>
      <c r="C607" s="486"/>
      <c r="D607" s="462" t="s">
        <v>479</v>
      </c>
      <c r="E607" s="511">
        <v>5652.67</v>
      </c>
      <c r="F607" s="512"/>
      <c r="G607" s="511">
        <v>59577</v>
      </c>
      <c r="H607" s="521">
        <v>3170</v>
      </c>
      <c r="I607" s="513">
        <f t="shared" si="473"/>
      </c>
      <c r="J607" s="514">
        <f t="shared" si="531"/>
      </c>
      <c r="K607" s="511">
        <v>149</v>
      </c>
      <c r="L607" s="514">
        <f t="shared" si="589"/>
      </c>
      <c r="M607" s="511">
        <v>5</v>
      </c>
      <c r="N607" s="515">
        <f t="shared" si="621"/>
      </c>
      <c r="O607" s="511">
        <v>13</v>
      </c>
      <c r="P607" s="515">
        <f t="shared" si="650"/>
      </c>
      <c r="Q607" s="516"/>
      <c r="R607" s="511"/>
      <c r="S607" s="516"/>
      <c r="T607" s="511"/>
      <c r="U607" s="517"/>
      <c r="V607" s="518"/>
      <c r="W607" s="511"/>
      <c r="X607" s="518"/>
      <c r="Y607" s="516"/>
      <c r="Z607" s="518"/>
      <c r="AA607" s="518"/>
      <c r="AB607" s="511"/>
      <c r="AC607" s="511"/>
      <c r="AD607" s="516"/>
      <c r="AE607" s="542"/>
      <c r="AF607" s="519" t="s">
        <v>518</v>
      </c>
    </row>
    <row customHeight="true" ht="19.047619047619047" r="608">
      <c r="A608" s="510"/>
      <c r="B608" s="488" t="s">
        <v>484</v>
      </c>
      <c r="C608" s="488"/>
      <c r="D608" s="488"/>
      <c r="E608" s="522">
        <f>SUM(E600:E607)</f>
      </c>
      <c r="F608" s="522">
        <f>SUM(F600:F607)</f>
      </c>
      <c r="G608" s="544">
        <f>SUM(G600:G607)</f>
      </c>
      <c r="H608" s="544">
        <f>SUM(H600:H607)</f>
      </c>
      <c r="I608" s="523">
        <f t="shared" si="473"/>
      </c>
      <c r="J608" s="524">
        <f t="shared" si="531"/>
      </c>
      <c r="K608" s="544">
        <f>SUM(K600:K607)</f>
      </c>
      <c r="L608" s="524">
        <f t="shared" si="589"/>
      </c>
      <c r="M608" s="544">
        <f>SUM(M600:M607)</f>
      </c>
      <c r="N608" s="525">
        <f t="shared" si="621"/>
      </c>
      <c r="O608" s="544">
        <f>SUM(O600:O607)</f>
      </c>
      <c r="P608" s="525">
        <f t="shared" si="650"/>
      </c>
      <c r="Q608" s="526">
        <f>M608/O608</f>
      </c>
      <c r="R608" s="544">
        <f>SUM(R600:R607)</f>
      </c>
      <c r="S608" s="526">
        <f>(O608+O608)/(K608+K608)</f>
      </c>
      <c r="T608" s="544">
        <f>SUM(T600:T607)</f>
      </c>
      <c r="U608" s="527">
        <f t="shared" ref="U608:U609" si="720">F608/T608</f>
      </c>
      <c r="V608" s="528">
        <f t="shared" ref="V608:V609" si="834">(F608+4*500)/T608</f>
      </c>
      <c r="W608" s="544">
        <f>SUM(W600:W607)</f>
      </c>
      <c r="X608" s="529">
        <f t="shared" ref="X608:X609" si="58">W608/T608</f>
      </c>
      <c r="Y608" s="526">
        <f t="shared" ref="Y608:Y609" si="172">T608/R608</f>
      </c>
      <c r="Z608" s="528">
        <f t="shared" ref="Z608:Z609" si="286">W608/F608</f>
      </c>
      <c r="AA608" s="528">
        <f>W608/(F608+COUNT(W600:W607)*500)</f>
      </c>
      <c r="AB608" s="544">
        <f>SUM(AB600:AB607)</f>
      </c>
      <c r="AC608" s="544">
        <f>SUM(AC600:AC607)</f>
      </c>
      <c r="AD608" s="526">
        <f t="shared" ref="AD608:AD609" si="400">AB608/T608</f>
      </c>
      <c r="AE608" s="543">
        <f>(W608-AC608)/(F608+COUNT(W600:W607)*500)</f>
      </c>
      <c r="AF608" s="518"/>
    </row>
    <row customHeight="true" ht="19.047619047619047" r="609">
      <c r="A609" s="510"/>
      <c r="B609" s="460" t="s">
        <v>496</v>
      </c>
      <c r="C609" s="486" t="s">
        <v>492</v>
      </c>
      <c r="D609" s="462" t="s">
        <v>477</v>
      </c>
      <c r="E609" s="511">
        <v>169.84</v>
      </c>
      <c r="F609" s="512">
        <f>E609+E610</f>
      </c>
      <c r="G609" s="511">
        <v>1197</v>
      </c>
      <c r="H609" s="511">
        <v>38</v>
      </c>
      <c r="I609" s="513">
        <f t="shared" si="473"/>
      </c>
      <c r="J609" s="514">
        <f t="shared" si="531"/>
      </c>
      <c r="K609" s="511">
        <v>3</v>
      </c>
      <c r="L609" s="514">
        <f t="shared" si="589"/>
      </c>
      <c r="M609" s="511">
        <v>0</v>
      </c>
      <c r="N609" s="515">
        <f t="shared" si="621"/>
      </c>
      <c r="O609" s="511">
        <v>0</v>
      </c>
      <c r="P609" s="515">
        <f t="shared" si="650"/>
      </c>
      <c r="Q609" s="516">
        <f>(M609+M610)/(O609+O610)</f>
      </c>
      <c r="R609" s="511">
        <v>18</v>
      </c>
      <c r="S609" s="516">
        <f>(O609+O610)/(K609+K610)</f>
      </c>
      <c r="T609" s="511">
        <v>6</v>
      </c>
      <c r="U609" s="517">
        <f t="shared" si="720"/>
      </c>
      <c r="V609" s="518">
        <f t="shared" si="834"/>
      </c>
      <c r="W609" s="511">
        <v>6574.8</v>
      </c>
      <c r="X609" s="518">
        <f t="shared" si="58"/>
      </c>
      <c r="Y609" s="516">
        <f t="shared" si="172"/>
      </c>
      <c r="Z609" s="518">
        <f t="shared" si="286"/>
      </c>
      <c r="AA609" s="518">
        <f>W609/(F609+500)</f>
      </c>
      <c r="AB609" s="511">
        <v>2</v>
      </c>
      <c r="AC609" s="511">
        <v>2064</v>
      </c>
      <c r="AD609" s="516">
        <f t="shared" si="400"/>
      </c>
      <c r="AE609" s="542">
        <f>(W609-AC609)/(F609+500)</f>
      </c>
      <c r="AF609" s="519" t="s">
        <v>525</v>
      </c>
    </row>
    <row customHeight="true" ht="19.047619047619047" r="610">
      <c r="A610" s="510"/>
      <c r="B610" s="460"/>
      <c r="C610" s="486"/>
      <c r="D610" s="462" t="s">
        <v>479</v>
      </c>
      <c r="E610" s="511">
        <v>4501.23</v>
      </c>
      <c r="F610" s="512"/>
      <c r="G610" s="511">
        <v>45901</v>
      </c>
      <c r="H610" s="511">
        <v>2338</v>
      </c>
      <c r="I610" s="513">
        <f t="shared" si="473"/>
      </c>
      <c r="J610" s="514">
        <f t="shared" si="531"/>
      </c>
      <c r="K610" s="511">
        <v>136</v>
      </c>
      <c r="L610" s="514">
        <f t="shared" si="589"/>
      </c>
      <c r="M610" s="511">
        <v>4</v>
      </c>
      <c r="N610" s="515">
        <f t="shared" si="621"/>
      </c>
      <c r="O610" s="511">
        <v>11</v>
      </c>
      <c r="P610" s="515">
        <f t="shared" si="650"/>
      </c>
      <c r="Q610" s="516"/>
      <c r="R610" s="511"/>
      <c r="S610" s="516"/>
      <c r="T610" s="511"/>
      <c r="U610" s="517"/>
      <c r="V610" s="518"/>
      <c r="W610" s="511"/>
      <c r="X610" s="518"/>
      <c r="Y610" s="516"/>
      <c r="Z610" s="518"/>
      <c r="AA610" s="518"/>
      <c r="AB610" s="511"/>
      <c r="AC610" s="511"/>
      <c r="AD610" s="516"/>
      <c r="AE610" s="542"/>
      <c r="AF610" s="519" t="s">
        <v>530</v>
      </c>
    </row>
    <row customHeight="true" ht="19.047619047619047" r="611">
      <c r="A611" s="510"/>
      <c r="B611" s="531" t="s">
        <v>501</v>
      </c>
      <c r="C611" s="486" t="s">
        <v>492</v>
      </c>
      <c r="D611" s="462" t="s">
        <v>477</v>
      </c>
      <c r="E611" s="511">
        <v>174.47</v>
      </c>
      <c r="F611" s="512">
        <f>E611+E612</f>
      </c>
      <c r="G611" s="511">
        <v>1429</v>
      </c>
      <c r="H611" s="511">
        <v>41</v>
      </c>
      <c r="I611" s="513">
        <f t="shared" si="473"/>
      </c>
      <c r="J611" s="514">
        <f t="shared" si="531"/>
      </c>
      <c r="K611" s="511">
        <v>2</v>
      </c>
      <c r="L611" s="514">
        <f t="shared" si="589"/>
      </c>
      <c r="M611" s="511">
        <v>0</v>
      </c>
      <c r="N611" s="515">
        <f t="shared" si="621"/>
      </c>
      <c r="O611" s="511">
        <v>0</v>
      </c>
      <c r="P611" s="515">
        <f t="shared" si="650"/>
      </c>
      <c r="Q611" s="516">
        <f>(M611+M612)/(O611+O612)</f>
      </c>
      <c r="R611" s="511">
        <v>9</v>
      </c>
      <c r="S611" s="516">
        <f>(O611+O612)/(K611+K612)</f>
      </c>
      <c r="T611" s="511">
        <v>3</v>
      </c>
      <c r="U611" s="517">
        <f>F611/T611</f>
      </c>
      <c r="V611" s="518">
        <f>(F611+4*500)/T611</f>
      </c>
      <c r="W611" s="511">
        <v>5472</v>
      </c>
      <c r="X611" s="518">
        <f>W611/T611</f>
      </c>
      <c r="Y611" s="516">
        <f>T611/R611</f>
      </c>
      <c r="Z611" s="518">
        <f>W611/F611</f>
      </c>
      <c r="AA611" s="518">
        <f>W611/(F611+500)</f>
      </c>
      <c r="AB611" s="511">
        <v>1</v>
      </c>
      <c r="AC611" s="511">
        <v>2088</v>
      </c>
      <c r="AD611" s="516">
        <f>AB611/T611</f>
      </c>
      <c r="AE611" s="542">
        <f>(W611-AC611)/(F611+500)</f>
      </c>
      <c r="AF611" s="519" t="s">
        <v>525</v>
      </c>
    </row>
    <row customHeight="true" ht="19.047619047619047" r="612">
      <c r="A612" s="510"/>
      <c r="B612" s="531"/>
      <c r="C612" s="486"/>
      <c r="D612" s="462" t="s">
        <v>479</v>
      </c>
      <c r="E612" s="511">
        <v>3735.23</v>
      </c>
      <c r="F612" s="512"/>
      <c r="G612" s="511">
        <v>37165</v>
      </c>
      <c r="H612" s="511">
        <v>1811</v>
      </c>
      <c r="I612" s="513">
        <f t="shared" si="473"/>
      </c>
      <c r="J612" s="514">
        <f t="shared" si="531"/>
      </c>
      <c r="K612" s="511">
        <v>82</v>
      </c>
      <c r="L612" s="514">
        <f t="shared" si="589"/>
      </c>
      <c r="M612" s="511">
        <v>3</v>
      </c>
      <c r="N612" s="515">
        <f t="shared" si="621"/>
      </c>
      <c r="O612" s="511">
        <v>5</v>
      </c>
      <c r="P612" s="515">
        <f t="shared" si="650"/>
      </c>
      <c r="Q612" s="516"/>
      <c r="R612" s="511"/>
      <c r="S612" s="516"/>
      <c r="T612" s="511"/>
      <c r="U612" s="517"/>
      <c r="V612" s="518"/>
      <c r="W612" s="511"/>
      <c r="X612" s="518"/>
      <c r="Y612" s="516"/>
      <c r="Z612" s="518"/>
      <c r="AA612" s="518"/>
      <c r="AB612" s="511"/>
      <c r="AC612" s="511"/>
      <c r="AD612" s="516"/>
      <c r="AE612" s="542"/>
      <c r="AF612" s="519" t="s">
        <v>530</v>
      </c>
    </row>
    <row customHeight="true" ht="19.047619047619047" r="613">
      <c r="A613" s="510"/>
      <c r="B613" s="531" t="s">
        <v>502</v>
      </c>
      <c r="C613" s="486" t="s">
        <v>531</v>
      </c>
      <c r="D613" s="462" t="s">
        <v>477</v>
      </c>
      <c r="E613" s="511">
        <v>148.92</v>
      </c>
      <c r="F613" s="512">
        <f>E613+E614</f>
      </c>
      <c r="G613" s="511">
        <v>1156</v>
      </c>
      <c r="H613" s="511">
        <v>48</v>
      </c>
      <c r="I613" s="513">
        <f t="shared" si="473"/>
      </c>
      <c r="J613" s="514">
        <f t="shared" si="531"/>
      </c>
      <c r="K613" s="511">
        <v>1</v>
      </c>
      <c r="L613" s="514">
        <f t="shared" si="589"/>
      </c>
      <c r="M613" s="511">
        <v>0</v>
      </c>
      <c r="N613" s="515">
        <f t="shared" si="621"/>
      </c>
      <c r="O613" s="511">
        <v>1</v>
      </c>
      <c r="P613" s="515">
        <f t="shared" si="650"/>
      </c>
      <c r="Q613" s="516">
        <f>(M613+M614)/(O613+O614)</f>
      </c>
      <c r="R613" s="511">
        <v>5</v>
      </c>
      <c r="S613" s="516">
        <f>(O613+O614)/(K613+K614)</f>
      </c>
      <c r="T613" s="511">
        <v>1</v>
      </c>
      <c r="U613" s="517">
        <f>F613/T613</f>
      </c>
      <c r="V613" s="518">
        <f>(F613+4*500)/T613</f>
      </c>
      <c r="W613" s="511">
        <v>304.8</v>
      </c>
      <c r="X613" s="518">
        <f>W613/T613</f>
      </c>
      <c r="Y613" s="516">
        <f>T613/R613</f>
      </c>
      <c r="Z613" s="518">
        <f>W613/F613</f>
      </c>
      <c r="AA613" s="518">
        <f>W613/(F613+500)</f>
      </c>
      <c r="AB613" s="511">
        <v>1</v>
      </c>
      <c r="AC613" s="511">
        <v>304.8</v>
      </c>
      <c r="AD613" s="516">
        <f>AB613/T613</f>
      </c>
      <c r="AE613" s="542">
        <f>(W613-AC613)/(F613+500)</f>
      </c>
      <c r="AF613" s="519" t="s">
        <v>525</v>
      </c>
    </row>
    <row customHeight="true" ht="19.047619047619047" r="614">
      <c r="A614" s="510"/>
      <c r="B614" s="531"/>
      <c r="C614" s="486"/>
      <c r="D614" s="462" t="s">
        <v>479</v>
      </c>
      <c r="E614" s="511">
        <v>1808.67</v>
      </c>
      <c r="F614" s="512"/>
      <c r="G614" s="511">
        <v>20791</v>
      </c>
      <c r="H614" s="511">
        <v>1011</v>
      </c>
      <c r="I614" s="513">
        <f t="shared" si="473"/>
      </c>
      <c r="J614" s="514">
        <f t="shared" si="531"/>
      </c>
      <c r="K614" s="511">
        <v>56</v>
      </c>
      <c r="L614" s="514">
        <f t="shared" si="589"/>
      </c>
      <c r="M614" s="511">
        <v>0</v>
      </c>
      <c r="N614" s="515">
        <f t="shared" si="621"/>
      </c>
      <c r="O614" s="511">
        <v>4</v>
      </c>
      <c r="P614" s="515">
        <f t="shared" si="650"/>
      </c>
      <c r="Q614" s="516"/>
      <c r="R614" s="511"/>
      <c r="S614" s="516"/>
      <c r="T614" s="511"/>
      <c r="U614" s="517"/>
      <c r="V614" s="518"/>
      <c r="W614" s="511"/>
      <c r="X614" s="518"/>
      <c r="Y614" s="516"/>
      <c r="Z614" s="518"/>
      <c r="AA614" s="518"/>
      <c r="AB614" s="511"/>
      <c r="AC614" s="511"/>
      <c r="AD614" s="516"/>
      <c r="AE614" s="542"/>
      <c r="AF614" s="519" t="s">
        <v>530</v>
      </c>
    </row>
    <row customHeight="true" ht="19.047619047619047" r="615">
      <c r="A615" s="510"/>
      <c r="B615" s="531" t="s">
        <v>503</v>
      </c>
      <c r="C615" s="486" t="s">
        <v>531</v>
      </c>
      <c r="D615" s="462" t="s">
        <v>477</v>
      </c>
      <c r="E615" s="511">
        <v>76.96</v>
      </c>
      <c r="F615" s="512">
        <f>E615+E616</f>
      </c>
      <c r="G615" s="511">
        <v>577</v>
      </c>
      <c r="H615" s="511">
        <v>15</v>
      </c>
      <c r="I615" s="513">
        <f t="shared" si="473"/>
      </c>
      <c r="J615" s="514">
        <f t="shared" si="531"/>
      </c>
      <c r="K615" s="511">
        <v>1</v>
      </c>
      <c r="L615" s="514">
        <f t="shared" si="589"/>
      </c>
      <c r="M615" s="511">
        <v>0</v>
      </c>
      <c r="N615" s="515">
        <f t="shared" si="621"/>
      </c>
      <c r="O615" s="511">
        <v>0</v>
      </c>
      <c r="P615" s="515">
        <f t="shared" si="650"/>
      </c>
      <c r="Q615" s="516">
        <f>(M615+M616)/(O615+O616)</f>
      </c>
      <c r="R615" s="511">
        <v>8</v>
      </c>
      <c r="S615" s="516">
        <f>(O615+O616)/(K615+K616)</f>
      </c>
      <c r="T615" s="511">
        <v>4</v>
      </c>
      <c r="U615" s="517">
        <f>F615/T615</f>
      </c>
      <c r="V615" s="518">
        <f>(F615+4*500)/T615</f>
      </c>
      <c r="W615" s="511">
        <v>5458.8</v>
      </c>
      <c r="X615" s="518">
        <f>W615/T615</f>
      </c>
      <c r="Y615" s="516">
        <f>T615/R615</f>
      </c>
      <c r="Z615" s="518">
        <f>W615/F615</f>
      </c>
      <c r="AA615" s="518">
        <f>W615/(F615+500)</f>
      </c>
      <c r="AB615" s="511">
        <v>0</v>
      </c>
      <c r="AC615" s="511">
        <v>0</v>
      </c>
      <c r="AD615" s="516">
        <f>AB615/T615</f>
      </c>
      <c r="AE615" s="542">
        <f>(W615-AC615)/(F615+500)</f>
      </c>
      <c r="AF615" s="519" t="s">
        <v>525</v>
      </c>
    </row>
    <row customHeight="true" ht="19.047619047619047" r="616">
      <c r="A616" s="510"/>
      <c r="B616" s="531"/>
      <c r="C616" s="486"/>
      <c r="D616" s="462" t="s">
        <v>479</v>
      </c>
      <c r="E616" s="511">
        <v>3253.55</v>
      </c>
      <c r="F616" s="512"/>
      <c r="G616" s="511">
        <v>35207</v>
      </c>
      <c r="H616" s="521">
        <v>1744</v>
      </c>
      <c r="I616" s="513">
        <f t="shared" si="473"/>
      </c>
      <c r="J616" s="514">
        <f t="shared" si="531"/>
      </c>
      <c r="K616" s="511">
        <v>69</v>
      </c>
      <c r="L616" s="514">
        <f t="shared" si="589"/>
      </c>
      <c r="M616" s="511">
        <v>2</v>
      </c>
      <c r="N616" s="515">
        <f t="shared" si="621"/>
      </c>
      <c r="O616" s="511">
        <v>6</v>
      </c>
      <c r="P616" s="515">
        <f t="shared" si="650"/>
      </c>
      <c r="Q616" s="516"/>
      <c r="R616" s="511"/>
      <c r="S616" s="516"/>
      <c r="T616" s="511"/>
      <c r="U616" s="517"/>
      <c r="V616" s="518"/>
      <c r="W616" s="511"/>
      <c r="X616" s="518"/>
      <c r="Y616" s="516"/>
      <c r="Z616" s="518"/>
      <c r="AA616" s="518"/>
      <c r="AB616" s="511"/>
      <c r="AC616" s="511"/>
      <c r="AD616" s="516"/>
      <c r="AE616" s="542"/>
      <c r="AF616" s="519" t="s">
        <v>530</v>
      </c>
    </row>
    <row customHeight="true" ht="19.047619047619047" r="617">
      <c r="A617" s="510"/>
      <c r="B617" s="488" t="s">
        <v>484</v>
      </c>
      <c r="C617" s="488"/>
      <c r="D617" s="488"/>
      <c r="E617" s="522">
        <f>SUM(E609:E616)</f>
      </c>
      <c r="F617" s="522">
        <f>SUM(F609:F616)</f>
      </c>
      <c r="G617" s="522">
        <f>SUM(G609:G616)</f>
      </c>
      <c r="H617" s="522">
        <f>SUM(H609:H616)</f>
      </c>
      <c r="I617" s="523">
        <f t="shared" si="473"/>
      </c>
      <c r="J617" s="524">
        <f t="shared" si="531"/>
      </c>
      <c r="K617" s="522">
        <f>SUM(K609:K616)</f>
      </c>
      <c r="L617" s="524">
        <f t="shared" si="589"/>
      </c>
      <c r="M617" s="522">
        <f>SUM(M609:M616)</f>
      </c>
      <c r="N617" s="525">
        <f t="shared" si="621"/>
      </c>
      <c r="O617" s="522">
        <f>SUM(O609:O616)</f>
      </c>
      <c r="P617" s="525">
        <f t="shared" si="650"/>
      </c>
      <c r="Q617" s="526">
        <f>M617/O617</f>
      </c>
      <c r="R617" s="522">
        <f>SUM(R609:R616)</f>
      </c>
      <c r="S617" s="526">
        <f>(O617+O617)/(K617+K617)</f>
      </c>
      <c r="T617" s="522">
        <f>SUM(T609:T616)</f>
      </c>
      <c r="U617" s="527">
        <f t="shared" ref="U617:U618" si="721">F617/T617</f>
      </c>
      <c r="V617" s="528">
        <f t="shared" ref="V617:V618" si="835">(F617+4*500)/T617</f>
      </c>
      <c r="W617" s="522">
        <f>SUM(W609:W616)</f>
      </c>
      <c r="X617" s="529">
        <f t="shared" ref="X617:X618" si="59">W617/T617</f>
      </c>
      <c r="Y617" s="526">
        <f t="shared" ref="Y617:Y618" si="173">T617/R617</f>
      </c>
      <c r="Z617" s="528">
        <f t="shared" ref="Z617:Z618" si="287">W617/F617</f>
      </c>
      <c r="AA617" s="528">
        <f>W617/(F617+COUNT(W609:W616)*500)</f>
      </c>
      <c r="AB617" s="522">
        <f>SUM(AB609:AB616)</f>
      </c>
      <c r="AC617" s="522">
        <f>SUM(AC609:AC616)</f>
      </c>
      <c r="AD617" s="526">
        <f t="shared" ref="AD617:AD618" si="401">AB617/T617</f>
      </c>
      <c r="AE617" s="543">
        <f>(W617-AC617)/(F617+COUNT(W609:W616)*500)</f>
      </c>
      <c r="AF617" s="518"/>
    </row>
    <row customHeight="true" ht="19.047619047619047" r="618">
      <c r="A618" s="510"/>
      <c r="B618" s="531" t="s">
        <v>504</v>
      </c>
      <c r="C618" s="486" t="s">
        <v>480</v>
      </c>
      <c r="D618" s="462" t="s">
        <v>477</v>
      </c>
      <c r="E618" s="511">
        <v>125.49</v>
      </c>
      <c r="F618" s="512">
        <f>E618+E619</f>
      </c>
      <c r="G618" s="511">
        <v>874</v>
      </c>
      <c r="H618" s="511">
        <v>22</v>
      </c>
      <c r="I618" s="513">
        <f t="shared" si="473"/>
      </c>
      <c r="J618" s="514">
        <f t="shared" si="531"/>
      </c>
      <c r="K618" s="511">
        <v>3</v>
      </c>
      <c r="L618" s="514">
        <f t="shared" si="589"/>
      </c>
      <c r="M618" s="511">
        <v>0</v>
      </c>
      <c r="N618" s="515">
        <f t="shared" si="621"/>
      </c>
      <c r="O618" s="511">
        <v>0</v>
      </c>
      <c r="P618" s="515">
        <f t="shared" si="650"/>
      </c>
      <c r="Q618" s="516">
        <f>(M618+M619)/(O618+O619)</f>
      </c>
      <c r="R618" s="511">
        <v>10</v>
      </c>
      <c r="S618" s="516">
        <f>(O618+O619)/(K618+K619)</f>
      </c>
      <c r="T618" s="511">
        <v>5</v>
      </c>
      <c r="U618" s="517">
        <f t="shared" si="721"/>
      </c>
      <c r="V618" s="518">
        <f t="shared" si="835"/>
      </c>
      <c r="W618" s="511">
        <v>6525.4</v>
      </c>
      <c r="X618" s="518">
        <f t="shared" si="59"/>
      </c>
      <c r="Y618" s="516">
        <f t="shared" si="173"/>
      </c>
      <c r="Z618" s="518">
        <f t="shared" si="287"/>
      </c>
      <c r="AA618" s="518">
        <f>W618/(F618+500)</f>
      </c>
      <c r="AB618" s="511">
        <v>0</v>
      </c>
      <c r="AC618" s="511">
        <v>0</v>
      </c>
      <c r="AD618" s="516">
        <f t="shared" si="401"/>
      </c>
      <c r="AE618" s="542">
        <f>(W618-AC618)/(F618+500)</f>
      </c>
      <c r="AF618" s="519" t="s">
        <v>525</v>
      </c>
    </row>
    <row customHeight="true" ht="19.047619047619047" r="619">
      <c r="A619" s="510"/>
      <c r="B619" s="531"/>
      <c r="C619" s="486"/>
      <c r="D619" s="462" t="s">
        <v>479</v>
      </c>
      <c r="E619" s="511">
        <v>4933.96</v>
      </c>
      <c r="F619" s="512"/>
      <c r="G619" s="511">
        <v>49967</v>
      </c>
      <c r="H619" s="511">
        <v>2396</v>
      </c>
      <c r="I619" s="513">
        <f t="shared" si="473"/>
      </c>
      <c r="J619" s="514">
        <f t="shared" si="531"/>
      </c>
      <c r="K619" s="511">
        <v>113</v>
      </c>
      <c r="L619" s="514">
        <f t="shared" si="589"/>
      </c>
      <c r="M619" s="511">
        <v>4</v>
      </c>
      <c r="N619" s="515">
        <f t="shared" si="621"/>
      </c>
      <c r="O619" s="511">
        <v>6</v>
      </c>
      <c r="P619" s="515">
        <f t="shared" si="650"/>
      </c>
      <c r="Q619" s="516"/>
      <c r="R619" s="511"/>
      <c r="S619" s="516"/>
      <c r="T619" s="511"/>
      <c r="U619" s="517"/>
      <c r="V619" s="518"/>
      <c r="W619" s="511"/>
      <c r="X619" s="518"/>
      <c r="Y619" s="516"/>
      <c r="Z619" s="518"/>
      <c r="AA619" s="518"/>
      <c r="AB619" s="511"/>
      <c r="AC619" s="511"/>
      <c r="AD619" s="516"/>
      <c r="AE619" s="542"/>
      <c r="AF619" s="519" t="s">
        <v>530</v>
      </c>
    </row>
    <row customHeight="true" ht="19.047619047619047" r="620">
      <c r="A620" s="510"/>
      <c r="B620" s="460" t="s">
        <v>506</v>
      </c>
      <c r="C620" s="486" t="s">
        <v>480</v>
      </c>
      <c r="D620" s="462" t="s">
        <v>477</v>
      </c>
      <c r="E620" s="511">
        <v>225.32</v>
      </c>
      <c r="F620" s="512">
        <f>E620+E621</f>
      </c>
      <c r="G620" s="511">
        <v>1337</v>
      </c>
      <c r="H620" s="511">
        <v>34</v>
      </c>
      <c r="I620" s="513">
        <f t="shared" si="473"/>
      </c>
      <c r="J620" s="514">
        <f t="shared" si="531"/>
      </c>
      <c r="K620" s="511">
        <v>5</v>
      </c>
      <c r="L620" s="514">
        <f t="shared" si="589"/>
      </c>
      <c r="M620" s="511">
        <v>0</v>
      </c>
      <c r="N620" s="515">
        <f t="shared" si="621"/>
      </c>
      <c r="O620" s="511">
        <v>0</v>
      </c>
      <c r="P620" s="515">
        <f t="shared" si="650"/>
      </c>
      <c r="Q620" s="516">
        <f>(M620+M621)/(O620+O621)</f>
      </c>
      <c r="R620" s="511">
        <v>20</v>
      </c>
      <c r="S620" s="516">
        <f>(O620+O621)/(K620+K621)</f>
      </c>
      <c r="T620" s="511">
        <v>6</v>
      </c>
      <c r="U620" s="517">
        <f>F620/T620</f>
      </c>
      <c r="V620" s="518">
        <f>(F620+4*500)/T620</f>
      </c>
      <c r="W620" s="511">
        <v>8880</v>
      </c>
      <c r="X620" s="518">
        <f>W620/T620</f>
      </c>
      <c r="Y620" s="516">
        <f>T620/R620</f>
      </c>
      <c r="Z620" s="518">
        <f>W620/F620</f>
      </c>
      <c r="AA620" s="518">
        <f>W620/(F620+500)</f>
      </c>
      <c r="AB620" s="511">
        <v>0</v>
      </c>
      <c r="AC620" s="511">
        <v>0</v>
      </c>
      <c r="AD620" s="516">
        <f>AB620/T620</f>
      </c>
      <c r="AE620" s="542">
        <f>(W620-AC620)/(F620+500)</f>
      </c>
      <c r="AF620" s="519" t="s">
        <v>525</v>
      </c>
    </row>
    <row customHeight="true" ht="19.047619047619047" r="621">
      <c r="A621" s="510"/>
      <c r="B621" s="460"/>
      <c r="C621" s="486"/>
      <c r="D621" s="462" t="s">
        <v>479</v>
      </c>
      <c r="E621" s="511">
        <v>3162.22</v>
      </c>
      <c r="F621" s="512"/>
      <c r="G621" s="511">
        <v>34828</v>
      </c>
      <c r="H621" s="511">
        <v>1728</v>
      </c>
      <c r="I621" s="513">
        <f t="shared" si="473"/>
      </c>
      <c r="J621" s="514">
        <f t="shared" si="531"/>
      </c>
      <c r="K621" s="511">
        <v>82</v>
      </c>
      <c r="L621" s="514">
        <f t="shared" si="589"/>
      </c>
      <c r="M621" s="511">
        <v>4</v>
      </c>
      <c r="N621" s="515">
        <f t="shared" si="621"/>
      </c>
      <c r="O621" s="511">
        <v>14</v>
      </c>
      <c r="P621" s="515">
        <f t="shared" si="650"/>
      </c>
      <c r="Q621" s="516"/>
      <c r="R621" s="511"/>
      <c r="S621" s="516"/>
      <c r="T621" s="511"/>
      <c r="U621" s="517"/>
      <c r="V621" s="518"/>
      <c r="W621" s="511"/>
      <c r="X621" s="518"/>
      <c r="Y621" s="516"/>
      <c r="Z621" s="518"/>
      <c r="AA621" s="518"/>
      <c r="AB621" s="511"/>
      <c r="AC621" s="511"/>
      <c r="AD621" s="516"/>
      <c r="AE621" s="542"/>
      <c r="AF621" s="519" t="s">
        <v>530</v>
      </c>
    </row>
    <row customHeight="true" ht="19.047619047619047" r="622">
      <c r="A622" s="510"/>
      <c r="B622" s="545" t="s">
        <v>484</v>
      </c>
      <c r="C622" s="545"/>
      <c r="D622" s="545"/>
      <c r="E622" s="544">
        <f>SUM(E618:E621)</f>
      </c>
      <c r="F622" s="544">
        <f>SUM(F618:F621)</f>
      </c>
      <c r="G622" s="544">
        <f>SUM(G618:G621)</f>
      </c>
      <c r="H622" s="544">
        <f>SUM(H618:H621)</f>
      </c>
      <c r="I622" s="546">
        <f t="shared" si="473"/>
      </c>
      <c r="J622" s="547">
        <f t="shared" si="531"/>
      </c>
      <c r="K622" s="544">
        <f>SUM(K618:K621)</f>
      </c>
      <c r="L622" s="547">
        <f t="shared" si="589"/>
      </c>
      <c r="M622" s="544">
        <f>SUM(M618:M621)</f>
      </c>
      <c r="N622" s="548">
        <f t="shared" si="621"/>
      </c>
      <c r="O622" s="544">
        <f>SUM(O618:O621)</f>
      </c>
      <c r="P622" s="548">
        <f t="shared" si="650"/>
      </c>
      <c r="Q622" s="549">
        <f>M622/O622</f>
      </c>
      <c r="R622" s="544">
        <f>SUM(R618:R621)</f>
      </c>
      <c r="S622" s="549">
        <f>(O622+O622)/(K622+K622)</f>
      </c>
      <c r="T622" s="544">
        <f>SUM(T618:T621)</f>
      </c>
      <c r="U622" s="550">
        <f t="shared" ref="U622:U623" si="722">F622/T622</f>
      </c>
      <c r="V622" s="551">
        <f t="shared" ref="V622:V623" si="836">(F622+4*500)/T622</f>
      </c>
      <c r="W622" s="544">
        <f>SUM(W618:W621)</f>
      </c>
      <c r="X622" s="552">
        <f t="shared" ref="X622:X623" si="60">W622/T622</f>
      </c>
      <c r="Y622" s="549">
        <f t="shared" ref="Y622:Y623" si="174">T622/R622</f>
      </c>
      <c r="Z622" s="551">
        <f t="shared" ref="Z622:Z623" si="288">W622/F622</f>
      </c>
      <c r="AA622" s="551">
        <f>W622/(F622+COUNT(W618:W621)*500)</f>
      </c>
      <c r="AB622" s="544">
        <f>SUM(AB618:AB621)</f>
      </c>
      <c r="AC622" s="544">
        <f>SUM(AC618:AC621)</f>
      </c>
      <c r="AD622" s="549">
        <f t="shared" ref="AD622:AD623" si="402">AB622/T622</f>
      </c>
      <c r="AE622" s="543">
        <f>(W622-AC622)/(F622+COUNT(W618:W621)*500)</f>
      </c>
      <c r="AF622" s="542"/>
    </row>
    <row customHeight="true" ht="19.047619047619047" r="623">
      <c r="A623" s="510"/>
      <c r="B623" s="460" t="s">
        <v>507</v>
      </c>
      <c r="C623" s="486" t="s">
        <v>486</v>
      </c>
      <c r="D623" s="462" t="s">
        <v>477</v>
      </c>
      <c r="E623" s="511">
        <v>310.19</v>
      </c>
      <c r="F623" s="512">
        <f>E623+E624</f>
      </c>
      <c r="G623" s="511">
        <v>2174</v>
      </c>
      <c r="H623" s="511">
        <v>44</v>
      </c>
      <c r="I623" s="513">
        <f t="shared" si="473"/>
      </c>
      <c r="J623" s="514">
        <f t="shared" si="531"/>
      </c>
      <c r="K623" s="511">
        <v>2</v>
      </c>
      <c r="L623" s="514">
        <f t="shared" si="589"/>
      </c>
      <c r="M623" s="511">
        <v>0</v>
      </c>
      <c r="N623" s="515">
        <f t="shared" si="621"/>
      </c>
      <c r="O623" s="511">
        <v>0</v>
      </c>
      <c r="P623" s="515">
        <f t="shared" si="650"/>
      </c>
      <c r="Q623" s="516">
        <f>(M623+M624)/(O623+O624)</f>
      </c>
      <c r="R623" s="511">
        <v>21</v>
      </c>
      <c r="S623" s="516">
        <f>(O623+O624)/(K623+K624)</f>
      </c>
      <c r="T623" s="511">
        <v>7</v>
      </c>
      <c r="U623" s="517">
        <f t="shared" si="722"/>
      </c>
      <c r="V623" s="518">
        <f t="shared" si="836"/>
      </c>
      <c r="W623" s="511">
        <v>6882</v>
      </c>
      <c r="X623" s="518">
        <f t="shared" si="60"/>
      </c>
      <c r="Y623" s="516">
        <f t="shared" si="174"/>
      </c>
      <c r="Z623" s="518">
        <f t="shared" si="288"/>
      </c>
      <c r="AA623" s="518">
        <f>W623/(F623+500)</f>
      </c>
      <c r="AB623" s="511">
        <v>3</v>
      </c>
      <c r="AC623" s="511">
        <v>4114.8</v>
      </c>
      <c r="AD623" s="516">
        <f t="shared" si="402"/>
      </c>
      <c r="AE623" s="542">
        <f>(W623-AC623)/(F623+500)</f>
      </c>
      <c r="AF623" s="519" t="s">
        <v>525</v>
      </c>
    </row>
    <row customHeight="true" ht="19.047619047619047" r="624">
      <c r="A624" s="510"/>
      <c r="B624" s="460"/>
      <c r="C624" s="486"/>
      <c r="D624" s="462" t="s">
        <v>479</v>
      </c>
      <c r="E624" s="511">
        <v>4263.55</v>
      </c>
      <c r="F624" s="512"/>
      <c r="G624" s="511">
        <v>54395</v>
      </c>
      <c r="H624" s="511">
        <v>2506</v>
      </c>
      <c r="I624" s="513">
        <f t="shared" si="473"/>
      </c>
      <c r="J624" s="514">
        <f t="shared" si="531"/>
      </c>
      <c r="K624" s="511">
        <v>122</v>
      </c>
      <c r="L624" s="514">
        <f t="shared" si="589"/>
      </c>
      <c r="M624" s="511">
        <v>4</v>
      </c>
      <c r="N624" s="515">
        <f t="shared" si="621"/>
      </c>
      <c r="O624" s="511">
        <v>8</v>
      </c>
      <c r="P624" s="515">
        <f t="shared" si="650"/>
      </c>
      <c r="Q624" s="516"/>
      <c r="R624" s="511"/>
      <c r="S624" s="516"/>
      <c r="T624" s="511"/>
      <c r="U624" s="517"/>
      <c r="V624" s="518"/>
      <c r="W624" s="511"/>
      <c r="X624" s="518"/>
      <c r="Y624" s="516"/>
      <c r="Z624" s="518"/>
      <c r="AA624" s="518"/>
      <c r="AB624" s="511"/>
      <c r="AC624" s="511"/>
      <c r="AD624" s="516"/>
      <c r="AE624" s="542"/>
      <c r="AF624" s="519" t="s">
        <v>530</v>
      </c>
    </row>
    <row customHeight="true" ht="19.047619047619047" r="625">
      <c r="A625" s="510"/>
      <c r="B625" s="460" t="s">
        <v>508</v>
      </c>
      <c r="C625" s="486" t="s">
        <v>486</v>
      </c>
      <c r="D625" s="462" t="s">
        <v>477</v>
      </c>
      <c r="E625" s="511">
        <v>496.01</v>
      </c>
      <c r="F625" s="512">
        <f>E625+E626</f>
      </c>
      <c r="G625" s="511">
        <v>3102</v>
      </c>
      <c r="H625" s="511">
        <v>64</v>
      </c>
      <c r="I625" s="513">
        <f t="shared" si="473"/>
      </c>
      <c r="J625" s="514">
        <f t="shared" si="531"/>
      </c>
      <c r="K625" s="511">
        <v>7</v>
      </c>
      <c r="L625" s="514">
        <f t="shared" si="589"/>
      </c>
      <c r="M625" s="511">
        <v>0</v>
      </c>
      <c r="N625" s="515">
        <f t="shared" si="621"/>
      </c>
      <c r="O625" s="511">
        <v>1</v>
      </c>
      <c r="P625" s="515">
        <f t="shared" si="650"/>
      </c>
      <c r="Q625" s="516">
        <f>(M625+M626)/(O625+O626)</f>
      </c>
      <c r="R625" s="511">
        <v>15</v>
      </c>
      <c r="S625" s="516">
        <f>(O625+O626)/(K625+K626)</f>
      </c>
      <c r="T625" s="511">
        <v>6</v>
      </c>
      <c r="U625" s="517">
        <f>F625/T625</f>
      </c>
      <c r="V625" s="518">
        <f>(F625+4*500)/T625</f>
      </c>
      <c r="W625" s="511">
        <v>8580</v>
      </c>
      <c r="X625" s="518">
        <f>W625/T625</f>
      </c>
      <c r="Y625" s="516">
        <f>T625/R625</f>
      </c>
      <c r="Z625" s="518">
        <f>W625/F625</f>
      </c>
      <c r="AA625" s="518">
        <f>W625/(F625+500)</f>
      </c>
      <c r="AB625" s="511">
        <v>0</v>
      </c>
      <c r="AC625" s="511">
        <v>0</v>
      </c>
      <c r="AD625" s="516">
        <f>AB625/T625</f>
      </c>
      <c r="AE625" s="542">
        <f>(W625-AC625)/(F625+500)</f>
      </c>
      <c r="AF625" s="519" t="s">
        <v>525</v>
      </c>
    </row>
    <row customHeight="true" ht="19.047619047619047" r="626">
      <c r="A626" s="510"/>
      <c r="B626" s="460"/>
      <c r="C626" s="486"/>
      <c r="D626" s="462" t="s">
        <v>479</v>
      </c>
      <c r="E626" s="511">
        <v>3616.72</v>
      </c>
      <c r="F626" s="512"/>
      <c r="G626" s="511">
        <v>56583</v>
      </c>
      <c r="H626" s="511">
        <v>2651</v>
      </c>
      <c r="I626" s="513">
        <f t="shared" si="473"/>
      </c>
      <c r="J626" s="514">
        <f t="shared" si="531"/>
      </c>
      <c r="K626" s="511">
        <v>109</v>
      </c>
      <c r="L626" s="514">
        <f t="shared" si="589"/>
      </c>
      <c r="M626" s="511">
        <v>5</v>
      </c>
      <c r="N626" s="515">
        <f t="shared" si="621"/>
      </c>
      <c r="O626" s="511">
        <v>8</v>
      </c>
      <c r="P626" s="515">
        <f t="shared" si="650"/>
      </c>
      <c r="Q626" s="516"/>
      <c r="R626" s="511"/>
      <c r="S626" s="516"/>
      <c r="T626" s="511"/>
      <c r="U626" s="517"/>
      <c r="V626" s="518"/>
      <c r="W626" s="511"/>
      <c r="X626" s="518"/>
      <c r="Y626" s="516"/>
      <c r="Z626" s="518"/>
      <c r="AA626" s="518"/>
      <c r="AB626" s="511"/>
      <c r="AC626" s="511"/>
      <c r="AD626" s="516"/>
      <c r="AE626" s="542"/>
      <c r="AF626" s="519" t="s">
        <v>532</v>
      </c>
    </row>
    <row customHeight="true" ht="19.047619047619047" r="627">
      <c r="A627" s="510"/>
      <c r="B627" s="460" t="s">
        <v>520</v>
      </c>
      <c r="C627" s="486" t="s">
        <v>486</v>
      </c>
      <c r="D627" s="462" t="s">
        <v>477</v>
      </c>
      <c r="E627" s="511">
        <v>702.35</v>
      </c>
      <c r="F627" s="512">
        <f>E627+E628</f>
      </c>
      <c r="G627" s="511">
        <v>5315</v>
      </c>
      <c r="H627" s="511">
        <v>192</v>
      </c>
      <c r="I627" s="513">
        <f t="shared" si="473"/>
      </c>
      <c r="J627" s="514">
        <f t="shared" si="531"/>
      </c>
      <c r="K627" s="511">
        <v>17</v>
      </c>
      <c r="L627" s="514">
        <f t="shared" si="589"/>
      </c>
      <c r="M627" s="511">
        <v>3</v>
      </c>
      <c r="N627" s="515">
        <f t="shared" si="621"/>
      </c>
      <c r="O627" s="511">
        <v>4</v>
      </c>
      <c r="P627" s="515">
        <f t="shared" si="650"/>
      </c>
      <c r="Q627" s="516">
        <f>(M627+M628)/(O627+O628)</f>
      </c>
      <c r="R627" s="511">
        <v>15</v>
      </c>
      <c r="S627" s="516">
        <f>(O627+O628)/(K627+K628)</f>
      </c>
      <c r="T627" s="511">
        <v>5</v>
      </c>
      <c r="U627" s="517">
        <f>F627/T627</f>
      </c>
      <c r="V627" s="518">
        <f>(F627+4*500)/T627</f>
      </c>
      <c r="W627" s="511">
        <v>7176</v>
      </c>
      <c r="X627" s="518">
        <f>W627/T627</f>
      </c>
      <c r="Y627" s="516">
        <f>T627/R627</f>
      </c>
      <c r="Z627" s="518">
        <f>W627/F627</f>
      </c>
      <c r="AA627" s="518">
        <f>W627/(F627+500)</f>
      </c>
      <c r="AB627" s="511">
        <v>3</v>
      </c>
      <c r="AC627" s="511">
        <v>3396</v>
      </c>
      <c r="AD627" s="516">
        <f>AB627/T627</f>
      </c>
      <c r="AE627" s="542">
        <f>(W627-AC627)/(F627+500)</f>
      </c>
      <c r="AF627" s="519" t="s">
        <v>525</v>
      </c>
    </row>
    <row customHeight="true" ht="19.047619047619047" r="628">
      <c r="A628" s="510"/>
      <c r="B628" s="460"/>
      <c r="C628" s="486"/>
      <c r="D628" s="462" t="s">
        <v>479</v>
      </c>
      <c r="E628" s="511">
        <v>2488.95</v>
      </c>
      <c r="F628" s="512"/>
      <c r="G628" s="511">
        <v>41173</v>
      </c>
      <c r="H628" s="521">
        <v>2310</v>
      </c>
      <c r="I628" s="513">
        <f t="shared" si="473"/>
      </c>
      <c r="J628" s="514">
        <f t="shared" si="531"/>
      </c>
      <c r="K628" s="511">
        <v>62</v>
      </c>
      <c r="L628" s="514">
        <f t="shared" si="589"/>
      </c>
      <c r="M628" s="511">
        <v>2</v>
      </c>
      <c r="N628" s="515">
        <f t="shared" si="621"/>
      </c>
      <c r="O628" s="511">
        <v>6</v>
      </c>
      <c r="P628" s="515">
        <f t="shared" si="650"/>
      </c>
      <c r="Q628" s="516"/>
      <c r="R628" s="511"/>
      <c r="S628" s="516"/>
      <c r="T628" s="511"/>
      <c r="U628" s="517"/>
      <c r="V628" s="518"/>
      <c r="W628" s="511"/>
      <c r="X628" s="518"/>
      <c r="Y628" s="516"/>
      <c r="Z628" s="518"/>
      <c r="AA628" s="518"/>
      <c r="AB628" s="511"/>
      <c r="AC628" s="511"/>
      <c r="AD628" s="516"/>
      <c r="AE628" s="542"/>
      <c r="AF628" s="519" t="s">
        <v>532</v>
      </c>
    </row>
    <row customHeight="true" ht="19.047619047619047" r="629">
      <c r="A629" s="510"/>
      <c r="B629" s="460" t="s">
        <v>533</v>
      </c>
      <c r="C629" s="486" t="s">
        <v>486</v>
      </c>
      <c r="D629" s="462" t="s">
        <v>477</v>
      </c>
      <c r="E629" s="511">
        <v>494.36</v>
      </c>
      <c r="F629" s="512">
        <f>E629+E630</f>
      </c>
      <c r="G629" s="511">
        <v>4351</v>
      </c>
      <c r="H629" s="511">
        <v>156</v>
      </c>
      <c r="I629" s="513">
        <f t="shared" si="473"/>
      </c>
      <c r="J629" s="514">
        <f t="shared" si="531"/>
      </c>
      <c r="K629" s="511">
        <v>8</v>
      </c>
      <c r="L629" s="514">
        <f t="shared" si="589"/>
      </c>
      <c r="M629" s="511">
        <v>1</v>
      </c>
      <c r="N629" s="515">
        <f t="shared" si="621"/>
      </c>
      <c r="O629" s="511">
        <v>1</v>
      </c>
      <c r="P629" s="515">
        <f t="shared" si="650"/>
      </c>
      <c r="Q629" s="516">
        <f>(M629+M630)/(O629+O630)</f>
      </c>
      <c r="R629" s="511">
        <v>11</v>
      </c>
      <c r="S629" s="516">
        <f>(O629+O630)/(K629+K630)</f>
      </c>
      <c r="T629" s="511">
        <v>8</v>
      </c>
      <c r="U629" s="517">
        <f>F629/T629</f>
      </c>
      <c r="V629" s="518">
        <f>(F629+4*500)/T629</f>
      </c>
      <c r="W629" s="511">
        <v>7526</v>
      </c>
      <c r="X629" s="518">
        <f>W629/T629</f>
      </c>
      <c r="Y629" s="516">
        <f>T629/R629</f>
      </c>
      <c r="Z629" s="518">
        <f>W629/F629</f>
      </c>
      <c r="AA629" s="518">
        <f>W629/(F629+500)</f>
      </c>
      <c r="AB629" s="511">
        <v>5</v>
      </c>
      <c r="AC629" s="511">
        <v>3146</v>
      </c>
      <c r="AD629" s="516">
        <f>AB629/T629</f>
      </c>
      <c r="AE629" s="542">
        <f>(W629-AC629)/(F629+500)</f>
      </c>
      <c r="AF629" s="519" t="s">
        <v>525</v>
      </c>
    </row>
    <row customHeight="true" ht="19.047619047619047" r="630">
      <c r="A630" s="510"/>
      <c r="B630" s="460"/>
      <c r="C630" s="486"/>
      <c r="D630" s="462" t="s">
        <v>479</v>
      </c>
      <c r="E630" s="511">
        <v>1779.87</v>
      </c>
      <c r="F630" s="512"/>
      <c r="G630" s="511">
        <v>29990</v>
      </c>
      <c r="H630" s="521">
        <v>1932</v>
      </c>
      <c r="I630" s="513">
        <f t="shared" si="473"/>
      </c>
      <c r="J630" s="514">
        <f t="shared" si="531"/>
      </c>
      <c r="K630" s="511">
        <v>53</v>
      </c>
      <c r="L630" s="514">
        <f t="shared" si="589"/>
      </c>
      <c r="M630" s="511">
        <v>3</v>
      </c>
      <c r="N630" s="515">
        <f t="shared" si="621"/>
      </c>
      <c r="O630" s="511">
        <v>5</v>
      </c>
      <c r="P630" s="515">
        <f t="shared" si="650"/>
      </c>
      <c r="Q630" s="516"/>
      <c r="R630" s="511"/>
      <c r="S630" s="516"/>
      <c r="T630" s="511"/>
      <c r="U630" s="517"/>
      <c r="V630" s="518"/>
      <c r="W630" s="511"/>
      <c r="X630" s="518"/>
      <c r="Y630" s="516"/>
      <c r="Z630" s="518"/>
      <c r="AA630" s="518"/>
      <c r="AB630" s="511"/>
      <c r="AC630" s="511"/>
      <c r="AD630" s="516"/>
      <c r="AE630" s="542"/>
      <c r="AF630" s="519" t="s">
        <v>532</v>
      </c>
    </row>
    <row customHeight="true" ht="19.047619047619047" r="631">
      <c r="A631" s="510"/>
      <c r="B631" s="488" t="s">
        <v>484</v>
      </c>
      <c r="C631" s="488"/>
      <c r="D631" s="488"/>
      <c r="E631" s="522">
        <f>SUM(E623:E630)</f>
      </c>
      <c r="F631" s="522">
        <f>SUM(F623:F630)</f>
      </c>
      <c r="G631" s="522">
        <f>SUM(G623:G630)</f>
      </c>
      <c r="H631" s="522">
        <f>SUM(H623:H630)</f>
      </c>
      <c r="I631" s="523">
        <f t="shared" si="473"/>
      </c>
      <c r="J631" s="524">
        <f t="shared" si="531"/>
      </c>
      <c r="K631" s="522">
        <f>SUM(K623:K630)</f>
      </c>
      <c r="L631" s="524">
        <f t="shared" si="589"/>
      </c>
      <c r="M631" s="522">
        <f>SUM(M623:M630)</f>
      </c>
      <c r="N631" s="525">
        <f t="shared" si="621"/>
      </c>
      <c r="O631" s="522">
        <f>SUM(O623:O630)</f>
      </c>
      <c r="P631" s="525">
        <f t="shared" si="650"/>
      </c>
      <c r="Q631" s="526">
        <f t="shared" ref="Q631:Q632" si="502">M631/O631</f>
      </c>
      <c r="R631" s="522">
        <f>SUM(R623:R630)</f>
      </c>
      <c r="S631" s="526">
        <f t="shared" ref="S631:S632" si="560">(O631+O631)/(K631+K631)</f>
      </c>
      <c r="T631" s="522">
        <f>SUM(T623:T630)</f>
      </c>
      <c r="U631" s="527">
        <f t="shared" ref="U631:U632" si="723">F631/T631</f>
      </c>
      <c r="V631" s="528">
        <f t="shared" ref="V631:V632" si="837">(F631+4*500)/T631</f>
      </c>
      <c r="W631" s="522">
        <f>SUM(W623:W630)</f>
      </c>
      <c r="X631" s="529">
        <f t="shared" ref="X631:X632" si="61">W631/T631</f>
      </c>
      <c r="Y631" s="526">
        <f t="shared" ref="Y631:Y632" si="175">T631/R631</f>
      </c>
      <c r="Z631" s="528">
        <f t="shared" ref="Z631:Z632" si="289">W631/F631</f>
      </c>
      <c r="AA631" s="528">
        <f>W631/(F631+COUNT(W623:W630)*500)</f>
      </c>
      <c r="AB631" s="522">
        <f>SUM(AB623:AB630)</f>
      </c>
      <c r="AC631" s="522">
        <f>SUM(AC623:AC630)</f>
      </c>
      <c r="AD631" s="526">
        <f t="shared" ref="AD631:AD632" si="403">AB631/T631</f>
      </c>
      <c r="AE631" s="543">
        <f>(W631-AC631)/(F631+COUNT(W623:W630)*500)</f>
      </c>
      <c r="AF631" s="518"/>
    </row>
    <row customHeight="true" ht="19.047619047619047" r="632">
      <c r="A632" s="510"/>
      <c r="B632" s="489" t="s">
        <v>490</v>
      </c>
      <c r="C632" s="489"/>
      <c r="D632" s="489"/>
      <c r="E632" s="532">
        <f>E599+E608+E617+E631+E622</f>
      </c>
      <c r="F632" s="532">
        <f>F599+F608+F617+F631</f>
      </c>
      <c r="G632" s="533">
        <f>G599+G608+G617+G631+G622</f>
      </c>
      <c r="H632" s="533">
        <f>H599+H608+H617+H631+H622</f>
      </c>
      <c r="I632" s="534">
        <f t="shared" si="473"/>
      </c>
      <c r="J632" s="535">
        <f t="shared" si="531"/>
      </c>
      <c r="K632" s="533">
        <f>K599+K608+K617+K631+K622</f>
      </c>
      <c r="L632" s="535">
        <f t="shared" si="589"/>
      </c>
      <c r="M632" s="533">
        <f>M599+M608+M617+M631+M622</f>
      </c>
      <c r="N632" s="536">
        <f t="shared" si="621"/>
      </c>
      <c r="O632" s="533">
        <f>O599+O608+O617+O631+O622</f>
      </c>
      <c r="P632" s="536">
        <f t="shared" si="650"/>
      </c>
      <c r="Q632" s="537">
        <f t="shared" si="502"/>
      </c>
      <c r="R632" s="533">
        <f>R599+R608+R617+R631</f>
      </c>
      <c r="S632" s="537">
        <f t="shared" si="560"/>
      </c>
      <c r="T632" s="533">
        <f>T599+T608+T617+T631+T622</f>
      </c>
      <c r="U632" s="538">
        <f t="shared" si="723"/>
      </c>
      <c r="V632" s="532">
        <f t="shared" si="837"/>
      </c>
      <c r="W632" s="532">
        <f>W599+W608+W617+W631+W622</f>
      </c>
      <c r="X632" s="532">
        <f t="shared" si="61"/>
      </c>
      <c r="Y632" s="537">
        <f t="shared" si="175"/>
      </c>
      <c r="Z632" s="532">
        <f t="shared" si="289"/>
      </c>
      <c r="AA632" s="532">
        <f>W632/(F632+COUNT(W589:W598,W600:W607,W609:W616,W618:W621,W623:W630)*500)</f>
      </c>
      <c r="AB632" s="533">
        <f>AB599+AB608+AB617+AB631+AB622</f>
      </c>
      <c r="AC632" s="532">
        <f>AC599+AC608+AC617+AC631</f>
      </c>
      <c r="AD632" s="537">
        <f t="shared" si="403"/>
      </c>
      <c r="AE632" s="553">
        <f>(W632-AC632)/(F632+COUNT(W589:W598,W600:W607,W609:W616,W618:W621,W623:W630)*500)</f>
      </c>
      <c r="AF632" s="518"/>
    </row>
    <row customHeight="true" ht="17.285687674322098" r="633">
      <c r="A633" s="539" t="s">
        <v>442</v>
      </c>
      <c r="B633" s="499" t="s">
        <v>443</v>
      </c>
      <c r="C633" s="499" t="s">
        <v>444</v>
      </c>
      <c r="D633" s="499" t="s">
        <v>445</v>
      </c>
      <c r="E633" s="500" t="s">
        <v>446</v>
      </c>
      <c r="F633" s="501" t="s">
        <v>447</v>
      </c>
      <c r="G633" s="501" t="s">
        <v>448</v>
      </c>
      <c r="H633" s="501" t="s">
        <v>449</v>
      </c>
      <c r="I633" s="502" t="s">
        <v>450</v>
      </c>
      <c r="J633" s="503" t="s">
        <v>451</v>
      </c>
      <c r="K633" s="501" t="s">
        <v>452</v>
      </c>
      <c r="L633" s="503" t="s">
        <v>453</v>
      </c>
      <c r="M633" s="504" t="s">
        <v>454</v>
      </c>
      <c r="N633" s="505" t="s">
        <v>455</v>
      </c>
      <c r="O633" s="501" t="s">
        <v>456</v>
      </c>
      <c r="P633" s="505" t="s">
        <v>457</v>
      </c>
      <c r="Q633" s="502" t="s">
        <v>458</v>
      </c>
      <c r="R633" s="506" t="s">
        <v>459</v>
      </c>
      <c r="S633" s="507" t="s">
        <v>460</v>
      </c>
      <c r="T633" s="506" t="s">
        <v>461</v>
      </c>
      <c r="U633" s="508" t="s">
        <v>462</v>
      </c>
      <c r="V633" s="509" t="s">
        <v>463</v>
      </c>
      <c r="W633" s="509" t="s">
        <v>464</v>
      </c>
      <c r="X633" s="509" t="s">
        <v>465</v>
      </c>
      <c r="Y633" s="507" t="s">
        <v>466</v>
      </c>
      <c r="Z633" s="509" t="s">
        <v>467</v>
      </c>
      <c r="AA633" s="509" t="s">
        <v>468</v>
      </c>
      <c r="AB633" s="509" t="s">
        <v>469</v>
      </c>
      <c r="AC633" s="506" t="s">
        <v>470</v>
      </c>
      <c r="AD633" s="507" t="s">
        <v>471</v>
      </c>
      <c r="AE633" s="509" t="s">
        <v>472</v>
      </c>
      <c r="AF633" s="509" t="s">
        <v>473</v>
      </c>
    </row>
    <row customHeight="true" ht="17.285687674322098" r="634">
      <c r="A634" s="510" t="s">
        <v>534</v>
      </c>
      <c r="B634" s="460" t="s">
        <v>475</v>
      </c>
      <c r="C634" s="486" t="s">
        <v>519</v>
      </c>
      <c r="D634" s="462" t="s">
        <v>477</v>
      </c>
      <c r="E634" s="511">
        <v>1987.59</v>
      </c>
      <c r="F634" s="512">
        <f>E634+E635</f>
      </c>
      <c r="G634" s="511">
        <v>18392</v>
      </c>
      <c r="H634" s="511">
        <v>301</v>
      </c>
      <c r="I634" s="513">
        <f t="shared" ref="I634:I677" si="474">H634/G634</f>
      </c>
      <c r="J634" s="514">
        <f t="shared" ref="J634:J677" si="532">(E634/G634)*1000</f>
      </c>
      <c r="K634" s="511">
        <v>19</v>
      </c>
      <c r="L634" s="514">
        <v>0</v>
      </c>
      <c r="M634" s="511">
        <v>2</v>
      </c>
      <c r="N634" s="515">
        <f t="shared" ref="N634:N677" si="622">E634/M634</f>
      </c>
      <c r="O634" s="511">
        <v>2</v>
      </c>
      <c r="P634" s="515">
        <f t="shared" ref="P634:P677" si="651">E634/O634</f>
      </c>
      <c r="Q634" s="516">
        <f>(M634+M635)/(O634+O635)</f>
      </c>
      <c r="R634" s="511">
        <v>15</v>
      </c>
      <c r="S634" s="516">
        <f>(O634+O635)/(K634+K635)</f>
      </c>
      <c r="T634" s="511">
        <v>6</v>
      </c>
      <c r="U634" s="517">
        <f>F634/T634</f>
      </c>
      <c r="V634" s="518">
        <f>(F634+4*500)/T634</f>
      </c>
      <c r="W634" s="511">
        <v>6324</v>
      </c>
      <c r="X634" s="518">
        <f>W634/T634</f>
      </c>
      <c r="Y634" s="516">
        <f>T634/R634</f>
      </c>
      <c r="Z634" s="518">
        <f>W634/F634</f>
      </c>
      <c r="AA634" s="518">
        <f>W634/(F634+500)</f>
      </c>
      <c r="AB634" s="511">
        <v>2</v>
      </c>
      <c r="AC634" s="511">
        <v>852</v>
      </c>
      <c r="AD634" s="516">
        <f>AB634/T634</f>
      </c>
      <c r="AE634" s="518">
        <f>(W634-AC634)/(F634+500)</f>
      </c>
      <c r="AF634" s="519" t="s">
        <v>478</v>
      </c>
    </row>
    <row customHeight="true" ht="17.285687674322098" r="635">
      <c r="A635" s="510"/>
      <c r="B635" s="460"/>
      <c r="C635" s="486"/>
      <c r="D635" s="462" t="s">
        <v>479</v>
      </c>
      <c r="E635" s="511">
        <v>4892.06</v>
      </c>
      <c r="F635" s="512"/>
      <c r="G635" s="511">
        <v>39473</v>
      </c>
      <c r="H635" s="511">
        <v>2926</v>
      </c>
      <c r="I635" s="513">
        <f t="shared" si="474"/>
      </c>
      <c r="J635" s="514">
        <f t="shared" si="532"/>
      </c>
      <c r="K635" s="511">
        <v>123</v>
      </c>
      <c r="L635" s="514">
        <v>1</v>
      </c>
      <c r="M635" s="511">
        <v>4</v>
      </c>
      <c r="N635" s="515">
        <f t="shared" si="622"/>
      </c>
      <c r="O635" s="511">
        <v>10</v>
      </c>
      <c r="P635" s="515">
        <f t="shared" si="651"/>
      </c>
      <c r="Q635" s="516"/>
      <c r="R635" s="511"/>
      <c r="S635" s="516"/>
      <c r="T635" s="511"/>
      <c r="U635" s="517"/>
      <c r="V635" s="518"/>
      <c r="W635" s="511"/>
      <c r="X635" s="518"/>
      <c r="Y635" s="516"/>
      <c r="Z635" s="518"/>
      <c r="AA635" s="518"/>
      <c r="AB635" s="511"/>
      <c r="AC635" s="511"/>
      <c r="AD635" s="516"/>
      <c r="AE635" s="518"/>
      <c r="AF635" s="519" t="s">
        <v>518</v>
      </c>
    </row>
    <row customHeight="true" ht="17.285687674322098" r="636">
      <c r="A636" s="510"/>
      <c r="B636" s="460" t="s">
        <v>481</v>
      </c>
      <c r="C636" s="486" t="s">
        <v>519</v>
      </c>
      <c r="D636" s="462" t="s">
        <v>477</v>
      </c>
      <c r="E636" s="511">
        <v>2989.23</v>
      </c>
      <c r="F636" s="512">
        <f>E636+E637</f>
      </c>
      <c r="G636" s="511">
        <v>26538</v>
      </c>
      <c r="H636" s="511">
        <v>288</v>
      </c>
      <c r="I636" s="513">
        <f t="shared" si="474"/>
      </c>
      <c r="J636" s="514">
        <f t="shared" si="532"/>
      </c>
      <c r="K636" s="511">
        <v>41</v>
      </c>
      <c r="L636" s="514">
        <f t="shared" ref="L636:L677" si="590">E636/K636</f>
      </c>
      <c r="M636" s="511">
        <v>1</v>
      </c>
      <c r="N636" s="515">
        <f t="shared" si="622"/>
      </c>
      <c r="O636" s="511">
        <v>3</v>
      </c>
      <c r="P636" s="515">
        <f t="shared" si="651"/>
      </c>
      <c r="Q636" s="516">
        <f>(M636+M637)/(O636+O637)</f>
      </c>
      <c r="R636" s="511">
        <v>8</v>
      </c>
      <c r="S636" s="516">
        <f>(O636+O637)/(K636+K637)</f>
      </c>
      <c r="T636" s="511">
        <v>3</v>
      </c>
      <c r="U636" s="517">
        <f>F636/T636</f>
      </c>
      <c r="V636" s="518">
        <f>(F636+4*500)/T636</f>
      </c>
      <c r="W636" s="511">
        <v>1395.6</v>
      </c>
      <c r="X636" s="518">
        <f>W636/T636</f>
      </c>
      <c r="Y636" s="516">
        <f>T636/R636</f>
      </c>
      <c r="Z636" s="518">
        <f>W636/F636</f>
      </c>
      <c r="AA636" s="518">
        <f>W636/(F636+500)</f>
      </c>
      <c r="AB636" s="511">
        <v>1</v>
      </c>
      <c r="AC636" s="511">
        <v>579.6</v>
      </c>
      <c r="AD636" s="516">
        <f>AB636/T636</f>
      </c>
      <c r="AE636" s="518">
        <f>(W636-AC636)/(F636+500)</f>
      </c>
      <c r="AF636" s="519" t="s">
        <v>478</v>
      </c>
    </row>
    <row customHeight="true" ht="17.285687674322098" r="637">
      <c r="A637" s="510"/>
      <c r="B637" s="460"/>
      <c r="C637" s="486"/>
      <c r="D637" s="462" t="s">
        <v>479</v>
      </c>
      <c r="E637" s="511">
        <v>3080.98</v>
      </c>
      <c r="F637" s="512"/>
      <c r="G637" s="511">
        <v>25868</v>
      </c>
      <c r="H637" s="511">
        <v>1439</v>
      </c>
      <c r="I637" s="513">
        <f t="shared" si="474"/>
      </c>
      <c r="J637" s="514">
        <f t="shared" si="532"/>
      </c>
      <c r="K637" s="511">
        <v>81</v>
      </c>
      <c r="L637" s="514">
        <f t="shared" si="590"/>
      </c>
      <c r="M637" s="511">
        <v>1</v>
      </c>
      <c r="N637" s="515">
        <f t="shared" si="622"/>
      </c>
      <c r="O637" s="511">
        <v>4</v>
      </c>
      <c r="P637" s="515">
        <f t="shared" si="651"/>
      </c>
      <c r="Q637" s="516"/>
      <c r="R637" s="511"/>
      <c r="S637" s="516"/>
      <c r="T637" s="511"/>
      <c r="U637" s="517"/>
      <c r="V637" s="518"/>
      <c r="W637" s="511"/>
      <c r="X637" s="518"/>
      <c r="Y637" s="516"/>
      <c r="Z637" s="518"/>
      <c r="AA637" s="518"/>
      <c r="AB637" s="511"/>
      <c r="AC637" s="511"/>
      <c r="AD637" s="516"/>
      <c r="AE637" s="518"/>
      <c r="AF637" s="519" t="s">
        <v>518</v>
      </c>
    </row>
    <row customHeight="true" ht="17.285687674322098" r="638">
      <c r="A638" s="510"/>
      <c r="B638" s="460" t="s">
        <v>482</v>
      </c>
      <c r="C638" s="486" t="s">
        <v>519</v>
      </c>
      <c r="D638" s="462" t="s">
        <v>477</v>
      </c>
      <c r="E638" s="511">
        <v>1945.26</v>
      </c>
      <c r="F638" s="512">
        <f>E638+E639</f>
      </c>
      <c r="G638" s="511">
        <v>15045</v>
      </c>
      <c r="H638" s="511">
        <v>147</v>
      </c>
      <c r="I638" s="513">
        <f t="shared" si="474"/>
      </c>
      <c r="J638" s="514">
        <f t="shared" si="532"/>
      </c>
      <c r="K638" s="511">
        <v>22</v>
      </c>
      <c r="L638" s="514">
        <f t="shared" si="590"/>
      </c>
      <c r="M638" s="511">
        <v>0</v>
      </c>
      <c r="N638" s="515">
        <f t="shared" si="622"/>
      </c>
      <c r="O638" s="511">
        <v>4</v>
      </c>
      <c r="P638" s="515">
        <f t="shared" si="651"/>
      </c>
      <c r="Q638" s="516">
        <f>(M638+M639)/(O638+O639)</f>
      </c>
      <c r="R638" s="511">
        <v>16</v>
      </c>
      <c r="S638" s="516">
        <f>(O638+O639)/(K638+K639)</f>
      </c>
      <c r="T638" s="511">
        <v>2</v>
      </c>
      <c r="U638" s="517">
        <f>F638/T638</f>
      </c>
      <c r="V638" s="518">
        <f>(F638+4*500)/T638</f>
      </c>
      <c r="W638" s="511">
        <v>2544</v>
      </c>
      <c r="X638" s="518">
        <f>W638/T638</f>
      </c>
      <c r="Y638" s="516">
        <f>T638/R638</f>
      </c>
      <c r="Z638" s="518">
        <f>W638/F638</f>
      </c>
      <c r="AA638" s="518">
        <f>W638/(F638+500)</f>
      </c>
      <c r="AB638" s="511">
        <v>0</v>
      </c>
      <c r="AC638" s="511">
        <v>0</v>
      </c>
      <c r="AD638" s="516">
        <f>AB638/T638</f>
      </c>
      <c r="AE638" s="518">
        <f>(W638-AC638)/(F638+500)</f>
      </c>
      <c r="AF638" s="519" t="s">
        <v>478</v>
      </c>
    </row>
    <row customHeight="true" ht="17.285687674322098" r="639">
      <c r="A639" s="510"/>
      <c r="B639" s="460"/>
      <c r="C639" s="486"/>
      <c r="D639" s="462" t="s">
        <v>479</v>
      </c>
      <c r="E639" s="511">
        <v>3135.86</v>
      </c>
      <c r="F639" s="512"/>
      <c r="G639" s="511">
        <v>24876</v>
      </c>
      <c r="H639" s="511">
        <v>796</v>
      </c>
      <c r="I639" s="513">
        <f t="shared" si="474"/>
      </c>
      <c r="J639" s="514">
        <f t="shared" si="532"/>
      </c>
      <c r="K639" s="511">
        <v>67</v>
      </c>
      <c r="L639" s="514">
        <f t="shared" si="590"/>
      </c>
      <c r="M639" s="511">
        <v>1</v>
      </c>
      <c r="N639" s="515">
        <f t="shared" si="622"/>
      </c>
      <c r="O639" s="511">
        <v>8</v>
      </c>
      <c r="P639" s="515">
        <f t="shared" si="651"/>
      </c>
      <c r="Q639" s="516"/>
      <c r="R639" s="511"/>
      <c r="S639" s="516"/>
      <c r="T639" s="511"/>
      <c r="U639" s="517"/>
      <c r="V639" s="518"/>
      <c r="W639" s="511"/>
      <c r="X639" s="518"/>
      <c r="Y639" s="516"/>
      <c r="Z639" s="518"/>
      <c r="AA639" s="518"/>
      <c r="AB639" s="511"/>
      <c r="AC639" s="511"/>
      <c r="AD639" s="516"/>
      <c r="AE639" s="518"/>
      <c r="AF639" s="519" t="s">
        <v>518</v>
      </c>
    </row>
    <row customHeight="true" ht="17.285687674322098" r="640">
      <c r="A640" s="510"/>
      <c r="B640" s="460" t="s">
        <v>483</v>
      </c>
      <c r="C640" s="486" t="s">
        <v>519</v>
      </c>
      <c r="D640" s="462" t="s">
        <v>477</v>
      </c>
      <c r="E640" s="511">
        <v>3295.98</v>
      </c>
      <c r="F640" s="512">
        <f>E640+E641</f>
      </c>
      <c r="G640" s="511">
        <v>26101</v>
      </c>
      <c r="H640" s="511">
        <v>178</v>
      </c>
      <c r="I640" s="513">
        <f t="shared" si="474"/>
      </c>
      <c r="J640" s="514">
        <f t="shared" si="532"/>
      </c>
      <c r="K640" s="511">
        <v>36</v>
      </c>
      <c r="L640" s="514">
        <f t="shared" si="590"/>
      </c>
      <c r="M640" s="511">
        <v>4</v>
      </c>
      <c r="N640" s="515">
        <f t="shared" si="622"/>
      </c>
      <c r="O640" s="511">
        <v>8</v>
      </c>
      <c r="P640" s="515">
        <f t="shared" si="651"/>
      </c>
      <c r="Q640" s="516">
        <f>(M640+M641)/(O640+O641)</f>
      </c>
      <c r="R640" s="511">
        <v>21</v>
      </c>
      <c r="S640" s="516">
        <f>(O640+O641)/(K640+K641)</f>
      </c>
      <c r="T640" s="511">
        <v>10</v>
      </c>
      <c r="U640" s="517">
        <f>F640/T640</f>
      </c>
      <c r="V640" s="518">
        <f>(F640+4*500)/T640</f>
      </c>
      <c r="W640" s="511">
        <v>9453.6</v>
      </c>
      <c r="X640" s="518">
        <f>W640/T640</f>
      </c>
      <c r="Y640" s="516">
        <f>T640/R640</f>
      </c>
      <c r="Z640" s="518">
        <f>W640/F640</f>
      </c>
      <c r="AA640" s="518">
        <f>W640/(F640+500)</f>
      </c>
      <c r="AB640" s="511">
        <v>4</v>
      </c>
      <c r="AC640" s="511">
        <v>3555.6</v>
      </c>
      <c r="AD640" s="516">
        <f>AB640/T640</f>
      </c>
      <c r="AE640" s="518">
        <f>(W640-AC640)/(F640+500)</f>
      </c>
      <c r="AF640" s="519" t="s">
        <v>478</v>
      </c>
    </row>
    <row customHeight="true" ht="17.285687674322098" r="641">
      <c r="A641" s="510"/>
      <c r="B641" s="460"/>
      <c r="C641" s="486"/>
      <c r="D641" s="462" t="s">
        <v>479</v>
      </c>
      <c r="E641" s="511">
        <v>2894.15</v>
      </c>
      <c r="F641" s="512"/>
      <c r="G641" s="511">
        <v>23093</v>
      </c>
      <c r="H641" s="511">
        <v>668</v>
      </c>
      <c r="I641" s="513">
        <f t="shared" si="474"/>
      </c>
      <c r="J641" s="514">
        <f t="shared" si="532"/>
      </c>
      <c r="K641" s="511">
        <v>70</v>
      </c>
      <c r="L641" s="514">
        <f t="shared" si="590"/>
      </c>
      <c r="M641" s="511">
        <v>5</v>
      </c>
      <c r="N641" s="515">
        <f t="shared" si="622"/>
      </c>
      <c r="O641" s="511">
        <v>10</v>
      </c>
      <c r="P641" s="515">
        <f t="shared" si="651"/>
      </c>
      <c r="Q641" s="516"/>
      <c r="R641" s="511"/>
      <c r="S641" s="516"/>
      <c r="T641" s="511"/>
      <c r="U641" s="517"/>
      <c r="V641" s="518"/>
      <c r="W641" s="511"/>
      <c r="X641" s="518"/>
      <c r="Y641" s="516"/>
      <c r="Z641" s="518"/>
      <c r="AA641" s="518"/>
      <c r="AB641" s="511"/>
      <c r="AC641" s="511"/>
      <c r="AD641" s="516"/>
      <c r="AE641" s="518"/>
      <c r="AF641" s="519" t="s">
        <v>518</v>
      </c>
    </row>
    <row customHeight="true" ht="17.285687674322098" r="642">
      <c r="A642" s="510"/>
      <c r="B642" s="460" t="s">
        <v>485</v>
      </c>
      <c r="C642" s="486" t="s">
        <v>519</v>
      </c>
      <c r="D642" s="462" t="s">
        <v>477</v>
      </c>
      <c r="E642" s="511">
        <v>1427.76</v>
      </c>
      <c r="F642" s="520">
        <f>E642+E643</f>
      </c>
      <c r="G642" s="511">
        <v>10169</v>
      </c>
      <c r="H642" s="511">
        <v>94</v>
      </c>
      <c r="I642" s="513">
        <f t="shared" si="474"/>
      </c>
      <c r="J642" s="514">
        <f t="shared" si="532"/>
      </c>
      <c r="K642" s="511">
        <v>13</v>
      </c>
      <c r="L642" s="514">
        <f t="shared" si="590"/>
      </c>
      <c r="M642" s="511">
        <v>0</v>
      </c>
      <c r="N642" s="515">
        <f t="shared" si="622"/>
      </c>
      <c r="O642" s="511">
        <v>1</v>
      </c>
      <c r="P642" s="515">
        <f t="shared" si="651"/>
      </c>
      <c r="Q642" s="516">
        <f>(M642+M643)/(O642+O643)</f>
      </c>
      <c r="R642" s="511">
        <v>11</v>
      </c>
      <c r="S642" s="516">
        <f>(O642+O643)/(K642+K643)</f>
      </c>
      <c r="T642" s="511">
        <v>3</v>
      </c>
      <c r="U642" s="517">
        <f>F642/T642</f>
      </c>
      <c r="V642" s="518">
        <f>(F642+4*500)/T642</f>
      </c>
      <c r="W642" s="511">
        <v>3018</v>
      </c>
      <c r="X642" s="518">
        <f>W642/T642</f>
      </c>
      <c r="Y642" s="516">
        <f>T642/R642</f>
      </c>
      <c r="Z642" s="518">
        <f>W642/F642</f>
      </c>
      <c r="AA642" s="518">
        <f>W642/(F642+500)</f>
      </c>
      <c r="AB642" s="511">
        <v>1</v>
      </c>
      <c r="AC642" s="511">
        <v>2088</v>
      </c>
      <c r="AD642" s="516">
        <f>AB642/T642</f>
      </c>
      <c r="AE642" s="518">
        <f>(W642-AC642)/(F642+500)</f>
      </c>
      <c r="AF642" s="519" t="s">
        <v>478</v>
      </c>
    </row>
    <row customHeight="true" ht="17.285687674322098" r="643">
      <c r="A643" s="510"/>
      <c r="B643" s="460"/>
      <c r="C643" s="486"/>
      <c r="D643" s="462" t="s">
        <v>479</v>
      </c>
      <c r="E643" s="511">
        <v>2595.76</v>
      </c>
      <c r="F643" s="520"/>
      <c r="G643" s="511">
        <v>21912</v>
      </c>
      <c r="H643" s="521">
        <v>607</v>
      </c>
      <c r="I643" s="513">
        <f t="shared" si="474"/>
      </c>
      <c r="J643" s="514">
        <f t="shared" si="532"/>
      </c>
      <c r="K643" s="511">
        <v>56</v>
      </c>
      <c r="L643" s="514">
        <f t="shared" si="590"/>
      </c>
      <c r="M643" s="511">
        <v>1</v>
      </c>
      <c r="N643" s="515">
        <f t="shared" si="622"/>
      </c>
      <c r="O643" s="511">
        <v>8</v>
      </c>
      <c r="P643" s="515">
        <f t="shared" si="651"/>
      </c>
      <c r="Q643" s="516"/>
      <c r="R643" s="511"/>
      <c r="S643" s="516"/>
      <c r="T643" s="511"/>
      <c r="U643" s="517"/>
      <c r="V643" s="518"/>
      <c r="W643" s="511"/>
      <c r="X643" s="518"/>
      <c r="Y643" s="516"/>
      <c r="Z643" s="518"/>
      <c r="AA643" s="518"/>
      <c r="AB643" s="511"/>
      <c r="AC643" s="511"/>
      <c r="AD643" s="516"/>
      <c r="AE643" s="518"/>
      <c r="AF643" s="519" t="s">
        <v>518</v>
      </c>
    </row>
    <row customHeight="true" ht="17.285687674322098" r="644">
      <c r="A644" s="510"/>
      <c r="B644" s="488" t="s">
        <v>484</v>
      </c>
      <c r="C644" s="488"/>
      <c r="D644" s="488"/>
      <c r="E644" s="522">
        <f>SUM(E634:E643)</f>
      </c>
      <c r="F644" s="522">
        <f>SUM(F634:F643)</f>
      </c>
      <c r="G644" s="522">
        <f>SUM(G634:G643)</f>
      </c>
      <c r="H644" s="522">
        <f>SUM(H634:H643)</f>
      </c>
      <c r="I644" s="523">
        <f t="shared" si="474"/>
      </c>
      <c r="J644" s="524">
        <f t="shared" si="532"/>
      </c>
      <c r="K644" s="522">
        <f>SUM(K634:K643)</f>
      </c>
      <c r="L644" s="524">
        <f t="shared" si="590"/>
      </c>
      <c r="M644" s="522">
        <f>SUM(M634:M643)</f>
      </c>
      <c r="N644" s="525">
        <f t="shared" si="622"/>
      </c>
      <c r="O644" s="522">
        <f>SUM(O634:O643)</f>
      </c>
      <c r="P644" s="525">
        <f t="shared" si="651"/>
      </c>
      <c r="Q644" s="526">
        <f>M644/O644</f>
      </c>
      <c r="R644" s="522">
        <f>SUM(R634:R643)</f>
      </c>
      <c r="S644" s="526">
        <f>(O644+O644)/(K644+K644)</f>
      </c>
      <c r="T644" s="522">
        <f>SUM(T634:T643)</f>
      </c>
      <c r="U644" s="527">
        <f t="shared" ref="U644:U645" si="724">F644/T644</f>
      </c>
      <c r="V644" s="528">
        <f t="shared" ref="V644:V645" si="838">(F644+4*500)/T644</f>
      </c>
      <c r="W644" s="522">
        <f>SUM(W634:W643)</f>
      </c>
      <c r="X644" s="529">
        <f t="shared" ref="X644:X645" si="62">W644/T644</f>
      </c>
      <c r="Y644" s="526">
        <f t="shared" ref="Y644:Y645" si="176">T644/R644</f>
      </c>
      <c r="Z644" s="528">
        <f t="shared" ref="Z644:Z645" si="290">W644/F644</f>
      </c>
      <c r="AA644" s="528">
        <f>W644/(F644+COUNT(W634:W643)*500)</f>
      </c>
      <c r="AB644" s="522">
        <f>SUM(AB634:AB643)</f>
      </c>
      <c r="AC644" s="522">
        <f>SUM(AC634:AC643)</f>
      </c>
      <c r="AD644" s="526">
        <f t="shared" ref="AD644:AD645" si="404">AB644/T644</f>
      </c>
      <c r="AE644" s="530">
        <f>(W644-AC644)/(F644+COUNT(W634:W643)*500)</f>
      </c>
      <c r="AF644" s="518"/>
    </row>
    <row customHeight="true" ht="17.285687674322098" r="645">
      <c r="A645" s="510"/>
      <c r="B645" s="460" t="s">
        <v>487</v>
      </c>
      <c r="C645" s="486" t="s">
        <v>486</v>
      </c>
      <c r="D645" s="462" t="s">
        <v>477</v>
      </c>
      <c r="E645" s="511">
        <v>937.3</v>
      </c>
      <c r="F645" s="512">
        <f>E645+E646</f>
      </c>
      <c r="G645" s="511">
        <v>6703</v>
      </c>
      <c r="H645" s="511">
        <v>85</v>
      </c>
      <c r="I645" s="513">
        <f t="shared" si="474"/>
      </c>
      <c r="J645" s="514">
        <f t="shared" si="532"/>
      </c>
      <c r="K645" s="511">
        <v>10</v>
      </c>
      <c r="L645" s="514">
        <f t="shared" si="590"/>
      </c>
      <c r="M645" s="511">
        <v>3</v>
      </c>
      <c r="N645" s="515">
        <f t="shared" si="622"/>
      </c>
      <c r="O645" s="511">
        <v>6</v>
      </c>
      <c r="P645" s="515">
        <f t="shared" si="651"/>
      </c>
      <c r="Q645" s="516">
        <f>(M645+M646)/(O645+O646)</f>
      </c>
      <c r="R645" s="511">
        <v>18</v>
      </c>
      <c r="S645" s="516">
        <f>(O645+O646)/(K645+K646)</f>
      </c>
      <c r="T645" s="511">
        <v>7</v>
      </c>
      <c r="U645" s="517">
        <f t="shared" si="724"/>
      </c>
      <c r="V645" s="518">
        <f t="shared" si="838"/>
      </c>
      <c r="W645" s="511">
        <v>7680</v>
      </c>
      <c r="X645" s="518">
        <f t="shared" si="62"/>
      </c>
      <c r="Y645" s="516">
        <f t="shared" si="176"/>
      </c>
      <c r="Z645" s="518">
        <f t="shared" si="290"/>
      </c>
      <c r="AA645" s="518">
        <f>W645/(F645+500)</f>
      </c>
      <c r="AB645" s="511">
        <v>1</v>
      </c>
      <c r="AC645" s="511">
        <v>2088</v>
      </c>
      <c r="AD645" s="516">
        <f t="shared" si="404"/>
      </c>
      <c r="AE645" s="518">
        <f>(W645-AC645)/(F645+500)</f>
      </c>
      <c r="AF645" s="519" t="s">
        <v>478</v>
      </c>
    </row>
    <row customHeight="true" ht="17.285687674322098" r="646">
      <c r="A646" s="510"/>
      <c r="B646" s="460"/>
      <c r="C646" s="486"/>
      <c r="D646" s="462" t="s">
        <v>479</v>
      </c>
      <c r="E646" s="511">
        <v>2521.57</v>
      </c>
      <c r="F646" s="512"/>
      <c r="G646" s="511">
        <v>23294</v>
      </c>
      <c r="H646" s="511">
        <v>626</v>
      </c>
      <c r="I646" s="513">
        <f t="shared" si="474"/>
      </c>
      <c r="J646" s="514">
        <f t="shared" si="532"/>
      </c>
      <c r="K646" s="511">
        <v>68</v>
      </c>
      <c r="L646" s="514">
        <f t="shared" si="590"/>
      </c>
      <c r="M646" s="511">
        <v>5</v>
      </c>
      <c r="N646" s="515">
        <f t="shared" si="622"/>
      </c>
      <c r="O646" s="511">
        <v>14</v>
      </c>
      <c r="P646" s="515">
        <f t="shared" si="651"/>
      </c>
      <c r="Q646" s="516"/>
      <c r="R646" s="511"/>
      <c r="S646" s="516"/>
      <c r="T646" s="511"/>
      <c r="U646" s="517"/>
      <c r="V646" s="518"/>
      <c r="W646" s="511"/>
      <c r="X646" s="518"/>
      <c r="Y646" s="516"/>
      <c r="Z646" s="518"/>
      <c r="AA646" s="518"/>
      <c r="AB646" s="511"/>
      <c r="AC646" s="511"/>
      <c r="AD646" s="516"/>
      <c r="AE646" s="518"/>
      <c r="AF646" s="519" t="s">
        <v>518</v>
      </c>
    </row>
    <row customHeight="true" ht="17.285687674322098" r="647">
      <c r="A647" s="510"/>
      <c r="B647" s="460" t="s">
        <v>488</v>
      </c>
      <c r="C647" s="486" t="s">
        <v>486</v>
      </c>
      <c r="D647" s="462" t="s">
        <v>477</v>
      </c>
      <c r="E647" s="511">
        <v>2260.36</v>
      </c>
      <c r="F647" s="512">
        <f>E647+E648</f>
      </c>
      <c r="G647" s="511">
        <v>18143</v>
      </c>
      <c r="H647" s="511">
        <v>200</v>
      </c>
      <c r="I647" s="513">
        <f t="shared" si="474"/>
      </c>
      <c r="J647" s="514">
        <f t="shared" si="532"/>
      </c>
      <c r="K647" s="511">
        <v>27</v>
      </c>
      <c r="L647" s="514">
        <f t="shared" si="590"/>
      </c>
      <c r="M647" s="511">
        <v>3</v>
      </c>
      <c r="N647" s="515">
        <f t="shared" si="622"/>
      </c>
      <c r="O647" s="511">
        <v>5</v>
      </c>
      <c r="P647" s="515">
        <f t="shared" si="651"/>
      </c>
      <c r="Q647" s="516">
        <f>(M647+M648)/(O647+O648)</f>
      </c>
      <c r="R647" s="511">
        <v>7</v>
      </c>
      <c r="S647" s="516">
        <f>(O647+O648)/(K647+K648)</f>
      </c>
      <c r="T647" s="511">
        <v>5</v>
      </c>
      <c r="U647" s="517">
        <f>F647/T647</f>
      </c>
      <c r="V647" s="518">
        <f>(F647+4*500)/T647</f>
      </c>
      <c r="W647" s="511">
        <v>2431.2</v>
      </c>
      <c r="X647" s="518">
        <f>W647/T647</f>
      </c>
      <c r="Y647" s="516">
        <f>T647/R647</f>
      </c>
      <c r="Z647" s="518">
        <f>W647/F647</f>
      </c>
      <c r="AA647" s="518">
        <f>W647/(F647+500)</f>
      </c>
      <c r="AB647" s="511">
        <v>0</v>
      </c>
      <c r="AC647" s="511">
        <v>0</v>
      </c>
      <c r="AD647" s="516">
        <f>AB647/T647</f>
      </c>
      <c r="AE647" s="518">
        <f>(W647-AC647)/(F647+500)</f>
      </c>
      <c r="AF647" s="519" t="s">
        <v>478</v>
      </c>
    </row>
    <row customHeight="true" ht="17.285687674322098" r="648">
      <c r="A648" s="510"/>
      <c r="B648" s="460"/>
      <c r="C648" s="486"/>
      <c r="D648" s="462" t="s">
        <v>479</v>
      </c>
      <c r="E648" s="511">
        <v>2000.27</v>
      </c>
      <c r="F648" s="512"/>
      <c r="G648" s="511">
        <v>23451</v>
      </c>
      <c r="H648" s="511">
        <v>621</v>
      </c>
      <c r="I648" s="513">
        <f t="shared" si="474"/>
      </c>
      <c r="J648" s="514">
        <f t="shared" si="532"/>
      </c>
      <c r="K648" s="511">
        <v>43</v>
      </c>
      <c r="L648" s="514">
        <f t="shared" si="590"/>
      </c>
      <c r="M648" s="511">
        <v>2</v>
      </c>
      <c r="N648" s="515">
        <f t="shared" si="622"/>
      </c>
      <c r="O648" s="511">
        <v>2</v>
      </c>
      <c r="P648" s="515">
        <f t="shared" si="651"/>
      </c>
      <c r="Q648" s="516"/>
      <c r="R648" s="511"/>
      <c r="S648" s="516"/>
      <c r="T648" s="511"/>
      <c r="U648" s="517"/>
      <c r="V648" s="518"/>
      <c r="W648" s="511"/>
      <c r="X648" s="518"/>
      <c r="Y648" s="516"/>
      <c r="Z648" s="518"/>
      <c r="AA648" s="518"/>
      <c r="AB648" s="511"/>
      <c r="AC648" s="511"/>
      <c r="AD648" s="516"/>
      <c r="AE648" s="518"/>
      <c r="AF648" s="519" t="s">
        <v>518</v>
      </c>
    </row>
    <row customHeight="true" ht="17.285687674322098" r="649">
      <c r="A649" s="510"/>
      <c r="B649" s="460" t="s">
        <v>489</v>
      </c>
      <c r="C649" s="486" t="s">
        <v>486</v>
      </c>
      <c r="D649" s="462" t="s">
        <v>477</v>
      </c>
      <c r="E649" s="511">
        <v>3039.59</v>
      </c>
      <c r="F649" s="512">
        <f>E649+E650</f>
      </c>
      <c r="G649" s="511">
        <v>25050</v>
      </c>
      <c r="H649" s="511">
        <v>260</v>
      </c>
      <c r="I649" s="513">
        <f t="shared" si="474"/>
      </c>
      <c r="J649" s="514">
        <f t="shared" si="532"/>
      </c>
      <c r="K649" s="511">
        <v>30</v>
      </c>
      <c r="L649" s="514">
        <f t="shared" si="590"/>
      </c>
      <c r="M649" s="511">
        <v>1</v>
      </c>
      <c r="N649" s="515">
        <f t="shared" si="622"/>
      </c>
      <c r="O649" s="511">
        <v>5</v>
      </c>
      <c r="P649" s="515">
        <f t="shared" si="651"/>
      </c>
      <c r="Q649" s="516">
        <f>(M649+M650)/(O649+O650)</f>
      </c>
      <c r="R649" s="511">
        <v>13</v>
      </c>
      <c r="S649" s="516">
        <f>(O649+O650)/(K649+K650)</f>
      </c>
      <c r="T649" s="511">
        <v>6</v>
      </c>
      <c r="U649" s="517">
        <f>F649/T649</f>
      </c>
      <c r="V649" s="518">
        <f>(F649+4*500)/T649</f>
      </c>
      <c r="W649" s="511">
        <v>5197.6</v>
      </c>
      <c r="X649" s="518">
        <f>W649/T649</f>
      </c>
      <c r="Y649" s="516">
        <f>T649/R649</f>
      </c>
      <c r="Z649" s="518">
        <f>W649/F649</f>
      </c>
      <c r="AA649" s="518">
        <f>W649/(F649+500)</f>
      </c>
      <c r="AB649" s="511">
        <v>2</v>
      </c>
      <c r="AC649" s="511">
        <v>1780</v>
      </c>
      <c r="AD649" s="516">
        <f>AB649/T649</f>
      </c>
      <c r="AE649" s="518">
        <f>(W649-AC649)/(F649+500)</f>
      </c>
      <c r="AF649" s="519" t="s">
        <v>478</v>
      </c>
    </row>
    <row customHeight="true" ht="17.285687674322098" r="650">
      <c r="A650" s="510"/>
      <c r="B650" s="460"/>
      <c r="C650" s="486"/>
      <c r="D650" s="462" t="s">
        <v>479</v>
      </c>
      <c r="E650" s="511">
        <v>2274.42</v>
      </c>
      <c r="F650" s="512"/>
      <c r="G650" s="511">
        <v>21500</v>
      </c>
      <c r="H650" s="511">
        <v>525</v>
      </c>
      <c r="I650" s="513">
        <f t="shared" si="474"/>
      </c>
      <c r="J650" s="514">
        <f t="shared" si="532"/>
      </c>
      <c r="K650" s="511">
        <v>42</v>
      </c>
      <c r="L650" s="514">
        <f t="shared" si="590"/>
      </c>
      <c r="M650" s="511">
        <v>4</v>
      </c>
      <c r="N650" s="515">
        <f t="shared" si="622"/>
      </c>
      <c r="O650" s="511">
        <v>6</v>
      </c>
      <c r="P650" s="515">
        <f t="shared" si="651"/>
      </c>
      <c r="Q650" s="516"/>
      <c r="R650" s="511"/>
      <c r="S650" s="516"/>
      <c r="T650" s="511"/>
      <c r="U650" s="517"/>
      <c r="V650" s="518"/>
      <c r="W650" s="511"/>
      <c r="X650" s="518"/>
      <c r="Y650" s="516"/>
      <c r="Z650" s="518"/>
      <c r="AA650" s="518"/>
      <c r="AB650" s="511"/>
      <c r="AC650" s="511"/>
      <c r="AD650" s="516"/>
      <c r="AE650" s="518"/>
      <c r="AF650" s="519" t="s">
        <v>518</v>
      </c>
    </row>
    <row customHeight="true" ht="17.285687674322098" r="651">
      <c r="A651" s="510"/>
      <c r="B651" s="460" t="s">
        <v>495</v>
      </c>
      <c r="C651" s="486" t="s">
        <v>486</v>
      </c>
      <c r="D651" s="462" t="s">
        <v>477</v>
      </c>
      <c r="E651" s="511">
        <v>2004.79</v>
      </c>
      <c r="F651" s="512">
        <f>E651+E652</f>
      </c>
      <c r="G651" s="511">
        <v>14195</v>
      </c>
      <c r="H651" s="511">
        <v>176</v>
      </c>
      <c r="I651" s="513">
        <f t="shared" si="474"/>
      </c>
      <c r="J651" s="514">
        <f t="shared" si="532"/>
      </c>
      <c r="K651" s="511">
        <v>18</v>
      </c>
      <c r="L651" s="514">
        <f t="shared" si="590"/>
      </c>
      <c r="M651" s="511">
        <v>1</v>
      </c>
      <c r="N651" s="515">
        <f t="shared" si="622"/>
      </c>
      <c r="O651" s="511">
        <v>1</v>
      </c>
      <c r="P651" s="515">
        <f t="shared" si="651"/>
      </c>
      <c r="Q651" s="516">
        <f>(M651+M652)/(O651+O652)</f>
      </c>
      <c r="R651" s="511">
        <v>12</v>
      </c>
      <c r="S651" s="516">
        <f>(O651+O652)/(K651+K652)</f>
      </c>
      <c r="T651" s="511">
        <v>4</v>
      </c>
      <c r="U651" s="517">
        <f>F651/T651</f>
      </c>
      <c r="V651" s="518">
        <f>(F651+4*500)/T651</f>
      </c>
      <c r="W651" s="511">
        <v>2634</v>
      </c>
      <c r="X651" s="518">
        <f>W651/T651</f>
      </c>
      <c r="Y651" s="516">
        <f>T651/R651</f>
      </c>
      <c r="Z651" s="518">
        <f>W651/F651</f>
      </c>
      <c r="AA651" s="518">
        <f>W651/(F651+500)</f>
      </c>
      <c r="AB651" s="511">
        <v>1</v>
      </c>
      <c r="AC651" s="511">
        <v>1344</v>
      </c>
      <c r="AD651" s="516">
        <f>AB651/T651</f>
      </c>
      <c r="AE651" s="518">
        <f>(W651-AC651)/(F651+500)</f>
      </c>
      <c r="AF651" s="519" t="s">
        <v>478</v>
      </c>
    </row>
    <row customHeight="true" ht="17.285687674322098" r="652">
      <c r="A652" s="510"/>
      <c r="B652" s="460"/>
      <c r="C652" s="486"/>
      <c r="D652" s="462" t="s">
        <v>479</v>
      </c>
      <c r="E652" s="511">
        <v>2826.08</v>
      </c>
      <c r="F652" s="512"/>
      <c r="G652" s="511">
        <v>27529</v>
      </c>
      <c r="H652" s="521">
        <v>771</v>
      </c>
      <c r="I652" s="513">
        <f t="shared" si="474"/>
      </c>
      <c r="J652" s="514">
        <f t="shared" si="532"/>
      </c>
      <c r="K652" s="511">
        <v>74</v>
      </c>
      <c r="L652" s="514">
        <f t="shared" si="590"/>
      </c>
      <c r="M652" s="511">
        <v>2</v>
      </c>
      <c r="N652" s="515">
        <f t="shared" si="622"/>
      </c>
      <c r="O652" s="511">
        <v>10</v>
      </c>
      <c r="P652" s="515">
        <f t="shared" si="651"/>
      </c>
      <c r="Q652" s="516"/>
      <c r="R652" s="511"/>
      <c r="S652" s="516"/>
      <c r="T652" s="511"/>
      <c r="U652" s="517"/>
      <c r="V652" s="518"/>
      <c r="W652" s="511"/>
      <c r="X652" s="518"/>
      <c r="Y652" s="516"/>
      <c r="Z652" s="518"/>
      <c r="AA652" s="518"/>
      <c r="AB652" s="511"/>
      <c r="AC652" s="511"/>
      <c r="AD652" s="516"/>
      <c r="AE652" s="518"/>
      <c r="AF652" s="519" t="s">
        <v>518</v>
      </c>
    </row>
    <row customHeight="true" ht="17.285687674322098" r="653">
      <c r="A653" s="510"/>
      <c r="B653" s="488" t="s">
        <v>484</v>
      </c>
      <c r="C653" s="488"/>
      <c r="D653" s="488"/>
      <c r="E653" s="522">
        <f>SUM(E645:E652)</f>
      </c>
      <c r="F653" s="522">
        <f>SUM(F645:F652)</f>
      </c>
      <c r="G653" s="544">
        <f>SUM(G645:G652)</f>
      </c>
      <c r="H653" s="544">
        <f>SUM(H645:H652)</f>
      </c>
      <c r="I653" s="523">
        <f t="shared" si="474"/>
      </c>
      <c r="J653" s="524">
        <f t="shared" si="532"/>
      </c>
      <c r="K653" s="544">
        <f>SUM(K645:K652)</f>
      </c>
      <c r="L653" s="524">
        <f t="shared" si="590"/>
      </c>
      <c r="M653" s="544">
        <f>SUM(M645:M652)</f>
      </c>
      <c r="N653" s="525">
        <f t="shared" si="622"/>
      </c>
      <c r="O653" s="544">
        <f>SUM(O645:O652)</f>
      </c>
      <c r="P653" s="525">
        <f t="shared" si="651"/>
      </c>
      <c r="Q653" s="526">
        <f>M653/O653</f>
      </c>
      <c r="R653" s="544">
        <f>SUM(R645:R652)</f>
      </c>
      <c r="S653" s="526">
        <f>(O653+O653)/(K653+K653)</f>
      </c>
      <c r="T653" s="544">
        <f>SUM(T645:T652)</f>
      </c>
      <c r="U653" s="527">
        <f t="shared" ref="U653:U654" si="725">F653/T653</f>
      </c>
      <c r="V653" s="528">
        <f t="shared" ref="V653:V654" si="839">(F653+4*500)/T653</f>
      </c>
      <c r="W653" s="544">
        <f>SUM(W645:W652)</f>
      </c>
      <c r="X653" s="529">
        <f t="shared" ref="X653:X654" si="63">W653/T653</f>
      </c>
      <c r="Y653" s="526">
        <f t="shared" ref="Y653:Y654" si="177">T653/R653</f>
      </c>
      <c r="Z653" s="528">
        <f t="shared" ref="Z653:Z654" si="291">W653/F653</f>
      </c>
      <c r="AA653" s="528">
        <f>W653/(F653+COUNT(W645:W652)*500)</f>
      </c>
      <c r="AB653" s="544">
        <f>SUM(AB645:AB652)</f>
      </c>
      <c r="AC653" s="544">
        <f>SUM(AC645:AC652)</f>
      </c>
      <c r="AD653" s="526">
        <f t="shared" ref="AD653:AD654" si="405">AB653/T653</f>
      </c>
      <c r="AE653" s="530">
        <f>(W653-AC653)/(F653+COUNT(W645:W652)*500)</f>
      </c>
      <c r="AF653" s="518"/>
    </row>
    <row customHeight="true" ht="17.285687674322098" r="654">
      <c r="A654" s="510"/>
      <c r="B654" s="460" t="s">
        <v>496</v>
      </c>
      <c r="C654" s="486" t="s">
        <v>492</v>
      </c>
      <c r="D654" s="462" t="s">
        <v>477</v>
      </c>
      <c r="E654" s="511">
        <v>2402.01</v>
      </c>
      <c r="F654" s="512">
        <f>E654+E655</f>
      </c>
      <c r="G654" s="511">
        <v>20641</v>
      </c>
      <c r="H654" s="511">
        <v>217</v>
      </c>
      <c r="I654" s="513">
        <f t="shared" si="474"/>
      </c>
      <c r="J654" s="514">
        <f t="shared" si="532"/>
      </c>
      <c r="K654" s="511">
        <v>28</v>
      </c>
      <c r="L654" s="514">
        <f t="shared" si="590"/>
      </c>
      <c r="M654" s="511">
        <v>1</v>
      </c>
      <c r="N654" s="515">
        <f t="shared" si="622"/>
      </c>
      <c r="O654" s="511">
        <v>3</v>
      </c>
      <c r="P654" s="515">
        <f t="shared" si="651"/>
      </c>
      <c r="Q654" s="516">
        <f>(M654+M655)/(O654+O655)</f>
      </c>
      <c r="R654" s="511">
        <v>14</v>
      </c>
      <c r="S654" s="516">
        <f>(O654+O655)/(K654+K655)</f>
      </c>
      <c r="T654" s="511">
        <v>5</v>
      </c>
      <c r="U654" s="517">
        <f t="shared" si="725"/>
      </c>
      <c r="V654" s="518">
        <f t="shared" si="839"/>
      </c>
      <c r="W654" s="511">
        <v>5004</v>
      </c>
      <c r="X654" s="518">
        <f t="shared" si="63"/>
      </c>
      <c r="Y654" s="516">
        <f t="shared" si="177"/>
      </c>
      <c r="Z654" s="518">
        <f t="shared" si="291"/>
      </c>
      <c r="AA654" s="518">
        <f>W654/(F654+500)</f>
      </c>
      <c r="AB654" s="511">
        <v>3</v>
      </c>
      <c r="AC654" s="511">
        <v>1824</v>
      </c>
      <c r="AD654" s="516">
        <f t="shared" si="405"/>
      </c>
      <c r="AE654" s="518">
        <f>(W654-AC654)/(F654+500)</f>
      </c>
      <c r="AF654" s="519" t="s">
        <v>525</v>
      </c>
    </row>
    <row customHeight="true" ht="17.285687674322098" r="655">
      <c r="A655" s="510"/>
      <c r="B655" s="460"/>
      <c r="C655" s="486"/>
      <c r="D655" s="462" t="s">
        <v>479</v>
      </c>
      <c r="E655" s="511">
        <v>3178.76</v>
      </c>
      <c r="F655" s="512"/>
      <c r="G655" s="511">
        <v>29577</v>
      </c>
      <c r="H655" s="511">
        <v>916</v>
      </c>
      <c r="I655" s="513">
        <f t="shared" si="474"/>
      </c>
      <c r="J655" s="514">
        <f t="shared" si="532"/>
      </c>
      <c r="K655" s="511">
        <v>75</v>
      </c>
      <c r="L655" s="514">
        <f t="shared" si="590"/>
      </c>
      <c r="M655" s="511">
        <v>4</v>
      </c>
      <c r="N655" s="515">
        <f t="shared" si="622"/>
      </c>
      <c r="O655" s="511">
        <v>6</v>
      </c>
      <c r="P655" s="515">
        <f t="shared" si="651"/>
      </c>
      <c r="Q655" s="516"/>
      <c r="R655" s="511"/>
      <c r="S655" s="516"/>
      <c r="T655" s="511"/>
      <c r="U655" s="517"/>
      <c r="V655" s="518"/>
      <c r="W655" s="511"/>
      <c r="X655" s="518"/>
      <c r="Y655" s="516"/>
      <c r="Z655" s="518"/>
      <c r="AA655" s="518"/>
      <c r="AB655" s="511"/>
      <c r="AC655" s="511"/>
      <c r="AD655" s="516"/>
      <c r="AE655" s="518"/>
      <c r="AF655" s="519" t="s">
        <v>532</v>
      </c>
    </row>
    <row customHeight="true" ht="17.285687674322098" r="656">
      <c r="A656" s="510"/>
      <c r="B656" s="531" t="s">
        <v>501</v>
      </c>
      <c r="C656" s="486" t="s">
        <v>531</v>
      </c>
      <c r="D656" s="462" t="s">
        <v>477</v>
      </c>
      <c r="E656" s="511">
        <v>1853.28</v>
      </c>
      <c r="F656" s="512">
        <f>E656+E657</f>
      </c>
      <c r="G656" s="511">
        <v>14523</v>
      </c>
      <c r="H656" s="511">
        <v>217</v>
      </c>
      <c r="I656" s="513">
        <f t="shared" si="474"/>
      </c>
      <c r="J656" s="514">
        <f t="shared" si="532"/>
      </c>
      <c r="K656" s="511">
        <v>22</v>
      </c>
      <c r="L656" s="514">
        <f t="shared" si="590"/>
      </c>
      <c r="M656" s="511">
        <v>2</v>
      </c>
      <c r="N656" s="515">
        <f t="shared" si="622"/>
      </c>
      <c r="O656" s="511">
        <v>4</v>
      </c>
      <c r="P656" s="515">
        <f t="shared" si="651"/>
      </c>
      <c r="Q656" s="516">
        <f>(M656+M657)/(O656+O657)</f>
      </c>
      <c r="R656" s="511">
        <v>18</v>
      </c>
      <c r="S656" s="516">
        <f>(O656+O657)/(K656+K657)</f>
      </c>
      <c r="T656" s="511">
        <v>5</v>
      </c>
      <c r="U656" s="517">
        <f>F656/T656</f>
      </c>
      <c r="V656" s="518">
        <f>(F656+4*500)/T656</f>
      </c>
      <c r="W656" s="511">
        <v>4951</v>
      </c>
      <c r="X656" s="518">
        <f>W656/T656</f>
      </c>
      <c r="Y656" s="516">
        <f>T656/R656</f>
      </c>
      <c r="Z656" s="518">
        <f>W656/F656</f>
      </c>
      <c r="AA656" s="518">
        <f>W656/(F656+500)</f>
      </c>
      <c r="AB656" s="511">
        <v>2</v>
      </c>
      <c r="AC656" s="511">
        <v>775</v>
      </c>
      <c r="AD656" s="516">
        <f>AB656/T656</f>
      </c>
      <c r="AE656" s="518">
        <f>(W656-AC656)/(F656+500)</f>
      </c>
      <c r="AF656" s="519" t="s">
        <v>525</v>
      </c>
    </row>
    <row customHeight="true" ht="17.285687674322098" r="657">
      <c r="A657" s="510"/>
      <c r="B657" s="531"/>
      <c r="C657" s="486"/>
      <c r="D657" s="462" t="s">
        <v>479</v>
      </c>
      <c r="E657" s="511">
        <v>2963.46</v>
      </c>
      <c r="F657" s="512"/>
      <c r="G657" s="511">
        <v>24870</v>
      </c>
      <c r="H657" s="511">
        <v>589</v>
      </c>
      <c r="I657" s="513">
        <f t="shared" si="474"/>
      </c>
      <c r="J657" s="514">
        <f t="shared" si="532"/>
      </c>
      <c r="K657" s="511">
        <v>49</v>
      </c>
      <c r="L657" s="514">
        <f t="shared" si="590"/>
      </c>
      <c r="M657" s="511">
        <v>3</v>
      </c>
      <c r="N657" s="515">
        <f t="shared" si="622"/>
      </c>
      <c r="O657" s="511">
        <v>8</v>
      </c>
      <c r="P657" s="515">
        <f t="shared" si="651"/>
      </c>
      <c r="Q657" s="516"/>
      <c r="R657" s="511"/>
      <c r="S657" s="516"/>
      <c r="T657" s="511"/>
      <c r="U657" s="517"/>
      <c r="V657" s="518"/>
      <c r="W657" s="511"/>
      <c r="X657" s="518"/>
      <c r="Y657" s="516"/>
      <c r="Z657" s="518"/>
      <c r="AA657" s="518"/>
      <c r="AB657" s="511"/>
      <c r="AC657" s="511"/>
      <c r="AD657" s="516"/>
      <c r="AE657" s="518"/>
      <c r="AF657" s="519" t="s">
        <v>532</v>
      </c>
    </row>
    <row customHeight="true" ht="17.285687674322098" r="658">
      <c r="A658" s="510"/>
      <c r="B658" s="531" t="s">
        <v>502</v>
      </c>
      <c r="C658" s="486" t="s">
        <v>531</v>
      </c>
      <c r="D658" s="462" t="s">
        <v>477</v>
      </c>
      <c r="E658" s="511">
        <v>1308</v>
      </c>
      <c r="F658" s="512">
        <f>E658+E659</f>
      </c>
      <c r="G658" s="511">
        <v>12566</v>
      </c>
      <c r="H658" s="511">
        <v>166</v>
      </c>
      <c r="I658" s="513">
        <f t="shared" si="474"/>
      </c>
      <c r="J658" s="514">
        <f t="shared" si="532"/>
      </c>
      <c r="K658" s="511">
        <v>16</v>
      </c>
      <c r="L658" s="514">
        <f t="shared" si="590"/>
      </c>
      <c r="M658" s="511">
        <v>2</v>
      </c>
      <c r="N658" s="515">
        <f t="shared" si="622"/>
      </c>
      <c r="O658" s="511">
        <v>4</v>
      </c>
      <c r="P658" s="515">
        <f t="shared" si="651"/>
      </c>
      <c r="Q658" s="516">
        <f>(M658+M659)/(O658+O659)</f>
      </c>
      <c r="R658" s="511">
        <v>9</v>
      </c>
      <c r="S658" s="516">
        <f>(O658+O659)/(K658+K659)</f>
      </c>
      <c r="T658" s="511">
        <v>5</v>
      </c>
      <c r="U658" s="517">
        <f>F658/T658</f>
      </c>
      <c r="V658" s="518">
        <f>(F658+4*500)/T658</f>
      </c>
      <c r="W658" s="511">
        <v>7464</v>
      </c>
      <c r="X658" s="518">
        <f>W658/T658</f>
      </c>
      <c r="Y658" s="516">
        <f>T658/R658</f>
      </c>
      <c r="Z658" s="518">
        <f>W658/F658</f>
      </c>
      <c r="AA658" s="518">
        <f>W658/(F658+500)</f>
      </c>
      <c r="AB658" s="511">
        <v>1</v>
      </c>
      <c r="AC658" s="511">
        <v>1344</v>
      </c>
      <c r="AD658" s="516">
        <f>AB658/T658</f>
      </c>
      <c r="AE658" s="518">
        <f>(W658-AC658)/(F658+500)</f>
      </c>
      <c r="AF658" s="519" t="s">
        <v>525</v>
      </c>
    </row>
    <row customHeight="true" ht="17.285687674322098" r="659">
      <c r="A659" s="510"/>
      <c r="B659" s="531"/>
      <c r="C659" s="486"/>
      <c r="D659" s="462" t="s">
        <v>479</v>
      </c>
      <c r="E659" s="511">
        <v>2324.95</v>
      </c>
      <c r="F659" s="512"/>
      <c r="G659" s="511">
        <v>27108</v>
      </c>
      <c r="H659" s="511">
        <v>612</v>
      </c>
      <c r="I659" s="513">
        <f t="shared" si="474"/>
      </c>
      <c r="J659" s="514">
        <f t="shared" si="532"/>
      </c>
      <c r="K659" s="511">
        <v>44</v>
      </c>
      <c r="L659" s="514">
        <f t="shared" si="590"/>
      </c>
      <c r="M659" s="511">
        <v>3</v>
      </c>
      <c r="N659" s="515">
        <f t="shared" si="622"/>
      </c>
      <c r="O659" s="511">
        <v>3</v>
      </c>
      <c r="P659" s="515">
        <f t="shared" si="651"/>
      </c>
      <c r="Q659" s="516"/>
      <c r="R659" s="511"/>
      <c r="S659" s="516"/>
      <c r="T659" s="511"/>
      <c r="U659" s="517"/>
      <c r="V659" s="518"/>
      <c r="W659" s="511"/>
      <c r="X659" s="518"/>
      <c r="Y659" s="516"/>
      <c r="Z659" s="518"/>
      <c r="AA659" s="518"/>
      <c r="AB659" s="511"/>
      <c r="AC659" s="511"/>
      <c r="AD659" s="516"/>
      <c r="AE659" s="518"/>
      <c r="AF659" s="519" t="s">
        <v>532</v>
      </c>
    </row>
    <row customHeight="true" ht="17.285687674322098" r="660">
      <c r="A660" s="510"/>
      <c r="B660" s="531" t="s">
        <v>503</v>
      </c>
      <c r="C660" s="486" t="s">
        <v>531</v>
      </c>
      <c r="D660" s="462" t="s">
        <v>477</v>
      </c>
      <c r="E660" s="511">
        <v>202.17</v>
      </c>
      <c r="F660" s="512">
        <f>E660+E661</f>
      </c>
      <c r="G660" s="511">
        <v>1771</v>
      </c>
      <c r="H660" s="511">
        <v>39</v>
      </c>
      <c r="I660" s="513">
        <f t="shared" si="474"/>
      </c>
      <c r="J660" s="514">
        <f t="shared" si="532"/>
      </c>
      <c r="K660" s="511">
        <v>2</v>
      </c>
      <c r="L660" s="514">
        <f t="shared" si="590"/>
      </c>
      <c r="M660" s="511">
        <v>0</v>
      </c>
      <c r="N660" s="515">
        <f t="shared" si="622"/>
      </c>
      <c r="O660" s="511">
        <v>1</v>
      </c>
      <c r="P660" s="515">
        <f t="shared" si="651"/>
      </c>
      <c r="Q660" s="516">
        <f>(M660+M661)/(O660+O661)</f>
      </c>
      <c r="R660" s="511">
        <v>13</v>
      </c>
      <c r="S660" s="516">
        <f>(O660+O661)/(K660+K661)</f>
      </c>
      <c r="T660" s="511">
        <v>2</v>
      </c>
      <c r="U660" s="517">
        <f>F660/T660</f>
      </c>
      <c r="V660" s="518">
        <f>(F660+4*500)/T660</f>
      </c>
      <c r="W660" s="511">
        <v>3036</v>
      </c>
      <c r="X660" s="518">
        <f>W660/T660</f>
      </c>
      <c r="Y660" s="516">
        <f>T660/R660</f>
      </c>
      <c r="Z660" s="518">
        <f>W660/F660</f>
      </c>
      <c r="AA660" s="518">
        <f>W660/(F660+500)</f>
      </c>
      <c r="AB660" s="511">
        <v>0</v>
      </c>
      <c r="AC660" s="511">
        <v>0</v>
      </c>
      <c r="AD660" s="516">
        <f>AB660/T660</f>
      </c>
      <c r="AE660" s="518">
        <f>(W660-AC660)/(F660+500)</f>
      </c>
      <c r="AF660" s="519" t="s">
        <v>525</v>
      </c>
    </row>
    <row customHeight="true" ht="17.285687674322098" r="661">
      <c r="A661" s="510"/>
      <c r="B661" s="531"/>
      <c r="C661" s="486"/>
      <c r="D661" s="462" t="s">
        <v>479</v>
      </c>
      <c r="E661" s="511">
        <v>2430.58</v>
      </c>
      <c r="F661" s="512"/>
      <c r="G661" s="511">
        <v>23576</v>
      </c>
      <c r="H661" s="521">
        <v>596</v>
      </c>
      <c r="I661" s="513">
        <f t="shared" si="474"/>
      </c>
      <c r="J661" s="514">
        <f t="shared" si="532"/>
      </c>
      <c r="K661" s="511">
        <v>46</v>
      </c>
      <c r="L661" s="514">
        <f t="shared" si="590"/>
      </c>
      <c r="M661" s="511">
        <v>1</v>
      </c>
      <c r="N661" s="515">
        <f t="shared" si="622"/>
      </c>
      <c r="O661" s="511">
        <v>6</v>
      </c>
      <c r="P661" s="515">
        <f t="shared" si="651"/>
      </c>
      <c r="Q661" s="516"/>
      <c r="R661" s="511"/>
      <c r="S661" s="516"/>
      <c r="T661" s="511"/>
      <c r="U661" s="517"/>
      <c r="V661" s="518"/>
      <c r="W661" s="511"/>
      <c r="X661" s="518"/>
      <c r="Y661" s="516"/>
      <c r="Z661" s="518"/>
      <c r="AA661" s="518"/>
      <c r="AB661" s="511"/>
      <c r="AC661" s="511"/>
      <c r="AD661" s="516"/>
      <c r="AE661" s="518"/>
      <c r="AF661" s="519" t="s">
        <v>532</v>
      </c>
    </row>
    <row customHeight="true" ht="17.285687674322098" r="662">
      <c r="A662" s="510"/>
      <c r="B662" s="488" t="s">
        <v>484</v>
      </c>
      <c r="C662" s="488"/>
      <c r="D662" s="488"/>
      <c r="E662" s="522">
        <f>SUM(E654:E661)</f>
      </c>
      <c r="F662" s="522">
        <f>SUM(F654:F661)</f>
      </c>
      <c r="G662" s="522">
        <f>SUM(G654:G661)</f>
      </c>
      <c r="H662" s="522">
        <f>SUM(H654:H661)</f>
      </c>
      <c r="I662" s="523">
        <f t="shared" si="474"/>
      </c>
      <c r="J662" s="524">
        <f t="shared" si="532"/>
      </c>
      <c r="K662" s="522">
        <f>SUM(K654:K661)</f>
      </c>
      <c r="L662" s="524">
        <f t="shared" si="590"/>
      </c>
      <c r="M662" s="522">
        <f>SUM(M654:M661)</f>
      </c>
      <c r="N662" s="525">
        <f t="shared" si="622"/>
      </c>
      <c r="O662" s="522">
        <f>SUM(O654:O661)</f>
      </c>
      <c r="P662" s="525">
        <f t="shared" si="651"/>
      </c>
      <c r="Q662" s="526">
        <f>M662/O662</f>
      </c>
      <c r="R662" s="522">
        <f>SUM(R654:R661)</f>
      </c>
      <c r="S662" s="526">
        <f>(O662+O662)/(K662+K662)</f>
      </c>
      <c r="T662" s="522">
        <f>SUM(T654:T661)</f>
      </c>
      <c r="U662" s="527">
        <f t="shared" ref="U662:U663" si="726">F662/T662</f>
      </c>
      <c r="V662" s="528">
        <f t="shared" ref="V662:V663" si="840">(F662+4*500)/T662</f>
      </c>
      <c r="W662" s="522">
        <f>SUM(W654:W661)</f>
      </c>
      <c r="X662" s="529">
        <f t="shared" ref="X662:X663" si="64">W662/T662</f>
      </c>
      <c r="Y662" s="526">
        <f t="shared" ref="Y662:Y663" si="178">T662/R662</f>
      </c>
      <c r="Z662" s="528">
        <f t="shared" ref="Z662:Z663" si="292">W662/F662</f>
      </c>
      <c r="AA662" s="528">
        <f>W662/(F662+COUNT(W654:W661)*500)</f>
      </c>
      <c r="AB662" s="522">
        <f>SUM(AB654:AB661)</f>
      </c>
      <c r="AC662" s="522">
        <f>SUM(AC654:AC661)</f>
      </c>
      <c r="AD662" s="526">
        <f t="shared" ref="AD662:AD663" si="406">AB662/T662</f>
      </c>
      <c r="AE662" s="530">
        <f>(W662-AC662)/(F662+COUNT(W654:W661)*500)</f>
      </c>
      <c r="AF662" s="518"/>
    </row>
    <row customHeight="true" ht="17.285687674322098" r="663">
      <c r="A663" s="510"/>
      <c r="B663" s="531" t="s">
        <v>504</v>
      </c>
      <c r="C663" s="486" t="s">
        <v>480</v>
      </c>
      <c r="D663" s="462" t="s">
        <v>477</v>
      </c>
      <c r="E663" s="511">
        <v>221.91</v>
      </c>
      <c r="F663" s="512">
        <f>E663+E664</f>
      </c>
      <c r="G663" s="511">
        <v>1513</v>
      </c>
      <c r="H663" s="511">
        <v>33</v>
      </c>
      <c r="I663" s="513">
        <f t="shared" si="474"/>
      </c>
      <c r="J663" s="514">
        <f t="shared" si="532"/>
      </c>
      <c r="K663" s="511">
        <v>1</v>
      </c>
      <c r="L663" s="514">
        <f t="shared" si="590"/>
      </c>
      <c r="M663" s="511">
        <v>0</v>
      </c>
      <c r="N663" s="515">
        <f t="shared" si="622"/>
      </c>
      <c r="O663" s="511">
        <v>0</v>
      </c>
      <c r="P663" s="515">
        <f t="shared" si="651"/>
      </c>
      <c r="Q663" s="516">
        <f>(M663+M664)/(O663+O664)</f>
      </c>
      <c r="R663" s="511">
        <v>5</v>
      </c>
      <c r="S663" s="516">
        <f>(O663+O664)/(K663+K664)</f>
      </c>
      <c r="T663" s="511">
        <v>0</v>
      </c>
      <c r="U663" s="517">
        <f t="shared" si="726"/>
      </c>
      <c r="V663" s="518">
        <f t="shared" si="840"/>
      </c>
      <c r="W663" s="511">
        <v>0</v>
      </c>
      <c r="X663" s="518">
        <f t="shared" si="64"/>
      </c>
      <c r="Y663" s="516">
        <f t="shared" si="178"/>
      </c>
      <c r="Z663" s="518">
        <f t="shared" si="292"/>
      </c>
      <c r="AA663" s="518">
        <f>W663/(F663+500)</f>
      </c>
      <c r="AB663" s="511">
        <v>0</v>
      </c>
      <c r="AC663" s="511">
        <v>0</v>
      </c>
      <c r="AD663" s="516">
        <f t="shared" si="406"/>
      </c>
      <c r="AE663" s="518">
        <f>(W663-AC663)/(F663+500)</f>
      </c>
      <c r="AF663" s="519" t="s">
        <v>525</v>
      </c>
    </row>
    <row customHeight="true" ht="17.285687674322098" r="664">
      <c r="A664" s="510"/>
      <c r="B664" s="531"/>
      <c r="C664" s="486"/>
      <c r="D664" s="462" t="s">
        <v>479</v>
      </c>
      <c r="E664" s="511">
        <v>2636.95</v>
      </c>
      <c r="F664" s="512"/>
      <c r="G664" s="511">
        <v>21288</v>
      </c>
      <c r="H664" s="511">
        <v>478</v>
      </c>
      <c r="I664" s="513">
        <f t="shared" si="474"/>
      </c>
      <c r="J664" s="514">
        <f t="shared" si="532"/>
      </c>
      <c r="K664" s="511">
        <v>42</v>
      </c>
      <c r="L664" s="514">
        <f t="shared" si="590"/>
      </c>
      <c r="M664" s="511">
        <v>0</v>
      </c>
      <c r="N664" s="515">
        <f t="shared" si="622"/>
      </c>
      <c r="O664" s="511">
        <v>3</v>
      </c>
      <c r="P664" s="515">
        <f t="shared" si="651"/>
      </c>
      <c r="Q664" s="516"/>
      <c r="R664" s="511"/>
      <c r="S664" s="516"/>
      <c r="T664" s="511"/>
      <c r="U664" s="517"/>
      <c r="V664" s="518"/>
      <c r="W664" s="511"/>
      <c r="X664" s="518"/>
      <c r="Y664" s="516"/>
      <c r="Z664" s="518"/>
      <c r="AA664" s="518"/>
      <c r="AB664" s="511"/>
      <c r="AC664" s="511"/>
      <c r="AD664" s="516"/>
      <c r="AE664" s="518"/>
      <c r="AF664" s="519" t="s">
        <v>532</v>
      </c>
    </row>
    <row customHeight="true" ht="17.285687674322098" r="665">
      <c r="A665" s="510"/>
      <c r="B665" s="460" t="s">
        <v>506</v>
      </c>
      <c r="C665" s="486" t="s">
        <v>480</v>
      </c>
      <c r="D665" s="462" t="s">
        <v>477</v>
      </c>
      <c r="E665" s="511">
        <v>2569.15</v>
      </c>
      <c r="F665" s="512">
        <f>E665+E666</f>
      </c>
      <c r="G665" s="511">
        <v>18138</v>
      </c>
      <c r="H665" s="511">
        <v>340</v>
      </c>
      <c r="I665" s="513">
        <f t="shared" si="474"/>
      </c>
      <c r="J665" s="514">
        <f t="shared" si="532"/>
      </c>
      <c r="K665" s="511">
        <v>37</v>
      </c>
      <c r="L665" s="514">
        <f t="shared" si="590"/>
      </c>
      <c r="M665" s="511">
        <v>3</v>
      </c>
      <c r="N665" s="515">
        <f t="shared" si="622"/>
      </c>
      <c r="O665" s="511">
        <v>5</v>
      </c>
      <c r="P665" s="515">
        <f t="shared" si="651"/>
      </c>
      <c r="Q665" s="516">
        <f>(M665+M666)/(O665+O666)</f>
      </c>
      <c r="R665" s="511">
        <v>15</v>
      </c>
      <c r="S665" s="516">
        <f>(O665+O666)/(K665+K666)</f>
      </c>
      <c r="T665" s="511">
        <v>10</v>
      </c>
      <c r="U665" s="517">
        <f>F665/T665</f>
      </c>
      <c r="V665" s="518">
        <f>(F665+4*500)/T665</f>
      </c>
      <c r="W665" s="511">
        <v>12900</v>
      </c>
      <c r="X665" s="518">
        <f>W665/T665</f>
      </c>
      <c r="Y665" s="516">
        <f>T665/R665</f>
      </c>
      <c r="Z665" s="518">
        <f>W665/F665</f>
      </c>
      <c r="AA665" s="518">
        <f>W665/(F665+500)</f>
      </c>
      <c r="AB665" s="511">
        <v>3</v>
      </c>
      <c r="AC665" s="511">
        <v>2880</v>
      </c>
      <c r="AD665" s="516">
        <f>AB665/T665</f>
      </c>
      <c r="AE665" s="518">
        <f>(W665-AC665)/(F665+500)</f>
      </c>
      <c r="AF665" s="519" t="s">
        <v>525</v>
      </c>
    </row>
    <row customHeight="true" ht="17.285687674322098" r="666">
      <c r="A666" s="510"/>
      <c r="B666" s="460"/>
      <c r="C666" s="486"/>
      <c r="D666" s="462" t="s">
        <v>479</v>
      </c>
      <c r="E666" s="511">
        <v>2642.91</v>
      </c>
      <c r="F666" s="512"/>
      <c r="G666" s="511">
        <v>27768</v>
      </c>
      <c r="H666" s="511">
        <v>601</v>
      </c>
      <c r="I666" s="513">
        <f t="shared" si="474"/>
      </c>
      <c r="J666" s="514">
        <f t="shared" si="532"/>
      </c>
      <c r="K666" s="511">
        <v>50</v>
      </c>
      <c r="L666" s="514">
        <f t="shared" si="590"/>
      </c>
      <c r="M666" s="511">
        <v>7</v>
      </c>
      <c r="N666" s="515">
        <f t="shared" si="622"/>
      </c>
      <c r="O666" s="511">
        <v>8</v>
      </c>
      <c r="P666" s="515">
        <f t="shared" si="651"/>
      </c>
      <c r="Q666" s="516"/>
      <c r="R666" s="511"/>
      <c r="S666" s="516"/>
      <c r="T666" s="511"/>
      <c r="U666" s="517"/>
      <c r="V666" s="518"/>
      <c r="W666" s="511"/>
      <c r="X666" s="518"/>
      <c r="Y666" s="516"/>
      <c r="Z666" s="518"/>
      <c r="AA666" s="518"/>
      <c r="AB666" s="511"/>
      <c r="AC666" s="511"/>
      <c r="AD666" s="516"/>
      <c r="AE666" s="518"/>
      <c r="AF666" s="519" t="s">
        <v>532</v>
      </c>
    </row>
    <row customHeight="true" ht="17.285687674322098" r="667">
      <c r="A667" s="510"/>
      <c r="B667" s="545" t="s">
        <v>484</v>
      </c>
      <c r="C667" s="545"/>
      <c r="D667" s="545"/>
      <c r="E667" s="544">
        <f>SUM(E663:E666)</f>
      </c>
      <c r="F667" s="544">
        <f>SUM(F663:F666)</f>
      </c>
      <c r="G667" s="544">
        <f>SUM(G663:G666)</f>
      </c>
      <c r="H667" s="544">
        <f>SUM(H663:H666)</f>
      </c>
      <c r="I667" s="546">
        <f t="shared" si="474"/>
      </c>
      <c r="J667" s="547">
        <f t="shared" si="532"/>
      </c>
      <c r="K667" s="544">
        <f>SUM(K663:K666)</f>
      </c>
      <c r="L667" s="547">
        <f t="shared" si="590"/>
      </c>
      <c r="M667" s="544">
        <f>SUM(M663:M666)</f>
      </c>
      <c r="N667" s="548">
        <f t="shared" si="622"/>
      </c>
      <c r="O667" s="544">
        <f>SUM(O663:O666)</f>
      </c>
      <c r="P667" s="548">
        <f t="shared" si="651"/>
      </c>
      <c r="Q667" s="549">
        <f>M667/O667</f>
      </c>
      <c r="R667" s="544">
        <f>SUM(R663:R666)</f>
      </c>
      <c r="S667" s="549">
        <f>(O667+O667)/(K667+K667)</f>
      </c>
      <c r="T667" s="544">
        <f>SUM(T663:T666)</f>
      </c>
      <c r="U667" s="550">
        <f t="shared" ref="U667:U668" si="727">F667/T667</f>
      </c>
      <c r="V667" s="551">
        <f t="shared" ref="V667:V668" si="841">(F667+4*500)/T667</f>
      </c>
      <c r="W667" s="544">
        <f>SUM(W663:W666)</f>
      </c>
      <c r="X667" s="552">
        <f t="shared" ref="X667:X668" si="65">W667/T667</f>
      </c>
      <c r="Y667" s="549">
        <f t="shared" ref="Y667:Y668" si="179">T667/R667</f>
      </c>
      <c r="Z667" s="551">
        <f t="shared" ref="Z667:Z668" si="293">W667/F667</f>
      </c>
      <c r="AA667" s="551">
        <f>W667/(F667+COUNT(W663:W666)*500)</f>
      </c>
      <c r="AB667" s="544">
        <f>SUM(AB663:AB666)</f>
      </c>
      <c r="AC667" s="544">
        <f>SUM(AC663:AC666)</f>
      </c>
      <c r="AD667" s="549">
        <f t="shared" ref="AD667:AD668" si="407">AB667/T667</f>
      </c>
      <c r="AE667" s="543">
        <f>(W667-AC667)/(F667+COUNT(W663:W666)*500)</f>
      </c>
      <c r="AF667" s="542"/>
    </row>
    <row customHeight="true" ht="17.285687674322098" r="668">
      <c r="A668" s="510"/>
      <c r="B668" s="460" t="s">
        <v>507</v>
      </c>
      <c r="C668" s="486" t="s">
        <v>505</v>
      </c>
      <c r="D668" s="462" t="s">
        <v>477</v>
      </c>
      <c r="E668" s="511">
        <v>4299.27</v>
      </c>
      <c r="F668" s="512">
        <f>E668+E669</f>
      </c>
      <c r="G668" s="511">
        <v>40096</v>
      </c>
      <c r="H668" s="511">
        <v>706</v>
      </c>
      <c r="I668" s="513">
        <f t="shared" si="474"/>
      </c>
      <c r="J668" s="514">
        <f t="shared" si="532"/>
      </c>
      <c r="K668" s="511">
        <v>50</v>
      </c>
      <c r="L668" s="514">
        <f t="shared" si="590"/>
      </c>
      <c r="M668" s="511">
        <v>1</v>
      </c>
      <c r="N668" s="515">
        <f t="shared" si="622"/>
      </c>
      <c r="O668" s="511">
        <v>4</v>
      </c>
      <c r="P668" s="515">
        <f t="shared" si="651"/>
      </c>
      <c r="Q668" s="516">
        <f>(M668+M669)/(O668+O669)</f>
      </c>
      <c r="R668" s="511">
        <v>22</v>
      </c>
      <c r="S668" s="516">
        <f>(O668+O669)/(K668+K669)</f>
      </c>
      <c r="T668" s="511">
        <v>5</v>
      </c>
      <c r="U668" s="517">
        <f t="shared" si="727"/>
      </c>
      <c r="V668" s="518">
        <f t="shared" si="841"/>
      </c>
      <c r="W668" s="511">
        <v>8160</v>
      </c>
      <c r="X668" s="518">
        <f t="shared" si="65"/>
      </c>
      <c r="Y668" s="516">
        <f t="shared" si="179"/>
      </c>
      <c r="Z668" s="518">
        <f t="shared" si="293"/>
      </c>
      <c r="AA668" s="518">
        <f>W668/(F668+500)</f>
      </c>
      <c r="AB668" s="511">
        <v>0</v>
      </c>
      <c r="AC668" s="511">
        <v>0</v>
      </c>
      <c r="AD668" s="516">
        <f t="shared" si="407"/>
      </c>
      <c r="AE668" s="518">
        <f>(W668-AC668)/(F668+500)</f>
      </c>
      <c r="AF668" s="519" t="s">
        <v>525</v>
      </c>
    </row>
    <row customHeight="true" ht="17.285687674322098" r="669">
      <c r="A669" s="510"/>
      <c r="B669" s="460"/>
      <c r="C669" s="486"/>
      <c r="D669" s="462" t="s">
        <v>479</v>
      </c>
      <c r="E669" s="511">
        <v>4986.09</v>
      </c>
      <c r="F669" s="512"/>
      <c r="G669" s="511">
        <v>44474</v>
      </c>
      <c r="H669" s="511">
        <v>1052</v>
      </c>
      <c r="I669" s="513">
        <f t="shared" si="474"/>
      </c>
      <c r="J669" s="514">
        <f t="shared" si="532"/>
      </c>
      <c r="K669" s="511">
        <v>104</v>
      </c>
      <c r="L669" s="514">
        <f t="shared" si="590"/>
      </c>
      <c r="M669" s="511">
        <v>4</v>
      </c>
      <c r="N669" s="515">
        <f t="shared" si="622"/>
      </c>
      <c r="O669" s="511">
        <v>13</v>
      </c>
      <c r="P669" s="515">
        <f t="shared" si="651"/>
      </c>
      <c r="Q669" s="516"/>
      <c r="R669" s="511"/>
      <c r="S669" s="516"/>
      <c r="T669" s="511"/>
      <c r="U669" s="517"/>
      <c r="V669" s="518"/>
      <c r="W669" s="511"/>
      <c r="X669" s="518"/>
      <c r="Y669" s="516"/>
      <c r="Z669" s="518"/>
      <c r="AA669" s="518"/>
      <c r="AB669" s="511"/>
      <c r="AC669" s="511"/>
      <c r="AD669" s="516"/>
      <c r="AE669" s="518"/>
      <c r="AF669" s="519" t="s">
        <v>532</v>
      </c>
    </row>
    <row customHeight="true" ht="17.285687674322098" r="670">
      <c r="A670" s="510"/>
      <c r="B670" s="460" t="s">
        <v>508</v>
      </c>
      <c r="C670" s="486" t="s">
        <v>505</v>
      </c>
      <c r="D670" s="462" t="s">
        <v>477</v>
      </c>
      <c r="E670" s="511">
        <v>4557.88</v>
      </c>
      <c r="F670" s="512">
        <f>E670+E671</f>
      </c>
      <c r="G670" s="511">
        <v>51806</v>
      </c>
      <c r="H670" s="511">
        <v>1076</v>
      </c>
      <c r="I670" s="513">
        <f t="shared" si="474"/>
      </c>
      <c r="J670" s="514">
        <f t="shared" si="532"/>
      </c>
      <c r="K670" s="511">
        <v>61</v>
      </c>
      <c r="L670" s="514">
        <f t="shared" si="590"/>
      </c>
      <c r="M670" s="511">
        <v>9</v>
      </c>
      <c r="N670" s="515">
        <f t="shared" si="622"/>
      </c>
      <c r="O670" s="511">
        <v>13</v>
      </c>
      <c r="P670" s="515">
        <f t="shared" si="651"/>
      </c>
      <c r="Q670" s="516">
        <f>(M670+M671)/(O670+O671)</f>
      </c>
      <c r="R670" s="511">
        <v>30</v>
      </c>
      <c r="S670" s="516">
        <f>(O670+O671)/(K670+K671)</f>
      </c>
      <c r="T670" s="511">
        <v>12</v>
      </c>
      <c r="U670" s="517">
        <f>F670/T670</f>
      </c>
      <c r="V670" s="518">
        <f>(F670+4*500)/T670</f>
      </c>
      <c r="W670" s="511">
        <v>15786</v>
      </c>
      <c r="X670" s="518">
        <f>W670/T670</f>
      </c>
      <c r="Y670" s="516">
        <f>T670/R670</f>
      </c>
      <c r="Z670" s="518">
        <f>W670/F670</f>
      </c>
      <c r="AA670" s="518">
        <f>W670/(F670+500)</f>
      </c>
      <c r="AB670" s="511">
        <v>1</v>
      </c>
      <c r="AC670" s="511">
        <v>1692</v>
      </c>
      <c r="AD670" s="516">
        <f>AB670/T670</f>
      </c>
      <c r="AE670" s="518">
        <f>(W670-AC670)/(F670+500)</f>
      </c>
      <c r="AF670" s="519" t="s">
        <v>525</v>
      </c>
    </row>
    <row customHeight="true" ht="17.285687674322098" r="671">
      <c r="A671" s="510"/>
      <c r="B671" s="460"/>
      <c r="C671" s="486"/>
      <c r="D671" s="462" t="s">
        <v>479</v>
      </c>
      <c r="E671" s="511">
        <v>3565.92</v>
      </c>
      <c r="F671" s="512"/>
      <c r="G671" s="511">
        <v>36270</v>
      </c>
      <c r="H671" s="511">
        <v>857</v>
      </c>
      <c r="I671" s="513">
        <f t="shared" si="474"/>
      </c>
      <c r="J671" s="514">
        <f t="shared" si="532"/>
      </c>
      <c r="K671" s="511">
        <v>79</v>
      </c>
      <c r="L671" s="514">
        <f t="shared" si="590"/>
      </c>
      <c r="M671" s="511">
        <v>2</v>
      </c>
      <c r="N671" s="515">
        <f t="shared" si="622"/>
      </c>
      <c r="O671" s="511">
        <v>9</v>
      </c>
      <c r="P671" s="515">
        <f t="shared" si="651"/>
      </c>
      <c r="Q671" s="516"/>
      <c r="R671" s="511"/>
      <c r="S671" s="516"/>
      <c r="T671" s="511"/>
      <c r="U671" s="517"/>
      <c r="V671" s="518"/>
      <c r="W671" s="511"/>
      <c r="X671" s="518"/>
      <c r="Y671" s="516"/>
      <c r="Z671" s="518"/>
      <c r="AA671" s="518"/>
      <c r="AB671" s="511"/>
      <c r="AC671" s="511"/>
      <c r="AD671" s="516"/>
      <c r="AE671" s="518"/>
      <c r="AF671" s="519" t="s">
        <v>532</v>
      </c>
    </row>
    <row customHeight="true" ht="17.285687674322098" r="672">
      <c r="A672" s="510"/>
      <c r="B672" s="460" t="s">
        <v>520</v>
      </c>
      <c r="C672" s="486" t="s">
        <v>505</v>
      </c>
      <c r="D672" s="462" t="s">
        <v>477</v>
      </c>
      <c r="E672" s="511">
        <v>2108.11</v>
      </c>
      <c r="F672" s="512">
        <f>E672+E673</f>
      </c>
      <c r="G672" s="511">
        <v>26087</v>
      </c>
      <c r="H672" s="511">
        <v>825</v>
      </c>
      <c r="I672" s="513">
        <f t="shared" si="474"/>
      </c>
      <c r="J672" s="514">
        <f t="shared" si="532"/>
      </c>
      <c r="K672" s="511">
        <v>32</v>
      </c>
      <c r="L672" s="514">
        <f t="shared" si="590"/>
      </c>
      <c r="M672" s="511">
        <v>2</v>
      </c>
      <c r="N672" s="515">
        <f t="shared" si="622"/>
      </c>
      <c r="O672" s="511">
        <v>5</v>
      </c>
      <c r="P672" s="515">
        <f t="shared" si="651"/>
      </c>
      <c r="Q672" s="516">
        <f>(M672+M673)/(O672+O673)</f>
      </c>
      <c r="R672" s="511">
        <v>16</v>
      </c>
      <c r="S672" s="516">
        <f>(O672+O673)/(K672+K673)</f>
      </c>
      <c r="T672" s="511">
        <v>5</v>
      </c>
      <c r="U672" s="517">
        <f>F672/T672</f>
      </c>
      <c r="V672" s="518">
        <f>(F672+4*500)/T672</f>
      </c>
      <c r="W672" s="511">
        <v>4460.4</v>
      </c>
      <c r="X672" s="518">
        <f>W672/T672</f>
      </c>
      <c r="Y672" s="516">
        <f>T672/R672</f>
      </c>
      <c r="Z672" s="518">
        <f>W672/F672</f>
      </c>
      <c r="AA672" s="518">
        <f>W672/(F672+500)</f>
      </c>
      <c r="AB672" s="511">
        <v>0</v>
      </c>
      <c r="AC672" s="511">
        <v>0</v>
      </c>
      <c r="AD672" s="516">
        <f>AB672/T672</f>
      </c>
      <c r="AE672" s="518">
        <f>(W672-AC672)/(F672+500)</f>
      </c>
      <c r="AF672" s="519" t="s">
        <v>525</v>
      </c>
    </row>
    <row customHeight="true" ht="17.285687674322098" r="673">
      <c r="A673" s="510"/>
      <c r="B673" s="460"/>
      <c r="C673" s="486"/>
      <c r="D673" s="462" t="s">
        <v>479</v>
      </c>
      <c r="E673" s="511">
        <v>1572.26</v>
      </c>
      <c r="F673" s="512"/>
      <c r="G673" s="511">
        <v>24281</v>
      </c>
      <c r="H673" s="521">
        <v>877</v>
      </c>
      <c r="I673" s="513">
        <f t="shared" si="474"/>
      </c>
      <c r="J673" s="514">
        <f t="shared" si="532"/>
      </c>
      <c r="K673" s="511">
        <v>66</v>
      </c>
      <c r="L673" s="514">
        <f t="shared" si="590"/>
      </c>
      <c r="M673" s="511">
        <v>3</v>
      </c>
      <c r="N673" s="515">
        <f t="shared" si="622"/>
      </c>
      <c r="O673" s="511">
        <v>9</v>
      </c>
      <c r="P673" s="515">
        <f t="shared" si="651"/>
      </c>
      <c r="Q673" s="516"/>
      <c r="R673" s="511"/>
      <c r="S673" s="516"/>
      <c r="T673" s="511"/>
      <c r="U673" s="517"/>
      <c r="V673" s="518"/>
      <c r="W673" s="511"/>
      <c r="X673" s="518"/>
      <c r="Y673" s="516"/>
      <c r="Z673" s="518"/>
      <c r="AA673" s="518"/>
      <c r="AB673" s="511"/>
      <c r="AC673" s="511"/>
      <c r="AD673" s="516"/>
      <c r="AE673" s="518"/>
      <c r="AF673" s="519" t="s">
        <v>532</v>
      </c>
    </row>
    <row customHeight="true" ht="17.285687674322098" r="674">
      <c r="A674" s="510"/>
      <c r="B674" s="460" t="s">
        <v>533</v>
      </c>
      <c r="C674" s="486" t="s">
        <v>505</v>
      </c>
      <c r="D674" s="462" t="s">
        <v>477</v>
      </c>
      <c r="E674" s="511">
        <v>848.01</v>
      </c>
      <c r="F674" s="512">
        <f>E674+E675</f>
      </c>
      <c r="G674" s="511">
        <v>9069</v>
      </c>
      <c r="H674" s="511">
        <v>253</v>
      </c>
      <c r="I674" s="513">
        <f t="shared" si="474"/>
      </c>
      <c r="J674" s="514">
        <f t="shared" si="532"/>
      </c>
      <c r="K674" s="511">
        <v>11</v>
      </c>
      <c r="L674" s="514">
        <f t="shared" si="590"/>
      </c>
      <c r="M674" s="511">
        <v>1</v>
      </c>
      <c r="N674" s="515">
        <f t="shared" si="622"/>
      </c>
      <c r="O674" s="511">
        <v>2</v>
      </c>
      <c r="P674" s="515">
        <f t="shared" si="651"/>
      </c>
      <c r="Q674" s="516">
        <f>(M674+M675)/(O674+O675)</f>
      </c>
      <c r="R674" s="511">
        <v>7</v>
      </c>
      <c r="S674" s="516">
        <f>(O674+O675)/(K674+K675)</f>
      </c>
      <c r="T674" s="511">
        <v>3</v>
      </c>
      <c r="U674" s="517">
        <f>F674/T674</f>
      </c>
      <c r="V674" s="518">
        <f>(F674+4*500)/T674</f>
      </c>
      <c r="W674" s="511">
        <v>4872</v>
      </c>
      <c r="X674" s="518">
        <f>W674/T674</f>
      </c>
      <c r="Y674" s="516">
        <f>T674/R674</f>
      </c>
      <c r="Z674" s="518">
        <f>W674/F674</f>
      </c>
      <c r="AA674" s="518">
        <f>W674/(F674+500)</f>
      </c>
      <c r="AB674" s="511">
        <v>0</v>
      </c>
      <c r="AC674" s="511">
        <v>0</v>
      </c>
      <c r="AD674" s="516">
        <f>AB674/T674</f>
      </c>
      <c r="AE674" s="518">
        <f>(W674-AC674)/(F674+500)</f>
      </c>
      <c r="AF674" s="519" t="s">
        <v>525</v>
      </c>
    </row>
    <row customHeight="true" ht="17.285687674322098" r="675">
      <c r="A675" s="510"/>
      <c r="B675" s="460"/>
      <c r="C675" s="486"/>
      <c r="D675" s="462" t="s">
        <v>479</v>
      </c>
      <c r="E675" s="511">
        <v>1076.52</v>
      </c>
      <c r="F675" s="512"/>
      <c r="G675" s="511">
        <v>14245</v>
      </c>
      <c r="H675" s="521">
        <v>725</v>
      </c>
      <c r="I675" s="513">
        <f t="shared" si="474"/>
      </c>
      <c r="J675" s="514">
        <f t="shared" si="532"/>
      </c>
      <c r="K675" s="511">
        <v>44</v>
      </c>
      <c r="L675" s="514">
        <f t="shared" si="590"/>
      </c>
      <c r="M675" s="511">
        <v>2</v>
      </c>
      <c r="N675" s="515">
        <f t="shared" si="622"/>
      </c>
      <c r="O675" s="511">
        <v>4</v>
      </c>
      <c r="P675" s="515">
        <f t="shared" si="651"/>
      </c>
      <c r="Q675" s="516"/>
      <c r="R675" s="511"/>
      <c r="S675" s="516"/>
      <c r="T675" s="511"/>
      <c r="U675" s="517"/>
      <c r="V675" s="518"/>
      <c r="W675" s="511"/>
      <c r="X675" s="518"/>
      <c r="Y675" s="516"/>
      <c r="Z675" s="518"/>
      <c r="AA675" s="518"/>
      <c r="AB675" s="511"/>
      <c r="AC675" s="511"/>
      <c r="AD675" s="516"/>
      <c r="AE675" s="518"/>
      <c r="AF675" s="519" t="s">
        <v>532</v>
      </c>
    </row>
    <row customHeight="true" ht="17.285687674322098" r="676">
      <c r="A676" s="510"/>
      <c r="B676" s="488" t="s">
        <v>484</v>
      </c>
      <c r="C676" s="488"/>
      <c r="D676" s="488"/>
      <c r="E676" s="522">
        <f>SUM(E668:E675)</f>
      </c>
      <c r="F676" s="522">
        <f>SUM(F668:F675)</f>
      </c>
      <c r="G676" s="522">
        <f>SUM(G668:G675)</f>
      </c>
      <c r="H676" s="522">
        <f>SUM(H668:H675)</f>
      </c>
      <c r="I676" s="523">
        <f t="shared" si="474"/>
      </c>
      <c r="J676" s="524">
        <f t="shared" si="532"/>
      </c>
      <c r="K676" s="522">
        <f>SUM(K668:K675)</f>
      </c>
      <c r="L676" s="524">
        <f t="shared" si="590"/>
      </c>
      <c r="M676" s="522">
        <f>SUM(M668:M675)</f>
      </c>
      <c r="N676" s="525">
        <f t="shared" si="622"/>
      </c>
      <c r="O676" s="522">
        <f>SUM(O668:O675)</f>
      </c>
      <c r="P676" s="525">
        <f t="shared" si="651"/>
      </c>
      <c r="Q676" s="526">
        <f t="shared" ref="Q676:Q677" si="503">M676/O676</f>
      </c>
      <c r="R676" s="522">
        <f>SUM(R668:R675)</f>
      </c>
      <c r="S676" s="526">
        <f t="shared" ref="S676:S677" si="561">(O676+O676)/(K676+K676)</f>
      </c>
      <c r="T676" s="522">
        <f>SUM(T668:T675)</f>
      </c>
      <c r="U676" s="527">
        <f t="shared" ref="U676:U677" si="728">F676/T676</f>
      </c>
      <c r="V676" s="528">
        <f t="shared" ref="V676:V677" si="842">(F676+4*500)/T676</f>
      </c>
      <c r="W676" s="522">
        <f>SUM(W668:W675)</f>
      </c>
      <c r="X676" s="529">
        <f t="shared" ref="X676:X677" si="66">W676/T676</f>
      </c>
      <c r="Y676" s="526">
        <f t="shared" ref="Y676:Y677" si="180">T676/R676</f>
      </c>
      <c r="Z676" s="528">
        <f t="shared" ref="Z676:Z677" si="294">W676/F676</f>
      </c>
      <c r="AA676" s="528">
        <f>W676/(F676+COUNT(W668:W675)*500)</f>
      </c>
      <c r="AB676" s="522">
        <f>SUM(AB668:AB675)</f>
      </c>
      <c r="AC676" s="522">
        <f>SUM(AC668:AC675)</f>
      </c>
      <c r="AD676" s="526">
        <f t="shared" ref="AD676:AD677" si="408">AB676/T676</f>
      </c>
      <c r="AE676" s="530">
        <f>(W676-AC676)/(F676+COUNT(W668:W675)*500)</f>
      </c>
      <c r="AF676" s="518"/>
    </row>
    <row customHeight="true" ht="17.285687674322098" r="677">
      <c r="A677" s="510"/>
      <c r="B677" s="489" t="s">
        <v>490</v>
      </c>
      <c r="C677" s="489"/>
      <c r="D677" s="489"/>
      <c r="E677" s="533">
        <f>E644+E653+E662+E676+E667</f>
      </c>
      <c r="F677" s="533">
        <f>F644+F653+F662+F676+F667</f>
      </c>
      <c r="G677" s="533">
        <f>G644+G653+G662+G676+G667</f>
      </c>
      <c r="H677" s="533">
        <f>H644+H653+H662+H676+H667</f>
      </c>
      <c r="I677" s="534">
        <f t="shared" si="474"/>
      </c>
      <c r="J677" s="535">
        <f t="shared" si="532"/>
      </c>
      <c r="K677" s="533">
        <f>K644+K653+K662+K676+K667</f>
      </c>
      <c r="L677" s="535">
        <f t="shared" si="590"/>
      </c>
      <c r="M677" s="533">
        <f>M644+M653+M662+M676+M667</f>
      </c>
      <c r="N677" s="536">
        <f t="shared" si="622"/>
      </c>
      <c r="O677" s="533">
        <f>O644+O653+O662+O676+O667</f>
      </c>
      <c r="P677" s="536">
        <f t="shared" si="651"/>
      </c>
      <c r="Q677" s="537">
        <f t="shared" si="503"/>
      </c>
      <c r="R677" s="533">
        <f>R644+R653+R662+R676</f>
      </c>
      <c r="S677" s="537">
        <f t="shared" si="561"/>
      </c>
      <c r="T677" s="533">
        <f>T644+T653+T662+T676+T667</f>
      </c>
      <c r="U677" s="538">
        <f t="shared" si="728"/>
      </c>
      <c r="V677" s="532">
        <f t="shared" si="842"/>
      </c>
      <c r="W677" s="532">
        <f>W644+W653+W662+W676+W667</f>
      </c>
      <c r="X677" s="532">
        <f t="shared" si="66"/>
      </c>
      <c r="Y677" s="537">
        <f t="shared" si="180"/>
      </c>
      <c r="Z677" s="532">
        <f t="shared" si="294"/>
      </c>
      <c r="AA677" s="532">
        <f>W677/(F677+COUNT(W634:W643,W645:W652,W654:W661,W663:W666,W668:W675)*500)</f>
      </c>
      <c r="AB677" s="533">
        <f>AB644+AB653+AB662+AB676+AB667</f>
      </c>
      <c r="AC677" s="532">
        <f>AC644+AC653+AC662+AC676+AC667</f>
      </c>
      <c r="AD677" s="537">
        <f t="shared" si="408"/>
      </c>
      <c r="AE677" s="532">
        <f>(W677-AC677)/(F677+COUNT(W634:W643,W645:W652,W654:W661,W663:W666,W668:W675)*500)</f>
      </c>
      <c r="AF677" s="518"/>
    </row>
    <row customHeight="true" ht="20.833333333333336" r="678">
      <c r="A678" s="539" t="s">
        <v>442</v>
      </c>
      <c r="B678" s="499" t="s">
        <v>443</v>
      </c>
      <c r="C678" s="499" t="s">
        <v>444</v>
      </c>
      <c r="D678" s="499" t="s">
        <v>445</v>
      </c>
      <c r="E678" s="500" t="s">
        <v>446</v>
      </c>
      <c r="F678" s="501" t="s">
        <v>447</v>
      </c>
      <c r="G678" s="501" t="s">
        <v>448</v>
      </c>
      <c r="H678" s="501" t="s">
        <v>449</v>
      </c>
      <c r="I678" s="502" t="s">
        <v>450</v>
      </c>
      <c r="J678" s="503" t="s">
        <v>451</v>
      </c>
      <c r="K678" s="501" t="s">
        <v>452</v>
      </c>
      <c r="L678" s="503" t="s">
        <v>453</v>
      </c>
      <c r="M678" s="504" t="s">
        <v>454</v>
      </c>
      <c r="N678" s="505" t="s">
        <v>455</v>
      </c>
      <c r="O678" s="501" t="s">
        <v>456</v>
      </c>
      <c r="P678" s="505" t="s">
        <v>457</v>
      </c>
      <c r="Q678" s="502" t="s">
        <v>458</v>
      </c>
      <c r="R678" s="506" t="s">
        <v>459</v>
      </c>
      <c r="S678" s="507" t="s">
        <v>460</v>
      </c>
      <c r="T678" s="506" t="s">
        <v>461</v>
      </c>
      <c r="U678" s="508" t="s">
        <v>462</v>
      </c>
      <c r="V678" s="509" t="s">
        <v>463</v>
      </c>
      <c r="W678" s="509" t="s">
        <v>464</v>
      </c>
      <c r="X678" s="509" t="s">
        <v>465</v>
      </c>
      <c r="Y678" s="507" t="s">
        <v>466</v>
      </c>
      <c r="Z678" s="509" t="s">
        <v>467</v>
      </c>
      <c r="AA678" s="509" t="s">
        <v>468</v>
      </c>
      <c r="AB678" s="509" t="s">
        <v>469</v>
      </c>
      <c r="AC678" s="506" t="s">
        <v>470</v>
      </c>
      <c r="AD678" s="507" t="s">
        <v>471</v>
      </c>
      <c r="AE678" s="509" t="s">
        <v>472</v>
      </c>
      <c r="AF678" s="509" t="s">
        <v>473</v>
      </c>
    </row>
    <row customHeight="true" ht="20.833333333333336" r="679">
      <c r="A679" s="510" t="s">
        <v>535</v>
      </c>
      <c r="B679" s="460" t="s">
        <v>475</v>
      </c>
      <c r="C679" s="486" t="s">
        <v>531</v>
      </c>
      <c r="D679" s="462" t="s">
        <v>477</v>
      </c>
      <c r="E679" s="511">
        <v>2333.87</v>
      </c>
      <c r="F679" s="512">
        <f>E679+E680</f>
      </c>
      <c r="G679" s="511">
        <v>17663</v>
      </c>
      <c r="H679" s="511">
        <v>262</v>
      </c>
      <c r="I679" s="513">
        <f t="shared" ref="I679:I722" si="475">H679/G679</f>
      </c>
      <c r="J679" s="514">
        <f t="shared" ref="J679:J722" si="533">(E679/G679)*1000</f>
      </c>
      <c r="K679" s="511">
        <v>25</v>
      </c>
      <c r="L679" s="514">
        <v>0</v>
      </c>
      <c r="M679" s="511">
        <v>0</v>
      </c>
      <c r="N679" s="515">
        <f t="shared" ref="N679:N722" si="623">E679/M679</f>
      </c>
      <c r="O679" s="511">
        <v>3</v>
      </c>
      <c r="P679" s="515">
        <f t="shared" ref="P679:P722" si="652">E679/O679</f>
      </c>
      <c r="Q679" s="516">
        <f>(M679+M680)/(O679+O680)</f>
      </c>
      <c r="R679" s="511">
        <v>15</v>
      </c>
      <c r="S679" s="516">
        <f>(O679+O680)/(K679+K680)</f>
      </c>
      <c r="T679" s="511">
        <v>2</v>
      </c>
      <c r="U679" s="517">
        <f>F679/T679</f>
      </c>
      <c r="V679" s="518">
        <f>(F679+4*500)/T679</f>
      </c>
      <c r="W679" s="511">
        <v>1716</v>
      </c>
      <c r="X679" s="518">
        <f>W679/T679</f>
      </c>
      <c r="Y679" s="516">
        <f>T679/R679</f>
      </c>
      <c r="Z679" s="518">
        <f>W679/F679</f>
      </c>
      <c r="AA679" s="518">
        <f>W679/(F679+500)</f>
      </c>
      <c r="AB679" s="511">
        <v>1</v>
      </c>
      <c r="AC679" s="511">
        <v>372</v>
      </c>
      <c r="AD679" s="516">
        <f>AB679/T679</f>
      </c>
      <c r="AE679" s="518">
        <f>(W679-AC679)/(F679+500)</f>
      </c>
      <c r="AF679" s="519" t="s">
        <v>478</v>
      </c>
    </row>
    <row customHeight="true" ht="20.833333333333336" r="680">
      <c r="A680" s="510"/>
      <c r="B680" s="460"/>
      <c r="C680" s="486"/>
      <c r="D680" s="462" t="s">
        <v>479</v>
      </c>
      <c r="E680" s="511">
        <v>2886.03</v>
      </c>
      <c r="F680" s="512"/>
      <c r="G680" s="511">
        <v>27014</v>
      </c>
      <c r="H680" s="511">
        <v>1646</v>
      </c>
      <c r="I680" s="513">
        <f t="shared" si="475"/>
      </c>
      <c r="J680" s="514">
        <f t="shared" si="533"/>
      </c>
      <c r="K680" s="511">
        <v>68</v>
      </c>
      <c r="L680" s="514">
        <v>1</v>
      </c>
      <c r="M680" s="511">
        <v>2</v>
      </c>
      <c r="N680" s="515">
        <f t="shared" si="623"/>
      </c>
      <c r="O680" s="511">
        <v>6</v>
      </c>
      <c r="P680" s="515">
        <f t="shared" si="652"/>
      </c>
      <c r="Q680" s="516"/>
      <c r="R680" s="511"/>
      <c r="S680" s="516"/>
      <c r="T680" s="511"/>
      <c r="U680" s="517"/>
      <c r="V680" s="518"/>
      <c r="W680" s="511"/>
      <c r="X680" s="518"/>
      <c r="Y680" s="516"/>
      <c r="Z680" s="518"/>
      <c r="AA680" s="518"/>
      <c r="AB680" s="511"/>
      <c r="AC680" s="511"/>
      <c r="AD680" s="516"/>
      <c r="AE680" s="518"/>
      <c r="AF680" s="519" t="s">
        <v>498</v>
      </c>
    </row>
    <row customHeight="true" ht="20.833333333333336" r="681">
      <c r="A681" s="510"/>
      <c r="B681" s="460" t="s">
        <v>481</v>
      </c>
      <c r="C681" s="486" t="s">
        <v>531</v>
      </c>
      <c r="D681" s="462" t="s">
        <v>477</v>
      </c>
      <c r="E681" s="511">
        <v>2018.71</v>
      </c>
      <c r="F681" s="512">
        <f>E681+E682</f>
      </c>
      <c r="G681" s="511">
        <v>19191</v>
      </c>
      <c r="H681" s="511">
        <v>272</v>
      </c>
      <c r="I681" s="513">
        <f t="shared" si="475"/>
      </c>
      <c r="J681" s="514">
        <f t="shared" si="533"/>
      </c>
      <c r="K681" s="511">
        <v>29</v>
      </c>
      <c r="L681" s="514">
        <f t="shared" ref="L681:L712" si="591">E681/K681</f>
      </c>
      <c r="M681" s="511">
        <v>1</v>
      </c>
      <c r="N681" s="515">
        <f t="shared" si="623"/>
      </c>
      <c r="O681" s="511">
        <v>4</v>
      </c>
      <c r="P681" s="515">
        <f t="shared" si="652"/>
      </c>
      <c r="Q681" s="516">
        <f>(M681+M682)/(O681+O682)</f>
      </c>
      <c r="R681" s="511">
        <v>11</v>
      </c>
      <c r="S681" s="516">
        <f>(O681+O682)/(K681+K682)</f>
      </c>
      <c r="T681" s="511">
        <v>5</v>
      </c>
      <c r="U681" s="517">
        <f>F681/T681</f>
      </c>
      <c r="V681" s="518">
        <f>(F681+4*500)/T681</f>
      </c>
      <c r="W681" s="511">
        <v>5746.8</v>
      </c>
      <c r="X681" s="518">
        <f>W681/T681</f>
      </c>
      <c r="Y681" s="516">
        <f>T681/R681</f>
      </c>
      <c r="Z681" s="518">
        <f>W681/F681</f>
      </c>
      <c r="AA681" s="518">
        <f>W681/(F681+500)</f>
      </c>
      <c r="AB681" s="511">
        <v>2</v>
      </c>
      <c r="AC681" s="511">
        <v>1716</v>
      </c>
      <c r="AD681" s="516">
        <f>AB681/T681</f>
      </c>
      <c r="AE681" s="518">
        <f>(W681-AC681)/(F681+500)</f>
      </c>
      <c r="AF681" s="519" t="s">
        <v>478</v>
      </c>
    </row>
    <row customHeight="true" ht="20.833333333333336" r="682">
      <c r="A682" s="510"/>
      <c r="B682" s="460"/>
      <c r="C682" s="486"/>
      <c r="D682" s="462" t="s">
        <v>479</v>
      </c>
      <c r="E682" s="511">
        <v>2754.3</v>
      </c>
      <c r="F682" s="512"/>
      <c r="G682" s="511">
        <v>26040</v>
      </c>
      <c r="H682" s="511">
        <v>809</v>
      </c>
      <c r="I682" s="513">
        <f t="shared" si="475"/>
      </c>
      <c r="J682" s="514">
        <f t="shared" si="533"/>
      </c>
      <c r="K682" s="511">
        <v>49</v>
      </c>
      <c r="L682" s="514">
        <f t="shared" si="591"/>
      </c>
      <c r="M682" s="511">
        <v>2</v>
      </c>
      <c r="N682" s="515">
        <f t="shared" si="623"/>
      </c>
      <c r="O682" s="511">
        <v>5</v>
      </c>
      <c r="P682" s="515">
        <f t="shared" si="652"/>
      </c>
      <c r="Q682" s="516"/>
      <c r="R682" s="511"/>
      <c r="S682" s="516"/>
      <c r="T682" s="511"/>
      <c r="U682" s="517"/>
      <c r="V682" s="518"/>
      <c r="W682" s="511"/>
      <c r="X682" s="518"/>
      <c r="Y682" s="516"/>
      <c r="Z682" s="518"/>
      <c r="AA682" s="518"/>
      <c r="AB682" s="511"/>
      <c r="AC682" s="511"/>
      <c r="AD682" s="516"/>
      <c r="AE682" s="518"/>
      <c r="AF682" s="519" t="s">
        <v>498</v>
      </c>
    </row>
    <row customHeight="true" ht="20.833333333333336" r="683">
      <c r="A683" s="510"/>
      <c r="B683" s="460" t="s">
        <v>482</v>
      </c>
      <c r="C683" s="486" t="s">
        <v>531</v>
      </c>
      <c r="D683" s="462" t="s">
        <v>477</v>
      </c>
      <c r="E683" s="511">
        <v>1269.29</v>
      </c>
      <c r="F683" s="512">
        <f>E683+E684</f>
      </c>
      <c r="G683" s="511">
        <v>10089</v>
      </c>
      <c r="H683" s="511">
        <v>108</v>
      </c>
      <c r="I683" s="513">
        <f t="shared" si="475"/>
      </c>
      <c r="J683" s="514">
        <f t="shared" si="533"/>
      </c>
      <c r="K683" s="511">
        <v>19</v>
      </c>
      <c r="L683" s="514">
        <f t="shared" si="591"/>
      </c>
      <c r="M683" s="511">
        <v>0</v>
      </c>
      <c r="N683" s="515">
        <f t="shared" si="623"/>
      </c>
      <c r="O683" s="511">
        <v>1</v>
      </c>
      <c r="P683" s="515">
        <f t="shared" si="652"/>
      </c>
      <c r="Q683" s="516">
        <f>(M683+M684)/(O683+O684)</f>
      </c>
      <c r="R683" s="511">
        <v>16</v>
      </c>
      <c r="S683" s="516">
        <f>(O683+O684)/(K683+K684)</f>
      </c>
      <c r="T683" s="511">
        <v>6</v>
      </c>
      <c r="U683" s="517">
        <f>F683/T683</f>
      </c>
      <c r="V683" s="518">
        <f>(F683+4*500)/T683</f>
      </c>
      <c r="W683" s="511">
        <v>4017.5999999999995</v>
      </c>
      <c r="X683" s="518">
        <f>W683/T683</f>
      </c>
      <c r="Y683" s="516">
        <f>T683/R683</f>
      </c>
      <c r="Z683" s="518">
        <f>W683/F683</f>
      </c>
      <c r="AA683" s="518">
        <f>W683/(F683+500)</f>
      </c>
      <c r="AB683" s="511">
        <v>1</v>
      </c>
      <c r="AC683" s="511">
        <v>2088</v>
      </c>
      <c r="AD683" s="516">
        <f>AB683/T683</f>
      </c>
      <c r="AE683" s="518">
        <f>(W683-AC683)/(F683+500)</f>
      </c>
      <c r="AF683" s="519" t="s">
        <v>478</v>
      </c>
    </row>
    <row customHeight="true" ht="20.833333333333336" r="684">
      <c r="A684" s="510"/>
      <c r="B684" s="460"/>
      <c r="C684" s="486"/>
      <c r="D684" s="462" t="s">
        <v>479</v>
      </c>
      <c r="E684" s="511">
        <v>2620.83</v>
      </c>
      <c r="F684" s="512"/>
      <c r="G684" s="511">
        <v>21972</v>
      </c>
      <c r="H684" s="511">
        <v>624</v>
      </c>
      <c r="I684" s="513">
        <f t="shared" si="475"/>
      </c>
      <c r="J684" s="514">
        <f t="shared" si="533"/>
      </c>
      <c r="K684" s="511">
        <v>55</v>
      </c>
      <c r="L684" s="514">
        <f t="shared" si="591"/>
      </c>
      <c r="M684" s="511">
        <v>3</v>
      </c>
      <c r="N684" s="515">
        <f t="shared" si="623"/>
      </c>
      <c r="O684" s="511">
        <v>8</v>
      </c>
      <c r="P684" s="515">
        <f t="shared" si="652"/>
      </c>
      <c r="Q684" s="516"/>
      <c r="R684" s="511"/>
      <c r="S684" s="516"/>
      <c r="T684" s="511"/>
      <c r="U684" s="517"/>
      <c r="V684" s="518"/>
      <c r="W684" s="511"/>
      <c r="X684" s="518"/>
      <c r="Y684" s="516"/>
      <c r="Z684" s="518"/>
      <c r="AA684" s="518"/>
      <c r="AB684" s="511"/>
      <c r="AC684" s="511"/>
      <c r="AD684" s="516"/>
      <c r="AE684" s="518"/>
      <c r="AF684" s="519" t="s">
        <v>498</v>
      </c>
    </row>
    <row customHeight="true" ht="20.833333333333336" r="685">
      <c r="A685" s="510"/>
      <c r="B685" s="460" t="s">
        <v>483</v>
      </c>
      <c r="C685" s="486" t="s">
        <v>531</v>
      </c>
      <c r="D685" s="462" t="s">
        <v>477</v>
      </c>
      <c r="E685" s="511">
        <v>1092.17</v>
      </c>
      <c r="F685" s="512">
        <f>E685+E686</f>
      </c>
      <c r="G685" s="511">
        <v>7351</v>
      </c>
      <c r="H685" s="511">
        <v>63</v>
      </c>
      <c r="I685" s="513">
        <f t="shared" si="475"/>
      </c>
      <c r="J685" s="514">
        <f t="shared" si="533"/>
      </c>
      <c r="K685" s="511">
        <v>18</v>
      </c>
      <c r="L685" s="514">
        <f t="shared" si="591"/>
      </c>
      <c r="M685" s="511">
        <v>0</v>
      </c>
      <c r="N685" s="515">
        <f t="shared" si="623"/>
      </c>
      <c r="O685" s="511">
        <v>1</v>
      </c>
      <c r="P685" s="515">
        <f t="shared" si="652"/>
      </c>
      <c r="Q685" s="516">
        <f>(M685+M686)/(O685+O686)</f>
      </c>
      <c r="R685" s="511">
        <v>14</v>
      </c>
      <c r="S685" s="516">
        <f>(O685+O686)/(K685+K686)</f>
      </c>
      <c r="T685" s="511">
        <v>3</v>
      </c>
      <c r="U685" s="517">
        <f>F685/T685</f>
      </c>
      <c r="V685" s="518">
        <f>(F685+4*500)/T685</f>
      </c>
      <c r="W685" s="511">
        <v>3756</v>
      </c>
      <c r="X685" s="518">
        <f>W685/T685</f>
      </c>
      <c r="Y685" s="516">
        <f>T685/R685</f>
      </c>
      <c r="Z685" s="518">
        <f>W685/F685</f>
      </c>
      <c r="AA685" s="518">
        <f>W685/(F685+500)</f>
      </c>
      <c r="AB685" s="511">
        <v>0</v>
      </c>
      <c r="AC685" s="511">
        <v>0</v>
      </c>
      <c r="AD685" s="516">
        <f>AB685/T685</f>
      </c>
      <c r="AE685" s="518">
        <f>(W685-AC685)/(F685+500)</f>
      </c>
      <c r="AF685" s="519" t="s">
        <v>478</v>
      </c>
    </row>
    <row customHeight="true" ht="20.833333333333336" r="686">
      <c r="A686" s="510"/>
      <c r="B686" s="460"/>
      <c r="C686" s="486"/>
      <c r="D686" s="462" t="s">
        <v>479</v>
      </c>
      <c r="E686" s="511">
        <v>2835.4</v>
      </c>
      <c r="F686" s="512"/>
      <c r="G686" s="511">
        <v>26180</v>
      </c>
      <c r="H686" s="511">
        <v>745</v>
      </c>
      <c r="I686" s="513">
        <f t="shared" si="475"/>
      </c>
      <c r="J686" s="514">
        <f t="shared" si="533"/>
      </c>
      <c r="K686" s="511">
        <v>52</v>
      </c>
      <c r="L686" s="514">
        <f t="shared" si="591"/>
      </c>
      <c r="M686" s="511">
        <v>3</v>
      </c>
      <c r="N686" s="515">
        <f t="shared" si="623"/>
      </c>
      <c r="O686" s="511">
        <v>5</v>
      </c>
      <c r="P686" s="515">
        <f t="shared" si="652"/>
      </c>
      <c r="Q686" s="516"/>
      <c r="R686" s="511"/>
      <c r="S686" s="516"/>
      <c r="T686" s="511"/>
      <c r="U686" s="517"/>
      <c r="V686" s="518"/>
      <c r="W686" s="511"/>
      <c r="X686" s="518"/>
      <c r="Y686" s="516"/>
      <c r="Z686" s="518"/>
      <c r="AA686" s="518"/>
      <c r="AB686" s="511"/>
      <c r="AC686" s="511"/>
      <c r="AD686" s="516"/>
      <c r="AE686" s="518"/>
      <c r="AF686" s="519" t="s">
        <v>498</v>
      </c>
    </row>
    <row customHeight="true" ht="20.833333333333336" r="687">
      <c r="A687" s="510"/>
      <c r="B687" s="460" t="s">
        <v>485</v>
      </c>
      <c r="C687" s="486" t="s">
        <v>531</v>
      </c>
      <c r="D687" s="462" t="s">
        <v>477</v>
      </c>
      <c r="E687" s="511">
        <v>945.42</v>
      </c>
      <c r="F687" s="520">
        <f>E687+E688</f>
      </c>
      <c r="G687" s="511">
        <v>8392</v>
      </c>
      <c r="H687" s="511">
        <v>70</v>
      </c>
      <c r="I687" s="513">
        <f t="shared" si="475"/>
      </c>
      <c r="J687" s="514">
        <f t="shared" si="533"/>
      </c>
      <c r="K687" s="511">
        <v>5</v>
      </c>
      <c r="L687" s="514">
        <f t="shared" si="591"/>
      </c>
      <c r="M687" s="511">
        <v>0</v>
      </c>
      <c r="N687" s="515">
        <f t="shared" si="623"/>
      </c>
      <c r="O687" s="511">
        <v>0</v>
      </c>
      <c r="P687" s="515">
        <f t="shared" si="652"/>
      </c>
      <c r="Q687" s="516">
        <f>(M687+M688)/(O687+O688)</f>
      </c>
      <c r="R687" s="511">
        <v>19</v>
      </c>
      <c r="S687" s="516">
        <f>(O687+O688)/(K687+K688)</f>
      </c>
      <c r="T687" s="511">
        <v>4</v>
      </c>
      <c r="U687" s="517">
        <f>F687/T687</f>
      </c>
      <c r="V687" s="518">
        <f>(F687+4*500)/T687</f>
      </c>
      <c r="W687" s="511">
        <v>5520.000000000002</v>
      </c>
      <c r="X687" s="518">
        <f>W687/T687</f>
      </c>
      <c r="Y687" s="516">
        <f>T687/R687</f>
      </c>
      <c r="Z687" s="518">
        <f>W687/F687</f>
      </c>
      <c r="AA687" s="518">
        <f>W687/(F687+500)</f>
      </c>
      <c r="AB687" s="511">
        <v>0</v>
      </c>
      <c r="AC687" s="511">
        <v>0</v>
      </c>
      <c r="AD687" s="516">
        <f>AB687/T687</f>
      </c>
      <c r="AE687" s="518">
        <f>(W687-AC687)/(F687+500)</f>
      </c>
      <c r="AF687" s="519" t="s">
        <v>478</v>
      </c>
    </row>
    <row customHeight="true" ht="20.833333333333336" r="688">
      <c r="A688" s="510"/>
      <c r="B688" s="460"/>
      <c r="C688" s="486"/>
      <c r="D688" s="462" t="s">
        <v>479</v>
      </c>
      <c r="E688" s="511">
        <v>3798.33</v>
      </c>
      <c r="F688" s="520"/>
      <c r="G688" s="511">
        <v>34599</v>
      </c>
      <c r="H688" s="521">
        <v>1469</v>
      </c>
      <c r="I688" s="513">
        <f t="shared" si="475"/>
      </c>
      <c r="J688" s="514">
        <f t="shared" si="533"/>
      </c>
      <c r="K688" s="511">
        <v>76</v>
      </c>
      <c r="L688" s="514">
        <f t="shared" si="591"/>
      </c>
      <c r="M688" s="511">
        <v>4</v>
      </c>
      <c r="N688" s="515">
        <f t="shared" si="623"/>
      </c>
      <c r="O688" s="511">
        <v>10</v>
      </c>
      <c r="P688" s="515">
        <f t="shared" si="652"/>
      </c>
      <c r="Q688" s="516"/>
      <c r="R688" s="511"/>
      <c r="S688" s="516"/>
      <c r="T688" s="511"/>
      <c r="U688" s="517"/>
      <c r="V688" s="518"/>
      <c r="W688" s="511"/>
      <c r="X688" s="518"/>
      <c r="Y688" s="516"/>
      <c r="Z688" s="518"/>
      <c r="AA688" s="518"/>
      <c r="AB688" s="511"/>
      <c r="AC688" s="511"/>
      <c r="AD688" s="516"/>
      <c r="AE688" s="518"/>
      <c r="AF688" s="519" t="s">
        <v>498</v>
      </c>
    </row>
    <row customHeight="true" ht="20.833333333333336" r="689">
      <c r="A689" s="510"/>
      <c r="B689" s="488" t="s">
        <v>484</v>
      </c>
      <c r="C689" s="488"/>
      <c r="D689" s="488"/>
      <c r="E689" s="522">
        <f>SUM(E679:E688)</f>
      </c>
      <c r="F689" s="522">
        <f>SUM(F679:F688)</f>
      </c>
      <c r="G689" s="522">
        <f>SUM(G679:G688)</f>
      </c>
      <c r="H689" s="522">
        <f>SUM(H679:H688)</f>
      </c>
      <c r="I689" s="523">
        <f t="shared" si="475"/>
      </c>
      <c r="J689" s="524">
        <f t="shared" si="533"/>
      </c>
      <c r="K689" s="522">
        <f>SUM(K679:K688)</f>
      </c>
      <c r="L689" s="524">
        <f t="shared" si="591"/>
      </c>
      <c r="M689" s="522">
        <f>SUM(M679:M688)</f>
      </c>
      <c r="N689" s="525">
        <f t="shared" si="623"/>
      </c>
      <c r="O689" s="522">
        <f>SUM(O679:O688)</f>
      </c>
      <c r="P689" s="525">
        <f t="shared" si="652"/>
      </c>
      <c r="Q689" s="526">
        <f>M689/O689</f>
      </c>
      <c r="R689" s="522">
        <f>SUM(R679:R688)</f>
      </c>
      <c r="S689" s="526">
        <f>(O689+O689)/(K689+K689)</f>
      </c>
      <c r="T689" s="522">
        <f>SUM(T679:T688)</f>
      </c>
      <c r="U689" s="527">
        <f t="shared" ref="U689:U690" si="729">F689/T689</f>
      </c>
      <c r="V689" s="528">
        <f t="shared" ref="V689:V690" si="843">(F689+4*500)/T689</f>
      </c>
      <c r="W689" s="522">
        <f>SUM(W679:W688)</f>
      </c>
      <c r="X689" s="529">
        <f t="shared" ref="X689:X690" si="67">W689/T689</f>
      </c>
      <c r="Y689" s="526">
        <f t="shared" ref="Y689:Y690" si="181">T689/R689</f>
      </c>
      <c r="Z689" s="528">
        <f t="shared" ref="Z689:Z690" si="295">W689/F689</f>
      </c>
      <c r="AA689" s="528">
        <f>W689/(F689+COUNT(W679:W688)*500)</f>
      </c>
      <c r="AB689" s="522">
        <f>SUM(AB679:AB688)</f>
      </c>
      <c r="AC689" s="522">
        <f>SUM(AC679:AC688)</f>
      </c>
      <c r="AD689" s="526">
        <f t="shared" ref="AD689:AD690" si="409">AB689/T689</f>
      </c>
      <c r="AE689" s="530">
        <f>(W689-AC689)/(F689+COUNT(W679:W688)*500)</f>
      </c>
      <c r="AF689" s="518"/>
    </row>
    <row customHeight="true" ht="20.833333333333336" r="690">
      <c r="A690" s="510"/>
      <c r="B690" s="460" t="s">
        <v>487</v>
      </c>
      <c r="C690" s="486" t="s">
        <v>486</v>
      </c>
      <c r="D690" s="462" t="s">
        <v>477</v>
      </c>
      <c r="E690" s="511">
        <v>632.87</v>
      </c>
      <c r="F690" s="512">
        <f>E690+E691</f>
      </c>
      <c r="G690" s="511">
        <v>5510</v>
      </c>
      <c r="H690" s="511">
        <v>59</v>
      </c>
      <c r="I690" s="513">
        <f t="shared" si="475"/>
      </c>
      <c r="J690" s="514">
        <f t="shared" si="533"/>
      </c>
      <c r="K690" s="511">
        <v>8</v>
      </c>
      <c r="L690" s="514">
        <f t="shared" si="591"/>
      </c>
      <c r="M690" s="511">
        <v>1</v>
      </c>
      <c r="N690" s="515">
        <f t="shared" si="623"/>
      </c>
      <c r="O690" s="511">
        <v>2</v>
      </c>
      <c r="P690" s="515">
        <f t="shared" si="652"/>
      </c>
      <c r="Q690" s="516">
        <f>(M690+M691)/(O690+O691)</f>
      </c>
      <c r="R690" s="511">
        <v>15</v>
      </c>
      <c r="S690" s="516">
        <f>(O690+O691)/(K690+K691)</f>
      </c>
      <c r="T690" s="511">
        <v>4</v>
      </c>
      <c r="U690" s="517">
        <f t="shared" si="729"/>
      </c>
      <c r="V690" s="518">
        <f t="shared" si="843"/>
      </c>
      <c r="W690" s="511">
        <v>4224</v>
      </c>
      <c r="X690" s="518">
        <f t="shared" si="67"/>
      </c>
      <c r="Y690" s="516">
        <f t="shared" si="181"/>
      </c>
      <c r="Z690" s="518">
        <f t="shared" si="295"/>
      </c>
      <c r="AA690" s="518">
        <f>W690/(F690+500)</f>
      </c>
      <c r="AB690" s="511">
        <v>1</v>
      </c>
      <c r="AC690" s="511">
        <v>1692.0000000000005</v>
      </c>
      <c r="AD690" s="516">
        <f t="shared" si="409"/>
      </c>
      <c r="AE690" s="518">
        <f>(W690-AC690)/(F690+500)</f>
      </c>
      <c r="AF690" s="519" t="s">
        <v>478</v>
      </c>
    </row>
    <row customHeight="true" ht="20.833333333333336" r="691">
      <c r="A691" s="510"/>
      <c r="B691" s="460"/>
      <c r="C691" s="486"/>
      <c r="D691" s="462" t="s">
        <v>479</v>
      </c>
      <c r="E691" s="511">
        <v>3499.76</v>
      </c>
      <c r="F691" s="512"/>
      <c r="G691" s="511">
        <v>36612</v>
      </c>
      <c r="H691" s="511">
        <v>1909</v>
      </c>
      <c r="I691" s="513">
        <f t="shared" si="475"/>
      </c>
      <c r="J691" s="514">
        <f t="shared" si="533"/>
      </c>
      <c r="K691" s="511">
        <v>81</v>
      </c>
      <c r="L691" s="514">
        <f t="shared" si="591"/>
      </c>
      <c r="M691" s="511">
        <v>1</v>
      </c>
      <c r="N691" s="515">
        <f t="shared" si="623"/>
      </c>
      <c r="O691" s="511">
        <v>7</v>
      </c>
      <c r="P691" s="515">
        <f t="shared" si="652"/>
      </c>
      <c r="Q691" s="516"/>
      <c r="R691" s="511"/>
      <c r="S691" s="516"/>
      <c r="T691" s="511"/>
      <c r="U691" s="517"/>
      <c r="V691" s="518"/>
      <c r="W691" s="511"/>
      <c r="X691" s="518"/>
      <c r="Y691" s="516"/>
      <c r="Z691" s="518"/>
      <c r="AA691" s="518"/>
      <c r="AB691" s="511"/>
      <c r="AC691" s="511"/>
      <c r="AD691" s="516"/>
      <c r="AE691" s="518"/>
      <c r="AF691" s="519" t="s">
        <v>498</v>
      </c>
    </row>
    <row customHeight="true" ht="20.833333333333336" r="692">
      <c r="A692" s="510"/>
      <c r="B692" s="460" t="s">
        <v>488</v>
      </c>
      <c r="C692" s="486" t="s">
        <v>486</v>
      </c>
      <c r="D692" s="462" t="s">
        <v>477</v>
      </c>
      <c r="E692" s="511">
        <v>1504.74</v>
      </c>
      <c r="F692" s="512">
        <f>E692+E693</f>
      </c>
      <c r="G692" s="511">
        <v>14161</v>
      </c>
      <c r="H692" s="511">
        <v>136</v>
      </c>
      <c r="I692" s="513">
        <f t="shared" si="475"/>
      </c>
      <c r="J692" s="514">
        <f t="shared" si="533"/>
      </c>
      <c r="K692" s="511">
        <v>14</v>
      </c>
      <c r="L692" s="514">
        <f t="shared" si="591"/>
      </c>
      <c r="M692" s="511">
        <v>0</v>
      </c>
      <c r="N692" s="515">
        <f t="shared" si="623"/>
      </c>
      <c r="O692" s="511">
        <v>1</v>
      </c>
      <c r="P692" s="515">
        <f t="shared" si="652"/>
      </c>
      <c r="Q692" s="516">
        <f>(M692+M693)/(O692+O693)</f>
      </c>
      <c r="R692" s="511">
        <v>14</v>
      </c>
      <c r="S692" s="516">
        <f>(O692+O693)/(K692+K693)</f>
      </c>
      <c r="T692" s="511">
        <v>1</v>
      </c>
      <c r="U692" s="517">
        <f>F692/T692</f>
      </c>
      <c r="V692" s="518">
        <f>(F692+4*500)/T692</f>
      </c>
      <c r="W692" s="511">
        <v>1344</v>
      </c>
      <c r="X692" s="518">
        <f>W692/T692</f>
      </c>
      <c r="Y692" s="516">
        <f>T692/R692</f>
      </c>
      <c r="Z692" s="518">
        <f>W692/F692</f>
      </c>
      <c r="AA692" s="518">
        <f>W692/(F692+500)</f>
      </c>
      <c r="AB692" s="511">
        <v>0</v>
      </c>
      <c r="AC692" s="511">
        <v>0</v>
      </c>
      <c r="AD692" s="516">
        <f>AB692/T692</f>
      </c>
      <c r="AE692" s="518">
        <f>(W692-AC692)/(F692+500)</f>
      </c>
      <c r="AF692" s="519" t="s">
        <v>478</v>
      </c>
    </row>
    <row customHeight="true" ht="20.833333333333336" r="693">
      <c r="A693" s="510"/>
      <c r="B693" s="460"/>
      <c r="C693" s="486"/>
      <c r="D693" s="462" t="s">
        <v>479</v>
      </c>
      <c r="E693" s="511">
        <v>2805.85</v>
      </c>
      <c r="F693" s="512"/>
      <c r="G693" s="511">
        <v>26555</v>
      </c>
      <c r="H693" s="511">
        <v>1333</v>
      </c>
      <c r="I693" s="513">
        <f t="shared" si="475"/>
      </c>
      <c r="J693" s="514">
        <f t="shared" si="533"/>
      </c>
      <c r="K693" s="511">
        <v>70</v>
      </c>
      <c r="L693" s="514">
        <f t="shared" si="591"/>
      </c>
      <c r="M693" s="511">
        <v>1</v>
      </c>
      <c r="N693" s="515">
        <f t="shared" si="623"/>
      </c>
      <c r="O693" s="511">
        <v>5</v>
      </c>
      <c r="P693" s="515">
        <f t="shared" si="652"/>
      </c>
      <c r="Q693" s="516"/>
      <c r="R693" s="511"/>
      <c r="S693" s="516"/>
      <c r="T693" s="511"/>
      <c r="U693" s="517"/>
      <c r="V693" s="518"/>
      <c r="W693" s="511"/>
      <c r="X693" s="518"/>
      <c r="Y693" s="516"/>
      <c r="Z693" s="518"/>
      <c r="AA693" s="518"/>
      <c r="AB693" s="511"/>
      <c r="AC693" s="511"/>
      <c r="AD693" s="516"/>
      <c r="AE693" s="518"/>
      <c r="AF693" s="519" t="s">
        <v>498</v>
      </c>
    </row>
    <row customHeight="true" ht="20.833333333333336" r="694">
      <c r="A694" s="510"/>
      <c r="B694" s="460" t="s">
        <v>489</v>
      </c>
      <c r="C694" s="486" t="s">
        <v>486</v>
      </c>
      <c r="D694" s="462" t="s">
        <v>477</v>
      </c>
      <c r="E694" s="511">
        <v>483.79</v>
      </c>
      <c r="F694" s="512">
        <f>E694+E695</f>
      </c>
      <c r="G694" s="511">
        <v>4772</v>
      </c>
      <c r="H694" s="511">
        <v>41</v>
      </c>
      <c r="I694" s="513">
        <f t="shared" si="475"/>
      </c>
      <c r="J694" s="514">
        <f t="shared" si="533"/>
      </c>
      <c r="K694" s="511">
        <v>6</v>
      </c>
      <c r="L694" s="514">
        <f t="shared" si="591"/>
      </c>
      <c r="M694" s="511">
        <v>0</v>
      </c>
      <c r="N694" s="515">
        <f t="shared" si="623"/>
      </c>
      <c r="O694" s="511">
        <v>2</v>
      </c>
      <c r="P694" s="515">
        <f t="shared" si="652"/>
      </c>
      <c r="Q694" s="516">
        <f>(M694+M695)/(O694+O695)</f>
      </c>
      <c r="R694" s="511">
        <v>13</v>
      </c>
      <c r="S694" s="516">
        <f>(O694+O695)/(K694+K695)</f>
      </c>
      <c r="T694" s="511">
        <v>3</v>
      </c>
      <c r="U694" s="517">
        <f>F694/T694</f>
      </c>
      <c r="V694" s="518">
        <f>(F694+4*500)/T694</f>
      </c>
      <c r="W694" s="511">
        <v>5124</v>
      </c>
      <c r="X694" s="518">
        <f>W694/T694</f>
      </c>
      <c r="Y694" s="516">
        <f>T694/R694</f>
      </c>
      <c r="Z694" s="518">
        <f>W694/F694</f>
      </c>
      <c r="AA694" s="518">
        <f>W694/(F694+500)</f>
      </c>
      <c r="AB694" s="511">
        <v>1</v>
      </c>
      <c r="AC694" s="511">
        <v>360</v>
      </c>
      <c r="AD694" s="516">
        <f>AB694/T694</f>
      </c>
      <c r="AE694" s="518">
        <f>(W694-AC694)/(F694+500)</f>
      </c>
      <c r="AF694" s="519" t="s">
        <v>478</v>
      </c>
    </row>
    <row customHeight="true" ht="20.833333333333336" r="695">
      <c r="A695" s="510"/>
      <c r="B695" s="460"/>
      <c r="C695" s="486"/>
      <c r="D695" s="462" t="s">
        <v>479</v>
      </c>
      <c r="E695" s="511">
        <v>2326.89</v>
      </c>
      <c r="F695" s="512"/>
      <c r="G695" s="511">
        <v>20264</v>
      </c>
      <c r="H695" s="511">
        <v>1072</v>
      </c>
      <c r="I695" s="513">
        <f t="shared" si="475"/>
      </c>
      <c r="J695" s="514">
        <f t="shared" si="533"/>
      </c>
      <c r="K695" s="511">
        <v>45</v>
      </c>
      <c r="L695" s="514">
        <f t="shared" si="591"/>
      </c>
      <c r="M695" s="511">
        <v>3</v>
      </c>
      <c r="N695" s="515">
        <f t="shared" si="623"/>
      </c>
      <c r="O695" s="511">
        <v>10</v>
      </c>
      <c r="P695" s="515">
        <f t="shared" si="652"/>
      </c>
      <c r="Q695" s="516"/>
      <c r="R695" s="511"/>
      <c r="S695" s="516"/>
      <c r="T695" s="511"/>
      <c r="U695" s="517"/>
      <c r="V695" s="518"/>
      <c r="W695" s="511"/>
      <c r="X695" s="518"/>
      <c r="Y695" s="516"/>
      <c r="Z695" s="518"/>
      <c r="AA695" s="518"/>
      <c r="AB695" s="511"/>
      <c r="AC695" s="511"/>
      <c r="AD695" s="516"/>
      <c r="AE695" s="518"/>
      <c r="AF695" s="519" t="s">
        <v>498</v>
      </c>
    </row>
    <row customHeight="true" ht="20.833333333333336" r="696">
      <c r="A696" s="510"/>
      <c r="B696" s="460" t="s">
        <v>495</v>
      </c>
      <c r="C696" s="486" t="s">
        <v>486</v>
      </c>
      <c r="D696" s="462" t="s">
        <v>477</v>
      </c>
      <c r="E696" s="511">
        <v>398.25</v>
      </c>
      <c r="F696" s="512">
        <f>E696+E697</f>
      </c>
      <c r="G696" s="511">
        <v>3008</v>
      </c>
      <c r="H696" s="511">
        <v>40</v>
      </c>
      <c r="I696" s="513">
        <f t="shared" si="475"/>
      </c>
      <c r="J696" s="514">
        <f t="shared" si="533"/>
      </c>
      <c r="K696" s="511">
        <v>10</v>
      </c>
      <c r="L696" s="514">
        <f t="shared" si="591"/>
      </c>
      <c r="M696" s="511">
        <v>6</v>
      </c>
      <c r="N696" s="515">
        <f t="shared" si="623"/>
      </c>
      <c r="O696" s="511">
        <v>0</v>
      </c>
      <c r="P696" s="515">
        <f t="shared" si="652"/>
      </c>
      <c r="Q696" s="516">
        <f>(M696+M697)/(O696+O697)</f>
      </c>
      <c r="R696" s="511">
        <v>7</v>
      </c>
      <c r="S696" s="516">
        <f>(O696+O697)/(K696+K697)</f>
      </c>
      <c r="T696" s="511">
        <v>4</v>
      </c>
      <c r="U696" s="517">
        <f>F696/T696</f>
      </c>
      <c r="V696" s="518">
        <f>(F696+4*500)/T696</f>
      </c>
      <c r="W696" s="511">
        <v>3351.6</v>
      </c>
      <c r="X696" s="518">
        <f>W696/T696</f>
      </c>
      <c r="Y696" s="516">
        <f>T696/R696</f>
      </c>
      <c r="Z696" s="518">
        <f>W696/F696</f>
      </c>
      <c r="AA696" s="518">
        <f>W696/(F696+500)</f>
      </c>
      <c r="AB696" s="511">
        <v>1</v>
      </c>
      <c r="AC696" s="511">
        <v>621.5999999999999</v>
      </c>
      <c r="AD696" s="516">
        <f>AB696/T696</f>
      </c>
      <c r="AE696" s="518">
        <f>(W696-AC696)/(F696+500)</f>
      </c>
      <c r="AF696" s="519" t="s">
        <v>478</v>
      </c>
    </row>
    <row customHeight="true" ht="20.833333333333336" r="697">
      <c r="A697" s="510"/>
      <c r="B697" s="460"/>
      <c r="C697" s="486"/>
      <c r="D697" s="462" t="s">
        <v>479</v>
      </c>
      <c r="E697" s="511">
        <v>2632.07</v>
      </c>
      <c r="F697" s="512"/>
      <c r="G697" s="511">
        <v>20427</v>
      </c>
      <c r="H697" s="521">
        <v>1036</v>
      </c>
      <c r="I697" s="513">
        <f t="shared" si="475"/>
      </c>
      <c r="J697" s="514">
        <f t="shared" si="533"/>
      </c>
      <c r="K697" s="511">
        <v>49</v>
      </c>
      <c r="L697" s="514">
        <f t="shared" si="591"/>
      </c>
      <c r="M697" s="511">
        <v>3</v>
      </c>
      <c r="N697" s="515">
        <f t="shared" si="623"/>
      </c>
      <c r="O697" s="511">
        <v>6</v>
      </c>
      <c r="P697" s="515">
        <f t="shared" si="652"/>
      </c>
      <c r="Q697" s="516"/>
      <c r="R697" s="511"/>
      <c r="S697" s="516"/>
      <c r="T697" s="511"/>
      <c r="U697" s="517"/>
      <c r="V697" s="518"/>
      <c r="W697" s="511"/>
      <c r="X697" s="518"/>
      <c r="Y697" s="516"/>
      <c r="Z697" s="518"/>
      <c r="AA697" s="518"/>
      <c r="AB697" s="511"/>
      <c r="AC697" s="511"/>
      <c r="AD697" s="516"/>
      <c r="AE697" s="518"/>
      <c r="AF697" s="519" t="s">
        <v>498</v>
      </c>
    </row>
    <row customHeight="true" ht="20.833333333333336" r="698">
      <c r="A698" s="510"/>
      <c r="B698" s="488" t="s">
        <v>484</v>
      </c>
      <c r="C698" s="488"/>
      <c r="D698" s="488"/>
      <c r="E698" s="522">
        <f>SUM(E690:E697)</f>
      </c>
      <c r="F698" s="522">
        <f>SUM(F690:F697)</f>
      </c>
      <c r="G698" s="544">
        <f>SUM(G690:G697)</f>
      </c>
      <c r="H698" s="544">
        <f>SUM(H690:H697)</f>
      </c>
      <c r="I698" s="523">
        <f t="shared" si="475"/>
      </c>
      <c r="J698" s="524">
        <f t="shared" si="533"/>
      </c>
      <c r="K698" s="544">
        <f>SUM(K690:K697)</f>
      </c>
      <c r="L698" s="524">
        <f t="shared" si="591"/>
      </c>
      <c r="M698" s="544">
        <f>SUM(M690:M697)</f>
      </c>
      <c r="N698" s="525">
        <f t="shared" si="623"/>
      </c>
      <c r="O698" s="544">
        <f>SUM(O690:O697)</f>
      </c>
      <c r="P698" s="525">
        <f t="shared" si="652"/>
      </c>
      <c r="Q698" s="526">
        <f>M698/O698</f>
      </c>
      <c r="R698" s="544">
        <f>SUM(R690:R697)</f>
      </c>
      <c r="S698" s="526">
        <f>(O698+O698)/(K698+K698)</f>
      </c>
      <c r="T698" s="544">
        <f>SUM(T690:T697)</f>
      </c>
      <c r="U698" s="527">
        <f t="shared" ref="U698:U699" si="730">F698/T698</f>
      </c>
      <c r="V698" s="528">
        <f t="shared" ref="V698:V699" si="844">(F698+4*500)/T698</f>
      </c>
      <c r="W698" s="544">
        <f>SUM(W690:W697)</f>
      </c>
      <c r="X698" s="529">
        <f t="shared" ref="X698:X699" si="68">W698/T698</f>
      </c>
      <c r="Y698" s="526">
        <f t="shared" ref="Y698:Y699" si="182">T698/R698</f>
      </c>
      <c r="Z698" s="528">
        <f t="shared" ref="Z698:Z699" si="296">W698/F698</f>
      </c>
      <c r="AA698" s="528">
        <f>W698/(F698+COUNT(W690:W697)*500)</f>
      </c>
      <c r="AB698" s="544">
        <f>SUM(AB690:AB697)</f>
      </c>
      <c r="AC698" s="544">
        <f>SUM(AC690:AC697)</f>
      </c>
      <c r="AD698" s="526">
        <f t="shared" ref="AD698:AD699" si="410">AB698/T698</f>
      </c>
      <c r="AE698" s="530">
        <f>(W698-AC698)/(F698+COUNT(W690:W697)*500)</f>
      </c>
      <c r="AF698" s="518"/>
    </row>
    <row customHeight="true" ht="20.833333333333336" r="699">
      <c r="A699" s="510"/>
      <c r="B699" s="460" t="s">
        <v>496</v>
      </c>
      <c r="C699" s="486" t="s">
        <v>519</v>
      </c>
      <c r="D699" s="462" t="s">
        <v>477</v>
      </c>
      <c r="E699" s="511">
        <v>456.7</v>
      </c>
      <c r="F699" s="512">
        <f>E699+E700</f>
      </c>
      <c r="G699" s="511">
        <v>3428</v>
      </c>
      <c r="H699" s="511">
        <v>48</v>
      </c>
      <c r="I699" s="513">
        <f t="shared" si="475"/>
      </c>
      <c r="J699" s="514">
        <f t="shared" si="533"/>
      </c>
      <c r="K699" s="511">
        <v>10</v>
      </c>
      <c r="L699" s="514">
        <f t="shared" si="591"/>
      </c>
      <c r="M699" s="511">
        <v>0</v>
      </c>
      <c r="N699" s="515">
        <f t="shared" si="623"/>
      </c>
      <c r="O699" s="511">
        <v>0</v>
      </c>
      <c r="P699" s="515">
        <f t="shared" si="652"/>
      </c>
      <c r="Q699" s="516">
        <f>(M699+M700)/(O699+O700)</f>
      </c>
      <c r="R699" s="511">
        <v>10</v>
      </c>
      <c r="S699" s="516">
        <f>(O699+O700)/(K699+K700)</f>
      </c>
      <c r="T699" s="511">
        <v>4</v>
      </c>
      <c r="U699" s="517">
        <f t="shared" si="730"/>
      </c>
      <c r="V699" s="518">
        <f t="shared" si="844"/>
      </c>
      <c r="W699" s="511">
        <v>1563.6</v>
      </c>
      <c r="X699" s="518">
        <f t="shared" si="68"/>
      </c>
      <c r="Y699" s="516">
        <f t="shared" si="182"/>
      </c>
      <c r="Z699" s="518">
        <f t="shared" si="296"/>
      </c>
      <c r="AA699" s="518">
        <f>W699/(F699+500)</f>
      </c>
      <c r="AB699" s="511">
        <v>1</v>
      </c>
      <c r="AC699" s="511">
        <v>444</v>
      </c>
      <c r="AD699" s="516">
        <f t="shared" si="410"/>
      </c>
      <c r="AE699" s="518">
        <f>(W699-AC699)/(F699+500)</f>
      </c>
      <c r="AF699" s="519" t="s">
        <v>525</v>
      </c>
    </row>
    <row customHeight="true" ht="20.833333333333336" r="700">
      <c r="A700" s="510"/>
      <c r="B700" s="460"/>
      <c r="C700" s="486"/>
      <c r="D700" s="462" t="s">
        <v>479</v>
      </c>
      <c r="E700" s="511">
        <v>3337.35</v>
      </c>
      <c r="F700" s="512"/>
      <c r="G700" s="511">
        <v>24725</v>
      </c>
      <c r="H700" s="511">
        <v>1170</v>
      </c>
      <c r="I700" s="513">
        <f t="shared" si="475"/>
      </c>
      <c r="J700" s="514">
        <f t="shared" si="533"/>
      </c>
      <c r="K700" s="511">
        <v>78</v>
      </c>
      <c r="L700" s="514">
        <f t="shared" si="591"/>
      </c>
      <c r="M700" s="511">
        <v>2</v>
      </c>
      <c r="N700" s="515">
        <f t="shared" si="623"/>
      </c>
      <c r="O700" s="511">
        <v>7</v>
      </c>
      <c r="P700" s="515">
        <f t="shared" si="652"/>
      </c>
      <c r="Q700" s="516"/>
      <c r="R700" s="511"/>
      <c r="S700" s="516"/>
      <c r="T700" s="511"/>
      <c r="U700" s="517"/>
      <c r="V700" s="518"/>
      <c r="W700" s="511"/>
      <c r="X700" s="518"/>
      <c r="Y700" s="516"/>
      <c r="Z700" s="518"/>
      <c r="AA700" s="518"/>
      <c r="AB700" s="511"/>
      <c r="AC700" s="511"/>
      <c r="AD700" s="516"/>
      <c r="AE700" s="518"/>
      <c r="AF700" s="519" t="s">
        <v>532</v>
      </c>
    </row>
    <row customHeight="true" ht="20.833333333333336" r="701">
      <c r="A701" s="510"/>
      <c r="B701" s="531" t="s">
        <v>501</v>
      </c>
      <c r="C701" s="486" t="s">
        <v>519</v>
      </c>
      <c r="D701" s="462" t="s">
        <v>477</v>
      </c>
      <c r="E701" s="511">
        <v>580.82</v>
      </c>
      <c r="F701" s="512">
        <f>E701+E702</f>
      </c>
      <c r="G701" s="511">
        <v>3561</v>
      </c>
      <c r="H701" s="511">
        <v>54</v>
      </c>
      <c r="I701" s="513">
        <f t="shared" si="475"/>
      </c>
      <c r="J701" s="514">
        <f t="shared" si="533"/>
      </c>
      <c r="K701" s="511">
        <v>11</v>
      </c>
      <c r="L701" s="514">
        <f t="shared" si="591"/>
      </c>
      <c r="M701" s="511">
        <v>2</v>
      </c>
      <c r="N701" s="515">
        <f t="shared" si="623"/>
      </c>
      <c r="O701" s="511">
        <v>4</v>
      </c>
      <c r="P701" s="515">
        <f t="shared" si="652"/>
      </c>
      <c r="Q701" s="516">
        <f>(M701+M702)/(O701+O702)</f>
      </c>
      <c r="R701" s="511">
        <v>16</v>
      </c>
      <c r="S701" s="516">
        <f>(O701+O702)/(K701+K702)</f>
      </c>
      <c r="T701" s="511">
        <v>8</v>
      </c>
      <c r="U701" s="517">
        <f>F701/T701</f>
      </c>
      <c r="V701" s="518">
        <f>(F701+4*500)/T701</f>
      </c>
      <c r="W701" s="511">
        <v>9948</v>
      </c>
      <c r="X701" s="518">
        <f>W701/T701</f>
      </c>
      <c r="Y701" s="516">
        <f>T701/R701</f>
      </c>
      <c r="Z701" s="518">
        <f>W701/F701</f>
      </c>
      <c r="AA701" s="518">
        <f>W701/(F701+500)</f>
      </c>
      <c r="AB701" s="511">
        <v>3</v>
      </c>
      <c r="AC701" s="554">
        <v>3480</v>
      </c>
      <c r="AD701" s="516">
        <f>AB701/T701</f>
      </c>
      <c r="AE701" s="518">
        <f>(W701-AC701)/(F701+500)</f>
      </c>
      <c r="AF701" s="519" t="s">
        <v>525</v>
      </c>
    </row>
    <row customHeight="true" ht="20.833333333333336" r="702">
      <c r="A702" s="510"/>
      <c r="B702" s="531"/>
      <c r="C702" s="486"/>
      <c r="D702" s="462" t="s">
        <v>479</v>
      </c>
      <c r="E702" s="511">
        <v>3380.54</v>
      </c>
      <c r="F702" s="512"/>
      <c r="G702" s="511">
        <v>25859</v>
      </c>
      <c r="H702" s="511">
        <v>1090</v>
      </c>
      <c r="I702" s="513">
        <f t="shared" si="475"/>
      </c>
      <c r="J702" s="514">
        <f t="shared" si="533"/>
      </c>
      <c r="K702" s="511">
        <v>54</v>
      </c>
      <c r="L702" s="514">
        <f t="shared" si="591"/>
      </c>
      <c r="M702" s="511">
        <v>4</v>
      </c>
      <c r="N702" s="515">
        <f t="shared" si="623"/>
      </c>
      <c r="O702" s="511">
        <v>9</v>
      </c>
      <c r="P702" s="515">
        <f t="shared" si="652"/>
      </c>
      <c r="Q702" s="516"/>
      <c r="R702" s="511"/>
      <c r="S702" s="516"/>
      <c r="T702" s="511"/>
      <c r="U702" s="517"/>
      <c r="V702" s="518"/>
      <c r="W702" s="511"/>
      <c r="X702" s="518"/>
      <c r="Y702" s="516"/>
      <c r="Z702" s="518"/>
      <c r="AA702" s="518"/>
      <c r="AB702" s="511"/>
      <c r="AC702" s="511"/>
      <c r="AD702" s="516"/>
      <c r="AE702" s="518"/>
      <c r="AF702" s="519" t="s">
        <v>532</v>
      </c>
    </row>
    <row customHeight="true" ht="20.833333333333336" r="703">
      <c r="A703" s="510"/>
      <c r="B703" s="531" t="s">
        <v>502</v>
      </c>
      <c r="C703" s="486" t="s">
        <v>519</v>
      </c>
      <c r="D703" s="462" t="s">
        <v>477</v>
      </c>
      <c r="E703" s="511">
        <v>1797.21</v>
      </c>
      <c r="F703" s="512">
        <f>E703+E704</f>
      </c>
      <c r="G703" s="511">
        <v>11926</v>
      </c>
      <c r="H703" s="511">
        <v>104</v>
      </c>
      <c r="I703" s="513">
        <f t="shared" si="475"/>
      </c>
      <c r="J703" s="514">
        <f t="shared" si="533"/>
      </c>
      <c r="K703" s="511">
        <v>25</v>
      </c>
      <c r="L703" s="514">
        <f t="shared" si="591"/>
      </c>
      <c r="M703" s="511">
        <v>2</v>
      </c>
      <c r="N703" s="515">
        <f t="shared" si="623"/>
      </c>
      <c r="O703" s="511">
        <v>5</v>
      </c>
      <c r="P703" s="515">
        <f t="shared" si="652"/>
      </c>
      <c r="Q703" s="516">
        <f>(M703+M704)/(O703+O704)</f>
      </c>
      <c r="R703" s="511">
        <v>12</v>
      </c>
      <c r="S703" s="516">
        <f>(O703+O704)/(K703+K704)</f>
      </c>
      <c r="T703" s="511">
        <v>6</v>
      </c>
      <c r="U703" s="517">
        <f>F703/T703</f>
      </c>
      <c r="V703" s="518">
        <f>(F703+4*500)/T703</f>
      </c>
      <c r="W703" s="511">
        <v>4095.6</v>
      </c>
      <c r="X703" s="518">
        <f>W703/T703</f>
      </c>
      <c r="Y703" s="516">
        <f>T703/R703</f>
      </c>
      <c r="Z703" s="518">
        <f>W703/F703</f>
      </c>
      <c r="AA703" s="518">
        <f>W703/(F703+500)</f>
      </c>
      <c r="AB703" s="511">
        <v>2</v>
      </c>
      <c r="AC703" s="511">
        <v>936</v>
      </c>
      <c r="AD703" s="516">
        <f>AB703/T703</f>
      </c>
      <c r="AE703" s="518">
        <f>(W703-AC703)/(F703+500)</f>
      </c>
      <c r="AF703" s="519" t="s">
        <v>525</v>
      </c>
    </row>
    <row customHeight="true" ht="20.833333333333336" r="704">
      <c r="A704" s="510"/>
      <c r="B704" s="531"/>
      <c r="C704" s="486"/>
      <c r="D704" s="462" t="s">
        <v>479</v>
      </c>
      <c r="E704" s="511">
        <v>3328.7</v>
      </c>
      <c r="F704" s="512"/>
      <c r="G704" s="511">
        <v>29057</v>
      </c>
      <c r="H704" s="511">
        <v>1258</v>
      </c>
      <c r="I704" s="513">
        <f t="shared" si="475"/>
      </c>
      <c r="J704" s="514">
        <f t="shared" si="533"/>
      </c>
      <c r="K704" s="511">
        <v>80</v>
      </c>
      <c r="L704" s="514">
        <f t="shared" si="591"/>
      </c>
      <c r="M704" s="511">
        <v>4</v>
      </c>
      <c r="N704" s="515">
        <f t="shared" si="623"/>
      </c>
      <c r="O704" s="511">
        <v>5</v>
      </c>
      <c r="P704" s="515">
        <f t="shared" si="652"/>
      </c>
      <c r="Q704" s="516"/>
      <c r="R704" s="511"/>
      <c r="S704" s="516"/>
      <c r="T704" s="511"/>
      <c r="U704" s="517"/>
      <c r="V704" s="518"/>
      <c r="W704" s="511"/>
      <c r="X704" s="518"/>
      <c r="Y704" s="516"/>
      <c r="Z704" s="518"/>
      <c r="AA704" s="518"/>
      <c r="AB704" s="511"/>
      <c r="AC704" s="511"/>
      <c r="AD704" s="516"/>
      <c r="AE704" s="518"/>
      <c r="AF704" s="519" t="s">
        <v>532</v>
      </c>
    </row>
    <row customHeight="true" ht="20.833333333333336" r="705">
      <c r="A705" s="510"/>
      <c r="B705" s="531" t="s">
        <v>503</v>
      </c>
      <c r="C705" s="486" t="s">
        <v>519</v>
      </c>
      <c r="D705" s="462" t="s">
        <v>477</v>
      </c>
      <c r="E705" s="511">
        <v>3492.19</v>
      </c>
      <c r="F705" s="512">
        <f>E705+E706</f>
      </c>
      <c r="G705" s="511">
        <v>27117</v>
      </c>
      <c r="H705" s="511">
        <v>211</v>
      </c>
      <c r="I705" s="513">
        <f t="shared" si="475"/>
      </c>
      <c r="J705" s="514">
        <f t="shared" si="533"/>
      </c>
      <c r="K705" s="511">
        <v>45</v>
      </c>
      <c r="L705" s="514">
        <f t="shared" si="591"/>
      </c>
      <c r="M705" s="511">
        <v>1</v>
      </c>
      <c r="N705" s="515">
        <f t="shared" si="623"/>
      </c>
      <c r="O705" s="511">
        <v>10</v>
      </c>
      <c r="P705" s="515">
        <f t="shared" si="652"/>
      </c>
      <c r="Q705" s="516">
        <f>(M705+M706)/(O705+O706)</f>
      </c>
      <c r="R705" s="511">
        <v>20</v>
      </c>
      <c r="S705" s="516">
        <f>(O705+O706)/(K705+K706)</f>
      </c>
      <c r="T705" s="511">
        <v>8</v>
      </c>
      <c r="U705" s="517">
        <f>F705/T705</f>
      </c>
      <c r="V705" s="518">
        <f>(F705+4*500)/T705</f>
      </c>
      <c r="W705" s="511">
        <v>9175.2</v>
      </c>
      <c r="X705" s="518">
        <f>W705/T705</f>
      </c>
      <c r="Y705" s="516">
        <f>T705/R705</f>
      </c>
      <c r="Z705" s="518">
        <f>W705/F705</f>
      </c>
      <c r="AA705" s="518">
        <f>W705/(F705+500)</f>
      </c>
      <c r="AB705" s="511">
        <v>2</v>
      </c>
      <c r="AC705" s="511">
        <v>1017.6</v>
      </c>
      <c r="AD705" s="516">
        <f>AB705/T705</f>
      </c>
      <c r="AE705" s="518">
        <f>(W705-AC705)/(F705+500)</f>
      </c>
      <c r="AF705" s="519" t="s">
        <v>525</v>
      </c>
    </row>
    <row customHeight="true" ht="20.833333333333336" r="706">
      <c r="A706" s="510"/>
      <c r="B706" s="531"/>
      <c r="C706" s="486"/>
      <c r="D706" s="462" t="s">
        <v>479</v>
      </c>
      <c r="E706" s="511">
        <v>3968.49</v>
      </c>
      <c r="F706" s="512"/>
      <c r="G706" s="511">
        <v>33333</v>
      </c>
      <c r="H706" s="521">
        <v>1855</v>
      </c>
      <c r="I706" s="513">
        <f t="shared" si="475"/>
      </c>
      <c r="J706" s="514">
        <f t="shared" si="533"/>
      </c>
      <c r="K706" s="511">
        <v>98</v>
      </c>
      <c r="L706" s="514">
        <f t="shared" si="591"/>
      </c>
      <c r="M706" s="511">
        <v>4</v>
      </c>
      <c r="N706" s="515">
        <f t="shared" si="623"/>
      </c>
      <c r="O706" s="511">
        <v>14</v>
      </c>
      <c r="P706" s="515">
        <f t="shared" si="652"/>
      </c>
      <c r="Q706" s="516"/>
      <c r="R706" s="511"/>
      <c r="S706" s="516"/>
      <c r="T706" s="511"/>
      <c r="U706" s="517"/>
      <c r="V706" s="518"/>
      <c r="W706" s="511"/>
      <c r="X706" s="518"/>
      <c r="Y706" s="516"/>
      <c r="Z706" s="518"/>
      <c r="AA706" s="518"/>
      <c r="AB706" s="511"/>
      <c r="AC706" s="511"/>
      <c r="AD706" s="516"/>
      <c r="AE706" s="518"/>
      <c r="AF706" s="519" t="s">
        <v>532</v>
      </c>
    </row>
    <row customHeight="true" ht="20.833333333333336" r="707">
      <c r="A707" s="510"/>
      <c r="B707" s="488" t="s">
        <v>484</v>
      </c>
      <c r="C707" s="488"/>
      <c r="D707" s="488"/>
      <c r="E707" s="522">
        <f>SUM(E699:E706)</f>
      </c>
      <c r="F707" s="522">
        <f>SUM(F699:F706)</f>
      </c>
      <c r="G707" s="522">
        <f>SUM(G699:G706)</f>
      </c>
      <c r="H707" s="522">
        <f>SUM(H699:H706)</f>
      </c>
      <c r="I707" s="523">
        <f t="shared" si="475"/>
      </c>
      <c r="J707" s="524">
        <f t="shared" si="533"/>
      </c>
      <c r="K707" s="522">
        <f>SUM(K699:K706)</f>
      </c>
      <c r="L707" s="524">
        <f t="shared" si="591"/>
      </c>
      <c r="M707" s="522">
        <f>SUM(M699:M706)</f>
      </c>
      <c r="N707" s="525">
        <f t="shared" si="623"/>
      </c>
      <c r="O707" s="522">
        <f>SUM(O699:O706)</f>
      </c>
      <c r="P707" s="525">
        <f t="shared" si="652"/>
      </c>
      <c r="Q707" s="526">
        <f>M707/O707</f>
      </c>
      <c r="R707" s="522">
        <f>SUM(R699:R706)</f>
      </c>
      <c r="S707" s="526">
        <f>(O707+O707)/(K707+K707)</f>
      </c>
      <c r="T707" s="522">
        <f>SUM(T699:T706)</f>
      </c>
      <c r="U707" s="527">
        <f t="shared" ref="U707:U708" si="731">F707/T707</f>
      </c>
      <c r="V707" s="528">
        <f t="shared" ref="V707:V708" si="845">(F707+4*500)/T707</f>
      </c>
      <c r="W707" s="522">
        <f>SUM(W699:W706)</f>
      </c>
      <c r="X707" s="529">
        <f t="shared" ref="X707:X708" si="69">W707/T707</f>
      </c>
      <c r="Y707" s="526">
        <f t="shared" ref="Y707:Y708" si="183">T707/R707</f>
      </c>
      <c r="Z707" s="528">
        <f t="shared" ref="Z707:Z708" si="297">W707/F707</f>
      </c>
      <c r="AA707" s="528">
        <f>W707/(F707+COUNT(W699:W706)*500)</f>
      </c>
      <c r="AB707" s="522">
        <f>SUM(AB699:AB706)</f>
      </c>
      <c r="AC707" s="522">
        <f>SUM(AC699:AC706)</f>
      </c>
      <c r="AD707" s="526">
        <f t="shared" ref="AD707:AD708" si="411">AB707/T707</f>
      </c>
      <c r="AE707" s="530">
        <f>(W707-AC707)/(F707+COUNT(W699:W706)*500)</f>
      </c>
      <c r="AF707" s="518"/>
    </row>
    <row customHeight="true" ht="20.833333333333336" r="708">
      <c r="A708" s="510"/>
      <c r="B708" s="531" t="s">
        <v>504</v>
      </c>
      <c r="C708" s="486" t="s">
        <v>480</v>
      </c>
      <c r="D708" s="462" t="s">
        <v>477</v>
      </c>
      <c r="E708" s="511">
        <v>4640.9</v>
      </c>
      <c r="F708" s="512">
        <f>E708+E709</f>
      </c>
      <c r="G708" s="511">
        <v>45749</v>
      </c>
      <c r="H708" s="511">
        <v>344</v>
      </c>
      <c r="I708" s="513">
        <f t="shared" si="475"/>
      </c>
      <c r="J708" s="514">
        <f t="shared" si="533"/>
      </c>
      <c r="K708" s="511">
        <v>62</v>
      </c>
      <c r="L708" s="514">
        <f t="shared" si="591"/>
      </c>
      <c r="M708" s="511">
        <v>3</v>
      </c>
      <c r="N708" s="515">
        <f t="shared" si="623"/>
      </c>
      <c r="O708" s="511">
        <v>9</v>
      </c>
      <c r="P708" s="515">
        <f t="shared" si="652"/>
      </c>
      <c r="Q708" s="516">
        <f>(M708+M709)/(O708+O709)</f>
      </c>
      <c r="R708" s="511">
        <v>28</v>
      </c>
      <c r="S708" s="516">
        <f>(O708+O709)/(K708+K709)</f>
      </c>
      <c r="T708" s="511">
        <v>20</v>
      </c>
      <c r="U708" s="517">
        <f t="shared" si="731"/>
      </c>
      <c r="V708" s="518">
        <f t="shared" si="845"/>
      </c>
      <c r="W708" s="511">
        <v>19418.4</v>
      </c>
      <c r="X708" s="518">
        <f t="shared" si="69"/>
      </c>
      <c r="Y708" s="516">
        <f t="shared" si="183"/>
      </c>
      <c r="Z708" s="518">
        <f t="shared" si="297"/>
      </c>
      <c r="AA708" s="518">
        <f>W708/(F708+500)</f>
      </c>
      <c r="AB708" s="511">
        <v>1</v>
      </c>
      <c r="AC708" s="511">
        <v>326.4</v>
      </c>
      <c r="AD708" s="516">
        <f t="shared" si="411"/>
      </c>
      <c r="AE708" s="518">
        <f>(W708-AC708)/(F708+500)</f>
      </c>
      <c r="AF708" s="519" t="s">
        <v>525</v>
      </c>
    </row>
    <row customHeight="true" ht="20.833333333333336" r="709">
      <c r="A709" s="510"/>
      <c r="B709" s="531"/>
      <c r="C709" s="486"/>
      <c r="D709" s="462" t="s">
        <v>479</v>
      </c>
      <c r="E709" s="511">
        <v>5267.06</v>
      </c>
      <c r="F709" s="512"/>
      <c r="G709" s="511">
        <v>47281</v>
      </c>
      <c r="H709" s="511">
        <v>2407</v>
      </c>
      <c r="I709" s="513">
        <f t="shared" si="475"/>
      </c>
      <c r="J709" s="514">
        <f t="shared" si="533"/>
      </c>
      <c r="K709" s="511">
        <v>127</v>
      </c>
      <c r="L709" s="514">
        <f t="shared" si="591"/>
      </c>
      <c r="M709" s="511">
        <v>2</v>
      </c>
      <c r="N709" s="515">
        <f t="shared" si="623"/>
      </c>
      <c r="O709" s="511">
        <v>7</v>
      </c>
      <c r="P709" s="515">
        <f t="shared" si="652"/>
      </c>
      <c r="Q709" s="516"/>
      <c r="R709" s="511"/>
      <c r="S709" s="516"/>
      <c r="T709" s="511"/>
      <c r="U709" s="517"/>
      <c r="V709" s="518"/>
      <c r="W709" s="511"/>
      <c r="X709" s="518"/>
      <c r="Y709" s="516"/>
      <c r="Z709" s="518"/>
      <c r="AA709" s="518"/>
      <c r="AB709" s="511"/>
      <c r="AC709" s="511"/>
      <c r="AD709" s="516"/>
      <c r="AE709" s="518"/>
      <c r="AF709" s="519" t="s">
        <v>532</v>
      </c>
    </row>
    <row customHeight="true" ht="20.833333333333336" r="710">
      <c r="A710" s="510"/>
      <c r="B710" s="460" t="s">
        <v>506</v>
      </c>
      <c r="C710" s="486" t="s">
        <v>480</v>
      </c>
      <c r="D710" s="462" t="s">
        <v>477</v>
      </c>
      <c r="E710" s="511">
        <v>3147.38</v>
      </c>
      <c r="F710" s="512">
        <f>E710+E711</f>
      </c>
      <c r="G710" s="511">
        <v>23595</v>
      </c>
      <c r="H710" s="511">
        <v>211</v>
      </c>
      <c r="I710" s="513">
        <f t="shared" si="475"/>
      </c>
      <c r="J710" s="514">
        <f t="shared" si="533"/>
      </c>
      <c r="K710" s="511">
        <v>36</v>
      </c>
      <c r="L710" s="514">
        <f t="shared" si="591"/>
      </c>
      <c r="M710" s="511">
        <v>1</v>
      </c>
      <c r="N710" s="515">
        <f t="shared" si="623"/>
      </c>
      <c r="O710" s="511">
        <v>6</v>
      </c>
      <c r="P710" s="515">
        <f t="shared" si="652"/>
      </c>
      <c r="Q710" s="516">
        <f>(M710+M711)/(O710+O711)</f>
      </c>
      <c r="R710" s="511">
        <v>28</v>
      </c>
      <c r="S710" s="516">
        <f>(O710+O711)/(K710+K711)</f>
      </c>
      <c r="T710" s="511">
        <v>8</v>
      </c>
      <c r="U710" s="517">
        <f>F710/T710</f>
      </c>
      <c r="V710" s="518">
        <f>(F710+4*500)/T710</f>
      </c>
      <c r="W710" s="511">
        <v>8305.2</v>
      </c>
      <c r="X710" s="518">
        <f>W710/T710</f>
      </c>
      <c r="Y710" s="516">
        <f>T710/R710</f>
      </c>
      <c r="Z710" s="518">
        <f>W710/F710</f>
      </c>
      <c r="AA710" s="518">
        <f>W710/(F710+500)</f>
      </c>
      <c r="AB710" s="511">
        <v>1</v>
      </c>
      <c r="AC710" s="511">
        <v>403.1999999999989</v>
      </c>
      <c r="AD710" s="516">
        <f>AB710/T710</f>
      </c>
      <c r="AE710" s="518">
        <f>(W710-AC710)/(F710+500)</f>
      </c>
      <c r="AF710" s="519" t="s">
        <v>525</v>
      </c>
    </row>
    <row customHeight="true" ht="20.833333333333336" r="711">
      <c r="A711" s="510"/>
      <c r="B711" s="460"/>
      <c r="C711" s="486"/>
      <c r="D711" s="462" t="s">
        <v>479</v>
      </c>
      <c r="E711" s="511">
        <v>5331.01</v>
      </c>
      <c r="F711" s="512"/>
      <c r="G711" s="511">
        <v>56061</v>
      </c>
      <c r="H711" s="511">
        <v>3067</v>
      </c>
      <c r="I711" s="513">
        <f t="shared" si="475"/>
      </c>
      <c r="J711" s="514">
        <f t="shared" si="533"/>
      </c>
      <c r="K711" s="511">
        <v>145</v>
      </c>
      <c r="L711" s="514">
        <f t="shared" si="591"/>
      </c>
      <c r="M711" s="511">
        <v>4</v>
      </c>
      <c r="N711" s="515">
        <f t="shared" si="623"/>
      </c>
      <c r="O711" s="511">
        <v>15</v>
      </c>
      <c r="P711" s="515">
        <f t="shared" si="652"/>
      </c>
      <c r="Q711" s="516"/>
      <c r="R711" s="511"/>
      <c r="S711" s="516"/>
      <c r="T711" s="511"/>
      <c r="U711" s="517"/>
      <c r="V711" s="518"/>
      <c r="W711" s="511"/>
      <c r="X711" s="518"/>
      <c r="Y711" s="516"/>
      <c r="Z711" s="518"/>
      <c r="AA711" s="518"/>
      <c r="AB711" s="511"/>
      <c r="AC711" s="511"/>
      <c r="AD711" s="516"/>
      <c r="AE711" s="518"/>
      <c r="AF711" s="519" t="s">
        <v>532</v>
      </c>
    </row>
    <row customHeight="true" ht="20.833333333333336" r="712">
      <c r="A712" s="510"/>
      <c r="B712" s="545" t="s">
        <v>484</v>
      </c>
      <c r="C712" s="545"/>
      <c r="D712" s="545"/>
      <c r="E712" s="544">
        <f>SUM(E708:E711)</f>
      </c>
      <c r="F712" s="544">
        <f>SUM(F708:F711)</f>
      </c>
      <c r="G712" s="544">
        <f>SUM(G708:G711)</f>
      </c>
      <c r="H712" s="544">
        <f>SUM(H708:H711)</f>
      </c>
      <c r="I712" s="546">
        <f t="shared" si="475"/>
      </c>
      <c r="J712" s="547">
        <f t="shared" si="533"/>
      </c>
      <c r="K712" s="544">
        <f>SUM(K708:K711)</f>
      </c>
      <c r="L712" s="547">
        <f t="shared" si="591"/>
      </c>
      <c r="M712" s="544">
        <f>SUM(M708:M711)</f>
      </c>
      <c r="N712" s="548">
        <f t="shared" si="623"/>
      </c>
      <c r="O712" s="544">
        <f>SUM(O708:O711)</f>
      </c>
      <c r="P712" s="548">
        <f t="shared" si="652"/>
      </c>
      <c r="Q712" s="549">
        <f>M712/O712</f>
      </c>
      <c r="R712" s="544">
        <f>SUM(R708:R711)</f>
      </c>
      <c r="S712" s="549">
        <f>(O712+O712)/(K712+K712)</f>
      </c>
      <c r="T712" s="544">
        <f>SUM(T708:T711)</f>
      </c>
      <c r="U712" s="550">
        <f t="shared" ref="U712:U713" si="732">F712/T712</f>
      </c>
      <c r="V712" s="551">
        <f t="shared" ref="V712:V713" si="846">(F712+4*500)/T712</f>
      </c>
      <c r="W712" s="544">
        <f>SUM(W708:W711)</f>
      </c>
      <c r="X712" s="552">
        <f t="shared" ref="X712:X713" si="70">W712/T712</f>
      </c>
      <c r="Y712" s="549">
        <f t="shared" ref="Y712:Y713" si="184">T712/R712</f>
      </c>
      <c r="Z712" s="551">
        <f t="shared" ref="Z712:Z713" si="298">W712/F712</f>
      </c>
      <c r="AA712" s="551">
        <f>W712/(F712+COUNT(W708:W711)*500)</f>
      </c>
      <c r="AB712" s="544">
        <f>SUM(AB708:AB711)</f>
      </c>
      <c r="AC712" s="544">
        <f>SUM(AC708:AC711)</f>
      </c>
      <c r="AD712" s="549">
        <f t="shared" ref="AD712:AD713" si="412">AB712/T712</f>
      </c>
      <c r="AE712" s="543">
        <f>(W712-AC712)/(F712+COUNT(W708:W711)*500)</f>
      </c>
      <c r="AF712" s="542"/>
    </row>
    <row customHeight="true" ht="20.833333333333336" r="713">
      <c r="A713" s="510"/>
      <c r="B713" s="460" t="s">
        <v>507</v>
      </c>
      <c r="C713" s="486" t="s">
        <v>505</v>
      </c>
      <c r="D713" s="462" t="s">
        <v>477</v>
      </c>
      <c r="E713" s="511">
        <v>2575.01</v>
      </c>
      <c r="F713" s="512">
        <f>E713+E714</f>
      </c>
      <c r="G713" s="511">
        <v>19606</v>
      </c>
      <c r="H713" s="511">
        <v>199</v>
      </c>
      <c r="I713" s="513">
        <f t="shared" si="475"/>
      </c>
      <c r="J713" s="514">
        <f t="shared" si="533"/>
      </c>
      <c r="K713" s="511">
        <v>35</v>
      </c>
      <c r="L713" s="555">
        <v>2</v>
      </c>
      <c r="M713" s="511">
        <v>2</v>
      </c>
      <c r="N713" s="515">
        <f t="shared" si="623"/>
      </c>
      <c r="O713" s="511">
        <v>6</v>
      </c>
      <c r="P713" s="515">
        <f t="shared" si="652"/>
      </c>
      <c r="Q713" s="516">
        <f>(M713+M714)/(O713+O714)</f>
      </c>
      <c r="R713" s="511">
        <v>26</v>
      </c>
      <c r="S713" s="516">
        <f>(O713+O714)/(K713+K714)</f>
      </c>
      <c r="T713" s="511">
        <v>7</v>
      </c>
      <c r="U713" s="517">
        <f t="shared" si="732"/>
      </c>
      <c r="V713" s="518">
        <f t="shared" si="846"/>
      </c>
      <c r="W713" s="511">
        <v>8742</v>
      </c>
      <c r="X713" s="518">
        <f t="shared" si="70"/>
      </c>
      <c r="Y713" s="516">
        <f t="shared" si="184"/>
      </c>
      <c r="Z713" s="518">
        <f t="shared" si="298"/>
      </c>
      <c r="AA713" s="518">
        <f>W713/(F713+500)</f>
      </c>
      <c r="AB713" s="511">
        <v>1</v>
      </c>
      <c r="AC713" s="511">
        <v>1344</v>
      </c>
      <c r="AD713" s="516">
        <f t="shared" si="412"/>
      </c>
      <c r="AE713" s="518">
        <f>(W713-AC713)/(F713+500)</f>
      </c>
      <c r="AF713" s="519" t="s">
        <v>525</v>
      </c>
    </row>
    <row customHeight="true" ht="20.833333333333336" r="714">
      <c r="A714" s="510"/>
      <c r="B714" s="460"/>
      <c r="C714" s="486"/>
      <c r="D714" s="462" t="s">
        <v>479</v>
      </c>
      <c r="E714" s="511">
        <v>5711.5</v>
      </c>
      <c r="F714" s="512"/>
      <c r="G714" s="511">
        <v>54344</v>
      </c>
      <c r="H714" s="511">
        <v>3347</v>
      </c>
      <c r="I714" s="513">
        <f t="shared" si="475"/>
      </c>
      <c r="J714" s="514">
        <f t="shared" si="533"/>
      </c>
      <c r="K714" s="511">
        <v>186</v>
      </c>
      <c r="L714" s="514">
        <f t="shared" ref="L714:L722" si="592">E714/K714</f>
      </c>
      <c r="M714" s="511">
        <v>4</v>
      </c>
      <c r="N714" s="515">
        <f t="shared" si="623"/>
      </c>
      <c r="O714" s="511">
        <v>11</v>
      </c>
      <c r="P714" s="515">
        <f t="shared" si="652"/>
      </c>
      <c r="Q714" s="516"/>
      <c r="R714" s="511"/>
      <c r="S714" s="516"/>
      <c r="T714" s="511"/>
      <c r="U714" s="517"/>
      <c r="V714" s="518"/>
      <c r="W714" s="511"/>
      <c r="X714" s="518"/>
      <c r="Y714" s="516"/>
      <c r="Z714" s="518"/>
      <c r="AA714" s="518"/>
      <c r="AB714" s="511"/>
      <c r="AC714" s="511"/>
      <c r="AD714" s="516"/>
      <c r="AE714" s="518"/>
      <c r="AF714" s="519" t="s">
        <v>532</v>
      </c>
    </row>
    <row customHeight="true" ht="20.833333333333336" r="715">
      <c r="A715" s="510"/>
      <c r="B715" s="460" t="s">
        <v>508</v>
      </c>
      <c r="C715" s="486" t="s">
        <v>505</v>
      </c>
      <c r="D715" s="462" t="s">
        <v>477</v>
      </c>
      <c r="E715" s="511">
        <v>3053.7</v>
      </c>
      <c r="F715" s="512">
        <f>E715+E716</f>
      </c>
      <c r="G715" s="511">
        <v>26699</v>
      </c>
      <c r="H715" s="511">
        <v>209</v>
      </c>
      <c r="I715" s="513">
        <f t="shared" si="475"/>
      </c>
      <c r="J715" s="514">
        <f t="shared" si="533"/>
      </c>
      <c r="K715" s="511">
        <v>47</v>
      </c>
      <c r="L715" s="514">
        <f t="shared" si="592"/>
      </c>
      <c r="M715" s="511">
        <v>2</v>
      </c>
      <c r="N715" s="515">
        <f t="shared" si="623"/>
      </c>
      <c r="O715" s="511">
        <v>6</v>
      </c>
      <c r="P715" s="515">
        <f t="shared" si="652"/>
      </c>
      <c r="Q715" s="516">
        <f>(M715+M716)/(O715+O716)</f>
      </c>
      <c r="R715" s="511">
        <v>20</v>
      </c>
      <c r="S715" s="516">
        <f>(O715+O716)/(K715+K716)</f>
      </c>
      <c r="T715" s="511">
        <v>6</v>
      </c>
      <c r="U715" s="517">
        <f>F715/T715</f>
      </c>
      <c r="V715" s="518">
        <f>(F715+4*500)/T715</f>
      </c>
      <c r="W715" s="511">
        <v>5472</v>
      </c>
      <c r="X715" s="518">
        <f>W715/T715</f>
      </c>
      <c r="Y715" s="516">
        <f>T715/R715</f>
      </c>
      <c r="Z715" s="518">
        <f>W715/F715</f>
      </c>
      <c r="AA715" s="518">
        <f>W715/(F715+500)</f>
      </c>
      <c r="AB715" s="511">
        <v>1</v>
      </c>
      <c r="AC715" s="511">
        <v>372</v>
      </c>
      <c r="AD715" s="516">
        <f>AB715/T715</f>
      </c>
      <c r="AE715" s="518">
        <f>(W715-AC715)/(F715+500)</f>
      </c>
      <c r="AF715" s="519" t="s">
        <v>525</v>
      </c>
    </row>
    <row customHeight="true" ht="20.833333333333336" r="716">
      <c r="A716" s="510"/>
      <c r="B716" s="460"/>
      <c r="C716" s="486"/>
      <c r="D716" s="462" t="s">
        <v>479</v>
      </c>
      <c r="E716" s="511">
        <v>3529.66</v>
      </c>
      <c r="F716" s="512"/>
      <c r="G716" s="511">
        <v>43939</v>
      </c>
      <c r="H716" s="511">
        <v>2580</v>
      </c>
      <c r="I716" s="513">
        <f t="shared" si="475"/>
      </c>
      <c r="J716" s="514">
        <f t="shared" si="533"/>
      </c>
      <c r="K716" s="511">
        <v>89</v>
      </c>
      <c r="L716" s="514">
        <f t="shared" si="592"/>
      </c>
      <c r="M716" s="511">
        <v>3</v>
      </c>
      <c r="N716" s="515">
        <f t="shared" si="623"/>
      </c>
      <c r="O716" s="511">
        <v>10</v>
      </c>
      <c r="P716" s="515">
        <f t="shared" si="652"/>
      </c>
      <c r="Q716" s="516"/>
      <c r="R716" s="511"/>
      <c r="S716" s="516"/>
      <c r="T716" s="511"/>
      <c r="U716" s="517"/>
      <c r="V716" s="518"/>
      <c r="W716" s="511"/>
      <c r="X716" s="518"/>
      <c r="Y716" s="516"/>
      <c r="Z716" s="518"/>
      <c r="AA716" s="518"/>
      <c r="AB716" s="511"/>
      <c r="AC716" s="511"/>
      <c r="AD716" s="516"/>
      <c r="AE716" s="518"/>
      <c r="AF716" s="519" t="s">
        <v>532</v>
      </c>
    </row>
    <row customHeight="true" ht="20.833333333333336" r="717">
      <c r="A717" s="510"/>
      <c r="B717" s="460" t="s">
        <v>520</v>
      </c>
      <c r="C717" s="486" t="s">
        <v>505</v>
      </c>
      <c r="D717" s="462" t="s">
        <v>477</v>
      </c>
      <c r="E717" s="511">
        <v>1684.69</v>
      </c>
      <c r="F717" s="512">
        <f>E717+E718</f>
      </c>
      <c r="G717" s="511">
        <v>11119</v>
      </c>
      <c r="H717" s="511">
        <v>125</v>
      </c>
      <c r="I717" s="513">
        <f t="shared" si="475"/>
      </c>
      <c r="J717" s="514">
        <f t="shared" si="533"/>
      </c>
      <c r="K717" s="511">
        <v>36</v>
      </c>
      <c r="L717" s="514">
        <f t="shared" si="592"/>
      </c>
      <c r="M717" s="511">
        <v>2</v>
      </c>
      <c r="N717" s="515">
        <f t="shared" si="623"/>
      </c>
      <c r="O717" s="511">
        <v>6</v>
      </c>
      <c r="P717" s="515">
        <f t="shared" si="652"/>
      </c>
      <c r="Q717" s="516">
        <f>(M717+M718)/(O717+O718)</f>
      </c>
      <c r="R717" s="511">
        <v>17</v>
      </c>
      <c r="S717" s="516">
        <f>(O717+O718)/(K717+K718)</f>
      </c>
      <c r="T717" s="511">
        <v>6</v>
      </c>
      <c r="U717" s="517">
        <f>F717/T717</f>
      </c>
      <c r="V717" s="518">
        <f>(F717+4*500)/T717</f>
      </c>
      <c r="W717" s="511">
        <v>6996</v>
      </c>
      <c r="X717" s="518">
        <f>W717/T717</f>
      </c>
      <c r="Y717" s="516">
        <f>T717/R717</f>
      </c>
      <c r="Z717" s="518">
        <f>W717/F717</f>
      </c>
      <c r="AA717" s="518">
        <f>W717/(F717+500)</f>
      </c>
      <c r="AB717" s="511">
        <v>2</v>
      </c>
      <c r="AC717" s="511">
        <v>2064</v>
      </c>
      <c r="AD717" s="516">
        <f>AB717/T717</f>
      </c>
      <c r="AE717" s="518">
        <f>(W717-AC717)/(F717+500)</f>
      </c>
      <c r="AF717" s="519" t="s">
        <v>525</v>
      </c>
    </row>
    <row customHeight="true" ht="20.833333333333336" r="718">
      <c r="A718" s="510"/>
      <c r="B718" s="460"/>
      <c r="C718" s="486"/>
      <c r="D718" s="462" t="s">
        <v>479</v>
      </c>
      <c r="E718" s="511">
        <v>2507.41</v>
      </c>
      <c r="F718" s="512"/>
      <c r="G718" s="511">
        <v>29806</v>
      </c>
      <c r="H718" s="521">
        <v>1662</v>
      </c>
      <c r="I718" s="513">
        <f t="shared" si="475"/>
      </c>
      <c r="J718" s="514">
        <f t="shared" si="533"/>
      </c>
      <c r="K718" s="511">
        <v>93</v>
      </c>
      <c r="L718" s="514">
        <f t="shared" si="592"/>
      </c>
      <c r="M718" s="511">
        <v>3</v>
      </c>
      <c r="N718" s="515">
        <f t="shared" si="623"/>
      </c>
      <c r="O718" s="511">
        <v>9</v>
      </c>
      <c r="P718" s="515">
        <f t="shared" si="652"/>
      </c>
      <c r="Q718" s="516"/>
      <c r="R718" s="511"/>
      <c r="S718" s="516"/>
      <c r="T718" s="511"/>
      <c r="U718" s="517"/>
      <c r="V718" s="518"/>
      <c r="W718" s="511"/>
      <c r="X718" s="518"/>
      <c r="Y718" s="516"/>
      <c r="Z718" s="518"/>
      <c r="AA718" s="518"/>
      <c r="AB718" s="511"/>
      <c r="AC718" s="511"/>
      <c r="AD718" s="516"/>
      <c r="AE718" s="518"/>
      <c r="AF718" s="519" t="s">
        <v>532</v>
      </c>
    </row>
    <row customHeight="true" ht="20.833333333333336" r="719">
      <c r="A719" s="510"/>
      <c r="B719" s="460" t="s">
        <v>533</v>
      </c>
      <c r="C719" s="486" t="s">
        <v>505</v>
      </c>
      <c r="D719" s="462" t="s">
        <v>477</v>
      </c>
      <c r="E719" s="511">
        <v>572.96</v>
      </c>
      <c r="F719" s="512">
        <f>E719+E720</f>
      </c>
      <c r="G719" s="511">
        <v>3788</v>
      </c>
      <c r="H719" s="511">
        <v>30</v>
      </c>
      <c r="I719" s="513">
        <f t="shared" si="475"/>
      </c>
      <c r="J719" s="514">
        <f t="shared" si="533"/>
      </c>
      <c r="K719" s="511">
        <v>7</v>
      </c>
      <c r="L719" s="514">
        <f t="shared" si="592"/>
      </c>
      <c r="M719" s="511">
        <v>1</v>
      </c>
      <c r="N719" s="515">
        <f t="shared" si="623"/>
      </c>
      <c r="O719" s="511">
        <v>2</v>
      </c>
      <c r="P719" s="515">
        <f t="shared" si="652"/>
      </c>
      <c r="Q719" s="516">
        <f>(M719+M720)/(O719+O720)</f>
      </c>
      <c r="R719" s="511">
        <v>6</v>
      </c>
      <c r="S719" s="516">
        <f>(O719+O720)/(K719+K720)</f>
      </c>
      <c r="T719" s="511">
        <v>2</v>
      </c>
      <c r="U719" s="517">
        <f>F719/T719</f>
      </c>
      <c r="V719" s="518">
        <f>(F719+4*500)/T719</f>
      </c>
      <c r="W719" s="511">
        <v>1801.2</v>
      </c>
      <c r="X719" s="518">
        <f>W719/T719</f>
      </c>
      <c r="Y719" s="516">
        <f>T719/R719</f>
      </c>
      <c r="Z719" s="518">
        <f>W719/F719</f>
      </c>
      <c r="AA719" s="518">
        <f>W719/(F719+500)</f>
      </c>
      <c r="AB719" s="511">
        <v>0</v>
      </c>
      <c r="AC719" s="511">
        <v>0</v>
      </c>
      <c r="AD719" s="516">
        <f>AB719/T719</f>
      </c>
      <c r="AE719" s="518">
        <f>(W719-AC719)/(F719+500)</f>
      </c>
      <c r="AF719" s="519" t="s">
        <v>525</v>
      </c>
    </row>
    <row customHeight="true" ht="20.833333333333336" r="720">
      <c r="A720" s="510"/>
      <c r="B720" s="460"/>
      <c r="C720" s="486"/>
      <c r="D720" s="462" t="s">
        <v>479</v>
      </c>
      <c r="E720" s="511">
        <v>1535.88</v>
      </c>
      <c r="F720" s="512"/>
      <c r="G720" s="511">
        <v>15450</v>
      </c>
      <c r="H720" s="521">
        <v>1006</v>
      </c>
      <c r="I720" s="513">
        <f t="shared" si="475"/>
      </c>
      <c r="J720" s="514">
        <f t="shared" si="533"/>
      </c>
      <c r="K720" s="511">
        <v>35</v>
      </c>
      <c r="L720" s="514">
        <f t="shared" si="592"/>
      </c>
      <c r="M720" s="511">
        <v>0</v>
      </c>
      <c r="N720" s="515">
        <f t="shared" si="623"/>
      </c>
      <c r="O720" s="511">
        <v>4</v>
      </c>
      <c r="P720" s="515">
        <f t="shared" si="652"/>
      </c>
      <c r="Q720" s="516"/>
      <c r="R720" s="511"/>
      <c r="S720" s="516"/>
      <c r="T720" s="511"/>
      <c r="U720" s="517"/>
      <c r="V720" s="518"/>
      <c r="W720" s="511"/>
      <c r="X720" s="518"/>
      <c r="Y720" s="516"/>
      <c r="Z720" s="518"/>
      <c r="AA720" s="518"/>
      <c r="AB720" s="511"/>
      <c r="AC720" s="511"/>
      <c r="AD720" s="516"/>
      <c r="AE720" s="518"/>
      <c r="AF720" s="519" t="s">
        <v>532</v>
      </c>
    </row>
    <row customHeight="true" ht="20.833333333333336" r="721">
      <c r="A721" s="510"/>
      <c r="B721" s="488" t="s">
        <v>484</v>
      </c>
      <c r="C721" s="488"/>
      <c r="D721" s="488"/>
      <c r="E721" s="522">
        <f>SUM(E713:E720)</f>
      </c>
      <c r="F721" s="522">
        <f>SUM(F713:F720)</f>
      </c>
      <c r="G721" s="522">
        <f>SUM(G713:G720)</f>
      </c>
      <c r="H721" s="522">
        <f>SUM(H713:H720)</f>
      </c>
      <c r="I721" s="523">
        <f t="shared" si="475"/>
      </c>
      <c r="J721" s="524">
        <f t="shared" si="533"/>
      </c>
      <c r="K721" s="522">
        <f>SUM(K713:K720)</f>
      </c>
      <c r="L721" s="524">
        <f t="shared" si="592"/>
      </c>
      <c r="M721" s="522">
        <f>SUM(M713:M720)</f>
      </c>
      <c r="N721" s="525">
        <f t="shared" si="623"/>
      </c>
      <c r="O721" s="522">
        <f>SUM(O713:O720)</f>
      </c>
      <c r="P721" s="525">
        <f t="shared" si="652"/>
      </c>
      <c r="Q721" s="526">
        <f t="shared" ref="Q721:Q722" si="504">M721/O721</f>
      </c>
      <c r="R721" s="522">
        <f>SUM(R713:R720)</f>
      </c>
      <c r="S721" s="526">
        <f t="shared" ref="S721:S722" si="562">(O721+O721)/(K721+K721)</f>
      </c>
      <c r="T721" s="522">
        <f>SUM(T713:T720)</f>
      </c>
      <c r="U721" s="527">
        <f t="shared" ref="U721:U722" si="733">F721/T721</f>
      </c>
      <c r="V721" s="528">
        <f t="shared" ref="V721:V722" si="847">(F721+4*500)/T721</f>
      </c>
      <c r="W721" s="522">
        <f>SUM(W713:W720)</f>
      </c>
      <c r="X721" s="529">
        <f t="shared" ref="X721:X722" si="71">W721/T721</f>
      </c>
      <c r="Y721" s="526">
        <f t="shared" ref="Y721:Y722" si="185">T721/R721</f>
      </c>
      <c r="Z721" s="528">
        <f t="shared" ref="Z721:Z722" si="299">W721/F721</f>
      </c>
      <c r="AA721" s="528">
        <f>W721/(F721+COUNT(W713:W720)*500)</f>
      </c>
      <c r="AB721" s="522">
        <f>SUM(AB713:AB720)</f>
      </c>
      <c r="AC721" s="522">
        <f>SUM(AC713:AC720)</f>
      </c>
      <c r="AD721" s="526">
        <f t="shared" ref="AD721:AD722" si="413">AB721/T721</f>
      </c>
      <c r="AE721" s="530">
        <f>(W721-AC721)/(F721+COUNT(W713:W720)*500)</f>
      </c>
      <c r="AF721" s="518"/>
    </row>
    <row customHeight="true" ht="20.833333333333336" r="722">
      <c r="A722" s="510"/>
      <c r="B722" s="489" t="s">
        <v>490</v>
      </c>
      <c r="C722" s="489"/>
      <c r="D722" s="489"/>
      <c r="E722" s="533">
        <f>E689+E698+E707+E721+E712</f>
      </c>
      <c r="F722" s="533">
        <f>F689+F698+F707+F721+F712</f>
      </c>
      <c r="G722" s="533">
        <f>G689+G698+G707+G721+G712</f>
      </c>
      <c r="H722" s="533">
        <f>H689+H698+H707+H721+H712</f>
      </c>
      <c r="I722" s="534">
        <f t="shared" si="475"/>
      </c>
      <c r="J722" s="535">
        <f t="shared" si="533"/>
      </c>
      <c r="K722" s="533">
        <f>K689+K698+K707+K721+K712</f>
      </c>
      <c r="L722" s="535">
        <f t="shared" si="592"/>
      </c>
      <c r="M722" s="533">
        <f>M689+M698+M707+M721+M712</f>
      </c>
      <c r="N722" s="536">
        <f t="shared" si="623"/>
      </c>
      <c r="O722" s="533">
        <f>O689+O698+O707+O721+O712</f>
      </c>
      <c r="P722" s="536">
        <f t="shared" si="652"/>
      </c>
      <c r="Q722" s="537">
        <f t="shared" si="504"/>
      </c>
      <c r="R722" s="533">
        <f>R689+R698+R707+R721</f>
      </c>
      <c r="S722" s="537">
        <f t="shared" si="562"/>
      </c>
      <c r="T722" s="533">
        <f>T689+T698+T707+T721+T712</f>
      </c>
      <c r="U722" s="538">
        <f t="shared" si="733"/>
      </c>
      <c r="V722" s="532">
        <f t="shared" si="847"/>
      </c>
      <c r="W722" s="532">
        <f>W689+W698+W707+W721+W712</f>
      </c>
      <c r="X722" s="532">
        <f t="shared" si="71"/>
      </c>
      <c r="Y722" s="537">
        <f t="shared" si="185"/>
      </c>
      <c r="Z722" s="532">
        <f t="shared" si="299"/>
      </c>
      <c r="AA722" s="532">
        <f>W722/(F722+COUNT(W679:W688,W690:W697,W699:W706,W708:W711,W713:W720)*500)</f>
      </c>
      <c r="AB722" s="533">
        <f>AB689+AB698+AB707+AB721+AB712</f>
      </c>
      <c r="AC722" s="532">
        <f>AC689+AC698+AC707+AC721+AC712</f>
      </c>
      <c r="AD722" s="537">
        <f t="shared" si="413"/>
      </c>
      <c r="AE722" s="532">
        <f>(W722-AC722)/(F722+COUNT(W679:W688,W690:W697,W699:W706,W708:W711,W713:W720)*500)</f>
      </c>
      <c r="AF722" s="518"/>
    </row>
    <row r="723">
      <c r="A723" s="539" t="s">
        <v>442</v>
      </c>
      <c r="B723" s="499" t="s">
        <v>443</v>
      </c>
      <c r="C723" s="499" t="s">
        <v>444</v>
      </c>
      <c r="D723" s="499" t="s">
        <v>445</v>
      </c>
      <c r="E723" s="500" t="s">
        <v>446</v>
      </c>
      <c r="F723" s="501" t="s">
        <v>447</v>
      </c>
      <c r="G723" s="501" t="s">
        <v>448</v>
      </c>
      <c r="H723" s="501" t="s">
        <v>449</v>
      </c>
      <c r="I723" s="502" t="s">
        <v>450</v>
      </c>
      <c r="J723" s="503" t="s">
        <v>451</v>
      </c>
      <c r="K723" s="501" t="s">
        <v>452</v>
      </c>
      <c r="L723" s="503" t="s">
        <v>453</v>
      </c>
      <c r="M723" s="504" t="s">
        <v>454</v>
      </c>
      <c r="N723" s="505" t="s">
        <v>455</v>
      </c>
      <c r="O723" s="501" t="s">
        <v>456</v>
      </c>
      <c r="P723" s="505" t="s">
        <v>457</v>
      </c>
      <c r="Q723" s="502" t="s">
        <v>458</v>
      </c>
      <c r="R723" s="506" t="s">
        <v>459</v>
      </c>
      <c r="S723" s="507" t="s">
        <v>460</v>
      </c>
      <c r="T723" s="506" t="s">
        <v>461</v>
      </c>
      <c r="U723" s="508" t="s">
        <v>462</v>
      </c>
      <c r="V723" s="509" t="s">
        <v>463</v>
      </c>
      <c r="W723" s="509" t="s">
        <v>464</v>
      </c>
      <c r="X723" s="509" t="s">
        <v>465</v>
      </c>
      <c r="Y723" s="507" t="s">
        <v>466</v>
      </c>
      <c r="Z723" s="509" t="s">
        <v>467</v>
      </c>
      <c r="AA723" s="509" t="s">
        <v>468</v>
      </c>
      <c r="AB723" s="509" t="s">
        <v>469</v>
      </c>
      <c r="AC723" s="506" t="s">
        <v>470</v>
      </c>
      <c r="AD723" s="507" t="s">
        <v>471</v>
      </c>
      <c r="AE723" s="509" t="s">
        <v>472</v>
      </c>
      <c r="AF723" s="509" t="s">
        <v>473</v>
      </c>
    </row>
    <row r="724">
      <c r="A724" s="510" t="s">
        <v>536</v>
      </c>
      <c r="B724" s="460" t="s">
        <v>475</v>
      </c>
      <c r="C724" s="486" t="s">
        <v>531</v>
      </c>
      <c r="D724" s="462" t="s">
        <v>477</v>
      </c>
      <c r="E724" s="511">
        <v>1242.91</v>
      </c>
      <c r="F724" s="512">
        <f>E724+E725</f>
      </c>
      <c r="G724" s="511">
        <v>7674</v>
      </c>
      <c r="H724" s="511">
        <v>77</v>
      </c>
      <c r="I724" s="513">
        <f t="shared" ref="I724:I767" si="476">H724/G724</f>
      </c>
      <c r="J724" s="514">
        <f t="shared" ref="J724:J767" si="534">(E724/G724)*1000</f>
      </c>
      <c r="K724" s="511">
        <v>16</v>
      </c>
      <c r="L724" s="514">
        <v>0</v>
      </c>
      <c r="M724" s="511">
        <v>1</v>
      </c>
      <c r="N724" s="515">
        <f t="shared" ref="N724:N767" si="624">E724/M724</f>
      </c>
      <c r="O724" s="511">
        <v>3</v>
      </c>
      <c r="P724" s="515">
        <f t="shared" ref="P724:P767" si="653">E724/O724</f>
      </c>
      <c r="Q724" s="516">
        <f>(M724+M725)/(O724+O725)</f>
      </c>
      <c r="R724" s="511">
        <v>14</v>
      </c>
      <c r="S724" s="516">
        <f>(O724+O725)/(K724+K725)</f>
      </c>
      <c r="T724" s="511">
        <v>1</v>
      </c>
      <c r="U724" s="517">
        <f>F724/T724</f>
      </c>
      <c r="V724" s="518">
        <f>(F724+4*500)/T724</f>
      </c>
      <c r="W724" s="511">
        <v>2088</v>
      </c>
      <c r="X724" s="518">
        <f>W724/T724</f>
      </c>
      <c r="Y724" s="516">
        <f>T724/R724</f>
      </c>
      <c r="Z724" s="518">
        <f>W724/F724</f>
      </c>
      <c r="AA724" s="518">
        <f>W724/(F724+500)</f>
      </c>
      <c r="AB724" s="511">
        <v>0</v>
      </c>
      <c r="AC724" s="511">
        <v>0</v>
      </c>
      <c r="AD724" s="516">
        <f>AB724/T724</f>
      </c>
      <c r="AE724" s="518">
        <f>(W732-AC724)/(F724+500)</f>
      </c>
      <c r="AF724" s="519" t="s">
        <v>478</v>
      </c>
    </row>
    <row r="725">
      <c r="A725" s="510"/>
      <c r="B725" s="460"/>
      <c r="C725" s="486"/>
      <c r="D725" s="462" t="s">
        <v>479</v>
      </c>
      <c r="E725" s="511">
        <v>2916.15</v>
      </c>
      <c r="F725" s="512"/>
      <c r="G725" s="511">
        <v>23398</v>
      </c>
      <c r="H725" s="511">
        <v>1385</v>
      </c>
      <c r="I725" s="513">
        <f t="shared" si="476"/>
      </c>
      <c r="J725" s="514">
        <f t="shared" si="534"/>
      </c>
      <c r="K725" s="511">
        <v>60</v>
      </c>
      <c r="L725" s="514">
        <v>1</v>
      </c>
      <c r="M725" s="511">
        <v>0</v>
      </c>
      <c r="N725" s="515">
        <f t="shared" si="624"/>
      </c>
      <c r="O725" s="511">
        <v>3</v>
      </c>
      <c r="P725" s="515">
        <f t="shared" si="653"/>
      </c>
      <c r="Q725" s="516"/>
      <c r="R725" s="511"/>
      <c r="S725" s="516"/>
      <c r="T725" s="511"/>
      <c r="U725" s="517"/>
      <c r="V725" s="518"/>
      <c r="W725" s="511"/>
      <c r="X725" s="518"/>
      <c r="Y725" s="516"/>
      <c r="Z725" s="518"/>
      <c r="AA725" s="518"/>
      <c r="AB725" s="511"/>
      <c r="AC725" s="511"/>
      <c r="AD725" s="516"/>
      <c r="AE725" s="518"/>
      <c r="AF725" s="519" t="s">
        <v>515</v>
      </c>
    </row>
    <row r="726">
      <c r="A726" s="510"/>
      <c r="B726" s="460" t="s">
        <v>481</v>
      </c>
      <c r="C726" s="486" t="s">
        <v>531</v>
      </c>
      <c r="D726" s="462" t="s">
        <v>477</v>
      </c>
      <c r="E726" s="511">
        <v>1536.58</v>
      </c>
      <c r="F726" s="512">
        <f>E726+E727</f>
      </c>
      <c r="G726" s="511">
        <v>9961</v>
      </c>
      <c r="H726" s="511">
        <v>80</v>
      </c>
      <c r="I726" s="513">
        <f t="shared" si="476"/>
      </c>
      <c r="J726" s="514">
        <f t="shared" si="534"/>
      </c>
      <c r="K726" s="511">
        <v>19</v>
      </c>
      <c r="L726" s="514">
        <f t="shared" ref="L726:L757" si="593">E726/K726</f>
      </c>
      <c r="M726" s="511">
        <v>1</v>
      </c>
      <c r="N726" s="515">
        <f t="shared" si="624"/>
      </c>
      <c r="O726" s="511">
        <v>3</v>
      </c>
      <c r="P726" s="515">
        <f t="shared" si="653"/>
      </c>
      <c r="Q726" s="516">
        <f>(M726+M727)/(O726+O727)</f>
      </c>
      <c r="R726" s="511">
        <v>6</v>
      </c>
      <c r="S726" s="516">
        <f>(O726+O727)/(K726+K727)</f>
      </c>
      <c r="T726" s="511">
        <v>2</v>
      </c>
      <c r="U726" s="517">
        <f>F726/T726</f>
      </c>
      <c r="V726" s="518">
        <f>(F726+4*500)/T726</f>
      </c>
      <c r="W726" s="511">
        <v>2484</v>
      </c>
      <c r="X726" s="518">
        <f>W726/T726</f>
      </c>
      <c r="Y726" s="516">
        <f>T726/R726</f>
      </c>
      <c r="Z726" s="518">
        <f>W726/F726</f>
      </c>
      <c r="AA726" s="518">
        <f>W726/(F726+500)</f>
      </c>
      <c r="AB726" s="511">
        <v>0</v>
      </c>
      <c r="AC726" s="511">
        <v>0</v>
      </c>
      <c r="AD726" s="516">
        <f>AB726/T726</f>
      </c>
      <c r="AE726" s="518">
        <f>(W726-AC726)/(F726+500)</f>
      </c>
      <c r="AF726" s="519" t="s">
        <v>478</v>
      </c>
    </row>
    <row r="727">
      <c r="A727" s="510"/>
      <c r="B727" s="460"/>
      <c r="C727" s="486"/>
      <c r="D727" s="462" t="s">
        <v>479</v>
      </c>
      <c r="E727" s="511">
        <v>1961.01</v>
      </c>
      <c r="F727" s="512"/>
      <c r="G727" s="511">
        <v>15466</v>
      </c>
      <c r="H727" s="511">
        <v>476</v>
      </c>
      <c r="I727" s="513">
        <f t="shared" si="476"/>
      </c>
      <c r="J727" s="514">
        <f t="shared" si="534"/>
      </c>
      <c r="K727" s="511">
        <v>39</v>
      </c>
      <c r="L727" s="514">
        <f t="shared" si="593"/>
      </c>
      <c r="M727" s="511">
        <v>1</v>
      </c>
      <c r="N727" s="515">
        <f t="shared" si="624"/>
      </c>
      <c r="O727" s="511">
        <v>2</v>
      </c>
      <c r="P727" s="515">
        <f t="shared" si="653"/>
      </c>
      <c r="Q727" s="516"/>
      <c r="R727" s="511"/>
      <c r="S727" s="516"/>
      <c r="T727" s="511"/>
      <c r="U727" s="517"/>
      <c r="V727" s="518"/>
      <c r="W727" s="511"/>
      <c r="X727" s="518"/>
      <c r="Y727" s="516"/>
      <c r="Z727" s="518"/>
      <c r="AA727" s="518"/>
      <c r="AB727" s="511"/>
      <c r="AC727" s="511"/>
      <c r="AD727" s="516"/>
      <c r="AE727" s="518"/>
      <c r="AF727" s="519" t="s">
        <v>515</v>
      </c>
    </row>
    <row r="728">
      <c r="A728" s="510"/>
      <c r="B728" s="460" t="s">
        <v>482</v>
      </c>
      <c r="C728" s="486" t="s">
        <v>531</v>
      </c>
      <c r="D728" s="462" t="s">
        <v>477</v>
      </c>
      <c r="E728" s="511">
        <v>1491.46</v>
      </c>
      <c r="F728" s="512">
        <f>E728+E729</f>
      </c>
      <c r="G728" s="511">
        <v>10245</v>
      </c>
      <c r="H728" s="511">
        <v>76</v>
      </c>
      <c r="I728" s="513">
        <f t="shared" si="476"/>
      </c>
      <c r="J728" s="514">
        <f t="shared" si="534"/>
      </c>
      <c r="K728" s="511">
        <v>20</v>
      </c>
      <c r="L728" s="514">
        <f t="shared" si="593"/>
      </c>
      <c r="M728" s="511">
        <v>1</v>
      </c>
      <c r="N728" s="515">
        <f t="shared" si="624"/>
      </c>
      <c r="O728" s="511">
        <v>3</v>
      </c>
      <c r="P728" s="515">
        <f t="shared" si="653"/>
      </c>
      <c r="Q728" s="516">
        <f>(M728+M729)/(O728+O729)</f>
      </c>
      <c r="R728" s="511">
        <v>15</v>
      </c>
      <c r="S728" s="516">
        <f>(O728+O729)/(K728+K729)</f>
      </c>
      <c r="T728" s="511">
        <v>6</v>
      </c>
      <c r="U728" s="517">
        <f>F728/T728</f>
      </c>
      <c r="V728" s="518">
        <f>(F728+4*500)/T728</f>
      </c>
      <c r="W728" s="511">
        <v>7522.799999999999</v>
      </c>
      <c r="X728" s="518">
        <f>W728/T728</f>
      </c>
      <c r="Y728" s="516">
        <f>T728/R728</f>
      </c>
      <c r="Z728" s="518">
        <f>W728/F728</f>
      </c>
      <c r="AA728" s="518">
        <f>W728/(F728+500)</f>
      </c>
      <c r="AB728" s="511">
        <v>3</v>
      </c>
      <c r="AC728" s="511">
        <v>1844.4</v>
      </c>
      <c r="AD728" s="516">
        <f>AB728/T728</f>
      </c>
      <c r="AE728" s="518">
        <f>(W728-AC728)/(F728+500)</f>
      </c>
      <c r="AF728" s="519" t="s">
        <v>478</v>
      </c>
    </row>
    <row r="729">
      <c r="A729" s="510"/>
      <c r="B729" s="460"/>
      <c r="C729" s="486"/>
      <c r="D729" s="462" t="s">
        <v>479</v>
      </c>
      <c r="E729" s="511">
        <v>2126.19</v>
      </c>
      <c r="F729" s="512"/>
      <c r="G729" s="511">
        <v>15377</v>
      </c>
      <c r="H729" s="511">
        <v>376</v>
      </c>
      <c r="I729" s="513">
        <f t="shared" si="476"/>
      </c>
      <c r="J729" s="514">
        <f t="shared" si="534"/>
      </c>
      <c r="K729" s="511">
        <v>38</v>
      </c>
      <c r="L729" s="514">
        <f t="shared" si="593"/>
      </c>
      <c r="M729" s="511">
        <v>4</v>
      </c>
      <c r="N729" s="515">
        <f t="shared" si="624"/>
      </c>
      <c r="O729" s="511">
        <v>5</v>
      </c>
      <c r="P729" s="515">
        <f t="shared" si="653"/>
      </c>
      <c r="Q729" s="516"/>
      <c r="R729" s="511"/>
      <c r="S729" s="516"/>
      <c r="T729" s="511"/>
      <c r="U729" s="517"/>
      <c r="V729" s="518"/>
      <c r="W729" s="511"/>
      <c r="X729" s="518"/>
      <c r="Y729" s="516"/>
      <c r="Z729" s="518"/>
      <c r="AA729" s="518"/>
      <c r="AB729" s="511"/>
      <c r="AC729" s="511"/>
      <c r="AD729" s="516"/>
      <c r="AE729" s="518"/>
      <c r="AF729" s="519" t="s">
        <v>515</v>
      </c>
    </row>
    <row r="730">
      <c r="A730" s="510"/>
      <c r="B730" s="460" t="s">
        <v>483</v>
      </c>
      <c r="C730" s="486" t="s">
        <v>531</v>
      </c>
      <c r="D730" s="462" t="s">
        <v>477</v>
      </c>
      <c r="E730" s="511">
        <v>1373.52</v>
      </c>
      <c r="F730" s="512">
        <f>E730+E731</f>
      </c>
      <c r="G730" s="511">
        <v>9740</v>
      </c>
      <c r="H730" s="511">
        <v>89</v>
      </c>
      <c r="I730" s="513">
        <f t="shared" si="476"/>
      </c>
      <c r="J730" s="514">
        <f t="shared" si="534"/>
      </c>
      <c r="K730" s="511">
        <v>21</v>
      </c>
      <c r="L730" s="514">
        <f t="shared" si="593"/>
      </c>
      <c r="M730" s="511">
        <v>1</v>
      </c>
      <c r="N730" s="515">
        <f t="shared" si="624"/>
      </c>
      <c r="O730" s="511">
        <v>5</v>
      </c>
      <c r="P730" s="515">
        <f t="shared" si="653"/>
      </c>
      <c r="Q730" s="516">
        <f>(M730+M731)/(O730+O731)</f>
      </c>
      <c r="R730" s="511">
        <v>19</v>
      </c>
      <c r="S730" s="516">
        <f>(O730+O731)/(K730+K731)</f>
      </c>
      <c r="T730" s="511">
        <v>3</v>
      </c>
      <c r="U730" s="517">
        <f>F730/T730</f>
      </c>
      <c r="V730" s="518">
        <f>(F730+4*500)/T730</f>
      </c>
      <c r="W730" s="511">
        <v>3606</v>
      </c>
      <c r="X730" s="518">
        <f>W730/T730</f>
      </c>
      <c r="Y730" s="516">
        <f>T730/R730</f>
      </c>
      <c r="Z730" s="518">
        <f>W730/F730</f>
      </c>
      <c r="AA730" s="518">
        <f>W730/(F730+500)</f>
      </c>
      <c r="AB730" s="511">
        <v>0</v>
      </c>
      <c r="AC730" s="511">
        <v>0</v>
      </c>
      <c r="AD730" s="516">
        <f>AB730/T730</f>
      </c>
      <c r="AE730" s="518">
        <f>(W730-AC730)/(F730+500)</f>
      </c>
      <c r="AF730" s="519" t="s">
        <v>478</v>
      </c>
    </row>
    <row r="731">
      <c r="A731" s="510"/>
      <c r="B731" s="460"/>
      <c r="C731" s="486"/>
      <c r="D731" s="462" t="s">
        <v>479</v>
      </c>
      <c r="E731" s="511">
        <v>2072.37</v>
      </c>
      <c r="F731" s="512"/>
      <c r="G731" s="511">
        <v>18635</v>
      </c>
      <c r="H731" s="511">
        <v>432</v>
      </c>
      <c r="I731" s="513">
        <f t="shared" si="476"/>
      </c>
      <c r="J731" s="514">
        <f t="shared" si="534"/>
      </c>
      <c r="K731" s="511">
        <v>37</v>
      </c>
      <c r="L731" s="514">
        <f t="shared" si="593"/>
      </c>
      <c r="M731" s="511">
        <v>1</v>
      </c>
      <c r="N731" s="515">
        <f t="shared" si="624"/>
      </c>
      <c r="O731" s="511">
        <v>3</v>
      </c>
      <c r="P731" s="515">
        <f t="shared" si="653"/>
      </c>
      <c r="Q731" s="516"/>
      <c r="R731" s="511"/>
      <c r="S731" s="516"/>
      <c r="T731" s="511"/>
      <c r="U731" s="517"/>
      <c r="V731" s="518"/>
      <c r="W731" s="511"/>
      <c r="X731" s="518"/>
      <c r="Y731" s="516"/>
      <c r="Z731" s="518"/>
      <c r="AA731" s="518"/>
      <c r="AB731" s="511"/>
      <c r="AC731" s="511"/>
      <c r="AD731" s="516"/>
      <c r="AE731" s="518"/>
      <c r="AF731" s="519" t="s">
        <v>515</v>
      </c>
    </row>
    <row r="732">
      <c r="A732" s="510"/>
      <c r="B732" s="460" t="s">
        <v>485</v>
      </c>
      <c r="C732" s="486" t="s">
        <v>531</v>
      </c>
      <c r="D732" s="462" t="s">
        <v>477</v>
      </c>
      <c r="E732" s="511">
        <v>2637.87</v>
      </c>
      <c r="F732" s="520">
        <f>E732+E733</f>
      </c>
      <c r="G732" s="511">
        <v>19394</v>
      </c>
      <c r="H732" s="511">
        <v>194</v>
      </c>
      <c r="I732" s="513">
        <f t="shared" si="476"/>
      </c>
      <c r="J732" s="514">
        <f t="shared" si="534"/>
      </c>
      <c r="K732" s="511">
        <v>41</v>
      </c>
      <c r="L732" s="514">
        <f t="shared" si="593"/>
      </c>
      <c r="M732" s="511">
        <v>1</v>
      </c>
      <c r="N732" s="515">
        <f t="shared" si="624"/>
      </c>
      <c r="O732" s="511">
        <v>7</v>
      </c>
      <c r="P732" s="515">
        <f t="shared" si="653"/>
      </c>
      <c r="Q732" s="516">
        <f>(M732+M733)/(O732+O733)</f>
      </c>
      <c r="R732" s="511">
        <v>20</v>
      </c>
      <c r="S732" s="516">
        <f>(O732+O733)/(K732+K733)</f>
      </c>
      <c r="T732" s="511">
        <v>4</v>
      </c>
      <c r="U732" s="517">
        <f>F732/T732</f>
      </c>
      <c r="V732" s="518">
        <f>(F732+4*500)/T732</f>
      </c>
      <c r="W732" s="511">
        <v>5798.4000000000015</v>
      </c>
      <c r="X732" s="518">
        <f>W732/T732</f>
      </c>
      <c r="Y732" s="516">
        <f>T732/R732</f>
      </c>
      <c r="Z732" s="518">
        <f>W732/F732</f>
      </c>
      <c r="AA732" s="518">
        <f>W732/(F732+500)</f>
      </c>
      <c r="AB732" s="511">
        <v>0</v>
      </c>
      <c r="AC732" s="511">
        <v>0</v>
      </c>
      <c r="AD732" s="516">
        <f>AB732/T732</f>
      </c>
      <c r="AE732" s="518">
        <f>(W732-AC732)/(F732+500)</f>
      </c>
      <c r="AF732" s="519" t="s">
        <v>478</v>
      </c>
    </row>
    <row r="733">
      <c r="A733" s="510"/>
      <c r="B733" s="460"/>
      <c r="C733" s="486"/>
      <c r="D733" s="462" t="s">
        <v>479</v>
      </c>
      <c r="E733" s="511">
        <v>2505.1</v>
      </c>
      <c r="F733" s="520"/>
      <c r="G733" s="511">
        <v>20265</v>
      </c>
      <c r="H733" s="521">
        <v>505</v>
      </c>
      <c r="I733" s="513">
        <f t="shared" si="476"/>
      </c>
      <c r="J733" s="514">
        <f t="shared" si="534"/>
      </c>
      <c r="K733" s="511">
        <v>32</v>
      </c>
      <c r="L733" s="514">
        <f t="shared" si="593"/>
      </c>
      <c r="M733" s="511">
        <v>1</v>
      </c>
      <c r="N733" s="515">
        <f t="shared" si="624"/>
      </c>
      <c r="O733" s="511">
        <v>6</v>
      </c>
      <c r="P733" s="515">
        <f t="shared" si="653"/>
      </c>
      <c r="Q733" s="516"/>
      <c r="R733" s="511"/>
      <c r="S733" s="516"/>
      <c r="T733" s="511"/>
      <c r="U733" s="517"/>
      <c r="V733" s="518"/>
      <c r="W733" s="511"/>
      <c r="X733" s="518"/>
      <c r="Y733" s="516"/>
      <c r="Z733" s="518"/>
      <c r="AA733" s="518"/>
      <c r="AB733" s="511"/>
      <c r="AC733" s="511"/>
      <c r="AD733" s="516"/>
      <c r="AE733" s="518"/>
      <c r="AF733" s="519" t="s">
        <v>515</v>
      </c>
    </row>
    <row r="734">
      <c r="A734" s="510"/>
      <c r="B734" s="488" t="s">
        <v>484</v>
      </c>
      <c r="C734" s="488"/>
      <c r="D734" s="488"/>
      <c r="E734" s="522">
        <f>SUM(E724:E733)</f>
      </c>
      <c r="F734" s="522">
        <f>SUM(F724:F733)</f>
      </c>
      <c r="G734" s="522">
        <f>SUM(G724:G733)</f>
      </c>
      <c r="H734" s="522">
        <f>SUM(H724:H733)</f>
      </c>
      <c r="I734" s="523">
        <f t="shared" si="476"/>
      </c>
      <c r="J734" s="524">
        <f t="shared" si="534"/>
      </c>
      <c r="K734" s="522">
        <f>SUM(K724:K733)</f>
      </c>
      <c r="L734" s="524">
        <f t="shared" si="593"/>
      </c>
      <c r="M734" s="522">
        <f>SUM(M724:M733)</f>
      </c>
      <c r="N734" s="525">
        <f t="shared" si="624"/>
      </c>
      <c r="O734" s="522">
        <f>SUM(O724:O733)</f>
      </c>
      <c r="P734" s="525">
        <f t="shared" si="653"/>
      </c>
      <c r="Q734" s="526">
        <f>M734/O734</f>
      </c>
      <c r="R734" s="522">
        <f>SUM(R724:R733)</f>
      </c>
      <c r="S734" s="526">
        <f>(O734+O734)/(K734+K734)</f>
      </c>
      <c r="T734" s="522">
        <f>SUM(T724:T733)</f>
      </c>
      <c r="U734" s="527">
        <f t="shared" ref="U734:U735" si="734">F734/T734</f>
      </c>
      <c r="V734" s="528">
        <f t="shared" ref="V734:V735" si="848">(F734+4*500)/T734</f>
      </c>
      <c r="W734" s="522">
        <f>SUM(W724:W733)</f>
      </c>
      <c r="X734" s="529">
        <f t="shared" ref="X734:X735" si="72">W734/T734</f>
      </c>
      <c r="Y734" s="526">
        <f t="shared" ref="Y734:Y735" si="186">T734/R734</f>
      </c>
      <c r="Z734" s="528">
        <f t="shared" ref="Z734:Z735" si="300">W734/F734</f>
      </c>
      <c r="AA734" s="528">
        <f>W734/(F734+COUNT(W726:W733)*500)</f>
      </c>
      <c r="AB734" s="522">
        <f>SUM(AB724:AB733)</f>
      </c>
      <c r="AC734" s="522">
        <f>SUM(AC724:AC733)</f>
      </c>
      <c r="AD734" s="526">
        <f t="shared" ref="AD734:AD735" si="414">AB734/T734</f>
      </c>
      <c r="AE734" s="530">
        <f>(W734-AC734)/(F734+COUNT(W726:W733)*500)</f>
      </c>
      <c r="AF734" s="518"/>
    </row>
    <row r="735">
      <c r="A735" s="510"/>
      <c r="B735" s="460" t="s">
        <v>487</v>
      </c>
      <c r="C735" s="486" t="s">
        <v>486</v>
      </c>
      <c r="D735" s="462" t="s">
        <v>477</v>
      </c>
      <c r="E735" s="511">
        <v>3090.83</v>
      </c>
      <c r="F735" s="512">
        <f>E735+E736</f>
      </c>
      <c r="G735" s="511">
        <v>27172</v>
      </c>
      <c r="H735" s="511">
        <v>256</v>
      </c>
      <c r="I735" s="513">
        <f t="shared" si="476"/>
      </c>
      <c r="J735" s="514">
        <f t="shared" si="534"/>
      </c>
      <c r="K735" s="511">
        <v>42</v>
      </c>
      <c r="L735" s="514">
        <f t="shared" si="593"/>
      </c>
      <c r="M735" s="511">
        <v>2</v>
      </c>
      <c r="N735" s="515">
        <f t="shared" si="624"/>
      </c>
      <c r="O735" s="511">
        <v>6</v>
      </c>
      <c r="P735" s="515">
        <f t="shared" si="653"/>
      </c>
      <c r="Q735" s="516">
        <f>(M735+M736)/(O735+O736)</f>
      </c>
      <c r="R735" s="511">
        <v>24</v>
      </c>
      <c r="S735" s="516">
        <f>(O735+O736)/(K735+K736)</f>
      </c>
      <c r="T735" s="511">
        <v>4</v>
      </c>
      <c r="U735" s="517">
        <f t="shared" si="734"/>
      </c>
      <c r="V735" s="518">
        <f t="shared" si="848"/>
      </c>
      <c r="W735" s="511">
        <v>5892</v>
      </c>
      <c r="X735" s="518">
        <f t="shared" si="72"/>
      </c>
      <c r="Y735" s="516">
        <f t="shared" si="186"/>
      </c>
      <c r="Z735" s="518">
        <f t="shared" si="300"/>
      </c>
      <c r="AA735" s="518">
        <f>W735/(F735+500)</f>
      </c>
      <c r="AB735" s="511">
        <v>0</v>
      </c>
      <c r="AC735" s="511">
        <v>0</v>
      </c>
      <c r="AD735" s="516">
        <f t="shared" si="414"/>
      </c>
      <c r="AE735" s="518">
        <f>(W735-AC735)/(F735+500)</f>
      </c>
      <c r="AF735" s="519" t="s">
        <v>478</v>
      </c>
    </row>
    <row r="736">
      <c r="A736" s="510"/>
      <c r="B736" s="460"/>
      <c r="C736" s="486"/>
      <c r="D736" s="462" t="s">
        <v>479</v>
      </c>
      <c r="E736" s="511">
        <v>2407.04</v>
      </c>
      <c r="F736" s="512"/>
      <c r="G736" s="511">
        <v>20386</v>
      </c>
      <c r="H736" s="511">
        <v>758</v>
      </c>
      <c r="I736" s="513">
        <f t="shared" si="476"/>
      </c>
      <c r="J736" s="514">
        <f t="shared" si="534"/>
      </c>
      <c r="K736" s="511">
        <v>55</v>
      </c>
      <c r="L736" s="514">
        <f t="shared" si="593"/>
      </c>
      <c r="M736" s="511">
        <v>2</v>
      </c>
      <c r="N736" s="515">
        <f t="shared" si="624"/>
      </c>
      <c r="O736" s="511">
        <v>9</v>
      </c>
      <c r="P736" s="515">
        <f t="shared" si="653"/>
      </c>
      <c r="Q736" s="516"/>
      <c r="R736" s="511"/>
      <c r="S736" s="516"/>
      <c r="T736" s="511"/>
      <c r="U736" s="517"/>
      <c r="V736" s="518"/>
      <c r="W736" s="511"/>
      <c r="X736" s="518"/>
      <c r="Y736" s="516"/>
      <c r="Z736" s="518"/>
      <c r="AA736" s="518"/>
      <c r="AB736" s="511"/>
      <c r="AC736" s="511"/>
      <c r="AD736" s="516"/>
      <c r="AE736" s="518"/>
      <c r="AF736" s="519" t="s">
        <v>515</v>
      </c>
    </row>
    <row r="737">
      <c r="A737" s="510"/>
      <c r="B737" s="460" t="s">
        <v>488</v>
      </c>
      <c r="C737" s="486" t="s">
        <v>486</v>
      </c>
      <c r="D737" s="462" t="s">
        <v>477</v>
      </c>
      <c r="E737" s="511">
        <v>3944.86</v>
      </c>
      <c r="F737" s="512">
        <f>E737+E738</f>
      </c>
      <c r="G737" s="511">
        <v>50282</v>
      </c>
      <c r="H737" s="511">
        <v>471</v>
      </c>
      <c r="I737" s="513">
        <f t="shared" si="476"/>
      </c>
      <c r="J737" s="514">
        <f t="shared" si="534"/>
      </c>
      <c r="K737" s="511">
        <v>47</v>
      </c>
      <c r="L737" s="514">
        <f t="shared" si="593"/>
      </c>
      <c r="M737" s="511">
        <v>3</v>
      </c>
      <c r="N737" s="515">
        <f t="shared" si="624"/>
      </c>
      <c r="O737" s="511">
        <v>7</v>
      </c>
      <c r="P737" s="515">
        <f t="shared" si="653"/>
      </c>
      <c r="Q737" s="516">
        <f>(M737+M738)/(O737+O738)</f>
      </c>
      <c r="R737" s="511">
        <v>12</v>
      </c>
      <c r="S737" s="516">
        <f>(O737+O738)/(K737+K738)</f>
      </c>
      <c r="T737" s="511">
        <v>3</v>
      </c>
      <c r="U737" s="517">
        <f>F737/T737</f>
      </c>
      <c r="V737" s="518">
        <f>(F737+4*500)/T737</f>
      </c>
      <c r="W737" s="511">
        <v>4503.5999999999985</v>
      </c>
      <c r="X737" s="518">
        <f>W737/T737</f>
      </c>
      <c r="Y737" s="516">
        <f>T737/R737</f>
      </c>
      <c r="Z737" s="518">
        <f>W737/F737</f>
      </c>
      <c r="AA737" s="518">
        <f>W737/(F737+500)</f>
      </c>
      <c r="AB737" s="511">
        <v>0</v>
      </c>
      <c r="AC737" s="511">
        <v>0</v>
      </c>
      <c r="AD737" s="516">
        <f>AB737/T737</f>
      </c>
      <c r="AE737" s="518">
        <f>(W737-AC737)/(F737+500)</f>
      </c>
      <c r="AF737" s="519" t="s">
        <v>478</v>
      </c>
    </row>
    <row r="738">
      <c r="A738" s="510"/>
      <c r="B738" s="460"/>
      <c r="C738" s="486"/>
      <c r="D738" s="462" t="s">
        <v>479</v>
      </c>
      <c r="E738" s="511">
        <v>1987</v>
      </c>
      <c r="F738" s="512"/>
      <c r="G738" s="511">
        <v>17077</v>
      </c>
      <c r="H738" s="511">
        <v>522</v>
      </c>
      <c r="I738" s="513">
        <f t="shared" si="476"/>
      </c>
      <c r="J738" s="514">
        <f t="shared" si="534"/>
      </c>
      <c r="K738" s="511">
        <v>46</v>
      </c>
      <c r="L738" s="514">
        <f t="shared" si="593"/>
      </c>
      <c r="M738" s="511">
        <v>1</v>
      </c>
      <c r="N738" s="515">
        <f t="shared" si="624"/>
      </c>
      <c r="O738" s="511">
        <v>3</v>
      </c>
      <c r="P738" s="515">
        <f t="shared" si="653"/>
      </c>
      <c r="Q738" s="516"/>
      <c r="R738" s="511"/>
      <c r="S738" s="516"/>
      <c r="T738" s="511"/>
      <c r="U738" s="517"/>
      <c r="V738" s="518"/>
      <c r="W738" s="511"/>
      <c r="X738" s="518"/>
      <c r="Y738" s="516"/>
      <c r="Z738" s="518"/>
      <c r="AA738" s="518"/>
      <c r="AB738" s="511"/>
      <c r="AC738" s="511"/>
      <c r="AD738" s="516"/>
      <c r="AE738" s="518"/>
      <c r="AF738" s="519" t="s">
        <v>515</v>
      </c>
    </row>
    <row r="739">
      <c r="A739" s="510"/>
      <c r="B739" s="460" t="s">
        <v>489</v>
      </c>
      <c r="C739" s="486" t="s">
        <v>486</v>
      </c>
      <c r="D739" s="462" t="s">
        <v>477</v>
      </c>
      <c r="E739" s="511">
        <v>1175.6</v>
      </c>
      <c r="F739" s="512">
        <f>E739+E740</f>
      </c>
      <c r="G739" s="511">
        <v>11194</v>
      </c>
      <c r="H739" s="511">
        <v>125</v>
      </c>
      <c r="I739" s="513">
        <f t="shared" si="476"/>
      </c>
      <c r="J739" s="514">
        <f t="shared" si="534"/>
      </c>
      <c r="K739" s="511">
        <v>14</v>
      </c>
      <c r="L739" s="514">
        <f t="shared" si="593"/>
      </c>
      <c r="M739" s="511">
        <v>0</v>
      </c>
      <c r="N739" s="515">
        <f t="shared" si="624"/>
      </c>
      <c r="O739" s="511">
        <v>1</v>
      </c>
      <c r="P739" s="515">
        <f t="shared" si="653"/>
      </c>
      <c r="Q739" s="516">
        <f>(M739+M740)/(O739+O740)</f>
      </c>
      <c r="R739" s="511">
        <v>10</v>
      </c>
      <c r="S739" s="516">
        <f>(O739+O740)/(K739+K740)</f>
      </c>
      <c r="T739" s="511">
        <v>7</v>
      </c>
      <c r="U739" s="517">
        <f>F739/T739</f>
      </c>
      <c r="V739" s="518">
        <f>(F739+4*500)/T739</f>
      </c>
      <c r="W739" s="511">
        <v>8503.2</v>
      </c>
      <c r="X739" s="518">
        <f>W739/T739</f>
      </c>
      <c r="Y739" s="516">
        <f>T739/R739</f>
      </c>
      <c r="Z739" s="518">
        <f>W739/F739</f>
      </c>
      <c r="AA739" s="518">
        <f>W739/(F739+500)</f>
      </c>
      <c r="AB739" s="511">
        <v>4</v>
      </c>
      <c r="AC739" s="511">
        <v>5838</v>
      </c>
      <c r="AD739" s="516">
        <f>AB739/T739</f>
      </c>
      <c r="AE739" s="518">
        <f>(W739-AC739)/(F739+500)</f>
      </c>
      <c r="AF739" s="519" t="s">
        <v>478</v>
      </c>
    </row>
    <row r="740">
      <c r="A740" s="510"/>
      <c r="B740" s="460"/>
      <c r="C740" s="486"/>
      <c r="D740" s="462" t="s">
        <v>479</v>
      </c>
      <c r="E740" s="511">
        <v>2012.06</v>
      </c>
      <c r="F740" s="512"/>
      <c r="G740" s="511">
        <v>16740</v>
      </c>
      <c r="H740" s="511">
        <v>463</v>
      </c>
      <c r="I740" s="513">
        <f t="shared" si="476"/>
      </c>
      <c r="J740" s="514">
        <f t="shared" si="534"/>
      </c>
      <c r="K740" s="511">
        <v>39</v>
      </c>
      <c r="L740" s="514">
        <f t="shared" si="593"/>
      </c>
      <c r="M740" s="511">
        <v>5</v>
      </c>
      <c r="N740" s="515">
        <f t="shared" si="624"/>
      </c>
      <c r="O740" s="511">
        <v>5</v>
      </c>
      <c r="P740" s="515">
        <f t="shared" si="653"/>
      </c>
      <c r="Q740" s="516"/>
      <c r="R740" s="511"/>
      <c r="S740" s="516"/>
      <c r="T740" s="511"/>
      <c r="U740" s="517"/>
      <c r="V740" s="518"/>
      <c r="W740" s="511"/>
      <c r="X740" s="518"/>
      <c r="Y740" s="516"/>
      <c r="Z740" s="518"/>
      <c r="AA740" s="518"/>
      <c r="AB740" s="511"/>
      <c r="AC740" s="511"/>
      <c r="AD740" s="516"/>
      <c r="AE740" s="518"/>
      <c r="AF740" s="519" t="s">
        <v>515</v>
      </c>
    </row>
    <row r="741">
      <c r="A741" s="510"/>
      <c r="B741" s="460" t="s">
        <v>495</v>
      </c>
      <c r="C741" s="486" t="s">
        <v>486</v>
      </c>
      <c r="D741" s="462" t="s">
        <v>477</v>
      </c>
      <c r="E741" s="511">
        <v>728.4</v>
      </c>
      <c r="F741" s="512">
        <f>E741+E742</f>
      </c>
      <c r="G741" s="511">
        <v>4921</v>
      </c>
      <c r="H741" s="511">
        <v>69</v>
      </c>
      <c r="I741" s="513">
        <f t="shared" si="476"/>
      </c>
      <c r="J741" s="514">
        <f t="shared" si="534"/>
      </c>
      <c r="K741" s="511">
        <v>12</v>
      </c>
      <c r="L741" s="514">
        <f t="shared" si="593"/>
      </c>
      <c r="M741" s="511">
        <v>0</v>
      </c>
      <c r="N741" s="515">
        <f t="shared" si="624"/>
      </c>
      <c r="O741" s="511">
        <v>1</v>
      </c>
      <c r="P741" s="515">
        <f t="shared" si="653"/>
      </c>
      <c r="Q741" s="516">
        <f>(M741+M742)/(O741+O742)</f>
      </c>
      <c r="R741" s="511">
        <v>7</v>
      </c>
      <c r="S741" s="516">
        <f>(O741+O742)/(K741+K742)</f>
      </c>
      <c r="T741" s="511">
        <v>3</v>
      </c>
      <c r="U741" s="517">
        <f>F741/T741</f>
      </c>
      <c r="V741" s="518">
        <f>(F741+4*500)/T741</f>
      </c>
      <c r="W741" s="511">
        <v>859.2</v>
      </c>
      <c r="X741" s="518">
        <f>W741/T741</f>
      </c>
      <c r="Y741" s="516">
        <f>T741/R741</f>
      </c>
      <c r="Z741" s="518">
        <f>W741/F741</f>
      </c>
      <c r="AA741" s="518">
        <f>W741/(F741+500)</f>
      </c>
      <c r="AB741" s="511">
        <v>0</v>
      </c>
      <c r="AC741" s="511">
        <v>0</v>
      </c>
      <c r="AD741" s="516">
        <f>AB741/T741</f>
      </c>
      <c r="AE741" s="518">
        <f>(W741-AC741)/(F741+500)</f>
      </c>
      <c r="AF741" s="519" t="s">
        <v>478</v>
      </c>
    </row>
    <row r="742">
      <c r="A742" s="510"/>
      <c r="B742" s="460"/>
      <c r="C742" s="486"/>
      <c r="D742" s="462" t="s">
        <v>479</v>
      </c>
      <c r="E742" s="511">
        <v>1923.53</v>
      </c>
      <c r="F742" s="512"/>
      <c r="G742" s="511">
        <v>16417</v>
      </c>
      <c r="H742" s="521">
        <v>538</v>
      </c>
      <c r="I742" s="513">
        <f t="shared" si="476"/>
      </c>
      <c r="J742" s="514">
        <f t="shared" si="534"/>
      </c>
      <c r="K742" s="511">
        <v>44</v>
      </c>
      <c r="L742" s="514">
        <f t="shared" si="593"/>
      </c>
      <c r="M742" s="511">
        <v>1</v>
      </c>
      <c r="N742" s="515">
        <f t="shared" si="624"/>
      </c>
      <c r="O742" s="511">
        <v>3</v>
      </c>
      <c r="P742" s="515">
        <f t="shared" si="653"/>
      </c>
      <c r="Q742" s="516"/>
      <c r="R742" s="511"/>
      <c r="S742" s="516"/>
      <c r="T742" s="511"/>
      <c r="U742" s="517"/>
      <c r="V742" s="518"/>
      <c r="W742" s="511"/>
      <c r="X742" s="518"/>
      <c r="Y742" s="516"/>
      <c r="Z742" s="518"/>
      <c r="AA742" s="518"/>
      <c r="AB742" s="511"/>
      <c r="AC742" s="511"/>
      <c r="AD742" s="516"/>
      <c r="AE742" s="518"/>
      <c r="AF742" s="519" t="s">
        <v>515</v>
      </c>
    </row>
    <row r="743">
      <c r="A743" s="510"/>
      <c r="B743" s="488" t="s">
        <v>484</v>
      </c>
      <c r="C743" s="488"/>
      <c r="D743" s="488"/>
      <c r="E743" s="522">
        <f>SUM(E735:E742)</f>
      </c>
      <c r="F743" s="522">
        <f>SUM(F735:F742)</f>
      </c>
      <c r="G743" s="544">
        <f>SUM(G735:G742)</f>
      </c>
      <c r="H743" s="544">
        <f>SUM(H735:H742)</f>
      </c>
      <c r="I743" s="523">
        <f t="shared" si="476"/>
      </c>
      <c r="J743" s="524">
        <f t="shared" si="534"/>
      </c>
      <c r="K743" s="544">
        <f>SUM(K735:K742)</f>
      </c>
      <c r="L743" s="524">
        <f t="shared" si="593"/>
      </c>
      <c r="M743" s="544">
        <f>SUM(M735:M742)</f>
      </c>
      <c r="N743" s="525">
        <f t="shared" si="624"/>
      </c>
      <c r="O743" s="544">
        <f>SUM(O735:O742)</f>
      </c>
      <c r="P743" s="525">
        <f t="shared" si="653"/>
      </c>
      <c r="Q743" s="526">
        <f>M743/O743</f>
      </c>
      <c r="R743" s="544">
        <f>SUM(R735:R742)</f>
      </c>
      <c r="S743" s="526">
        <f>(O743+O743)/(K743+K743)</f>
      </c>
      <c r="T743" s="544">
        <f>SUM(T735:T742)</f>
      </c>
      <c r="U743" s="527">
        <f t="shared" ref="U743:U744" si="735">F743/T743</f>
      </c>
      <c r="V743" s="528">
        <f t="shared" ref="V743:V744" si="849">(F743+4*500)/T743</f>
      </c>
      <c r="W743" s="544">
        <f>SUM(W735:W742)</f>
      </c>
      <c r="X743" s="529">
        <f t="shared" ref="X743:X744" si="73">W743/T743</f>
      </c>
      <c r="Y743" s="526">
        <f t="shared" ref="Y743:Y744" si="187">T743/R743</f>
      </c>
      <c r="Z743" s="528">
        <f t="shared" ref="Z743:Z744" si="301">W743/F743</f>
      </c>
      <c r="AA743" s="528">
        <f>W743/(F743+COUNT(W735:W742)*500)</f>
      </c>
      <c r="AB743" s="544">
        <f>SUM(AB735:AB742)</f>
      </c>
      <c r="AC743" s="544">
        <f>SUM(AC735:AC742)</f>
      </c>
      <c r="AD743" s="526">
        <f t="shared" ref="AD743:AD744" si="415">AB743/T743</f>
      </c>
      <c r="AE743" s="530">
        <f>(W743-AC743)/(F743+COUNT(W735:W742)*500)</f>
      </c>
      <c r="AF743" s="518"/>
    </row>
    <row r="744">
      <c r="A744" s="510"/>
      <c r="B744" s="460" t="s">
        <v>496</v>
      </c>
      <c r="C744" s="486" t="s">
        <v>505</v>
      </c>
      <c r="D744" s="462" t="s">
        <v>477</v>
      </c>
      <c r="E744" s="511">
        <v>907.68</v>
      </c>
      <c r="F744" s="512">
        <f>E744+E745</f>
      </c>
      <c r="G744" s="511">
        <v>5464</v>
      </c>
      <c r="H744" s="511">
        <v>63</v>
      </c>
      <c r="I744" s="513">
        <f t="shared" si="476"/>
      </c>
      <c r="J744" s="514">
        <f t="shared" si="534"/>
      </c>
      <c r="K744" s="511">
        <v>11</v>
      </c>
      <c r="L744" s="514">
        <f t="shared" si="593"/>
      </c>
      <c r="M744" s="511">
        <v>1</v>
      </c>
      <c r="N744" s="515">
        <f t="shared" si="624"/>
      </c>
      <c r="O744" s="511">
        <v>2</v>
      </c>
      <c r="P744" s="515">
        <f t="shared" si="653"/>
      </c>
      <c r="Q744" s="516">
        <f>(M744+M745)/(O744+O745)</f>
      </c>
      <c r="R744" s="511">
        <v>10</v>
      </c>
      <c r="S744" s="516">
        <f>(O744+O745)/(K744+K745)</f>
      </c>
      <c r="T744" s="511">
        <v>5</v>
      </c>
      <c r="U744" s="517">
        <f t="shared" si="735"/>
      </c>
      <c r="V744" s="518">
        <f t="shared" si="849"/>
      </c>
      <c r="W744" s="511">
        <v>5546.4</v>
      </c>
      <c r="X744" s="518">
        <f t="shared" si="73"/>
      </c>
      <c r="Y744" s="516">
        <f t="shared" si="187"/>
      </c>
      <c r="Z744" s="518">
        <f t="shared" si="301"/>
      </c>
      <c r="AA744" s="518">
        <f>W744/(F744+500)</f>
      </c>
      <c r="AB744" s="511">
        <v>0</v>
      </c>
      <c r="AC744" s="511">
        <v>0</v>
      </c>
      <c r="AD744" s="516">
        <f t="shared" si="415"/>
      </c>
      <c r="AE744" s="518">
        <f>(W744-AC744)/(F744+500)</f>
      </c>
      <c r="AF744" s="519" t="s">
        <v>525</v>
      </c>
    </row>
    <row r="745">
      <c r="A745" s="510"/>
      <c r="B745" s="460"/>
      <c r="C745" s="486"/>
      <c r="D745" s="462" t="s">
        <v>479</v>
      </c>
      <c r="E745" s="511">
        <v>2053.06</v>
      </c>
      <c r="F745" s="512"/>
      <c r="G745" s="511">
        <v>17070</v>
      </c>
      <c r="H745" s="511">
        <v>397</v>
      </c>
      <c r="I745" s="513">
        <f t="shared" si="476"/>
      </c>
      <c r="J745" s="514">
        <f t="shared" si="534"/>
      </c>
      <c r="K745" s="511">
        <v>43</v>
      </c>
      <c r="L745" s="514">
        <f t="shared" si="593"/>
      </c>
      <c r="M745" s="511">
        <v>3</v>
      </c>
      <c r="N745" s="515">
        <f t="shared" si="624"/>
      </c>
      <c r="O745" s="511">
        <v>6</v>
      </c>
      <c r="P745" s="515">
        <f t="shared" si="653"/>
      </c>
      <c r="Q745" s="516"/>
      <c r="R745" s="511"/>
      <c r="S745" s="516"/>
      <c r="T745" s="511"/>
      <c r="U745" s="517"/>
      <c r="V745" s="518"/>
      <c r="W745" s="511"/>
      <c r="X745" s="518"/>
      <c r="Y745" s="516"/>
      <c r="Z745" s="518"/>
      <c r="AA745" s="518"/>
      <c r="AB745" s="511"/>
      <c r="AC745" s="511"/>
      <c r="AD745" s="516"/>
      <c r="AE745" s="518"/>
      <c r="AF745" s="519" t="s">
        <v>532</v>
      </c>
    </row>
    <row r="746">
      <c r="A746" s="510"/>
      <c r="B746" s="531" t="s">
        <v>501</v>
      </c>
      <c r="C746" s="486" t="s">
        <v>505</v>
      </c>
      <c r="D746" s="462" t="s">
        <v>477</v>
      </c>
      <c r="E746" s="511">
        <v>1009.01</v>
      </c>
      <c r="F746" s="512">
        <f>E746+E747</f>
      </c>
      <c r="G746" s="511">
        <v>6982</v>
      </c>
      <c r="H746" s="511">
        <v>79</v>
      </c>
      <c r="I746" s="513">
        <f t="shared" si="476"/>
      </c>
      <c r="J746" s="514">
        <f t="shared" si="534"/>
      </c>
      <c r="K746" s="511">
        <v>11</v>
      </c>
      <c r="L746" s="514">
        <f t="shared" si="593"/>
      </c>
      <c r="M746" s="511">
        <v>2</v>
      </c>
      <c r="N746" s="515">
        <f t="shared" si="624"/>
      </c>
      <c r="O746" s="511">
        <v>3</v>
      </c>
      <c r="P746" s="515">
        <f t="shared" si="653"/>
      </c>
      <c r="Q746" s="516">
        <f>(M746+M747)/(O746+O747)</f>
      </c>
      <c r="R746" s="511">
        <v>8</v>
      </c>
      <c r="S746" s="516">
        <f>(O746+O747)/(K746+K747)</f>
      </c>
      <c r="T746" s="511">
        <v>5</v>
      </c>
      <c r="U746" s="517">
        <f>F746/T746</f>
      </c>
      <c r="V746" s="518">
        <f>(F746+4*500)/T746</f>
      </c>
      <c r="W746" s="511">
        <v>5876.4</v>
      </c>
      <c r="X746" s="518">
        <f>W746/T746</f>
      </c>
      <c r="Y746" s="516">
        <f>T746/R746</f>
      </c>
      <c r="Z746" s="518">
        <f>W746/F746</f>
      </c>
      <c r="AA746" s="518">
        <f>W746/(F746+500)</f>
      </c>
      <c r="AB746" s="511">
        <v>1</v>
      </c>
      <c r="AC746" s="554">
        <v>1692</v>
      </c>
      <c r="AD746" s="516">
        <f>AB746/T746</f>
      </c>
      <c r="AE746" s="518">
        <f>(W746-AC746)/(F746+500)</f>
      </c>
      <c r="AF746" s="519" t="s">
        <v>525</v>
      </c>
    </row>
    <row r="747">
      <c r="A747" s="510"/>
      <c r="B747" s="531"/>
      <c r="C747" s="486"/>
      <c r="D747" s="462" t="s">
        <v>479</v>
      </c>
      <c r="E747" s="511">
        <v>2072.33</v>
      </c>
      <c r="F747" s="512"/>
      <c r="G747" s="511">
        <v>20966</v>
      </c>
      <c r="H747" s="511">
        <v>593</v>
      </c>
      <c r="I747" s="513">
        <f t="shared" si="476"/>
      </c>
      <c r="J747" s="514">
        <f t="shared" si="534"/>
      </c>
      <c r="K747" s="511">
        <v>48</v>
      </c>
      <c r="L747" s="514">
        <f t="shared" si="593"/>
      </c>
      <c r="M747" s="511">
        <v>2</v>
      </c>
      <c r="N747" s="515">
        <f t="shared" si="624"/>
      </c>
      <c r="O747" s="511">
        <v>5</v>
      </c>
      <c r="P747" s="515">
        <f t="shared" si="653"/>
      </c>
      <c r="Q747" s="516"/>
      <c r="R747" s="511"/>
      <c r="S747" s="516"/>
      <c r="T747" s="511"/>
      <c r="U747" s="517"/>
      <c r="V747" s="518"/>
      <c r="W747" s="511"/>
      <c r="X747" s="518"/>
      <c r="Y747" s="516"/>
      <c r="Z747" s="518"/>
      <c r="AA747" s="518"/>
      <c r="AB747" s="511"/>
      <c r="AC747" s="554"/>
      <c r="AD747" s="516"/>
      <c r="AE747" s="518"/>
      <c r="AF747" s="519" t="s">
        <v>532</v>
      </c>
    </row>
    <row r="748">
      <c r="A748" s="510"/>
      <c r="B748" s="531" t="s">
        <v>502</v>
      </c>
      <c r="C748" s="486" t="s">
        <v>505</v>
      </c>
      <c r="D748" s="462" t="s">
        <v>477</v>
      </c>
      <c r="E748" s="511">
        <v>1999.24</v>
      </c>
      <c r="F748" s="512">
        <f>E748+E749</f>
      </c>
      <c r="G748" s="511">
        <v>20158</v>
      </c>
      <c r="H748" s="511">
        <v>205</v>
      </c>
      <c r="I748" s="513">
        <f t="shared" si="476"/>
      </c>
      <c r="J748" s="514">
        <f t="shared" si="534"/>
      </c>
      <c r="K748" s="511">
        <v>21</v>
      </c>
      <c r="L748" s="514">
        <f t="shared" si="593"/>
      </c>
      <c r="M748" s="511">
        <v>2</v>
      </c>
      <c r="N748" s="515">
        <f t="shared" si="624"/>
      </c>
      <c r="O748" s="511">
        <v>4</v>
      </c>
      <c r="P748" s="515">
        <f t="shared" si="653"/>
      </c>
      <c r="Q748" s="516">
        <f>(M748+M749)/(O748+O749)</f>
      </c>
      <c r="R748" s="511">
        <v>11</v>
      </c>
      <c r="S748" s="516">
        <f>(O748+O749)/(K748+K749)</f>
      </c>
      <c r="T748" s="511">
        <v>7</v>
      </c>
      <c r="U748" s="517">
        <f>F748/T748</f>
      </c>
      <c r="V748" s="518">
        <f>(F748+4*500)/T748</f>
      </c>
      <c r="W748" s="511">
        <v>7617.6</v>
      </c>
      <c r="X748" s="518">
        <f>W748/T748</f>
      </c>
      <c r="Y748" s="516">
        <f>T748/R748</f>
      </c>
      <c r="Z748" s="518">
        <f>W748/F748</f>
      </c>
      <c r="AA748" s="518">
        <f>W748/(F748+500)</f>
      </c>
      <c r="AB748" s="511">
        <v>0</v>
      </c>
      <c r="AC748" s="511">
        <v>0</v>
      </c>
      <c r="AD748" s="516">
        <f>AB748/T748</f>
      </c>
      <c r="AE748" s="518">
        <f>(W748-AC748)/(F748+500)</f>
      </c>
      <c r="AF748" s="519" t="s">
        <v>525</v>
      </c>
    </row>
    <row r="749">
      <c r="A749" s="510"/>
      <c r="B749" s="531"/>
      <c r="C749" s="486"/>
      <c r="D749" s="462" t="s">
        <v>479</v>
      </c>
      <c r="E749" s="511">
        <v>2262.77</v>
      </c>
      <c r="F749" s="512"/>
      <c r="G749" s="511">
        <v>24937</v>
      </c>
      <c r="H749" s="511">
        <v>581</v>
      </c>
      <c r="I749" s="513">
        <f t="shared" si="476"/>
      </c>
      <c r="J749" s="514">
        <f t="shared" si="534"/>
      </c>
      <c r="K749" s="511">
        <v>47</v>
      </c>
      <c r="L749" s="514">
        <f t="shared" si="593"/>
      </c>
      <c r="M749" s="511">
        <v>4</v>
      </c>
      <c r="N749" s="515">
        <f t="shared" si="624"/>
      </c>
      <c r="O749" s="511">
        <v>6</v>
      </c>
      <c r="P749" s="515">
        <f t="shared" si="653"/>
      </c>
      <c r="Q749" s="516"/>
      <c r="R749" s="511"/>
      <c r="S749" s="516"/>
      <c r="T749" s="511"/>
      <c r="U749" s="517"/>
      <c r="V749" s="518"/>
      <c r="W749" s="511"/>
      <c r="X749" s="518"/>
      <c r="Y749" s="516"/>
      <c r="Z749" s="518"/>
      <c r="AA749" s="518"/>
      <c r="AB749" s="511"/>
      <c r="AC749" s="511"/>
      <c r="AD749" s="516"/>
      <c r="AE749" s="518"/>
      <c r="AF749" s="519" t="s">
        <v>532</v>
      </c>
    </row>
    <row r="750">
      <c r="A750" s="510"/>
      <c r="B750" s="531" t="s">
        <v>503</v>
      </c>
      <c r="C750" s="486" t="s">
        <v>505</v>
      </c>
      <c r="D750" s="462" t="s">
        <v>477</v>
      </c>
      <c r="E750" s="511">
        <v>2105.74</v>
      </c>
      <c r="F750" s="512">
        <f>E750+E751</f>
      </c>
      <c r="G750" s="511">
        <v>21582</v>
      </c>
      <c r="H750" s="511">
        <v>207</v>
      </c>
      <c r="I750" s="513">
        <f t="shared" si="476"/>
      </c>
      <c r="J750" s="514">
        <f t="shared" si="534"/>
      </c>
      <c r="K750" s="511">
        <v>23</v>
      </c>
      <c r="L750" s="514">
        <f t="shared" si="593"/>
      </c>
      <c r="M750" s="511">
        <v>0</v>
      </c>
      <c r="N750" s="515">
        <f t="shared" si="624"/>
      </c>
      <c r="O750" s="511">
        <v>1</v>
      </c>
      <c r="P750" s="515">
        <f t="shared" si="653"/>
      </c>
      <c r="Q750" s="516">
        <f>(M750+M751)/(O750+O751)</f>
      </c>
      <c r="R750" s="511">
        <v>15</v>
      </c>
      <c r="S750" s="516">
        <f>(O750+O751)/(K750+K751)</f>
      </c>
      <c r="T750" s="511">
        <v>6</v>
      </c>
      <c r="U750" s="517">
        <f>F750/T750</f>
      </c>
      <c r="V750" s="518">
        <f>(F750+4*500)/T750</f>
      </c>
      <c r="W750" s="511">
        <v>6468</v>
      </c>
      <c r="X750" s="518">
        <f>W750/T750</f>
      </c>
      <c r="Y750" s="516">
        <f>T750/R750</f>
      </c>
      <c r="Z750" s="518">
        <f>W750/F750</f>
      </c>
      <c r="AA750" s="518">
        <f>W750/(F750+500)</f>
      </c>
      <c r="AB750" s="511">
        <v>1</v>
      </c>
      <c r="AC750" s="511">
        <v>1344</v>
      </c>
      <c r="AD750" s="516">
        <f>AB750/T750</f>
      </c>
      <c r="AE750" s="518">
        <f>(W750-AC750)/(F750+500)</f>
      </c>
      <c r="AF750" s="519" t="s">
        <v>525</v>
      </c>
    </row>
    <row r="751">
      <c r="A751" s="510"/>
      <c r="B751" s="531"/>
      <c r="C751" s="486"/>
      <c r="D751" s="462" t="s">
        <v>479</v>
      </c>
      <c r="E751" s="511">
        <v>2559.75</v>
      </c>
      <c r="F751" s="512"/>
      <c r="G751" s="511">
        <v>31058</v>
      </c>
      <c r="H751" s="521">
        <v>764</v>
      </c>
      <c r="I751" s="513">
        <f t="shared" si="476"/>
      </c>
      <c r="J751" s="514">
        <f t="shared" si="534"/>
      </c>
      <c r="K751" s="511">
        <v>70</v>
      </c>
      <c r="L751" s="514">
        <f t="shared" si="593"/>
      </c>
      <c r="M751" s="511">
        <v>5</v>
      </c>
      <c r="N751" s="515">
        <f t="shared" si="624"/>
      </c>
      <c r="O751" s="511">
        <v>9</v>
      </c>
      <c r="P751" s="515">
        <f t="shared" si="653"/>
      </c>
      <c r="Q751" s="516"/>
      <c r="R751" s="511"/>
      <c r="S751" s="516"/>
      <c r="T751" s="511"/>
      <c r="U751" s="517"/>
      <c r="V751" s="518"/>
      <c r="W751" s="511"/>
      <c r="X751" s="518"/>
      <c r="Y751" s="516"/>
      <c r="Z751" s="518"/>
      <c r="AA751" s="518"/>
      <c r="AB751" s="511"/>
      <c r="AC751" s="511"/>
      <c r="AD751" s="516"/>
      <c r="AE751" s="518"/>
      <c r="AF751" s="519" t="s">
        <v>532</v>
      </c>
    </row>
    <row r="752">
      <c r="A752" s="510"/>
      <c r="B752" s="488" t="s">
        <v>484</v>
      </c>
      <c r="C752" s="488"/>
      <c r="D752" s="488"/>
      <c r="E752" s="522">
        <f>SUM(E744:E751)</f>
      </c>
      <c r="F752" s="522">
        <f>SUM(F744:F751)</f>
      </c>
      <c r="G752" s="522">
        <f>SUM(G744:G751)</f>
      </c>
      <c r="H752" s="522">
        <f>SUM(H744:H751)</f>
      </c>
      <c r="I752" s="523">
        <f t="shared" si="476"/>
      </c>
      <c r="J752" s="524">
        <f t="shared" si="534"/>
      </c>
      <c r="K752" s="522">
        <f>SUM(K744:K751)</f>
      </c>
      <c r="L752" s="524">
        <f t="shared" si="593"/>
      </c>
      <c r="M752" s="522">
        <f>SUM(M744:M751)</f>
      </c>
      <c r="N752" s="525">
        <f t="shared" si="624"/>
      </c>
      <c r="O752" s="522">
        <f>SUM(O744:O751)</f>
      </c>
      <c r="P752" s="525">
        <f t="shared" si="653"/>
      </c>
      <c r="Q752" s="526">
        <f>M752/O752</f>
      </c>
      <c r="R752" s="522">
        <f>SUM(R744:R751)</f>
      </c>
      <c r="S752" s="526">
        <f>(O752+O752)/(K752+K752)</f>
      </c>
      <c r="T752" s="522">
        <f>SUM(T744:T751)</f>
      </c>
      <c r="U752" s="527">
        <f t="shared" ref="U752:U753" si="736">F752/T752</f>
      </c>
      <c r="V752" s="528">
        <f t="shared" ref="V752:V753" si="850">(F752+4*500)/T752</f>
      </c>
      <c r="W752" s="522">
        <f>SUM(W744:W751)</f>
      </c>
      <c r="X752" s="529">
        <f t="shared" ref="X752:X753" si="74">W752/T752</f>
      </c>
      <c r="Y752" s="526">
        <f t="shared" ref="Y752:Y753" si="188">T752/R752</f>
      </c>
      <c r="Z752" s="528">
        <f t="shared" ref="Z752:Z753" si="302">W752/F752</f>
      </c>
      <c r="AA752" s="528">
        <f>W752/(F752+COUNT(W744:W751)*500)</f>
      </c>
      <c r="AB752" s="522">
        <f>SUM(AB744:AB751)</f>
      </c>
      <c r="AC752" s="522">
        <f>SUM(AC744:AC751)</f>
      </c>
      <c r="AD752" s="526">
        <f t="shared" ref="AD752:AD753" si="416">AB752/T752</f>
      </c>
      <c r="AE752" s="530">
        <f>(W752-AC752)/(F752+COUNT(W744:W751)*500)</f>
      </c>
      <c r="AF752" s="518"/>
    </row>
    <row r="753">
      <c r="A753" s="510"/>
      <c r="B753" s="531" t="s">
        <v>504</v>
      </c>
      <c r="C753" s="486" t="s">
        <v>480</v>
      </c>
      <c r="D753" s="462" t="s">
        <v>477</v>
      </c>
      <c r="E753" s="511">
        <v>1453.67</v>
      </c>
      <c r="F753" s="512">
        <f>E753+E754</f>
      </c>
      <c r="G753" s="511">
        <v>13395</v>
      </c>
      <c r="H753" s="511">
        <v>155</v>
      </c>
      <c r="I753" s="513">
        <f t="shared" si="476"/>
      </c>
      <c r="J753" s="514">
        <f t="shared" si="534"/>
      </c>
      <c r="K753" s="511">
        <v>15</v>
      </c>
      <c r="L753" s="514">
        <f t="shared" si="593"/>
      </c>
      <c r="M753" s="511">
        <v>2</v>
      </c>
      <c r="N753" s="515">
        <f t="shared" si="624"/>
      </c>
      <c r="O753" s="511">
        <v>4</v>
      </c>
      <c r="P753" s="515">
        <f t="shared" si="653"/>
      </c>
      <c r="Q753" s="516">
        <f>(M753+M754)/(O753+O754)</f>
      </c>
      <c r="R753" s="511">
        <v>16</v>
      </c>
      <c r="S753" s="516">
        <f>(O753+O754)/(K753+K754)</f>
      </c>
      <c r="T753" s="511">
        <v>9</v>
      </c>
      <c r="U753" s="517">
        <f t="shared" si="736"/>
      </c>
      <c r="V753" s="518">
        <f t="shared" si="850"/>
      </c>
      <c r="W753" s="511">
        <v>9592.8</v>
      </c>
      <c r="X753" s="518">
        <f t="shared" si="74"/>
      </c>
      <c r="Y753" s="516">
        <f t="shared" si="188"/>
      </c>
      <c r="Z753" s="518">
        <f t="shared" si="302"/>
      </c>
      <c r="AA753" s="518">
        <f>W753/(F753+500)</f>
      </c>
      <c r="AB753" s="511">
        <v>3</v>
      </c>
      <c r="AC753" s="511">
        <v>2412</v>
      </c>
      <c r="AD753" s="516">
        <f t="shared" si="416"/>
      </c>
      <c r="AE753" s="518">
        <f>(W753-AC753)/(F753+500)</f>
      </c>
      <c r="AF753" s="519" t="s">
        <v>525</v>
      </c>
    </row>
    <row r="754">
      <c r="A754" s="510"/>
      <c r="B754" s="531"/>
      <c r="C754" s="486"/>
      <c r="D754" s="462" t="s">
        <v>479</v>
      </c>
      <c r="E754" s="511">
        <v>3321.95</v>
      </c>
      <c r="F754" s="512"/>
      <c r="G754" s="511">
        <v>36171</v>
      </c>
      <c r="H754" s="511">
        <v>948</v>
      </c>
      <c r="I754" s="513">
        <f t="shared" si="476"/>
      </c>
      <c r="J754" s="514">
        <f t="shared" si="534"/>
      </c>
      <c r="K754" s="511">
        <v>82</v>
      </c>
      <c r="L754" s="514">
        <f t="shared" si="593"/>
      </c>
      <c r="M754" s="511">
        <v>5</v>
      </c>
      <c r="N754" s="515">
        <f t="shared" si="624"/>
      </c>
      <c r="O754" s="511">
        <v>8</v>
      </c>
      <c r="P754" s="515">
        <f t="shared" si="653"/>
      </c>
      <c r="Q754" s="516"/>
      <c r="R754" s="511"/>
      <c r="S754" s="516"/>
      <c r="T754" s="511"/>
      <c r="U754" s="517"/>
      <c r="V754" s="518"/>
      <c r="W754" s="511"/>
      <c r="X754" s="518"/>
      <c r="Y754" s="516"/>
      <c r="Z754" s="518"/>
      <c r="AA754" s="518"/>
      <c r="AB754" s="511"/>
      <c r="AC754" s="511"/>
      <c r="AD754" s="516"/>
      <c r="AE754" s="518"/>
      <c r="AF754" s="519" t="s">
        <v>532</v>
      </c>
    </row>
    <row r="755">
      <c r="A755" s="510"/>
      <c r="B755" s="460" t="s">
        <v>506</v>
      </c>
      <c r="C755" s="486" t="s">
        <v>480</v>
      </c>
      <c r="D755" s="462" t="s">
        <v>477</v>
      </c>
      <c r="E755" s="511">
        <v>2361.73</v>
      </c>
      <c r="F755" s="512">
        <f>E755+E756</f>
      </c>
      <c r="G755" s="511">
        <v>18511</v>
      </c>
      <c r="H755" s="511">
        <v>235</v>
      </c>
      <c r="I755" s="513">
        <f t="shared" si="476"/>
      </c>
      <c r="J755" s="514">
        <f t="shared" si="534"/>
      </c>
      <c r="K755" s="511">
        <v>17</v>
      </c>
      <c r="L755" s="514">
        <f t="shared" si="593"/>
      </c>
      <c r="M755" s="511">
        <v>3</v>
      </c>
      <c r="N755" s="515">
        <f t="shared" si="624"/>
      </c>
      <c r="O755" s="511">
        <v>6</v>
      </c>
      <c r="P755" s="515">
        <f t="shared" si="653"/>
      </c>
      <c r="Q755" s="516">
        <f>(M755+M756)/(O755+O756)</f>
      </c>
      <c r="R755" s="511">
        <v>31</v>
      </c>
      <c r="S755" s="516">
        <f>(O755+O756)/(K755+K756)</f>
      </c>
      <c r="T755" s="511">
        <v>12</v>
      </c>
      <c r="U755" s="517">
        <f>F755/T755</f>
      </c>
      <c r="V755" s="518">
        <f>(F755+4*500)/T755</f>
      </c>
      <c r="W755" s="511">
        <v>16728</v>
      </c>
      <c r="X755" s="518">
        <f>W755/T755</f>
      </c>
      <c r="Y755" s="516">
        <f>T755/R755</f>
      </c>
      <c r="Z755" s="518">
        <f>W755/F755</f>
      </c>
      <c r="AA755" s="518">
        <f>W755/(F755+500)</f>
      </c>
      <c r="AB755" s="511">
        <v>1</v>
      </c>
      <c r="AC755" s="511">
        <v>2088</v>
      </c>
      <c r="AD755" s="516">
        <f>AB755/T755</f>
      </c>
      <c r="AE755" s="518">
        <f>(W755-AC755)/(F755+500)</f>
      </c>
      <c r="AF755" s="519" t="s">
        <v>525</v>
      </c>
    </row>
    <row r="756">
      <c r="A756" s="510"/>
      <c r="B756" s="460"/>
      <c r="C756" s="486"/>
      <c r="D756" s="462" t="s">
        <v>479</v>
      </c>
      <c r="E756" s="511">
        <v>6188.38</v>
      </c>
      <c r="F756" s="512"/>
      <c r="G756" s="511">
        <v>68240</v>
      </c>
      <c r="H756" s="511">
        <v>2750</v>
      </c>
      <c r="I756" s="513">
        <f t="shared" si="476"/>
      </c>
      <c r="J756" s="514">
        <f t="shared" si="534"/>
      </c>
      <c r="K756" s="511">
        <v>191</v>
      </c>
      <c r="L756" s="514">
        <f t="shared" si="593"/>
      </c>
      <c r="M756" s="511">
        <v>7</v>
      </c>
      <c r="N756" s="515">
        <f t="shared" si="624"/>
      </c>
      <c r="O756" s="511">
        <v>19</v>
      </c>
      <c r="P756" s="515">
        <f t="shared" si="653"/>
      </c>
      <c r="Q756" s="516"/>
      <c r="R756" s="511"/>
      <c r="S756" s="516"/>
      <c r="T756" s="511"/>
      <c r="U756" s="517"/>
      <c r="V756" s="518"/>
      <c r="W756" s="511"/>
      <c r="X756" s="518"/>
      <c r="Y756" s="516"/>
      <c r="Z756" s="518"/>
      <c r="AA756" s="518"/>
      <c r="AB756" s="511"/>
      <c r="AC756" s="511"/>
      <c r="AD756" s="516"/>
      <c r="AE756" s="518"/>
      <c r="AF756" s="519" t="s">
        <v>532</v>
      </c>
    </row>
    <row r="757">
      <c r="A757" s="510"/>
      <c r="B757" s="545" t="s">
        <v>484</v>
      </c>
      <c r="C757" s="545"/>
      <c r="D757" s="545"/>
      <c r="E757" s="544">
        <f>SUM(E753:E756)</f>
      </c>
      <c r="F757" s="544">
        <f>SUM(F753:F756)</f>
      </c>
      <c r="G757" s="544">
        <f>SUM(G753:G756)</f>
      </c>
      <c r="H757" s="544">
        <f>SUM(H753:H756)</f>
      </c>
      <c r="I757" s="546">
        <f t="shared" si="476"/>
      </c>
      <c r="J757" s="547">
        <f t="shared" si="534"/>
      </c>
      <c r="K757" s="544">
        <f>SUM(K753:K756)</f>
      </c>
      <c r="L757" s="547">
        <f t="shared" si="593"/>
      </c>
      <c r="M757" s="544">
        <f>SUM(M753:M756)</f>
      </c>
      <c r="N757" s="548">
        <f t="shared" si="624"/>
      </c>
      <c r="O757" s="544">
        <f>SUM(O753:O756)</f>
      </c>
      <c r="P757" s="548">
        <f t="shared" si="653"/>
      </c>
      <c r="Q757" s="549">
        <f>M757/O757</f>
      </c>
      <c r="R757" s="544">
        <f>SUM(R753:R756)</f>
      </c>
      <c r="S757" s="549">
        <f>(O757+O757)/(K757+K757)</f>
      </c>
      <c r="T757" s="544">
        <f>SUM(T753:T756)</f>
      </c>
      <c r="U757" s="550">
        <f t="shared" ref="U757:U758" si="737">F757/T757</f>
      </c>
      <c r="V757" s="551">
        <f t="shared" ref="V757:V758" si="851">(F757+4*500)/T757</f>
      </c>
      <c r="W757" s="544">
        <f>SUM(W753:W756)</f>
      </c>
      <c r="X757" s="552">
        <f t="shared" ref="X757:X758" si="75">W757/T757</f>
      </c>
      <c r="Y757" s="549">
        <f t="shared" ref="Y757:Y758" si="189">T757/R757</f>
      </c>
      <c r="Z757" s="551">
        <f t="shared" ref="Z757:Z758" si="303">W757/F757</f>
      </c>
      <c r="AA757" s="551">
        <f>W757/(F757+COUNT(W753:W756)*500)</f>
      </c>
      <c r="AB757" s="544">
        <f>SUM(AB753:AB756)</f>
      </c>
      <c r="AC757" s="544">
        <f>SUM(AC753:AC756)</f>
      </c>
      <c r="AD757" s="549">
        <f t="shared" ref="AD757:AD758" si="417">AB757/T757</f>
      </c>
      <c r="AE757" s="543">
        <f>(W757-AC757)/(F757+COUNT(W753:W756)*500)</f>
      </c>
      <c r="AF757" s="542"/>
    </row>
    <row r="758">
      <c r="A758" s="510"/>
      <c r="B758" s="460" t="s">
        <v>507</v>
      </c>
      <c r="C758" s="486" t="s">
        <v>519</v>
      </c>
      <c r="D758" s="462" t="s">
        <v>477</v>
      </c>
      <c r="E758" s="511">
        <v>3706.25</v>
      </c>
      <c r="F758" s="512">
        <f>E758+E759</f>
      </c>
      <c r="G758" s="511">
        <v>31706</v>
      </c>
      <c r="H758" s="511">
        <v>377</v>
      </c>
      <c r="I758" s="513">
        <f t="shared" si="476"/>
      </c>
      <c r="J758" s="514">
        <f t="shared" si="534"/>
      </c>
      <c r="K758" s="511">
        <v>23</v>
      </c>
      <c r="L758" s="555">
        <v>2</v>
      </c>
      <c r="M758" s="511">
        <v>5</v>
      </c>
      <c r="N758" s="515">
        <f t="shared" si="624"/>
      </c>
      <c r="O758" s="511">
        <v>5</v>
      </c>
      <c r="P758" s="515">
        <f t="shared" si="653"/>
      </c>
      <c r="Q758" s="516">
        <f>(M758+M759)/(O758+O759)</f>
      </c>
      <c r="R758" s="511">
        <v>24</v>
      </c>
      <c r="S758" s="516">
        <f>(O758+O759)/(K758+K759)</f>
      </c>
      <c r="T758" s="511">
        <v>10</v>
      </c>
      <c r="U758" s="517">
        <f t="shared" si="737"/>
      </c>
      <c r="V758" s="518">
        <f t="shared" si="851"/>
      </c>
      <c r="W758" s="511">
        <v>11880</v>
      </c>
      <c r="X758" s="518">
        <f t="shared" si="75"/>
      </c>
      <c r="Y758" s="516">
        <f t="shared" si="189"/>
      </c>
      <c r="Z758" s="518">
        <f t="shared" si="303"/>
      </c>
      <c r="AA758" s="518">
        <f>W758/(F758+500)</f>
      </c>
      <c r="AB758" s="511">
        <v>1</v>
      </c>
      <c r="AC758" s="511">
        <v>444</v>
      </c>
      <c r="AD758" s="516">
        <f t="shared" si="417"/>
      </c>
      <c r="AE758" s="518">
        <f>(W758-AC758)/(F758+500)</f>
      </c>
      <c r="AF758" s="519" t="s">
        <v>525</v>
      </c>
    </row>
    <row r="759">
      <c r="A759" s="510"/>
      <c r="B759" s="460"/>
      <c r="C759" s="486"/>
      <c r="D759" s="462" t="s">
        <v>479</v>
      </c>
      <c r="E759" s="511">
        <v>3682.06</v>
      </c>
      <c r="F759" s="512"/>
      <c r="G759" s="511">
        <v>49404</v>
      </c>
      <c r="H759" s="511">
        <v>1814</v>
      </c>
      <c r="I759" s="513">
        <f t="shared" si="476"/>
      </c>
      <c r="J759" s="514">
        <f t="shared" si="534"/>
      </c>
      <c r="K759" s="511">
        <v>123</v>
      </c>
      <c r="L759" s="514">
        <f t="shared" ref="L759:L767" si="594">E759/K759</f>
      </c>
      <c r="M759" s="511">
        <v>5</v>
      </c>
      <c r="N759" s="515">
        <f t="shared" si="624"/>
      </c>
      <c r="O759" s="511">
        <v>11</v>
      </c>
      <c r="P759" s="515">
        <f t="shared" si="653"/>
      </c>
      <c r="Q759" s="516"/>
      <c r="R759" s="511"/>
      <c r="S759" s="516"/>
      <c r="T759" s="511"/>
      <c r="U759" s="517"/>
      <c r="V759" s="518"/>
      <c r="W759" s="511"/>
      <c r="X759" s="518"/>
      <c r="Y759" s="516"/>
      <c r="Z759" s="518"/>
      <c r="AA759" s="518"/>
      <c r="AB759" s="511"/>
      <c r="AC759" s="511"/>
      <c r="AD759" s="516"/>
      <c r="AE759" s="518"/>
      <c r="AF759" s="519" t="s">
        <v>532</v>
      </c>
    </row>
    <row r="760">
      <c r="A760" s="510"/>
      <c r="B760" s="460" t="s">
        <v>508</v>
      </c>
      <c r="C760" s="486" t="s">
        <v>519</v>
      </c>
      <c r="D760" s="462" t="s">
        <v>477</v>
      </c>
      <c r="E760" s="511">
        <v>8730.45</v>
      </c>
      <c r="F760" s="512">
        <f>E760+E761</f>
      </c>
      <c r="G760" s="511">
        <v>104995</v>
      </c>
      <c r="H760" s="511">
        <v>1249</v>
      </c>
      <c r="I760" s="513">
        <f t="shared" si="476"/>
      </c>
      <c r="J760" s="514">
        <f t="shared" si="534"/>
      </c>
      <c r="K760" s="511">
        <v>29</v>
      </c>
      <c r="L760" s="514">
        <f t="shared" si="594"/>
      </c>
      <c r="M760" s="511">
        <v>8</v>
      </c>
      <c r="N760" s="515">
        <f t="shared" si="624"/>
      </c>
      <c r="O760" s="511">
        <v>16</v>
      </c>
      <c r="P760" s="515">
        <f t="shared" si="653"/>
      </c>
      <c r="Q760" s="516">
        <f>(M760+M761)/(O760+O761)</f>
      </c>
      <c r="R760" s="511">
        <v>56</v>
      </c>
      <c r="S760" s="516">
        <f>(O760+O761)/(K760+K761)</f>
      </c>
      <c r="T760" s="511">
        <v>19</v>
      </c>
      <c r="U760" s="517">
        <f>F760/T760</f>
      </c>
      <c r="V760" s="518">
        <f>(F760+4*500)/T760</f>
      </c>
      <c r="W760" s="511">
        <v>19032</v>
      </c>
      <c r="X760" s="518">
        <f>W760/T760</f>
      </c>
      <c r="Y760" s="516">
        <f>T760/R760</f>
      </c>
      <c r="Z760" s="518">
        <f>W760/F760</f>
      </c>
      <c r="AA760" s="518">
        <f>W760/(F760+500)</f>
      </c>
      <c r="AB760" s="511">
        <v>2</v>
      </c>
      <c r="AC760" s="511">
        <v>2484</v>
      </c>
      <c r="AD760" s="516">
        <f>AB760/T760</f>
      </c>
      <c r="AE760" s="518">
        <f>(W760-AC760)/(F760+500)</f>
      </c>
      <c r="AF760" s="519" t="s">
        <v>525</v>
      </c>
    </row>
    <row r="761">
      <c r="A761" s="510"/>
      <c r="B761" s="460"/>
      <c r="C761" s="486"/>
      <c r="D761" s="462" t="s">
        <v>479</v>
      </c>
      <c r="E761" s="511">
        <v>7091.94</v>
      </c>
      <c r="F761" s="512"/>
      <c r="G761" s="511">
        <v>109716</v>
      </c>
      <c r="H761" s="511">
        <v>5141</v>
      </c>
      <c r="I761" s="513">
        <f t="shared" si="476"/>
      </c>
      <c r="J761" s="514">
        <f t="shared" si="534"/>
      </c>
      <c r="K761" s="511">
        <v>202</v>
      </c>
      <c r="L761" s="514">
        <f t="shared" si="594"/>
      </c>
      <c r="M761" s="511">
        <v>8</v>
      </c>
      <c r="N761" s="515">
        <f t="shared" si="624"/>
      </c>
      <c r="O761" s="511">
        <v>27</v>
      </c>
      <c r="P761" s="515">
        <f t="shared" si="653"/>
      </c>
      <c r="Q761" s="516"/>
      <c r="R761" s="511"/>
      <c r="S761" s="516"/>
      <c r="T761" s="511"/>
      <c r="U761" s="517"/>
      <c r="V761" s="518"/>
      <c r="W761" s="511"/>
      <c r="X761" s="518"/>
      <c r="Y761" s="516"/>
      <c r="Z761" s="518"/>
      <c r="AA761" s="518"/>
      <c r="AB761" s="511"/>
      <c r="AC761" s="511"/>
      <c r="AD761" s="516"/>
      <c r="AE761" s="518"/>
      <c r="AF761" s="519" t="s">
        <v>532</v>
      </c>
    </row>
    <row r="762">
      <c r="A762" s="510"/>
      <c r="B762" s="460" t="s">
        <v>520</v>
      </c>
      <c r="C762" s="486" t="s">
        <v>519</v>
      </c>
      <c r="D762" s="462" t="s">
        <v>477</v>
      </c>
      <c r="E762" s="511">
        <v>162.15</v>
      </c>
      <c r="F762" s="512">
        <f>E762+E763</f>
      </c>
      <c r="G762" s="511">
        <v>4182</v>
      </c>
      <c r="H762" s="511">
        <v>95</v>
      </c>
      <c r="I762" s="513">
        <f t="shared" si="476"/>
      </c>
      <c r="J762" s="514">
        <f t="shared" si="534"/>
      </c>
      <c r="K762" s="511">
        <v>4</v>
      </c>
      <c r="L762" s="514">
        <f t="shared" si="594"/>
      </c>
      <c r="M762" s="511">
        <v>1</v>
      </c>
      <c r="N762" s="515">
        <f t="shared" si="624"/>
      </c>
      <c r="O762" s="511">
        <v>1</v>
      </c>
      <c r="P762" s="515">
        <f t="shared" si="653"/>
      </c>
      <c r="Q762" s="516">
        <f>(M762+M763)/(O762+O763)</f>
      </c>
      <c r="R762" s="511">
        <v>23</v>
      </c>
      <c r="S762" s="516">
        <f>(O762+O763)/(K762+K763)</f>
      </c>
      <c r="T762" s="511">
        <v>9</v>
      </c>
      <c r="U762" s="517">
        <f>F762/T762</f>
      </c>
      <c r="V762" s="518">
        <f>(F762+4*500)/T762</f>
      </c>
      <c r="W762" s="511">
        <v>5769.6</v>
      </c>
      <c r="X762" s="518">
        <f>W762/T762</f>
      </c>
      <c r="Y762" s="516">
        <f>T762/R762</f>
      </c>
      <c r="Z762" s="518">
        <f>W762/F762</f>
      </c>
      <c r="AA762" s="518">
        <f>W762/(F762+500)</f>
      </c>
      <c r="AB762" s="511">
        <v>0</v>
      </c>
      <c r="AC762" s="511">
        <v>0</v>
      </c>
      <c r="AD762" s="516">
        <f>AB762/T762</f>
      </c>
      <c r="AE762" s="518">
        <f>(W762-AC762)/(F762+500)</f>
      </c>
      <c r="AF762" s="519" t="s">
        <v>525</v>
      </c>
    </row>
    <row r="763">
      <c r="A763" s="510"/>
      <c r="B763" s="460"/>
      <c r="C763" s="486"/>
      <c r="D763" s="462" t="s">
        <v>479</v>
      </c>
      <c r="E763" s="511">
        <v>3022.4</v>
      </c>
      <c r="F763" s="512"/>
      <c r="G763" s="511">
        <v>44376</v>
      </c>
      <c r="H763" s="521">
        <v>2613</v>
      </c>
      <c r="I763" s="513">
        <f t="shared" si="476"/>
      </c>
      <c r="J763" s="514">
        <f t="shared" si="534"/>
      </c>
      <c r="K763" s="511">
        <v>101</v>
      </c>
      <c r="L763" s="514">
        <f t="shared" si="594"/>
      </c>
      <c r="M763" s="511">
        <v>3</v>
      </c>
      <c r="N763" s="515">
        <f t="shared" si="624"/>
      </c>
      <c r="O763" s="511">
        <v>14</v>
      </c>
      <c r="P763" s="515">
        <f t="shared" si="653"/>
      </c>
      <c r="Q763" s="516"/>
      <c r="R763" s="511"/>
      <c r="S763" s="516"/>
      <c r="T763" s="511"/>
      <c r="U763" s="517"/>
      <c r="V763" s="518"/>
      <c r="W763" s="511"/>
      <c r="X763" s="518"/>
      <c r="Y763" s="516"/>
      <c r="Z763" s="518"/>
      <c r="AA763" s="518"/>
      <c r="AB763" s="511"/>
      <c r="AC763" s="511"/>
      <c r="AD763" s="516"/>
      <c r="AE763" s="518"/>
      <c r="AF763" s="519" t="s">
        <v>532</v>
      </c>
    </row>
    <row r="764">
      <c r="A764" s="510"/>
      <c r="B764" s="460" t="s">
        <v>533</v>
      </c>
      <c r="C764" s="486" t="s">
        <v>519</v>
      </c>
      <c r="D764" s="462" t="s">
        <v>477</v>
      </c>
      <c r="E764" s="511">
        <v>0</v>
      </c>
      <c r="F764" s="512">
        <f>E764+E765</f>
      </c>
      <c r="G764" s="511">
        <v>115</v>
      </c>
      <c r="H764" s="511">
        <v>7</v>
      </c>
      <c r="I764" s="513">
        <f t="shared" si="476"/>
      </c>
      <c r="J764" s="514">
        <f t="shared" si="534"/>
      </c>
      <c r="K764" s="511">
        <v>0</v>
      </c>
      <c r="L764" s="514">
        <f t="shared" si="594"/>
      </c>
      <c r="M764" s="511">
        <v>0</v>
      </c>
      <c r="N764" s="515">
        <f t="shared" si="624"/>
      </c>
      <c r="O764" s="511">
        <v>0</v>
      </c>
      <c r="P764" s="515">
        <f t="shared" si="653"/>
      </c>
      <c r="Q764" s="516">
        <f>(M764+M765)/(O764+O765)</f>
      </c>
      <c r="R764" s="511">
        <v>8</v>
      </c>
      <c r="S764" s="516">
        <f>(O764+O765)/(K764+K765)</f>
      </c>
      <c r="T764" s="511">
        <v>3</v>
      </c>
      <c r="U764" s="517">
        <f>F764/T764</f>
      </c>
      <c r="V764" s="518">
        <f>(F764+4*500)/T764</f>
      </c>
      <c r="W764" s="511">
        <v>3396</v>
      </c>
      <c r="X764" s="518">
        <f>W764/T764</f>
      </c>
      <c r="Y764" s="516">
        <f>T764/R764</f>
      </c>
      <c r="Z764" s="518">
        <f>W764/F764</f>
      </c>
      <c r="AA764" s="518">
        <f>W764/(F764+500)</f>
      </c>
      <c r="AB764" s="511">
        <v>0</v>
      </c>
      <c r="AC764" s="511">
        <v>0</v>
      </c>
      <c r="AD764" s="516">
        <f>AB764/T764</f>
      </c>
      <c r="AE764" s="518">
        <f>(W764-AC764)/(F764+500)</f>
      </c>
      <c r="AF764" s="519" t="s">
        <v>525</v>
      </c>
    </row>
    <row r="765">
      <c r="A765" s="510"/>
      <c r="B765" s="460"/>
      <c r="C765" s="486"/>
      <c r="D765" s="462" t="s">
        <v>479</v>
      </c>
      <c r="E765" s="511">
        <v>1321.42</v>
      </c>
      <c r="F765" s="512"/>
      <c r="G765" s="511">
        <v>19358</v>
      </c>
      <c r="H765" s="521">
        <v>911</v>
      </c>
      <c r="I765" s="513">
        <f t="shared" si="476"/>
      </c>
      <c r="J765" s="514">
        <f t="shared" si="534"/>
      </c>
      <c r="K765" s="511">
        <v>39</v>
      </c>
      <c r="L765" s="514">
        <f t="shared" si="594"/>
      </c>
      <c r="M765" s="511">
        <v>2</v>
      </c>
      <c r="N765" s="515">
        <f t="shared" si="624"/>
      </c>
      <c r="O765" s="511">
        <v>6</v>
      </c>
      <c r="P765" s="515">
        <f t="shared" si="653"/>
      </c>
      <c r="Q765" s="516"/>
      <c r="R765" s="511"/>
      <c r="S765" s="516"/>
      <c r="T765" s="511"/>
      <c r="U765" s="517"/>
      <c r="V765" s="518"/>
      <c r="W765" s="511"/>
      <c r="X765" s="518"/>
      <c r="Y765" s="516"/>
      <c r="Z765" s="518"/>
      <c r="AA765" s="518"/>
      <c r="AB765" s="511"/>
      <c r="AC765" s="511"/>
      <c r="AD765" s="516"/>
      <c r="AE765" s="518"/>
      <c r="AF765" s="519" t="s">
        <v>532</v>
      </c>
    </row>
    <row r="766">
      <c r="A766" s="510"/>
      <c r="B766" s="488" t="s">
        <v>484</v>
      </c>
      <c r="C766" s="488"/>
      <c r="D766" s="488"/>
      <c r="E766" s="522">
        <f>SUM(E758:E765)</f>
      </c>
      <c r="F766" s="522">
        <f>SUM(F758:F765)</f>
      </c>
      <c r="G766" s="522">
        <f>SUM(G758:G765)</f>
      </c>
      <c r="H766" s="522">
        <f>SUM(H758:H765)</f>
      </c>
      <c r="I766" s="523">
        <f t="shared" si="476"/>
      </c>
      <c r="J766" s="524">
        <f t="shared" si="534"/>
      </c>
      <c r="K766" s="522">
        <f>SUM(K758:K765)</f>
      </c>
      <c r="L766" s="524">
        <f t="shared" si="594"/>
      </c>
      <c r="M766" s="522">
        <f>SUM(M758:M765)</f>
      </c>
      <c r="N766" s="525">
        <f t="shared" si="624"/>
      </c>
      <c r="O766" s="522">
        <f>SUM(O758:O765)</f>
      </c>
      <c r="P766" s="525">
        <f t="shared" si="653"/>
      </c>
      <c r="Q766" s="526">
        <f t="shared" ref="Q766:Q767" si="505">M766/O766</f>
      </c>
      <c r="R766" s="522">
        <f>SUM(R758:R765)</f>
      </c>
      <c r="S766" s="526">
        <f t="shared" ref="S766:S767" si="563">(O766+O766)/(K766+K766)</f>
      </c>
      <c r="T766" s="522">
        <f>SUM(T758:T765)</f>
      </c>
      <c r="U766" s="527">
        <f t="shared" ref="U766:U767" si="738">F766/T766</f>
      </c>
      <c r="V766" s="528">
        <f t="shared" ref="V766:V767" si="852">(F766+4*500)/T766</f>
      </c>
      <c r="W766" s="522">
        <f>SUM(W758:W765)</f>
      </c>
      <c r="X766" s="529">
        <f t="shared" ref="X766:X767" si="76">W766/T766</f>
      </c>
      <c r="Y766" s="526">
        <f t="shared" ref="Y766:Y767" si="190">T766/R766</f>
      </c>
      <c r="Z766" s="528">
        <f t="shared" ref="Z766:Z767" si="304">W766/F766</f>
      </c>
      <c r="AA766" s="528">
        <f>W766/(F766+COUNT(W758:W765)*500)</f>
      </c>
      <c r="AB766" s="522">
        <f>SUM(AB758:AB765)</f>
      </c>
      <c r="AC766" s="522">
        <f>SUM(AC758:AC765)</f>
      </c>
      <c r="AD766" s="526">
        <f t="shared" ref="AD766:AD767" si="418">AB766/T766</f>
      </c>
      <c r="AE766" s="530">
        <f>(W766-AC766)/(F766+COUNT(W758:W765)*500)</f>
      </c>
      <c r="AF766" s="518"/>
    </row>
    <row r="767">
      <c r="A767" s="510"/>
      <c r="B767" s="489" t="s">
        <v>490</v>
      </c>
      <c r="C767" s="489"/>
      <c r="D767" s="489"/>
      <c r="E767" s="533">
        <f>E734+E743+E752+E766+E757</f>
      </c>
      <c r="F767" s="533">
        <f>F734+F743+F752+F766+F757</f>
      </c>
      <c r="G767" s="533">
        <f>G734+G743+G752+G766+G757</f>
      </c>
      <c r="H767" s="533">
        <f>H734+H743+H752+H766+H757</f>
      </c>
      <c r="I767" s="534">
        <f t="shared" si="476"/>
      </c>
      <c r="J767" s="535">
        <f t="shared" si="534"/>
      </c>
      <c r="K767" s="533">
        <f>K734+K743+K752+K766+K757</f>
      </c>
      <c r="L767" s="535">
        <f t="shared" si="594"/>
      </c>
      <c r="M767" s="533">
        <f>M734+M743+M752+M766+M757</f>
      </c>
      <c r="N767" s="536">
        <f t="shared" si="624"/>
      </c>
      <c r="O767" s="533">
        <f>O734+O743+O752+O766+O757</f>
      </c>
      <c r="P767" s="536">
        <f t="shared" si="653"/>
      </c>
      <c r="Q767" s="537">
        <f t="shared" si="505"/>
      </c>
      <c r="R767" s="533">
        <f>R734+R743+R752+R766</f>
      </c>
      <c r="S767" s="537">
        <f t="shared" si="563"/>
      </c>
      <c r="T767" s="533">
        <f>T734+T743+T752+T766+T757</f>
      </c>
      <c r="U767" s="538">
        <f t="shared" si="738"/>
      </c>
      <c r="V767" s="532">
        <f t="shared" si="852"/>
      </c>
      <c r="W767" s="532">
        <f>W734+W743+W752+W766+W757</f>
      </c>
      <c r="X767" s="532">
        <f t="shared" si="76"/>
      </c>
      <c r="Y767" s="537">
        <f t="shared" si="190"/>
      </c>
      <c r="Z767" s="532">
        <f t="shared" si="304"/>
      </c>
      <c r="AA767" s="532">
        <f>W767/(F767+COUNT(W726:W733,W735:W742,W744:W751,W753:W756,W758:W765)*500)</f>
      </c>
      <c r="AB767" s="533">
        <f>AB734+AB743+AB752+AB766+AB757</f>
      </c>
      <c r="AC767" s="532">
        <f>AC734+AC743+AC752+AC766+AC757</f>
      </c>
      <c r="AD767" s="537">
        <f t="shared" si="418"/>
      </c>
      <c r="AE767" s="532">
        <f>(W767-AC767)/(F767+COUNT(W726:W733,W735:W742,W744:W751,W753:W756,W758:W765)*500)</f>
      </c>
      <c r="AF767" s="518"/>
    </row>
    <row r="768">
      <c r="A768" s="539" t="s">
        <v>442</v>
      </c>
      <c r="B768" s="499" t="s">
        <v>443</v>
      </c>
      <c r="C768" s="499" t="s">
        <v>444</v>
      </c>
      <c r="D768" s="499" t="s">
        <v>445</v>
      </c>
      <c r="E768" s="500" t="s">
        <v>446</v>
      </c>
      <c r="F768" s="501" t="s">
        <v>447</v>
      </c>
      <c r="G768" s="501" t="s">
        <v>448</v>
      </c>
      <c r="H768" s="501" t="s">
        <v>449</v>
      </c>
      <c r="I768" s="502" t="s">
        <v>450</v>
      </c>
      <c r="J768" s="503" t="s">
        <v>451</v>
      </c>
      <c r="K768" s="501" t="s">
        <v>452</v>
      </c>
      <c r="L768" s="503" t="s">
        <v>453</v>
      </c>
      <c r="M768" s="504" t="s">
        <v>454</v>
      </c>
      <c r="N768" s="505" t="s">
        <v>455</v>
      </c>
      <c r="O768" s="501" t="s">
        <v>456</v>
      </c>
      <c r="P768" s="505" t="s">
        <v>457</v>
      </c>
      <c r="Q768" s="502" t="s">
        <v>458</v>
      </c>
      <c r="R768" s="506" t="s">
        <v>459</v>
      </c>
      <c r="S768" s="507" t="s">
        <v>460</v>
      </c>
      <c r="T768" s="506" t="s">
        <v>461</v>
      </c>
      <c r="U768" s="508" t="s">
        <v>462</v>
      </c>
      <c r="V768" s="509" t="s">
        <v>463</v>
      </c>
      <c r="W768" s="509" t="s">
        <v>464</v>
      </c>
      <c r="X768" s="509" t="s">
        <v>465</v>
      </c>
      <c r="Y768" s="507" t="s">
        <v>466</v>
      </c>
      <c r="Z768" s="509" t="s">
        <v>467</v>
      </c>
      <c r="AA768" s="509" t="s">
        <v>468</v>
      </c>
      <c r="AB768" s="509" t="s">
        <v>469</v>
      </c>
      <c r="AC768" s="506" t="s">
        <v>470</v>
      </c>
      <c r="AD768" s="507" t="s">
        <v>471</v>
      </c>
      <c r="AE768" s="509" t="s">
        <v>472</v>
      </c>
      <c r="AF768" s="509" t="s">
        <v>473</v>
      </c>
    </row>
    <row r="769">
      <c r="A769" s="510" t="s">
        <v>537</v>
      </c>
      <c r="B769" s="460" t="s">
        <v>538</v>
      </c>
      <c r="C769" s="486" t="s">
        <v>492</v>
      </c>
      <c r="D769" s="462" t="s">
        <v>477</v>
      </c>
      <c r="E769" s="511">
        <v>915.38</v>
      </c>
      <c r="F769" s="512">
        <f>E769+E770</f>
      </c>
      <c r="G769" s="511">
        <v>6708</v>
      </c>
      <c r="H769" s="511">
        <v>121</v>
      </c>
      <c r="I769" s="513">
        <f t="shared" ref="I769:I809" si="477">H769/G769</f>
      </c>
      <c r="J769" s="514">
        <f t="shared" ref="J769:J809" si="535">(E769/G769)*1000</f>
      </c>
      <c r="K769" s="511">
        <v>10</v>
      </c>
      <c r="L769" s="514">
        <v>0</v>
      </c>
      <c r="M769" s="511">
        <v>0</v>
      </c>
      <c r="N769" s="515">
        <f t="shared" ref="N769:N809" si="625">E769/M769</f>
      </c>
      <c r="O769" s="511">
        <v>0</v>
      </c>
      <c r="P769" s="515">
        <f t="shared" ref="P769:P809" si="654">E769/O769</f>
      </c>
      <c r="Q769" s="516">
        <f>(M769+M770)/(O769+O770)</f>
      </c>
      <c r="R769" s="511">
        <v>9</v>
      </c>
      <c r="S769" s="516">
        <f>(O769+O770)/(K769+K770)</f>
      </c>
      <c r="T769" s="511">
        <v>1</v>
      </c>
      <c r="U769" s="517">
        <f>F769/T769</f>
      </c>
      <c r="V769" s="518">
        <f>(F769+4*500)/T769</f>
      </c>
      <c r="W769" s="511">
        <v>456</v>
      </c>
      <c r="X769" s="518">
        <f>W769/T769</f>
      </c>
      <c r="Y769" s="516">
        <f>T769/R769</f>
      </c>
      <c r="Z769" s="518">
        <f>W769/F769</f>
      </c>
      <c r="AA769" s="518">
        <f>W769/(F769+500)</f>
      </c>
      <c r="AB769" s="511">
        <v>0</v>
      </c>
      <c r="AC769" s="511">
        <v>0</v>
      </c>
      <c r="AD769" s="516">
        <f>AB769/T769</f>
      </c>
      <c r="AE769" s="518">
        <f>(W769-AC769)/(F769+500)</f>
      </c>
      <c r="AF769" s="519" t="s">
        <v>478</v>
      </c>
    </row>
    <row r="770">
      <c r="A770" s="510"/>
      <c r="B770" s="460"/>
      <c r="C770" s="486"/>
      <c r="D770" s="462" t="s">
        <v>479</v>
      </c>
      <c r="E770" s="511">
        <v>2001.86</v>
      </c>
      <c r="F770" s="512"/>
      <c r="G770" s="511">
        <v>17961</v>
      </c>
      <c r="H770" s="511">
        <v>1003</v>
      </c>
      <c r="I770" s="513">
        <f t="shared" si="477"/>
      </c>
      <c r="J770" s="514">
        <f t="shared" si="535"/>
      </c>
      <c r="K770" s="511">
        <v>42</v>
      </c>
      <c r="L770" s="514">
        <v>1</v>
      </c>
      <c r="M770" s="511">
        <v>1</v>
      </c>
      <c r="N770" s="515">
        <f t="shared" si="625"/>
      </c>
      <c r="O770" s="511">
        <v>7</v>
      </c>
      <c r="P770" s="515">
        <f t="shared" si="654"/>
      </c>
      <c r="Q770" s="516"/>
      <c r="R770" s="511"/>
      <c r="S770" s="516"/>
      <c r="T770" s="511"/>
      <c r="U770" s="517"/>
      <c r="V770" s="518"/>
      <c r="W770" s="511"/>
      <c r="X770" s="518"/>
      <c r="Y770" s="516"/>
      <c r="Z770" s="518"/>
      <c r="AA770" s="518"/>
      <c r="AB770" s="511"/>
      <c r="AC770" s="511"/>
      <c r="AD770" s="516"/>
      <c r="AE770" s="518"/>
      <c r="AF770" s="519" t="s">
        <v>498</v>
      </c>
    </row>
    <row r="771">
      <c r="A771" s="510"/>
      <c r="B771" s="460" t="s">
        <v>475</v>
      </c>
      <c r="C771" s="486" t="s">
        <v>492</v>
      </c>
      <c r="D771" s="462" t="s">
        <v>477</v>
      </c>
      <c r="E771" s="511">
        <v>1414.57</v>
      </c>
      <c r="F771" s="512">
        <f>E771+E772</f>
      </c>
      <c r="G771" s="511">
        <v>11618</v>
      </c>
      <c r="H771" s="511">
        <v>235</v>
      </c>
      <c r="I771" s="513">
        <f t="shared" si="477"/>
      </c>
      <c r="J771" s="514">
        <f t="shared" si="535"/>
      </c>
      <c r="K771" s="511">
        <v>16</v>
      </c>
      <c r="L771" s="514">
        <v>0</v>
      </c>
      <c r="M771" s="511">
        <v>0</v>
      </c>
      <c r="N771" s="515">
        <f t="shared" si="625"/>
      </c>
      <c r="O771" s="511">
        <v>5</v>
      </c>
      <c r="P771" s="515">
        <f t="shared" si="654"/>
      </c>
      <c r="Q771" s="516">
        <f>(M771+M772)/(O771+O772)</f>
      </c>
      <c r="R771" s="511">
        <v>22</v>
      </c>
      <c r="S771" s="516">
        <f>(O771+O772)/(K771+K772)</f>
      </c>
      <c r="T771" s="511">
        <v>5</v>
      </c>
      <c r="U771" s="517">
        <f>F771/T771</f>
      </c>
      <c r="V771" s="518">
        <f>(F771+4*500)/T771</f>
      </c>
      <c r="W771" s="511">
        <v>5841.6</v>
      </c>
      <c r="X771" s="518">
        <f>W771/T771</f>
      </c>
      <c r="Y771" s="516">
        <f>T771/R771</f>
      </c>
      <c r="Z771" s="518">
        <f>W771/F771</f>
      </c>
      <c r="AA771" s="518">
        <f>W771/(F771+500)</f>
      </c>
      <c r="AB771" s="511">
        <v>4</v>
      </c>
      <c r="AC771" s="511">
        <v>4101.6</v>
      </c>
      <c r="AD771" s="516">
        <f>AB771/T771</f>
      </c>
      <c r="AE771" s="518">
        <f>(W771-AC771)/(F771+500)</f>
      </c>
      <c r="AF771" s="519" t="s">
        <v>478</v>
      </c>
    </row>
    <row r="772">
      <c r="A772" s="510"/>
      <c r="B772" s="460"/>
      <c r="C772" s="486"/>
      <c r="D772" s="462" t="s">
        <v>479</v>
      </c>
      <c r="E772" s="511">
        <v>3095.94</v>
      </c>
      <c r="F772" s="512"/>
      <c r="G772" s="511">
        <v>28813</v>
      </c>
      <c r="H772" s="511">
        <v>942</v>
      </c>
      <c r="I772" s="513">
        <f t="shared" si="477"/>
      </c>
      <c r="J772" s="514">
        <f t="shared" si="535"/>
      </c>
      <c r="K772" s="511">
        <v>64</v>
      </c>
      <c r="L772" s="514">
        <v>1</v>
      </c>
      <c r="M772" s="511">
        <v>4</v>
      </c>
      <c r="N772" s="515">
        <f t="shared" si="625"/>
      </c>
      <c r="O772" s="511">
        <v>10</v>
      </c>
      <c r="P772" s="515">
        <f t="shared" si="654"/>
      </c>
      <c r="Q772" s="516"/>
      <c r="R772" s="511"/>
      <c r="S772" s="516"/>
      <c r="T772" s="511"/>
      <c r="U772" s="517"/>
      <c r="V772" s="518"/>
      <c r="W772" s="511"/>
      <c r="X772" s="518"/>
      <c r="Y772" s="516"/>
      <c r="Z772" s="518"/>
      <c r="AA772" s="518"/>
      <c r="AB772" s="511"/>
      <c r="AC772" s="511"/>
      <c r="AD772" s="516"/>
      <c r="AE772" s="518"/>
      <c r="AF772" s="519" t="s">
        <v>498</v>
      </c>
    </row>
    <row customHeight="true" ht="20.238095238095237" r="773">
      <c r="A773" s="510"/>
      <c r="B773" s="460" t="s">
        <v>481</v>
      </c>
      <c r="C773" s="486" t="s">
        <v>492</v>
      </c>
      <c r="D773" s="462" t="s">
        <v>477</v>
      </c>
      <c r="E773" s="511">
        <v>862.68</v>
      </c>
      <c r="F773" s="512">
        <f>E773+E774</f>
      </c>
      <c r="G773" s="511">
        <v>6503</v>
      </c>
      <c r="H773" s="511">
        <v>103</v>
      </c>
      <c r="I773" s="513">
        <f t="shared" si="477"/>
      </c>
      <c r="J773" s="514">
        <f t="shared" si="535"/>
      </c>
      <c r="K773" s="511">
        <v>8</v>
      </c>
      <c r="L773" s="514">
        <v>0</v>
      </c>
      <c r="M773" s="511">
        <v>0</v>
      </c>
      <c r="N773" s="515">
        <f t="shared" si="625"/>
      </c>
      <c r="O773" s="511">
        <v>1</v>
      </c>
      <c r="P773" s="515">
        <f t="shared" si="654"/>
      </c>
      <c r="Q773" s="516">
        <f>(M773+M774)/(O773+O774)</f>
      </c>
      <c r="R773" s="511">
        <v>24</v>
      </c>
      <c r="S773" s="516">
        <f>(O773+O774)/(K773+K774)</f>
      </c>
      <c r="T773" s="511">
        <v>5</v>
      </c>
      <c r="U773" s="517">
        <f>F773/T773</f>
      </c>
      <c r="V773" s="518">
        <f>(F773+4*500)/T773</f>
      </c>
      <c r="W773" s="511">
        <v>8012.279999999999</v>
      </c>
      <c r="X773" s="518">
        <f>W773/T773</f>
      </c>
      <c r="Y773" s="516">
        <f>T773/R773</f>
      </c>
      <c r="Z773" s="518">
        <f>W773/F773</f>
      </c>
      <c r="AA773" s="518">
        <f>W773/(F773+500)</f>
      </c>
      <c r="AB773" s="511">
        <v>0</v>
      </c>
      <c r="AC773" s="511">
        <v>0</v>
      </c>
      <c r="AD773" s="516">
        <f>AB773/T773</f>
      </c>
      <c r="AE773" s="518">
        <f>(W773-AC773)/(F773+500)</f>
      </c>
      <c r="AF773" s="519" t="s">
        <v>478</v>
      </c>
    </row>
    <row customHeight="true" ht="20.238095238095237" r="774">
      <c r="A774" s="510"/>
      <c r="B774" s="460"/>
      <c r="C774" s="486"/>
      <c r="D774" s="462" t="s">
        <v>479</v>
      </c>
      <c r="E774" s="511">
        <v>3305.12</v>
      </c>
      <c r="F774" s="512"/>
      <c r="G774" s="511">
        <v>27647</v>
      </c>
      <c r="H774" s="511">
        <v>1089</v>
      </c>
      <c r="I774" s="513">
        <f t="shared" si="477"/>
      </c>
      <c r="J774" s="514">
        <f t="shared" si="535"/>
      </c>
      <c r="K774" s="511">
        <v>78</v>
      </c>
      <c r="L774" s="514">
        <v>1</v>
      </c>
      <c r="M774" s="511">
        <v>2</v>
      </c>
      <c r="N774" s="515">
        <f t="shared" si="625"/>
      </c>
      <c r="O774" s="511">
        <v>10</v>
      </c>
      <c r="P774" s="515">
        <f t="shared" si="654"/>
      </c>
      <c r="Q774" s="516"/>
      <c r="R774" s="511"/>
      <c r="S774" s="516"/>
      <c r="T774" s="511"/>
      <c r="U774" s="517"/>
      <c r="V774" s="518"/>
      <c r="W774" s="511"/>
      <c r="X774" s="518"/>
      <c r="Y774" s="516"/>
      <c r="Z774" s="518"/>
      <c r="AA774" s="518"/>
      <c r="AB774" s="511"/>
      <c r="AC774" s="511"/>
      <c r="AD774" s="516"/>
      <c r="AE774" s="518"/>
      <c r="AF774" s="519" t="s">
        <v>498</v>
      </c>
    </row>
    <row customHeight="true" ht="20.238095238095237" r="775">
      <c r="A775" s="510"/>
      <c r="B775" s="460" t="s">
        <v>482</v>
      </c>
      <c r="C775" s="486" t="s">
        <v>492</v>
      </c>
      <c r="D775" s="462" t="s">
        <v>477</v>
      </c>
      <c r="E775" s="511">
        <v>651.51</v>
      </c>
      <c r="F775" s="512">
        <f>E775+E776</f>
      </c>
      <c r="G775" s="511">
        <v>5136</v>
      </c>
      <c r="H775" s="511">
        <v>103</v>
      </c>
      <c r="I775" s="513">
        <f t="shared" si="477"/>
      </c>
      <c r="J775" s="514">
        <f t="shared" si="535"/>
      </c>
      <c r="K775" s="511">
        <v>7</v>
      </c>
      <c r="L775" s="514">
        <v>0</v>
      </c>
      <c r="M775" s="511">
        <v>1</v>
      </c>
      <c r="N775" s="515">
        <f t="shared" si="625"/>
      </c>
      <c r="O775" s="511">
        <v>1</v>
      </c>
      <c r="P775" s="515">
        <f t="shared" si="654"/>
      </c>
      <c r="Q775" s="516">
        <f>(M775+M776)/(O775+O776)</f>
      </c>
      <c r="R775" s="511">
        <v>9</v>
      </c>
      <c r="S775" s="516">
        <f>(O775+O776)/(K775+K776)</f>
      </c>
      <c r="T775" s="511">
        <v>3</v>
      </c>
      <c r="U775" s="517">
        <f>F775/T775</f>
      </c>
      <c r="V775" s="518">
        <f>(F775+4*500)/T775</f>
      </c>
      <c r="W775" s="511">
        <v>4728.000000000002</v>
      </c>
      <c r="X775" s="518">
        <f>W775/T775</f>
      </c>
      <c r="Y775" s="516">
        <f>T775/R775</f>
      </c>
      <c r="Z775" s="518">
        <f>W775/F775</f>
      </c>
      <c r="AA775" s="518">
        <f>W775/(F775+500)</f>
      </c>
      <c r="AB775" s="511">
        <v>1</v>
      </c>
      <c r="AC775" s="511">
        <v>1692</v>
      </c>
      <c r="AD775" s="516">
        <f>AB775/T775</f>
      </c>
      <c r="AE775" s="518">
        <f>(W775-AC775)/(F775+500)</f>
      </c>
      <c r="AF775" s="519" t="s">
        <v>478</v>
      </c>
    </row>
    <row customHeight="true" ht="20.238095238095237" r="776">
      <c r="A776" s="510"/>
      <c r="B776" s="460"/>
      <c r="C776" s="486"/>
      <c r="D776" s="462" t="s">
        <v>479</v>
      </c>
      <c r="E776" s="511">
        <v>3138.93</v>
      </c>
      <c r="F776" s="512"/>
      <c r="G776" s="511">
        <v>22799</v>
      </c>
      <c r="H776" s="511">
        <v>851</v>
      </c>
      <c r="I776" s="513">
        <f t="shared" si="477"/>
      </c>
      <c r="J776" s="514">
        <f t="shared" si="535"/>
      </c>
      <c r="K776" s="511">
        <v>62</v>
      </c>
      <c r="L776" s="514">
        <v>1</v>
      </c>
      <c r="M776" s="511">
        <v>1</v>
      </c>
      <c r="N776" s="515">
        <f t="shared" si="625"/>
      </c>
      <c r="O776" s="511">
        <v>4</v>
      </c>
      <c r="P776" s="515">
        <f t="shared" si="654"/>
      </c>
      <c r="Q776" s="516"/>
      <c r="R776" s="511"/>
      <c r="S776" s="516"/>
      <c r="T776" s="511"/>
      <c r="U776" s="517"/>
      <c r="V776" s="518"/>
      <c r="W776" s="511"/>
      <c r="X776" s="518"/>
      <c r="Y776" s="516"/>
      <c r="Z776" s="518"/>
      <c r="AA776" s="518"/>
      <c r="AB776" s="511"/>
      <c r="AC776" s="511"/>
      <c r="AD776" s="516"/>
      <c r="AE776" s="518"/>
      <c r="AF776" s="519" t="s">
        <v>498</v>
      </c>
    </row>
    <row r="777">
      <c r="A777" s="510"/>
      <c r="B777" s="460" t="s">
        <v>483</v>
      </c>
      <c r="C777" s="486" t="s">
        <v>492</v>
      </c>
      <c r="D777" s="462" t="s">
        <v>477</v>
      </c>
      <c r="E777" s="511">
        <v>790.85</v>
      </c>
      <c r="F777" s="512">
        <f>E777+E778</f>
      </c>
      <c r="G777" s="511">
        <v>5003</v>
      </c>
      <c r="H777" s="511">
        <v>116</v>
      </c>
      <c r="I777" s="513">
        <f t="shared" si="477"/>
      </c>
      <c r="J777" s="514">
        <f t="shared" si="535"/>
      </c>
      <c r="K777" s="511">
        <v>9</v>
      </c>
      <c r="L777" s="514">
        <v>0</v>
      </c>
      <c r="M777" s="511">
        <v>1</v>
      </c>
      <c r="N777" s="515">
        <f t="shared" si="625"/>
      </c>
      <c r="O777" s="511">
        <v>1</v>
      </c>
      <c r="P777" s="515">
        <f t="shared" si="654"/>
      </c>
      <c r="Q777" s="516">
        <f>(M777+M778)/(O777+O778)</f>
      </c>
      <c r="R777" s="511">
        <v>18</v>
      </c>
      <c r="S777" s="516">
        <f>(O777+O778)/(K777+K778)</f>
      </c>
      <c r="T777" s="511">
        <v>8</v>
      </c>
      <c r="U777" s="517">
        <f>F777/T777</f>
      </c>
      <c r="V777" s="518">
        <f>(F777+4*500)/T777</f>
      </c>
      <c r="W777" s="511">
        <v>11784</v>
      </c>
      <c r="X777" s="518">
        <f>W777/T777</f>
      </c>
      <c r="Y777" s="516">
        <f>T777/R777</f>
      </c>
      <c r="Z777" s="518">
        <f>W777/F777</f>
      </c>
      <c r="AA777" s="518">
        <f>W777/(F777+500)</f>
      </c>
      <c r="AB777" s="511">
        <v>0</v>
      </c>
      <c r="AC777" s="511">
        <v>0</v>
      </c>
      <c r="AD777" s="516">
        <f>AB777/T777</f>
      </c>
      <c r="AE777" s="518">
        <f>(W777-AC777)/(F777+500)</f>
      </c>
      <c r="AF777" s="519" t="s">
        <v>478</v>
      </c>
    </row>
    <row r="778">
      <c r="A778" s="510"/>
      <c r="B778" s="460"/>
      <c r="C778" s="486"/>
      <c r="D778" s="462" t="s">
        <v>479</v>
      </c>
      <c r="E778" s="511">
        <v>2746.33</v>
      </c>
      <c r="F778" s="512"/>
      <c r="G778" s="511">
        <v>21543</v>
      </c>
      <c r="H778" s="511">
        <v>644</v>
      </c>
      <c r="I778" s="513">
        <f t="shared" si="477"/>
      </c>
      <c r="J778" s="514">
        <f t="shared" si="535"/>
      </c>
      <c r="K778" s="511">
        <v>53</v>
      </c>
      <c r="L778" s="514">
        <v>1</v>
      </c>
      <c r="M778" s="511">
        <v>1</v>
      </c>
      <c r="N778" s="515">
        <f t="shared" si="625"/>
      </c>
      <c r="O778" s="511">
        <v>5</v>
      </c>
      <c r="P778" s="515">
        <f t="shared" si="654"/>
      </c>
      <c r="Q778" s="516"/>
      <c r="R778" s="511"/>
      <c r="S778" s="516"/>
      <c r="T778" s="511"/>
      <c r="U778" s="517"/>
      <c r="V778" s="518"/>
      <c r="W778" s="511"/>
      <c r="X778" s="518"/>
      <c r="Y778" s="516"/>
      <c r="Z778" s="518"/>
      <c r="AA778" s="518"/>
      <c r="AB778" s="511"/>
      <c r="AC778" s="511"/>
      <c r="AD778" s="516"/>
      <c r="AE778" s="518"/>
      <c r="AF778" s="519" t="s">
        <v>498</v>
      </c>
    </row>
    <row r="779">
      <c r="A779" s="510"/>
      <c r="B779" s="488" t="s">
        <v>484</v>
      </c>
      <c r="C779" s="488"/>
      <c r="D779" s="488"/>
      <c r="E779" s="522">
        <f>SUM(E769:E778)</f>
      </c>
      <c r="F779" s="522">
        <f>SUM(F769:F778)</f>
      </c>
      <c r="G779" s="522">
        <f>SUM(G769:G778)</f>
      </c>
      <c r="H779" s="522">
        <f>SUM(H769:H778)</f>
      </c>
      <c r="I779" s="523">
        <f t="shared" si="477"/>
      </c>
      <c r="J779" s="524">
        <f t="shared" si="535"/>
      </c>
      <c r="K779" s="522">
        <f>SUM(K769:K778)</f>
      </c>
      <c r="L779" s="524">
        <f t="shared" ref="L779:L809" si="595">E779/K779</f>
      </c>
      <c r="M779" s="522">
        <f>SUM(M769:M778)</f>
      </c>
      <c r="N779" s="525">
        <f t="shared" si="625"/>
      </c>
      <c r="O779" s="522">
        <f>SUM(O769:O778)</f>
      </c>
      <c r="P779" s="525">
        <f t="shared" si="654"/>
      </c>
      <c r="Q779" s="526">
        <f>M779/O779</f>
      </c>
      <c r="R779" s="522">
        <f>SUM(R769:R778)</f>
      </c>
      <c r="S779" s="526">
        <f>(O779+O779)/(K779+K779)</f>
      </c>
      <c r="T779" s="522">
        <f>SUM(T769:T778)</f>
      </c>
      <c r="U779" s="527">
        <f t="shared" ref="U779:U780" si="739">F779/T779</f>
      </c>
      <c r="V779" s="528">
        <f t="shared" ref="V779:V780" si="853">(F779+4*500)/T779</f>
      </c>
      <c r="W779" s="522">
        <f>SUM(W769:W778)</f>
      </c>
      <c r="X779" s="529">
        <f t="shared" ref="X779:X780" si="77">W779/T779</f>
      </c>
      <c r="Y779" s="526">
        <f t="shared" ref="Y779:Y780" si="191">T779/R779</f>
      </c>
      <c r="Z779" s="528">
        <f t="shared" ref="Z779:Z780" si="305">W779/F779</f>
      </c>
      <c r="AA779" s="528">
        <f>W779/(F779+COUNT(W769:W778)*500)</f>
      </c>
      <c r="AB779" s="522">
        <f>SUM(AB769:AB778)</f>
      </c>
      <c r="AC779" s="522">
        <f>SUM(AC769:AC778)</f>
      </c>
      <c r="AD779" s="526">
        <f t="shared" ref="AD779:AD780" si="419">AB779/T779</f>
      </c>
      <c r="AE779" s="530">
        <f>(W779-AC779)/(F779+COUNT(W769:W778)*500)</f>
      </c>
      <c r="AF779" s="518"/>
    </row>
    <row r="780">
      <c r="A780" s="510"/>
      <c r="B780" s="460" t="s">
        <v>485</v>
      </c>
      <c r="C780" s="486" t="s">
        <v>519</v>
      </c>
      <c r="D780" s="462" t="s">
        <v>477</v>
      </c>
      <c r="E780" s="511">
        <v>1572.51</v>
      </c>
      <c r="F780" s="520">
        <f>E780+E781</f>
      </c>
      <c r="G780" s="511">
        <v>12394</v>
      </c>
      <c r="H780" s="511">
        <v>189</v>
      </c>
      <c r="I780" s="513">
        <f t="shared" si="477"/>
      </c>
      <c r="J780" s="514">
        <f t="shared" si="535"/>
      </c>
      <c r="K780" s="511">
        <v>11</v>
      </c>
      <c r="L780" s="514">
        <f t="shared" si="595"/>
      </c>
      <c r="M780" s="511">
        <v>2</v>
      </c>
      <c r="N780" s="515">
        <f t="shared" si="625"/>
      </c>
      <c r="O780" s="511">
        <v>5</v>
      </c>
      <c r="P780" s="515">
        <f t="shared" si="654"/>
      </c>
      <c r="Q780" s="516">
        <f>(M780+M781)/(O780+O781)</f>
      </c>
      <c r="R780" s="511">
        <v>9</v>
      </c>
      <c r="S780" s="516">
        <f>(O780+O781)/(K780+K781)</f>
      </c>
      <c r="T780" s="511">
        <v>4</v>
      </c>
      <c r="U780" s="517">
        <f t="shared" si="739"/>
      </c>
      <c r="V780" s="518">
        <f t="shared" si="853"/>
      </c>
      <c r="W780" s="511">
        <v>4619.999999999996</v>
      </c>
      <c r="X780" s="518">
        <f t="shared" si="77"/>
      </c>
      <c r="Y780" s="516">
        <f t="shared" si="191"/>
      </c>
      <c r="Z780" s="518">
        <f t="shared" si="305"/>
      </c>
      <c r="AA780" s="518">
        <f>W780/(F780+500)</f>
      </c>
      <c r="AB780" s="511">
        <v>2</v>
      </c>
      <c r="AC780" s="511">
        <v>4176</v>
      </c>
      <c r="AD780" s="516">
        <f t="shared" si="419"/>
      </c>
      <c r="AE780" s="518">
        <f>(W780-AC780)/(F780+500)</f>
      </c>
      <c r="AF780" s="519" t="s">
        <v>478</v>
      </c>
    </row>
    <row r="781">
      <c r="A781" s="510"/>
      <c r="B781" s="460"/>
      <c r="C781" s="486"/>
      <c r="D781" s="462" t="s">
        <v>479</v>
      </c>
      <c r="E781" s="511">
        <v>2791.84</v>
      </c>
      <c r="F781" s="520"/>
      <c r="G781" s="511">
        <v>19621</v>
      </c>
      <c r="H781" s="521">
        <v>530</v>
      </c>
      <c r="I781" s="513">
        <f t="shared" si="477"/>
      </c>
      <c r="J781" s="514">
        <f t="shared" si="535"/>
      </c>
      <c r="K781" s="511">
        <v>54</v>
      </c>
      <c r="L781" s="514">
        <f t="shared" si="595"/>
      </c>
      <c r="M781" s="511">
        <v>2</v>
      </c>
      <c r="N781" s="515">
        <f t="shared" si="625"/>
      </c>
      <c r="O781" s="511">
        <v>6</v>
      </c>
      <c r="P781" s="515">
        <f t="shared" si="654"/>
      </c>
      <c r="Q781" s="516"/>
      <c r="R781" s="511"/>
      <c r="S781" s="516"/>
      <c r="T781" s="511"/>
      <c r="U781" s="517"/>
      <c r="V781" s="518"/>
      <c r="W781" s="511"/>
      <c r="X781" s="518"/>
      <c r="Y781" s="516"/>
      <c r="Z781" s="518"/>
      <c r="AA781" s="518"/>
      <c r="AB781" s="511"/>
      <c r="AC781" s="511"/>
      <c r="AD781" s="516"/>
      <c r="AE781" s="518"/>
      <c r="AF781" s="519" t="s">
        <v>498</v>
      </c>
    </row>
    <row r="782">
      <c r="A782" s="510"/>
      <c r="B782" s="460" t="s">
        <v>487</v>
      </c>
      <c r="C782" s="486" t="s">
        <v>519</v>
      </c>
      <c r="D782" s="462" t="s">
        <v>477</v>
      </c>
      <c r="E782" s="511">
        <v>1446.76</v>
      </c>
      <c r="F782" s="520">
        <f>E782+E783</f>
      </c>
      <c r="G782" s="511">
        <v>13779</v>
      </c>
      <c r="H782" s="511">
        <v>177</v>
      </c>
      <c r="I782" s="513">
        <f t="shared" si="477"/>
      </c>
      <c r="J782" s="514">
        <f t="shared" si="535"/>
      </c>
      <c r="K782" s="511">
        <v>7</v>
      </c>
      <c r="L782" s="514">
        <f t="shared" si="595"/>
      </c>
      <c r="M782" s="511">
        <v>0</v>
      </c>
      <c r="N782" s="515">
        <f t="shared" si="625"/>
      </c>
      <c r="O782" s="511">
        <v>2</v>
      </c>
      <c r="P782" s="515">
        <f t="shared" si="654"/>
      </c>
      <c r="Q782" s="516">
        <f>(M782+M783)/(O782+O783)</f>
      </c>
      <c r="R782" s="511">
        <v>7</v>
      </c>
      <c r="S782" s="516">
        <f>(O782+O783)/(K782+K783)</f>
      </c>
      <c r="T782" s="511">
        <v>2</v>
      </c>
      <c r="U782" s="517">
        <f>F782/T782</f>
      </c>
      <c r="V782" s="518">
        <f>(F782+4*500)/T782</f>
      </c>
      <c r="W782" s="511">
        <v>1788</v>
      </c>
      <c r="X782" s="518">
        <f>W782/T782</f>
      </c>
      <c r="Y782" s="516">
        <f>T782/R782</f>
      </c>
      <c r="Z782" s="518">
        <f>W782/F782</f>
      </c>
      <c r="AA782" s="518">
        <f>W782/(F782+500)</f>
      </c>
      <c r="AB782" s="511">
        <v>0</v>
      </c>
      <c r="AC782" s="511">
        <v>0</v>
      </c>
      <c r="AD782" s="516">
        <f>AB782/T782</f>
      </c>
      <c r="AE782" s="518">
        <f>(W782-AC782)/(F782+500)</f>
      </c>
      <c r="AF782" s="519" t="s">
        <v>478</v>
      </c>
    </row>
    <row r="783">
      <c r="A783" s="510"/>
      <c r="B783" s="460"/>
      <c r="C783" s="486"/>
      <c r="D783" s="462" t="s">
        <v>479</v>
      </c>
      <c r="E783" s="511">
        <v>2302.2</v>
      </c>
      <c r="F783" s="520"/>
      <c r="G783" s="511">
        <v>23635</v>
      </c>
      <c r="H783" s="521">
        <v>628</v>
      </c>
      <c r="I783" s="513">
        <f t="shared" si="477"/>
      </c>
      <c r="J783" s="514">
        <f t="shared" si="535"/>
      </c>
      <c r="K783" s="511">
        <v>40</v>
      </c>
      <c r="L783" s="514">
        <f t="shared" si="595"/>
      </c>
      <c r="M783" s="511">
        <v>2</v>
      </c>
      <c r="N783" s="515">
        <f t="shared" si="625"/>
      </c>
      <c r="O783" s="511">
        <v>4</v>
      </c>
      <c r="P783" s="515">
        <f t="shared" si="654"/>
      </c>
      <c r="Q783" s="516"/>
      <c r="R783" s="511"/>
      <c r="S783" s="516"/>
      <c r="T783" s="511"/>
      <c r="U783" s="517"/>
      <c r="V783" s="518"/>
      <c r="W783" s="511"/>
      <c r="X783" s="518"/>
      <c r="Y783" s="516"/>
      <c r="Z783" s="518"/>
      <c r="AA783" s="518"/>
      <c r="AB783" s="511"/>
      <c r="AC783" s="511"/>
      <c r="AD783" s="516"/>
      <c r="AE783" s="518"/>
      <c r="AF783" s="519" t="s">
        <v>498</v>
      </c>
    </row>
    <row customHeight="true" ht="20.238095238095237" r="784">
      <c r="A784" s="510"/>
      <c r="B784" s="460" t="s">
        <v>488</v>
      </c>
      <c r="C784" s="486" t="s">
        <v>519</v>
      </c>
      <c r="D784" s="462" t="s">
        <v>477</v>
      </c>
      <c r="E784" s="511">
        <v>1387.14</v>
      </c>
      <c r="F784" s="520">
        <f>E784+E785</f>
      </c>
      <c r="G784" s="511">
        <v>12067</v>
      </c>
      <c r="H784" s="511">
        <v>210</v>
      </c>
      <c r="I784" s="513">
        <f t="shared" si="477"/>
      </c>
      <c r="J784" s="514">
        <f t="shared" si="535"/>
      </c>
      <c r="K784" s="511">
        <v>8</v>
      </c>
      <c r="L784" s="514">
        <f t="shared" si="595"/>
      </c>
      <c r="M784" s="511">
        <v>2</v>
      </c>
      <c r="N784" s="515">
        <f t="shared" si="625"/>
      </c>
      <c r="O784" s="511">
        <v>3</v>
      </c>
      <c r="P784" s="515">
        <f t="shared" si="654"/>
      </c>
      <c r="Q784" s="516">
        <f>(M784+M785)/(O784+O785)</f>
      </c>
      <c r="R784" s="511">
        <v>19</v>
      </c>
      <c r="S784" s="516">
        <f>(O784+O785)/(K784+K785)</f>
      </c>
      <c r="T784" s="511">
        <v>9</v>
      </c>
      <c r="U784" s="517">
        <f>F784/T784</f>
      </c>
      <c r="V784" s="518">
        <f>(F784+4*500)/T784</f>
      </c>
      <c r="W784" s="511">
        <v>10862.400000000001</v>
      </c>
      <c r="X784" s="518">
        <f>W784/T784</f>
      </c>
      <c r="Y784" s="516">
        <f>T784/R784</f>
      </c>
      <c r="Z784" s="518">
        <f>W784/F784</f>
      </c>
      <c r="AA784" s="518">
        <f>W784/(F784+500)</f>
      </c>
      <c r="AB784" s="511">
        <v>0</v>
      </c>
      <c r="AC784" s="511">
        <v>0</v>
      </c>
      <c r="AD784" s="516">
        <f>AB784/T784</f>
      </c>
      <c r="AE784" s="518">
        <f>(W784-AC784)/(F784+500)</f>
      </c>
      <c r="AF784" s="519" t="s">
        <v>478</v>
      </c>
    </row>
    <row customHeight="true" ht="20.238095238095237" r="785">
      <c r="A785" s="510"/>
      <c r="B785" s="460"/>
      <c r="C785" s="486"/>
      <c r="D785" s="462" t="s">
        <v>479</v>
      </c>
      <c r="E785" s="511">
        <v>2400.44</v>
      </c>
      <c r="F785" s="520"/>
      <c r="G785" s="511">
        <v>23445</v>
      </c>
      <c r="H785" s="521">
        <v>611</v>
      </c>
      <c r="I785" s="513">
        <f t="shared" si="477"/>
      </c>
      <c r="J785" s="514">
        <f t="shared" si="535"/>
      </c>
      <c r="K785" s="511">
        <v>67</v>
      </c>
      <c r="L785" s="514">
        <f t="shared" si="595"/>
      </c>
      <c r="M785" s="511">
        <v>7</v>
      </c>
      <c r="N785" s="515">
        <f t="shared" si="625"/>
      </c>
      <c r="O785" s="511">
        <v>12</v>
      </c>
      <c r="P785" s="515">
        <f t="shared" si="654"/>
      </c>
      <c r="Q785" s="516"/>
      <c r="R785" s="511"/>
      <c r="S785" s="516"/>
      <c r="T785" s="511"/>
      <c r="U785" s="517"/>
      <c r="V785" s="518"/>
      <c r="W785" s="511"/>
      <c r="X785" s="518"/>
      <c r="Y785" s="516"/>
      <c r="Z785" s="518"/>
      <c r="AA785" s="518"/>
      <c r="AB785" s="511"/>
      <c r="AC785" s="511"/>
      <c r="AD785" s="516"/>
      <c r="AE785" s="518"/>
      <c r="AF785" s="519" t="s">
        <v>498</v>
      </c>
    </row>
    <row r="786">
      <c r="A786" s="510"/>
      <c r="B786" s="460" t="s">
        <v>489</v>
      </c>
      <c r="C786" s="486" t="s">
        <v>519</v>
      </c>
      <c r="D786" s="462" t="s">
        <v>477</v>
      </c>
      <c r="E786" s="511">
        <v>1036.54</v>
      </c>
      <c r="F786" s="520">
        <f>E786+E787</f>
      </c>
      <c r="G786" s="511">
        <v>7426</v>
      </c>
      <c r="H786" s="511">
        <v>113</v>
      </c>
      <c r="I786" s="513">
        <f t="shared" si="477"/>
      </c>
      <c r="J786" s="514">
        <f t="shared" si="535"/>
      </c>
      <c r="K786" s="511">
        <v>8</v>
      </c>
      <c r="L786" s="514">
        <f t="shared" si="595"/>
      </c>
      <c r="M786" s="511">
        <v>0</v>
      </c>
      <c r="N786" s="515">
        <f t="shared" si="625"/>
      </c>
      <c r="O786" s="511">
        <v>1</v>
      </c>
      <c r="P786" s="515">
        <f t="shared" si="654"/>
      </c>
      <c r="Q786" s="516">
        <f>(M786+M787)/(O786+O787)</f>
      </c>
      <c r="R786" s="511">
        <v>9</v>
      </c>
      <c r="S786" s="516">
        <f>(O786+O787)/(K786+K787)</f>
      </c>
      <c r="T786" s="511">
        <v>3</v>
      </c>
      <c r="U786" s="517">
        <f>F786/T786</f>
      </c>
      <c r="V786" s="518">
        <f>(F786+4*500)/T786</f>
      </c>
      <c r="W786" s="511">
        <v>3710.4000000000015</v>
      </c>
      <c r="X786" s="518">
        <f>W786/T786</f>
      </c>
      <c r="Y786" s="516">
        <f>T786/R786</f>
      </c>
      <c r="Z786" s="518">
        <f>W786/F786</f>
      </c>
      <c r="AA786" s="518">
        <f>W786/(F786+500)</f>
      </c>
      <c r="AB786" s="511">
        <v>2</v>
      </c>
      <c r="AC786" s="511">
        <v>3384</v>
      </c>
      <c r="AD786" s="516">
        <f>AB786/T786</f>
      </c>
      <c r="AE786" s="518">
        <f>(W786-AC786)/(F786+500)</f>
      </c>
      <c r="AF786" s="519" t="s">
        <v>478</v>
      </c>
    </row>
    <row r="787">
      <c r="A787" s="510"/>
      <c r="B787" s="460"/>
      <c r="C787" s="486"/>
      <c r="D787" s="462" t="s">
        <v>479</v>
      </c>
      <c r="E787" s="511">
        <v>2349.49</v>
      </c>
      <c r="F787" s="520"/>
      <c r="G787" s="511">
        <v>23353</v>
      </c>
      <c r="H787" s="521">
        <v>567</v>
      </c>
      <c r="I787" s="513">
        <f t="shared" si="477"/>
      </c>
      <c r="J787" s="514">
        <f t="shared" si="535"/>
      </c>
      <c r="K787" s="511">
        <v>64</v>
      </c>
      <c r="L787" s="514">
        <f t="shared" si="595"/>
      </c>
      <c r="M787" s="511">
        <v>2</v>
      </c>
      <c r="N787" s="515">
        <f t="shared" si="625"/>
      </c>
      <c r="O787" s="511">
        <v>5</v>
      </c>
      <c r="P787" s="515">
        <f t="shared" si="654"/>
      </c>
      <c r="Q787" s="516"/>
      <c r="R787" s="511"/>
      <c r="S787" s="516"/>
      <c r="T787" s="511"/>
      <c r="U787" s="517"/>
      <c r="V787" s="518"/>
      <c r="W787" s="511"/>
      <c r="X787" s="518"/>
      <c r="Y787" s="516"/>
      <c r="Z787" s="518"/>
      <c r="AA787" s="518"/>
      <c r="AB787" s="511"/>
      <c r="AC787" s="511"/>
      <c r="AD787" s="516"/>
      <c r="AE787" s="518"/>
      <c r="AF787" s="519" t="s">
        <v>498</v>
      </c>
    </row>
    <row r="788">
      <c r="A788" s="510"/>
      <c r="B788" s="460" t="s">
        <v>495</v>
      </c>
      <c r="C788" s="486" t="s">
        <v>519</v>
      </c>
      <c r="D788" s="462" t="s">
        <v>477</v>
      </c>
      <c r="E788" s="511">
        <v>674.46</v>
      </c>
      <c r="F788" s="520">
        <f>E788+E789</f>
      </c>
      <c r="G788" s="511">
        <v>4074</v>
      </c>
      <c r="H788" s="511">
        <v>72</v>
      </c>
      <c r="I788" s="513">
        <f t="shared" si="477"/>
      </c>
      <c r="J788" s="514">
        <f t="shared" si="535"/>
      </c>
      <c r="K788" s="511">
        <v>1</v>
      </c>
      <c r="L788" s="514">
        <f t="shared" si="595"/>
      </c>
      <c r="M788" s="511">
        <v>1</v>
      </c>
      <c r="N788" s="515">
        <f t="shared" si="625"/>
      </c>
      <c r="O788" s="511">
        <v>1</v>
      </c>
      <c r="P788" s="515">
        <f t="shared" si="654"/>
      </c>
      <c r="Q788" s="516">
        <f>(M788+M789)/(O788+O789)</f>
      </c>
      <c r="R788" s="511">
        <v>11</v>
      </c>
      <c r="S788" s="516">
        <f>(O788+O789)/(K788+K789)</f>
      </c>
      <c r="T788" s="511">
        <v>4</v>
      </c>
      <c r="U788" s="517">
        <f>F788/T788</f>
      </c>
      <c r="V788" s="518">
        <f>(F788+4*500)/T788</f>
      </c>
      <c r="W788" s="511">
        <v>2155.2</v>
      </c>
      <c r="X788" s="518">
        <f>W788/T788</f>
      </c>
      <c r="Y788" s="516">
        <f>T788/R788</f>
      </c>
      <c r="Z788" s="518">
        <f>W788/F788</f>
      </c>
      <c r="AA788" s="518">
        <f>W788/(F788+500)</f>
      </c>
      <c r="AB788" s="511">
        <v>2</v>
      </c>
      <c r="AC788" s="511">
        <v>782.3999999999996</v>
      </c>
      <c r="AD788" s="516">
        <f>AB788/T788</f>
      </c>
      <c r="AE788" s="518">
        <f>(W788-AC788)/(F788+500)</f>
      </c>
      <c r="AF788" s="519" t="s">
        <v>478</v>
      </c>
    </row>
    <row r="789">
      <c r="A789" s="510"/>
      <c r="B789" s="460"/>
      <c r="C789" s="486"/>
      <c r="D789" s="462" t="s">
        <v>479</v>
      </c>
      <c r="E789" s="511">
        <v>2773.22</v>
      </c>
      <c r="F789" s="520"/>
      <c r="G789" s="511">
        <v>26592</v>
      </c>
      <c r="H789" s="521">
        <v>530</v>
      </c>
      <c r="I789" s="513">
        <f t="shared" si="477"/>
      </c>
      <c r="J789" s="514">
        <f t="shared" si="535"/>
      </c>
      <c r="K789" s="511">
        <v>65</v>
      </c>
      <c r="L789" s="514">
        <f t="shared" si="595"/>
      </c>
      <c r="M789" s="511">
        <v>4</v>
      </c>
      <c r="N789" s="515">
        <f t="shared" si="625"/>
      </c>
      <c r="O789" s="511">
        <v>10</v>
      </c>
      <c r="P789" s="515">
        <f t="shared" si="654"/>
      </c>
      <c r="Q789" s="516"/>
      <c r="R789" s="511"/>
      <c r="S789" s="516"/>
      <c r="T789" s="511"/>
      <c r="U789" s="517"/>
      <c r="V789" s="518"/>
      <c r="W789" s="511"/>
      <c r="X789" s="518"/>
      <c r="Y789" s="516"/>
      <c r="Z789" s="518"/>
      <c r="AA789" s="518"/>
      <c r="AB789" s="511"/>
      <c r="AC789" s="511"/>
      <c r="AD789" s="516"/>
      <c r="AE789" s="518"/>
      <c r="AF789" s="519" t="s">
        <v>498</v>
      </c>
    </row>
    <row r="790">
      <c r="A790" s="510"/>
      <c r="B790" s="488" t="s">
        <v>484</v>
      </c>
      <c r="C790" s="488"/>
      <c r="D790" s="488"/>
      <c r="E790" s="522">
        <f>SUM(E780:E789)</f>
      </c>
      <c r="F790" s="522">
        <f>SUM(F780:F789)</f>
      </c>
      <c r="G790" s="522">
        <f>SUM(G780:G789)</f>
      </c>
      <c r="H790" s="522">
        <f>SUM(H780:H789)</f>
      </c>
      <c r="I790" s="523">
        <f t="shared" si="477"/>
      </c>
      <c r="J790" s="524">
        <f t="shared" si="535"/>
      </c>
      <c r="K790" s="522">
        <f>SUM(K780:K789)</f>
      </c>
      <c r="L790" s="524">
        <f t="shared" si="595"/>
      </c>
      <c r="M790" s="522">
        <f>SUM(M780:M789)</f>
      </c>
      <c r="N790" s="525">
        <f t="shared" si="625"/>
      </c>
      <c r="O790" s="522">
        <f>SUM(O780:O789)</f>
      </c>
      <c r="P790" s="525">
        <f t="shared" si="654"/>
      </c>
      <c r="Q790" s="526">
        <f>M790/O790</f>
      </c>
      <c r="R790" s="522">
        <f>SUM(R780:R789)</f>
      </c>
      <c r="S790" s="526">
        <f>(O790+O790)/(K790+K790)</f>
      </c>
      <c r="T790" s="522">
        <f>SUM(T780:T789)</f>
      </c>
      <c r="U790" s="527">
        <f t="shared" ref="U790:U791" si="740">F790/T790</f>
      </c>
      <c r="V790" s="528">
        <f t="shared" ref="V790:V791" si="854">(F790+4*500)/T790</f>
      </c>
      <c r="W790" s="522">
        <f>SUM(W780:W789)</f>
      </c>
      <c r="X790" s="529">
        <f t="shared" ref="X790:X791" si="78">W790/T790</f>
      </c>
      <c r="Y790" s="526">
        <f t="shared" ref="Y790:Y791" si="192">T790/R790</f>
      </c>
      <c r="Z790" s="528">
        <f t="shared" ref="Z790:Z791" si="306">W790/F790</f>
      </c>
      <c r="AA790" s="528">
        <f>W790/(F790+COUNT(W780:W789)*500)</f>
      </c>
      <c r="AB790" s="522">
        <f>SUM(AB780:AB789)</f>
      </c>
      <c r="AC790" s="522">
        <f>SUM(AC780:AC789)</f>
      </c>
      <c r="AD790" s="526">
        <f t="shared" ref="AD790:AD791" si="420">AB790/T790</f>
      </c>
      <c r="AE790" s="530">
        <f>(W790-AC790)/(F790+COUNT(W780:W789)*500)</f>
      </c>
      <c r="AF790" s="518"/>
    </row>
    <row r="791">
      <c r="A791" s="510"/>
      <c r="B791" s="460" t="s">
        <v>496</v>
      </c>
      <c r="C791" s="486" t="s">
        <v>480</v>
      </c>
      <c r="D791" s="462" t="s">
        <v>477</v>
      </c>
      <c r="E791" s="511">
        <v>1074.38</v>
      </c>
      <c r="F791" s="512">
        <f>E791+E792</f>
      </c>
      <c r="G791" s="511">
        <v>7810</v>
      </c>
      <c r="H791" s="511">
        <v>134</v>
      </c>
      <c r="I791" s="513">
        <f t="shared" si="477"/>
      </c>
      <c r="J791" s="514">
        <f t="shared" si="535"/>
      </c>
      <c r="K791" s="511">
        <v>7</v>
      </c>
      <c r="L791" s="514">
        <f t="shared" si="595"/>
      </c>
      <c r="M791" s="511">
        <v>0</v>
      </c>
      <c r="N791" s="515">
        <f t="shared" si="625"/>
      </c>
      <c r="O791" s="511">
        <v>2</v>
      </c>
      <c r="P791" s="515">
        <f t="shared" si="654"/>
      </c>
      <c r="Q791" s="516">
        <f>(M791+M792)/(O791+O792)</f>
      </c>
      <c r="R791" s="511">
        <v>15</v>
      </c>
      <c r="S791" s="516">
        <f>(O791+O792)/(K791+K792)</f>
      </c>
      <c r="T791" s="511">
        <v>9</v>
      </c>
      <c r="U791" s="517">
        <f t="shared" si="740"/>
      </c>
      <c r="V791" s="518">
        <f t="shared" si="854"/>
      </c>
      <c r="W791" s="511">
        <v>9942.599999999999</v>
      </c>
      <c r="X791" s="518">
        <f t="shared" si="78"/>
      </c>
      <c r="Y791" s="516">
        <f t="shared" si="192"/>
      </c>
      <c r="Z791" s="518">
        <f t="shared" si="306"/>
      </c>
      <c r="AA791" s="518">
        <f>W791/(F791+500)</f>
      </c>
      <c r="AB791" s="511">
        <v>3</v>
      </c>
      <c r="AC791" s="554">
        <v>4176</v>
      </c>
      <c r="AD791" s="516">
        <f t="shared" si="420"/>
      </c>
      <c r="AE791" s="518">
        <f>(W791-AC791)/(F791+500)</f>
      </c>
      <c r="AF791" s="519" t="s">
        <v>525</v>
      </c>
    </row>
    <row r="792">
      <c r="A792" s="510"/>
      <c r="B792" s="460"/>
      <c r="C792" s="486"/>
      <c r="D792" s="462" t="s">
        <v>479</v>
      </c>
      <c r="E792" s="511">
        <v>2948.3</v>
      </c>
      <c r="F792" s="512"/>
      <c r="G792" s="511">
        <v>23088</v>
      </c>
      <c r="H792" s="511">
        <v>658</v>
      </c>
      <c r="I792" s="513">
        <f t="shared" si="477"/>
      </c>
      <c r="J792" s="514">
        <f t="shared" si="535"/>
      </c>
      <c r="K792" s="511">
        <v>72</v>
      </c>
      <c r="L792" s="514">
        <f t="shared" si="595"/>
      </c>
      <c r="M792" s="511">
        <v>7</v>
      </c>
      <c r="N792" s="515">
        <f t="shared" si="625"/>
      </c>
      <c r="O792" s="511">
        <v>9</v>
      </c>
      <c r="P792" s="515">
        <f t="shared" si="654"/>
      </c>
      <c r="Q792" s="516"/>
      <c r="R792" s="511"/>
      <c r="S792" s="516"/>
      <c r="T792" s="511"/>
      <c r="U792" s="517"/>
      <c r="V792" s="518"/>
      <c r="W792" s="511"/>
      <c r="X792" s="518"/>
      <c r="Y792" s="516"/>
      <c r="Z792" s="518"/>
      <c r="AA792" s="518"/>
      <c r="AB792" s="511"/>
      <c r="AC792" s="511"/>
      <c r="AD792" s="516"/>
      <c r="AE792" s="518"/>
      <c r="AF792" s="519" t="s">
        <v>532</v>
      </c>
    </row>
    <row customHeight="true" ht="20.238095238095237" r="793">
      <c r="A793" s="510"/>
      <c r="B793" s="531" t="s">
        <v>501</v>
      </c>
      <c r="C793" s="486" t="s">
        <v>480</v>
      </c>
      <c r="D793" s="462" t="s">
        <v>477</v>
      </c>
      <c r="E793" s="511">
        <v>954.14</v>
      </c>
      <c r="F793" s="512">
        <f>E793+E794</f>
      </c>
      <c r="G793" s="511">
        <v>7965</v>
      </c>
      <c r="H793" s="511">
        <v>112</v>
      </c>
      <c r="I793" s="513">
        <f t="shared" si="477"/>
      </c>
      <c r="J793" s="514">
        <f t="shared" si="535"/>
      </c>
      <c r="K793" s="511">
        <v>10</v>
      </c>
      <c r="L793" s="514">
        <f t="shared" si="595"/>
      </c>
      <c r="M793" s="511">
        <v>1</v>
      </c>
      <c r="N793" s="515">
        <f t="shared" si="625"/>
      </c>
      <c r="O793" s="511">
        <v>3</v>
      </c>
      <c r="P793" s="515">
        <f t="shared" si="654"/>
      </c>
      <c r="Q793" s="516">
        <f>(M793+M794)/(O793+O794)</f>
      </c>
      <c r="R793" s="511">
        <v>24</v>
      </c>
      <c r="S793" s="516">
        <f>(O793+O794)/(K793+K794)</f>
      </c>
      <c r="T793" s="511">
        <v>8</v>
      </c>
      <c r="U793" s="517">
        <f>F793/T793</f>
      </c>
      <c r="V793" s="518">
        <f>(F793+4*500)/T793</f>
      </c>
      <c r="W793" s="511">
        <v>11235.599999999999</v>
      </c>
      <c r="X793" s="518">
        <f>W793/T793</f>
      </c>
      <c r="Y793" s="516">
        <f>T793/R793</f>
      </c>
      <c r="Z793" s="518">
        <f>W793/F793</f>
      </c>
      <c r="AA793" s="518">
        <f>W793/(F793+500)</f>
      </c>
      <c r="AB793" s="511">
        <v>3</v>
      </c>
      <c r="AC793" s="556">
        <v>3405.6</v>
      </c>
      <c r="AD793" s="516">
        <f>AB793/T793</f>
      </c>
      <c r="AE793" s="518">
        <f>(W793-AC793)/(F793+500)</f>
      </c>
      <c r="AF793" s="519" t="s">
        <v>525</v>
      </c>
    </row>
    <row customHeight="true" ht="20.238095238095237" r="794">
      <c r="A794" s="510"/>
      <c r="B794" s="531"/>
      <c r="C794" s="486"/>
      <c r="D794" s="462" t="s">
        <v>479</v>
      </c>
      <c r="E794" s="511">
        <v>4308.6</v>
      </c>
      <c r="F794" s="512"/>
      <c r="G794" s="511">
        <v>38236</v>
      </c>
      <c r="H794" s="511">
        <v>1180</v>
      </c>
      <c r="I794" s="513">
        <f t="shared" si="477"/>
      </c>
      <c r="J794" s="514">
        <f t="shared" si="535"/>
      </c>
      <c r="K794" s="511">
        <v>113</v>
      </c>
      <c r="L794" s="514">
        <f t="shared" si="595"/>
      </c>
      <c r="M794" s="511">
        <v>7</v>
      </c>
      <c r="N794" s="515">
        <f t="shared" si="625"/>
      </c>
      <c r="O794" s="511">
        <v>13</v>
      </c>
      <c r="P794" s="515">
        <f t="shared" si="654"/>
      </c>
      <c r="Q794" s="516"/>
      <c r="R794" s="511"/>
      <c r="S794" s="516"/>
      <c r="T794" s="511"/>
      <c r="U794" s="517"/>
      <c r="V794" s="518"/>
      <c r="W794" s="511"/>
      <c r="X794" s="518"/>
      <c r="Y794" s="516"/>
      <c r="Z794" s="518"/>
      <c r="AA794" s="518"/>
      <c r="AB794" s="511"/>
      <c r="AC794" s="511"/>
      <c r="AD794" s="516"/>
      <c r="AE794" s="518"/>
      <c r="AF794" s="519" t="s">
        <v>532</v>
      </c>
    </row>
    <row r="795">
      <c r="A795" s="510"/>
      <c r="B795" s="531" t="s">
        <v>502</v>
      </c>
      <c r="C795" s="486" t="s">
        <v>480</v>
      </c>
      <c r="D795" s="462" t="s">
        <v>477</v>
      </c>
      <c r="E795" s="511">
        <v>772.87</v>
      </c>
      <c r="F795" s="512">
        <f>E795+E796</f>
      </c>
      <c r="G795" s="511">
        <v>6784</v>
      </c>
      <c r="H795" s="511">
        <v>106</v>
      </c>
      <c r="I795" s="513">
        <f t="shared" si="477"/>
      </c>
      <c r="J795" s="514">
        <f t="shared" si="535"/>
      </c>
      <c r="K795" s="511">
        <v>8</v>
      </c>
      <c r="L795" s="514">
        <f t="shared" si="595"/>
      </c>
      <c r="M795" s="511">
        <v>0</v>
      </c>
      <c r="N795" s="515">
        <f t="shared" si="625"/>
      </c>
      <c r="O795" s="511">
        <v>3</v>
      </c>
      <c r="P795" s="515">
        <f t="shared" si="654"/>
      </c>
      <c r="Q795" s="516">
        <f>(M795+M796)/(O795+O796)</f>
      </c>
      <c r="R795" s="511">
        <v>32</v>
      </c>
      <c r="S795" s="516">
        <f>(O795+O796)/(K795+K796)</f>
      </c>
      <c r="T795" s="511">
        <v>8</v>
      </c>
      <c r="U795" s="517">
        <f>F795/T795</f>
      </c>
      <c r="V795" s="518">
        <f>(F795+4*500)/T795</f>
      </c>
      <c r="W795" s="511">
        <v>5900.399999999994</v>
      </c>
      <c r="X795" s="518">
        <f>W795/T795</f>
      </c>
      <c r="Y795" s="516">
        <f>T795/R795</f>
      </c>
      <c r="Z795" s="518">
        <f>W795/F795</f>
      </c>
      <c r="AA795" s="518">
        <f>W795/(F795+500)</f>
      </c>
      <c r="AB795" s="511">
        <v>2</v>
      </c>
      <c r="AC795" s="511">
        <v>981.6</v>
      </c>
      <c r="AD795" s="516">
        <f>AB795/T795</f>
      </c>
      <c r="AE795" s="518">
        <f>(W795-AC795)/(F795+500)</f>
      </c>
      <c r="AF795" s="519" t="s">
        <v>525</v>
      </c>
    </row>
    <row r="796">
      <c r="A796" s="510"/>
      <c r="B796" s="531"/>
      <c r="C796" s="486"/>
      <c r="D796" s="462" t="s">
        <v>479</v>
      </c>
      <c r="E796" s="511">
        <v>5026.79</v>
      </c>
      <c r="F796" s="512"/>
      <c r="G796" s="511">
        <v>60900</v>
      </c>
      <c r="H796" s="511">
        <v>2149</v>
      </c>
      <c r="I796" s="513">
        <f t="shared" si="477"/>
      </c>
      <c r="J796" s="514">
        <f t="shared" si="535"/>
      </c>
      <c r="K796" s="511">
        <v>124</v>
      </c>
      <c r="L796" s="514">
        <f t="shared" si="595"/>
      </c>
      <c r="M796" s="511">
        <v>4</v>
      </c>
      <c r="N796" s="515">
        <f t="shared" si="625"/>
      </c>
      <c r="O796" s="511">
        <v>11</v>
      </c>
      <c r="P796" s="515">
        <f t="shared" si="654"/>
      </c>
      <c r="Q796" s="516"/>
      <c r="R796" s="511"/>
      <c r="S796" s="516"/>
      <c r="T796" s="511"/>
      <c r="U796" s="517"/>
      <c r="V796" s="518"/>
      <c r="W796" s="511"/>
      <c r="X796" s="518"/>
      <c r="Y796" s="516"/>
      <c r="Z796" s="518"/>
      <c r="AA796" s="518"/>
      <c r="AB796" s="511"/>
      <c r="AC796" s="511"/>
      <c r="AD796" s="516"/>
      <c r="AE796" s="518"/>
      <c r="AF796" s="519" t="s">
        <v>532</v>
      </c>
    </row>
    <row r="797">
      <c r="A797" s="510"/>
      <c r="B797" s="488" t="s">
        <v>484</v>
      </c>
      <c r="C797" s="488"/>
      <c r="D797" s="488"/>
      <c r="E797" s="522">
        <f>SUM(E791:E796)</f>
      </c>
      <c r="F797" s="522">
        <f>SUM(F791:F796)</f>
      </c>
      <c r="G797" s="522">
        <f>SUM(G791:G796)</f>
      </c>
      <c r="H797" s="522">
        <f>SUM(H791:H796)</f>
      </c>
      <c r="I797" s="523">
        <f t="shared" si="477"/>
      </c>
      <c r="J797" s="524">
        <f t="shared" si="535"/>
      </c>
      <c r="K797" s="522">
        <f>SUM(K791:K796)</f>
      </c>
      <c r="L797" s="524">
        <f t="shared" si="595"/>
      </c>
      <c r="M797" s="522">
        <f>SUM(M791:M796)</f>
      </c>
      <c r="N797" s="525">
        <f t="shared" si="625"/>
      </c>
      <c r="O797" s="522">
        <f>SUM(O791:O796)</f>
      </c>
      <c r="P797" s="525">
        <f t="shared" si="654"/>
      </c>
      <c r="Q797" s="526">
        <f>M797/O797</f>
      </c>
      <c r="R797" s="522">
        <f>SUM(R791:R796)</f>
      </c>
      <c r="S797" s="526">
        <f>(O797+O797)/(K797+K797)</f>
      </c>
      <c r="T797" s="522">
        <f>SUM(T791:T796)</f>
      </c>
      <c r="U797" s="527">
        <f t="shared" ref="U797:U798" si="741">F797/T797</f>
      </c>
      <c r="V797" s="528">
        <f t="shared" ref="V797:V798" si="855">(F797+4*500)/T797</f>
      </c>
      <c r="W797" s="522">
        <f>SUM(W791:W796)</f>
      </c>
      <c r="X797" s="529">
        <f t="shared" ref="X797:X798" si="79">W797/T797</f>
      </c>
      <c r="Y797" s="526">
        <f t="shared" ref="Y797:Y798" si="193">T797/R797</f>
      </c>
      <c r="Z797" s="528">
        <f t="shared" ref="Z797:Z798" si="307">W797/F797</f>
      </c>
      <c r="AA797" s="528">
        <f>W797/(F797+COUNT(W791:W796)*500)</f>
      </c>
      <c r="AB797" s="522">
        <f>SUM(AB791:AB796)</f>
      </c>
      <c r="AC797" s="522">
        <f>SUM(AC791:AC796)</f>
      </c>
      <c r="AD797" s="526">
        <f t="shared" ref="AD797:AD798" si="421">AB797/T797</f>
      </c>
      <c r="AE797" s="530">
        <f>(W797-AC797)/(F797+COUNT(W791:W796)*500)</f>
      </c>
      <c r="AF797" s="518"/>
    </row>
    <row r="798">
      <c r="A798" s="510"/>
      <c r="B798" s="531" t="s">
        <v>503</v>
      </c>
      <c r="C798" s="486" t="s">
        <v>486</v>
      </c>
      <c r="D798" s="462" t="s">
        <v>477</v>
      </c>
      <c r="E798" s="511">
        <v>1061.54</v>
      </c>
      <c r="F798" s="512">
        <f>E798+E799</f>
      </c>
      <c r="G798" s="511">
        <v>10887</v>
      </c>
      <c r="H798" s="511">
        <v>108</v>
      </c>
      <c r="I798" s="513">
        <f t="shared" si="477"/>
      </c>
      <c r="J798" s="514">
        <f t="shared" si="535"/>
      </c>
      <c r="K798" s="511">
        <v>6</v>
      </c>
      <c r="L798" s="514">
        <f t="shared" si="595"/>
      </c>
      <c r="M798" s="511">
        <v>2</v>
      </c>
      <c r="N798" s="515">
        <f t="shared" si="625"/>
      </c>
      <c r="O798" s="511">
        <v>3</v>
      </c>
      <c r="P798" s="515">
        <f t="shared" si="654"/>
      </c>
      <c r="Q798" s="516">
        <f>(M798+M799)/(O798+O799)</f>
      </c>
      <c r="R798" s="511">
        <v>30</v>
      </c>
      <c r="S798" s="516">
        <f>(O798+O799)/(K798+K799)</f>
      </c>
      <c r="T798" s="511">
        <v>7</v>
      </c>
      <c r="U798" s="517">
        <f t="shared" si="741"/>
      </c>
      <c r="V798" s="518">
        <f t="shared" si="855"/>
      </c>
      <c r="W798" s="511">
        <v>8734.800000000003</v>
      </c>
      <c r="X798" s="518">
        <f t="shared" si="79"/>
      </c>
      <c r="Y798" s="516">
        <f t="shared" si="193"/>
      </c>
      <c r="Z798" s="518">
        <f t="shared" si="307"/>
      </c>
      <c r="AA798" s="518">
        <f>W798/(F798+500)</f>
      </c>
      <c r="AB798" s="511">
        <v>2</v>
      </c>
      <c r="AC798" s="554">
        <v>2088</v>
      </c>
      <c r="AD798" s="516">
        <f t="shared" si="421"/>
      </c>
      <c r="AE798" s="518">
        <f>(W798-AC798)/(F798+500)</f>
      </c>
      <c r="AF798" s="519" t="s">
        <v>525</v>
      </c>
    </row>
    <row r="799">
      <c r="A799" s="510"/>
      <c r="B799" s="531"/>
      <c r="C799" s="486"/>
      <c r="D799" s="462" t="s">
        <v>479</v>
      </c>
      <c r="E799" s="511">
        <v>5209.89</v>
      </c>
      <c r="F799" s="512"/>
      <c r="G799" s="511">
        <v>63236</v>
      </c>
      <c r="H799" s="511">
        <v>2459</v>
      </c>
      <c r="I799" s="513">
        <f t="shared" si="477"/>
      </c>
      <c r="J799" s="514">
        <f t="shared" si="535"/>
      </c>
      <c r="K799" s="511">
        <v>112</v>
      </c>
      <c r="L799" s="514">
        <f t="shared" si="595"/>
      </c>
      <c r="M799" s="511">
        <v>4</v>
      </c>
      <c r="N799" s="515">
        <f t="shared" si="625"/>
      </c>
      <c r="O799" s="511">
        <v>16</v>
      </c>
      <c r="P799" s="515">
        <f t="shared" si="654"/>
      </c>
      <c r="Q799" s="516"/>
      <c r="R799" s="511"/>
      <c r="S799" s="516"/>
      <c r="T799" s="511"/>
      <c r="U799" s="517"/>
      <c r="V799" s="518"/>
      <c r="W799" s="511"/>
      <c r="X799" s="518"/>
      <c r="Y799" s="516"/>
      <c r="Z799" s="518"/>
      <c r="AA799" s="518"/>
      <c r="AB799" s="511"/>
      <c r="AC799" s="511"/>
      <c r="AD799" s="516"/>
      <c r="AE799" s="518"/>
      <c r="AF799" s="519" t="s">
        <v>532</v>
      </c>
    </row>
    <row r="800">
      <c r="A800" s="510"/>
      <c r="B800" s="531" t="s">
        <v>504</v>
      </c>
      <c r="C800" s="486" t="s">
        <v>486</v>
      </c>
      <c r="D800" s="462" t="s">
        <v>477</v>
      </c>
      <c r="E800" s="511">
        <v>1199.69</v>
      </c>
      <c r="F800" s="512">
        <f>E800+E801</f>
      </c>
      <c r="G800" s="511">
        <v>14288</v>
      </c>
      <c r="H800" s="511">
        <v>165</v>
      </c>
      <c r="I800" s="513">
        <f t="shared" si="477"/>
      </c>
      <c r="J800" s="514">
        <f t="shared" si="535"/>
      </c>
      <c r="K800" s="511">
        <v>12</v>
      </c>
      <c r="L800" s="514">
        <f t="shared" si="595"/>
      </c>
      <c r="M800" s="511">
        <v>1</v>
      </c>
      <c r="N800" s="515">
        <f t="shared" si="625"/>
      </c>
      <c r="O800" s="511">
        <v>2</v>
      </c>
      <c r="P800" s="515">
        <f t="shared" si="654"/>
      </c>
      <c r="Q800" s="516">
        <f>(M800+M801)/(O800+O801)</f>
      </c>
      <c r="R800" s="511">
        <v>20</v>
      </c>
      <c r="S800" s="516">
        <f>(O800+O801)/(K800+K801)</f>
      </c>
      <c r="T800" s="511">
        <v>8</v>
      </c>
      <c r="U800" s="517">
        <f>F800/T800</f>
      </c>
      <c r="V800" s="518">
        <f>(F800+4*500)/T800</f>
      </c>
      <c r="W800" s="511">
        <v>6350.4</v>
      </c>
      <c r="X800" s="518">
        <f>W800/T800</f>
      </c>
      <c r="Y800" s="516">
        <f>T800/R800</f>
      </c>
      <c r="Z800" s="518">
        <f>W800/F800</f>
      </c>
      <c r="AA800" s="518">
        <f>W800/(F800+500)</f>
      </c>
      <c r="AB800" s="511">
        <v>1</v>
      </c>
      <c r="AC800" s="511">
        <v>2592</v>
      </c>
      <c r="AD800" s="516">
        <f>AB800/T800</f>
      </c>
      <c r="AE800" s="518">
        <f>(W800-AC800)/(F800+500)</f>
      </c>
      <c r="AF800" s="519" t="s">
        <v>525</v>
      </c>
    </row>
    <row r="801">
      <c r="A801" s="510"/>
      <c r="B801" s="531"/>
      <c r="C801" s="486"/>
      <c r="D801" s="462" t="s">
        <v>479</v>
      </c>
      <c r="E801" s="511">
        <v>5144.89</v>
      </c>
      <c r="F801" s="512"/>
      <c r="G801" s="511">
        <v>69322</v>
      </c>
      <c r="H801" s="511">
        <v>2324</v>
      </c>
      <c r="I801" s="513">
        <f t="shared" si="477"/>
      </c>
      <c r="J801" s="514">
        <f t="shared" si="535"/>
      </c>
      <c r="K801" s="511">
        <v>129</v>
      </c>
      <c r="L801" s="514">
        <f t="shared" si="595"/>
      </c>
      <c r="M801" s="511">
        <v>4</v>
      </c>
      <c r="N801" s="515">
        <f t="shared" si="625"/>
      </c>
      <c r="O801" s="511">
        <v>14</v>
      </c>
      <c r="P801" s="515">
        <f t="shared" si="654"/>
      </c>
      <c r="Q801" s="516"/>
      <c r="R801" s="511"/>
      <c r="S801" s="516"/>
      <c r="T801" s="511"/>
      <c r="U801" s="517"/>
      <c r="V801" s="518"/>
      <c r="W801" s="511"/>
      <c r="X801" s="518"/>
      <c r="Y801" s="516"/>
      <c r="Z801" s="518"/>
      <c r="AA801" s="518"/>
      <c r="AB801" s="511"/>
      <c r="AC801" s="511"/>
      <c r="AD801" s="516"/>
      <c r="AE801" s="518"/>
      <c r="AF801" s="519" t="s">
        <v>532</v>
      </c>
    </row>
    <row customHeight="true" ht="20.238095238095237" r="802">
      <c r="A802" s="510"/>
      <c r="B802" s="460" t="s">
        <v>506</v>
      </c>
      <c r="C802" s="486" t="s">
        <v>486</v>
      </c>
      <c r="D802" s="462" t="s">
        <v>477</v>
      </c>
      <c r="E802" s="511">
        <v>650.2</v>
      </c>
      <c r="F802" s="512">
        <f>E802+E803</f>
      </c>
      <c r="G802" s="511">
        <v>6738</v>
      </c>
      <c r="H802" s="511">
        <v>81</v>
      </c>
      <c r="I802" s="513">
        <f t="shared" si="477"/>
      </c>
      <c r="J802" s="514">
        <f t="shared" si="535"/>
      </c>
      <c r="K802" s="511">
        <v>8</v>
      </c>
      <c r="L802" s="514">
        <f t="shared" si="595"/>
      </c>
      <c r="M802" s="511">
        <v>0</v>
      </c>
      <c r="N802" s="515">
        <f t="shared" si="625"/>
      </c>
      <c r="O802" s="511">
        <v>3</v>
      </c>
      <c r="P802" s="515">
        <f t="shared" si="654"/>
      </c>
      <c r="Q802" s="516">
        <f>(M802+M803)/(O802+O803)</f>
      </c>
      <c r="R802" s="511">
        <v>23</v>
      </c>
      <c r="S802" s="516">
        <f>(O802+O803)/(K802+K803)</f>
      </c>
      <c r="T802" s="511">
        <v>7</v>
      </c>
      <c r="U802" s="517">
        <f>F802/T802</f>
      </c>
      <c r="V802" s="518">
        <f>(F802+4*500)/T802</f>
      </c>
      <c r="W802" s="511">
        <v>11278.8</v>
      </c>
      <c r="X802" s="518">
        <f>W802/T802</f>
      </c>
      <c r="Y802" s="516">
        <f>T802/R802</f>
      </c>
      <c r="Z802" s="518">
        <f>W802/F802</f>
      </c>
      <c r="AA802" s="518">
        <f>W802/(F802+500)</f>
      </c>
      <c r="AB802" s="511">
        <v>0</v>
      </c>
      <c r="AC802" s="511">
        <v>0</v>
      </c>
      <c r="AD802" s="516">
        <f>AB802/T802</f>
      </c>
      <c r="AE802" s="518">
        <f>(W802-AC802)/(F802+500)</f>
      </c>
      <c r="AF802" s="519" t="s">
        <v>525</v>
      </c>
    </row>
    <row customHeight="true" ht="20.238095238095237" r="803">
      <c r="A803" s="510"/>
      <c r="B803" s="460"/>
      <c r="C803" s="486"/>
      <c r="D803" s="462" t="s">
        <v>479</v>
      </c>
      <c r="E803" s="511">
        <v>9494.56</v>
      </c>
      <c r="F803" s="512"/>
      <c r="G803" s="511">
        <v>114218</v>
      </c>
      <c r="H803" s="511">
        <v>4270</v>
      </c>
      <c r="I803" s="513">
        <f t="shared" si="477"/>
      </c>
      <c r="J803" s="514">
        <f t="shared" si="535"/>
      </c>
      <c r="K803" s="511">
        <v>206</v>
      </c>
      <c r="L803" s="514">
        <f t="shared" si="595"/>
      </c>
      <c r="M803" s="511">
        <v>9</v>
      </c>
      <c r="N803" s="515">
        <f t="shared" si="625"/>
      </c>
      <c r="O803" s="511">
        <v>19</v>
      </c>
      <c r="P803" s="515">
        <f t="shared" si="654"/>
      </c>
      <c r="Q803" s="516"/>
      <c r="R803" s="511"/>
      <c r="S803" s="516"/>
      <c r="T803" s="511"/>
      <c r="U803" s="517"/>
      <c r="V803" s="518"/>
      <c r="W803" s="511"/>
      <c r="X803" s="518"/>
      <c r="Y803" s="516"/>
      <c r="Z803" s="518"/>
      <c r="AA803" s="518"/>
      <c r="AB803" s="511"/>
      <c r="AC803" s="511"/>
      <c r="AD803" s="516"/>
      <c r="AE803" s="518"/>
      <c r="AF803" s="519" t="s">
        <v>532</v>
      </c>
    </row>
    <row r="804">
      <c r="A804" s="510"/>
      <c r="B804" s="460" t="s">
        <v>507</v>
      </c>
      <c r="C804" s="486" t="s">
        <v>486</v>
      </c>
      <c r="D804" s="462" t="s">
        <v>477</v>
      </c>
      <c r="E804" s="511">
        <v>1070.34</v>
      </c>
      <c r="F804" s="512">
        <f>E804+E805</f>
      </c>
      <c r="G804" s="511">
        <v>10708</v>
      </c>
      <c r="H804" s="511">
        <v>167</v>
      </c>
      <c r="I804" s="513">
        <f t="shared" si="477"/>
      </c>
      <c r="J804" s="514">
        <f t="shared" si="535"/>
      </c>
      <c r="K804" s="511">
        <v>10</v>
      </c>
      <c r="L804" s="514">
        <f t="shared" si="595"/>
      </c>
      <c r="M804" s="511">
        <v>0</v>
      </c>
      <c r="N804" s="515">
        <f t="shared" si="625"/>
      </c>
      <c r="O804" s="511">
        <v>3</v>
      </c>
      <c r="P804" s="515">
        <f t="shared" si="654"/>
      </c>
      <c r="Q804" s="516">
        <f>(M804+M805)/(O804+O805)</f>
      </c>
      <c r="R804" s="511">
        <v>33</v>
      </c>
      <c r="S804" s="516">
        <f>(O804+O805)/(K804+K805)</f>
      </c>
      <c r="T804" s="511">
        <v>11</v>
      </c>
      <c r="U804" s="517">
        <f>F804/T804</f>
      </c>
      <c r="V804" s="518">
        <f>(F804+4*500)/T804</f>
      </c>
      <c r="W804" s="511">
        <v>13147.32</v>
      </c>
      <c r="X804" s="518">
        <f>W804/T804</f>
      </c>
      <c r="Y804" s="516">
        <f>T804/R804</f>
      </c>
      <c r="Z804" s="518">
        <f>W804/F804</f>
      </c>
      <c r="AA804" s="518">
        <f>W804/(F804+500)</f>
      </c>
      <c r="AB804" s="511">
        <v>2</v>
      </c>
      <c r="AC804" s="511">
        <v>558</v>
      </c>
      <c r="AD804" s="516">
        <f>AB804/T804</f>
      </c>
      <c r="AE804" s="518">
        <f>(W804-AC804)/(F804+500)</f>
      </c>
      <c r="AF804" s="519" t="s">
        <v>525</v>
      </c>
    </row>
    <row r="805">
      <c r="A805" s="510"/>
      <c r="B805" s="460"/>
      <c r="C805" s="486"/>
      <c r="D805" s="462" t="s">
        <v>479</v>
      </c>
      <c r="E805" s="511">
        <v>9071.2</v>
      </c>
      <c r="F805" s="512"/>
      <c r="G805" s="511">
        <v>130164</v>
      </c>
      <c r="H805" s="511">
        <v>4970</v>
      </c>
      <c r="I805" s="513">
        <f t="shared" si="477"/>
      </c>
      <c r="J805" s="514">
        <f t="shared" si="535"/>
      </c>
      <c r="K805" s="511">
        <v>254</v>
      </c>
      <c r="L805" s="514">
        <f t="shared" si="595"/>
      </c>
      <c r="M805" s="511">
        <v>9</v>
      </c>
      <c r="N805" s="515">
        <f t="shared" si="625"/>
      </c>
      <c r="O805" s="511">
        <v>20</v>
      </c>
      <c r="P805" s="515">
        <f t="shared" si="654"/>
      </c>
      <c r="Q805" s="516"/>
      <c r="R805" s="511"/>
      <c r="S805" s="516"/>
      <c r="T805" s="511"/>
      <c r="U805" s="517"/>
      <c r="V805" s="518"/>
      <c r="W805" s="511"/>
      <c r="X805" s="518"/>
      <c r="Y805" s="516"/>
      <c r="Z805" s="518"/>
      <c r="AA805" s="518"/>
      <c r="AB805" s="511"/>
      <c r="AC805" s="511"/>
      <c r="AD805" s="516"/>
      <c r="AE805" s="518"/>
      <c r="AF805" s="519" t="s">
        <v>532</v>
      </c>
    </row>
    <row r="806">
      <c r="A806" s="510"/>
      <c r="B806" s="460" t="s">
        <v>508</v>
      </c>
      <c r="C806" s="486" t="s">
        <v>486</v>
      </c>
      <c r="D806" s="462" t="s">
        <v>477</v>
      </c>
      <c r="E806" s="511">
        <v>587.73</v>
      </c>
      <c r="F806" s="512">
        <f>E806+E807</f>
      </c>
      <c r="G806" s="511">
        <v>5660</v>
      </c>
      <c r="H806" s="511">
        <v>123</v>
      </c>
      <c r="I806" s="513">
        <f t="shared" si="477"/>
      </c>
      <c r="J806" s="514">
        <f t="shared" si="535"/>
      </c>
      <c r="K806" s="511">
        <v>3</v>
      </c>
      <c r="L806" s="514">
        <f t="shared" si="595"/>
      </c>
      <c r="M806" s="511">
        <v>1</v>
      </c>
      <c r="N806" s="515">
        <f t="shared" si="625"/>
      </c>
      <c r="O806" s="511">
        <v>1</v>
      </c>
      <c r="P806" s="515">
        <f t="shared" si="654"/>
      </c>
      <c r="Q806" s="516">
        <f>(M806+M807)/(O806+O807)</f>
      </c>
      <c r="R806" s="511">
        <v>21</v>
      </c>
      <c r="S806" s="516">
        <f>(O806+O807)/(K806+K807)</f>
      </c>
      <c r="T806" s="511">
        <v>5</v>
      </c>
      <c r="U806" s="517">
        <f>F806/T806</f>
      </c>
      <c r="V806" s="518">
        <f>(F806+4*500)/T806</f>
      </c>
      <c r="W806" s="511">
        <v>10202.4</v>
      </c>
      <c r="X806" s="518">
        <f>W806/T806</f>
      </c>
      <c r="Y806" s="516">
        <f>T806/R806</f>
      </c>
      <c r="Z806" s="518">
        <f>W806/F806</f>
      </c>
      <c r="AA806" s="518">
        <f>W806/(F806+500)</f>
      </c>
      <c r="AB806" s="511">
        <v>1</v>
      </c>
      <c r="AC806" s="554">
        <v>1092</v>
      </c>
      <c r="AD806" s="516">
        <f>AB806/T806</f>
      </c>
      <c r="AE806" s="518">
        <f>(W806-AC806)/(F806+500)</f>
      </c>
      <c r="AF806" s="519" t="s">
        <v>525</v>
      </c>
    </row>
    <row r="807">
      <c r="A807" s="510"/>
      <c r="B807" s="460"/>
      <c r="C807" s="486"/>
      <c r="D807" s="462" t="s">
        <v>479</v>
      </c>
      <c r="E807" s="511">
        <v>4815.12</v>
      </c>
      <c r="F807" s="512"/>
      <c r="G807" s="511">
        <v>79727</v>
      </c>
      <c r="H807" s="511">
        <v>3630</v>
      </c>
      <c r="I807" s="513">
        <f t="shared" si="477"/>
      </c>
      <c r="J807" s="514">
        <f t="shared" si="535"/>
      </c>
      <c r="K807" s="511">
        <v>190</v>
      </c>
      <c r="L807" s="514">
        <f t="shared" si="595"/>
      </c>
      <c r="M807" s="511">
        <v>8</v>
      </c>
      <c r="N807" s="515">
        <f t="shared" si="625"/>
      </c>
      <c r="O807" s="511">
        <v>13</v>
      </c>
      <c r="P807" s="515">
        <f t="shared" si="654"/>
      </c>
      <c r="Q807" s="516"/>
      <c r="R807" s="511"/>
      <c r="S807" s="516"/>
      <c r="T807" s="511"/>
      <c r="U807" s="517"/>
      <c r="V807" s="518"/>
      <c r="W807" s="511"/>
      <c r="X807" s="518"/>
      <c r="Y807" s="516"/>
      <c r="Z807" s="518"/>
      <c r="AA807" s="518"/>
      <c r="AB807" s="511"/>
      <c r="AC807" s="511"/>
      <c r="AD807" s="516"/>
      <c r="AE807" s="518"/>
      <c r="AF807" s="519" t="s">
        <v>532</v>
      </c>
    </row>
    <row r="808">
      <c r="A808" s="510"/>
      <c r="B808" s="488" t="s">
        <v>484</v>
      </c>
      <c r="C808" s="488"/>
      <c r="D808" s="488"/>
      <c r="E808" s="522">
        <f>SUM(E798:E807)</f>
      </c>
      <c r="F808" s="522">
        <f>SUM(F798:F807)</f>
      </c>
      <c r="G808" s="522">
        <f>SUM(G798:G807)</f>
      </c>
      <c r="H808" s="522">
        <f>SUM(H798:H807)</f>
      </c>
      <c r="I808" s="523">
        <f t="shared" si="477"/>
      </c>
      <c r="J808" s="524">
        <f t="shared" si="535"/>
      </c>
      <c r="K808" s="522">
        <f>SUM(K798:K807)</f>
      </c>
      <c r="L808" s="524">
        <f t="shared" si="595"/>
      </c>
      <c r="M808" s="522">
        <f>SUM(M798:M807)</f>
      </c>
      <c r="N808" s="525">
        <f t="shared" si="625"/>
      </c>
      <c r="O808" s="522">
        <f>SUM(O798:O807)</f>
      </c>
      <c r="P808" s="525">
        <f t="shared" si="654"/>
      </c>
      <c r="Q808" s="526">
        <f t="shared" ref="Q808:Q809" si="506">M808/O808</f>
      </c>
      <c r="R808" s="522">
        <f>SUM(R798:R807)</f>
      </c>
      <c r="S808" s="526">
        <f t="shared" ref="S808:S809" si="564">(O808+O808)/(K808+K808)</f>
      </c>
      <c r="T808" s="522">
        <f>SUM(T798:T807)</f>
      </c>
      <c r="U808" s="527">
        <f t="shared" ref="U808:U809" si="742">F808/T808</f>
      </c>
      <c r="V808" s="528">
        <f t="shared" ref="V808:V809" si="856">(F808+4*500)/T808</f>
      </c>
      <c r="W808" s="522">
        <f>SUM(W798:W807)</f>
      </c>
      <c r="X808" s="529">
        <f t="shared" ref="X808:X809" si="80">W808/T808</f>
      </c>
      <c r="Y808" s="526">
        <f t="shared" ref="Y808:Y809" si="194">T808/R808</f>
      </c>
      <c r="Z808" s="528">
        <f t="shared" ref="Z808:Z809" si="308">W808/F808</f>
      </c>
      <c r="AA808" s="528">
        <f>W808/(F808+COUNT(W798:W807)*500)</f>
      </c>
      <c r="AB808" s="522">
        <f>SUM(AB798:AB807)</f>
      </c>
      <c r="AC808" s="522">
        <f>SUM(AC798:AC807)</f>
      </c>
      <c r="AD808" s="526">
        <f t="shared" ref="AD808:AD809" si="422">AB808/T808</f>
      </c>
      <c r="AE808" s="530">
        <f>(W808-AC808)/(F808+COUNT(W798:W807)*500)</f>
      </c>
      <c r="AF808" s="518"/>
    </row>
    <row r="809">
      <c r="A809" s="510"/>
      <c r="B809" s="489" t="s">
        <v>490</v>
      </c>
      <c r="C809" s="489"/>
      <c r="D809" s="489"/>
      <c r="E809" s="532">
        <f>E779+E790+E797+E808</f>
      </c>
      <c r="F809" s="532">
        <f>F779+F790+F797+F808</f>
      </c>
      <c r="G809" s="533">
        <f>G779+G790+G797+G808</f>
      </c>
      <c r="H809" s="533">
        <f>H779+H790+H797+H808</f>
      </c>
      <c r="I809" s="534">
        <f t="shared" si="477"/>
      </c>
      <c r="J809" s="535">
        <f t="shared" si="535"/>
      </c>
      <c r="K809" s="533">
        <f>K779+K790+K797+K808</f>
      </c>
      <c r="L809" s="535">
        <f t="shared" si="595"/>
      </c>
      <c r="M809" s="533">
        <f>M779+M790+M797+M808</f>
      </c>
      <c r="N809" s="536">
        <f t="shared" si="625"/>
      </c>
      <c r="O809" s="533">
        <f>O779+O790+O797+O808</f>
      </c>
      <c r="P809" s="536">
        <f t="shared" si="654"/>
      </c>
      <c r="Q809" s="537">
        <f t="shared" si="506"/>
      </c>
      <c r="R809" s="533">
        <f>R779+R790+R797+R808</f>
      </c>
      <c r="S809" s="537">
        <f t="shared" si="564"/>
      </c>
      <c r="T809" s="533">
        <f>T779+T790+T797+T808</f>
      </c>
      <c r="U809" s="538">
        <f t="shared" si="742"/>
      </c>
      <c r="V809" s="532">
        <f t="shared" si="856"/>
      </c>
      <c r="W809" s="532">
        <f>W779+W790+W797+W808</f>
      </c>
      <c r="X809" s="532">
        <f t="shared" si="80"/>
      </c>
      <c r="Y809" s="537">
        <f t="shared" si="194"/>
      </c>
      <c r="Z809" s="532">
        <f t="shared" si="308"/>
      </c>
      <c r="AA809" s="532">
        <f>W809/(F809+COUNT(W769:W778,W780:W789,W791:W796,W798:W807)*500)</f>
      </c>
      <c r="AB809" s="533">
        <f>AB779+AB790+AB797+AB808</f>
      </c>
      <c r="AC809" s="532">
        <f>AC779+AC790+AC797+AC808</f>
      </c>
      <c r="AD809" s="537">
        <f t="shared" si="422"/>
      </c>
      <c r="AE809" s="532">
        <f>(W809-AC809)/(F809+COUNT(W769:W778,W780:W789,W791:W796,W798:W807)*500)</f>
      </c>
      <c r="AF809" s="518"/>
    </row>
    <row r="810">
      <c r="A810" s="539" t="s">
        <v>442</v>
      </c>
      <c r="B810" s="499" t="s">
        <v>443</v>
      </c>
      <c r="C810" s="499" t="s">
        <v>444</v>
      </c>
      <c r="D810" s="499" t="s">
        <v>445</v>
      </c>
      <c r="E810" s="500" t="s">
        <v>446</v>
      </c>
      <c r="F810" s="501" t="s">
        <v>447</v>
      </c>
      <c r="G810" s="501" t="s">
        <v>448</v>
      </c>
      <c r="H810" s="501" t="s">
        <v>449</v>
      </c>
      <c r="I810" s="502" t="s">
        <v>450</v>
      </c>
      <c r="J810" s="503" t="s">
        <v>451</v>
      </c>
      <c r="K810" s="501" t="s">
        <v>452</v>
      </c>
      <c r="L810" s="503" t="s">
        <v>453</v>
      </c>
      <c r="M810" s="504" t="s">
        <v>454</v>
      </c>
      <c r="N810" s="505" t="s">
        <v>455</v>
      </c>
      <c r="O810" s="501" t="s">
        <v>456</v>
      </c>
      <c r="P810" s="505" t="s">
        <v>457</v>
      </c>
      <c r="Q810" s="502" t="s">
        <v>458</v>
      </c>
      <c r="R810" s="506" t="s">
        <v>459</v>
      </c>
      <c r="S810" s="507" t="s">
        <v>460</v>
      </c>
      <c r="T810" s="506" t="s">
        <v>461</v>
      </c>
      <c r="U810" s="508" t="s">
        <v>462</v>
      </c>
      <c r="V810" s="509" t="s">
        <v>463</v>
      </c>
      <c r="W810" s="509" t="s">
        <v>464</v>
      </c>
      <c r="X810" s="509" t="s">
        <v>465</v>
      </c>
      <c r="Y810" s="507" t="s">
        <v>466</v>
      </c>
      <c r="Z810" s="509" t="s">
        <v>467</v>
      </c>
      <c r="AA810" s="509" t="s">
        <v>468</v>
      </c>
      <c r="AB810" s="509" t="s">
        <v>469</v>
      </c>
      <c r="AC810" s="506" t="s">
        <v>470</v>
      </c>
      <c r="AD810" s="507" t="s">
        <v>471</v>
      </c>
      <c r="AE810" s="509" t="s">
        <v>472</v>
      </c>
      <c r="AF810" s="509" t="s">
        <v>473</v>
      </c>
    </row>
    <row r="811">
      <c r="A811" s="510" t="s">
        <v>539</v>
      </c>
      <c r="B811" s="460" t="s">
        <v>538</v>
      </c>
      <c r="C811" s="486" t="s">
        <v>492</v>
      </c>
      <c r="D811" s="462" t="s">
        <v>477</v>
      </c>
      <c r="E811" s="511">
        <v>386.78</v>
      </c>
      <c r="F811" s="512">
        <f>E811+E812</f>
      </c>
      <c r="G811" s="511">
        <v>3712</v>
      </c>
      <c r="H811" s="511">
        <v>126</v>
      </c>
      <c r="I811" s="513">
        <f t="shared" ref="I811:I853" si="478">H811/G811</f>
      </c>
      <c r="J811" s="514">
        <f t="shared" ref="J811:J853" si="536">(E811/G811)*1000</f>
      </c>
      <c r="K811" s="511">
        <v>2</v>
      </c>
      <c r="L811" s="514">
        <v>0</v>
      </c>
      <c r="M811" s="511">
        <v>0</v>
      </c>
      <c r="N811" s="515">
        <f t="shared" ref="N811:N853" si="626">E811/M811</f>
      </c>
      <c r="O811" s="511">
        <v>0</v>
      </c>
      <c r="P811" s="515">
        <f t="shared" ref="P811:P853" si="655">E811/O811</f>
      </c>
      <c r="Q811" s="516">
        <f>(M811+M812)/(O811+O812)</f>
      </c>
      <c r="R811" s="511">
        <v>15</v>
      </c>
      <c r="S811" s="516">
        <f>(O811+O812)/(K811+K812)</f>
      </c>
      <c r="T811" s="511">
        <v>6</v>
      </c>
      <c r="U811" s="517">
        <f>F811/T811</f>
      </c>
      <c r="V811" s="518">
        <f>(F811+4*500)/T811</f>
      </c>
      <c r="W811" s="511">
        <v>5832</v>
      </c>
      <c r="X811" s="518">
        <f>W811/T811</f>
      </c>
      <c r="Y811" s="516">
        <f>T811/R811</f>
      </c>
      <c r="Z811" s="518">
        <f>W811/F811</f>
      </c>
      <c r="AA811" s="518">
        <f>W811/(F811+500)</f>
      </c>
      <c r="AB811" s="511">
        <v>1</v>
      </c>
      <c r="AC811" s="511">
        <v>456</v>
      </c>
      <c r="AD811" s="516">
        <f>AB811/T811</f>
      </c>
      <c r="AE811" s="518">
        <f>(W811-AC811)/(F811+500)</f>
      </c>
      <c r="AF811" s="519" t="s">
        <v>478</v>
      </c>
    </row>
    <row r="812">
      <c r="A812" s="510"/>
      <c r="B812" s="460"/>
      <c r="C812" s="486"/>
      <c r="D812" s="462" t="s">
        <v>479</v>
      </c>
      <c r="E812" s="511">
        <v>4000.52</v>
      </c>
      <c r="F812" s="512"/>
      <c r="G812" s="511">
        <v>54655</v>
      </c>
      <c r="H812" s="511">
        <v>2170</v>
      </c>
      <c r="I812" s="513">
        <f t="shared" si="478"/>
      </c>
      <c r="J812" s="514">
        <f t="shared" si="536"/>
      </c>
      <c r="K812" s="511">
        <v>94</v>
      </c>
      <c r="L812" s="514">
        <v>1</v>
      </c>
      <c r="M812" s="511">
        <v>4</v>
      </c>
      <c r="N812" s="515">
        <f t="shared" si="626"/>
      </c>
      <c r="O812" s="511">
        <v>8</v>
      </c>
      <c r="P812" s="515">
        <f t="shared" si="655"/>
      </c>
      <c r="Q812" s="516"/>
      <c r="R812" s="511"/>
      <c r="S812" s="516"/>
      <c r="T812" s="511"/>
      <c r="U812" s="517"/>
      <c r="V812" s="518"/>
      <c r="W812" s="511"/>
      <c r="X812" s="518"/>
      <c r="Y812" s="516"/>
      <c r="Z812" s="518"/>
      <c r="AA812" s="518"/>
      <c r="AB812" s="511"/>
      <c r="AC812" s="511"/>
      <c r="AD812" s="516"/>
      <c r="AE812" s="518"/>
      <c r="AF812" s="519" t="s">
        <v>498</v>
      </c>
    </row>
    <row r="813">
      <c r="A813" s="510"/>
      <c r="B813" s="460" t="s">
        <v>475</v>
      </c>
      <c r="C813" s="486" t="s">
        <v>492</v>
      </c>
      <c r="D813" s="462" t="s">
        <v>477</v>
      </c>
      <c r="E813" s="511">
        <v>483.2</v>
      </c>
      <c r="F813" s="512">
        <f>E813+E814</f>
      </c>
      <c r="G813" s="511">
        <v>3048</v>
      </c>
      <c r="H813" s="511">
        <v>57</v>
      </c>
      <c r="I813" s="513">
        <f t="shared" si="478"/>
      </c>
      <c r="J813" s="514">
        <f t="shared" si="536"/>
      </c>
      <c r="K813" s="511">
        <v>2</v>
      </c>
      <c r="L813" s="514">
        <v>0</v>
      </c>
      <c r="M813" s="511">
        <v>0</v>
      </c>
      <c r="N813" s="515">
        <f t="shared" si="626"/>
      </c>
      <c r="O813" s="511">
        <v>0</v>
      </c>
      <c r="P813" s="515">
        <f t="shared" si="655"/>
      </c>
      <c r="Q813" s="516">
        <f>(M813+M814)/(O813+O814)</f>
      </c>
      <c r="R813" s="511">
        <v>12</v>
      </c>
      <c r="S813" s="516">
        <f>(O813+O814)/(K813+K814)</f>
      </c>
      <c r="T813" s="511">
        <v>1</v>
      </c>
      <c r="U813" s="517">
        <f>F813/T813</f>
      </c>
      <c r="V813" s="518">
        <f>(F813+4*500)/T813</f>
      </c>
      <c r="W813" s="511">
        <v>396</v>
      </c>
      <c r="X813" s="518">
        <f>W813/T813</f>
      </c>
      <c r="Y813" s="516">
        <f>T813/R813</f>
      </c>
      <c r="Z813" s="518">
        <f>W813/F813</f>
      </c>
      <c r="AA813" s="518">
        <f>W813/(F813+500)</f>
      </c>
      <c r="AB813" s="511">
        <v>1</v>
      </c>
      <c r="AC813" s="511">
        <v>360</v>
      </c>
      <c r="AD813" s="516">
        <f>AB813/T813</f>
      </c>
      <c r="AE813" s="518">
        <f>(W813-AC813)/(F813+500)</f>
      </c>
      <c r="AF813" s="519" t="s">
        <v>478</v>
      </c>
    </row>
    <row r="814">
      <c r="A814" s="510"/>
      <c r="B814" s="460"/>
      <c r="C814" s="486"/>
      <c r="D814" s="462" t="s">
        <v>479</v>
      </c>
      <c r="E814" s="511">
        <v>4000.8</v>
      </c>
      <c r="F814" s="512"/>
      <c r="G814" s="511">
        <v>55522</v>
      </c>
      <c r="H814" s="511">
        <v>2296</v>
      </c>
      <c r="I814" s="513">
        <f t="shared" si="478"/>
      </c>
      <c r="J814" s="514">
        <f t="shared" si="536"/>
      </c>
      <c r="K814" s="511">
        <v>131</v>
      </c>
      <c r="L814" s="514">
        <v>1</v>
      </c>
      <c r="M814" s="511">
        <v>0</v>
      </c>
      <c r="N814" s="515">
        <f t="shared" si="626"/>
      </c>
      <c r="O814" s="511">
        <v>12</v>
      </c>
      <c r="P814" s="515">
        <f t="shared" si="655"/>
      </c>
      <c r="Q814" s="516"/>
      <c r="R814" s="511"/>
      <c r="S814" s="516"/>
      <c r="T814" s="511"/>
      <c r="U814" s="517"/>
      <c r="V814" s="518"/>
      <c r="W814" s="511"/>
      <c r="X814" s="518"/>
      <c r="Y814" s="516"/>
      <c r="Z814" s="518"/>
      <c r="AA814" s="518"/>
      <c r="AB814" s="511"/>
      <c r="AC814" s="511"/>
      <c r="AD814" s="516"/>
      <c r="AE814" s="518"/>
      <c r="AF814" s="519" t="s">
        <v>498</v>
      </c>
    </row>
    <row r="815">
      <c r="A815" s="510"/>
      <c r="B815" s="460" t="s">
        <v>481</v>
      </c>
      <c r="C815" s="486" t="s">
        <v>492</v>
      </c>
      <c r="D815" s="462" t="s">
        <v>477</v>
      </c>
      <c r="E815" s="511">
        <v>522.91</v>
      </c>
      <c r="F815" s="512">
        <f>E815+E816</f>
      </c>
      <c r="G815" s="511">
        <v>3769</v>
      </c>
      <c r="H815" s="511">
        <v>71</v>
      </c>
      <c r="I815" s="513">
        <f t="shared" si="478"/>
      </c>
      <c r="J815" s="514">
        <f t="shared" si="536"/>
      </c>
      <c r="K815" s="511">
        <v>6</v>
      </c>
      <c r="L815" s="514">
        <v>0</v>
      </c>
      <c r="M815" s="511">
        <v>0</v>
      </c>
      <c r="N815" s="515">
        <f t="shared" si="626"/>
      </c>
      <c r="O815" s="511">
        <v>1</v>
      </c>
      <c r="P815" s="515">
        <f t="shared" si="655"/>
      </c>
      <c r="Q815" s="516">
        <f>(M815+M816)/(O815+O816)</f>
      </c>
      <c r="R815" s="511">
        <v>13</v>
      </c>
      <c r="S815" s="516">
        <f>(O815+O816)/(K815+K816)</f>
      </c>
      <c r="T815" s="511">
        <v>3</v>
      </c>
      <c r="U815" s="517">
        <f>F815/T815</f>
      </c>
      <c r="V815" s="518">
        <f>(F815+4*500)/T815</f>
      </c>
      <c r="W815" s="511">
        <v>4308</v>
      </c>
      <c r="X815" s="518">
        <f>W815/T815</f>
      </c>
      <c r="Y815" s="516">
        <f>T815/R815</f>
      </c>
      <c r="Z815" s="518">
        <f>W815/F815</f>
      </c>
      <c r="AA815" s="518">
        <f>W815/(F815+500)</f>
      </c>
      <c r="AB815" s="511">
        <v>1</v>
      </c>
      <c r="AC815" s="511">
        <v>2592</v>
      </c>
      <c r="AD815" s="516">
        <f>AB815/T815</f>
      </c>
      <c r="AE815" s="518">
        <f>(W815-AC815)/(F815+500)</f>
      </c>
      <c r="AF815" s="519" t="s">
        <v>478</v>
      </c>
    </row>
    <row r="816">
      <c r="A816" s="510"/>
      <c r="B816" s="460"/>
      <c r="C816" s="486"/>
      <c r="D816" s="462" t="s">
        <v>479</v>
      </c>
      <c r="E816" s="511">
        <v>3371.93</v>
      </c>
      <c r="F816" s="512"/>
      <c r="G816" s="511">
        <v>32772</v>
      </c>
      <c r="H816" s="511">
        <v>924</v>
      </c>
      <c r="I816" s="513">
        <f t="shared" si="478"/>
      </c>
      <c r="J816" s="514">
        <f t="shared" si="536"/>
      </c>
      <c r="K816" s="511">
        <v>55</v>
      </c>
      <c r="L816" s="514">
        <v>1</v>
      </c>
      <c r="M816" s="511">
        <v>2</v>
      </c>
      <c r="N816" s="515">
        <f t="shared" si="626"/>
      </c>
      <c r="O816" s="511">
        <v>4</v>
      </c>
      <c r="P816" s="515">
        <f t="shared" si="655"/>
      </c>
      <c r="Q816" s="516"/>
      <c r="R816" s="511"/>
      <c r="S816" s="516"/>
      <c r="T816" s="511"/>
      <c r="U816" s="517"/>
      <c r="V816" s="518"/>
      <c r="W816" s="511"/>
      <c r="X816" s="518"/>
      <c r="Y816" s="516"/>
      <c r="Z816" s="518"/>
      <c r="AA816" s="518"/>
      <c r="AB816" s="511"/>
      <c r="AC816" s="511"/>
      <c r="AD816" s="516"/>
      <c r="AE816" s="518"/>
      <c r="AF816" s="519" t="s">
        <v>498</v>
      </c>
    </row>
    <row r="817">
      <c r="A817" s="510"/>
      <c r="B817" s="460" t="s">
        <v>482</v>
      </c>
      <c r="C817" s="486" t="s">
        <v>492</v>
      </c>
      <c r="D817" s="462" t="s">
        <v>477</v>
      </c>
      <c r="E817" s="511">
        <v>427.7</v>
      </c>
      <c r="F817" s="512">
        <f>E817+E818</f>
      </c>
      <c r="G817" s="511">
        <v>2933</v>
      </c>
      <c r="H817" s="511">
        <v>67</v>
      </c>
      <c r="I817" s="513">
        <f t="shared" si="478"/>
      </c>
      <c r="J817" s="514">
        <f t="shared" si="536"/>
      </c>
      <c r="K817" s="511">
        <v>5</v>
      </c>
      <c r="L817" s="514">
        <v>0</v>
      </c>
      <c r="M817" s="511">
        <v>0</v>
      </c>
      <c r="N817" s="515">
        <f t="shared" si="626"/>
      </c>
      <c r="O817" s="511">
        <v>0</v>
      </c>
      <c r="P817" s="515">
        <f t="shared" si="655"/>
      </c>
      <c r="Q817" s="516">
        <f>(M817+M818)/(O817+O818)</f>
      </c>
      <c r="R817" s="511">
        <v>25</v>
      </c>
      <c r="S817" s="516">
        <f>(O817+O818)/(K817+K818)</f>
      </c>
      <c r="T817" s="511">
        <v>10</v>
      </c>
      <c r="U817" s="517">
        <f>F817/T817</f>
      </c>
      <c r="V817" s="518">
        <f>(F817+4*500)/T817</f>
      </c>
      <c r="W817" s="511">
        <v>9490.8</v>
      </c>
      <c r="X817" s="518">
        <f>W817/T817</f>
      </c>
      <c r="Y817" s="516">
        <f>T817/R817</f>
      </c>
      <c r="Z817" s="518">
        <f>W817/F817</f>
      </c>
      <c r="AA817" s="518">
        <f>W817/(F817+500)</f>
      </c>
      <c r="AB817" s="511">
        <v>3</v>
      </c>
      <c r="AC817" s="511">
        <v>2532</v>
      </c>
      <c r="AD817" s="516">
        <f>AB817/T817</f>
      </c>
      <c r="AE817" s="518">
        <f>(W817-AC817)/(F817+500)</f>
      </c>
      <c r="AF817" s="519" t="s">
        <v>478</v>
      </c>
    </row>
    <row r="818">
      <c r="A818" s="510"/>
      <c r="B818" s="460"/>
      <c r="C818" s="486"/>
      <c r="D818" s="462" t="s">
        <v>479</v>
      </c>
      <c r="E818" s="511">
        <v>5354.58</v>
      </c>
      <c r="F818" s="512"/>
      <c r="G818" s="511">
        <v>45699</v>
      </c>
      <c r="H818" s="511">
        <v>1854</v>
      </c>
      <c r="I818" s="513">
        <f t="shared" si="478"/>
      </c>
      <c r="J818" s="514">
        <f t="shared" si="536"/>
      </c>
      <c r="K818" s="511">
        <v>120</v>
      </c>
      <c r="L818" s="514">
        <v>1</v>
      </c>
      <c r="M818" s="511">
        <v>11</v>
      </c>
      <c r="N818" s="515">
        <f t="shared" si="626"/>
      </c>
      <c r="O818" s="511">
        <v>19</v>
      </c>
      <c r="P818" s="515">
        <f t="shared" si="655"/>
      </c>
      <c r="Q818" s="516"/>
      <c r="R818" s="511"/>
      <c r="S818" s="516"/>
      <c r="T818" s="511"/>
      <c r="U818" s="517"/>
      <c r="V818" s="518"/>
      <c r="W818" s="511"/>
      <c r="X818" s="518"/>
      <c r="Y818" s="516"/>
      <c r="Z818" s="518"/>
      <c r="AA818" s="518"/>
      <c r="AB818" s="511"/>
      <c r="AC818" s="511"/>
      <c r="AD818" s="516"/>
      <c r="AE818" s="518"/>
      <c r="AF818" s="519" t="s">
        <v>498</v>
      </c>
    </row>
    <row r="819">
      <c r="A819" s="510"/>
      <c r="B819" s="460" t="s">
        <v>483</v>
      </c>
      <c r="C819" s="486" t="s">
        <v>492</v>
      </c>
      <c r="D819" s="462" t="s">
        <v>477</v>
      </c>
      <c r="E819" s="511">
        <v>571.87</v>
      </c>
      <c r="F819" s="512">
        <f>E819+E820</f>
      </c>
      <c r="G819" s="511">
        <v>2700</v>
      </c>
      <c r="H819" s="511">
        <v>50</v>
      </c>
      <c r="I819" s="513">
        <f t="shared" si="478"/>
      </c>
      <c r="J819" s="514">
        <f t="shared" si="536"/>
      </c>
      <c r="K819" s="511">
        <v>1</v>
      </c>
      <c r="L819" s="514">
        <v>0</v>
      </c>
      <c r="M819" s="511">
        <v>0</v>
      </c>
      <c r="N819" s="515">
        <f t="shared" si="626"/>
      </c>
      <c r="O819" s="511">
        <v>0</v>
      </c>
      <c r="P819" s="515">
        <f t="shared" si="655"/>
      </c>
      <c r="Q819" s="516">
        <f>(M819+M820)/(O819+O820)</f>
      </c>
      <c r="R819" s="511">
        <v>17</v>
      </c>
      <c r="S819" s="516">
        <f>(O819+O820)/(K819+K820)</f>
      </c>
      <c r="T819" s="511">
        <v>9</v>
      </c>
      <c r="U819" s="517">
        <f>F819/T819</f>
      </c>
      <c r="V819" s="518">
        <f>(F819+4*500)/T819</f>
      </c>
      <c r="W819" s="511">
        <v>14340.000000000004</v>
      </c>
      <c r="X819" s="518">
        <f>W819/T819</f>
      </c>
      <c r="Y819" s="516">
        <f>T819/R819</f>
      </c>
      <c r="Z819" s="518">
        <f>W819/F819</f>
      </c>
      <c r="AA819" s="518">
        <f>W819/(F819+500)</f>
      </c>
      <c r="AB819" s="511">
        <v>3</v>
      </c>
      <c r="AC819" s="511">
        <v>4224</v>
      </c>
      <c r="AD819" s="516">
        <f>AB819/T819</f>
      </c>
      <c r="AE819" s="518">
        <f>(W819-AC819)/(F819+500)</f>
      </c>
      <c r="AF819" s="519" t="s">
        <v>478</v>
      </c>
    </row>
    <row r="820">
      <c r="A820" s="510"/>
      <c r="B820" s="460"/>
      <c r="C820" s="486"/>
      <c r="D820" s="462" t="s">
        <v>479</v>
      </c>
      <c r="E820" s="511">
        <v>4968.39</v>
      </c>
      <c r="F820" s="512"/>
      <c r="G820" s="511">
        <v>46561</v>
      </c>
      <c r="H820" s="511">
        <v>1359</v>
      </c>
      <c r="I820" s="513">
        <f t="shared" si="478"/>
      </c>
      <c r="J820" s="514">
        <f t="shared" si="536"/>
      </c>
      <c r="K820" s="511">
        <v>103</v>
      </c>
      <c r="L820" s="514">
        <v>1</v>
      </c>
      <c r="M820" s="511">
        <v>5</v>
      </c>
      <c r="N820" s="515">
        <f t="shared" si="626"/>
      </c>
      <c r="O820" s="511">
        <v>9</v>
      </c>
      <c r="P820" s="515">
        <f t="shared" si="655"/>
      </c>
      <c r="Q820" s="516"/>
      <c r="R820" s="511"/>
      <c r="S820" s="516"/>
      <c r="T820" s="511"/>
      <c r="U820" s="517"/>
      <c r="V820" s="518"/>
      <c r="W820" s="511"/>
      <c r="X820" s="518"/>
      <c r="Y820" s="516"/>
      <c r="Z820" s="518"/>
      <c r="AA820" s="518"/>
      <c r="AB820" s="511"/>
      <c r="AC820" s="511"/>
      <c r="AD820" s="516"/>
      <c r="AE820" s="518"/>
      <c r="AF820" s="519" t="s">
        <v>498</v>
      </c>
    </row>
    <row r="821">
      <c r="A821" s="510"/>
      <c r="B821" s="488" t="s">
        <v>484</v>
      </c>
      <c r="C821" s="488"/>
      <c r="D821" s="488"/>
      <c r="E821" s="522">
        <f>SUM(E811:E820)</f>
      </c>
      <c r="F821" s="522">
        <f>SUM(F811:F820)</f>
      </c>
      <c r="G821" s="522">
        <f>SUM(G811:G820)</f>
      </c>
      <c r="H821" s="522">
        <f>SUM(H811:H820)</f>
      </c>
      <c r="I821" s="523">
        <f t="shared" si="478"/>
      </c>
      <c r="J821" s="524">
        <f t="shared" si="536"/>
      </c>
      <c r="K821" s="522">
        <f>SUM(K811:K820)</f>
      </c>
      <c r="L821" s="524">
        <f t="shared" ref="L821:L853" si="596">E821/K821</f>
      </c>
      <c r="M821" s="522">
        <f>SUM(M811:M820)</f>
      </c>
      <c r="N821" s="525">
        <f t="shared" si="626"/>
      </c>
      <c r="O821" s="522">
        <f>SUM(O811:O820)</f>
      </c>
      <c r="P821" s="525">
        <f t="shared" si="655"/>
      </c>
      <c r="Q821" s="526">
        <f>M821/O821</f>
      </c>
      <c r="R821" s="522">
        <f>SUM(R811:R820)</f>
      </c>
      <c r="S821" s="526">
        <f>(O821+O821)/(K821+K821)</f>
      </c>
      <c r="T821" s="522">
        <f>SUM(T811:T820)</f>
      </c>
      <c r="U821" s="527">
        <f t="shared" ref="U821:U822" si="743">F821/T821</f>
      </c>
      <c r="V821" s="528">
        <f t="shared" ref="V821:V822" si="857">(F821+4*500)/T821</f>
      </c>
      <c r="W821" s="522">
        <f>SUM(W811:W820)</f>
      </c>
      <c r="X821" s="529">
        <f t="shared" ref="X821:X822" si="81">W821/T821</f>
      </c>
      <c r="Y821" s="526">
        <f t="shared" ref="Y821:Y822" si="195">T821/R821</f>
      </c>
      <c r="Z821" s="528">
        <f t="shared" ref="Z821:Z822" si="309">W821/F821</f>
      </c>
      <c r="AA821" s="528">
        <f>W821/(F821+COUNT(W811:W820)*500)</f>
      </c>
      <c r="AB821" s="522">
        <f>SUM(AB811:AB820)</f>
      </c>
      <c r="AC821" s="522">
        <f>SUM(AC811:AC820)</f>
      </c>
      <c r="AD821" s="526">
        <f t="shared" ref="AD821:AD822" si="423">AB821/T821</f>
      </c>
      <c r="AE821" s="530">
        <f>(W821-AC821)/(F821+COUNT(W811:W820)*500)</f>
      </c>
      <c r="AF821" s="518"/>
    </row>
    <row r="822">
      <c r="A822" s="510"/>
      <c r="B822" s="460" t="s">
        <v>485</v>
      </c>
      <c r="C822" s="486" t="s">
        <v>519</v>
      </c>
      <c r="D822" s="462" t="s">
        <v>477</v>
      </c>
      <c r="E822" s="511">
        <v>578.75</v>
      </c>
      <c r="F822" s="520">
        <f>E822+E823</f>
      </c>
      <c r="G822" s="511">
        <v>3088</v>
      </c>
      <c r="H822" s="511">
        <v>57</v>
      </c>
      <c r="I822" s="513">
        <f t="shared" si="478"/>
      </c>
      <c r="J822" s="514">
        <f t="shared" si="536"/>
      </c>
      <c r="K822" s="511">
        <v>6</v>
      </c>
      <c r="L822" s="514">
        <f t="shared" si="596"/>
      </c>
      <c r="M822" s="511">
        <v>0</v>
      </c>
      <c r="N822" s="515">
        <f t="shared" si="626"/>
      </c>
      <c r="O822" s="511">
        <v>0</v>
      </c>
      <c r="P822" s="515">
        <f t="shared" si="655"/>
      </c>
      <c r="Q822" s="516">
        <f>(M822+M823)/(O822+O823)</f>
      </c>
      <c r="R822" s="511">
        <v>37</v>
      </c>
      <c r="S822" s="516">
        <f>(O822+O823)/(K822+K823)</f>
      </c>
      <c r="T822" s="511">
        <v>13</v>
      </c>
      <c r="U822" s="517">
        <f t="shared" si="743"/>
      </c>
      <c r="V822" s="518">
        <f t="shared" si="857"/>
      </c>
      <c r="W822" s="511">
        <v>14560.799999999996</v>
      </c>
      <c r="X822" s="518">
        <f t="shared" si="81"/>
      </c>
      <c r="Y822" s="516">
        <f t="shared" si="195"/>
      </c>
      <c r="Z822" s="518">
        <f t="shared" si="309"/>
      </c>
      <c r="AA822" s="518">
        <f>W822/(F822+500)</f>
      </c>
      <c r="AB822" s="511">
        <v>2</v>
      </c>
      <c r="AC822" s="511">
        <f>390*12</f>
      </c>
      <c r="AD822" s="516">
        <f t="shared" si="423"/>
      </c>
      <c r="AE822" s="518">
        <f>(W822-AC822)/(F822+500)</f>
      </c>
      <c r="AF822" s="519" t="s">
        <v>478</v>
      </c>
    </row>
    <row r="823">
      <c r="A823" s="510"/>
      <c r="B823" s="460"/>
      <c r="C823" s="486"/>
      <c r="D823" s="462" t="s">
        <v>479</v>
      </c>
      <c r="E823" s="511">
        <v>7041.95</v>
      </c>
      <c r="F823" s="520"/>
      <c r="G823" s="511">
        <v>65994</v>
      </c>
      <c r="H823" s="521">
        <v>2280</v>
      </c>
      <c r="I823" s="513">
        <f t="shared" si="478"/>
      </c>
      <c r="J823" s="514">
        <f t="shared" si="536"/>
      </c>
      <c r="K823" s="511">
        <v>139</v>
      </c>
      <c r="L823" s="514">
        <f t="shared" si="596"/>
      </c>
      <c r="M823" s="511">
        <v>13</v>
      </c>
      <c r="N823" s="515">
        <f t="shared" si="626"/>
      </c>
      <c r="O823" s="511">
        <v>22</v>
      </c>
      <c r="P823" s="515">
        <f t="shared" si="655"/>
      </c>
      <c r="Q823" s="516"/>
      <c r="R823" s="511"/>
      <c r="S823" s="516"/>
      <c r="T823" s="511"/>
      <c r="U823" s="517"/>
      <c r="V823" s="518"/>
      <c r="W823" s="511"/>
      <c r="X823" s="518"/>
      <c r="Y823" s="516"/>
      <c r="Z823" s="518"/>
      <c r="AA823" s="518"/>
      <c r="AB823" s="511"/>
      <c r="AC823" s="511"/>
      <c r="AD823" s="516"/>
      <c r="AE823" s="518"/>
      <c r="AF823" s="519" t="s">
        <v>498</v>
      </c>
    </row>
    <row r="824">
      <c r="A824" s="510"/>
      <c r="B824" s="460" t="s">
        <v>487</v>
      </c>
      <c r="C824" s="486" t="s">
        <v>519</v>
      </c>
      <c r="D824" s="462" t="s">
        <v>477</v>
      </c>
      <c r="E824" s="511">
        <v>1378.07</v>
      </c>
      <c r="F824" s="520">
        <f>E824+E825</f>
      </c>
      <c r="G824" s="511">
        <v>9589</v>
      </c>
      <c r="H824" s="511">
        <v>145</v>
      </c>
      <c r="I824" s="513">
        <f t="shared" si="478"/>
      </c>
      <c r="J824" s="514">
        <f t="shared" si="536"/>
      </c>
      <c r="K824" s="511">
        <v>8</v>
      </c>
      <c r="L824" s="514">
        <f t="shared" si="596"/>
      </c>
      <c r="M824" s="511">
        <v>0</v>
      </c>
      <c r="N824" s="515">
        <f t="shared" si="626"/>
      </c>
      <c r="O824" s="511">
        <v>1</v>
      </c>
      <c r="P824" s="515">
        <f t="shared" si="655"/>
      </c>
      <c r="Q824" s="516">
        <f>(M824+M825)/(O824+O825)</f>
      </c>
      <c r="R824" s="511">
        <v>27</v>
      </c>
      <c r="S824" s="516">
        <f>(O824+O825)/(K824+K825)</f>
      </c>
      <c r="T824" s="511">
        <v>8</v>
      </c>
      <c r="U824" s="517">
        <f>F824/T824</f>
      </c>
      <c r="V824" s="518">
        <f>(F824+4*500)/T824</f>
      </c>
      <c r="W824" s="511">
        <v>8437.200000000004</v>
      </c>
      <c r="X824" s="518">
        <f>W824/T824</f>
      </c>
      <c r="Y824" s="516">
        <f>T824/R824</f>
      </c>
      <c r="Z824" s="518">
        <f>W824/F824</f>
      </c>
      <c r="AA824" s="518">
        <f>W824/(F824+500)</f>
      </c>
      <c r="AB824" s="511">
        <v>5</v>
      </c>
      <c r="AC824" s="511">
        <v>4561.200000000001</v>
      </c>
      <c r="AD824" s="516">
        <f>AB824/T824</f>
      </c>
      <c r="AE824" s="518">
        <f>(W824-AC824)/(F824+500)</f>
      </c>
      <c r="AF824" s="519" t="s">
        <v>478</v>
      </c>
    </row>
    <row r="825">
      <c r="A825" s="510"/>
      <c r="B825" s="460"/>
      <c r="C825" s="486"/>
      <c r="D825" s="462" t="s">
        <v>479</v>
      </c>
      <c r="E825" s="511">
        <v>10385.39</v>
      </c>
      <c r="F825" s="520"/>
      <c r="G825" s="511">
        <v>137705</v>
      </c>
      <c r="H825" s="521">
        <v>5625</v>
      </c>
      <c r="I825" s="513">
        <f t="shared" si="478"/>
      </c>
      <c r="J825" s="514">
        <f t="shared" si="536"/>
      </c>
      <c r="K825" s="511">
        <v>288</v>
      </c>
      <c r="L825" s="514">
        <f t="shared" si="596"/>
      </c>
      <c r="M825" s="511">
        <v>6</v>
      </c>
      <c r="N825" s="515">
        <f t="shared" si="626"/>
      </c>
      <c r="O825" s="511">
        <v>19</v>
      </c>
      <c r="P825" s="515">
        <f t="shared" si="655"/>
      </c>
      <c r="Q825" s="516"/>
      <c r="R825" s="511"/>
      <c r="S825" s="516"/>
      <c r="T825" s="511"/>
      <c r="U825" s="517"/>
      <c r="V825" s="518"/>
      <c r="W825" s="511"/>
      <c r="X825" s="518"/>
      <c r="Y825" s="516"/>
      <c r="Z825" s="518"/>
      <c r="AA825" s="518"/>
      <c r="AB825" s="511"/>
      <c r="AC825" s="511"/>
      <c r="AD825" s="516"/>
      <c r="AE825" s="518"/>
      <c r="AF825" s="519" t="s">
        <v>498</v>
      </c>
    </row>
    <row r="826">
      <c r="A826" s="510"/>
      <c r="B826" s="460" t="s">
        <v>488</v>
      </c>
      <c r="C826" s="486" t="s">
        <v>519</v>
      </c>
      <c r="D826" s="462" t="s">
        <v>477</v>
      </c>
      <c r="E826" s="511">
        <v>797.04</v>
      </c>
      <c r="F826" s="520">
        <f>E826+E827</f>
      </c>
      <c r="G826" s="511">
        <v>5151</v>
      </c>
      <c r="H826" s="511">
        <v>120</v>
      </c>
      <c r="I826" s="513">
        <f t="shared" si="478"/>
      </c>
      <c r="J826" s="514">
        <f t="shared" si="536"/>
      </c>
      <c r="K826" s="511">
        <v>10</v>
      </c>
      <c r="L826" s="514">
        <f t="shared" si="596"/>
      </c>
      <c r="M826" s="511">
        <v>0</v>
      </c>
      <c r="N826" s="515">
        <f t="shared" si="626"/>
      </c>
      <c r="O826" s="511">
        <v>0</v>
      </c>
      <c r="P826" s="515">
        <f t="shared" si="655"/>
      </c>
      <c r="Q826" s="516">
        <f>(M826+M827)/(O826+O827)</f>
      </c>
      <c r="R826" s="511">
        <v>20</v>
      </c>
      <c r="S826" s="516">
        <f>(O826+O827)/(K826+K827)</f>
      </c>
      <c r="T826" s="511">
        <v>8</v>
      </c>
      <c r="U826" s="517">
        <f>F826/T826</f>
      </c>
      <c r="V826" s="518">
        <f>(F826+4*500)/T826</f>
      </c>
      <c r="W826" s="511">
        <v>8498.399999999994</v>
      </c>
      <c r="X826" s="518">
        <f>W826/T826</f>
      </c>
      <c r="Y826" s="516">
        <f>T826/R826</f>
      </c>
      <c r="Z826" s="518">
        <f>W826/F826</f>
      </c>
      <c r="AA826" s="518">
        <f>W826/(F826+500)</f>
      </c>
      <c r="AB826" s="511">
        <v>2</v>
      </c>
      <c r="AC826" s="511">
        <v>4728</v>
      </c>
      <c r="AD826" s="516">
        <f>AB826/T826</f>
      </c>
      <c r="AE826" s="518">
        <f>(W826-AC826)/(F826+500)</f>
      </c>
      <c r="AF826" s="519" t="s">
        <v>478</v>
      </c>
    </row>
    <row r="827">
      <c r="A827" s="510"/>
      <c r="B827" s="460"/>
      <c r="C827" s="486"/>
      <c r="D827" s="462" t="s">
        <v>479</v>
      </c>
      <c r="E827" s="511">
        <v>6007.23</v>
      </c>
      <c r="F827" s="520"/>
      <c r="G827" s="511">
        <v>67141</v>
      </c>
      <c r="H827" s="521">
        <v>2173</v>
      </c>
      <c r="I827" s="513">
        <f t="shared" si="478"/>
      </c>
      <c r="J827" s="514">
        <f t="shared" si="536"/>
      </c>
      <c r="K827" s="511">
        <v>144</v>
      </c>
      <c r="L827" s="514">
        <f t="shared" si="596"/>
      </c>
      <c r="M827" s="511">
        <v>6</v>
      </c>
      <c r="N827" s="515">
        <f t="shared" si="626"/>
      </c>
      <c r="O827" s="511">
        <v>17</v>
      </c>
      <c r="P827" s="515">
        <f t="shared" si="655"/>
      </c>
      <c r="Q827" s="516"/>
      <c r="R827" s="511"/>
      <c r="S827" s="516"/>
      <c r="T827" s="511"/>
      <c r="U827" s="517"/>
      <c r="V827" s="518"/>
      <c r="W827" s="511"/>
      <c r="X827" s="518"/>
      <c r="Y827" s="516"/>
      <c r="Z827" s="518"/>
      <c r="AA827" s="518"/>
      <c r="AB827" s="511"/>
      <c r="AC827" s="511"/>
      <c r="AD827" s="516"/>
      <c r="AE827" s="518"/>
      <c r="AF827" s="519" t="s">
        <v>498</v>
      </c>
    </row>
    <row r="828">
      <c r="A828" s="510"/>
      <c r="B828" s="460" t="s">
        <v>489</v>
      </c>
      <c r="C828" s="486" t="s">
        <v>519</v>
      </c>
      <c r="D828" s="462" t="s">
        <v>477</v>
      </c>
      <c r="E828" s="511">
        <v>564.03</v>
      </c>
      <c r="F828" s="520">
        <f>E828+E829</f>
      </c>
      <c r="G828" s="511">
        <v>2391</v>
      </c>
      <c r="H828" s="511">
        <v>63</v>
      </c>
      <c r="I828" s="513">
        <f t="shared" si="478"/>
      </c>
      <c r="J828" s="514">
        <f t="shared" si="536"/>
      </c>
      <c r="K828" s="511">
        <v>9</v>
      </c>
      <c r="L828" s="514">
        <f t="shared" si="596"/>
      </c>
      <c r="M828" s="511">
        <v>1</v>
      </c>
      <c r="N828" s="515">
        <f t="shared" si="626"/>
      </c>
      <c r="O828" s="511">
        <v>1</v>
      </c>
      <c r="P828" s="515">
        <f t="shared" si="655"/>
      </c>
      <c r="Q828" s="516">
        <f>(M828+M829)/(O828+O829)</f>
      </c>
      <c r="R828" s="511">
        <v>37</v>
      </c>
      <c r="S828" s="516">
        <f>(O828+O829)/(K828+K829)</f>
      </c>
      <c r="T828" s="511">
        <v>12</v>
      </c>
      <c r="U828" s="517">
        <f>F828/T828</f>
      </c>
      <c r="V828" s="518">
        <f>(F828+4*500)/T828</f>
      </c>
      <c r="W828" s="511">
        <v>11737.199999999997</v>
      </c>
      <c r="X828" s="518">
        <f>W828/T828</f>
      </c>
      <c r="Y828" s="516">
        <f>T828/R828</f>
      </c>
      <c r="Z828" s="518">
        <f>W828/F828</f>
      </c>
      <c r="AA828" s="518">
        <f>W828/(F828+500)</f>
      </c>
      <c r="AB828" s="511">
        <v>3</v>
      </c>
      <c r="AC828" s="511">
        <v>1185.5999999999985</v>
      </c>
      <c r="AD828" s="516">
        <f>AB828/T828</f>
      </c>
      <c r="AE828" s="518">
        <f>(W828-AC828)/(F828+500)</f>
      </c>
      <c r="AF828" s="519" t="s">
        <v>478</v>
      </c>
    </row>
    <row r="829">
      <c r="A829" s="510"/>
      <c r="B829" s="460"/>
      <c r="C829" s="486"/>
      <c r="D829" s="462" t="s">
        <v>479</v>
      </c>
      <c r="E829" s="511">
        <v>6741.47</v>
      </c>
      <c r="F829" s="520"/>
      <c r="G829" s="511">
        <v>68162</v>
      </c>
      <c r="H829" s="521">
        <v>2550</v>
      </c>
      <c r="I829" s="513">
        <f t="shared" si="478"/>
      </c>
      <c r="J829" s="514">
        <f t="shared" si="536"/>
      </c>
      <c r="K829" s="511">
        <v>199</v>
      </c>
      <c r="L829" s="514">
        <f t="shared" si="596"/>
      </c>
      <c r="M829" s="511">
        <v>11</v>
      </c>
      <c r="N829" s="515">
        <f t="shared" si="626"/>
      </c>
      <c r="O829" s="511">
        <v>18</v>
      </c>
      <c r="P829" s="515">
        <f t="shared" si="655"/>
      </c>
      <c r="Q829" s="516"/>
      <c r="R829" s="511"/>
      <c r="S829" s="516"/>
      <c r="T829" s="511"/>
      <c r="U829" s="517"/>
      <c r="V829" s="518"/>
      <c r="W829" s="511"/>
      <c r="X829" s="518"/>
      <c r="Y829" s="516"/>
      <c r="Z829" s="518"/>
      <c r="AA829" s="518"/>
      <c r="AB829" s="511"/>
      <c r="AC829" s="511"/>
      <c r="AD829" s="516"/>
      <c r="AE829" s="518"/>
      <c r="AF829" s="519" t="s">
        <v>498</v>
      </c>
    </row>
    <row r="830">
      <c r="A830" s="510"/>
      <c r="B830" s="460" t="s">
        <v>495</v>
      </c>
      <c r="C830" s="486" t="s">
        <v>519</v>
      </c>
      <c r="D830" s="462" t="s">
        <v>477</v>
      </c>
      <c r="E830" s="511">
        <v>451.8</v>
      </c>
      <c r="F830" s="520">
        <f>E830+E831</f>
      </c>
      <c r="G830" s="511">
        <v>2281</v>
      </c>
      <c r="H830" s="511">
        <v>43</v>
      </c>
      <c r="I830" s="513">
        <f t="shared" si="478"/>
      </c>
      <c r="J830" s="514">
        <f t="shared" si="536"/>
      </c>
      <c r="K830" s="511">
        <v>5</v>
      </c>
      <c r="L830" s="514">
        <f t="shared" si="596"/>
      </c>
      <c r="M830" s="511">
        <v>0</v>
      </c>
      <c r="N830" s="515">
        <f t="shared" si="626"/>
      </c>
      <c r="O830" s="511">
        <v>0</v>
      </c>
      <c r="P830" s="515">
        <f t="shared" si="655"/>
      </c>
      <c r="Q830" s="516">
        <f>(M830+M831)/(O830+O831)</f>
      </c>
      <c r="R830" s="511">
        <v>42</v>
      </c>
      <c r="S830" s="516">
        <f>(O830+O831)/(K830+K831)</f>
      </c>
      <c r="T830" s="511">
        <v>21</v>
      </c>
      <c r="U830" s="517">
        <f>F830/T830</f>
      </c>
      <c r="V830" s="518">
        <f>(F830+4*500)/T830</f>
      </c>
      <c r="W830" s="511">
        <v>16300.400000000009</v>
      </c>
      <c r="X830" s="518">
        <f>W830/T830</f>
      </c>
      <c r="Y830" s="516">
        <f>T830/R830</f>
      </c>
      <c r="Z830" s="518">
        <f>W830/F830</f>
      </c>
      <c r="AA830" s="518">
        <f>W830/(F830+500)</f>
      </c>
      <c r="AB830" s="511">
        <v>5</v>
      </c>
      <c r="AC830" s="511">
        <v>8208</v>
      </c>
      <c r="AD830" s="516">
        <f>AB830/T830</f>
      </c>
      <c r="AE830" s="518">
        <f>(W830-AC830)/(F830+500)</f>
      </c>
      <c r="AF830" s="519" t="s">
        <v>478</v>
      </c>
    </row>
    <row r="831">
      <c r="A831" s="510"/>
      <c r="B831" s="460"/>
      <c r="C831" s="486"/>
      <c r="D831" s="462" t="s">
        <v>479</v>
      </c>
      <c r="E831" s="511">
        <v>9554.23</v>
      </c>
      <c r="F831" s="520"/>
      <c r="G831" s="511">
        <v>95089</v>
      </c>
      <c r="H831" s="521">
        <v>3733</v>
      </c>
      <c r="I831" s="513">
        <f t="shared" si="478"/>
      </c>
      <c r="J831" s="514">
        <f t="shared" si="536"/>
      </c>
      <c r="K831" s="511">
        <v>284</v>
      </c>
      <c r="L831" s="514">
        <f t="shared" si="596"/>
      </c>
      <c r="M831" s="511">
        <v>15</v>
      </c>
      <c r="N831" s="515">
        <f t="shared" si="626"/>
      </c>
      <c r="O831" s="511">
        <v>24</v>
      </c>
      <c r="P831" s="515">
        <f t="shared" si="655"/>
      </c>
      <c r="Q831" s="516"/>
      <c r="R831" s="511"/>
      <c r="S831" s="516"/>
      <c r="T831" s="511"/>
      <c r="U831" s="517"/>
      <c r="V831" s="518"/>
      <c r="W831" s="511"/>
      <c r="X831" s="518"/>
      <c r="Y831" s="516"/>
      <c r="Z831" s="518"/>
      <c r="AA831" s="518"/>
      <c r="AB831" s="511"/>
      <c r="AC831" s="511"/>
      <c r="AD831" s="516"/>
      <c r="AE831" s="518"/>
      <c r="AF831" s="519" t="s">
        <v>498</v>
      </c>
    </row>
    <row r="832">
      <c r="A832" s="510"/>
      <c r="B832" s="488" t="s">
        <v>484</v>
      </c>
      <c r="C832" s="488"/>
      <c r="D832" s="488"/>
      <c r="E832" s="522">
        <f>SUM(E822:E831)</f>
      </c>
      <c r="F832" s="522">
        <f>SUM(F822:F831)</f>
      </c>
      <c r="G832" s="522">
        <f>SUM(G822:G831)</f>
      </c>
      <c r="H832" s="522">
        <f>SUM(H822:H831)</f>
      </c>
      <c r="I832" s="523">
        <f t="shared" si="478"/>
      </c>
      <c r="J832" s="524">
        <f t="shared" si="536"/>
      </c>
      <c r="K832" s="522">
        <f>SUM(K822:K831)</f>
      </c>
      <c r="L832" s="524">
        <f t="shared" si="596"/>
      </c>
      <c r="M832" s="522">
        <f>SUM(M822:M831)</f>
      </c>
      <c r="N832" s="525">
        <f t="shared" si="626"/>
      </c>
      <c r="O832" s="522">
        <f>SUM(O822:O831)</f>
      </c>
      <c r="P832" s="525">
        <f t="shared" si="655"/>
      </c>
      <c r="Q832" s="526">
        <f>M832/O832</f>
      </c>
      <c r="R832" s="522">
        <f>SUM(R822:R831)</f>
      </c>
      <c r="S832" s="526">
        <f>(O832+O832)/(K832+K832)</f>
      </c>
      <c r="T832" s="522">
        <f>SUM(T822:T831)</f>
      </c>
      <c r="U832" s="527">
        <f t="shared" ref="U832:U833" si="744">F832/T832</f>
      </c>
      <c r="V832" s="528">
        <f t="shared" ref="V832:V833" si="858">(F832+4*500)/T832</f>
      </c>
      <c r="W832" s="522">
        <f>SUM(W822:W831)</f>
      </c>
      <c r="X832" s="529">
        <f t="shared" ref="X832:X833" si="82">W832/T832</f>
      </c>
      <c r="Y832" s="526">
        <f t="shared" ref="Y832:Y833" si="196">T832/R832</f>
      </c>
      <c r="Z832" s="528">
        <f t="shared" ref="Z832:Z833" si="310">W832/F832</f>
      </c>
      <c r="AA832" s="528">
        <f>W832/(F832+COUNT(W822:W831)*500)</f>
      </c>
      <c r="AB832" s="522">
        <f>SUM(AB822:AB831)</f>
      </c>
      <c r="AC832" s="522">
        <f>SUM(AC822:AC831)</f>
      </c>
      <c r="AD832" s="526">
        <f t="shared" ref="AD832:AD833" si="424">AB832/T832</f>
      </c>
      <c r="AE832" s="530">
        <f>(W832-AC832)/(F832+COUNT(W822:W831)*500)</f>
      </c>
      <c r="AF832" s="518"/>
    </row>
    <row r="833">
      <c r="A833" s="510"/>
      <c r="B833" s="460" t="s">
        <v>496</v>
      </c>
      <c r="C833" s="486" t="s">
        <v>480</v>
      </c>
      <c r="D833" s="462" t="s">
        <v>477</v>
      </c>
      <c r="E833" s="511">
        <v>380.62</v>
      </c>
      <c r="F833" s="512">
        <f>E833+E834</f>
      </c>
      <c r="G833" s="511">
        <v>2091</v>
      </c>
      <c r="H833" s="511">
        <v>40</v>
      </c>
      <c r="I833" s="513">
        <f t="shared" si="478"/>
      </c>
      <c r="J833" s="514">
        <f t="shared" si="536"/>
      </c>
      <c r="K833" s="511">
        <v>4</v>
      </c>
      <c r="L833" s="514">
        <f t="shared" si="596"/>
      </c>
      <c r="M833" s="511">
        <v>1</v>
      </c>
      <c r="N833" s="515">
        <f t="shared" si="626"/>
      </c>
      <c r="O833" s="511">
        <v>2</v>
      </c>
      <c r="P833" s="515">
        <f t="shared" si="655"/>
      </c>
      <c r="Q833" s="516">
        <f>(M833+M834)/(O833+O834)</f>
      </c>
      <c r="R833" s="511">
        <v>39</v>
      </c>
      <c r="S833" s="516">
        <f>(O833+O834)/(K833+K834)</f>
      </c>
      <c r="T833" s="511">
        <v>16</v>
      </c>
      <c r="U833" s="517">
        <f t="shared" si="744"/>
      </c>
      <c r="V833" s="518">
        <f t="shared" si="858"/>
      </c>
      <c r="W833" s="511">
        <v>14770.800000000003</v>
      </c>
      <c r="X833" s="518">
        <f t="shared" si="82"/>
      </c>
      <c r="Y833" s="516">
        <f t="shared" si="196"/>
      </c>
      <c r="Z833" s="518">
        <f t="shared" si="310"/>
      </c>
      <c r="AA833" s="518">
        <f>W833/(F833+500)</f>
      </c>
      <c r="AB833" s="511">
        <v>8</v>
      </c>
      <c r="AC833" s="554">
        <v>6629.8</v>
      </c>
      <c r="AD833" s="516">
        <f t="shared" si="424"/>
      </c>
      <c r="AE833" s="518">
        <f>(W833-AC833)/(F833+500)</f>
      </c>
      <c r="AF833" s="519" t="s">
        <v>525</v>
      </c>
    </row>
    <row r="834">
      <c r="A834" s="510"/>
      <c r="B834" s="460"/>
      <c r="C834" s="486"/>
      <c r="D834" s="462" t="s">
        <v>479</v>
      </c>
      <c r="E834" s="511">
        <v>9385.47</v>
      </c>
      <c r="F834" s="512"/>
      <c r="G834" s="511">
        <v>117219</v>
      </c>
      <c r="H834" s="511">
        <v>45557</v>
      </c>
      <c r="I834" s="513">
        <f t="shared" si="478"/>
      </c>
      <c r="J834" s="514">
        <f t="shared" si="536"/>
      </c>
      <c r="K834" s="511">
        <v>280</v>
      </c>
      <c r="L834" s="514">
        <f t="shared" si="596"/>
      </c>
      <c r="M834" s="511">
        <v>10</v>
      </c>
      <c r="N834" s="515">
        <f t="shared" si="626"/>
      </c>
      <c r="O834" s="511">
        <v>21</v>
      </c>
      <c r="P834" s="515">
        <f t="shared" si="655"/>
      </c>
      <c r="Q834" s="516"/>
      <c r="R834" s="511"/>
      <c r="S834" s="516"/>
      <c r="T834" s="511"/>
      <c r="U834" s="517"/>
      <c r="V834" s="518"/>
      <c r="W834" s="511"/>
      <c r="X834" s="518"/>
      <c r="Y834" s="516"/>
      <c r="Z834" s="518"/>
      <c r="AA834" s="518"/>
      <c r="AB834" s="511"/>
      <c r="AC834" s="554"/>
      <c r="AD834" s="516"/>
      <c r="AE834" s="518"/>
      <c r="AF834" s="519" t="s">
        <v>515</v>
      </c>
    </row>
    <row r="835">
      <c r="A835" s="510"/>
      <c r="B835" s="531" t="s">
        <v>501</v>
      </c>
      <c r="C835" s="486" t="s">
        <v>480</v>
      </c>
      <c r="D835" s="462" t="s">
        <v>477</v>
      </c>
      <c r="E835" s="511">
        <v>1006.41</v>
      </c>
      <c r="F835" s="512">
        <f>E835+E836</f>
      </c>
      <c r="G835" s="511">
        <v>4686</v>
      </c>
      <c r="H835" s="511">
        <v>54</v>
      </c>
      <c r="I835" s="513">
        <f t="shared" si="478"/>
      </c>
      <c r="J835" s="514">
        <f t="shared" si="536"/>
      </c>
      <c r="K835" s="511">
        <v>10</v>
      </c>
      <c r="L835" s="514">
        <f t="shared" si="596"/>
      </c>
      <c r="M835" s="511">
        <v>1</v>
      </c>
      <c r="N835" s="515">
        <f t="shared" si="626"/>
      </c>
      <c r="O835" s="511">
        <v>1</v>
      </c>
      <c r="P835" s="515">
        <f t="shared" si="655"/>
      </c>
      <c r="Q835" s="516">
        <f>(M835+M836)/(O835+O836)</f>
      </c>
      <c r="R835" s="511">
        <v>36</v>
      </c>
      <c r="S835" s="516">
        <f>(O835+O836)/(K835+K836)</f>
      </c>
      <c r="T835" s="511">
        <v>8</v>
      </c>
      <c r="U835" s="517">
        <f>F835/T835</f>
      </c>
      <c r="V835" s="518">
        <f>(F835+4*500)/T835</f>
      </c>
      <c r="W835" s="511">
        <v>8778</v>
      </c>
      <c r="X835" s="518">
        <f>W835/T835</f>
      </c>
      <c r="Y835" s="516">
        <f>T835/R835</f>
      </c>
      <c r="Z835" s="518">
        <f>W835/F835</f>
      </c>
      <c r="AA835" s="518">
        <f>W835/(F835+500)</f>
      </c>
      <c r="AB835" s="511">
        <v>0</v>
      </c>
      <c r="AC835" s="556">
        <v>0</v>
      </c>
      <c r="AD835" s="516">
        <f>AB835/T835</f>
      </c>
      <c r="AE835" s="518">
        <f>(W835-AC835)/(F835+500)</f>
      </c>
      <c r="AF835" s="519" t="s">
        <v>525</v>
      </c>
    </row>
    <row r="836">
      <c r="A836" s="510"/>
      <c r="B836" s="531"/>
      <c r="C836" s="486"/>
      <c r="D836" s="462" t="s">
        <v>479</v>
      </c>
      <c r="E836" s="511">
        <v>8290.89</v>
      </c>
      <c r="F836" s="512"/>
      <c r="G836" s="511">
        <v>127435</v>
      </c>
      <c r="H836" s="511">
        <v>4400</v>
      </c>
      <c r="I836" s="513">
        <f t="shared" si="478"/>
      </c>
      <c r="J836" s="514">
        <f t="shared" si="536"/>
      </c>
      <c r="K836" s="511">
        <v>264</v>
      </c>
      <c r="L836" s="514">
        <f t="shared" si="596"/>
      </c>
      <c r="M836" s="511">
        <v>6</v>
      </c>
      <c r="N836" s="515">
        <f t="shared" si="626"/>
      </c>
      <c r="O836" s="511">
        <v>23</v>
      </c>
      <c r="P836" s="515">
        <f t="shared" si="655"/>
      </c>
      <c r="Q836" s="516"/>
      <c r="R836" s="511"/>
      <c r="S836" s="516"/>
      <c r="T836" s="511"/>
      <c r="U836" s="517"/>
      <c r="V836" s="518"/>
      <c r="W836" s="511"/>
      <c r="X836" s="518"/>
      <c r="Y836" s="516"/>
      <c r="Z836" s="518"/>
      <c r="AA836" s="518"/>
      <c r="AB836" s="511"/>
      <c r="AC836" s="556"/>
      <c r="AD836" s="516"/>
      <c r="AE836" s="518"/>
      <c r="AF836" s="519" t="s">
        <v>515</v>
      </c>
    </row>
    <row customHeight="true" ht="20.238095238095237" r="837">
      <c r="A837" s="510"/>
      <c r="B837" s="531" t="s">
        <v>502</v>
      </c>
      <c r="C837" s="486" t="s">
        <v>480</v>
      </c>
      <c r="D837" s="462" t="s">
        <v>477</v>
      </c>
      <c r="E837" s="511">
        <v>1404.83</v>
      </c>
      <c r="F837" s="512">
        <f>E837+E838</f>
      </c>
      <c r="G837" s="511">
        <v>7588</v>
      </c>
      <c r="H837" s="511">
        <v>108</v>
      </c>
      <c r="I837" s="513">
        <f t="shared" si="478"/>
      </c>
      <c r="J837" s="514">
        <f t="shared" si="536"/>
      </c>
      <c r="K837" s="511">
        <v>11</v>
      </c>
      <c r="L837" s="514">
        <f t="shared" si="596"/>
      </c>
      <c r="M837" s="511">
        <v>2</v>
      </c>
      <c r="N837" s="515">
        <f t="shared" si="626"/>
      </c>
      <c r="O837" s="511">
        <v>3</v>
      </c>
      <c r="P837" s="515">
        <f t="shared" si="655"/>
      </c>
      <c r="Q837" s="516">
        <f>(M837+M838)/(O837+O838)</f>
      </c>
      <c r="R837" s="511">
        <v>21</v>
      </c>
      <c r="S837" s="516">
        <f>(O837+O838)/(K837+K838)</f>
      </c>
      <c r="T837" s="511">
        <v>7</v>
      </c>
      <c r="U837" s="517">
        <f>F837/T837</f>
      </c>
      <c r="V837" s="518">
        <f>(F837+4*500)/T837</f>
      </c>
      <c r="W837" s="511">
        <v>8330.399999999994</v>
      </c>
      <c r="X837" s="518">
        <f>W837/T837</f>
      </c>
      <c r="Y837" s="516">
        <f>T837/R837</f>
      </c>
      <c r="Z837" s="518">
        <f>W837/F837</f>
      </c>
      <c r="AA837" s="518">
        <f>W837/(F837+500)</f>
      </c>
      <c r="AB837" s="511">
        <v>0</v>
      </c>
      <c r="AC837" s="511">
        <v>0</v>
      </c>
      <c r="AD837" s="516">
        <f>AB837/T837</f>
      </c>
      <c r="AE837" s="518">
        <f>(W837-AC837)/(F837+500)</f>
      </c>
      <c r="AF837" s="519" t="s">
        <v>525</v>
      </c>
    </row>
    <row customHeight="true" ht="20.238095238095237" r="838">
      <c r="A838" s="510"/>
      <c r="B838" s="531"/>
      <c r="C838" s="486"/>
      <c r="D838" s="462" t="s">
        <v>479</v>
      </c>
      <c r="E838" s="511">
        <v>8331.8</v>
      </c>
      <c r="F838" s="512"/>
      <c r="G838" s="511">
        <v>130586</v>
      </c>
      <c r="H838" s="511">
        <v>4362</v>
      </c>
      <c r="I838" s="513">
        <f t="shared" si="478"/>
      </c>
      <c r="J838" s="514">
        <f t="shared" si="536"/>
      </c>
      <c r="K838" s="511">
        <v>239</v>
      </c>
      <c r="L838" s="514">
        <f t="shared" si="596"/>
      </c>
      <c r="M838" s="511">
        <v>4</v>
      </c>
      <c r="N838" s="515">
        <f t="shared" si="626"/>
      </c>
      <c r="O838" s="511">
        <v>17</v>
      </c>
      <c r="P838" s="515">
        <f t="shared" si="655"/>
      </c>
      <c r="Q838" s="516"/>
      <c r="R838" s="511"/>
      <c r="S838" s="516"/>
      <c r="T838" s="511"/>
      <c r="U838" s="517"/>
      <c r="V838" s="518"/>
      <c r="W838" s="511"/>
      <c r="X838" s="518"/>
      <c r="Y838" s="516"/>
      <c r="Z838" s="518"/>
      <c r="AA838" s="518"/>
      <c r="AB838" s="511"/>
      <c r="AC838" s="511"/>
      <c r="AD838" s="516"/>
      <c r="AE838" s="518"/>
      <c r="AF838" s="519" t="s">
        <v>515</v>
      </c>
    </row>
    <row r="839">
      <c r="A839" s="510"/>
      <c r="B839" s="531" t="s">
        <v>503</v>
      </c>
      <c r="C839" s="486" t="s">
        <v>480</v>
      </c>
      <c r="D839" s="462" t="s">
        <v>477</v>
      </c>
      <c r="E839" s="511">
        <v>1386.84</v>
      </c>
      <c r="F839" s="512">
        <f>E839+E840</f>
      </c>
      <c r="G839" s="511">
        <v>9421</v>
      </c>
      <c r="H839" s="511">
        <v>113</v>
      </c>
      <c r="I839" s="513">
        <f t="shared" si="478"/>
      </c>
      <c r="J839" s="514">
        <f t="shared" si="536"/>
      </c>
      <c r="K839" s="511">
        <v>7</v>
      </c>
      <c r="L839" s="514">
        <f t="shared" si="596"/>
      </c>
      <c r="M839" s="511">
        <v>0</v>
      </c>
      <c r="N839" s="515">
        <f t="shared" si="626"/>
      </c>
      <c r="O839" s="511">
        <v>1</v>
      </c>
      <c r="P839" s="515">
        <f t="shared" si="655"/>
      </c>
      <c r="Q839" s="516">
        <f>(M839+M840)/(O839+O840)</f>
      </c>
      <c r="R839" s="511">
        <v>29</v>
      </c>
      <c r="S839" s="516">
        <f>(O839+O840)/(K839+K840)</f>
      </c>
      <c r="T839" s="511">
        <v>7</v>
      </c>
      <c r="U839" s="517">
        <f>F839/T839</f>
      </c>
      <c r="V839" s="518">
        <f>(F839+4*500)/T839</f>
      </c>
      <c r="W839" s="511">
        <v>8863</v>
      </c>
      <c r="X839" s="518">
        <f>W839/T839</f>
      </c>
      <c r="Y839" s="516">
        <f>T839/R839</f>
      </c>
      <c r="Z839" s="518">
        <f>W839/F839</f>
      </c>
      <c r="AA839" s="518">
        <f>W839/(F839+500)</f>
      </c>
      <c r="AB839" s="511">
        <v>0</v>
      </c>
      <c r="AC839" s="511">
        <v>0</v>
      </c>
      <c r="AD839" s="516">
        <f>AB839/T839</f>
      </c>
      <c r="AE839" s="518">
        <f>(W839-AC839)/(F839+500)</f>
      </c>
      <c r="AF839" s="519" t="s">
        <v>525</v>
      </c>
    </row>
    <row r="840">
      <c r="A840" s="510"/>
      <c r="B840" s="531"/>
      <c r="C840" s="486"/>
      <c r="D840" s="462" t="s">
        <v>479</v>
      </c>
      <c r="E840" s="511">
        <v>6286.96</v>
      </c>
      <c r="F840" s="512"/>
      <c r="G840" s="511">
        <v>96150</v>
      </c>
      <c r="H840" s="511">
        <v>2874</v>
      </c>
      <c r="I840" s="513">
        <f t="shared" si="478"/>
      </c>
      <c r="J840" s="514">
        <f t="shared" si="536"/>
      </c>
      <c r="K840" s="511">
        <v>196</v>
      </c>
      <c r="L840" s="514">
        <f t="shared" si="596"/>
      </c>
      <c r="M840" s="511">
        <v>4</v>
      </c>
      <c r="N840" s="515">
        <f t="shared" si="626"/>
      </c>
      <c r="O840" s="511">
        <v>17</v>
      </c>
      <c r="P840" s="515">
        <f t="shared" si="655"/>
      </c>
      <c r="Q840" s="516"/>
      <c r="R840" s="511"/>
      <c r="S840" s="516"/>
      <c r="T840" s="511"/>
      <c r="U840" s="517"/>
      <c r="V840" s="518"/>
      <c r="W840" s="511"/>
      <c r="X840" s="518"/>
      <c r="Y840" s="516"/>
      <c r="Z840" s="518"/>
      <c r="AA840" s="518"/>
      <c r="AB840" s="511"/>
      <c r="AC840" s="511"/>
      <c r="AD840" s="516"/>
      <c r="AE840" s="518"/>
      <c r="AF840" s="519" t="s">
        <v>515</v>
      </c>
    </row>
    <row r="841">
      <c r="A841" s="510"/>
      <c r="B841" s="488" t="s">
        <v>484</v>
      </c>
      <c r="C841" s="488"/>
      <c r="D841" s="488"/>
      <c r="E841" s="522">
        <f>SUM(E833:E840)</f>
      </c>
      <c r="F841" s="522">
        <f>SUM(F833:F840)</f>
      </c>
      <c r="G841" s="522">
        <f>SUM(G833:G840)</f>
      </c>
      <c r="H841" s="522">
        <f>SUM(H833:H840)</f>
      </c>
      <c r="I841" s="523">
        <f t="shared" si="478"/>
      </c>
      <c r="J841" s="524">
        <f t="shared" si="536"/>
      </c>
      <c r="K841" s="522">
        <f>SUM(K833:K840)</f>
      </c>
      <c r="L841" s="524">
        <f t="shared" si="596"/>
      </c>
      <c r="M841" s="522">
        <f>SUM(M833:M840)</f>
      </c>
      <c r="N841" s="525">
        <f t="shared" si="626"/>
      </c>
      <c r="O841" s="522">
        <f>SUM(O833:O840)</f>
      </c>
      <c r="P841" s="525">
        <f t="shared" si="655"/>
      </c>
      <c r="Q841" s="526">
        <f>M841/O841</f>
      </c>
      <c r="R841" s="522">
        <f>SUM(R833:R840)</f>
      </c>
      <c r="S841" s="526">
        <f>(O841+O841)/(K841+K841)</f>
      </c>
      <c r="T841" s="522">
        <f>SUM(T833:T840)</f>
      </c>
      <c r="U841" s="527">
        <f t="shared" ref="U841:U842" si="745">F841/T841</f>
      </c>
      <c r="V841" s="528">
        <f t="shared" ref="V841:V842" si="859">(F841+4*500)/T841</f>
      </c>
      <c r="W841" s="522">
        <f>SUM(W833:W840)</f>
      </c>
      <c r="X841" s="529">
        <f t="shared" ref="X841:X842" si="83">W841/T841</f>
      </c>
      <c r="Y841" s="526">
        <f t="shared" ref="Y841:Y842" si="197">T841/R841</f>
      </c>
      <c r="Z841" s="528">
        <f t="shared" ref="Z841:Z842" si="311">W841/F841</f>
      </c>
      <c r="AA841" s="528">
        <f>W841/(F841+COUNT(W833:W840)*500)</f>
      </c>
      <c r="AB841" s="522">
        <f>SUM(AB833:AB840)</f>
      </c>
      <c r="AC841" s="522">
        <f>SUM(AC833:AC840)</f>
      </c>
      <c r="AD841" s="526">
        <f t="shared" ref="AD841:AD842" si="425">AB841/T841</f>
      </c>
      <c r="AE841" s="530">
        <f>(W841-AC841)/(F841+COUNT(W833:W840)*500)</f>
      </c>
      <c r="AF841" s="518"/>
    </row>
    <row r="842">
      <c r="A842" s="510"/>
      <c r="B842" s="531" t="s">
        <v>504</v>
      </c>
      <c r="C842" s="486" t="s">
        <v>486</v>
      </c>
      <c r="D842" s="462" t="s">
        <v>477</v>
      </c>
      <c r="E842" s="511">
        <v>767.01</v>
      </c>
      <c r="F842" s="512">
        <f>E842+E843</f>
      </c>
      <c r="G842" s="511">
        <v>4593</v>
      </c>
      <c r="H842" s="511">
        <v>63</v>
      </c>
      <c r="I842" s="513">
        <f t="shared" si="478"/>
      </c>
      <c r="J842" s="514">
        <f t="shared" si="536"/>
      </c>
      <c r="K842" s="511">
        <v>10</v>
      </c>
      <c r="L842" s="514">
        <f t="shared" si="596"/>
      </c>
      <c r="M842" s="511">
        <v>0</v>
      </c>
      <c r="N842" s="515">
        <f t="shared" si="626"/>
      </c>
      <c r="O842" s="511">
        <v>1</v>
      </c>
      <c r="P842" s="515">
        <f t="shared" si="655"/>
      </c>
      <c r="Q842" s="516">
        <f>(M842+M843)/(O842+O843)</f>
      </c>
      <c r="R842" s="511">
        <v>22</v>
      </c>
      <c r="S842" s="516">
        <f>(O842+O843)/(K842+K843)</f>
      </c>
      <c r="T842" s="511">
        <v>8</v>
      </c>
      <c r="U842" s="517">
        <f t="shared" si="745"/>
      </c>
      <c r="V842" s="518">
        <f t="shared" si="859"/>
      </c>
      <c r="W842" s="511">
        <v>6756</v>
      </c>
      <c r="X842" s="518">
        <f t="shared" si="83"/>
      </c>
      <c r="Y842" s="516">
        <f t="shared" si="197"/>
      </c>
      <c r="Z842" s="518">
        <f t="shared" si="311"/>
      </c>
      <c r="AA842" s="518">
        <f>W842/(F842+500)</f>
      </c>
      <c r="AB842" s="511">
        <v>0</v>
      </c>
      <c r="AC842" s="554">
        <v>0</v>
      </c>
      <c r="AD842" s="516">
        <f t="shared" si="425"/>
      </c>
      <c r="AE842" s="518">
        <f>(W842-AC842)/(F842+500)</f>
      </c>
      <c r="AF842" s="519" t="s">
        <v>525</v>
      </c>
    </row>
    <row r="843">
      <c r="A843" s="510"/>
      <c r="B843" s="531"/>
      <c r="C843" s="486"/>
      <c r="D843" s="462" t="s">
        <v>479</v>
      </c>
      <c r="E843" s="511">
        <v>5684.26</v>
      </c>
      <c r="F843" s="512"/>
      <c r="G843" s="511">
        <v>74019</v>
      </c>
      <c r="H843" s="511">
        <v>2258</v>
      </c>
      <c r="I843" s="513">
        <f t="shared" si="478"/>
      </c>
      <c r="J843" s="514">
        <f t="shared" si="536"/>
      </c>
      <c r="K843" s="511">
        <v>145</v>
      </c>
      <c r="L843" s="514">
        <f t="shared" si="596"/>
      </c>
      <c r="M843" s="511">
        <v>8</v>
      </c>
      <c r="N843" s="515">
        <f t="shared" si="626"/>
      </c>
      <c r="O843" s="511">
        <v>12</v>
      </c>
      <c r="P843" s="515">
        <f t="shared" si="655"/>
      </c>
      <c r="Q843" s="516"/>
      <c r="R843" s="511"/>
      <c r="S843" s="516"/>
      <c r="T843" s="511"/>
      <c r="U843" s="517"/>
      <c r="V843" s="518"/>
      <c r="W843" s="511"/>
      <c r="X843" s="518"/>
      <c r="Y843" s="516"/>
      <c r="Z843" s="518"/>
      <c r="AA843" s="518"/>
      <c r="AB843" s="511"/>
      <c r="AC843" s="554"/>
      <c r="AD843" s="516"/>
      <c r="AE843" s="518"/>
      <c r="AF843" s="519" t="s">
        <v>515</v>
      </c>
    </row>
    <row r="844">
      <c r="A844" s="510"/>
      <c r="B844" s="460" t="s">
        <v>506</v>
      </c>
      <c r="C844" s="486" t="s">
        <v>486</v>
      </c>
      <c r="D844" s="462" t="s">
        <v>477</v>
      </c>
      <c r="E844" s="511">
        <v>954.33</v>
      </c>
      <c r="F844" s="512">
        <f>E844+E845</f>
      </c>
      <c r="G844" s="511">
        <v>4257</v>
      </c>
      <c r="H844" s="511">
        <v>85</v>
      </c>
      <c r="I844" s="513">
        <f t="shared" si="478"/>
      </c>
      <c r="J844" s="514">
        <f t="shared" si="536"/>
      </c>
      <c r="K844" s="511">
        <v>8</v>
      </c>
      <c r="L844" s="514">
        <f t="shared" si="596"/>
      </c>
      <c r="M844" s="511">
        <v>2</v>
      </c>
      <c r="N844" s="515">
        <f t="shared" si="626"/>
      </c>
      <c r="O844" s="511">
        <v>2</v>
      </c>
      <c r="P844" s="515">
        <f t="shared" si="655"/>
      </c>
      <c r="Q844" s="516">
        <f>(M844+M845)/(O844+O845)</f>
      </c>
      <c r="R844" s="511">
        <v>41</v>
      </c>
      <c r="S844" s="516">
        <f>(O844+O845)/(K844+K845)</f>
      </c>
      <c r="T844" s="511">
        <v>8</v>
      </c>
      <c r="U844" s="517">
        <f>F844/T844</f>
      </c>
      <c r="V844" s="518">
        <f>(F844+4*500)/T844</f>
      </c>
      <c r="W844" s="511">
        <v>11846.399999999994</v>
      </c>
      <c r="X844" s="518">
        <f>W844/T844</f>
      </c>
      <c r="Y844" s="516">
        <f>T844/R844</f>
      </c>
      <c r="Z844" s="518">
        <f>W844/F844</f>
      </c>
      <c r="AA844" s="518">
        <f>W844/(F844+500)</f>
      </c>
      <c r="AB844" s="511">
        <v>3</v>
      </c>
      <c r="AC844" s="511">
        <v>3408</v>
      </c>
      <c r="AD844" s="516">
        <f>AB844/T844</f>
      </c>
      <c r="AE844" s="518">
        <f>(W844-AC844)/(F844+500)</f>
      </c>
      <c r="AF844" s="519" t="s">
        <v>525</v>
      </c>
    </row>
    <row r="845">
      <c r="A845" s="510"/>
      <c r="B845" s="460"/>
      <c r="C845" s="486"/>
      <c r="D845" s="462" t="s">
        <v>479</v>
      </c>
      <c r="E845" s="511">
        <v>7874.18</v>
      </c>
      <c r="F845" s="512"/>
      <c r="G845" s="511">
        <v>119693</v>
      </c>
      <c r="H845" s="511">
        <v>3425</v>
      </c>
      <c r="I845" s="513">
        <f t="shared" si="478"/>
      </c>
      <c r="J845" s="514">
        <f t="shared" si="536"/>
      </c>
      <c r="K845" s="511">
        <v>188</v>
      </c>
      <c r="L845" s="514">
        <f t="shared" si="596"/>
      </c>
      <c r="M845" s="511">
        <v>4</v>
      </c>
      <c r="N845" s="515">
        <f t="shared" si="626"/>
      </c>
      <c r="O845" s="511">
        <v>10</v>
      </c>
      <c r="P845" s="515">
        <f t="shared" si="655"/>
      </c>
      <c r="Q845" s="516"/>
      <c r="R845" s="511"/>
      <c r="S845" s="516"/>
      <c r="T845" s="511"/>
      <c r="U845" s="517"/>
      <c r="V845" s="518"/>
      <c r="W845" s="511"/>
      <c r="X845" s="518"/>
      <c r="Y845" s="516"/>
      <c r="Z845" s="518"/>
      <c r="AA845" s="518"/>
      <c r="AB845" s="511"/>
      <c r="AC845" s="511"/>
      <c r="AD845" s="516"/>
      <c r="AE845" s="518"/>
      <c r="AF845" s="519" t="s">
        <v>515</v>
      </c>
    </row>
    <row r="846">
      <c r="A846" s="510"/>
      <c r="B846" s="460" t="s">
        <v>507</v>
      </c>
      <c r="C846" s="486" t="s">
        <v>486</v>
      </c>
      <c r="D846" s="462" t="s">
        <v>477</v>
      </c>
      <c r="E846" s="511">
        <v>2137.92</v>
      </c>
      <c r="F846" s="512">
        <f>E846+E847</f>
      </c>
      <c r="G846" s="511">
        <v>10699</v>
      </c>
      <c r="H846" s="511">
        <v>180</v>
      </c>
      <c r="I846" s="513">
        <f t="shared" si="478"/>
      </c>
      <c r="J846" s="514">
        <f t="shared" si="536"/>
      </c>
      <c r="K846" s="511">
        <v>23</v>
      </c>
      <c r="L846" s="514">
        <f t="shared" si="596"/>
      </c>
      <c r="M846" s="511">
        <v>1</v>
      </c>
      <c r="N846" s="515">
        <f t="shared" si="626"/>
      </c>
      <c r="O846" s="511">
        <v>3</v>
      </c>
      <c r="P846" s="515">
        <f t="shared" si="655"/>
      </c>
      <c r="Q846" s="516">
        <f>(M846+M847)/(O846+O847)</f>
      </c>
      <c r="R846" s="511">
        <v>36</v>
      </c>
      <c r="S846" s="516">
        <f>(O846+O847)/(K846+K847)</f>
      </c>
      <c r="T846" s="511">
        <v>7</v>
      </c>
      <c r="U846" s="517">
        <f>F846/T846</f>
      </c>
      <c r="V846" s="518">
        <f>(F846+4*500)/T846</f>
      </c>
      <c r="W846" s="511">
        <v>6657.600000000006</v>
      </c>
      <c r="X846" s="518">
        <f>W846/T846</f>
      </c>
      <c r="Y846" s="516">
        <f>T846/R846</f>
      </c>
      <c r="Z846" s="518">
        <f>W846/F846</f>
      </c>
      <c r="AA846" s="518">
        <f>W846/(F846+500)</f>
      </c>
      <c r="AB846" s="511">
        <v>0</v>
      </c>
      <c r="AC846" s="511">
        <v>0</v>
      </c>
      <c r="AD846" s="516">
        <f>AB846/T846</f>
      </c>
      <c r="AE846" s="518">
        <f>(W846-AC846)/(F846+500)</f>
      </c>
      <c r="AF846" s="519" t="s">
        <v>525</v>
      </c>
    </row>
    <row r="847">
      <c r="A847" s="510"/>
      <c r="B847" s="460"/>
      <c r="C847" s="486"/>
      <c r="D847" s="462" t="s">
        <v>479</v>
      </c>
      <c r="E847" s="511">
        <v>6430.7</v>
      </c>
      <c r="F847" s="512"/>
      <c r="G847" s="511">
        <v>95618</v>
      </c>
      <c r="H847" s="511">
        <v>2816</v>
      </c>
      <c r="I847" s="513">
        <f t="shared" si="478"/>
      </c>
      <c r="J847" s="514">
        <f t="shared" si="536"/>
      </c>
      <c r="K847" s="511">
        <v>164</v>
      </c>
      <c r="L847" s="514">
        <f t="shared" si="596"/>
      </c>
      <c r="M847" s="511">
        <v>2</v>
      </c>
      <c r="N847" s="515">
        <f t="shared" si="626"/>
      </c>
      <c r="O847" s="511">
        <v>14</v>
      </c>
      <c r="P847" s="515">
        <f t="shared" si="655"/>
      </c>
      <c r="Q847" s="516"/>
      <c r="R847" s="511"/>
      <c r="S847" s="516"/>
      <c r="T847" s="511"/>
      <c r="U847" s="517"/>
      <c r="V847" s="518"/>
      <c r="W847" s="511"/>
      <c r="X847" s="518"/>
      <c r="Y847" s="516"/>
      <c r="Z847" s="518"/>
      <c r="AA847" s="518"/>
      <c r="AB847" s="511"/>
      <c r="AC847" s="511"/>
      <c r="AD847" s="516"/>
      <c r="AE847" s="518"/>
      <c r="AF847" s="519" t="s">
        <v>515</v>
      </c>
    </row>
    <row r="848">
      <c r="A848" s="510"/>
      <c r="B848" s="460" t="s">
        <v>508</v>
      </c>
      <c r="C848" s="486" t="s">
        <v>486</v>
      </c>
      <c r="D848" s="462" t="s">
        <v>477</v>
      </c>
      <c r="E848" s="511">
        <v>2238.77</v>
      </c>
      <c r="F848" s="512">
        <f>E848+E849</f>
      </c>
      <c r="G848" s="511">
        <v>13349</v>
      </c>
      <c r="H848" s="511">
        <v>193</v>
      </c>
      <c r="I848" s="513">
        <f t="shared" si="478"/>
      </c>
      <c r="J848" s="514">
        <f t="shared" si="536"/>
      </c>
      <c r="K848" s="511">
        <v>28</v>
      </c>
      <c r="L848" s="514">
        <f t="shared" si="596"/>
      </c>
      <c r="M848" s="511">
        <v>4</v>
      </c>
      <c r="N848" s="515">
        <f t="shared" si="626"/>
      </c>
      <c r="O848" s="511">
        <v>5</v>
      </c>
      <c r="P848" s="515">
        <f t="shared" si="655"/>
      </c>
      <c r="Q848" s="516">
        <f>(M848+M849)/(O848+O849)</f>
      </c>
      <c r="R848" s="511">
        <v>27</v>
      </c>
      <c r="S848" s="516">
        <f>(O848+O849)/(K848+K849)</f>
      </c>
      <c r="T848" s="511">
        <v>8</v>
      </c>
      <c r="U848" s="517">
        <f>F848/T848</f>
      </c>
      <c r="V848" s="518">
        <f>(F848+4*500)/T848</f>
      </c>
      <c r="W848" s="511">
        <v>8640</v>
      </c>
      <c r="X848" s="518">
        <f>W848/T848</f>
      </c>
      <c r="Y848" s="516">
        <f>T848/R848</f>
      </c>
      <c r="Z848" s="518">
        <f>W848/F848</f>
      </c>
      <c r="AA848" s="518">
        <f>W848/(F848+500)</f>
      </c>
      <c r="AB848" s="511">
        <v>0</v>
      </c>
      <c r="AC848" s="511">
        <v>0</v>
      </c>
      <c r="AD848" s="516">
        <f>AB848/T848</f>
      </c>
      <c r="AE848" s="518">
        <f>(W848-AC848)/(F848+500)</f>
      </c>
      <c r="AF848" s="519" t="s">
        <v>525</v>
      </c>
    </row>
    <row r="849">
      <c r="A849" s="510"/>
      <c r="B849" s="460"/>
      <c r="C849" s="486"/>
      <c r="D849" s="462" t="s">
        <v>479</v>
      </c>
      <c r="E849" s="511">
        <v>6650.44</v>
      </c>
      <c r="F849" s="512"/>
      <c r="G849" s="511">
        <v>96132</v>
      </c>
      <c r="H849" s="511">
        <v>3560</v>
      </c>
      <c r="I849" s="513">
        <f t="shared" si="478"/>
      </c>
      <c r="J849" s="514">
        <f t="shared" si="536"/>
      </c>
      <c r="K849" s="511">
        <v>187</v>
      </c>
      <c r="L849" s="514">
        <f t="shared" si="596"/>
      </c>
      <c r="M849" s="511">
        <v>3</v>
      </c>
      <c r="N849" s="515">
        <f t="shared" si="626"/>
      </c>
      <c r="O849" s="511">
        <v>14</v>
      </c>
      <c r="P849" s="515">
        <f t="shared" si="655"/>
      </c>
      <c r="Q849" s="516"/>
      <c r="R849" s="511"/>
      <c r="S849" s="516"/>
      <c r="T849" s="511"/>
      <c r="U849" s="517"/>
      <c r="V849" s="518"/>
      <c r="W849" s="511"/>
      <c r="X849" s="518"/>
      <c r="Y849" s="516"/>
      <c r="Z849" s="518"/>
      <c r="AA849" s="518"/>
      <c r="AB849" s="511"/>
      <c r="AC849" s="511"/>
      <c r="AD849" s="516"/>
      <c r="AE849" s="518"/>
      <c r="AF849" s="519" t="s">
        <v>515</v>
      </c>
    </row>
    <row r="850">
      <c r="A850" s="510"/>
      <c r="B850" s="460" t="s">
        <v>520</v>
      </c>
      <c r="C850" s="486" t="s">
        <v>486</v>
      </c>
      <c r="D850" s="462" t="s">
        <v>477</v>
      </c>
      <c r="E850" s="511">
        <v>760.61</v>
      </c>
      <c r="F850" s="512">
        <f>E850+E851</f>
      </c>
      <c r="G850" s="511">
        <v>4804</v>
      </c>
      <c r="H850" s="511">
        <v>87</v>
      </c>
      <c r="I850" s="513">
        <f t="shared" si="478"/>
      </c>
      <c r="J850" s="514">
        <f t="shared" si="536"/>
      </c>
      <c r="K850" s="511">
        <v>11</v>
      </c>
      <c r="L850" s="514">
        <f t="shared" si="596"/>
      </c>
      <c r="M850" s="511">
        <v>0</v>
      </c>
      <c r="N850" s="515">
        <f t="shared" si="626"/>
      </c>
      <c r="O850" s="511">
        <v>2</v>
      </c>
      <c r="P850" s="515">
        <f t="shared" si="655"/>
      </c>
      <c r="Q850" s="516">
        <f>(M850+M851)/(O850+O851)</f>
      </c>
      <c r="R850" s="511">
        <v>15</v>
      </c>
      <c r="S850" s="516">
        <f>(O850+O851)/(K850+K851)</f>
      </c>
      <c r="T850" s="511">
        <v>4</v>
      </c>
      <c r="U850" s="517">
        <f>F850/T850</f>
      </c>
      <c r="V850" s="518">
        <f>(F850+4*500)/T850</f>
      </c>
      <c r="W850" s="511">
        <v>3165.600000000006</v>
      </c>
      <c r="X850" s="518">
        <f>W850/T850</f>
      </c>
      <c r="Y850" s="516">
        <f>T850/R850</f>
      </c>
      <c r="Z850" s="518">
        <f>W850/F850</f>
      </c>
      <c r="AA850" s="518">
        <f>W850/(F850+500)</f>
      </c>
      <c r="AB850" s="511">
        <v>0</v>
      </c>
      <c r="AC850" s="554">
        <v>0</v>
      </c>
      <c r="AD850" s="516">
        <f>AB850/T850</f>
      </c>
      <c r="AE850" s="518">
        <f>(W850-AC850)/(F850+500)</f>
      </c>
      <c r="AF850" s="519" t="s">
        <v>525</v>
      </c>
    </row>
    <row r="851">
      <c r="A851" s="510"/>
      <c r="B851" s="460"/>
      <c r="C851" s="486"/>
      <c r="D851" s="462" t="s">
        <v>479</v>
      </c>
      <c r="E851" s="511">
        <v>2783.47</v>
      </c>
      <c r="F851" s="512"/>
      <c r="G851" s="511">
        <v>41335</v>
      </c>
      <c r="H851" s="511">
        <v>1657</v>
      </c>
      <c r="I851" s="513">
        <f t="shared" si="478"/>
      </c>
      <c r="J851" s="514">
        <f t="shared" si="536"/>
      </c>
      <c r="K851" s="511">
        <v>101</v>
      </c>
      <c r="L851" s="514">
        <f t="shared" si="596"/>
      </c>
      <c r="M851" s="511">
        <v>2</v>
      </c>
      <c r="N851" s="515">
        <f t="shared" si="626"/>
      </c>
      <c r="O851" s="511">
        <v>12</v>
      </c>
      <c r="P851" s="515">
        <f t="shared" si="655"/>
      </c>
      <c r="Q851" s="516"/>
      <c r="R851" s="511"/>
      <c r="S851" s="516"/>
      <c r="T851" s="511"/>
      <c r="U851" s="517"/>
      <c r="V851" s="518"/>
      <c r="W851" s="511"/>
      <c r="X851" s="518"/>
      <c r="Y851" s="516"/>
      <c r="Z851" s="518"/>
      <c r="AA851" s="518"/>
      <c r="AB851" s="511"/>
      <c r="AC851" s="554"/>
      <c r="AD851" s="516"/>
      <c r="AE851" s="518"/>
      <c r="AF851" s="519" t="s">
        <v>515</v>
      </c>
    </row>
    <row r="852">
      <c r="A852" s="510"/>
      <c r="B852" s="488" t="s">
        <v>484</v>
      </c>
      <c r="C852" s="488"/>
      <c r="D852" s="488"/>
      <c r="E852" s="544">
        <f>SUM(E842:E851)</f>
      </c>
      <c r="F852" s="544">
        <f>SUM(F842:F851)</f>
      </c>
      <c r="G852" s="544">
        <f>SUM(G842:G851)</f>
      </c>
      <c r="H852" s="544">
        <f>SUM(H842:H851)</f>
      </c>
      <c r="I852" s="523">
        <f t="shared" si="478"/>
      </c>
      <c r="J852" s="524">
        <f t="shared" si="536"/>
      </c>
      <c r="K852" s="544">
        <f>SUM(K842:K851)</f>
      </c>
      <c r="L852" s="524">
        <f t="shared" si="596"/>
      </c>
      <c r="M852" s="544">
        <f>SUM(M842:M851)</f>
      </c>
      <c r="N852" s="525">
        <f t="shared" si="626"/>
      </c>
      <c r="O852" s="544">
        <f>SUM(O842:O851)</f>
      </c>
      <c r="P852" s="525">
        <f t="shared" si="655"/>
      </c>
      <c r="Q852" s="526">
        <f t="shared" ref="Q852:Q853" si="507">M852/O852</f>
      </c>
      <c r="R852" s="522">
        <f>SUM(R842:R851)</f>
      </c>
      <c r="S852" s="526">
        <f t="shared" ref="S852:S853" si="565">(O852+O852)/(K852+K852)</f>
      </c>
      <c r="T852" s="522">
        <f>SUM(T842:T851)</f>
      </c>
      <c r="U852" s="527">
        <f t="shared" ref="U852:U853" si="746">F852/T852</f>
      </c>
      <c r="V852" s="528">
        <f t="shared" ref="V852:V853" si="860">(F852+4*500)/T852</f>
      </c>
      <c r="W852" s="522">
        <f>SUM(W842:W851)</f>
      </c>
      <c r="X852" s="529">
        <f t="shared" ref="X852:X853" si="84">W852/T852</f>
      </c>
      <c r="Y852" s="526">
        <f t="shared" ref="Y852:Y853" si="198">T852/R852</f>
      </c>
      <c r="Z852" s="528">
        <f t="shared" ref="Z852:Z853" si="312">W852/F852</f>
      </c>
      <c r="AA852" s="528">
        <f>W852/(F852+COUNT(W844:W851)*500)</f>
      </c>
      <c r="AB852" s="522">
        <f>SUM(AB842:AB851)</f>
      </c>
      <c r="AC852" s="522">
        <f>SUM(AC842:AC851)</f>
      </c>
      <c r="AD852" s="526">
        <f t="shared" ref="AD852:AD853" si="426">AB852/T852</f>
      </c>
      <c r="AE852" s="530">
        <f>(W852-AC852)/(F852+COUNT(W844:W851)*500)</f>
      </c>
      <c r="AF852" s="518"/>
    </row>
    <row r="853">
      <c r="A853" s="510"/>
      <c r="B853" s="489" t="s">
        <v>490</v>
      </c>
      <c r="C853" s="489"/>
      <c r="D853" s="489"/>
      <c r="E853" s="532">
        <f>E821+E832+E841+E852</f>
      </c>
      <c r="F853" s="532">
        <f>F821+F832+F841+F852</f>
      </c>
      <c r="G853" s="533">
        <f>G821+G832+G841+G852</f>
      </c>
      <c r="H853" s="533">
        <f>H821+H832+H841+H852</f>
      </c>
      <c r="I853" s="534">
        <f t="shared" si="478"/>
      </c>
      <c r="J853" s="535">
        <f t="shared" si="536"/>
      </c>
      <c r="K853" s="533">
        <f>K821+K832+K841+K852</f>
      </c>
      <c r="L853" s="535">
        <f t="shared" si="596"/>
      </c>
      <c r="M853" s="533">
        <f>M821+M832+M841+M852</f>
      </c>
      <c r="N853" s="536">
        <f t="shared" si="626"/>
      </c>
      <c r="O853" s="533">
        <f>O821+O832+O841+O852</f>
      </c>
      <c r="P853" s="536">
        <f t="shared" si="655"/>
      </c>
      <c r="Q853" s="537">
        <f t="shared" si="507"/>
      </c>
      <c r="R853" s="533">
        <f>R821+R832+R841+R852</f>
      </c>
      <c r="S853" s="537">
        <f t="shared" si="565"/>
      </c>
      <c r="T853" s="533">
        <f>T821+T832+T841+T852</f>
      </c>
      <c r="U853" s="538">
        <f t="shared" si="746"/>
      </c>
      <c r="V853" s="532">
        <f t="shared" si="860"/>
      </c>
      <c r="W853" s="532">
        <f>W821+W832+W841+W852</f>
      </c>
      <c r="X853" s="532">
        <f t="shared" si="84"/>
      </c>
      <c r="Y853" s="537">
        <f t="shared" si="198"/>
      </c>
      <c r="Z853" s="532">
        <f t="shared" si="312"/>
      </c>
      <c r="AA853" s="532">
        <f>W853/(F853+COUNT(W811:W820,W822:W831,W833:W840,W844:W851)*500)</f>
      </c>
      <c r="AB853" s="533">
        <f>AB821+AB832+AB841+AB852</f>
      </c>
      <c r="AC853" s="532">
        <f>AC821+AC832+AC841+AC852</f>
      </c>
      <c r="AD853" s="537">
        <f t="shared" si="426"/>
      </c>
      <c r="AE853" s="532">
        <f>(W853-AC853)/(F853+COUNT(W811:W820,W822:W831,W833:W840,W844:W851)*500)</f>
      </c>
      <c r="AF853" s="518"/>
    </row>
    <row r="854">
      <c r="A854" s="539" t="s">
        <v>442</v>
      </c>
      <c r="B854" s="499" t="s">
        <v>443</v>
      </c>
      <c r="C854" s="499" t="s">
        <v>444</v>
      </c>
      <c r="D854" s="499" t="s">
        <v>445</v>
      </c>
      <c r="E854" s="500" t="s">
        <v>446</v>
      </c>
      <c r="F854" s="501" t="s">
        <v>447</v>
      </c>
      <c r="G854" s="501" t="s">
        <v>448</v>
      </c>
      <c r="H854" s="501" t="s">
        <v>449</v>
      </c>
      <c r="I854" s="502" t="s">
        <v>450</v>
      </c>
      <c r="J854" s="503" t="s">
        <v>451</v>
      </c>
      <c r="K854" s="501" t="s">
        <v>452</v>
      </c>
      <c r="L854" s="503" t="s">
        <v>453</v>
      </c>
      <c r="M854" s="504" t="s">
        <v>454</v>
      </c>
      <c r="N854" s="505" t="s">
        <v>455</v>
      </c>
      <c r="O854" s="501" t="s">
        <v>456</v>
      </c>
      <c r="P854" s="505" t="s">
        <v>457</v>
      </c>
      <c r="Q854" s="502" t="s">
        <v>458</v>
      </c>
      <c r="R854" s="506" t="s">
        <v>459</v>
      </c>
      <c r="S854" s="507" t="s">
        <v>460</v>
      </c>
      <c r="T854" s="506" t="s">
        <v>461</v>
      </c>
      <c r="U854" s="508" t="s">
        <v>462</v>
      </c>
      <c r="V854" s="509" t="s">
        <v>463</v>
      </c>
      <c r="W854" s="509" t="s">
        <v>464</v>
      </c>
      <c r="X854" s="509" t="s">
        <v>465</v>
      </c>
      <c r="Y854" s="507" t="s">
        <v>466</v>
      </c>
      <c r="Z854" s="509" t="s">
        <v>467</v>
      </c>
      <c r="AA854" s="509" t="s">
        <v>468</v>
      </c>
      <c r="AB854" s="509" t="s">
        <v>469</v>
      </c>
      <c r="AC854" s="506" t="s">
        <v>470</v>
      </c>
      <c r="AD854" s="507" t="s">
        <v>471</v>
      </c>
      <c r="AE854" s="509" t="s">
        <v>472</v>
      </c>
      <c r="AF854" s="509" t="s">
        <v>473</v>
      </c>
    </row>
    <row r="855">
      <c r="A855" s="510" t="s">
        <v>540</v>
      </c>
      <c r="B855" s="460" t="s">
        <v>538</v>
      </c>
      <c r="C855" s="486" t="s">
        <v>492</v>
      </c>
      <c r="D855" s="462" t="s">
        <v>477</v>
      </c>
      <c r="E855" s="511">
        <v>195.21</v>
      </c>
      <c r="F855" s="512">
        <f>E855+E856</f>
      </c>
      <c r="G855" s="511">
        <v>1190</v>
      </c>
      <c r="H855" s="511">
        <v>18</v>
      </c>
      <c r="I855" s="513">
        <f t="shared" ref="I855:I895" si="479">H855/G855</f>
      </c>
      <c r="J855" s="514">
        <f t="shared" ref="J855:J895" si="537">(E855/G855)*1000</f>
      </c>
      <c r="K855" s="511">
        <v>1</v>
      </c>
      <c r="L855" s="514">
        <v>0</v>
      </c>
      <c r="M855" s="511">
        <v>0</v>
      </c>
      <c r="N855" s="515">
        <f t="shared" ref="N855:N895" si="627">E855/M855</f>
      </c>
      <c r="O855" s="511">
        <v>0</v>
      </c>
      <c r="P855" s="515">
        <f t="shared" ref="P855:P895" si="656">E855/O855</f>
      </c>
      <c r="Q855" s="516">
        <f>(M855+M856)/(O855+O856)</f>
      </c>
      <c r="R855" s="511">
        <v>4</v>
      </c>
      <c r="S855" s="516">
        <f>(O855+O856)/(K855+K856)</f>
      </c>
      <c r="T855" s="511">
        <v>2</v>
      </c>
      <c r="U855" s="517">
        <f>F855/T855</f>
      </c>
      <c r="V855" s="518">
        <f>(F855+4*500)/T855</f>
      </c>
      <c r="W855" s="511">
        <v>817</v>
      </c>
      <c r="X855" s="518">
        <f>W855/T855</f>
      </c>
      <c r="Y855" s="516">
        <f>T855/R855</f>
      </c>
      <c r="Z855" s="518">
        <f>W855/F855</f>
      </c>
      <c r="AA855" s="518">
        <f>W855/(F855+500)</f>
      </c>
      <c r="AB855" s="511">
        <v>1</v>
      </c>
      <c r="AC855" s="511">
        <v>445</v>
      </c>
      <c r="AD855" s="516">
        <f>AB855/T855</f>
      </c>
      <c r="AE855" s="518">
        <f>(W855-AC855)/(F855+500)</f>
      </c>
      <c r="AF855" s="519" t="s">
        <v>478</v>
      </c>
    </row>
    <row r="856">
      <c r="A856" s="510"/>
      <c r="B856" s="460"/>
      <c r="C856" s="486"/>
      <c r="D856" s="462" t="s">
        <v>479</v>
      </c>
      <c r="E856" s="511">
        <v>3263.23</v>
      </c>
      <c r="F856" s="512"/>
      <c r="G856" s="511">
        <v>30814</v>
      </c>
      <c r="H856" s="511">
        <v>1618</v>
      </c>
      <c r="I856" s="513">
        <f t="shared" si="479"/>
      </c>
      <c r="J856" s="514">
        <f t="shared" si="537"/>
      </c>
      <c r="K856" s="511">
        <v>75</v>
      </c>
      <c r="L856" s="514">
        <v>1</v>
      </c>
      <c r="M856" s="511">
        <v>2</v>
      </c>
      <c r="N856" s="515">
        <f t="shared" si="627"/>
      </c>
      <c r="O856" s="511">
        <v>3</v>
      </c>
      <c r="P856" s="515">
        <f t="shared" si="656"/>
      </c>
      <c r="Q856" s="516"/>
      <c r="R856" s="511"/>
      <c r="S856" s="516"/>
      <c r="T856" s="511"/>
      <c r="U856" s="517"/>
      <c r="V856" s="518"/>
      <c r="W856" s="511"/>
      <c r="X856" s="518"/>
      <c r="Y856" s="516"/>
      <c r="Z856" s="518"/>
      <c r="AA856" s="518"/>
      <c r="AB856" s="511"/>
      <c r="AC856" s="511"/>
      <c r="AD856" s="516"/>
      <c r="AE856" s="518"/>
      <c r="AF856" s="519" t="s">
        <v>498</v>
      </c>
    </row>
    <row r="857">
      <c r="A857" s="510"/>
      <c r="B857" s="460" t="s">
        <v>475</v>
      </c>
      <c r="C857" s="486" t="s">
        <v>492</v>
      </c>
      <c r="D857" s="462" t="s">
        <v>477</v>
      </c>
      <c r="E857" s="511">
        <v>539.35</v>
      </c>
      <c r="F857" s="512">
        <f>E857+E858</f>
      </c>
      <c r="G857" s="511">
        <v>3653</v>
      </c>
      <c r="H857" s="511">
        <v>53</v>
      </c>
      <c r="I857" s="513">
        <f t="shared" si="479"/>
      </c>
      <c r="J857" s="514">
        <f t="shared" si="537"/>
      </c>
      <c r="K857" s="511">
        <v>9</v>
      </c>
      <c r="L857" s="514">
        <v>0</v>
      </c>
      <c r="M857" s="511">
        <v>1</v>
      </c>
      <c r="N857" s="515">
        <f t="shared" si="627"/>
      </c>
      <c r="O857" s="511">
        <v>1</v>
      </c>
      <c r="P857" s="515">
        <f t="shared" si="656"/>
      </c>
      <c r="Q857" s="516">
        <f>(M857+M858)/(O857+O858)</f>
      </c>
      <c r="R857" s="511">
        <v>5</v>
      </c>
      <c r="S857" s="516">
        <f>(O857+O858)/(K857+K858)</f>
      </c>
      <c r="T857" s="511">
        <v>3</v>
      </c>
      <c r="U857" s="517">
        <f>F857/T857</f>
      </c>
      <c r="V857" s="518">
        <f>(F857+4*500)/T857</f>
      </c>
      <c r="W857" s="511">
        <v>3780</v>
      </c>
      <c r="X857" s="518">
        <f>W857/T857</f>
      </c>
      <c r="Y857" s="516">
        <f>T857/R857</f>
      </c>
      <c r="Z857" s="518">
        <f>W857/F857</f>
      </c>
      <c r="AA857" s="518">
        <f>W857/(F857+500)</f>
      </c>
      <c r="AB857" s="511">
        <v>1</v>
      </c>
      <c r="AC857" s="511">
        <v>1692</v>
      </c>
      <c r="AD857" s="516">
        <f>AB857/T857</f>
      </c>
      <c r="AE857" s="518">
        <f>(W857-AC857)/(F857+500)</f>
      </c>
      <c r="AF857" s="519" t="s">
        <v>478</v>
      </c>
    </row>
    <row r="858">
      <c r="A858" s="510"/>
      <c r="B858" s="460"/>
      <c r="C858" s="486"/>
      <c r="D858" s="462" t="s">
        <v>479</v>
      </c>
      <c r="E858" s="511">
        <v>3549.74</v>
      </c>
      <c r="F858" s="512"/>
      <c r="G858" s="511">
        <v>35691</v>
      </c>
      <c r="H858" s="511">
        <v>1299</v>
      </c>
      <c r="I858" s="513">
        <f t="shared" si="479"/>
      </c>
      <c r="J858" s="514">
        <f t="shared" si="537"/>
      </c>
      <c r="K858" s="511">
        <v>76</v>
      </c>
      <c r="L858" s="514">
        <v>1</v>
      </c>
      <c r="M858" s="511">
        <v>2</v>
      </c>
      <c r="N858" s="515">
        <f t="shared" si="627"/>
      </c>
      <c r="O858" s="511">
        <v>5</v>
      </c>
      <c r="P858" s="515">
        <f t="shared" si="656"/>
      </c>
      <c r="Q858" s="516"/>
      <c r="R858" s="511"/>
      <c r="S858" s="516"/>
      <c r="T858" s="511"/>
      <c r="U858" s="517"/>
      <c r="V858" s="518"/>
      <c r="W858" s="511"/>
      <c r="X858" s="518"/>
      <c r="Y858" s="516"/>
      <c r="Z858" s="518"/>
      <c r="AA858" s="518"/>
      <c r="AB858" s="511"/>
      <c r="AC858" s="511"/>
      <c r="AD858" s="516"/>
      <c r="AE858" s="518"/>
      <c r="AF858" s="519" t="s">
        <v>498</v>
      </c>
    </row>
    <row r="859">
      <c r="A859" s="510"/>
      <c r="B859" s="460" t="s">
        <v>481</v>
      </c>
      <c r="C859" s="486" t="s">
        <v>492</v>
      </c>
      <c r="D859" s="462" t="s">
        <v>477</v>
      </c>
      <c r="E859" s="511">
        <v>2344.64</v>
      </c>
      <c r="F859" s="512">
        <f>E859+E860</f>
      </c>
      <c r="G859" s="511">
        <v>14750</v>
      </c>
      <c r="H859" s="511">
        <v>157</v>
      </c>
      <c r="I859" s="513">
        <f t="shared" si="479"/>
      </c>
      <c r="J859" s="514">
        <f t="shared" si="537"/>
      </c>
      <c r="K859" s="511">
        <v>45</v>
      </c>
      <c r="L859" s="514">
        <v>0</v>
      </c>
      <c r="M859" s="511">
        <v>2</v>
      </c>
      <c r="N859" s="515">
        <f t="shared" si="627"/>
      </c>
      <c r="O859" s="511">
        <v>3</v>
      </c>
      <c r="P859" s="515">
        <f t="shared" si="656"/>
      </c>
      <c r="Q859" s="516">
        <f>(M859+M860)/(O859+O860)</f>
      </c>
      <c r="R859" s="511">
        <v>19</v>
      </c>
      <c r="S859" s="516">
        <f>(O859+O860)/(K859+K860)</f>
      </c>
      <c r="T859" s="511">
        <v>8</v>
      </c>
      <c r="U859" s="517">
        <f>F859/T859</f>
      </c>
      <c r="V859" s="518">
        <f>(F859+4*500)/T859</f>
      </c>
      <c r="W859" s="511">
        <v>14880</v>
      </c>
      <c r="X859" s="518">
        <f>W859/T859</f>
      </c>
      <c r="Y859" s="516">
        <f>T859/R859</f>
      </c>
      <c r="Z859" s="518">
        <f>W859/F859</f>
      </c>
      <c r="AA859" s="518">
        <f>W859/(F859+500)</f>
      </c>
      <c r="AB859" s="511">
        <v>3</v>
      </c>
      <c r="AC859" s="511">
        <v>5472</v>
      </c>
      <c r="AD859" s="516">
        <f>AB859/T859</f>
      </c>
      <c r="AE859" s="518">
        <f>(W859-AC859)/(F859+500)</f>
      </c>
      <c r="AF859" s="519" t="s">
        <v>478</v>
      </c>
    </row>
    <row r="860">
      <c r="A860" s="510"/>
      <c r="B860" s="460"/>
      <c r="C860" s="486"/>
      <c r="D860" s="462" t="s">
        <v>479</v>
      </c>
      <c r="E860" s="511">
        <v>2972.21</v>
      </c>
      <c r="F860" s="512"/>
      <c r="G860" s="511">
        <v>27794</v>
      </c>
      <c r="H860" s="511">
        <v>768</v>
      </c>
      <c r="I860" s="513">
        <f t="shared" si="479"/>
      </c>
      <c r="J860" s="514">
        <f t="shared" si="537"/>
      </c>
      <c r="K860" s="511">
        <v>72</v>
      </c>
      <c r="L860" s="514">
        <v>1</v>
      </c>
      <c r="M860" s="511">
        <v>6</v>
      </c>
      <c r="N860" s="515">
        <f t="shared" si="627"/>
      </c>
      <c r="O860" s="511">
        <v>6</v>
      </c>
      <c r="P860" s="515">
        <f t="shared" si="656"/>
      </c>
      <c r="Q860" s="516"/>
      <c r="R860" s="511"/>
      <c r="S860" s="516"/>
      <c r="T860" s="511"/>
      <c r="U860" s="517"/>
      <c r="V860" s="518"/>
      <c r="W860" s="511"/>
      <c r="X860" s="518"/>
      <c r="Y860" s="516"/>
      <c r="Z860" s="518"/>
      <c r="AA860" s="518"/>
      <c r="AB860" s="511"/>
      <c r="AC860" s="511"/>
      <c r="AD860" s="516"/>
      <c r="AE860" s="518"/>
      <c r="AF860" s="519" t="s">
        <v>498</v>
      </c>
    </row>
    <row r="861">
      <c r="A861" s="510"/>
      <c r="B861" s="460" t="s">
        <v>482</v>
      </c>
      <c r="C861" s="486" t="s">
        <v>492</v>
      </c>
      <c r="D861" s="462" t="s">
        <v>477</v>
      </c>
      <c r="E861" s="511">
        <v>2868.29</v>
      </c>
      <c r="F861" s="512">
        <f>E861+E862</f>
      </c>
      <c r="G861" s="511">
        <v>19861</v>
      </c>
      <c r="H861" s="511">
        <v>159</v>
      </c>
      <c r="I861" s="513">
        <f t="shared" si="479"/>
      </c>
      <c r="J861" s="514">
        <f t="shared" si="537"/>
      </c>
      <c r="K861" s="511">
        <v>37</v>
      </c>
      <c r="L861" s="514">
        <v>0</v>
      </c>
      <c r="M861" s="511">
        <v>2</v>
      </c>
      <c r="N861" s="515">
        <f t="shared" si="627"/>
      </c>
      <c r="O861" s="511">
        <v>5</v>
      </c>
      <c r="P861" s="515">
        <f t="shared" si="656"/>
      </c>
      <c r="Q861" s="516">
        <f>(M861+M862)/(O861+O862)</f>
      </c>
      <c r="R861" s="511">
        <v>22</v>
      </c>
      <c r="S861" s="516">
        <f>(O861+O862)/(K861+K862)</f>
      </c>
      <c r="T861" s="511">
        <v>5</v>
      </c>
      <c r="U861" s="517">
        <f>F861/T861</f>
      </c>
      <c r="V861" s="518">
        <f>(F861+4*500)/T861</f>
      </c>
      <c r="W861" s="511">
        <v>6336</v>
      </c>
      <c r="X861" s="518">
        <f>W861/T861</f>
      </c>
      <c r="Y861" s="516">
        <f>T861/R861</f>
      </c>
      <c r="Z861" s="518">
        <f>W861/F861</f>
      </c>
      <c r="AA861" s="518">
        <f>W861/(F861+500)</f>
      </c>
      <c r="AB861" s="511">
        <v>2</v>
      </c>
      <c r="AC861" s="511">
        <v>3036</v>
      </c>
      <c r="AD861" s="516">
        <f>AB861/T861</f>
      </c>
      <c r="AE861" s="518">
        <f>(W861-AC861)/(F861+500)</f>
      </c>
      <c r="AF861" s="519" t="s">
        <v>478</v>
      </c>
    </row>
    <row r="862">
      <c r="A862" s="510"/>
      <c r="B862" s="460"/>
      <c r="C862" s="486"/>
      <c r="D862" s="462" t="s">
        <v>479</v>
      </c>
      <c r="E862" s="511">
        <v>3264.04</v>
      </c>
      <c r="F862" s="512"/>
      <c r="G862" s="511">
        <v>28150</v>
      </c>
      <c r="H862" s="511">
        <v>820</v>
      </c>
      <c r="I862" s="513">
        <f t="shared" si="479"/>
      </c>
      <c r="J862" s="514">
        <f t="shared" si="537"/>
      </c>
      <c r="K862" s="511">
        <v>76</v>
      </c>
      <c r="L862" s="514">
        <v>1</v>
      </c>
      <c r="M862" s="511">
        <v>3</v>
      </c>
      <c r="N862" s="515">
        <f t="shared" si="627"/>
      </c>
      <c r="O862" s="511">
        <v>10</v>
      </c>
      <c r="P862" s="515">
        <f t="shared" si="656"/>
      </c>
      <c r="Q862" s="516"/>
      <c r="R862" s="511"/>
      <c r="S862" s="516"/>
      <c r="T862" s="511"/>
      <c r="U862" s="517"/>
      <c r="V862" s="518"/>
      <c r="W862" s="511"/>
      <c r="X862" s="518"/>
      <c r="Y862" s="516"/>
      <c r="Z862" s="518"/>
      <c r="AA862" s="518"/>
      <c r="AB862" s="511"/>
      <c r="AC862" s="511"/>
      <c r="AD862" s="516"/>
      <c r="AE862" s="518"/>
      <c r="AF862" s="519" t="s">
        <v>498</v>
      </c>
    </row>
    <row r="863">
      <c r="A863" s="510"/>
      <c r="B863" s="460" t="s">
        <v>483</v>
      </c>
      <c r="C863" s="486" t="s">
        <v>492</v>
      </c>
      <c r="D863" s="462" t="s">
        <v>477</v>
      </c>
      <c r="E863" s="511">
        <v>1416.56</v>
      </c>
      <c r="F863" s="512">
        <f>E863+E864</f>
      </c>
      <c r="G863" s="511">
        <v>10461</v>
      </c>
      <c r="H863" s="511">
        <v>114</v>
      </c>
      <c r="I863" s="513">
        <f t="shared" si="479"/>
      </c>
      <c r="J863" s="514">
        <f t="shared" si="537"/>
      </c>
      <c r="K863" s="511">
        <v>17</v>
      </c>
      <c r="L863" s="514">
        <v>0</v>
      </c>
      <c r="M863" s="511">
        <v>0</v>
      </c>
      <c r="N863" s="515">
        <f t="shared" si="627"/>
      </c>
      <c r="O863" s="511">
        <v>2</v>
      </c>
      <c r="P863" s="515">
        <f t="shared" si="656"/>
      </c>
      <c r="Q863" s="516">
        <f>(M863+M864)/(O863+O864)</f>
      </c>
      <c r="R863" s="511">
        <v>11</v>
      </c>
      <c r="S863" s="516">
        <f>(O863+O864)/(K863+K864)</f>
      </c>
      <c r="T863" s="511">
        <v>3</v>
      </c>
      <c r="U863" s="517">
        <f>F863/T863</f>
      </c>
      <c r="V863" s="518">
        <f>(F863+4*500)/T863</f>
      </c>
      <c r="W863" s="511">
        <v>4380</v>
      </c>
      <c r="X863" s="518">
        <f>W863/T863</f>
      </c>
      <c r="Y863" s="516">
        <f>T863/R863</f>
      </c>
      <c r="Z863" s="518">
        <f>W863/F863</f>
      </c>
      <c r="AA863" s="518">
        <f>W863/(F863+500)</f>
      </c>
      <c r="AB863" s="511">
        <v>0</v>
      </c>
      <c r="AC863" s="511">
        <v>0</v>
      </c>
      <c r="AD863" s="516">
        <f>AB863/T863</f>
      </c>
      <c r="AE863" s="518">
        <f>(W863-AC863)/(F863+500)</f>
      </c>
      <c r="AF863" s="519" t="s">
        <v>478</v>
      </c>
    </row>
    <row r="864">
      <c r="A864" s="510"/>
      <c r="B864" s="460"/>
      <c r="C864" s="486"/>
      <c r="D864" s="462" t="s">
        <v>479</v>
      </c>
      <c r="E864" s="511">
        <v>2666.06</v>
      </c>
      <c r="F864" s="512"/>
      <c r="G864" s="511">
        <v>23905</v>
      </c>
      <c r="H864" s="511">
        <v>590</v>
      </c>
      <c r="I864" s="513">
        <f t="shared" si="479"/>
      </c>
      <c r="J864" s="514">
        <f t="shared" si="537"/>
      </c>
      <c r="K864" s="511">
        <v>68</v>
      </c>
      <c r="L864" s="514">
        <v>1</v>
      </c>
      <c r="M864" s="511">
        <v>2</v>
      </c>
      <c r="N864" s="515">
        <f t="shared" si="627"/>
      </c>
      <c r="O864" s="511">
        <v>5</v>
      </c>
      <c r="P864" s="515">
        <f t="shared" si="656"/>
      </c>
      <c r="Q864" s="516"/>
      <c r="R864" s="511"/>
      <c r="S864" s="516"/>
      <c r="T864" s="511"/>
      <c r="U864" s="517"/>
      <c r="V864" s="518"/>
      <c r="W864" s="511"/>
      <c r="X864" s="518"/>
      <c r="Y864" s="516"/>
      <c r="Z864" s="518"/>
      <c r="AA864" s="518"/>
      <c r="AB864" s="511"/>
      <c r="AC864" s="511"/>
      <c r="AD864" s="516"/>
      <c r="AE864" s="518"/>
      <c r="AF864" s="519" t="s">
        <v>498</v>
      </c>
    </row>
    <row r="865">
      <c r="A865" s="510"/>
      <c r="B865" s="488" t="s">
        <v>484</v>
      </c>
      <c r="C865" s="488"/>
      <c r="D865" s="488"/>
      <c r="E865" s="522">
        <f>SUM(E855:E864)</f>
      </c>
      <c r="F865" s="522">
        <f>SUM(F855:F864)</f>
      </c>
      <c r="G865" s="522">
        <f>SUM(G855:G864)</f>
      </c>
      <c r="H865" s="522">
        <f>SUM(H855:H864)</f>
      </c>
      <c r="I865" s="523">
        <f t="shared" si="479"/>
      </c>
      <c r="J865" s="524">
        <f t="shared" si="537"/>
      </c>
      <c r="K865" s="522">
        <f>SUM(K855:K864)</f>
      </c>
      <c r="L865" s="524">
        <f t="shared" ref="L865:L895" si="597">E865/K865</f>
      </c>
      <c r="M865" s="522">
        <f>SUM(M855:M864)</f>
      </c>
      <c r="N865" s="525">
        <f t="shared" si="627"/>
      </c>
      <c r="O865" s="522">
        <f>SUM(O855:O864)</f>
      </c>
      <c r="P865" s="525">
        <f t="shared" si="656"/>
      </c>
      <c r="Q865" s="526">
        <f>M865/O865</f>
      </c>
      <c r="R865" s="522">
        <f>SUM(R855:R864)</f>
      </c>
      <c r="S865" s="526">
        <f>(O865+O865)/(K865+K865)</f>
      </c>
      <c r="T865" s="522">
        <f>SUM(T855:T864)</f>
      </c>
      <c r="U865" s="527">
        <f t="shared" ref="U865:U866" si="747">F865/T865</f>
      </c>
      <c r="V865" s="528">
        <f t="shared" ref="V865:V866" si="861">(F865+4*500)/T865</f>
      </c>
      <c r="W865" s="522">
        <f>SUM(W855:W864)</f>
      </c>
      <c r="X865" s="529">
        <f t="shared" ref="X865:X866" si="85">W865/T865</f>
      </c>
      <c r="Y865" s="526">
        <f t="shared" ref="Y865:Y866" si="199">T865/R865</f>
      </c>
      <c r="Z865" s="528">
        <f t="shared" ref="Z865:Z866" si="313">W865/F865</f>
      </c>
      <c r="AA865" s="528">
        <f>W865/(F865+COUNT(W855:W864)*500)</f>
      </c>
      <c r="AB865" s="522">
        <f>SUM(AB855:AB864)</f>
      </c>
      <c r="AC865" s="522">
        <f>SUM(AC855:AC864)</f>
      </c>
      <c r="AD865" s="526">
        <f t="shared" ref="AD865:AD866" si="427">AB865/T865</f>
      </c>
      <c r="AE865" s="530">
        <f>(W865-AC865)/(F865+COUNT(W855:W864)*500)</f>
      </c>
      <c r="AF865" s="518"/>
    </row>
    <row r="866">
      <c r="A866" s="510"/>
      <c r="B866" s="460" t="s">
        <v>485</v>
      </c>
      <c r="C866" s="486" t="s">
        <v>505</v>
      </c>
      <c r="D866" s="462" t="s">
        <v>477</v>
      </c>
      <c r="E866" s="511">
        <v>713.63</v>
      </c>
      <c r="F866" s="520">
        <f>E866+E867</f>
      </c>
      <c r="G866" s="511">
        <v>3885</v>
      </c>
      <c r="H866" s="511">
        <v>42</v>
      </c>
      <c r="I866" s="513">
        <f t="shared" si="479"/>
      </c>
      <c r="J866" s="514">
        <f t="shared" si="537"/>
      </c>
      <c r="K866" s="511">
        <v>3</v>
      </c>
      <c r="L866" s="514">
        <f t="shared" si="597"/>
      </c>
      <c r="M866" s="511">
        <v>1</v>
      </c>
      <c r="N866" s="515">
        <f t="shared" si="627"/>
      </c>
      <c r="O866" s="511">
        <v>1</v>
      </c>
      <c r="P866" s="515">
        <f t="shared" si="656"/>
      </c>
      <c r="Q866" s="516">
        <f>(M866+M867)/(O866+O867)</f>
      </c>
      <c r="R866" s="511">
        <v>13</v>
      </c>
      <c r="S866" s="516">
        <f>(O866+O867)/(K866+K867)</f>
      </c>
      <c r="T866" s="511">
        <v>8</v>
      </c>
      <c r="U866" s="517">
        <f t="shared" si="747"/>
      </c>
      <c r="V866" s="518">
        <f t="shared" si="861"/>
      </c>
      <c r="W866" s="511">
        <v>8209.199999999997</v>
      </c>
      <c r="X866" s="518">
        <f t="shared" si="85"/>
      </c>
      <c r="Y866" s="516">
        <f t="shared" si="199"/>
      </c>
      <c r="Z866" s="518">
        <f t="shared" si="313"/>
      </c>
      <c r="AA866" s="518">
        <f>W866/(F866+500)</f>
      </c>
      <c r="AB866" s="511">
        <v>0</v>
      </c>
      <c r="AC866" s="511">
        <v>0</v>
      </c>
      <c r="AD866" s="516">
        <f t="shared" si="427"/>
      </c>
      <c r="AE866" s="518">
        <f>(W866-AC866)/(F866+500)</f>
      </c>
      <c r="AF866" s="519" t="s">
        <v>478</v>
      </c>
    </row>
    <row r="867">
      <c r="A867" s="510"/>
      <c r="B867" s="460"/>
      <c r="C867" s="486"/>
      <c r="D867" s="462" t="s">
        <v>479</v>
      </c>
      <c r="E867" s="511">
        <v>4559.76</v>
      </c>
      <c r="F867" s="520"/>
      <c r="G867" s="511">
        <v>47144</v>
      </c>
      <c r="H867" s="521">
        <v>1681</v>
      </c>
      <c r="I867" s="513">
        <f t="shared" si="479"/>
      </c>
      <c r="J867" s="514">
        <f t="shared" si="537"/>
      </c>
      <c r="K867" s="511">
        <v>106</v>
      </c>
      <c r="L867" s="514">
        <f t="shared" si="597"/>
      </c>
      <c r="M867" s="511">
        <v>4</v>
      </c>
      <c r="N867" s="515">
        <f t="shared" si="627"/>
      </c>
      <c r="O867" s="511">
        <v>8</v>
      </c>
      <c r="P867" s="515">
        <f t="shared" si="656"/>
      </c>
      <c r="Q867" s="516"/>
      <c r="R867" s="511"/>
      <c r="S867" s="516"/>
      <c r="T867" s="511"/>
      <c r="U867" s="517"/>
      <c r="V867" s="518"/>
      <c r="W867" s="511"/>
      <c r="X867" s="518"/>
      <c r="Y867" s="516"/>
      <c r="Z867" s="518"/>
      <c r="AA867" s="518"/>
      <c r="AB867" s="511"/>
      <c r="AC867" s="511"/>
      <c r="AD867" s="516"/>
      <c r="AE867" s="518"/>
      <c r="AF867" s="519" t="s">
        <v>498</v>
      </c>
    </row>
    <row r="868">
      <c r="A868" s="510"/>
      <c r="B868" s="557" t="s">
        <v>487</v>
      </c>
      <c r="C868" s="558" t="s">
        <v>505</v>
      </c>
      <c r="D868" s="559" t="s">
        <v>477</v>
      </c>
      <c r="E868" s="560">
        <v>1275.17</v>
      </c>
      <c r="F868" s="561">
        <f>E868+E869</f>
      </c>
      <c r="G868" s="560">
        <v>7160</v>
      </c>
      <c r="H868" s="560">
        <v>98</v>
      </c>
      <c r="I868" s="562">
        <f t="shared" si="479"/>
      </c>
      <c r="J868" s="563">
        <f t="shared" si="537"/>
      </c>
      <c r="K868" s="560">
        <v>15</v>
      </c>
      <c r="L868" s="563">
        <f t="shared" si="597"/>
      </c>
      <c r="M868" s="560">
        <v>4</v>
      </c>
      <c r="N868" s="564">
        <f t="shared" si="627"/>
      </c>
      <c r="O868" s="560">
        <v>4</v>
      </c>
      <c r="P868" s="564">
        <f t="shared" si="656"/>
      </c>
      <c r="Q868" s="565">
        <f>(M868+M869)/(O868+O869)</f>
      </c>
      <c r="R868" s="560">
        <v>20</v>
      </c>
      <c r="S868" s="565">
        <f>(O868+O869)/(K868+K869)</f>
      </c>
      <c r="T868" s="560">
        <v>7</v>
      </c>
      <c r="U868" s="566">
        <f>F868/T868</f>
      </c>
      <c r="V868" s="542">
        <f>(F868+4*500)/T868</f>
      </c>
      <c r="W868" s="560">
        <v>5709.600000000006</v>
      </c>
      <c r="X868" s="542">
        <f>W868/T868</f>
      </c>
      <c r="Y868" s="565">
        <f>T868/R868</f>
      </c>
      <c r="Z868" s="542">
        <f>W868/F868</f>
      </c>
      <c r="AA868" s="542">
        <f>W868/(F868+500)</f>
      </c>
      <c r="AB868" s="567">
        <v>1</v>
      </c>
      <c r="AC868" s="560">
        <v>1692</v>
      </c>
      <c r="AD868" s="565">
        <f>AB868/T868</f>
      </c>
      <c r="AE868" s="542">
        <f>(W868-AC868)/(F868+500)</f>
      </c>
      <c r="AF868" s="542" t="s">
        <v>478</v>
      </c>
    </row>
    <row r="869">
      <c r="A869" s="510"/>
      <c r="B869" s="557"/>
      <c r="C869" s="558"/>
      <c r="D869" s="559" t="s">
        <v>479</v>
      </c>
      <c r="E869" s="560">
        <v>5081.71</v>
      </c>
      <c r="F869" s="561"/>
      <c r="G869" s="560">
        <v>53671</v>
      </c>
      <c r="H869" s="568">
        <v>2116</v>
      </c>
      <c r="I869" s="562">
        <f t="shared" si="479"/>
      </c>
      <c r="J869" s="563">
        <f t="shared" si="537"/>
      </c>
      <c r="K869" s="560">
        <v>111</v>
      </c>
      <c r="L869" s="563">
        <f t="shared" si="597"/>
      </c>
      <c r="M869" s="560">
        <v>3</v>
      </c>
      <c r="N869" s="564">
        <f t="shared" si="627"/>
      </c>
      <c r="O869" s="560">
        <v>6</v>
      </c>
      <c r="P869" s="564">
        <f t="shared" si="656"/>
      </c>
      <c r="Q869" s="565"/>
      <c r="R869" s="560"/>
      <c r="S869" s="565"/>
      <c r="T869" s="560"/>
      <c r="U869" s="566"/>
      <c r="V869" s="542"/>
      <c r="W869" s="560"/>
      <c r="X869" s="542"/>
      <c r="Y869" s="565"/>
      <c r="Z869" s="542"/>
      <c r="AA869" s="542"/>
      <c r="AB869" s="560"/>
      <c r="AC869" s="560"/>
      <c r="AD869" s="565"/>
      <c r="AE869" s="542"/>
      <c r="AF869" s="542" t="s">
        <v>498</v>
      </c>
    </row>
    <row r="870">
      <c r="A870" s="510"/>
      <c r="B870" s="460" t="s">
        <v>488</v>
      </c>
      <c r="C870" s="486" t="s">
        <v>505</v>
      </c>
      <c r="D870" s="462" t="s">
        <v>477</v>
      </c>
      <c r="E870" s="511">
        <v>1970.02</v>
      </c>
      <c r="F870" s="520">
        <f>E870+E871</f>
      </c>
      <c r="G870" s="511">
        <v>10130</v>
      </c>
      <c r="H870" s="511">
        <v>141</v>
      </c>
      <c r="I870" s="513">
        <f t="shared" si="479"/>
      </c>
      <c r="J870" s="514">
        <f t="shared" si="537"/>
      </c>
      <c r="K870" s="511">
        <v>22</v>
      </c>
      <c r="L870" s="514">
        <f t="shared" si="597"/>
      </c>
      <c r="M870" s="511">
        <v>1</v>
      </c>
      <c r="N870" s="515">
        <f t="shared" si="627"/>
      </c>
      <c r="O870" s="511">
        <v>2</v>
      </c>
      <c r="P870" s="515">
        <f t="shared" si="656"/>
      </c>
      <c r="Q870" s="516">
        <f>(M870+M871)/(O870+O871)</f>
      </c>
      <c r="R870" s="511">
        <v>14</v>
      </c>
      <c r="S870" s="516">
        <f>(O870+O871)/(K870+K871)</f>
      </c>
      <c r="T870" s="511">
        <v>4</v>
      </c>
      <c r="U870" s="517">
        <f>F870/T870</f>
      </c>
      <c r="V870" s="518">
        <f>(F870+4*500)/T870</f>
      </c>
      <c r="W870" s="511">
        <v>2428.7999999999956</v>
      </c>
      <c r="X870" s="518">
        <f>W870/T870</f>
      </c>
      <c r="Y870" s="516">
        <f>T870/R870</f>
      </c>
      <c r="Z870" s="518">
        <f>W870/F870</f>
      </c>
      <c r="AA870" s="518">
        <f>W870/(F870+500)</f>
      </c>
      <c r="AB870" s="511">
        <v>1</v>
      </c>
      <c r="AC870" s="511">
        <v>452.39999999999964</v>
      </c>
      <c r="AD870" s="516">
        <f>AB870/T870</f>
      </c>
      <c r="AE870" s="518">
        <f>(W870-AC870)/(F870+500)</f>
      </c>
      <c r="AF870" s="519" t="s">
        <v>478</v>
      </c>
    </row>
    <row r="871">
      <c r="A871" s="510"/>
      <c r="B871" s="460"/>
      <c r="C871" s="486"/>
      <c r="D871" s="462" t="s">
        <v>479</v>
      </c>
      <c r="E871" s="511">
        <v>2635.15</v>
      </c>
      <c r="F871" s="520"/>
      <c r="G871" s="511">
        <v>28534</v>
      </c>
      <c r="H871" s="521">
        <v>1105</v>
      </c>
      <c r="I871" s="513">
        <f t="shared" si="479"/>
      </c>
      <c r="J871" s="514">
        <f t="shared" si="537"/>
      </c>
      <c r="K871" s="511">
        <v>71</v>
      </c>
      <c r="L871" s="514">
        <f t="shared" si="597"/>
      </c>
      <c r="M871" s="511">
        <v>2</v>
      </c>
      <c r="N871" s="515">
        <f t="shared" si="627"/>
      </c>
      <c r="O871" s="511">
        <v>6</v>
      </c>
      <c r="P871" s="515">
        <f t="shared" si="656"/>
      </c>
      <c r="Q871" s="516"/>
      <c r="R871" s="511"/>
      <c r="S871" s="516"/>
      <c r="T871" s="511"/>
      <c r="U871" s="517"/>
      <c r="V871" s="518"/>
      <c r="W871" s="511"/>
      <c r="X871" s="518"/>
      <c r="Y871" s="516"/>
      <c r="Z871" s="518"/>
      <c r="AA871" s="518"/>
      <c r="AB871" s="511"/>
      <c r="AC871" s="511"/>
      <c r="AD871" s="516"/>
      <c r="AE871" s="518"/>
      <c r="AF871" s="519" t="s">
        <v>498</v>
      </c>
    </row>
    <row r="872">
      <c r="A872" s="510"/>
      <c r="B872" s="460" t="s">
        <v>489</v>
      </c>
      <c r="C872" s="486" t="s">
        <v>505</v>
      </c>
      <c r="D872" s="462" t="s">
        <v>477</v>
      </c>
      <c r="E872" s="511">
        <v>2041.83</v>
      </c>
      <c r="F872" s="520">
        <f>E872+E873</f>
      </c>
      <c r="G872" s="511">
        <v>8859</v>
      </c>
      <c r="H872" s="511">
        <v>149</v>
      </c>
      <c r="I872" s="513">
        <f t="shared" si="479"/>
      </c>
      <c r="J872" s="514">
        <f t="shared" si="537"/>
      </c>
      <c r="K872" s="511">
        <v>21</v>
      </c>
      <c r="L872" s="514">
        <f t="shared" si="597"/>
      </c>
      <c r="M872" s="511">
        <v>1</v>
      </c>
      <c r="N872" s="515">
        <f t="shared" si="627"/>
      </c>
      <c r="O872" s="511">
        <v>2</v>
      </c>
      <c r="P872" s="515">
        <f t="shared" si="656"/>
      </c>
      <c r="Q872" s="516">
        <f>(M872+M873)/(O872+O873)</f>
      </c>
      <c r="R872" s="511">
        <v>14</v>
      </c>
      <c r="S872" s="516">
        <f>(O872+O873)/(K872+K873)</f>
      </c>
      <c r="T872" s="511">
        <v>4</v>
      </c>
      <c r="U872" s="517">
        <f>F872/T872</f>
      </c>
      <c r="V872" s="518">
        <f>(F872+4*500)/T872</f>
      </c>
      <c r="W872" s="511">
        <v>5232</v>
      </c>
      <c r="X872" s="518">
        <f>W872/T872</f>
      </c>
      <c r="Y872" s="516">
        <f>T872/R872</f>
      </c>
      <c r="Z872" s="518">
        <f>W872/F872</f>
      </c>
      <c r="AA872" s="518">
        <f>W872/(F872+500)</f>
      </c>
      <c r="AB872" s="511">
        <v>1</v>
      </c>
      <c r="AC872" s="511">
        <v>1344</v>
      </c>
      <c r="AD872" s="516">
        <f>AB872/T872</f>
      </c>
      <c r="AE872" s="518">
        <f>(W872-AC872)/(F872+500)</f>
      </c>
      <c r="AF872" s="519" t="s">
        <v>478</v>
      </c>
    </row>
    <row r="873">
      <c r="A873" s="510"/>
      <c r="B873" s="460"/>
      <c r="C873" s="486"/>
      <c r="D873" s="462" t="s">
        <v>479</v>
      </c>
      <c r="E873" s="511">
        <v>2709.96</v>
      </c>
      <c r="F873" s="520"/>
      <c r="G873" s="511">
        <v>23775</v>
      </c>
      <c r="H873" s="521">
        <v>793</v>
      </c>
      <c r="I873" s="513">
        <f t="shared" si="479"/>
      </c>
      <c r="J873" s="514">
        <f t="shared" si="537"/>
      </c>
      <c r="K873" s="511">
        <v>72</v>
      </c>
      <c r="L873" s="514">
        <f t="shared" si="597"/>
      </c>
      <c r="M873" s="511">
        <v>2</v>
      </c>
      <c r="N873" s="515">
        <f t="shared" si="627"/>
      </c>
      <c r="O873" s="511">
        <v>5</v>
      </c>
      <c r="P873" s="515">
        <f t="shared" si="656"/>
      </c>
      <c r="Q873" s="516"/>
      <c r="R873" s="511"/>
      <c r="S873" s="516"/>
      <c r="T873" s="511"/>
      <c r="U873" s="517"/>
      <c r="V873" s="518"/>
      <c r="W873" s="511"/>
      <c r="X873" s="518"/>
      <c r="Y873" s="516"/>
      <c r="Z873" s="518"/>
      <c r="AA873" s="518"/>
      <c r="AB873" s="511"/>
      <c r="AC873" s="511"/>
      <c r="AD873" s="516"/>
      <c r="AE873" s="518"/>
      <c r="AF873" s="519" t="s">
        <v>498</v>
      </c>
    </row>
    <row r="874">
      <c r="A874" s="510"/>
      <c r="B874" s="460" t="s">
        <v>495</v>
      </c>
      <c r="C874" s="486" t="s">
        <v>505</v>
      </c>
      <c r="D874" s="462" t="s">
        <v>477</v>
      </c>
      <c r="E874" s="511">
        <v>2168.59</v>
      </c>
      <c r="F874" s="520">
        <f>E874+E875</f>
      </c>
      <c r="G874" s="511">
        <v>8191</v>
      </c>
      <c r="H874" s="511">
        <v>123</v>
      </c>
      <c r="I874" s="513">
        <f t="shared" si="479"/>
      </c>
      <c r="J874" s="514">
        <f t="shared" si="537"/>
      </c>
      <c r="K874" s="511">
        <v>18</v>
      </c>
      <c r="L874" s="514">
        <f t="shared" si="597"/>
      </c>
      <c r="M874" s="511">
        <v>3</v>
      </c>
      <c r="N874" s="515">
        <f t="shared" si="627"/>
      </c>
      <c r="O874" s="511">
        <v>4</v>
      </c>
      <c r="P874" s="515">
        <f t="shared" si="656"/>
      </c>
      <c r="Q874" s="516">
        <f>(M874+M875)/(O874+O875)</f>
      </c>
      <c r="R874" s="511">
        <v>23</v>
      </c>
      <c r="S874" s="516">
        <f>(O874+O875)/(K874+K875)</f>
      </c>
      <c r="T874" s="511">
        <v>9</v>
      </c>
      <c r="U874" s="517">
        <f>F874/T874</f>
      </c>
      <c r="V874" s="518">
        <f>(F874+4*500)/T874</f>
      </c>
      <c r="W874" s="511">
        <v>11036.400000000001</v>
      </c>
      <c r="X874" s="518">
        <f>W874/T874</f>
      </c>
      <c r="Y874" s="516">
        <f>T874/R874</f>
      </c>
      <c r="Z874" s="518">
        <f>W874/F874</f>
      </c>
      <c r="AA874" s="518">
        <f>W874/(F874+500)</f>
      </c>
      <c r="AB874" s="511">
        <v>1</v>
      </c>
      <c r="AC874" s="511">
        <v>1344</v>
      </c>
      <c r="AD874" s="516">
        <f>AB874/T874</f>
      </c>
      <c r="AE874" s="518">
        <f>(W874-AC874)/(F874+500)</f>
      </c>
      <c r="AF874" s="519" t="s">
        <v>478</v>
      </c>
    </row>
    <row r="875">
      <c r="A875" s="510"/>
      <c r="B875" s="460"/>
      <c r="C875" s="486"/>
      <c r="D875" s="462" t="s">
        <v>479</v>
      </c>
      <c r="E875" s="511">
        <v>3889.11</v>
      </c>
      <c r="F875" s="520"/>
      <c r="G875" s="511">
        <v>36580</v>
      </c>
      <c r="H875" s="521">
        <v>1059</v>
      </c>
      <c r="I875" s="513">
        <f t="shared" si="479"/>
      </c>
      <c r="J875" s="514">
        <f t="shared" si="537"/>
      </c>
      <c r="K875" s="511">
        <v>87</v>
      </c>
      <c r="L875" s="514">
        <f t="shared" si="597"/>
      </c>
      <c r="M875" s="511">
        <v>5</v>
      </c>
      <c r="N875" s="515">
        <f t="shared" si="627"/>
      </c>
      <c r="O875" s="511">
        <v>10</v>
      </c>
      <c r="P875" s="515">
        <f t="shared" si="656"/>
      </c>
      <c r="Q875" s="516"/>
      <c r="R875" s="511"/>
      <c r="S875" s="516"/>
      <c r="T875" s="511"/>
      <c r="U875" s="517"/>
      <c r="V875" s="518"/>
      <c r="W875" s="511"/>
      <c r="X875" s="518"/>
      <c r="Y875" s="516"/>
      <c r="Z875" s="518"/>
      <c r="AA875" s="518"/>
      <c r="AB875" s="511"/>
      <c r="AC875" s="511"/>
      <c r="AD875" s="516"/>
      <c r="AE875" s="518"/>
      <c r="AF875" s="519" t="s">
        <v>498</v>
      </c>
    </row>
    <row r="876">
      <c r="A876" s="510"/>
      <c r="B876" s="488" t="s">
        <v>484</v>
      </c>
      <c r="C876" s="488"/>
      <c r="D876" s="488"/>
      <c r="E876" s="522">
        <f>SUM(E866:E875)</f>
      </c>
      <c r="F876" s="522">
        <f>SUM(F866:F875)</f>
      </c>
      <c r="G876" s="522">
        <f>SUM(G866:G875)</f>
      </c>
      <c r="H876" s="522">
        <f>SUM(H866:H875)</f>
      </c>
      <c r="I876" s="523">
        <f t="shared" si="479"/>
      </c>
      <c r="J876" s="524">
        <f t="shared" si="537"/>
      </c>
      <c r="K876" s="522">
        <f>SUM(K866:K875)</f>
      </c>
      <c r="L876" s="524">
        <f t="shared" si="597"/>
      </c>
      <c r="M876" s="522">
        <f>SUM(M866:M875)</f>
      </c>
      <c r="N876" s="525">
        <f t="shared" si="627"/>
      </c>
      <c r="O876" s="522">
        <f>SUM(O866:O875)</f>
      </c>
      <c r="P876" s="525">
        <f t="shared" si="656"/>
      </c>
      <c r="Q876" s="526">
        <f>M876/O876</f>
      </c>
      <c r="R876" s="522">
        <f>SUM(R866:R875)</f>
      </c>
      <c r="S876" s="526">
        <f>(O876+O876)/(K876+K876)</f>
      </c>
      <c r="T876" s="522">
        <f>SUM(T866:T875)</f>
      </c>
      <c r="U876" s="527">
        <f t="shared" ref="U876:U877" si="748">F876/T876</f>
      </c>
      <c r="V876" s="528">
        <f t="shared" ref="V876:V877" si="862">(F876+4*500)/T876</f>
      </c>
      <c r="W876" s="522">
        <f>SUM(W866:W875)</f>
      </c>
      <c r="X876" s="529">
        <f t="shared" ref="X876:X877" si="86">W876/T876</f>
      </c>
      <c r="Y876" s="526">
        <f t="shared" ref="Y876:Y877" si="200">T876/R876</f>
      </c>
      <c r="Z876" s="528">
        <f t="shared" ref="Z876:Z877" si="314">W876/F876</f>
      </c>
      <c r="AA876" s="528">
        <f>W876/(F876+COUNT(W866:W875)*500)</f>
      </c>
      <c r="AB876" s="522">
        <f>SUM(AB866:AB875)</f>
      </c>
      <c r="AC876" s="522">
        <f>SUM(AC866:AC875)</f>
      </c>
      <c r="AD876" s="526">
        <f t="shared" ref="AD876:AD877" si="428">AB876/T876</f>
      </c>
      <c r="AE876" s="530">
        <f>(W876-AC876)/(F876+COUNT(W866:W875)*500)</f>
      </c>
      <c r="AF876" s="518"/>
    </row>
    <row r="877">
      <c r="A877" s="510"/>
      <c r="B877" s="460" t="s">
        <v>496</v>
      </c>
      <c r="C877" s="486" t="s">
        <v>480</v>
      </c>
      <c r="D877" s="462" t="s">
        <v>477</v>
      </c>
      <c r="E877" s="511">
        <v>1633.09</v>
      </c>
      <c r="F877" s="512">
        <f>E877+E878</f>
      </c>
      <c r="G877" s="511">
        <v>6343</v>
      </c>
      <c r="H877" s="511">
        <v>118</v>
      </c>
      <c r="I877" s="513">
        <f t="shared" si="479"/>
      </c>
      <c r="J877" s="514">
        <f t="shared" si="537"/>
      </c>
      <c r="K877" s="511">
        <v>17</v>
      </c>
      <c r="L877" s="514">
        <f t="shared" si="597"/>
      </c>
      <c r="M877" s="511">
        <v>2</v>
      </c>
      <c r="N877" s="515">
        <f t="shared" si="627"/>
      </c>
      <c r="O877" s="511">
        <v>3</v>
      </c>
      <c r="P877" s="515">
        <f t="shared" si="656"/>
      </c>
      <c r="Q877" s="516">
        <f>(M877+M878)/(O877+O878)</f>
      </c>
      <c r="R877" s="511">
        <v>22</v>
      </c>
      <c r="S877" s="516">
        <f>(O877+O878)/(K877+K878)</f>
      </c>
      <c r="T877" s="511">
        <v>8</v>
      </c>
      <c r="U877" s="517">
        <f t="shared" si="748"/>
      </c>
      <c r="V877" s="518">
        <f t="shared" si="862"/>
      </c>
      <c r="W877" s="511">
        <v>8523.600000000006</v>
      </c>
      <c r="X877" s="518">
        <f t="shared" si="86"/>
      </c>
      <c r="Y877" s="516">
        <f t="shared" si="200"/>
      </c>
      <c r="Z877" s="518">
        <f t="shared" si="314"/>
      </c>
      <c r="AA877" s="518">
        <f>W877/(F877+500)</f>
      </c>
      <c r="AB877" s="511">
        <v>0</v>
      </c>
      <c r="AC877" s="554">
        <v>0</v>
      </c>
      <c r="AD877" s="516">
        <f t="shared" si="428"/>
      </c>
      <c r="AE877" s="518">
        <f>(W877-AC877)/(F877+500)</f>
      </c>
      <c r="AF877" s="519" t="s">
        <v>525</v>
      </c>
    </row>
    <row r="878">
      <c r="A878" s="510"/>
      <c r="B878" s="460"/>
      <c r="C878" s="486"/>
      <c r="D878" s="462" t="s">
        <v>479</v>
      </c>
      <c r="E878" s="511">
        <v>3970.57</v>
      </c>
      <c r="F878" s="512"/>
      <c r="G878" s="511">
        <v>47800</v>
      </c>
      <c r="H878" s="511">
        <v>1172</v>
      </c>
      <c r="I878" s="513">
        <f t="shared" si="479"/>
      </c>
      <c r="J878" s="514">
        <f t="shared" si="537"/>
      </c>
      <c r="K878" s="511">
        <v>100</v>
      </c>
      <c r="L878" s="514">
        <f t="shared" si="597"/>
      </c>
      <c r="M878" s="511">
        <v>5</v>
      </c>
      <c r="N878" s="515">
        <f t="shared" si="627"/>
      </c>
      <c r="O878" s="511">
        <v>12</v>
      </c>
      <c r="P878" s="515">
        <f t="shared" si="656"/>
      </c>
      <c r="Q878" s="516"/>
      <c r="R878" s="511"/>
      <c r="S878" s="516"/>
      <c r="T878" s="511"/>
      <c r="U878" s="517"/>
      <c r="V878" s="518"/>
      <c r="W878" s="511"/>
      <c r="X878" s="518"/>
      <c r="Y878" s="516"/>
      <c r="Z878" s="518"/>
      <c r="AA878" s="518"/>
      <c r="AB878" s="511"/>
      <c r="AC878" s="554"/>
      <c r="AD878" s="516"/>
      <c r="AE878" s="518"/>
      <c r="AF878" s="519" t="s">
        <v>515</v>
      </c>
    </row>
    <row r="879">
      <c r="A879" s="510"/>
      <c r="B879" s="531" t="s">
        <v>501</v>
      </c>
      <c r="C879" s="486" t="s">
        <v>480</v>
      </c>
      <c r="D879" s="462" t="s">
        <v>477</v>
      </c>
      <c r="E879" s="511">
        <v>1904.91</v>
      </c>
      <c r="F879" s="512">
        <f>E879+E880</f>
      </c>
      <c r="G879" s="511">
        <v>12519</v>
      </c>
      <c r="H879" s="511">
        <v>155</v>
      </c>
      <c r="I879" s="513">
        <f t="shared" si="479"/>
      </c>
      <c r="J879" s="514">
        <f t="shared" si="537"/>
      </c>
      <c r="K879" s="511">
        <v>19</v>
      </c>
      <c r="L879" s="514">
        <f t="shared" si="597"/>
      </c>
      <c r="M879" s="511">
        <v>1</v>
      </c>
      <c r="N879" s="515">
        <f t="shared" si="627"/>
      </c>
      <c r="O879" s="511">
        <v>3</v>
      </c>
      <c r="P879" s="515">
        <f t="shared" si="656"/>
      </c>
      <c r="Q879" s="516">
        <f>(M879+M880)/(O879+O880)</f>
      </c>
      <c r="R879" s="511">
        <v>28</v>
      </c>
      <c r="S879" s="516">
        <f>(O879+O880)/(K879+K880)</f>
      </c>
      <c r="T879" s="511">
        <v>5</v>
      </c>
      <c r="U879" s="517">
        <f>F879/T879</f>
      </c>
      <c r="V879" s="518">
        <f>(F879+4*500)/T879</f>
      </c>
      <c r="W879" s="511">
        <v>4521.599999999991</v>
      </c>
      <c r="X879" s="518">
        <f>W879/T879</f>
      </c>
      <c r="Y879" s="516">
        <f>T879/R879</f>
      </c>
      <c r="Z879" s="518">
        <f>W879/F879</f>
      </c>
      <c r="AA879" s="518">
        <f>W879/(F879+500)</f>
      </c>
      <c r="AB879" s="511">
        <v>0</v>
      </c>
      <c r="AC879" s="556">
        <v>0</v>
      </c>
      <c r="AD879" s="516">
        <f>AB879/T879</f>
      </c>
      <c r="AE879" s="518">
        <f>(W879-AC879)/(F879+500)</f>
      </c>
      <c r="AF879" s="519" t="s">
        <v>525</v>
      </c>
    </row>
    <row r="880">
      <c r="A880" s="510"/>
      <c r="B880" s="531"/>
      <c r="C880" s="486"/>
      <c r="D880" s="462" t="s">
        <v>479</v>
      </c>
      <c r="E880" s="511">
        <v>4576.32</v>
      </c>
      <c r="F880" s="512"/>
      <c r="G880" s="511">
        <v>53205</v>
      </c>
      <c r="H880" s="511">
        <v>1668</v>
      </c>
      <c r="I880" s="513">
        <f t="shared" si="479"/>
      </c>
      <c r="J880" s="514">
        <f t="shared" si="537"/>
      </c>
      <c r="K880" s="511">
        <v>129</v>
      </c>
      <c r="L880" s="514">
        <f t="shared" si="597"/>
      </c>
      <c r="M880" s="511">
        <v>3</v>
      </c>
      <c r="N880" s="515">
        <f t="shared" si="627"/>
      </c>
      <c r="O880" s="511">
        <v>16</v>
      </c>
      <c r="P880" s="515">
        <f t="shared" si="656"/>
      </c>
      <c r="Q880" s="516"/>
      <c r="R880" s="511"/>
      <c r="S880" s="516"/>
      <c r="T880" s="511"/>
      <c r="U880" s="517"/>
      <c r="V880" s="518"/>
      <c r="W880" s="511"/>
      <c r="X880" s="518"/>
      <c r="Y880" s="516"/>
      <c r="Z880" s="518"/>
      <c r="AA880" s="518"/>
      <c r="AB880" s="511"/>
      <c r="AC880" s="556"/>
      <c r="AD880" s="516"/>
      <c r="AE880" s="518"/>
      <c r="AF880" s="519" t="s">
        <v>515</v>
      </c>
    </row>
    <row r="881">
      <c r="A881" s="510"/>
      <c r="B881" s="531" t="s">
        <v>502</v>
      </c>
      <c r="C881" s="486" t="s">
        <v>480</v>
      </c>
      <c r="D881" s="462" t="s">
        <v>477</v>
      </c>
      <c r="E881" s="511">
        <v>1562.45</v>
      </c>
      <c r="F881" s="512">
        <f>E881+E882</f>
      </c>
      <c r="G881" s="511">
        <v>10913</v>
      </c>
      <c r="H881" s="511">
        <v>129</v>
      </c>
      <c r="I881" s="513">
        <f t="shared" si="479"/>
      </c>
      <c r="J881" s="514">
        <f t="shared" si="537"/>
      </c>
      <c r="K881" s="511">
        <v>9</v>
      </c>
      <c r="L881" s="514">
        <f t="shared" si="597"/>
      </c>
      <c r="M881" s="511">
        <v>0</v>
      </c>
      <c r="N881" s="515">
        <f t="shared" si="627"/>
      </c>
      <c r="O881" s="511">
        <v>3</v>
      </c>
      <c r="P881" s="515">
        <f t="shared" si="656"/>
      </c>
      <c r="Q881" s="516">
        <f>(M881+M882)/(O881+O882)</f>
      </c>
      <c r="R881" s="511">
        <v>20</v>
      </c>
      <c r="S881" s="516">
        <f>(O881+O882)/(K881+K882)</f>
      </c>
      <c r="T881" s="511">
        <v>2</v>
      </c>
      <c r="U881" s="517">
        <f>F881/T881</f>
      </c>
      <c r="V881" s="518">
        <f>(F881+4*500)/T881</f>
      </c>
      <c r="W881" s="511">
        <v>2424</v>
      </c>
      <c r="X881" s="518">
        <f>W881/T881</f>
      </c>
      <c r="Y881" s="516">
        <f>T881/R881</f>
      </c>
      <c r="Z881" s="518">
        <f>W881/F881</f>
      </c>
      <c r="AA881" s="518">
        <f>W881/(F881+500)</f>
      </c>
      <c r="AB881" s="511">
        <v>0</v>
      </c>
      <c r="AC881" s="511">
        <v>0</v>
      </c>
      <c r="AD881" s="516">
        <f>AB881/T881</f>
      </c>
      <c r="AE881" s="518">
        <f>(W881-AC881)/(F881+500)</f>
      </c>
      <c r="AF881" s="519" t="s">
        <v>525</v>
      </c>
    </row>
    <row r="882">
      <c r="A882" s="510"/>
      <c r="B882" s="531"/>
      <c r="C882" s="486"/>
      <c r="D882" s="462" t="s">
        <v>479</v>
      </c>
      <c r="E882" s="511">
        <v>4268.03</v>
      </c>
      <c r="F882" s="512"/>
      <c r="G882" s="511">
        <v>44678</v>
      </c>
      <c r="H882" s="511">
        <v>1555</v>
      </c>
      <c r="I882" s="513">
        <f t="shared" si="479"/>
      </c>
      <c r="J882" s="514">
        <f t="shared" si="537"/>
      </c>
      <c r="K882" s="511">
        <v>83</v>
      </c>
      <c r="L882" s="514">
        <f t="shared" si="597"/>
      </c>
      <c r="M882" s="511">
        <v>2</v>
      </c>
      <c r="N882" s="515">
        <f t="shared" si="627"/>
      </c>
      <c r="O882" s="511">
        <v>6</v>
      </c>
      <c r="P882" s="515">
        <f t="shared" si="656"/>
      </c>
      <c r="Q882" s="516"/>
      <c r="R882" s="511"/>
      <c r="S882" s="516"/>
      <c r="T882" s="511"/>
      <c r="U882" s="517"/>
      <c r="V882" s="518"/>
      <c r="W882" s="511"/>
      <c r="X882" s="518"/>
      <c r="Y882" s="516"/>
      <c r="Z882" s="518"/>
      <c r="AA882" s="518"/>
      <c r="AB882" s="511"/>
      <c r="AC882" s="511"/>
      <c r="AD882" s="516"/>
      <c r="AE882" s="518"/>
      <c r="AF882" s="519" t="s">
        <v>515</v>
      </c>
    </row>
    <row r="883">
      <c r="A883" s="510"/>
      <c r="B883" s="531" t="s">
        <v>503</v>
      </c>
      <c r="C883" s="486" t="s">
        <v>480</v>
      </c>
      <c r="D883" s="462" t="s">
        <v>477</v>
      </c>
      <c r="E883" s="511">
        <v>1114.06</v>
      </c>
      <c r="F883" s="512">
        <f>E883+E884</f>
      </c>
      <c r="G883" s="511">
        <v>7061</v>
      </c>
      <c r="H883" s="511">
        <v>90</v>
      </c>
      <c r="I883" s="513">
        <f t="shared" si="479"/>
      </c>
      <c r="J883" s="514">
        <f t="shared" si="537"/>
      </c>
      <c r="K883" s="511">
        <v>16</v>
      </c>
      <c r="L883" s="514">
        <f t="shared" si="597"/>
      </c>
      <c r="M883" s="511">
        <v>0</v>
      </c>
      <c r="N883" s="515">
        <f t="shared" si="627"/>
      </c>
      <c r="O883" s="511">
        <v>1</v>
      </c>
      <c r="P883" s="515">
        <f t="shared" si="656"/>
      </c>
      <c r="Q883" s="516">
        <f>(M883+M884)/(O883+O884)</f>
      </c>
      <c r="R883" s="511">
        <v>24</v>
      </c>
      <c r="S883" s="516">
        <f>(O883+O884)/(K883+K884)</f>
      </c>
      <c r="T883" s="511">
        <v>8</v>
      </c>
      <c r="U883" s="517">
        <f>F883/T883</f>
      </c>
      <c r="V883" s="518">
        <f>(F883+4*500)/T883</f>
      </c>
      <c r="W883" s="511">
        <v>11851.199999999997</v>
      </c>
      <c r="X883" s="518">
        <f>W883/T883</f>
      </c>
      <c r="Y883" s="516">
        <f>T883/R883</f>
      </c>
      <c r="Z883" s="518">
        <f>W883/F883</f>
      </c>
      <c r="AA883" s="518">
        <f>W883/(F883+500)</f>
      </c>
      <c r="AB883" s="511">
        <v>4</v>
      </c>
      <c r="AC883" s="511">
        <v>3264</v>
      </c>
      <c r="AD883" s="516">
        <f>AB883/T883</f>
      </c>
      <c r="AE883" s="518">
        <f>(W883-AC883)/(F883+500)</f>
      </c>
      <c r="AF883" s="519" t="s">
        <v>525</v>
      </c>
    </row>
    <row r="884">
      <c r="A884" s="510"/>
      <c r="B884" s="531"/>
      <c r="C884" s="486"/>
      <c r="D884" s="462" t="s">
        <v>479</v>
      </c>
      <c r="E884" s="511">
        <v>4641.43</v>
      </c>
      <c r="F884" s="512"/>
      <c r="G884" s="511">
        <v>57792</v>
      </c>
      <c r="H884" s="511">
        <v>2396</v>
      </c>
      <c r="I884" s="513">
        <f t="shared" si="479"/>
      </c>
      <c r="J884" s="514">
        <f t="shared" si="537"/>
      </c>
      <c r="K884" s="511">
        <v>109</v>
      </c>
      <c r="L884" s="514">
        <f t="shared" si="597"/>
      </c>
      <c r="M884" s="511">
        <v>6</v>
      </c>
      <c r="N884" s="515">
        <f t="shared" si="627"/>
      </c>
      <c r="O884" s="511">
        <v>9</v>
      </c>
      <c r="P884" s="515">
        <f t="shared" si="656"/>
      </c>
      <c r="Q884" s="516"/>
      <c r="R884" s="511"/>
      <c r="S884" s="516"/>
      <c r="T884" s="511"/>
      <c r="U884" s="517"/>
      <c r="V884" s="518"/>
      <c r="W884" s="511"/>
      <c r="X884" s="518"/>
      <c r="Y884" s="516"/>
      <c r="Z884" s="518"/>
      <c r="AA884" s="518"/>
      <c r="AB884" s="511"/>
      <c r="AC884" s="511"/>
      <c r="AD884" s="516"/>
      <c r="AE884" s="518"/>
      <c r="AF884" s="519" t="s">
        <v>515</v>
      </c>
    </row>
    <row r="885">
      <c r="A885" s="510"/>
      <c r="B885" s="488" t="s">
        <v>484</v>
      </c>
      <c r="C885" s="488"/>
      <c r="D885" s="488"/>
      <c r="E885" s="522">
        <f>SUM(E877:E884)</f>
      </c>
      <c r="F885" s="522">
        <f>SUM(F877:F884)</f>
      </c>
      <c r="G885" s="522">
        <f>SUM(G877:G884)</f>
      </c>
      <c r="H885" s="522">
        <f>SUM(H877:H884)</f>
      </c>
      <c r="I885" s="523">
        <f t="shared" si="479"/>
      </c>
      <c r="J885" s="524">
        <f t="shared" si="537"/>
      </c>
      <c r="K885" s="522">
        <f>SUM(K877:K884)</f>
      </c>
      <c r="L885" s="524">
        <f t="shared" si="597"/>
      </c>
      <c r="M885" s="522">
        <f>SUM(M877:M884)</f>
      </c>
      <c r="N885" s="525">
        <f t="shared" si="627"/>
      </c>
      <c r="O885" s="522">
        <f>SUM(O877:O884)</f>
      </c>
      <c r="P885" s="525">
        <f t="shared" si="656"/>
      </c>
      <c r="Q885" s="526">
        <f>M885/O885</f>
      </c>
      <c r="R885" s="522">
        <f>SUM(R877:R884)</f>
      </c>
      <c r="S885" s="526">
        <f>(O885+O885)/(K885+K885)</f>
      </c>
      <c r="T885" s="522">
        <f>SUM(T877:T884)</f>
      </c>
      <c r="U885" s="527">
        <f t="shared" ref="U885:U886" si="749">F885/T885</f>
      </c>
      <c r="V885" s="528">
        <f t="shared" ref="V885:V886" si="863">(F885+4*500)/T885</f>
      </c>
      <c r="W885" s="522">
        <f>SUM(W877:W884)</f>
      </c>
      <c r="X885" s="529">
        <f t="shared" ref="X885:X886" si="87">W885/T885</f>
      </c>
      <c r="Y885" s="526">
        <f t="shared" ref="Y885:Y886" si="201">T885/R885</f>
      </c>
      <c r="Z885" s="528">
        <f t="shared" ref="Z885:Z886" si="315">W885/F885</f>
      </c>
      <c r="AA885" s="528">
        <f>W885/(F885+COUNT(W877:W884)*500)</f>
      </c>
      <c r="AB885" s="522">
        <f>SUM(AB877:AB884)</f>
      </c>
      <c r="AC885" s="522">
        <f>SUM(AC877:AC884)</f>
      </c>
      <c r="AD885" s="526">
        <f t="shared" ref="AD885:AD886" si="429">AB885/T885</f>
      </c>
      <c r="AE885" s="530">
        <f>(W885-AC885)/(F885+COUNT(W877:W884)*500)</f>
      </c>
      <c r="AF885" s="518"/>
    </row>
    <row r="886">
      <c r="A886" s="510"/>
      <c r="B886" s="531" t="s">
        <v>504</v>
      </c>
      <c r="C886" s="486" t="s">
        <v>486</v>
      </c>
      <c r="D886" s="462" t="s">
        <v>477</v>
      </c>
      <c r="E886" s="511">
        <v>1161.39</v>
      </c>
      <c r="F886" s="512">
        <f>E886+E887</f>
      </c>
      <c r="G886" s="511">
        <v>6824</v>
      </c>
      <c r="H886" s="511">
        <v>101</v>
      </c>
      <c r="I886" s="513">
        <f t="shared" si="479"/>
      </c>
      <c r="J886" s="514">
        <f t="shared" si="537"/>
      </c>
      <c r="K886" s="511">
        <v>12</v>
      </c>
      <c r="L886" s="514">
        <f t="shared" si="597"/>
      </c>
      <c r="M886" s="511">
        <v>2</v>
      </c>
      <c r="N886" s="515">
        <f t="shared" si="627"/>
      </c>
      <c r="O886" s="511">
        <v>6</v>
      </c>
      <c r="P886" s="515">
        <f t="shared" si="656"/>
      </c>
      <c r="Q886" s="516">
        <f>(M886+M887)/(O886+O887)</f>
      </c>
      <c r="R886" s="511">
        <v>17</v>
      </c>
      <c r="S886" s="516">
        <f>(O886+O887)/(K886+K887)</f>
      </c>
      <c r="T886" s="511">
        <v>7</v>
      </c>
      <c r="U886" s="517">
        <f t="shared" si="749"/>
      </c>
      <c r="V886" s="518">
        <f t="shared" si="863"/>
      </c>
      <c r="W886" s="511">
        <v>7626</v>
      </c>
      <c r="X886" s="518">
        <f t="shared" si="87"/>
      </c>
      <c r="Y886" s="516">
        <f t="shared" si="201"/>
      </c>
      <c r="Z886" s="518">
        <f t="shared" si="315"/>
      </c>
      <c r="AA886" s="518">
        <f>W886/(F886+500)</f>
      </c>
      <c r="AB886" s="511">
        <v>0</v>
      </c>
      <c r="AC886" s="554">
        <v>0</v>
      </c>
      <c r="AD886" s="516">
        <f t="shared" si="429"/>
      </c>
      <c r="AE886" s="518">
        <f>(W886-AC886)/(F886+500)</f>
      </c>
      <c r="AF886" s="519" t="s">
        <v>525</v>
      </c>
    </row>
    <row r="887">
      <c r="A887" s="510"/>
      <c r="B887" s="531"/>
      <c r="C887" s="486"/>
      <c r="D887" s="462" t="s">
        <v>479</v>
      </c>
      <c r="E887" s="511">
        <v>5442.4</v>
      </c>
      <c r="F887" s="512"/>
      <c r="G887" s="511">
        <v>61199</v>
      </c>
      <c r="H887" s="511">
        <v>2570</v>
      </c>
      <c r="I887" s="513">
        <f t="shared" si="479"/>
      </c>
      <c r="J887" s="514">
        <f t="shared" si="537"/>
      </c>
      <c r="K887" s="511">
        <v>140</v>
      </c>
      <c r="L887" s="514">
        <f t="shared" si="597"/>
      </c>
      <c r="M887" s="511">
        <v>3</v>
      </c>
      <c r="N887" s="515">
        <f t="shared" si="627"/>
      </c>
      <c r="O887" s="511">
        <v>8</v>
      </c>
      <c r="P887" s="515">
        <f t="shared" si="656"/>
      </c>
      <c r="Q887" s="516"/>
      <c r="R887" s="511"/>
      <c r="S887" s="516"/>
      <c r="T887" s="511"/>
      <c r="U887" s="517"/>
      <c r="V887" s="518"/>
      <c r="W887" s="511"/>
      <c r="X887" s="518"/>
      <c r="Y887" s="516"/>
      <c r="Z887" s="518"/>
      <c r="AA887" s="518"/>
      <c r="AB887" s="511"/>
      <c r="AC887" s="554"/>
      <c r="AD887" s="516"/>
      <c r="AE887" s="518"/>
      <c r="AF887" s="519" t="s">
        <v>515</v>
      </c>
    </row>
    <row r="888">
      <c r="A888" s="510"/>
      <c r="B888" s="460" t="s">
        <v>506</v>
      </c>
      <c r="C888" s="486" t="s">
        <v>486</v>
      </c>
      <c r="D888" s="462" t="s">
        <v>477</v>
      </c>
      <c r="E888" s="511">
        <v>1698.75</v>
      </c>
      <c r="F888" s="512">
        <f>E888+E889</f>
      </c>
      <c r="G888" s="511">
        <v>7758</v>
      </c>
      <c r="H888" s="511">
        <v>105</v>
      </c>
      <c r="I888" s="513">
        <f t="shared" si="479"/>
      </c>
      <c r="J888" s="514">
        <f t="shared" si="537"/>
      </c>
      <c r="K888" s="511">
        <v>15</v>
      </c>
      <c r="L888" s="514">
        <f t="shared" si="597"/>
      </c>
      <c r="M888" s="511">
        <v>0</v>
      </c>
      <c r="N888" s="515">
        <f t="shared" si="627"/>
      </c>
      <c r="O888" s="511">
        <v>3</v>
      </c>
      <c r="P888" s="515">
        <f t="shared" si="656"/>
      </c>
      <c r="Q888" s="516">
        <f>(M888+M889)/(O888+O889)</f>
      </c>
      <c r="R888" s="511">
        <v>29</v>
      </c>
      <c r="S888" s="516">
        <f>(O888+O889)/(K888+K889)</f>
      </c>
      <c r="T888" s="511">
        <v>9</v>
      </c>
      <c r="U888" s="517">
        <f>F888/T888</f>
      </c>
      <c r="V888" s="518">
        <f>(F888+4*500)/T888</f>
      </c>
      <c r="W888" s="511">
        <v>7681.800000000003</v>
      </c>
      <c r="X888" s="518">
        <f>W888/T888</f>
      </c>
      <c r="Y888" s="516">
        <f>T888/R888</f>
      </c>
      <c r="Z888" s="518">
        <f>W888/F888</f>
      </c>
      <c r="AA888" s="518">
        <f>W888/(F888+500)</f>
      </c>
      <c r="AB888" s="511">
        <v>5</v>
      </c>
      <c r="AC888" s="511">
        <v>3950.4</v>
      </c>
      <c r="AD888" s="516">
        <f>AB888/T888</f>
      </c>
      <c r="AE888" s="518">
        <f>(W888-AC888)/(F888+500)</f>
      </c>
      <c r="AF888" s="519" t="s">
        <v>525</v>
      </c>
    </row>
    <row r="889">
      <c r="A889" s="510"/>
      <c r="B889" s="460"/>
      <c r="C889" s="486"/>
      <c r="D889" s="462" t="s">
        <v>479</v>
      </c>
      <c r="E889" s="511">
        <v>5774.27</v>
      </c>
      <c r="F889" s="512"/>
      <c r="G889" s="511">
        <v>46176</v>
      </c>
      <c r="H889" s="511">
        <v>1983</v>
      </c>
      <c r="I889" s="513">
        <f t="shared" si="479"/>
      </c>
      <c r="J889" s="514">
        <f t="shared" si="537"/>
      </c>
      <c r="K889" s="511">
        <v>135</v>
      </c>
      <c r="L889" s="514">
        <f t="shared" si="597"/>
      </c>
      <c r="M889" s="511">
        <v>8</v>
      </c>
      <c r="N889" s="515">
        <f t="shared" si="627"/>
      </c>
      <c r="O889" s="511">
        <v>18</v>
      </c>
      <c r="P889" s="515">
        <f t="shared" si="656"/>
      </c>
      <c r="Q889" s="516"/>
      <c r="R889" s="511"/>
      <c r="S889" s="516"/>
      <c r="T889" s="511"/>
      <c r="U889" s="517"/>
      <c r="V889" s="518"/>
      <c r="W889" s="511"/>
      <c r="X889" s="518"/>
      <c r="Y889" s="516"/>
      <c r="Z889" s="518"/>
      <c r="AA889" s="518"/>
      <c r="AB889" s="511"/>
      <c r="AC889" s="511"/>
      <c r="AD889" s="516"/>
      <c r="AE889" s="518"/>
      <c r="AF889" s="519" t="s">
        <v>515</v>
      </c>
    </row>
    <row r="890">
      <c r="A890" s="510"/>
      <c r="B890" s="460" t="s">
        <v>507</v>
      </c>
      <c r="C890" s="486" t="s">
        <v>486</v>
      </c>
      <c r="D890" s="462" t="s">
        <v>477</v>
      </c>
      <c r="E890" s="511">
        <v>1105.71</v>
      </c>
      <c r="F890" s="512">
        <f>E890+E891</f>
      </c>
      <c r="G890" s="511">
        <v>5664</v>
      </c>
      <c r="H890" s="511">
        <v>143</v>
      </c>
      <c r="I890" s="513">
        <f t="shared" si="479"/>
      </c>
      <c r="J890" s="514">
        <f t="shared" si="537"/>
      </c>
      <c r="K890" s="511">
        <v>14</v>
      </c>
      <c r="L890" s="514">
        <f t="shared" si="597"/>
      </c>
      <c r="M890" s="511">
        <v>1</v>
      </c>
      <c r="N890" s="515">
        <f t="shared" si="627"/>
      </c>
      <c r="O890" s="511">
        <v>1</v>
      </c>
      <c r="P890" s="515">
        <f t="shared" si="656"/>
      </c>
      <c r="Q890" s="516">
        <f>(M890+M891)/(O890+O891)</f>
      </c>
      <c r="R890" s="511">
        <v>21</v>
      </c>
      <c r="S890" s="516">
        <f>(O890+O891)/(K890+K891)</f>
      </c>
      <c r="T890" s="511">
        <v>2</v>
      </c>
      <c r="U890" s="517">
        <f>F890/T890</f>
      </c>
      <c r="V890" s="518">
        <f>(F890+4*500)/T890</f>
      </c>
      <c r="W890" s="511">
        <v>756</v>
      </c>
      <c r="X890" s="518">
        <f>W890/T890</f>
      </c>
      <c r="Y890" s="516">
        <f>T890/R890</f>
      </c>
      <c r="Z890" s="518">
        <f>W890/F890</f>
      </c>
      <c r="AA890" s="518">
        <f>W890/(F890+500)</f>
      </c>
      <c r="AB890" s="511">
        <v>0</v>
      </c>
      <c r="AC890" s="511">
        <v>0</v>
      </c>
      <c r="AD890" s="516">
        <f>AB890/T890</f>
      </c>
      <c r="AE890" s="518">
        <f>(W890-AC890)/(F890+500)</f>
      </c>
      <c r="AF890" s="519" t="s">
        <v>525</v>
      </c>
    </row>
    <row r="891">
      <c r="A891" s="510"/>
      <c r="B891" s="460"/>
      <c r="C891" s="486"/>
      <c r="D891" s="462" t="s">
        <v>479</v>
      </c>
      <c r="E891" s="511">
        <v>6787.18</v>
      </c>
      <c r="F891" s="512"/>
      <c r="G891" s="511">
        <v>67192</v>
      </c>
      <c r="H891" s="511">
        <v>2621</v>
      </c>
      <c r="I891" s="513">
        <f t="shared" si="479"/>
      </c>
      <c r="J891" s="514">
        <f t="shared" si="537"/>
      </c>
      <c r="K891" s="511">
        <v>163</v>
      </c>
      <c r="L891" s="514">
        <f t="shared" si="597"/>
      </c>
      <c r="M891" s="511">
        <v>1</v>
      </c>
      <c r="N891" s="515">
        <f t="shared" si="627"/>
      </c>
      <c r="O891" s="511">
        <v>14</v>
      </c>
      <c r="P891" s="515">
        <f t="shared" si="656"/>
      </c>
      <c r="Q891" s="516"/>
      <c r="R891" s="511"/>
      <c r="S891" s="516"/>
      <c r="T891" s="511"/>
      <c r="U891" s="517"/>
      <c r="V891" s="518"/>
      <c r="W891" s="511"/>
      <c r="X891" s="518"/>
      <c r="Y891" s="516"/>
      <c r="Z891" s="518"/>
      <c r="AA891" s="518"/>
      <c r="AB891" s="511"/>
      <c r="AC891" s="511"/>
      <c r="AD891" s="516"/>
      <c r="AE891" s="518"/>
      <c r="AF891" s="519" t="s">
        <v>515</v>
      </c>
    </row>
    <row r="892">
      <c r="A892" s="510"/>
      <c r="B892" s="460" t="s">
        <v>508</v>
      </c>
      <c r="C892" s="486" t="s">
        <v>486</v>
      </c>
      <c r="D892" s="462" t="s">
        <v>477</v>
      </c>
      <c r="E892" s="511">
        <v>763.13</v>
      </c>
      <c r="F892" s="512">
        <f>E892+E893</f>
      </c>
      <c r="G892" s="511">
        <v>3248</v>
      </c>
      <c r="H892" s="511">
        <v>83</v>
      </c>
      <c r="I892" s="513">
        <f t="shared" si="479"/>
      </c>
      <c r="J892" s="514">
        <f t="shared" si="537"/>
      </c>
      <c r="K892" s="511">
        <v>9</v>
      </c>
      <c r="L892" s="514">
        <f t="shared" si="597"/>
      </c>
      <c r="M892" s="511">
        <v>0</v>
      </c>
      <c r="N892" s="515">
        <f t="shared" si="627"/>
      </c>
      <c r="O892" s="511">
        <v>0</v>
      </c>
      <c r="P892" s="515">
        <f t="shared" si="656"/>
      </c>
      <c r="Q892" s="516">
        <f>(M892+M893)/(O892+O893)</f>
      </c>
      <c r="R892" s="511">
        <v>16</v>
      </c>
      <c r="S892" s="516">
        <f>(O892+O893)/(K892+K893)</f>
      </c>
      <c r="T892" s="511">
        <v>4</v>
      </c>
      <c r="U892" s="517">
        <f>F892/T892</f>
      </c>
      <c r="V892" s="518">
        <f>(F892+4*500)/T892</f>
      </c>
      <c r="W892" s="511">
        <v>2448</v>
      </c>
      <c r="X892" s="518">
        <f>W892/T892</f>
      </c>
      <c r="Y892" s="516">
        <f>T892/R892</f>
      </c>
      <c r="Z892" s="518">
        <f>W892/F892</f>
      </c>
      <c r="AA892" s="518">
        <f>W892/(F892+500)</f>
      </c>
      <c r="AB892" s="511">
        <v>0</v>
      </c>
      <c r="AC892" s="511">
        <v>0</v>
      </c>
      <c r="AD892" s="516">
        <f>AB892/T892</f>
      </c>
      <c r="AE892" s="518">
        <f>(W892-AC892)/(F892+500)</f>
      </c>
      <c r="AF892" s="519" t="s">
        <v>525</v>
      </c>
    </row>
    <row r="893">
      <c r="A893" s="510"/>
      <c r="B893" s="460"/>
      <c r="C893" s="486"/>
      <c r="D893" s="462" t="s">
        <v>479</v>
      </c>
      <c r="E893" s="511">
        <v>2899.5</v>
      </c>
      <c r="F893" s="512"/>
      <c r="G893" s="511">
        <v>29737</v>
      </c>
      <c r="H893" s="511">
        <v>951</v>
      </c>
      <c r="I893" s="513">
        <f t="shared" si="479"/>
      </c>
      <c r="J893" s="514">
        <f t="shared" si="537"/>
      </c>
      <c r="K893" s="511">
        <v>87</v>
      </c>
      <c r="L893" s="514">
        <f t="shared" si="597"/>
      </c>
      <c r="M893" s="511">
        <v>4</v>
      </c>
      <c r="N893" s="515">
        <f t="shared" si="627"/>
      </c>
      <c r="O893" s="511">
        <v>12</v>
      </c>
      <c r="P893" s="515">
        <f t="shared" si="656"/>
      </c>
      <c r="Q893" s="516"/>
      <c r="R893" s="511"/>
      <c r="S893" s="516"/>
      <c r="T893" s="511"/>
      <c r="U893" s="517"/>
      <c r="V893" s="518"/>
      <c r="W893" s="511"/>
      <c r="X893" s="518"/>
      <c r="Y893" s="516"/>
      <c r="Z893" s="518"/>
      <c r="AA893" s="518"/>
      <c r="AB893" s="511"/>
      <c r="AC893" s="511"/>
      <c r="AD893" s="516"/>
      <c r="AE893" s="518"/>
      <c r="AF893" s="519" t="s">
        <v>515</v>
      </c>
    </row>
    <row r="894">
      <c r="A894" s="510"/>
      <c r="B894" s="488" t="s">
        <v>484</v>
      </c>
      <c r="C894" s="488"/>
      <c r="D894" s="488"/>
      <c r="E894" s="544">
        <f>SUM(E886:E893)</f>
      </c>
      <c r="F894" s="544">
        <f>SUM(F886:F893)</f>
      </c>
      <c r="G894" s="544">
        <f>SUM(G886:G893)</f>
      </c>
      <c r="H894" s="544">
        <f>SUM(H886:H893)</f>
      </c>
      <c r="I894" s="523">
        <f t="shared" si="479"/>
      </c>
      <c r="J894" s="524">
        <f t="shared" si="537"/>
      </c>
      <c r="K894" s="544">
        <f>SUM(K886:K893)</f>
      </c>
      <c r="L894" s="524">
        <f t="shared" si="597"/>
      </c>
      <c r="M894" s="544">
        <f>SUM(M886:M893)</f>
      </c>
      <c r="N894" s="525">
        <f t="shared" si="627"/>
      </c>
      <c r="O894" s="544">
        <f>SUM(O886:O893)</f>
      </c>
      <c r="P894" s="525">
        <f t="shared" si="656"/>
      </c>
      <c r="Q894" s="526">
        <f t="shared" ref="Q894:Q895" si="508">M894/O894</f>
      </c>
      <c r="R894" s="522">
        <f>SUM(R886:R893)</f>
      </c>
      <c r="S894" s="526">
        <f t="shared" ref="S894:S895" si="566">(O894+O894)/(K894+K894)</f>
      </c>
      <c r="T894" s="522">
        <f>SUM(T886:T893)</f>
      </c>
      <c r="U894" s="527">
        <f t="shared" ref="U894:U895" si="750">F894/T894</f>
      </c>
      <c r="V894" s="528">
        <f t="shared" ref="V894:V895" si="864">(F894+4*500)/T894</f>
      </c>
      <c r="W894" s="522">
        <f>SUM(W886:W893)</f>
      </c>
      <c r="X894" s="529">
        <f t="shared" ref="X894:X895" si="88">W894/T894</f>
      </c>
      <c r="Y894" s="526">
        <f t="shared" ref="Y894:Y895" si="202">T894/R894</f>
      </c>
      <c r="Z894" s="528">
        <f t="shared" ref="Z894:Z895" si="316">W894/F894</f>
      </c>
      <c r="AA894" s="528">
        <f>W894/(F894+COUNT(W888:W893)*500)</f>
      </c>
      <c r="AB894" s="522">
        <f>SUM(AB886:AB893)</f>
      </c>
      <c r="AC894" s="522">
        <f>SUM(AC886:AC893)</f>
      </c>
      <c r="AD894" s="526">
        <f t="shared" ref="AD894:AD895" si="430">AB894/T894</f>
      </c>
      <c r="AE894" s="530">
        <f>(W894-AC894)/(F894+COUNT(W888:W893)*500)</f>
      </c>
      <c r="AF894" s="518"/>
    </row>
    <row r="895">
      <c r="A895" s="510"/>
      <c r="B895" s="489" t="s">
        <v>490</v>
      </c>
      <c r="C895" s="489"/>
      <c r="D895" s="489"/>
      <c r="E895" s="532">
        <f>E865+E876+E885+E894</f>
      </c>
      <c r="F895" s="532">
        <f>F865+F876+F885+F894</f>
      </c>
      <c r="G895" s="533">
        <f>G865+G876+G885+G894</f>
      </c>
      <c r="H895" s="533">
        <f>H865+H876+H885+H894</f>
      </c>
      <c r="I895" s="534">
        <f t="shared" si="479"/>
      </c>
      <c r="J895" s="535">
        <f t="shared" si="537"/>
      </c>
      <c r="K895" s="533">
        <f>K865+K876+K885+K894</f>
      </c>
      <c r="L895" s="535">
        <f t="shared" si="597"/>
      </c>
      <c r="M895" s="533">
        <f>M865+M876+M885+M894</f>
      </c>
      <c r="N895" s="536">
        <f t="shared" si="627"/>
      </c>
      <c r="O895" s="533">
        <f>O865+O876+O885+O894</f>
      </c>
      <c r="P895" s="536">
        <f t="shared" si="656"/>
      </c>
      <c r="Q895" s="537">
        <f t="shared" si="508"/>
      </c>
      <c r="R895" s="533">
        <f>R865+R876+R885+R894</f>
      </c>
      <c r="S895" s="537">
        <f t="shared" si="566"/>
      </c>
      <c r="T895" s="533">
        <f>T865+T876+T885+T894</f>
      </c>
      <c r="U895" s="538">
        <f t="shared" si="750"/>
      </c>
      <c r="V895" s="532">
        <f t="shared" si="864"/>
      </c>
      <c r="W895" s="532">
        <f>W865+W876+W885+W894</f>
      </c>
      <c r="X895" s="532">
        <f t="shared" si="88"/>
      </c>
      <c r="Y895" s="537">
        <f t="shared" si="202"/>
      </c>
      <c r="Z895" s="532">
        <f t="shared" si="316"/>
      </c>
      <c r="AA895" s="532">
        <f>W895/(F895+COUNT(W855:W864,W866:W875,W877:W884,W888:W893)*500)</f>
      </c>
      <c r="AB895" s="533">
        <f>AB865+AB876+AB885+AB894</f>
      </c>
      <c r="AC895" s="532">
        <f>AC865+AC876+AC885+AC894</f>
      </c>
      <c r="AD895" s="537">
        <f t="shared" si="430"/>
      </c>
      <c r="AE895" s="532">
        <f>(W895-AC895)/(F895+COUNT(W855:W864,W866:W875,W877:W884,W888:W893)*500)</f>
      </c>
      <c r="AF895" s="518"/>
    </row>
    <row r="896">
      <c r="A896" s="539" t="s">
        <v>442</v>
      </c>
      <c r="B896" s="499" t="s">
        <v>443</v>
      </c>
      <c r="C896" s="499" t="s">
        <v>444</v>
      </c>
      <c r="D896" s="499" t="s">
        <v>445</v>
      </c>
      <c r="E896" s="500" t="s">
        <v>446</v>
      </c>
      <c r="F896" s="501" t="s">
        <v>447</v>
      </c>
      <c r="G896" s="501" t="s">
        <v>448</v>
      </c>
      <c r="H896" s="501" t="s">
        <v>449</v>
      </c>
      <c r="I896" s="502" t="s">
        <v>450</v>
      </c>
      <c r="J896" s="503" t="s">
        <v>451</v>
      </c>
      <c r="K896" s="501" t="s">
        <v>452</v>
      </c>
      <c r="L896" s="503" t="s">
        <v>453</v>
      </c>
      <c r="M896" s="504" t="s">
        <v>454</v>
      </c>
      <c r="N896" s="505" t="s">
        <v>455</v>
      </c>
      <c r="O896" s="501" t="s">
        <v>456</v>
      </c>
      <c r="P896" s="505" t="s">
        <v>457</v>
      </c>
      <c r="Q896" s="502" t="s">
        <v>458</v>
      </c>
      <c r="R896" s="506" t="s">
        <v>459</v>
      </c>
      <c r="S896" s="507" t="s">
        <v>460</v>
      </c>
      <c r="T896" s="506" t="s">
        <v>461</v>
      </c>
      <c r="U896" s="508" t="s">
        <v>462</v>
      </c>
      <c r="V896" s="509" t="s">
        <v>463</v>
      </c>
      <c r="W896" s="509" t="s">
        <v>464</v>
      </c>
      <c r="X896" s="509" t="s">
        <v>465</v>
      </c>
      <c r="Y896" s="507" t="s">
        <v>466</v>
      </c>
      <c r="Z896" s="509" t="s">
        <v>467</v>
      </c>
      <c r="AA896" s="509" t="s">
        <v>468</v>
      </c>
      <c r="AB896" s="509" t="s">
        <v>469</v>
      </c>
      <c r="AC896" s="506" t="s">
        <v>470</v>
      </c>
      <c r="AD896" s="507" t="s">
        <v>471</v>
      </c>
      <c r="AE896" s="509" t="s">
        <v>472</v>
      </c>
      <c r="AF896" s="509" t="s">
        <v>473</v>
      </c>
    </row>
    <row r="897">
      <c r="A897" s="510" t="s">
        <v>541</v>
      </c>
      <c r="B897" s="460" t="s">
        <v>538</v>
      </c>
      <c r="C897" s="486" t="s">
        <v>531</v>
      </c>
      <c r="D897" s="462" t="s">
        <v>477</v>
      </c>
      <c r="E897" s="511">
        <v>171.9</v>
      </c>
      <c r="F897" s="512">
        <f>E897+E898</f>
      </c>
      <c r="G897" s="511">
        <v>1273</v>
      </c>
      <c r="H897" s="511">
        <v>30</v>
      </c>
      <c r="I897" s="513">
        <f t="shared" ref="I897:I942" si="480">H897/G897</f>
      </c>
      <c r="J897" s="514">
        <f t="shared" ref="J897:J942" si="538">(E897/G897)*1000</f>
      </c>
      <c r="K897" s="511">
        <v>3</v>
      </c>
      <c r="L897" s="514">
        <v>0</v>
      </c>
      <c r="M897" s="511">
        <v>0</v>
      </c>
      <c r="N897" s="515">
        <f t="shared" ref="N897:N942" si="628">E897/M897</f>
      </c>
      <c r="O897" s="511">
        <v>0</v>
      </c>
      <c r="P897" s="515">
        <f t="shared" ref="P897:P942" si="657">E897/O897</f>
      </c>
      <c r="Q897" s="516">
        <f>(M897+M898)/(O897+O898)</f>
      </c>
      <c r="R897" s="511">
        <v>10</v>
      </c>
      <c r="S897" s="516">
        <f>(O897+O898)/(K897+K898)</f>
      </c>
      <c r="T897" s="511">
        <v>2</v>
      </c>
      <c r="U897" s="517">
        <f>F897/T897</f>
      </c>
      <c r="V897" s="518">
        <f>(F897+4*500)/T897</f>
      </c>
      <c r="W897" s="511">
        <v>2580</v>
      </c>
      <c r="X897" s="518">
        <f>W897/T897</f>
      </c>
      <c r="Y897" s="516">
        <f>T897/R897</f>
      </c>
      <c r="Z897" s="518">
        <f>W897/F897</f>
      </c>
      <c r="AA897" s="518">
        <f>W897/(F897+500)</f>
      </c>
      <c r="AB897" s="511">
        <v>1</v>
      </c>
      <c r="AC897" s="511">
        <v>492</v>
      </c>
      <c r="AD897" s="516">
        <f>AB897/T897</f>
      </c>
      <c r="AE897" s="518">
        <f>(W905-AC897)/(F897+500)</f>
      </c>
      <c r="AF897" s="519" t="s">
        <v>478</v>
      </c>
    </row>
    <row r="898">
      <c r="A898" s="510"/>
      <c r="B898" s="460"/>
      <c r="C898" s="486"/>
      <c r="D898" s="462" t="s">
        <v>479</v>
      </c>
      <c r="E898" s="511">
        <v>3604.15</v>
      </c>
      <c r="F898" s="512"/>
      <c r="G898" s="511">
        <v>38503</v>
      </c>
      <c r="H898" s="511">
        <v>2350</v>
      </c>
      <c r="I898" s="513">
        <f t="shared" si="480"/>
      </c>
      <c r="J898" s="514">
        <f t="shared" si="538"/>
      </c>
      <c r="K898" s="511">
        <v>89</v>
      </c>
      <c r="L898" s="514">
        <v>1</v>
      </c>
      <c r="M898" s="511">
        <v>2</v>
      </c>
      <c r="N898" s="515">
        <f t="shared" si="628"/>
      </c>
      <c r="O898" s="511">
        <v>6</v>
      </c>
      <c r="P898" s="515">
        <f t="shared" si="657"/>
      </c>
      <c r="Q898" s="516"/>
      <c r="R898" s="511"/>
      <c r="S898" s="516"/>
      <c r="T898" s="511"/>
      <c r="U898" s="517"/>
      <c r="V898" s="518"/>
      <c r="W898" s="511"/>
      <c r="X898" s="518"/>
      <c r="Y898" s="516"/>
      <c r="Z898" s="518"/>
      <c r="AA898" s="518"/>
      <c r="AB898" s="511"/>
      <c r="AC898" s="511"/>
      <c r="AD898" s="516"/>
      <c r="AE898" s="518"/>
      <c r="AF898" s="519" t="s">
        <v>498</v>
      </c>
    </row>
    <row r="899">
      <c r="A899" s="510"/>
      <c r="B899" s="460" t="s">
        <v>475</v>
      </c>
      <c r="C899" s="486" t="s">
        <v>531</v>
      </c>
      <c r="D899" s="462" t="s">
        <v>477</v>
      </c>
      <c r="E899" s="511">
        <v>551.2</v>
      </c>
      <c r="F899" s="512">
        <f>E899+E900</f>
      </c>
      <c r="G899" s="511">
        <v>3176</v>
      </c>
      <c r="H899" s="511">
        <v>78</v>
      </c>
      <c r="I899" s="513">
        <f t="shared" si="480"/>
      </c>
      <c r="J899" s="514">
        <f t="shared" si="538"/>
      </c>
      <c r="K899" s="511">
        <v>10</v>
      </c>
      <c r="L899" s="514">
        <f t="shared" ref="L899:L930" si="598">E899/K899</f>
      </c>
      <c r="M899" s="511">
        <v>0</v>
      </c>
      <c r="N899" s="515">
        <f t="shared" si="628"/>
      </c>
      <c r="O899" s="511">
        <v>1</v>
      </c>
      <c r="P899" s="515">
        <f t="shared" si="657"/>
      </c>
      <c r="Q899" s="516">
        <f>(M899+M900)/(O899+O900)</f>
      </c>
      <c r="R899" s="511">
        <v>8</v>
      </c>
      <c r="S899" s="516">
        <f>(O899+O900)/(K899+K900)</f>
      </c>
      <c r="T899" s="511">
        <v>2</v>
      </c>
      <c r="U899" s="517">
        <f>F899/T899</f>
      </c>
      <c r="V899" s="518">
        <f>(F899+4*500)/T899</f>
      </c>
      <c r="W899" s="511">
        <v>3036</v>
      </c>
      <c r="X899" s="518">
        <f>W899/T899</f>
      </c>
      <c r="Y899" s="516">
        <f>T899/R899</f>
      </c>
      <c r="Z899" s="518">
        <f>W899/F899</f>
      </c>
      <c r="AA899" s="518">
        <f>W899/(F899+500)</f>
      </c>
      <c r="AB899" s="511">
        <v>0</v>
      </c>
      <c r="AC899" s="511">
        <v>0</v>
      </c>
      <c r="AD899" s="516">
        <f>AB899/T899</f>
      </c>
      <c r="AE899" s="518">
        <f>(W899-AC899)/(F899+500)</f>
      </c>
      <c r="AF899" s="519" t="s">
        <v>478</v>
      </c>
    </row>
    <row r="900">
      <c r="A900" s="510"/>
      <c r="B900" s="460"/>
      <c r="C900" s="486"/>
      <c r="D900" s="462" t="s">
        <v>479</v>
      </c>
      <c r="E900" s="511">
        <v>3652.7</v>
      </c>
      <c r="F900" s="512"/>
      <c r="G900" s="511">
        <v>46597</v>
      </c>
      <c r="H900" s="511">
        <v>1559</v>
      </c>
      <c r="I900" s="513">
        <f t="shared" si="480"/>
      </c>
      <c r="J900" s="514">
        <f t="shared" si="538"/>
      </c>
      <c r="K900" s="511">
        <v>101</v>
      </c>
      <c r="L900" s="514">
        <f t="shared" si="598"/>
      </c>
      <c r="M900" s="511">
        <v>2</v>
      </c>
      <c r="N900" s="515">
        <f t="shared" si="628"/>
      </c>
      <c r="O900" s="511">
        <v>10</v>
      </c>
      <c r="P900" s="515">
        <f t="shared" si="657"/>
      </c>
      <c r="Q900" s="516"/>
      <c r="R900" s="511"/>
      <c r="S900" s="516"/>
      <c r="T900" s="511"/>
      <c r="U900" s="517"/>
      <c r="V900" s="518"/>
      <c r="W900" s="511"/>
      <c r="X900" s="518"/>
      <c r="Y900" s="516"/>
      <c r="Z900" s="518"/>
      <c r="AA900" s="518"/>
      <c r="AB900" s="511"/>
      <c r="AC900" s="511"/>
      <c r="AD900" s="516"/>
      <c r="AE900" s="518"/>
      <c r="AF900" s="519" t="s">
        <v>498</v>
      </c>
    </row>
    <row r="901">
      <c r="A901" s="510"/>
      <c r="B901" s="460" t="s">
        <v>481</v>
      </c>
      <c r="C901" s="486" t="s">
        <v>531</v>
      </c>
      <c r="D901" s="462" t="s">
        <v>477</v>
      </c>
      <c r="E901" s="511">
        <v>646.07</v>
      </c>
      <c r="F901" s="512">
        <f>E901+E902</f>
      </c>
      <c r="G901" s="511">
        <v>4209</v>
      </c>
      <c r="H901" s="511">
        <v>92</v>
      </c>
      <c r="I901" s="513">
        <f t="shared" si="480"/>
      </c>
      <c r="J901" s="514">
        <f t="shared" si="538"/>
      </c>
      <c r="K901" s="511">
        <v>9</v>
      </c>
      <c r="L901" s="514">
        <f t="shared" si="598"/>
      </c>
      <c r="M901" s="511">
        <v>1</v>
      </c>
      <c r="N901" s="515">
        <f t="shared" si="628"/>
      </c>
      <c r="O901" s="511">
        <v>1</v>
      </c>
      <c r="P901" s="515">
        <f t="shared" si="657"/>
      </c>
      <c r="Q901" s="516">
        <f>(M901+M902)/(O901+O902)</f>
      </c>
      <c r="R901" s="511">
        <v>13</v>
      </c>
      <c r="S901" s="516">
        <f>(O901+O902)/(K901+K902)</f>
      </c>
      <c r="T901" s="511">
        <v>3</v>
      </c>
      <c r="U901" s="517">
        <f>F901/T901</f>
      </c>
      <c r="V901" s="518">
        <f>(F901+4*500)/T901</f>
      </c>
      <c r="W901" s="511">
        <v>4107.6</v>
      </c>
      <c r="X901" s="518">
        <f>W901/T901</f>
      </c>
      <c r="Y901" s="516">
        <f>T901/R901</f>
      </c>
      <c r="Z901" s="518">
        <f>W901/F901</f>
      </c>
      <c r="AA901" s="518">
        <f>W901/(F901+500)</f>
      </c>
      <c r="AB901" s="511">
        <v>1</v>
      </c>
      <c r="AC901" s="511">
        <v>723.6</v>
      </c>
      <c r="AD901" s="516">
        <f>AB901/T901</f>
      </c>
      <c r="AE901" s="518">
        <f>(W901-AC901)/(F901+500)</f>
      </c>
      <c r="AF901" s="519" t="s">
        <v>478</v>
      </c>
    </row>
    <row r="902">
      <c r="A902" s="510"/>
      <c r="B902" s="460"/>
      <c r="C902" s="486"/>
      <c r="D902" s="462" t="s">
        <v>479</v>
      </c>
      <c r="E902" s="511">
        <v>2997.29</v>
      </c>
      <c r="F902" s="512"/>
      <c r="G902" s="511">
        <v>32572</v>
      </c>
      <c r="H902" s="511">
        <v>984</v>
      </c>
      <c r="I902" s="513">
        <f t="shared" si="480"/>
      </c>
      <c r="J902" s="514">
        <f t="shared" si="538"/>
      </c>
      <c r="K902" s="511">
        <v>74</v>
      </c>
      <c r="L902" s="514">
        <f t="shared" si="598"/>
      </c>
      <c r="M902" s="511">
        <v>2</v>
      </c>
      <c r="N902" s="515">
        <f t="shared" si="628"/>
      </c>
      <c r="O902" s="511">
        <v>9</v>
      </c>
      <c r="P902" s="515">
        <f t="shared" si="657"/>
      </c>
      <c r="Q902" s="516"/>
      <c r="R902" s="511"/>
      <c r="S902" s="516"/>
      <c r="T902" s="511"/>
      <c r="U902" s="517"/>
      <c r="V902" s="518"/>
      <c r="W902" s="511"/>
      <c r="X902" s="518"/>
      <c r="Y902" s="516"/>
      <c r="Z902" s="518"/>
      <c r="AA902" s="518"/>
      <c r="AB902" s="511"/>
      <c r="AC902" s="511"/>
      <c r="AD902" s="516"/>
      <c r="AE902" s="518"/>
      <c r="AF902" s="519" t="s">
        <v>498</v>
      </c>
    </row>
    <row r="903">
      <c r="A903" s="510"/>
      <c r="B903" s="460" t="s">
        <v>482</v>
      </c>
      <c r="C903" s="486" t="s">
        <v>531</v>
      </c>
      <c r="D903" s="462" t="s">
        <v>477</v>
      </c>
      <c r="E903" s="511">
        <v>716.95</v>
      </c>
      <c r="F903" s="512">
        <f>E903+E904</f>
      </c>
      <c r="G903" s="511">
        <v>3549</v>
      </c>
      <c r="H903" s="511">
        <v>66</v>
      </c>
      <c r="I903" s="513">
        <f t="shared" si="480"/>
      </c>
      <c r="J903" s="514">
        <f t="shared" si="538"/>
      </c>
      <c r="K903" s="511">
        <v>7</v>
      </c>
      <c r="L903" s="514">
        <f t="shared" si="598"/>
      </c>
      <c r="M903" s="511">
        <v>0</v>
      </c>
      <c r="N903" s="515">
        <f t="shared" si="628"/>
      </c>
      <c r="O903" s="511">
        <v>0</v>
      </c>
      <c r="P903" s="515">
        <f t="shared" si="657"/>
      </c>
      <c r="Q903" s="516">
        <f>(M903+M904)/(O903+O904)</f>
      </c>
      <c r="R903" s="511">
        <v>16</v>
      </c>
      <c r="S903" s="516">
        <f>(O903+O904)/(K903+K904)</f>
      </c>
      <c r="T903" s="511">
        <v>4</v>
      </c>
      <c r="U903" s="517">
        <f>F903/T903</f>
      </c>
      <c r="V903" s="518">
        <f>(F903+4*500)/T903</f>
      </c>
      <c r="W903" s="511">
        <v>4874</v>
      </c>
      <c r="X903" s="518">
        <f>W903/T903</f>
      </c>
      <c r="Y903" s="516">
        <f>T903/R903</f>
      </c>
      <c r="Z903" s="518">
        <f>W903/F903</f>
      </c>
      <c r="AA903" s="518">
        <f>W903/(F903+500)</f>
      </c>
      <c r="AB903" s="511">
        <v>1</v>
      </c>
      <c r="AC903" s="511">
        <v>2088</v>
      </c>
      <c r="AD903" s="516">
        <f>AB903/T903</f>
      </c>
      <c r="AE903" s="518">
        <f>(W903-AC903)/(F903+500)</f>
      </c>
      <c r="AF903" s="519" t="s">
        <v>478</v>
      </c>
    </row>
    <row r="904">
      <c r="A904" s="510"/>
      <c r="B904" s="460"/>
      <c r="C904" s="486"/>
      <c r="D904" s="462" t="s">
        <v>479</v>
      </c>
      <c r="E904" s="511">
        <v>2995.26</v>
      </c>
      <c r="F904" s="512"/>
      <c r="G904" s="511">
        <v>20645</v>
      </c>
      <c r="H904" s="511">
        <v>649</v>
      </c>
      <c r="I904" s="513">
        <f t="shared" si="480"/>
      </c>
      <c r="J904" s="514">
        <f t="shared" si="538"/>
      </c>
      <c r="K904" s="511">
        <v>73</v>
      </c>
      <c r="L904" s="514">
        <f t="shared" si="598"/>
      </c>
      <c r="M904" s="511">
        <v>3</v>
      </c>
      <c r="N904" s="515">
        <f t="shared" si="628"/>
      </c>
      <c r="O904" s="511">
        <v>9</v>
      </c>
      <c r="P904" s="515">
        <f t="shared" si="657"/>
      </c>
      <c r="Q904" s="516"/>
      <c r="R904" s="511"/>
      <c r="S904" s="516"/>
      <c r="T904" s="511"/>
      <c r="U904" s="517"/>
      <c r="V904" s="518"/>
      <c r="W904" s="511"/>
      <c r="X904" s="518"/>
      <c r="Y904" s="516"/>
      <c r="Z904" s="518"/>
      <c r="AA904" s="518"/>
      <c r="AB904" s="511"/>
      <c r="AC904" s="511"/>
      <c r="AD904" s="516"/>
      <c r="AE904" s="518"/>
      <c r="AF904" s="519" t="s">
        <v>498</v>
      </c>
    </row>
    <row r="905">
      <c r="A905" s="510"/>
      <c r="B905" s="460" t="s">
        <v>483</v>
      </c>
      <c r="C905" s="486" t="s">
        <v>531</v>
      </c>
      <c r="D905" s="462" t="s">
        <v>477</v>
      </c>
      <c r="E905" s="511">
        <v>903.43</v>
      </c>
      <c r="F905" s="520">
        <f>E905+E906</f>
      </c>
      <c r="G905" s="511">
        <v>3484</v>
      </c>
      <c r="H905" s="511">
        <v>77</v>
      </c>
      <c r="I905" s="513">
        <f t="shared" si="480"/>
      </c>
      <c r="J905" s="514">
        <f t="shared" si="538"/>
      </c>
      <c r="K905" s="511">
        <v>10</v>
      </c>
      <c r="L905" s="514">
        <f t="shared" si="598"/>
      </c>
      <c r="M905" s="511">
        <v>1</v>
      </c>
      <c r="N905" s="515">
        <f t="shared" si="628"/>
      </c>
      <c r="O905" s="511">
        <v>1</v>
      </c>
      <c r="P905" s="515">
        <f t="shared" si="657"/>
      </c>
      <c r="Q905" s="516">
        <f>(M905+M906)/(O905+O906)</f>
      </c>
      <c r="R905" s="511">
        <v>22</v>
      </c>
      <c r="S905" s="516">
        <f>(O905+O906)/(K905+K906)</f>
      </c>
      <c r="T905" s="511">
        <v>4</v>
      </c>
      <c r="U905" s="517">
        <f>F905/T905</f>
      </c>
      <c r="V905" s="518">
        <f>(F905+4*500)/T905</f>
      </c>
      <c r="W905" s="511">
        <v>3599.999999999998</v>
      </c>
      <c r="X905" s="518">
        <f>W905/T905</f>
      </c>
      <c r="Y905" s="516">
        <f>T905/R905</f>
      </c>
      <c r="Z905" s="518">
        <f>W905/F905</f>
      </c>
      <c r="AA905" s="518">
        <f>W905/(F905+500)</f>
      </c>
      <c r="AB905" s="511">
        <v>1</v>
      </c>
      <c r="AC905" s="511">
        <f>141*12</f>
      </c>
      <c r="AD905" s="516">
        <f>AB905/T905</f>
      </c>
      <c r="AE905" s="518">
        <f>(W905-AC905)/(F905+500)</f>
      </c>
      <c r="AF905" s="519" t="s">
        <v>478</v>
      </c>
    </row>
    <row r="906">
      <c r="A906" s="510"/>
      <c r="B906" s="460"/>
      <c r="C906" s="486"/>
      <c r="D906" s="462" t="s">
        <v>479</v>
      </c>
      <c r="E906" s="511">
        <v>3250.8</v>
      </c>
      <c r="F906" s="520"/>
      <c r="G906" s="511">
        <v>26771</v>
      </c>
      <c r="H906" s="521">
        <v>672</v>
      </c>
      <c r="I906" s="513">
        <f t="shared" si="480"/>
      </c>
      <c r="J906" s="514">
        <f t="shared" si="538"/>
      </c>
      <c r="K906" s="511">
        <v>76</v>
      </c>
      <c r="L906" s="514">
        <f t="shared" si="598"/>
      </c>
      <c r="M906" s="511">
        <v>2</v>
      </c>
      <c r="N906" s="515">
        <f t="shared" si="628"/>
      </c>
      <c r="O906" s="511">
        <v>11</v>
      </c>
      <c r="P906" s="515">
        <f t="shared" si="657"/>
      </c>
      <c r="Q906" s="516"/>
      <c r="R906" s="511"/>
      <c r="S906" s="516"/>
      <c r="T906" s="511"/>
      <c r="U906" s="517"/>
      <c r="V906" s="518"/>
      <c r="W906" s="511"/>
      <c r="X906" s="518"/>
      <c r="Y906" s="516"/>
      <c r="Z906" s="518"/>
      <c r="AA906" s="518"/>
      <c r="AB906" s="511"/>
      <c r="AC906" s="511"/>
      <c r="AD906" s="516"/>
      <c r="AE906" s="518"/>
      <c r="AF906" s="519" t="s">
        <v>498</v>
      </c>
    </row>
    <row r="907">
      <c r="A907" s="510"/>
      <c r="B907" s="488" t="s">
        <v>484</v>
      </c>
      <c r="C907" s="488"/>
      <c r="D907" s="488"/>
      <c r="E907" s="522">
        <f>SUM(E897:E906)</f>
      </c>
      <c r="F907" s="522">
        <f>SUM(F897:F906)</f>
      </c>
      <c r="G907" s="522">
        <f>SUM(G897:G906)</f>
      </c>
      <c r="H907" s="522">
        <f>SUM(H897:H906)</f>
      </c>
      <c r="I907" s="523">
        <f t="shared" si="480"/>
      </c>
      <c r="J907" s="524">
        <f t="shared" si="538"/>
      </c>
      <c r="K907" s="522">
        <f>SUM(K897:K906)</f>
      </c>
      <c r="L907" s="524">
        <f t="shared" si="598"/>
      </c>
      <c r="M907" s="522">
        <f>SUM(M897:M906)</f>
      </c>
      <c r="N907" s="525">
        <f t="shared" si="628"/>
      </c>
      <c r="O907" s="522">
        <f>SUM(O897:O906)</f>
      </c>
      <c r="P907" s="525">
        <f t="shared" si="657"/>
      </c>
      <c r="Q907" s="526">
        <f>M907/O907</f>
      </c>
      <c r="R907" s="522">
        <f>SUM(R897:R906)</f>
      </c>
      <c r="S907" s="526">
        <f>(O907+O907)/(K907+K907)</f>
      </c>
      <c r="T907" s="522">
        <f>SUM(T897:T906)</f>
      </c>
      <c r="U907" s="527">
        <f t="shared" ref="U907:U908" si="751">F907/T907</f>
      </c>
      <c r="V907" s="528">
        <f t="shared" ref="V907:V908" si="865">(F907+4*500)/T907</f>
      </c>
      <c r="W907" s="522">
        <f>SUM(W897:W906)</f>
      </c>
      <c r="X907" s="529">
        <f t="shared" ref="X907:X908" si="89">W907/T907</f>
      </c>
      <c r="Y907" s="526">
        <f t="shared" ref="Y907:Y908" si="203">T907/R907</f>
      </c>
      <c r="Z907" s="528">
        <f t="shared" ref="Z907:Z908" si="317">W907/F907</f>
      </c>
      <c r="AA907" s="528">
        <f>W907/(F907+COUNT(W899:W906)*500)</f>
      </c>
      <c r="AB907" s="522">
        <f>SUM(AB897:AB906)</f>
      </c>
      <c r="AC907" s="522">
        <f>SUM(AC897:AC906)</f>
      </c>
      <c r="AD907" s="526">
        <f t="shared" ref="AD907:AD908" si="431">AB907/T907</f>
      </c>
      <c r="AE907" s="530">
        <f>(W907-AC907)/(F907+COUNT(W899:W906)*500)</f>
      </c>
      <c r="AF907" s="518"/>
    </row>
    <row r="908">
      <c r="A908" s="510"/>
      <c r="B908" s="460" t="s">
        <v>485</v>
      </c>
      <c r="C908" s="486" t="s">
        <v>505</v>
      </c>
      <c r="D908" s="462" t="s">
        <v>477</v>
      </c>
      <c r="E908" s="511">
        <v>1127.21</v>
      </c>
      <c r="F908" s="512">
        <f>E908+E909</f>
      </c>
      <c r="G908" s="511">
        <v>4612</v>
      </c>
      <c r="H908" s="511">
        <v>84</v>
      </c>
      <c r="I908" s="513">
        <f t="shared" si="480"/>
      </c>
      <c r="J908" s="514">
        <f t="shared" si="538"/>
      </c>
      <c r="K908" s="511">
        <v>14</v>
      </c>
      <c r="L908" s="514">
        <f t="shared" si="598"/>
      </c>
      <c r="M908" s="511">
        <v>1</v>
      </c>
      <c r="N908" s="515">
        <f t="shared" si="628"/>
      </c>
      <c r="O908" s="511">
        <v>1</v>
      </c>
      <c r="P908" s="515">
        <f t="shared" si="657"/>
      </c>
      <c r="Q908" s="516">
        <f>(M908+M909)/(O908+O909)</f>
      </c>
      <c r="R908" s="511">
        <v>16</v>
      </c>
      <c r="S908" s="516">
        <f>(O908+O909)/(K908+K909)</f>
      </c>
      <c r="T908" s="511">
        <v>8</v>
      </c>
      <c r="U908" s="517">
        <f t="shared" si="751"/>
      </c>
      <c r="V908" s="518">
        <f t="shared" si="865"/>
      </c>
      <c r="W908" s="511">
        <v>8938</v>
      </c>
      <c r="X908" s="518">
        <f t="shared" si="89"/>
      </c>
      <c r="Y908" s="516">
        <f t="shared" si="203"/>
      </c>
      <c r="Z908" s="518">
        <f t="shared" si="317"/>
      </c>
      <c r="AA908" s="518">
        <f>W908/(F908+500)</f>
      </c>
      <c r="AB908" s="511">
        <v>0</v>
      </c>
      <c r="AC908" s="511">
        <v>0</v>
      </c>
      <c r="AD908" s="516">
        <f t="shared" si="431"/>
      </c>
      <c r="AE908" s="518">
        <f>(W908-AC908)/(F908+500)</f>
      </c>
      <c r="AF908" s="519" t="s">
        <v>478</v>
      </c>
    </row>
    <row r="909">
      <c r="A909" s="510"/>
      <c r="B909" s="460"/>
      <c r="C909" s="486"/>
      <c r="D909" s="462" t="s">
        <v>479</v>
      </c>
      <c r="E909" s="511">
        <v>3127.42</v>
      </c>
      <c r="F909" s="512"/>
      <c r="G909" s="511">
        <v>30669</v>
      </c>
      <c r="H909" s="511">
        <v>805</v>
      </c>
      <c r="I909" s="513">
        <f t="shared" si="480"/>
      </c>
      <c r="J909" s="514">
        <f t="shared" si="538"/>
      </c>
      <c r="K909" s="511">
        <v>89</v>
      </c>
      <c r="L909" s="514">
        <f t="shared" si="598"/>
      </c>
      <c r="M909" s="511">
        <v>4</v>
      </c>
      <c r="N909" s="515">
        <f t="shared" si="628"/>
      </c>
      <c r="O909" s="511">
        <v>10</v>
      </c>
      <c r="P909" s="515">
        <f t="shared" si="657"/>
      </c>
      <c r="Q909" s="516"/>
      <c r="R909" s="511"/>
      <c r="S909" s="516"/>
      <c r="T909" s="511"/>
      <c r="U909" s="517"/>
      <c r="V909" s="518"/>
      <c r="W909" s="511"/>
      <c r="X909" s="518"/>
      <c r="Y909" s="516"/>
      <c r="Z909" s="518"/>
      <c r="AA909" s="518"/>
      <c r="AB909" s="511"/>
      <c r="AC909" s="511"/>
      <c r="AD909" s="516"/>
      <c r="AE909" s="518"/>
      <c r="AF909" s="519" t="s">
        <v>498</v>
      </c>
    </row>
    <row r="910">
      <c r="A910" s="510"/>
      <c r="B910" s="557" t="s">
        <v>487</v>
      </c>
      <c r="C910" s="558" t="s">
        <v>505</v>
      </c>
      <c r="D910" s="462" t="s">
        <v>477</v>
      </c>
      <c r="E910" s="511">
        <v>1295.99</v>
      </c>
      <c r="F910" s="512">
        <f>E910+E911</f>
      </c>
      <c r="G910" s="511">
        <v>5840</v>
      </c>
      <c r="H910" s="511">
        <v>100</v>
      </c>
      <c r="I910" s="513">
        <f t="shared" si="480"/>
      </c>
      <c r="J910" s="514">
        <f t="shared" si="538"/>
      </c>
      <c r="K910" s="511">
        <v>11</v>
      </c>
      <c r="L910" s="514">
        <f t="shared" si="598"/>
      </c>
      <c r="M910" s="511">
        <v>1</v>
      </c>
      <c r="N910" s="515">
        <f t="shared" si="628"/>
      </c>
      <c r="O910" s="511">
        <v>2</v>
      </c>
      <c r="P910" s="515">
        <f t="shared" si="657"/>
      </c>
      <c r="Q910" s="516">
        <f>(M910+M911)/(O910+O911)</f>
      </c>
      <c r="R910" s="511">
        <v>10</v>
      </c>
      <c r="S910" s="516">
        <f>(O910+O911)/(K910+K911)</f>
      </c>
      <c r="T910" s="511">
        <v>4</v>
      </c>
      <c r="U910" s="517">
        <f>F910/T910</f>
      </c>
      <c r="V910" s="518">
        <f>(F910+4*500)/T910</f>
      </c>
      <c r="W910" s="511">
        <v>3411</v>
      </c>
      <c r="X910" s="518">
        <f>W910/T910</f>
      </c>
      <c r="Y910" s="516">
        <f>T910/R910</f>
      </c>
      <c r="Z910" s="518">
        <f>W910/F910</f>
      </c>
      <c r="AA910" s="518">
        <f>W910/(F910+500)</f>
      </c>
      <c r="AB910" s="511">
        <v>0</v>
      </c>
      <c r="AC910" s="511">
        <v>0</v>
      </c>
      <c r="AD910" s="516">
        <f>AB910/T910</f>
      </c>
      <c r="AE910" s="518">
        <f>(W910-AC910)/(F910+500)</f>
      </c>
      <c r="AF910" s="519" t="s">
        <v>478</v>
      </c>
    </row>
    <row r="911">
      <c r="A911" s="510"/>
      <c r="B911" s="557"/>
      <c r="C911" s="558"/>
      <c r="D911" s="462" t="s">
        <v>479</v>
      </c>
      <c r="E911" s="511">
        <v>4313.16</v>
      </c>
      <c r="F911" s="512"/>
      <c r="G911" s="511">
        <v>41183</v>
      </c>
      <c r="H911" s="511">
        <v>1395</v>
      </c>
      <c r="I911" s="513">
        <f t="shared" si="480"/>
      </c>
      <c r="J911" s="514">
        <f t="shared" si="538"/>
      </c>
      <c r="K911" s="511">
        <v>83</v>
      </c>
      <c r="L911" s="514">
        <f t="shared" si="598"/>
      </c>
      <c r="M911" s="511">
        <v>2</v>
      </c>
      <c r="N911" s="515">
        <f t="shared" si="628"/>
      </c>
      <c r="O911" s="511">
        <v>8</v>
      </c>
      <c r="P911" s="515">
        <f t="shared" si="657"/>
      </c>
      <c r="Q911" s="516"/>
      <c r="R911" s="511"/>
      <c r="S911" s="516"/>
      <c r="T911" s="511"/>
      <c r="U911" s="517"/>
      <c r="V911" s="518"/>
      <c r="W911" s="511"/>
      <c r="X911" s="518"/>
      <c r="Y911" s="516"/>
      <c r="Z911" s="518"/>
      <c r="AA911" s="518"/>
      <c r="AB911" s="511"/>
      <c r="AC911" s="511"/>
      <c r="AD911" s="516"/>
      <c r="AE911" s="518"/>
      <c r="AF911" s="519" t="s">
        <v>498</v>
      </c>
    </row>
    <row r="912">
      <c r="A912" s="510"/>
      <c r="B912" s="460" t="s">
        <v>488</v>
      </c>
      <c r="C912" s="486" t="s">
        <v>505</v>
      </c>
      <c r="D912" s="462" t="s">
        <v>477</v>
      </c>
      <c r="E912" s="511">
        <v>943.86</v>
      </c>
      <c r="F912" s="512">
        <f>E912+E913</f>
      </c>
      <c r="G912" s="511">
        <v>3679</v>
      </c>
      <c r="H912" s="511">
        <v>74</v>
      </c>
      <c r="I912" s="513">
        <f t="shared" si="480"/>
      </c>
      <c r="J912" s="514">
        <f t="shared" si="538"/>
      </c>
      <c r="K912" s="511">
        <v>7</v>
      </c>
      <c r="L912" s="514">
        <f t="shared" si="598"/>
      </c>
      <c r="M912" s="511">
        <v>0</v>
      </c>
      <c r="N912" s="515">
        <f t="shared" si="628"/>
      </c>
      <c r="O912" s="511">
        <v>2</v>
      </c>
      <c r="P912" s="515">
        <f t="shared" si="657"/>
      </c>
      <c r="Q912" s="516">
        <f>(M912+M913)/(O912+O913)</f>
      </c>
      <c r="R912" s="511">
        <v>8</v>
      </c>
      <c r="S912" s="516">
        <f>(O912+O913)/(K912+K913)</f>
      </c>
      <c r="T912" s="511">
        <v>0</v>
      </c>
      <c r="U912" s="517">
        <f>F912/T912</f>
      </c>
      <c r="V912" s="518">
        <f>(F912+4*500)/T912</f>
      </c>
      <c r="W912" s="511">
        <v>0</v>
      </c>
      <c r="X912" s="518">
        <f>W912/T912</f>
      </c>
      <c r="Y912" s="516">
        <f>T912/R912</f>
      </c>
      <c r="Z912" s="518">
        <f>W912/F912</f>
      </c>
      <c r="AA912" s="518">
        <f>W912/(F912+500)</f>
      </c>
      <c r="AB912" s="511">
        <v>0</v>
      </c>
      <c r="AC912" s="511">
        <v>0</v>
      </c>
      <c r="AD912" s="516">
        <f>AB912/T912</f>
      </c>
      <c r="AE912" s="518">
        <f>(W912-AC912)/(F912+500)</f>
      </c>
      <c r="AF912" s="519" t="s">
        <v>478</v>
      </c>
    </row>
    <row r="913">
      <c r="A913" s="510"/>
      <c r="B913" s="460"/>
      <c r="C913" s="486"/>
      <c r="D913" s="462" t="s">
        <v>479</v>
      </c>
      <c r="E913" s="511">
        <v>1383.22</v>
      </c>
      <c r="F913" s="512"/>
      <c r="G913" s="511">
        <v>17036</v>
      </c>
      <c r="H913" s="511">
        <v>505</v>
      </c>
      <c r="I913" s="513">
        <f t="shared" si="480"/>
      </c>
      <c r="J913" s="514">
        <f t="shared" si="538"/>
      </c>
      <c r="K913" s="511">
        <v>56</v>
      </c>
      <c r="L913" s="514">
        <f t="shared" si="598"/>
      </c>
      <c r="M913" s="511">
        <v>0</v>
      </c>
      <c r="N913" s="515">
        <f t="shared" si="628"/>
      </c>
      <c r="O913" s="511">
        <v>2</v>
      </c>
      <c r="P913" s="515">
        <f t="shared" si="657"/>
      </c>
      <c r="Q913" s="516"/>
      <c r="R913" s="511"/>
      <c r="S913" s="516"/>
      <c r="T913" s="511"/>
      <c r="U913" s="517"/>
      <c r="V913" s="518"/>
      <c r="W913" s="511"/>
      <c r="X913" s="518"/>
      <c r="Y913" s="516"/>
      <c r="Z913" s="518"/>
      <c r="AA913" s="518"/>
      <c r="AB913" s="511"/>
      <c r="AC913" s="511"/>
      <c r="AD913" s="516"/>
      <c r="AE913" s="518"/>
      <c r="AF913" s="519" t="s">
        <v>498</v>
      </c>
    </row>
    <row r="914">
      <c r="A914" s="510"/>
      <c r="B914" s="460" t="s">
        <v>489</v>
      </c>
      <c r="C914" s="486" t="s">
        <v>505</v>
      </c>
      <c r="D914" s="462" t="s">
        <v>477</v>
      </c>
      <c r="E914" s="511">
        <v>475.94</v>
      </c>
      <c r="F914" s="512">
        <f>E914+E915</f>
      </c>
      <c r="G914" s="511">
        <v>2480</v>
      </c>
      <c r="H914" s="511">
        <v>39</v>
      </c>
      <c r="I914" s="513">
        <f t="shared" si="480"/>
      </c>
      <c r="J914" s="514">
        <f t="shared" si="538"/>
      </c>
      <c r="K914" s="511">
        <v>0</v>
      </c>
      <c r="L914" s="514">
        <f t="shared" si="598"/>
      </c>
      <c r="M914" s="511">
        <v>0</v>
      </c>
      <c r="N914" s="515">
        <f t="shared" si="628"/>
      </c>
      <c r="O914" s="511">
        <v>0</v>
      </c>
      <c r="P914" s="515">
        <f t="shared" si="657"/>
      </c>
      <c r="Q914" s="516">
        <f>(M914+M915)/(O914+O915)</f>
      </c>
      <c r="R914" s="511">
        <v>7</v>
      </c>
      <c r="S914" s="516">
        <f>(O914+O915)/(K914+K915)</f>
      </c>
      <c r="T914" s="511">
        <v>2</v>
      </c>
      <c r="U914" s="517">
        <f>F914/T914</f>
      </c>
      <c r="V914" s="518">
        <f>(F914+4*500)/T914</f>
      </c>
      <c r="W914" s="511">
        <v>2414.4000000000015</v>
      </c>
      <c r="X914" s="518">
        <f>W914/T914</f>
      </c>
      <c r="Y914" s="516">
        <f>T914/R914</f>
      </c>
      <c r="Z914" s="518">
        <f>W914/F914</f>
      </c>
      <c r="AA914" s="518">
        <f>W914/(F914+500)</f>
      </c>
      <c r="AB914" s="511">
        <v>1</v>
      </c>
      <c r="AC914" s="511">
        <v>1344</v>
      </c>
      <c r="AD914" s="516">
        <f>AB914/T914</f>
      </c>
      <c r="AE914" s="518">
        <f>(W914-AC914)/(F914+500)</f>
      </c>
      <c r="AF914" s="519" t="s">
        <v>478</v>
      </c>
    </row>
    <row r="915">
      <c r="A915" s="510"/>
      <c r="B915" s="460"/>
      <c r="C915" s="486"/>
      <c r="D915" s="462" t="s">
        <v>479</v>
      </c>
      <c r="E915" s="511">
        <v>1828.41</v>
      </c>
      <c r="F915" s="512"/>
      <c r="G915" s="511">
        <v>13395</v>
      </c>
      <c r="H915" s="521">
        <v>462</v>
      </c>
      <c r="I915" s="513">
        <f t="shared" si="480"/>
      </c>
      <c r="J915" s="514">
        <f t="shared" si="538"/>
      </c>
      <c r="K915" s="511">
        <v>36</v>
      </c>
      <c r="L915" s="514">
        <f t="shared" si="598"/>
      </c>
      <c r="M915" s="511">
        <v>1</v>
      </c>
      <c r="N915" s="515">
        <f t="shared" si="628"/>
      </c>
      <c r="O915" s="511">
        <v>3</v>
      </c>
      <c r="P915" s="515">
        <f t="shared" si="657"/>
      </c>
      <c r="Q915" s="516"/>
      <c r="R915" s="511"/>
      <c r="S915" s="516"/>
      <c r="T915" s="511"/>
      <c r="U915" s="517"/>
      <c r="V915" s="518"/>
      <c r="W915" s="511"/>
      <c r="X915" s="518"/>
      <c r="Y915" s="516"/>
      <c r="Z915" s="518"/>
      <c r="AA915" s="518"/>
      <c r="AB915" s="511"/>
      <c r="AC915" s="511"/>
      <c r="AD915" s="516"/>
      <c r="AE915" s="518"/>
      <c r="AF915" s="519" t="s">
        <v>498</v>
      </c>
    </row>
    <row r="916">
      <c r="A916" s="510"/>
      <c r="B916" s="488" t="s">
        <v>484</v>
      </c>
      <c r="C916" s="488"/>
      <c r="D916" s="488"/>
      <c r="E916" s="522">
        <f>SUM(E908:E915)</f>
      </c>
      <c r="F916" s="522">
        <f>SUM(F908:F915)</f>
      </c>
      <c r="G916" s="544">
        <f>SUM(G908:G915)</f>
      </c>
      <c r="H916" s="544">
        <f>SUM(H908:H915)</f>
      </c>
      <c r="I916" s="523">
        <f t="shared" si="480"/>
      </c>
      <c r="J916" s="524">
        <f t="shared" si="538"/>
      </c>
      <c r="K916" s="544">
        <f>SUM(K908:K915)</f>
      </c>
      <c r="L916" s="524">
        <f t="shared" si="598"/>
      </c>
      <c r="M916" s="544">
        <f>SUM(M908:M915)</f>
      </c>
      <c r="N916" s="525">
        <f t="shared" si="628"/>
      </c>
      <c r="O916" s="544">
        <f>SUM(O908:O915)</f>
      </c>
      <c r="P916" s="525">
        <f t="shared" si="657"/>
      </c>
      <c r="Q916" s="526">
        <f>M916/O916</f>
      </c>
      <c r="R916" s="544">
        <f>SUM(R908:R915)</f>
      </c>
      <c r="S916" s="526">
        <f>(O916+O916)/(K916+K916)</f>
      </c>
      <c r="T916" s="544">
        <f>SUM(T908:T915)</f>
      </c>
      <c r="U916" s="527">
        <f t="shared" ref="U916:U917" si="752">F916/T916</f>
      </c>
      <c r="V916" s="528">
        <f t="shared" ref="V916:V917" si="866">(F916+4*500)/T916</f>
      </c>
      <c r="W916" s="544">
        <f>SUM(W908:W915)</f>
      </c>
      <c r="X916" s="529">
        <f t="shared" ref="X916:X917" si="90">W916/T916</f>
      </c>
      <c r="Y916" s="526">
        <f t="shared" ref="Y916:Y917" si="204">T916/R916</f>
      </c>
      <c r="Z916" s="528">
        <f t="shared" ref="Z916:Z917" si="318">W916/F916</f>
      </c>
      <c r="AA916" s="528">
        <f>W916/(F916+COUNT(W908:W915)*500)</f>
      </c>
      <c r="AB916" s="544">
        <f>SUM(AB908:AB915)</f>
      </c>
      <c r="AC916" s="544">
        <f>SUM(AC908:AC915)</f>
      </c>
      <c r="AD916" s="526">
        <f t="shared" ref="AD916:AD917" si="432">AB916/T916</f>
      </c>
      <c r="AE916" s="530">
        <f>(W916-AC916)/(F916+COUNT(W908:W915)*500)</f>
      </c>
      <c r="AF916" s="518"/>
    </row>
    <row customHeight="true" ht="20.238095238095237" r="917">
      <c r="A917" s="510"/>
      <c r="B917" s="460" t="s">
        <v>495</v>
      </c>
      <c r="C917" s="486" t="s">
        <v>542</v>
      </c>
      <c r="D917" s="462" t="s">
        <v>477</v>
      </c>
      <c r="E917" s="511">
        <v>624.89</v>
      </c>
      <c r="F917" s="512">
        <f>E917+E918</f>
      </c>
      <c r="G917" s="511">
        <v>2361</v>
      </c>
      <c r="H917" s="511">
        <v>53</v>
      </c>
      <c r="I917" s="513">
        <f t="shared" si="480"/>
      </c>
      <c r="J917" s="514">
        <f t="shared" si="538"/>
      </c>
      <c r="K917" s="511">
        <v>8</v>
      </c>
      <c r="L917" s="514">
        <f t="shared" si="598"/>
      </c>
      <c r="M917" s="511">
        <v>0</v>
      </c>
      <c r="N917" s="515">
        <f t="shared" si="628"/>
      </c>
      <c r="O917" s="511">
        <v>1</v>
      </c>
      <c r="P917" s="515">
        <f t="shared" si="657"/>
      </c>
      <c r="Q917" s="516">
        <f>(M917+M918)/(O917+O918)</f>
      </c>
      <c r="R917" s="511">
        <v>17</v>
      </c>
      <c r="S917" s="516">
        <f>(O917+O918)/(K917+K918)</f>
      </c>
      <c r="T917" s="511">
        <v>8</v>
      </c>
      <c r="U917" s="517">
        <f t="shared" si="752"/>
      </c>
      <c r="V917" s="518">
        <f t="shared" si="866"/>
      </c>
      <c r="W917" s="511">
        <v>5025.5999999999985</v>
      </c>
      <c r="X917" s="518">
        <f t="shared" si="90"/>
      </c>
      <c r="Y917" s="516">
        <f t="shared" si="204"/>
      </c>
      <c r="Z917" s="518">
        <f t="shared" si="318"/>
      </c>
      <c r="AA917" s="518">
        <f>W917/(F917+500)</f>
      </c>
      <c r="AB917" s="511">
        <v>1</v>
      </c>
      <c r="AC917" s="511">
        <v>372</v>
      </c>
      <c r="AD917" s="516">
        <f t="shared" si="432"/>
      </c>
      <c r="AE917" s="518">
        <f>(W917-AC917)/(F917+500)</f>
      </c>
      <c r="AF917" s="519" t="s">
        <v>478</v>
      </c>
    </row>
    <row customHeight="true" ht="20.238095238095237" r="918">
      <c r="A918" s="510"/>
      <c r="B918" s="460"/>
      <c r="C918" s="486"/>
      <c r="D918" s="462" t="s">
        <v>479</v>
      </c>
      <c r="E918" s="511">
        <v>1762.09</v>
      </c>
      <c r="F918" s="512"/>
      <c r="G918" s="511">
        <v>12178</v>
      </c>
      <c r="H918" s="511">
        <v>402</v>
      </c>
      <c r="I918" s="513">
        <f t="shared" si="480"/>
      </c>
      <c r="J918" s="514">
        <f t="shared" si="538"/>
      </c>
      <c r="K918" s="511">
        <v>43</v>
      </c>
      <c r="L918" s="514">
        <f t="shared" si="598"/>
      </c>
      <c r="M918" s="511">
        <v>5</v>
      </c>
      <c r="N918" s="515">
        <f t="shared" si="628"/>
      </c>
      <c r="O918" s="511">
        <v>6</v>
      </c>
      <c r="P918" s="515">
        <f t="shared" si="657"/>
      </c>
      <c r="Q918" s="516"/>
      <c r="R918" s="511"/>
      <c r="S918" s="516"/>
      <c r="T918" s="511"/>
      <c r="U918" s="517"/>
      <c r="V918" s="518"/>
      <c r="W918" s="511"/>
      <c r="X918" s="518"/>
      <c r="Y918" s="516"/>
      <c r="Z918" s="518"/>
      <c r="AA918" s="518"/>
      <c r="AB918" s="511"/>
      <c r="AC918" s="511"/>
      <c r="AD918" s="516"/>
      <c r="AE918" s="518"/>
      <c r="AF918" s="519" t="s">
        <v>498</v>
      </c>
    </row>
    <row r="919">
      <c r="A919" s="510"/>
      <c r="B919" s="460" t="s">
        <v>496</v>
      </c>
      <c r="C919" s="486" t="s">
        <v>542</v>
      </c>
      <c r="D919" s="462" t="s">
        <v>477</v>
      </c>
      <c r="E919" s="511">
        <v>878.66</v>
      </c>
      <c r="F919" s="512">
        <f>E919+E920</f>
      </c>
      <c r="G919" s="511">
        <v>2662</v>
      </c>
      <c r="H919" s="511">
        <v>53</v>
      </c>
      <c r="I919" s="513">
        <f t="shared" si="480"/>
      </c>
      <c r="J919" s="514">
        <f t="shared" si="538"/>
      </c>
      <c r="K919" s="511">
        <v>8</v>
      </c>
      <c r="L919" s="514">
        <f t="shared" si="598"/>
      </c>
      <c r="M919" s="511">
        <v>0</v>
      </c>
      <c r="N919" s="515">
        <f t="shared" si="628"/>
      </c>
      <c r="O919" s="511">
        <v>2</v>
      </c>
      <c r="P919" s="515">
        <f t="shared" si="657"/>
      </c>
      <c r="Q919" s="516">
        <f>(M919+M920)/(O919+O920)</f>
      </c>
      <c r="R919" s="511">
        <v>13</v>
      </c>
      <c r="S919" s="516">
        <f>(O919+O920)/(K919+K920)</f>
      </c>
      <c r="T919" s="511">
        <v>3</v>
      </c>
      <c r="U919" s="517">
        <f>F919/T919</f>
      </c>
      <c r="V919" s="518">
        <f>(F919+4*500)/T919</f>
      </c>
      <c r="W919" s="511">
        <v>3252</v>
      </c>
      <c r="X919" s="518">
        <f>W919/T919</f>
      </c>
      <c r="Y919" s="516">
        <f>T919/R919</f>
      </c>
      <c r="Z919" s="518">
        <f>W919/F919</f>
      </c>
      <c r="AA919" s="518">
        <f>W919/(F919+500)</f>
      </c>
      <c r="AB919" s="511">
        <v>0</v>
      </c>
      <c r="AC919" s="511">
        <v>0</v>
      </c>
      <c r="AD919" s="516">
        <f>AB919/T919</f>
      </c>
      <c r="AE919" s="518">
        <f>(W919-AC919)/(F919+500)</f>
      </c>
      <c r="AF919" s="519" t="s">
        <v>525</v>
      </c>
    </row>
    <row r="920">
      <c r="A920" s="510"/>
      <c r="B920" s="460"/>
      <c r="C920" s="486"/>
      <c r="D920" s="462" t="s">
        <v>479</v>
      </c>
      <c r="E920" s="511">
        <v>2389.6</v>
      </c>
      <c r="F920" s="512"/>
      <c r="G920" s="511">
        <v>16996</v>
      </c>
      <c r="H920" s="521">
        <v>485</v>
      </c>
      <c r="I920" s="513">
        <f t="shared" si="480"/>
      </c>
      <c r="J920" s="514">
        <f t="shared" si="538"/>
      </c>
      <c r="K920" s="511">
        <v>58</v>
      </c>
      <c r="L920" s="514">
        <f t="shared" si="598"/>
      </c>
      <c r="M920" s="511">
        <v>3</v>
      </c>
      <c r="N920" s="515">
        <f t="shared" si="628"/>
      </c>
      <c r="O920" s="511">
        <v>5</v>
      </c>
      <c r="P920" s="515">
        <f t="shared" si="657"/>
      </c>
      <c r="Q920" s="516"/>
      <c r="R920" s="511"/>
      <c r="S920" s="516"/>
      <c r="T920" s="511"/>
      <c r="U920" s="517"/>
      <c r="V920" s="518"/>
      <c r="W920" s="511"/>
      <c r="X920" s="518"/>
      <c r="Y920" s="516"/>
      <c r="Z920" s="518"/>
      <c r="AA920" s="518"/>
      <c r="AB920" s="511"/>
      <c r="AC920" s="511"/>
      <c r="AD920" s="516"/>
      <c r="AE920" s="518"/>
      <c r="AF920" s="519" t="s">
        <v>515</v>
      </c>
    </row>
    <row r="921">
      <c r="A921" s="510"/>
      <c r="B921" s="488" t="s">
        <v>484</v>
      </c>
      <c r="C921" s="488"/>
      <c r="D921" s="488"/>
      <c r="E921" s="522">
        <f>SUM(E917:E920)</f>
      </c>
      <c r="F921" s="522">
        <f>SUM(F917:F920)</f>
      </c>
      <c r="G921" s="522">
        <f>SUM(G917:G920)</f>
      </c>
      <c r="H921" s="522">
        <f>SUM(H917:H920)</f>
      </c>
      <c r="I921" s="523">
        <f t="shared" si="480"/>
      </c>
      <c r="J921" s="524">
        <f t="shared" si="538"/>
      </c>
      <c r="K921" s="522">
        <f>SUM(K917:K920)</f>
      </c>
      <c r="L921" s="524">
        <f t="shared" si="598"/>
      </c>
      <c r="M921" s="522">
        <f>SUM(M917:M920)</f>
      </c>
      <c r="N921" s="525">
        <f t="shared" si="628"/>
      </c>
      <c r="O921" s="522">
        <f>SUM(O917:O920)</f>
      </c>
      <c r="P921" s="525">
        <f t="shared" si="657"/>
      </c>
      <c r="Q921" s="526">
        <f>M921/O921</f>
      </c>
      <c r="R921" s="522">
        <f>SUM(R917:R920)</f>
      </c>
      <c r="S921" s="526">
        <f>(O921+O921)/(K921+K921)</f>
      </c>
      <c r="T921" s="522">
        <f>SUM(T917:T920)</f>
      </c>
      <c r="U921" s="527">
        <f t="shared" ref="U921:U922" si="753">F921/T921</f>
      </c>
      <c r="V921" s="528">
        <f t="shared" ref="V921:V922" si="867">(F921+4*500)/T921</f>
      </c>
      <c r="W921" s="522">
        <f>SUM(W917:W920)</f>
      </c>
      <c r="X921" s="529">
        <f t="shared" ref="X921:X922" si="91">W921/T921</f>
      </c>
      <c r="Y921" s="526">
        <f t="shared" ref="Y921:Y922" si="205">T921/R921</f>
      </c>
      <c r="Z921" s="528">
        <f t="shared" ref="Z921:Z922" si="319">W921/F921</f>
      </c>
      <c r="AA921" s="528">
        <f>W921/(F921+COUNT(W917:W920)*500)</f>
      </c>
      <c r="AB921" s="522">
        <f>SUM(AB917:AB920)</f>
      </c>
      <c r="AC921" s="522">
        <f>SUM(AC917:AC920)</f>
      </c>
      <c r="AD921" s="526">
        <f t="shared" ref="AD921:AD922" si="433">AB921/T921</f>
      </c>
      <c r="AE921" s="530">
        <f>(W921-AC921)/(F921+COUNT(W917:W920)*500)</f>
      </c>
      <c r="AF921" s="518"/>
    </row>
    <row r="922">
      <c r="A922" s="510"/>
      <c r="B922" s="531" t="s">
        <v>501</v>
      </c>
      <c r="C922" s="486" t="s">
        <v>480</v>
      </c>
      <c r="D922" s="462" t="s">
        <v>477</v>
      </c>
      <c r="E922" s="511">
        <v>308.47</v>
      </c>
      <c r="F922" s="512">
        <f>E922+E923</f>
      </c>
      <c r="G922" s="511">
        <v>1810</v>
      </c>
      <c r="H922" s="511">
        <v>24</v>
      </c>
      <c r="I922" s="513">
        <f t="shared" si="480"/>
      </c>
      <c r="J922" s="514">
        <f t="shared" si="538"/>
      </c>
      <c r="K922" s="511">
        <v>3</v>
      </c>
      <c r="L922" s="514">
        <f t="shared" si="598"/>
      </c>
      <c r="M922" s="511">
        <v>0</v>
      </c>
      <c r="N922" s="515">
        <f t="shared" si="628"/>
      </c>
      <c r="O922" s="511">
        <v>0</v>
      </c>
      <c r="P922" s="515">
        <f t="shared" si="657"/>
      </c>
      <c r="Q922" s="516">
        <f>(M922+M923)/(O922+O923)</f>
      </c>
      <c r="R922" s="511">
        <v>11</v>
      </c>
      <c r="S922" s="516">
        <f>(O922+O923)/(K922+K923)</f>
      </c>
      <c r="T922" s="511">
        <v>3</v>
      </c>
      <c r="U922" s="517">
        <f t="shared" si="753"/>
      </c>
      <c r="V922" s="518">
        <f t="shared" si="867"/>
      </c>
      <c r="W922" s="511">
        <v>3276</v>
      </c>
      <c r="X922" s="518">
        <f t="shared" si="91"/>
      </c>
      <c r="Y922" s="516">
        <f t="shared" si="205"/>
      </c>
      <c r="Z922" s="518">
        <f t="shared" si="319"/>
      </c>
      <c r="AA922" s="518">
        <f>W922/(F922+500)</f>
      </c>
      <c r="AB922" s="511">
        <v>0</v>
      </c>
      <c r="AC922" s="511">
        <v>0</v>
      </c>
      <c r="AD922" s="516">
        <f t="shared" si="433"/>
      </c>
      <c r="AE922" s="518">
        <f>(W922-AC922)/(F922+500)</f>
      </c>
      <c r="AF922" s="519" t="s">
        <v>525</v>
      </c>
    </row>
    <row r="923">
      <c r="A923" s="510"/>
      <c r="B923" s="531"/>
      <c r="C923" s="486"/>
      <c r="D923" s="462" t="s">
        <v>479</v>
      </c>
      <c r="E923" s="511">
        <v>2429.1</v>
      </c>
      <c r="F923" s="512"/>
      <c r="G923" s="511">
        <v>19323</v>
      </c>
      <c r="H923" s="511">
        <v>489</v>
      </c>
      <c r="I923" s="513">
        <f t="shared" si="480"/>
      </c>
      <c r="J923" s="514">
        <f t="shared" si="538"/>
      </c>
      <c r="K923" s="511">
        <v>49</v>
      </c>
      <c r="L923" s="514">
        <f t="shared" si="598"/>
      </c>
      <c r="M923" s="511">
        <v>3</v>
      </c>
      <c r="N923" s="515">
        <f t="shared" si="628"/>
      </c>
      <c r="O923" s="511">
        <v>6</v>
      </c>
      <c r="P923" s="515">
        <f t="shared" si="657"/>
      </c>
      <c r="Q923" s="516"/>
      <c r="R923" s="511"/>
      <c r="S923" s="516"/>
      <c r="T923" s="511"/>
      <c r="U923" s="517"/>
      <c r="V923" s="518"/>
      <c r="W923" s="511"/>
      <c r="X923" s="518"/>
      <c r="Y923" s="516"/>
      <c r="Z923" s="518"/>
      <c r="AA923" s="518"/>
      <c r="AB923" s="511"/>
      <c r="AC923" s="511"/>
      <c r="AD923" s="516"/>
      <c r="AE923" s="518"/>
      <c r="AF923" s="519" t="s">
        <v>515</v>
      </c>
    </row>
    <row customHeight="true" ht="20.238095238095237" r="924">
      <c r="A924" s="510"/>
      <c r="B924" s="531" t="s">
        <v>502</v>
      </c>
      <c r="C924" s="486" t="s">
        <v>480</v>
      </c>
      <c r="D924" s="462" t="s">
        <v>477</v>
      </c>
      <c r="E924" s="511">
        <v>425.07</v>
      </c>
      <c r="F924" s="512">
        <f>E924+E925</f>
      </c>
      <c r="G924" s="511">
        <v>1893</v>
      </c>
      <c r="H924" s="511">
        <v>31</v>
      </c>
      <c r="I924" s="513">
        <f t="shared" si="480"/>
      </c>
      <c r="J924" s="514">
        <f t="shared" si="538"/>
      </c>
      <c r="K924" s="511">
        <v>3</v>
      </c>
      <c r="L924" s="514">
        <f t="shared" si="598"/>
      </c>
      <c r="M924" s="511">
        <v>0</v>
      </c>
      <c r="N924" s="515">
        <f t="shared" si="628"/>
      </c>
      <c r="O924" s="511">
        <v>0</v>
      </c>
      <c r="P924" s="515">
        <f t="shared" si="657"/>
      </c>
      <c r="Q924" s="516">
        <f>(M924+M925)/(O924+O925)</f>
      </c>
      <c r="R924" s="511">
        <v>14</v>
      </c>
      <c r="S924" s="516">
        <f>(O924+O925)/(K924+K925)</f>
      </c>
      <c r="T924" s="511">
        <v>6</v>
      </c>
      <c r="U924" s="517">
        <f>F924/T924</f>
      </c>
      <c r="V924" s="518">
        <f>(F924+4*500)/T924</f>
      </c>
      <c r="W924" s="511">
        <v>8460</v>
      </c>
      <c r="X924" s="518">
        <f>W924/T924</f>
      </c>
      <c r="Y924" s="516">
        <f>T924/R924</f>
      </c>
      <c r="Z924" s="518">
        <f>W924/F924</f>
      </c>
      <c r="AA924" s="518">
        <f>W924/(F924+500)</f>
      </c>
      <c r="AB924" s="511">
        <v>0</v>
      </c>
      <c r="AC924" s="511">
        <v>0</v>
      </c>
      <c r="AD924" s="516">
        <f>AB924/T924</f>
      </c>
      <c r="AE924" s="518">
        <f>(W924-AC924)/(F924+500)</f>
      </c>
      <c r="AF924" s="519" t="s">
        <v>525</v>
      </c>
    </row>
    <row customHeight="true" ht="20.238095238095237" r="925">
      <c r="A925" s="510"/>
      <c r="B925" s="531"/>
      <c r="C925" s="486"/>
      <c r="D925" s="462" t="s">
        <v>479</v>
      </c>
      <c r="E925" s="511">
        <v>1859.73</v>
      </c>
      <c r="F925" s="512"/>
      <c r="G925" s="511">
        <v>16909</v>
      </c>
      <c r="H925" s="511">
        <v>508</v>
      </c>
      <c r="I925" s="513">
        <f t="shared" si="480"/>
      </c>
      <c r="J925" s="514">
        <f t="shared" si="538"/>
      </c>
      <c r="K925" s="511">
        <v>47</v>
      </c>
      <c r="L925" s="514">
        <f t="shared" si="598"/>
      </c>
      <c r="M925" s="511">
        <v>6</v>
      </c>
      <c r="N925" s="515">
        <f t="shared" si="628"/>
      </c>
      <c r="O925" s="511">
        <v>10</v>
      </c>
      <c r="P925" s="515">
        <f t="shared" si="657"/>
      </c>
      <c r="Q925" s="516"/>
      <c r="R925" s="511"/>
      <c r="S925" s="516"/>
      <c r="T925" s="511"/>
      <c r="U925" s="517"/>
      <c r="V925" s="518"/>
      <c r="W925" s="511"/>
      <c r="X925" s="518"/>
      <c r="Y925" s="516"/>
      <c r="Z925" s="518"/>
      <c r="AA925" s="518"/>
      <c r="AB925" s="511"/>
      <c r="AC925" s="511"/>
      <c r="AD925" s="516"/>
      <c r="AE925" s="518"/>
      <c r="AF925" s="519" t="s">
        <v>515</v>
      </c>
    </row>
    <row customHeight="true" ht="20.238095238095237" r="926">
      <c r="A926" s="510"/>
      <c r="B926" s="531" t="s">
        <v>503</v>
      </c>
      <c r="C926" s="486" t="s">
        <v>480</v>
      </c>
      <c r="D926" s="462" t="s">
        <v>477</v>
      </c>
      <c r="E926" s="511">
        <v>625.2</v>
      </c>
      <c r="F926" s="512">
        <f>E926+E927</f>
      </c>
      <c r="G926" s="511">
        <v>2835</v>
      </c>
      <c r="H926" s="511">
        <v>53</v>
      </c>
      <c r="I926" s="513">
        <f t="shared" si="480"/>
      </c>
      <c r="J926" s="514">
        <f t="shared" si="538"/>
      </c>
      <c r="K926" s="511">
        <v>7</v>
      </c>
      <c r="L926" s="514">
        <f t="shared" si="598"/>
      </c>
      <c r="M926" s="511">
        <v>1</v>
      </c>
      <c r="N926" s="515">
        <f t="shared" si="628"/>
      </c>
      <c r="O926" s="511">
        <v>1</v>
      </c>
      <c r="P926" s="515">
        <f t="shared" si="657"/>
      </c>
      <c r="Q926" s="516">
        <f>(M926+M927)/(O926+O927)</f>
      </c>
      <c r="R926" s="511">
        <v>12</v>
      </c>
      <c r="S926" s="516">
        <f>(O926+O927)/(K926+K927)</f>
      </c>
      <c r="T926" s="511">
        <v>1</v>
      </c>
      <c r="U926" s="517">
        <f>F926/T926</f>
      </c>
      <c r="V926" s="518">
        <f>(F926+4*500)/T926</f>
      </c>
      <c r="W926" s="511">
        <v>1344</v>
      </c>
      <c r="X926" s="518">
        <f>W926/T926</f>
      </c>
      <c r="Y926" s="516">
        <f>T926/R926</f>
      </c>
      <c r="Z926" s="518">
        <f>W926/F926</f>
      </c>
      <c r="AA926" s="518">
        <f>W926/(F926+500)</f>
      </c>
      <c r="AB926" s="511">
        <v>0</v>
      </c>
      <c r="AC926" s="511">
        <v>0</v>
      </c>
      <c r="AD926" s="516">
        <f>AB926/T926</f>
      </c>
      <c r="AE926" s="518">
        <f>(W926-AC926)/(F926+500)</f>
      </c>
      <c r="AF926" s="519" t="s">
        <v>525</v>
      </c>
    </row>
    <row customHeight="true" ht="20.238095238095237" r="927">
      <c r="A927" s="510"/>
      <c r="B927" s="531"/>
      <c r="C927" s="486"/>
      <c r="D927" s="462" t="s">
        <v>479</v>
      </c>
      <c r="E927" s="511">
        <v>2374.85</v>
      </c>
      <c r="F927" s="512"/>
      <c r="G927" s="511">
        <v>23128</v>
      </c>
      <c r="H927" s="511">
        <v>625</v>
      </c>
      <c r="I927" s="513">
        <f t="shared" si="480"/>
      </c>
      <c r="J927" s="514">
        <f t="shared" si="538"/>
      </c>
      <c r="K927" s="511">
        <v>59</v>
      </c>
      <c r="L927" s="514">
        <f t="shared" si="598"/>
      </c>
      <c r="M927" s="511">
        <v>0</v>
      </c>
      <c r="N927" s="515">
        <f t="shared" si="628"/>
      </c>
      <c r="O927" s="511">
        <v>6</v>
      </c>
      <c r="P927" s="515">
        <f t="shared" si="657"/>
      </c>
      <c r="Q927" s="516"/>
      <c r="R927" s="511"/>
      <c r="S927" s="516"/>
      <c r="T927" s="511"/>
      <c r="U927" s="517"/>
      <c r="V927" s="518"/>
      <c r="W927" s="511"/>
      <c r="X927" s="518"/>
      <c r="Y927" s="516"/>
      <c r="Z927" s="518"/>
      <c r="AA927" s="518"/>
      <c r="AB927" s="511"/>
      <c r="AC927" s="511"/>
      <c r="AD927" s="516"/>
      <c r="AE927" s="518"/>
      <c r="AF927" s="519" t="s">
        <v>515</v>
      </c>
    </row>
    <row customHeight="true" ht="20.238095238095237" r="928">
      <c r="A928" s="510"/>
      <c r="B928" s="531" t="s">
        <v>504</v>
      </c>
      <c r="C928" s="486" t="s">
        <v>480</v>
      </c>
      <c r="D928" s="462" t="s">
        <v>477</v>
      </c>
      <c r="E928" s="511">
        <v>594.49</v>
      </c>
      <c r="F928" s="512">
        <f>E928+E929</f>
      </c>
      <c r="G928" s="511">
        <v>3306</v>
      </c>
      <c r="H928" s="511">
        <v>67</v>
      </c>
      <c r="I928" s="513">
        <f t="shared" si="480"/>
      </c>
      <c r="J928" s="514">
        <f t="shared" si="538"/>
      </c>
      <c r="K928" s="511">
        <v>6</v>
      </c>
      <c r="L928" s="514">
        <f t="shared" si="598"/>
      </c>
      <c r="M928" s="511">
        <v>0</v>
      </c>
      <c r="N928" s="515">
        <f t="shared" si="628"/>
      </c>
      <c r="O928" s="511">
        <v>0</v>
      </c>
      <c r="P928" s="515">
        <f t="shared" si="657"/>
      </c>
      <c r="Q928" s="516">
        <f>(M928+M929)/(O928+O929)</f>
      </c>
      <c r="R928" s="511">
        <v>6</v>
      </c>
      <c r="S928" s="516">
        <f>(O928+O929)/(K928+K929)</f>
      </c>
      <c r="T928" s="511">
        <v>4</v>
      </c>
      <c r="U928" s="517">
        <f>F928/T928</f>
      </c>
      <c r="V928" s="518">
        <f>(F928+4*500)/T928</f>
      </c>
      <c r="W928" s="511">
        <v>4491.5999999999985</v>
      </c>
      <c r="X928" s="518">
        <f>W928/T928</f>
      </c>
      <c r="Y928" s="516">
        <f>T928/R928</f>
      </c>
      <c r="Z928" s="518">
        <f>W928/F928</f>
      </c>
      <c r="AA928" s="518">
        <f>W928/(F928+500)</f>
      </c>
      <c r="AB928" s="511">
        <v>2</v>
      </c>
      <c r="AC928" s="511">
        <v>1740</v>
      </c>
      <c r="AD928" s="516">
        <f>AB928/T928</f>
      </c>
      <c r="AE928" s="518">
        <f>(W928-AC928)/(F928+500)</f>
      </c>
      <c r="AF928" s="519" t="s">
        <v>525</v>
      </c>
    </row>
    <row customHeight="true" ht="20.238095238095237" r="929">
      <c r="A929" s="510"/>
      <c r="B929" s="531"/>
      <c r="C929" s="486"/>
      <c r="D929" s="462" t="s">
        <v>479</v>
      </c>
      <c r="E929" s="511">
        <v>2694.03</v>
      </c>
      <c r="F929" s="512"/>
      <c r="G929" s="511">
        <v>25394</v>
      </c>
      <c r="H929" s="511">
        <v>737</v>
      </c>
      <c r="I929" s="513">
        <f t="shared" si="480"/>
      </c>
      <c r="J929" s="514">
        <f t="shared" si="538"/>
      </c>
      <c r="K929" s="511">
        <v>58</v>
      </c>
      <c r="L929" s="514">
        <f t="shared" si="598"/>
      </c>
      <c r="M929" s="511">
        <v>2</v>
      </c>
      <c r="N929" s="515">
        <f t="shared" si="628"/>
      </c>
      <c r="O929" s="511">
        <v>5</v>
      </c>
      <c r="P929" s="515">
        <f t="shared" si="657"/>
      </c>
      <c r="Q929" s="516"/>
      <c r="R929" s="511"/>
      <c r="S929" s="516"/>
      <c r="T929" s="511"/>
      <c r="U929" s="517"/>
      <c r="V929" s="518"/>
      <c r="W929" s="511"/>
      <c r="X929" s="518"/>
      <c r="Y929" s="516"/>
      <c r="Z929" s="518"/>
      <c r="AA929" s="518"/>
      <c r="AB929" s="511"/>
      <c r="AC929" s="511"/>
      <c r="AD929" s="516"/>
      <c r="AE929" s="518"/>
      <c r="AF929" s="519" t="s">
        <v>515</v>
      </c>
    </row>
    <row r="930">
      <c r="A930" s="510"/>
      <c r="B930" s="545" t="s">
        <v>484</v>
      </c>
      <c r="C930" s="545"/>
      <c r="D930" s="545"/>
      <c r="E930" s="544">
        <f>SUM(E922:E929)</f>
      </c>
      <c r="F930" s="544">
        <f>SUM(F922:F929)</f>
      </c>
      <c r="G930" s="544">
        <f>SUM(G922:G929)</f>
      </c>
      <c r="H930" s="544">
        <f>SUM(H922:H929)</f>
      </c>
      <c r="I930" s="546">
        <f t="shared" si="480"/>
      </c>
      <c r="J930" s="547">
        <f t="shared" si="538"/>
      </c>
      <c r="K930" s="544">
        <f>SUM(K922:K929)</f>
      </c>
      <c r="L930" s="547">
        <f t="shared" si="598"/>
      </c>
      <c r="M930" s="544">
        <f>SUM(M922:M929)</f>
      </c>
      <c r="N930" s="548">
        <f t="shared" si="628"/>
      </c>
      <c r="O930" s="544">
        <f>SUM(O922:O929)</f>
      </c>
      <c r="P930" s="548">
        <f t="shared" si="657"/>
      </c>
      <c r="Q930" s="549">
        <f>M930/O930</f>
      </c>
      <c r="R930" s="544">
        <f>SUM(R922:R929)</f>
      </c>
      <c r="S930" s="549">
        <f>(O930+O930)/(K930+K930)</f>
      </c>
      <c r="T930" s="544">
        <f>SUM(T922:T929)</f>
      </c>
      <c r="U930" s="550">
        <f t="shared" ref="U930:U931" si="754">F930/T930</f>
      </c>
      <c r="V930" s="551">
        <f t="shared" ref="V930:V931" si="868">(F930+4*500)/T930</f>
      </c>
      <c r="W930" s="544">
        <f>SUM(W922:W929)</f>
      </c>
      <c r="X930" s="552">
        <f t="shared" ref="X930:X931" si="92">W930/T930</f>
      </c>
      <c r="Y930" s="549">
        <f t="shared" ref="Y930:Y931" si="206">T930/R930</f>
      </c>
      <c r="Z930" s="551">
        <f t="shared" ref="Z930:Z931" si="320">W930/F930</f>
      </c>
      <c r="AA930" s="551">
        <f>W930/(F930+COUNT(W922:W929)*500)</f>
      </c>
      <c r="AB930" s="544">
        <f>SUM(AB922:AB929)</f>
      </c>
      <c r="AC930" s="544">
        <f>SUM(AC922:AC929)</f>
      </c>
      <c r="AD930" s="549">
        <f t="shared" ref="AD930:AD931" si="434">AB930/T930</f>
      </c>
      <c r="AE930" s="543">
        <f>(W930-AC930)/(F930+COUNT(W922:W929)*500)</f>
      </c>
      <c r="AF930" s="542"/>
    </row>
    <row r="931">
      <c r="A931" s="510"/>
      <c r="B931" s="460" t="s">
        <v>506</v>
      </c>
      <c r="C931" s="486" t="s">
        <v>486</v>
      </c>
      <c r="D931" s="462" t="s">
        <v>477</v>
      </c>
      <c r="E931" s="511">
        <v>703.97</v>
      </c>
      <c r="F931" s="512">
        <f>E931+E932</f>
      </c>
      <c r="G931" s="511">
        <v>2914</v>
      </c>
      <c r="H931" s="511">
        <v>69</v>
      </c>
      <c r="I931" s="513">
        <f t="shared" si="480"/>
      </c>
      <c r="J931" s="514">
        <f t="shared" si="538"/>
      </c>
      <c r="K931" s="511">
        <v>5</v>
      </c>
      <c r="L931" s="555">
        <v>2</v>
      </c>
      <c r="M931" s="511">
        <v>0</v>
      </c>
      <c r="N931" s="515">
        <f t="shared" si="628"/>
      </c>
      <c r="O931" s="511">
        <v>0</v>
      </c>
      <c r="P931" s="515">
        <f t="shared" si="657"/>
      </c>
      <c r="Q931" s="516">
        <f>(M931+M932)/(O931+O932)</f>
      </c>
      <c r="R931" s="511">
        <v>11</v>
      </c>
      <c r="S931" s="516">
        <f>(O931+O932)/(K931+K932)</f>
      </c>
      <c r="T931" s="511">
        <v>2</v>
      </c>
      <c r="U931" s="517">
        <f t="shared" si="754"/>
      </c>
      <c r="V931" s="518">
        <f t="shared" si="868"/>
      </c>
      <c r="W931" s="511">
        <v>2688</v>
      </c>
      <c r="X931" s="518">
        <f t="shared" si="92"/>
      </c>
      <c r="Y931" s="516">
        <f t="shared" si="206"/>
      </c>
      <c r="Z931" s="518">
        <f t="shared" si="320"/>
      </c>
      <c r="AA931" s="518">
        <f>W931/(F931+500)</f>
      </c>
      <c r="AB931" s="511">
        <v>1</v>
      </c>
      <c r="AC931" s="511">
        <v>444</v>
      </c>
      <c r="AD931" s="516">
        <f t="shared" si="434"/>
      </c>
      <c r="AE931" s="518">
        <f>(W931-AC931)/(F931+500)</f>
      </c>
      <c r="AF931" s="519" t="s">
        <v>525</v>
      </c>
    </row>
    <row r="932">
      <c r="A932" s="510"/>
      <c r="B932" s="460"/>
      <c r="C932" s="486"/>
      <c r="D932" s="462" t="s">
        <v>479</v>
      </c>
      <c r="E932" s="511">
        <v>2726.35</v>
      </c>
      <c r="F932" s="512"/>
      <c r="G932" s="511">
        <v>33384</v>
      </c>
      <c r="H932" s="511">
        <v>891</v>
      </c>
      <c r="I932" s="513">
        <f t="shared" si="480"/>
      </c>
      <c r="J932" s="514">
        <f t="shared" si="538"/>
      </c>
      <c r="K932" s="511">
        <v>79</v>
      </c>
      <c r="L932" s="514">
        <f>E932/K932</f>
      </c>
      <c r="M932" s="511">
        <v>3</v>
      </c>
      <c r="N932" s="515">
        <f t="shared" si="628"/>
      </c>
      <c r="O932" s="511">
        <v>7</v>
      </c>
      <c r="P932" s="515">
        <f t="shared" si="657"/>
      </c>
      <c r="Q932" s="516"/>
      <c r="R932" s="511"/>
      <c r="S932" s="516"/>
      <c r="T932" s="511"/>
      <c r="U932" s="517"/>
      <c r="V932" s="518"/>
      <c r="W932" s="511"/>
      <c r="X932" s="518"/>
      <c r="Y932" s="516"/>
      <c r="Z932" s="518"/>
      <c r="AA932" s="518"/>
      <c r="AB932" s="511"/>
      <c r="AC932" s="511"/>
      <c r="AD932" s="516"/>
      <c r="AE932" s="518"/>
      <c r="AF932" s="519" t="s">
        <v>515</v>
      </c>
    </row>
    <row customHeight="true" ht="20.238095238095237" r="933">
      <c r="A933" s="510"/>
      <c r="B933" s="460" t="s">
        <v>507</v>
      </c>
      <c r="C933" s="558" t="s">
        <v>486</v>
      </c>
      <c r="D933" s="559" t="s">
        <v>477</v>
      </c>
      <c r="E933" s="560">
        <v>453.61</v>
      </c>
      <c r="F933" s="569">
        <f>E933+E934</f>
      </c>
      <c r="G933" s="560">
        <v>2936</v>
      </c>
      <c r="H933" s="567">
        <v>48</v>
      </c>
      <c r="I933" s="562">
        <f t="shared" si="480"/>
      </c>
      <c r="J933" s="563">
        <f t="shared" si="538"/>
      </c>
      <c r="K933" s="567">
        <v>2</v>
      </c>
      <c r="L933" s="563">
        <v>2</v>
      </c>
      <c r="M933" s="567">
        <v>0</v>
      </c>
      <c r="N933" s="564">
        <f t="shared" si="628"/>
      </c>
      <c r="O933" s="567">
        <v>0</v>
      </c>
      <c r="P933" s="564">
        <f t="shared" si="657"/>
      </c>
      <c r="Q933" s="565">
        <f>(M933+M934)/(O933+O934)</f>
      </c>
      <c r="R933" s="567">
        <v>18</v>
      </c>
      <c r="S933" s="565">
        <f>(O933+O934)/(K933+K934)</f>
      </c>
      <c r="T933" s="567">
        <v>4</v>
      </c>
      <c r="U933" s="566">
        <f>F933/T933</f>
      </c>
      <c r="V933" s="542">
        <f>(F933+4*500)/T933</f>
      </c>
      <c r="W933" s="560">
        <v>3752.4000000000015</v>
      </c>
      <c r="X933" s="542">
        <f>W933/T933</f>
      </c>
      <c r="Y933" s="565">
        <f>T933/R933</f>
      </c>
      <c r="Z933" s="542">
        <f>W933/F933</f>
      </c>
      <c r="AA933" s="542">
        <f>W933/(F933+500)</f>
      </c>
      <c r="AB933" s="567">
        <v>0</v>
      </c>
      <c r="AC933" s="567">
        <v>0</v>
      </c>
      <c r="AD933" s="565">
        <f>AB933/T933</f>
      </c>
      <c r="AE933" s="542">
        <f>(W933-AC933)/(F933+500)</f>
      </c>
      <c r="AF933" s="542" t="s">
        <v>525</v>
      </c>
    </row>
    <row customHeight="true" ht="20.238095238095237" r="934">
      <c r="A934" s="510"/>
      <c r="B934" s="460"/>
      <c r="C934" s="558"/>
      <c r="D934" s="559" t="s">
        <v>479</v>
      </c>
      <c r="E934" s="560">
        <v>2922.78</v>
      </c>
      <c r="F934" s="569"/>
      <c r="G934" s="560">
        <v>33056</v>
      </c>
      <c r="H934" s="567">
        <v>957</v>
      </c>
      <c r="I934" s="562">
        <f t="shared" si="480"/>
      </c>
      <c r="J934" s="563">
        <f t="shared" si="538"/>
      </c>
      <c r="K934" s="567">
        <v>79</v>
      </c>
      <c r="L934" s="563">
        <f>E934/K934</f>
      </c>
      <c r="M934" s="567">
        <v>0</v>
      </c>
      <c r="N934" s="564">
        <f t="shared" si="628"/>
      </c>
      <c r="O934" s="567">
        <v>3</v>
      </c>
      <c r="P934" s="564">
        <f t="shared" si="657"/>
      </c>
      <c r="Q934" s="565"/>
      <c r="R934" s="560"/>
      <c r="S934" s="565"/>
      <c r="T934" s="560"/>
      <c r="U934" s="566"/>
      <c r="V934" s="542"/>
      <c r="W934" s="560"/>
      <c r="X934" s="542"/>
      <c r="Y934" s="565"/>
      <c r="Z934" s="542"/>
      <c r="AA934" s="542"/>
      <c r="AB934" s="560"/>
      <c r="AC934" s="560"/>
      <c r="AD934" s="565"/>
      <c r="AE934" s="542"/>
      <c r="AF934" s="542" t="s">
        <v>515</v>
      </c>
    </row>
    <row r="935">
      <c r="A935" s="510"/>
      <c r="B935" s="460" t="s">
        <v>508</v>
      </c>
      <c r="C935" s="558" t="s">
        <v>486</v>
      </c>
      <c r="D935" s="559" t="s">
        <v>477</v>
      </c>
      <c r="E935" s="560">
        <v>249.91</v>
      </c>
      <c r="F935" s="569">
        <f>E935+E936</f>
      </c>
      <c r="G935" s="560">
        <v>1583</v>
      </c>
      <c r="H935" s="567">
        <v>37</v>
      </c>
      <c r="I935" s="562">
        <f t="shared" si="480"/>
      </c>
      <c r="J935" s="563">
        <f t="shared" si="538"/>
      </c>
      <c r="K935" s="567">
        <v>1</v>
      </c>
      <c r="L935" s="563">
        <v>2</v>
      </c>
      <c r="M935" s="567">
        <v>0</v>
      </c>
      <c r="N935" s="564">
        <f t="shared" si="628"/>
      </c>
      <c r="O935" s="567">
        <v>0</v>
      </c>
      <c r="P935" s="564">
        <f t="shared" si="657"/>
      </c>
      <c r="Q935" s="565">
        <f>(M935+M936)/(O935+O936)</f>
      </c>
      <c r="R935" s="567">
        <v>6</v>
      </c>
      <c r="S935" s="565">
        <f>(O935+O936)/(K935+K936)</f>
      </c>
      <c r="T935" s="567">
        <v>3</v>
      </c>
      <c r="U935" s="566">
        <f>F935/T935</f>
      </c>
      <c r="V935" s="542">
        <f>(F935+4*500)/T935</f>
      </c>
      <c r="W935" s="560">
        <v>1551.5999999999985</v>
      </c>
      <c r="X935" s="542">
        <f>W935/T935</f>
      </c>
      <c r="Y935" s="565">
        <f>T935/R935</f>
      </c>
      <c r="Z935" s="542">
        <f>W935/F935</f>
      </c>
      <c r="AA935" s="542">
        <f>W935/(F935+500)</f>
      </c>
      <c r="AB935" s="567">
        <v>0</v>
      </c>
      <c r="AC935" s="567">
        <v>0</v>
      </c>
      <c r="AD935" s="565">
        <f>AB935/T935</f>
      </c>
      <c r="AE935" s="542">
        <f>(W935-AC935)/(F935+500)</f>
      </c>
      <c r="AF935" s="542" t="s">
        <v>525</v>
      </c>
    </row>
    <row r="936">
      <c r="A936" s="510"/>
      <c r="B936" s="460"/>
      <c r="C936" s="558"/>
      <c r="D936" s="559" t="s">
        <v>479</v>
      </c>
      <c r="E936" s="560">
        <v>1497.27</v>
      </c>
      <c r="F936" s="569"/>
      <c r="G936" s="560">
        <v>20055</v>
      </c>
      <c r="H936" s="567">
        <v>528</v>
      </c>
      <c r="I936" s="562">
        <f t="shared" si="480"/>
      </c>
      <c r="J936" s="563">
        <f t="shared" si="538"/>
      </c>
      <c r="K936" s="567">
        <v>56</v>
      </c>
      <c r="L936" s="563">
        <f>E936/K936</f>
      </c>
      <c r="M936" s="567">
        <v>1</v>
      </c>
      <c r="N936" s="564">
        <f t="shared" si="628"/>
      </c>
      <c r="O936" s="567">
        <v>7</v>
      </c>
      <c r="P936" s="564">
        <f t="shared" si="657"/>
      </c>
      <c r="Q936" s="565"/>
      <c r="R936" s="560"/>
      <c r="S936" s="565"/>
      <c r="T936" s="560"/>
      <c r="U936" s="566"/>
      <c r="V936" s="542"/>
      <c r="W936" s="560"/>
      <c r="X936" s="542"/>
      <c r="Y936" s="565"/>
      <c r="Z936" s="542"/>
      <c r="AA936" s="542"/>
      <c r="AB936" s="560"/>
      <c r="AC936" s="560"/>
      <c r="AD936" s="565"/>
      <c r="AE936" s="542"/>
      <c r="AF936" s="542" t="s">
        <v>515</v>
      </c>
    </row>
    <row r="937">
      <c r="A937" s="510"/>
      <c r="B937" s="460" t="s">
        <v>520</v>
      </c>
      <c r="C937" s="558" t="s">
        <v>486</v>
      </c>
      <c r="D937" s="559" t="s">
        <v>477</v>
      </c>
      <c r="E937" s="560">
        <v>351.78</v>
      </c>
      <c r="F937" s="569">
        <f>E937+E938</f>
      </c>
      <c r="G937" s="560">
        <v>1836</v>
      </c>
      <c r="H937" s="567">
        <v>44</v>
      </c>
      <c r="I937" s="562">
        <f t="shared" si="480"/>
      </c>
      <c r="J937" s="563">
        <f t="shared" si="538"/>
      </c>
      <c r="K937" s="567">
        <v>3</v>
      </c>
      <c r="L937" s="563">
        <v>2</v>
      </c>
      <c r="M937" s="567">
        <v>0</v>
      </c>
      <c r="N937" s="564">
        <f t="shared" si="628"/>
      </c>
      <c r="O937" s="567">
        <v>0</v>
      </c>
      <c r="P937" s="564">
        <f t="shared" si="657"/>
      </c>
      <c r="Q937" s="565">
        <f>(M937+M938)/(O937+O938)</f>
      </c>
      <c r="R937" s="567">
        <v>8</v>
      </c>
      <c r="S937" s="565">
        <f>(O937+O938)/(K937+K938)</f>
      </c>
      <c r="T937" s="567">
        <v>1</v>
      </c>
      <c r="U937" s="566">
        <f>F937/T937</f>
      </c>
      <c r="V937" s="542">
        <f>(F937+4*500)/T937</f>
      </c>
      <c r="W937" s="560">
        <v>2088</v>
      </c>
      <c r="X937" s="542">
        <f>W937/T937</f>
      </c>
      <c r="Y937" s="565">
        <f>T937/R937</f>
      </c>
      <c r="Z937" s="542">
        <f>W937/F937</f>
      </c>
      <c r="AA937" s="542">
        <f>W937/(F937+500)</f>
      </c>
      <c r="AB937" s="567">
        <v>0</v>
      </c>
      <c r="AC937" s="567">
        <v>0</v>
      </c>
      <c r="AD937" s="565">
        <f>AB937/T937</f>
      </c>
      <c r="AE937" s="542">
        <f>(W937-AC937)/(F937+500)</f>
      </c>
      <c r="AF937" s="542" t="s">
        <v>525</v>
      </c>
    </row>
    <row r="938">
      <c r="A938" s="510"/>
      <c r="B938" s="460"/>
      <c r="C938" s="558"/>
      <c r="D938" s="559" t="s">
        <v>479</v>
      </c>
      <c r="E938" s="560">
        <v>2223.62</v>
      </c>
      <c r="F938" s="569"/>
      <c r="G938" s="560">
        <v>28558</v>
      </c>
      <c r="H938" s="567">
        <v>943</v>
      </c>
      <c r="I938" s="562">
        <f t="shared" si="480"/>
      </c>
      <c r="J938" s="563">
        <f t="shared" si="538"/>
      </c>
      <c r="K938" s="567">
        <v>62</v>
      </c>
      <c r="L938" s="563">
        <f>E938/K938</f>
      </c>
      <c r="M938" s="567">
        <v>2</v>
      </c>
      <c r="N938" s="564">
        <f t="shared" si="628"/>
      </c>
      <c r="O938" s="567">
        <v>5</v>
      </c>
      <c r="P938" s="564">
        <f t="shared" si="657"/>
      </c>
      <c r="Q938" s="565"/>
      <c r="R938" s="560"/>
      <c r="S938" s="565"/>
      <c r="T938" s="560"/>
      <c r="U938" s="566"/>
      <c r="V938" s="542"/>
      <c r="W938" s="560"/>
      <c r="X938" s="542"/>
      <c r="Y938" s="565"/>
      <c r="Z938" s="542"/>
      <c r="AA938" s="542"/>
      <c r="AB938" s="560"/>
      <c r="AC938" s="560"/>
      <c r="AD938" s="565"/>
      <c r="AE938" s="542"/>
      <c r="AF938" s="542" t="s">
        <v>515</v>
      </c>
    </row>
    <row r="939">
      <c r="A939" s="510"/>
      <c r="B939" s="460" t="s">
        <v>533</v>
      </c>
      <c r="C939" s="558" t="s">
        <v>486</v>
      </c>
      <c r="D939" s="559" t="s">
        <v>477</v>
      </c>
      <c r="E939" s="560">
        <v>168.23</v>
      </c>
      <c r="F939" s="569">
        <f>E939+E940</f>
      </c>
      <c r="G939" s="567">
        <v>983</v>
      </c>
      <c r="H939" s="567">
        <v>44</v>
      </c>
      <c r="I939" s="562">
        <f t="shared" si="480"/>
      </c>
      <c r="J939" s="563">
        <f t="shared" si="538"/>
      </c>
      <c r="K939" s="567">
        <v>3</v>
      </c>
      <c r="L939" s="563">
        <v>2</v>
      </c>
      <c r="M939" s="567">
        <v>0</v>
      </c>
      <c r="N939" s="564">
        <f t="shared" si="628"/>
      </c>
      <c r="O939" s="567">
        <v>0</v>
      </c>
      <c r="P939" s="564">
        <f t="shared" si="657"/>
      </c>
      <c r="Q939" s="565">
        <f>(M939+M940)/(O939+O940)</f>
      </c>
      <c r="R939" s="567">
        <v>4</v>
      </c>
      <c r="S939" s="565">
        <f>(O939+O940)/(K939+K940)</f>
      </c>
      <c r="T939" s="567">
        <v>2</v>
      </c>
      <c r="U939" s="566">
        <f>F939/T939</f>
      </c>
      <c r="V939" s="542">
        <f>(F939+4*500)/T939</f>
      </c>
      <c r="W939" s="560">
        <v>1452</v>
      </c>
      <c r="X939" s="542">
        <f>W939/T939</f>
      </c>
      <c r="Y939" s="565">
        <f>T939/R939</f>
      </c>
      <c r="Z939" s="542">
        <f>W939/F939</f>
      </c>
      <c r="AA939" s="542">
        <f>W939/(F939+500)</f>
      </c>
      <c r="AB939" s="567">
        <v>0</v>
      </c>
      <c r="AC939" s="567">
        <v>0</v>
      </c>
      <c r="AD939" s="565">
        <f>AB939/T939</f>
      </c>
      <c r="AE939" s="542">
        <f>(W939-AC939)/(F939+500)</f>
      </c>
      <c r="AF939" s="542" t="s">
        <v>525</v>
      </c>
    </row>
    <row r="940">
      <c r="A940" s="510"/>
      <c r="B940" s="460"/>
      <c r="C940" s="558"/>
      <c r="D940" s="559" t="s">
        <v>479</v>
      </c>
      <c r="E940" s="560">
        <v>934.06</v>
      </c>
      <c r="F940" s="569"/>
      <c r="G940" s="560">
        <v>13505</v>
      </c>
      <c r="H940" s="567">
        <v>517</v>
      </c>
      <c r="I940" s="562">
        <f t="shared" si="480"/>
      </c>
      <c r="J940" s="563">
        <f t="shared" si="538"/>
      </c>
      <c r="K940" s="567">
        <v>26</v>
      </c>
      <c r="L940" s="563">
        <f t="shared" ref="L940:L942" si="599">E940/K940</f>
      </c>
      <c r="M940" s="567">
        <v>2</v>
      </c>
      <c r="N940" s="564">
        <f t="shared" si="628"/>
      </c>
      <c r="O940" s="567">
        <v>3</v>
      </c>
      <c r="P940" s="564">
        <f t="shared" si="657"/>
      </c>
      <c r="Q940" s="565"/>
      <c r="R940" s="560"/>
      <c r="S940" s="565"/>
      <c r="T940" s="560"/>
      <c r="U940" s="566"/>
      <c r="V940" s="542"/>
      <c r="W940" s="560"/>
      <c r="X940" s="542"/>
      <c r="Y940" s="565"/>
      <c r="Z940" s="542"/>
      <c r="AA940" s="542"/>
      <c r="AB940" s="560"/>
      <c r="AC940" s="560"/>
      <c r="AD940" s="565"/>
      <c r="AE940" s="542"/>
      <c r="AF940" s="542" t="s">
        <v>515</v>
      </c>
    </row>
    <row r="941">
      <c r="A941" s="510"/>
      <c r="B941" s="488" t="s">
        <v>484</v>
      </c>
      <c r="C941" s="488"/>
      <c r="D941" s="488"/>
      <c r="E941" s="522">
        <f>SUM(E931:E940)</f>
      </c>
      <c r="F941" s="522">
        <f>SUM(F931:F940)</f>
      </c>
      <c r="G941" s="522">
        <f>SUM(G931:G940)</f>
      </c>
      <c r="H941" s="522">
        <f>SUM(H931:H940)</f>
      </c>
      <c r="I941" s="523">
        <f t="shared" si="480"/>
      </c>
      <c r="J941" s="524">
        <f t="shared" si="538"/>
      </c>
      <c r="K941" s="522">
        <f>SUM(K931:K940)</f>
      </c>
      <c r="L941" s="524">
        <f t="shared" si="599"/>
      </c>
      <c r="M941" s="522">
        <f>SUM(M931:M940)</f>
      </c>
      <c r="N941" s="525">
        <f t="shared" si="628"/>
      </c>
      <c r="O941" s="522">
        <f>SUM(O931:O940)</f>
      </c>
      <c r="P941" s="525">
        <f t="shared" si="657"/>
      </c>
      <c r="Q941" s="526">
        <f t="shared" ref="Q941:Q942" si="509">M941/O941</f>
      </c>
      <c r="R941" s="522">
        <f>SUM(R931:R940)</f>
      </c>
      <c r="S941" s="526">
        <f t="shared" ref="S941:S942" si="567">(O941+O941)/(K941+K941)</f>
      </c>
      <c r="T941" s="522">
        <f>SUM(T931:T940)</f>
      </c>
      <c r="U941" s="527">
        <f t="shared" ref="U941:U942" si="755">F941/T941</f>
      </c>
      <c r="V941" s="528">
        <f t="shared" ref="V941:V942" si="869">(F941+4*500)/T941</f>
      </c>
      <c r="W941" s="522">
        <f>SUM(W931:W940)</f>
      </c>
      <c r="X941" s="529">
        <f t="shared" ref="X941:X942" si="93">W941/T941</f>
      </c>
      <c r="Y941" s="526">
        <f t="shared" ref="Y941:Y942" si="207">T941/R941</f>
      </c>
      <c r="Z941" s="528">
        <f t="shared" ref="Z941:Z942" si="321">W941/F941</f>
      </c>
      <c r="AA941" s="528">
        <f>W941/(F941+COUNT(W931:W940)*500)</f>
      </c>
      <c r="AB941" s="522">
        <f>SUM(AB931:AB940)</f>
      </c>
      <c r="AC941" s="522">
        <f>SUM(AC931:AC940)</f>
      </c>
      <c r="AD941" s="526">
        <f t="shared" ref="AD941:AD942" si="435">AB941/T941</f>
      </c>
      <c r="AE941" s="530">
        <f>(W941-AC941)/(F941+COUNT(W931:W940)*500)</f>
      </c>
      <c r="AF941" s="519"/>
    </row>
    <row r="942">
      <c r="A942" s="510"/>
      <c r="B942" s="489" t="s">
        <v>490</v>
      </c>
      <c r="C942" s="489"/>
      <c r="D942" s="489"/>
      <c r="E942" s="533">
        <f>E907+E916+E921+E941+E930</f>
      </c>
      <c r="F942" s="533">
        <f>F907+F916+F921+F941+F930</f>
      </c>
      <c r="G942" s="533">
        <f>G907+G916+G921+G941+G930</f>
      </c>
      <c r="H942" s="533">
        <f>H907+H916+H921+H941+H930</f>
      </c>
      <c r="I942" s="534">
        <f t="shared" si="480"/>
      </c>
      <c r="J942" s="535">
        <f t="shared" si="538"/>
      </c>
      <c r="K942" s="533">
        <f>K907+K916+K921+K941+K930</f>
      </c>
      <c r="L942" s="535">
        <f t="shared" si="599"/>
      </c>
      <c r="M942" s="533">
        <f>M907+M916+M921+M941+M930</f>
      </c>
      <c r="N942" s="536">
        <f t="shared" si="628"/>
      </c>
      <c r="O942" s="533">
        <f>O907+O916+O921+O941+O930</f>
      </c>
      <c r="P942" s="536">
        <f t="shared" si="657"/>
      </c>
      <c r="Q942" s="537">
        <f t="shared" si="509"/>
      </c>
      <c r="R942" s="533">
        <f>R907+R916+R921+R941+R930</f>
      </c>
      <c r="S942" s="537">
        <f t="shared" si="567"/>
      </c>
      <c r="T942" s="533">
        <f>T907+T916+T921+T941+T930</f>
      </c>
      <c r="U942" s="538">
        <f t="shared" si="755"/>
      </c>
      <c r="V942" s="532">
        <f t="shared" si="869"/>
      </c>
      <c r="W942" s="532">
        <f>W907+W916+W921+W941+W930</f>
      </c>
      <c r="X942" s="532">
        <f t="shared" si="93"/>
      </c>
      <c r="Y942" s="537">
        <f t="shared" si="207"/>
      </c>
      <c r="Z942" s="532">
        <f t="shared" si="321"/>
      </c>
      <c r="AA942" s="532">
        <f>W942/(F942+COUNT(W899:W906,W908:W915,W917:W920,W922:W929,W931:W940)*500)</f>
      </c>
      <c r="AB942" s="533">
        <f>AB907+AB916+AB921+AB941+AB930</f>
      </c>
      <c r="AC942" s="532">
        <f>AC907+AC916+AC921+AC941+AC930</f>
      </c>
      <c r="AD942" s="537">
        <f t="shared" si="435"/>
      </c>
      <c r="AE942" s="532">
        <f>(W942-AC942)/(F942+COUNT(W899:W906,W908:W915,W917:W920,W922:W929,W931:W940)*500)</f>
      </c>
      <c r="AF942" s="518"/>
    </row>
    <row r="943">
      <c r="A943" s="539" t="s">
        <v>442</v>
      </c>
      <c r="B943" s="499" t="s">
        <v>443</v>
      </c>
      <c r="C943" s="499" t="s">
        <v>444</v>
      </c>
      <c r="D943" s="499" t="s">
        <v>445</v>
      </c>
      <c r="E943" s="500" t="s">
        <v>446</v>
      </c>
      <c r="F943" s="501" t="s">
        <v>447</v>
      </c>
      <c r="G943" s="501" t="s">
        <v>448</v>
      </c>
      <c r="H943" s="501" t="s">
        <v>449</v>
      </c>
      <c r="I943" s="502" t="s">
        <v>450</v>
      </c>
      <c r="J943" s="503" t="s">
        <v>451</v>
      </c>
      <c r="K943" s="501" t="s">
        <v>452</v>
      </c>
      <c r="L943" s="503" t="s">
        <v>453</v>
      </c>
      <c r="M943" s="504" t="s">
        <v>454</v>
      </c>
      <c r="N943" s="505" t="s">
        <v>455</v>
      </c>
      <c r="O943" s="501" t="s">
        <v>456</v>
      </c>
      <c r="P943" s="505" t="s">
        <v>457</v>
      </c>
      <c r="Q943" s="502" t="s">
        <v>458</v>
      </c>
      <c r="R943" s="506" t="s">
        <v>459</v>
      </c>
      <c r="S943" s="507" t="s">
        <v>460</v>
      </c>
      <c r="T943" s="506" t="s">
        <v>461</v>
      </c>
      <c r="U943" s="508" t="s">
        <v>462</v>
      </c>
      <c r="V943" s="509" t="s">
        <v>463</v>
      </c>
      <c r="W943" s="509" t="s">
        <v>464</v>
      </c>
      <c r="X943" s="509" t="s">
        <v>465</v>
      </c>
      <c r="Y943" s="507" t="s">
        <v>466</v>
      </c>
      <c r="Z943" s="509" t="s">
        <v>467</v>
      </c>
      <c r="AA943" s="509" t="s">
        <v>468</v>
      </c>
      <c r="AB943" s="509" t="s">
        <v>469</v>
      </c>
      <c r="AC943" s="506" t="s">
        <v>470</v>
      </c>
      <c r="AD943" s="507" t="s">
        <v>471</v>
      </c>
      <c r="AE943" s="509" t="s">
        <v>472</v>
      </c>
      <c r="AF943" s="509" t="s">
        <v>473</v>
      </c>
    </row>
    <row r="944">
      <c r="A944" s="510" t="s">
        <v>543</v>
      </c>
      <c r="B944" s="460" t="s">
        <v>538</v>
      </c>
      <c r="C944" s="486" t="s">
        <v>519</v>
      </c>
      <c r="D944" s="462" t="s">
        <v>477</v>
      </c>
      <c r="E944" s="511">
        <v>524.18</v>
      </c>
      <c r="F944" s="512">
        <f>E944+E945</f>
      </c>
      <c r="G944" s="511">
        <v>2625</v>
      </c>
      <c r="H944" s="511">
        <v>50</v>
      </c>
      <c r="I944" s="513">
        <f t="shared" ref="I944:I989" si="481">H944/G944</f>
      </c>
      <c r="J944" s="514">
        <f t="shared" ref="J944:J989" si="539">(E944/G944)*1000</f>
      </c>
      <c r="K944" s="511">
        <v>7</v>
      </c>
      <c r="L944" s="514">
        <v>0</v>
      </c>
      <c r="M944" s="511">
        <v>1</v>
      </c>
      <c r="N944" s="515">
        <f t="shared" ref="N944:N989" si="629">E944/M944</f>
      </c>
      <c r="O944" s="511">
        <v>1</v>
      </c>
      <c r="P944" s="515">
        <f t="shared" ref="P944:P989" si="658">E944/O944</f>
      </c>
      <c r="Q944" s="516">
        <f>(M944+M945)/(O944+O945)</f>
      </c>
      <c r="R944" s="511">
        <v>15</v>
      </c>
      <c r="S944" s="516">
        <f>(O944+O945)/(K944+K945)</f>
      </c>
      <c r="T944" s="511">
        <v>5</v>
      </c>
      <c r="U944" s="517">
        <f>F944/T944</f>
      </c>
      <c r="V944" s="518">
        <f>(F944+4*500)/T944</f>
      </c>
      <c r="W944" s="511">
        <v>4198.8</v>
      </c>
      <c r="X944" s="518">
        <f>W944/T944</f>
      </c>
      <c r="Y944" s="516">
        <f>T944/R944</f>
      </c>
      <c r="Z944" s="518">
        <f>W944/F944</f>
      </c>
      <c r="AA944" s="518">
        <f>W944/(F944+500)</f>
      </c>
      <c r="AB944" s="511">
        <v>1</v>
      </c>
      <c r="AC944" s="511">
        <f>30.3*12</f>
      </c>
      <c r="AD944" s="516">
        <f>AB944/T944</f>
      </c>
      <c r="AE944" s="518">
        <f>(W952-AC944)/(F944+500)</f>
      </c>
      <c r="AF944" s="519" t="s">
        <v>478</v>
      </c>
    </row>
    <row r="945">
      <c r="A945" s="510"/>
      <c r="B945" s="460"/>
      <c r="C945" s="486"/>
      <c r="D945" s="462" t="s">
        <v>479</v>
      </c>
      <c r="E945" s="511">
        <v>2187.73</v>
      </c>
      <c r="F945" s="512"/>
      <c r="G945" s="511">
        <v>21316</v>
      </c>
      <c r="H945" s="511">
        <v>1005</v>
      </c>
      <c r="I945" s="513">
        <f t="shared" si="481"/>
      </c>
      <c r="J945" s="514">
        <f t="shared" si="539"/>
      </c>
      <c r="K945" s="511">
        <v>62</v>
      </c>
      <c r="L945" s="514">
        <v>1</v>
      </c>
      <c r="M945" s="511">
        <v>3</v>
      </c>
      <c r="N945" s="515">
        <f t="shared" si="629"/>
      </c>
      <c r="O945" s="511">
        <v>9</v>
      </c>
      <c r="P945" s="515">
        <f t="shared" si="658"/>
      </c>
      <c r="Q945" s="516"/>
      <c r="R945" s="511"/>
      <c r="S945" s="516"/>
      <c r="T945" s="511"/>
      <c r="U945" s="517"/>
      <c r="V945" s="518"/>
      <c r="W945" s="511"/>
      <c r="X945" s="518"/>
      <c r="Y945" s="516"/>
      <c r="Z945" s="518"/>
      <c r="AA945" s="518"/>
      <c r="AB945" s="511"/>
      <c r="AC945" s="511"/>
      <c r="AD945" s="516"/>
      <c r="AE945" s="518"/>
      <c r="AF945" s="519" t="s">
        <v>498</v>
      </c>
    </row>
    <row r="946">
      <c r="A946" s="510"/>
      <c r="B946" s="460" t="s">
        <v>475</v>
      </c>
      <c r="C946" s="486" t="s">
        <v>519</v>
      </c>
      <c r="D946" s="462" t="s">
        <v>477</v>
      </c>
      <c r="E946" s="511">
        <v>1555.65</v>
      </c>
      <c r="F946" s="512">
        <f>E946+E947</f>
      </c>
      <c r="G946" s="511">
        <v>6779</v>
      </c>
      <c r="H946" s="511">
        <v>130</v>
      </c>
      <c r="I946" s="513">
        <f t="shared" si="481"/>
      </c>
      <c r="J946" s="514">
        <f t="shared" si="539"/>
      </c>
      <c r="K946" s="511">
        <v>21</v>
      </c>
      <c r="L946" s="514">
        <f t="shared" ref="L946:L989" si="600">E946/K946</f>
      </c>
      <c r="M946" s="511">
        <v>1</v>
      </c>
      <c r="N946" s="515">
        <f t="shared" si="629"/>
      </c>
      <c r="O946" s="511">
        <v>3</v>
      </c>
      <c r="P946" s="515">
        <f t="shared" si="658"/>
      </c>
      <c r="Q946" s="516">
        <f>(M946+M947)/(O946+O947)</f>
      </c>
      <c r="R946" s="511">
        <v>19</v>
      </c>
      <c r="S946" s="516">
        <f>(O946+O947)/(K946+K947)</f>
      </c>
      <c r="T946" s="511">
        <v>9</v>
      </c>
      <c r="U946" s="517">
        <f>F946/T946</f>
      </c>
      <c r="V946" s="518">
        <f>(F946+4*500)/T946</f>
      </c>
      <c r="W946" s="511">
        <v>7274.400000000001</v>
      </c>
      <c r="X946" s="518">
        <f>W946/T946</f>
      </c>
      <c r="Y946" s="516">
        <f>T946/R946</f>
      </c>
      <c r="Z946" s="518">
        <f>W946/F946</f>
      </c>
      <c r="AA946" s="518">
        <f>W946/(F946+500)</f>
      </c>
      <c r="AB946" s="511">
        <v>4</v>
      </c>
      <c r="AC946" s="511">
        <f>243*12</f>
      </c>
      <c r="AD946" s="516">
        <f>AB946/T946</f>
      </c>
      <c r="AE946" s="518">
        <f>(W946-AC946)/(F946+500)</f>
      </c>
      <c r="AF946" s="519" t="s">
        <v>478</v>
      </c>
    </row>
    <row r="947">
      <c r="A947" s="510"/>
      <c r="B947" s="460"/>
      <c r="C947" s="486"/>
      <c r="D947" s="462" t="s">
        <v>479</v>
      </c>
      <c r="E947" s="511">
        <v>2977.35</v>
      </c>
      <c r="F947" s="512"/>
      <c r="G947" s="511">
        <v>33682</v>
      </c>
      <c r="H947" s="511">
        <v>1078</v>
      </c>
      <c r="I947" s="513">
        <f t="shared" si="481"/>
      </c>
      <c r="J947" s="514">
        <f t="shared" si="539"/>
      </c>
      <c r="K947" s="511">
        <v>81</v>
      </c>
      <c r="L947" s="514">
        <f t="shared" si="600"/>
      </c>
      <c r="M947" s="511">
        <v>7</v>
      </c>
      <c r="N947" s="515">
        <f t="shared" si="629"/>
      </c>
      <c r="O947" s="511">
        <v>11</v>
      </c>
      <c r="P947" s="515">
        <f t="shared" si="658"/>
      </c>
      <c r="Q947" s="516"/>
      <c r="R947" s="511"/>
      <c r="S947" s="516"/>
      <c r="T947" s="511"/>
      <c r="U947" s="517"/>
      <c r="V947" s="518"/>
      <c r="W947" s="511"/>
      <c r="X947" s="518"/>
      <c r="Y947" s="516"/>
      <c r="Z947" s="518"/>
      <c r="AA947" s="518"/>
      <c r="AB947" s="511"/>
      <c r="AC947" s="511"/>
      <c r="AD947" s="516"/>
      <c r="AE947" s="518"/>
      <c r="AF947" s="519" t="s">
        <v>498</v>
      </c>
    </row>
    <row r="948">
      <c r="A948" s="510"/>
      <c r="B948" s="460" t="s">
        <v>481</v>
      </c>
      <c r="C948" s="486" t="s">
        <v>519</v>
      </c>
      <c r="D948" s="462" t="s">
        <v>477</v>
      </c>
      <c r="E948" s="511">
        <v>3062.15</v>
      </c>
      <c r="F948" s="512">
        <f>E948+E949</f>
      </c>
      <c r="G948" s="511">
        <v>16855</v>
      </c>
      <c r="H948" s="511">
        <v>213</v>
      </c>
      <c r="I948" s="513">
        <f t="shared" si="481"/>
      </c>
      <c r="J948" s="514">
        <f t="shared" si="539"/>
      </c>
      <c r="K948" s="511">
        <v>43</v>
      </c>
      <c r="L948" s="514">
        <f t="shared" si="600"/>
      </c>
      <c r="M948" s="511">
        <v>4</v>
      </c>
      <c r="N948" s="515">
        <f t="shared" si="629"/>
      </c>
      <c r="O948" s="511">
        <v>7</v>
      </c>
      <c r="P948" s="515">
        <f t="shared" si="658"/>
      </c>
      <c r="Q948" s="516">
        <f>(M948+M949)/(O948+O949)</f>
      </c>
      <c r="R948" s="511">
        <v>17</v>
      </c>
      <c r="S948" s="516">
        <f>(O948+O949)/(K948+K949)</f>
      </c>
      <c r="T948" s="511">
        <v>5</v>
      </c>
      <c r="U948" s="517">
        <f>F948/T948</f>
      </c>
      <c r="V948" s="518">
        <f>(F948+4*500)/T948</f>
      </c>
      <c r="W948" s="511">
        <v>4833.5999999999985</v>
      </c>
      <c r="X948" s="518">
        <f>W948/T948</f>
      </c>
      <c r="Y948" s="516">
        <f>T948/R948</f>
      </c>
      <c r="Z948" s="518">
        <f>W948/F948</f>
      </c>
      <c r="AA948" s="518">
        <f>W948/(F948+500)</f>
      </c>
      <c r="AB948" s="511">
        <v>3</v>
      </c>
      <c r="AC948" s="511">
        <v>2349.6000000000004</v>
      </c>
      <c r="AD948" s="516">
        <f>AB948/T948</f>
      </c>
      <c r="AE948" s="518">
        <f>(W948-AC948)/(F948+500)</f>
      </c>
      <c r="AF948" s="519" t="s">
        <v>478</v>
      </c>
    </row>
    <row r="949">
      <c r="A949" s="510"/>
      <c r="B949" s="460"/>
      <c r="C949" s="486"/>
      <c r="D949" s="462" t="s">
        <v>479</v>
      </c>
      <c r="E949" s="511">
        <v>3329.24</v>
      </c>
      <c r="F949" s="512"/>
      <c r="G949" s="511">
        <v>37312</v>
      </c>
      <c r="H949" s="511">
        <v>1256</v>
      </c>
      <c r="I949" s="513">
        <f t="shared" si="481"/>
      </c>
      <c r="J949" s="514">
        <f t="shared" si="539"/>
      </c>
      <c r="K949" s="511">
        <v>81</v>
      </c>
      <c r="L949" s="514">
        <f t="shared" si="600"/>
      </c>
      <c r="M949" s="511">
        <v>0</v>
      </c>
      <c r="N949" s="515">
        <f t="shared" si="629"/>
      </c>
      <c r="O949" s="511">
        <v>4</v>
      </c>
      <c r="P949" s="515">
        <f t="shared" si="658"/>
      </c>
      <c r="Q949" s="516"/>
      <c r="R949" s="511"/>
      <c r="S949" s="516"/>
      <c r="T949" s="511"/>
      <c r="U949" s="517"/>
      <c r="V949" s="518"/>
      <c r="W949" s="511"/>
      <c r="X949" s="518"/>
      <c r="Y949" s="516"/>
      <c r="Z949" s="518"/>
      <c r="AA949" s="518"/>
      <c r="AB949" s="511"/>
      <c r="AC949" s="511"/>
      <c r="AD949" s="516"/>
      <c r="AE949" s="518"/>
      <c r="AF949" s="519" t="s">
        <v>498</v>
      </c>
    </row>
    <row r="950">
      <c r="A950" s="510"/>
      <c r="B950" s="460" t="s">
        <v>482</v>
      </c>
      <c r="C950" s="486" t="s">
        <v>519</v>
      </c>
      <c r="D950" s="462" t="s">
        <v>477</v>
      </c>
      <c r="E950" s="511">
        <v>2398.34</v>
      </c>
      <c r="F950" s="512">
        <f>E950+E951</f>
      </c>
      <c r="G950" s="511">
        <v>14209</v>
      </c>
      <c r="H950" s="511">
        <v>135</v>
      </c>
      <c r="I950" s="513">
        <f t="shared" si="481"/>
      </c>
      <c r="J950" s="514">
        <f t="shared" si="539"/>
      </c>
      <c r="K950" s="511">
        <v>33</v>
      </c>
      <c r="L950" s="514">
        <f t="shared" si="600"/>
      </c>
      <c r="M950" s="511">
        <v>2</v>
      </c>
      <c r="N950" s="515">
        <f t="shared" si="629"/>
      </c>
      <c r="O950" s="511">
        <v>4</v>
      </c>
      <c r="P950" s="515">
        <f t="shared" si="658"/>
      </c>
      <c r="Q950" s="516">
        <f>(M950+M951)/(O950+O951)</f>
      </c>
      <c r="R950" s="511">
        <v>12</v>
      </c>
      <c r="S950" s="516">
        <f>(O950+O951)/(K950+K951)</f>
      </c>
      <c r="T950" s="511">
        <v>3</v>
      </c>
      <c r="U950" s="517">
        <f>F950/T950</f>
      </c>
      <c r="V950" s="518">
        <f>(F950+4*500)/T950</f>
      </c>
      <c r="W950" s="511">
        <v>1140</v>
      </c>
      <c r="X950" s="518">
        <f>W950/T950</f>
      </c>
      <c r="Y950" s="516">
        <f>T950/R950</f>
      </c>
      <c r="Z950" s="518">
        <f>W950/F950</f>
      </c>
      <c r="AA950" s="518">
        <f>W950/(F950+500)</f>
      </c>
      <c r="AB950" s="511">
        <v>2</v>
      </c>
      <c r="AC950" s="511">
        <v>1716</v>
      </c>
      <c r="AD950" s="516">
        <f>AB950/T950</f>
      </c>
      <c r="AE950" s="518">
        <f>(W950-AC950)/(F950+500)</f>
      </c>
      <c r="AF950" s="519" t="s">
        <v>478</v>
      </c>
    </row>
    <row r="951">
      <c r="A951" s="510"/>
      <c r="B951" s="460"/>
      <c r="C951" s="486"/>
      <c r="D951" s="462" t="s">
        <v>479</v>
      </c>
      <c r="E951" s="511">
        <v>1777.35</v>
      </c>
      <c r="F951" s="512"/>
      <c r="G951" s="511">
        <v>19583</v>
      </c>
      <c r="H951" s="511">
        <v>577</v>
      </c>
      <c r="I951" s="513">
        <f t="shared" si="481"/>
      </c>
      <c r="J951" s="514">
        <f t="shared" si="539"/>
      </c>
      <c r="K951" s="511">
        <v>61</v>
      </c>
      <c r="L951" s="514">
        <f t="shared" si="600"/>
      </c>
      <c r="M951" s="511">
        <v>0</v>
      </c>
      <c r="N951" s="515">
        <f t="shared" si="629"/>
      </c>
      <c r="O951" s="511">
        <v>4</v>
      </c>
      <c r="P951" s="515">
        <f t="shared" si="658"/>
      </c>
      <c r="Q951" s="516"/>
      <c r="R951" s="511"/>
      <c r="S951" s="516"/>
      <c r="T951" s="511"/>
      <c r="U951" s="517"/>
      <c r="V951" s="518"/>
      <c r="W951" s="511"/>
      <c r="X951" s="518"/>
      <c r="Y951" s="516"/>
      <c r="Z951" s="518"/>
      <c r="AA951" s="518"/>
      <c r="AB951" s="511"/>
      <c r="AC951" s="511"/>
      <c r="AD951" s="516"/>
      <c r="AE951" s="518"/>
      <c r="AF951" s="519" t="s">
        <v>498</v>
      </c>
    </row>
    <row r="952">
      <c r="A952" s="510"/>
      <c r="B952" s="460" t="s">
        <v>483</v>
      </c>
      <c r="C952" s="486" t="s">
        <v>519</v>
      </c>
      <c r="D952" s="462" t="s">
        <v>477</v>
      </c>
      <c r="E952" s="511">
        <v>2753.24</v>
      </c>
      <c r="F952" s="520">
        <f>E952+E953</f>
      </c>
      <c r="G952" s="511">
        <v>15175</v>
      </c>
      <c r="H952" s="511">
        <v>130</v>
      </c>
      <c r="I952" s="513">
        <f t="shared" si="481"/>
      </c>
      <c r="J952" s="514">
        <f t="shared" si="539"/>
      </c>
      <c r="K952" s="511">
        <v>25</v>
      </c>
      <c r="L952" s="514">
        <f t="shared" si="600"/>
      </c>
      <c r="M952" s="511">
        <v>1</v>
      </c>
      <c r="N952" s="515">
        <f t="shared" si="629"/>
      </c>
      <c r="O952" s="511">
        <v>5</v>
      </c>
      <c r="P952" s="515">
        <f t="shared" si="658"/>
      </c>
      <c r="Q952" s="516">
        <f>(M952+M953)/(O952+O953)</f>
      </c>
      <c r="R952" s="511">
        <v>15</v>
      </c>
      <c r="S952" s="516">
        <f>(O952+O953)/(K952+K953)</f>
      </c>
      <c r="T952" s="511">
        <v>3</v>
      </c>
      <c r="U952" s="517">
        <f>F952/T952</f>
      </c>
      <c r="V952" s="518">
        <f>(F952+4*500)/T952</f>
      </c>
      <c r="W952" s="511">
        <f>91*12+1969.2</f>
      </c>
      <c r="X952" s="518">
        <f>W952/T952</f>
      </c>
      <c r="Y952" s="516">
        <f>T952/R952</f>
      </c>
      <c r="Z952" s="518">
        <f>W952/F952</f>
      </c>
      <c r="AA952" s="518">
        <f>W952/(F952+500)</f>
      </c>
      <c r="AB952" s="511">
        <v>2</v>
      </c>
      <c r="AC952" s="511">
        <f>114.1*12</f>
      </c>
      <c r="AD952" s="516">
        <f>AB952/T952</f>
      </c>
      <c r="AE952" s="518">
        <f>(W952-AC952)/(F952+500)</f>
      </c>
      <c r="AF952" s="519" t="s">
        <v>478</v>
      </c>
    </row>
    <row r="953">
      <c r="A953" s="510"/>
      <c r="B953" s="460"/>
      <c r="C953" s="486"/>
      <c r="D953" s="462" t="s">
        <v>479</v>
      </c>
      <c r="E953" s="511">
        <v>2872.11</v>
      </c>
      <c r="F953" s="520"/>
      <c r="G953" s="511">
        <v>20039</v>
      </c>
      <c r="H953" s="521">
        <v>789</v>
      </c>
      <c r="I953" s="513">
        <f t="shared" si="481"/>
      </c>
      <c r="J953" s="514">
        <f t="shared" si="539"/>
      </c>
      <c r="K953" s="511">
        <v>56</v>
      </c>
      <c r="L953" s="514">
        <f t="shared" si="600"/>
      </c>
      <c r="M953" s="511">
        <v>1</v>
      </c>
      <c r="N953" s="515">
        <f t="shared" si="629"/>
      </c>
      <c r="O953" s="511">
        <v>5</v>
      </c>
      <c r="P953" s="515">
        <f t="shared" si="658"/>
      </c>
      <c r="Q953" s="516"/>
      <c r="R953" s="511"/>
      <c r="S953" s="516"/>
      <c r="T953" s="511"/>
      <c r="U953" s="517"/>
      <c r="V953" s="518"/>
      <c r="W953" s="511"/>
      <c r="X953" s="518"/>
      <c r="Y953" s="516"/>
      <c r="Z953" s="518"/>
      <c r="AA953" s="518"/>
      <c r="AB953" s="511"/>
      <c r="AC953" s="511"/>
      <c r="AD953" s="516"/>
      <c r="AE953" s="518"/>
      <c r="AF953" s="519" t="s">
        <v>498</v>
      </c>
    </row>
    <row r="954">
      <c r="A954" s="510"/>
      <c r="B954" s="488" t="s">
        <v>484</v>
      </c>
      <c r="C954" s="488"/>
      <c r="D954" s="488"/>
      <c r="E954" s="522">
        <f>SUM(E944:E953)</f>
      </c>
      <c r="F954" s="522">
        <f>SUM(F944:F953)</f>
      </c>
      <c r="G954" s="522">
        <f>SUM(G944:G953)</f>
      </c>
      <c r="H954" s="522">
        <f>SUM(H944:H953)</f>
      </c>
      <c r="I954" s="523">
        <f t="shared" si="481"/>
      </c>
      <c r="J954" s="524">
        <f t="shared" si="539"/>
      </c>
      <c r="K954" s="522">
        <f>SUM(K944:K953)</f>
      </c>
      <c r="L954" s="524">
        <f t="shared" si="600"/>
      </c>
      <c r="M954" s="522">
        <f>SUM(M944:M953)</f>
      </c>
      <c r="N954" s="525">
        <f t="shared" si="629"/>
      </c>
      <c r="O954" s="522">
        <f>SUM(O944:O953)</f>
      </c>
      <c r="P954" s="525">
        <f t="shared" si="658"/>
      </c>
      <c r="Q954" s="526">
        <f>M954/O954</f>
      </c>
      <c r="R954" s="522">
        <f>SUM(R944:R953)</f>
      </c>
      <c r="S954" s="526">
        <f>(O954+O954)/(K954+K954)</f>
      </c>
      <c r="T954" s="522">
        <f>SUM(T944:T953)</f>
      </c>
      <c r="U954" s="527">
        <f t="shared" ref="U954:U955" si="756">F954/T954</f>
      </c>
      <c r="V954" s="528">
        <f t="shared" ref="V954:V955" si="870">(F954+4*500)/T954</f>
      </c>
      <c r="W954" s="522">
        <f>SUM(W944:W953)</f>
      </c>
      <c r="X954" s="529">
        <f t="shared" ref="X954:X955" si="94">W954/T954</f>
      </c>
      <c r="Y954" s="526">
        <f t="shared" ref="Y954:Y955" si="208">T954/R954</f>
      </c>
      <c r="Z954" s="528">
        <f t="shared" ref="Z954:Z955" si="322">W954/F954</f>
      </c>
      <c r="AA954" s="528">
        <f>W954/(F954+COUNT(W946:W953)*500)</f>
      </c>
      <c r="AB954" s="522">
        <f>SUM(AB944:AB953)</f>
      </c>
      <c r="AC954" s="522">
        <f>SUM(AC944:AC953)</f>
      </c>
      <c r="AD954" s="526">
        <f t="shared" ref="AD954:AD955" si="436">AB954/T954</f>
      </c>
      <c r="AE954" s="530">
        <f>(W954-AC954)/(F954+COUNT(W946:W953)*500)</f>
      </c>
      <c r="AF954" s="518"/>
    </row>
    <row r="955">
      <c r="A955" s="510"/>
      <c r="B955" s="460" t="s">
        <v>485</v>
      </c>
      <c r="C955" s="486" t="s">
        <v>531</v>
      </c>
      <c r="D955" s="462" t="s">
        <v>477</v>
      </c>
      <c r="E955" s="511">
        <v>3035.33</v>
      </c>
      <c r="F955" s="512">
        <f>E955+E956</f>
      </c>
      <c r="G955" s="511">
        <v>16195</v>
      </c>
      <c r="H955" s="511">
        <v>160</v>
      </c>
      <c r="I955" s="513">
        <f t="shared" si="481"/>
      </c>
      <c r="J955" s="514">
        <f t="shared" si="539"/>
      </c>
      <c r="K955" s="511">
        <v>25</v>
      </c>
      <c r="L955" s="514">
        <f t="shared" si="600"/>
      </c>
      <c r="M955" s="511">
        <v>5</v>
      </c>
      <c r="N955" s="515">
        <f t="shared" si="629"/>
      </c>
      <c r="O955" s="511">
        <v>9</v>
      </c>
      <c r="P955" s="515">
        <f t="shared" si="658"/>
      </c>
      <c r="Q955" s="516">
        <f>(M955+M956)/(O955+O956)</f>
      </c>
      <c r="R955" s="511">
        <v>30</v>
      </c>
      <c r="S955" s="516">
        <f>(O955+O956)/(K955+K956)</f>
      </c>
      <c r="T955" s="511">
        <v>13</v>
      </c>
      <c r="U955" s="517">
        <f t="shared" si="756"/>
      </c>
      <c r="V955" s="518">
        <f t="shared" si="870"/>
      </c>
      <c r="W955" s="511">
        <v>13382.400000000001</v>
      </c>
      <c r="X955" s="518">
        <f t="shared" si="94"/>
      </c>
      <c r="Y955" s="516">
        <f t="shared" si="208"/>
      </c>
      <c r="Z955" s="518">
        <f t="shared" si="322"/>
      </c>
      <c r="AA955" s="518">
        <f>W955/(F955+500)</f>
      </c>
      <c r="AB955" s="511">
        <v>3</v>
      </c>
      <c r="AC955" s="511">
        <v>4128</v>
      </c>
      <c r="AD955" s="516">
        <f t="shared" si="436"/>
      </c>
      <c r="AE955" s="518">
        <f>(W955-AC955)/(F955+500)</f>
      </c>
      <c r="AF955" s="519" t="s">
        <v>478</v>
      </c>
    </row>
    <row r="956">
      <c r="A956" s="510"/>
      <c r="B956" s="460"/>
      <c r="C956" s="486"/>
      <c r="D956" s="462" t="s">
        <v>479</v>
      </c>
      <c r="E956" s="511">
        <v>3153.11</v>
      </c>
      <c r="F956" s="512"/>
      <c r="G956" s="511">
        <v>20387</v>
      </c>
      <c r="H956" s="511">
        <v>704</v>
      </c>
      <c r="I956" s="513">
        <f t="shared" si="481"/>
      </c>
      <c r="J956" s="514">
        <f t="shared" si="539"/>
      </c>
      <c r="K956" s="511">
        <v>76</v>
      </c>
      <c r="L956" s="514">
        <f t="shared" si="600"/>
      </c>
      <c r="M956" s="511">
        <v>7</v>
      </c>
      <c r="N956" s="515">
        <f t="shared" si="629"/>
      </c>
      <c r="O956" s="511">
        <v>12</v>
      </c>
      <c r="P956" s="515">
        <f t="shared" si="658"/>
      </c>
      <c r="Q956" s="516"/>
      <c r="R956" s="511"/>
      <c r="S956" s="516"/>
      <c r="T956" s="511"/>
      <c r="U956" s="517"/>
      <c r="V956" s="518"/>
      <c r="W956" s="511"/>
      <c r="X956" s="518"/>
      <c r="Y956" s="516"/>
      <c r="Z956" s="518"/>
      <c r="AA956" s="518"/>
      <c r="AB956" s="511"/>
      <c r="AC956" s="511"/>
      <c r="AD956" s="516"/>
      <c r="AE956" s="518"/>
      <c r="AF956" s="519" t="s">
        <v>498</v>
      </c>
    </row>
    <row r="957">
      <c r="A957" s="510"/>
      <c r="B957" s="557" t="s">
        <v>487</v>
      </c>
      <c r="C957" s="486" t="s">
        <v>531</v>
      </c>
      <c r="D957" s="462" t="s">
        <v>477</v>
      </c>
      <c r="E957" s="511">
        <v>2254.4</v>
      </c>
      <c r="F957" s="512">
        <f>E957+E958</f>
      </c>
      <c r="G957" s="511">
        <v>15637</v>
      </c>
      <c r="H957" s="511">
        <v>180</v>
      </c>
      <c r="I957" s="513">
        <f t="shared" si="481"/>
      </c>
      <c r="J957" s="514">
        <f t="shared" si="539"/>
      </c>
      <c r="K957" s="511">
        <v>19</v>
      </c>
      <c r="L957" s="514">
        <f t="shared" si="600"/>
      </c>
      <c r="M957" s="511">
        <v>1</v>
      </c>
      <c r="N957" s="515">
        <f t="shared" si="629"/>
      </c>
      <c r="O957" s="511">
        <v>3</v>
      </c>
      <c r="P957" s="515">
        <f t="shared" si="658"/>
      </c>
      <c r="Q957" s="516">
        <f>(M957+M958)/(O957+O958)</f>
      </c>
      <c r="R957" s="511">
        <v>7</v>
      </c>
      <c r="S957" s="516">
        <f>(O957+O958)/(K957+K958)</f>
      </c>
      <c r="T957" s="511">
        <v>2</v>
      </c>
      <c r="U957" s="517">
        <f>F957/T957</f>
      </c>
      <c r="V957" s="518">
        <f>(F957+4*500)/T957</f>
      </c>
      <c r="W957" s="511">
        <v>2784</v>
      </c>
      <c r="X957" s="518">
        <f>W957/T957</f>
      </c>
      <c r="Y957" s="516">
        <f>T957/R957</f>
      </c>
      <c r="Z957" s="518">
        <f>W957/F957</f>
      </c>
      <c r="AA957" s="518">
        <f>W957/(F957+500)</f>
      </c>
      <c r="AB957" s="511">
        <v>0</v>
      </c>
      <c r="AC957" s="511">
        <v>0</v>
      </c>
      <c r="AD957" s="516">
        <f>AB957/T957</f>
      </c>
      <c r="AE957" s="518">
        <f>(W957-AC957)/(F957+500)</f>
      </c>
      <c r="AF957" s="519" t="s">
        <v>478</v>
      </c>
    </row>
    <row r="958">
      <c r="A958" s="510"/>
      <c r="B958" s="557"/>
      <c r="C958" s="486"/>
      <c r="D958" s="462" t="s">
        <v>479</v>
      </c>
      <c r="E958" s="511">
        <v>2175.51</v>
      </c>
      <c r="F958" s="512"/>
      <c r="G958" s="511">
        <v>22632</v>
      </c>
      <c r="H958" s="511">
        <v>886</v>
      </c>
      <c r="I958" s="513">
        <f t="shared" si="481"/>
      </c>
      <c r="J958" s="514">
        <f t="shared" si="539"/>
      </c>
      <c r="K958" s="511">
        <v>49</v>
      </c>
      <c r="L958" s="514">
        <f t="shared" si="600"/>
      </c>
      <c r="M958" s="511">
        <v>1</v>
      </c>
      <c r="N958" s="515">
        <f t="shared" si="629"/>
      </c>
      <c r="O958" s="511">
        <v>3</v>
      </c>
      <c r="P958" s="515">
        <f t="shared" si="658"/>
      </c>
      <c r="Q958" s="516"/>
      <c r="R958" s="511"/>
      <c r="S958" s="516"/>
      <c r="T958" s="511"/>
      <c r="U958" s="517"/>
      <c r="V958" s="518"/>
      <c r="W958" s="511"/>
      <c r="X958" s="518"/>
      <c r="Y958" s="516"/>
      <c r="Z958" s="518"/>
      <c r="AA958" s="518"/>
      <c r="AB958" s="511"/>
      <c r="AC958" s="511"/>
      <c r="AD958" s="516"/>
      <c r="AE958" s="518"/>
      <c r="AF958" s="519" t="s">
        <v>498</v>
      </c>
    </row>
    <row r="959">
      <c r="A959" s="510"/>
      <c r="B959" s="460" t="s">
        <v>488</v>
      </c>
      <c r="C959" s="486" t="s">
        <v>531</v>
      </c>
      <c r="D959" s="462" t="s">
        <v>477</v>
      </c>
      <c r="E959" s="511">
        <v>2030.97</v>
      </c>
      <c r="F959" s="512">
        <f>E959+E960</f>
      </c>
      <c r="G959" s="511">
        <v>11569</v>
      </c>
      <c r="H959" s="511">
        <v>124</v>
      </c>
      <c r="I959" s="513">
        <f t="shared" si="481"/>
      </c>
      <c r="J959" s="514">
        <f t="shared" si="539"/>
      </c>
      <c r="K959" s="511">
        <v>15</v>
      </c>
      <c r="L959" s="514">
        <f t="shared" si="600"/>
      </c>
      <c r="M959" s="511">
        <v>0</v>
      </c>
      <c r="N959" s="515">
        <f t="shared" si="629"/>
      </c>
      <c r="O959" s="511">
        <v>2</v>
      </c>
      <c r="P959" s="515">
        <f t="shared" si="658"/>
      </c>
      <c r="Q959" s="516">
        <f>(M959+M960)/(O959+O960)</f>
      </c>
      <c r="R959" s="511">
        <v>10</v>
      </c>
      <c r="S959" s="516">
        <f>(O959+O960)/(K959+K960)</f>
      </c>
      <c r="T959" s="511">
        <v>2</v>
      </c>
      <c r="U959" s="517">
        <f>F959/T959</f>
      </c>
      <c r="V959" s="518">
        <f>(F959+4*500)/T959</f>
      </c>
      <c r="W959" s="511">
        <v>3384</v>
      </c>
      <c r="X959" s="518">
        <f>W959/T959</f>
      </c>
      <c r="Y959" s="516">
        <f>T959/R959</f>
      </c>
      <c r="Z959" s="518">
        <f>W959/F959</f>
      </c>
      <c r="AA959" s="518">
        <f>W959/(F959+500)</f>
      </c>
      <c r="AB959" s="511">
        <v>0</v>
      </c>
      <c r="AC959" s="511">
        <v>0</v>
      </c>
      <c r="AD959" s="516">
        <f>AB959/T959</f>
      </c>
      <c r="AE959" s="518">
        <f>(W959-AC959)/(F959+500)</f>
      </c>
      <c r="AF959" s="519" t="s">
        <v>478</v>
      </c>
    </row>
    <row r="960">
      <c r="A960" s="510"/>
      <c r="B960" s="460"/>
      <c r="C960" s="486"/>
      <c r="D960" s="462" t="s">
        <v>479</v>
      </c>
      <c r="E960" s="511">
        <v>2640.35</v>
      </c>
      <c r="F960" s="512"/>
      <c r="G960" s="511">
        <v>18517</v>
      </c>
      <c r="H960" s="511">
        <v>711</v>
      </c>
      <c r="I960" s="513">
        <f t="shared" si="481"/>
      </c>
      <c r="J960" s="514">
        <f t="shared" si="539"/>
      </c>
      <c r="K960" s="511">
        <v>52</v>
      </c>
      <c r="L960" s="514">
        <f t="shared" si="600"/>
      </c>
      <c r="M960" s="511">
        <v>1</v>
      </c>
      <c r="N960" s="515">
        <f t="shared" si="629"/>
      </c>
      <c r="O960" s="511">
        <v>4</v>
      </c>
      <c r="P960" s="515">
        <f t="shared" si="658"/>
      </c>
      <c r="Q960" s="516"/>
      <c r="R960" s="511"/>
      <c r="S960" s="516"/>
      <c r="T960" s="511"/>
      <c r="U960" s="517"/>
      <c r="V960" s="518"/>
      <c r="W960" s="511"/>
      <c r="X960" s="518"/>
      <c r="Y960" s="516"/>
      <c r="Z960" s="518"/>
      <c r="AA960" s="518"/>
      <c r="AB960" s="511"/>
      <c r="AC960" s="511"/>
      <c r="AD960" s="516"/>
      <c r="AE960" s="518"/>
      <c r="AF960" s="519" t="s">
        <v>498</v>
      </c>
    </row>
    <row r="961">
      <c r="A961" s="510"/>
      <c r="B961" s="460" t="s">
        <v>489</v>
      </c>
      <c r="C961" s="486" t="s">
        <v>531</v>
      </c>
      <c r="D961" s="462" t="s">
        <v>477</v>
      </c>
      <c r="E961" s="511">
        <v>877.78</v>
      </c>
      <c r="F961" s="512">
        <f>E961+E962</f>
      </c>
      <c r="G961" s="511">
        <v>5878</v>
      </c>
      <c r="H961" s="511">
        <v>112</v>
      </c>
      <c r="I961" s="513">
        <f t="shared" si="481"/>
      </c>
      <c r="J961" s="514">
        <f t="shared" si="539"/>
      </c>
      <c r="K961" s="511">
        <v>10</v>
      </c>
      <c r="L961" s="514">
        <f t="shared" si="600"/>
      </c>
      <c r="M961" s="511">
        <v>0</v>
      </c>
      <c r="N961" s="515">
        <f t="shared" si="629"/>
      </c>
      <c r="O961" s="511">
        <v>0</v>
      </c>
      <c r="P961" s="515">
        <f t="shared" si="658"/>
      </c>
      <c r="Q961" s="516">
        <f>(M961+M962)/(O961+O962)</f>
      </c>
      <c r="R961" s="511">
        <v>9</v>
      </c>
      <c r="S961" s="516">
        <f>(O961+O962)/(K961+K962)</f>
      </c>
      <c r="T961" s="511">
        <v>1</v>
      </c>
      <c r="U961" s="517">
        <f>F961/T961</f>
      </c>
      <c r="V961" s="518">
        <f>(F961+4*500)/T961</f>
      </c>
      <c r="W961" s="511">
        <v>1344</v>
      </c>
      <c r="X961" s="518">
        <f>W961/T961</f>
      </c>
      <c r="Y961" s="516">
        <f>T961/R961</f>
      </c>
      <c r="Z961" s="518">
        <f>W961/F961</f>
      </c>
      <c r="AA961" s="518">
        <f>W961/(F961+500)</f>
      </c>
      <c r="AB961" s="511">
        <v>0</v>
      </c>
      <c r="AC961" s="511">
        <v>0</v>
      </c>
      <c r="AD961" s="516">
        <f>AB961/T961</f>
      </c>
      <c r="AE961" s="518">
        <f>(W961-AC961)/(F961+500)</f>
      </c>
      <c r="AF961" s="519" t="s">
        <v>478</v>
      </c>
    </row>
    <row r="962">
      <c r="A962" s="510"/>
      <c r="B962" s="460"/>
      <c r="C962" s="486"/>
      <c r="D962" s="462" t="s">
        <v>479</v>
      </c>
      <c r="E962" s="511">
        <v>2556.2</v>
      </c>
      <c r="F962" s="512"/>
      <c r="G962" s="511">
        <v>16815</v>
      </c>
      <c r="H962" s="521">
        <v>563</v>
      </c>
      <c r="I962" s="513">
        <f t="shared" si="481"/>
      </c>
      <c r="J962" s="514">
        <f t="shared" si="539"/>
      </c>
      <c r="K962" s="511">
        <v>59</v>
      </c>
      <c r="L962" s="514">
        <f t="shared" si="600"/>
      </c>
      <c r="M962" s="511">
        <v>1</v>
      </c>
      <c r="N962" s="515">
        <f t="shared" si="629"/>
      </c>
      <c r="O962" s="511">
        <v>5</v>
      </c>
      <c r="P962" s="515">
        <f t="shared" si="658"/>
      </c>
      <c r="Q962" s="516"/>
      <c r="R962" s="511"/>
      <c r="S962" s="516"/>
      <c r="T962" s="511"/>
      <c r="U962" s="517"/>
      <c r="V962" s="518"/>
      <c r="W962" s="511"/>
      <c r="X962" s="518"/>
      <c r="Y962" s="516"/>
      <c r="Z962" s="518"/>
      <c r="AA962" s="518"/>
      <c r="AB962" s="511"/>
      <c r="AC962" s="511"/>
      <c r="AD962" s="516"/>
      <c r="AE962" s="518"/>
      <c r="AF962" s="519" t="s">
        <v>498</v>
      </c>
    </row>
    <row r="963">
      <c r="A963" s="510"/>
      <c r="B963" s="488" t="s">
        <v>484</v>
      </c>
      <c r="C963" s="488"/>
      <c r="D963" s="488"/>
      <c r="E963" s="522">
        <f>SUM(E955:E962)</f>
      </c>
      <c r="F963" s="522">
        <f>SUM(F955:F962)</f>
      </c>
      <c r="G963" s="544">
        <f>SUM(G955:G962)</f>
      </c>
      <c r="H963" s="544">
        <f>SUM(H955:H962)</f>
      </c>
      <c r="I963" s="523">
        <f t="shared" si="481"/>
      </c>
      <c r="J963" s="524">
        <f t="shared" si="539"/>
      </c>
      <c r="K963" s="544">
        <f>SUM(K955:K962)</f>
      </c>
      <c r="L963" s="524">
        <f t="shared" si="600"/>
      </c>
      <c r="M963" s="544">
        <f>SUM(M955:M962)</f>
      </c>
      <c r="N963" s="525">
        <f t="shared" si="629"/>
      </c>
      <c r="O963" s="544">
        <f>SUM(O955:O962)</f>
      </c>
      <c r="P963" s="525">
        <f t="shared" si="658"/>
      </c>
      <c r="Q963" s="526">
        <f>M963/O963</f>
      </c>
      <c r="R963" s="544">
        <f>SUM(R955:R962)</f>
      </c>
      <c r="S963" s="526">
        <f>(O963+O963)/(K963+K963)</f>
      </c>
      <c r="T963" s="544">
        <f>SUM(T955:T962)</f>
      </c>
      <c r="U963" s="527">
        <f t="shared" ref="U963:U964" si="757">F963/T963</f>
      </c>
      <c r="V963" s="528">
        <f t="shared" ref="V963:V964" si="871">(F963+4*500)/T963</f>
      </c>
      <c r="W963" s="544">
        <f>SUM(W955:W962)</f>
      </c>
      <c r="X963" s="529">
        <f t="shared" ref="X963:X964" si="95">W963/T963</f>
      </c>
      <c r="Y963" s="526">
        <f t="shared" ref="Y963:Y964" si="209">T963/R963</f>
      </c>
      <c r="Z963" s="528">
        <f t="shared" ref="Z963:Z964" si="323">W963/F963</f>
      </c>
      <c r="AA963" s="528">
        <f>W963/(F963+COUNT(W955:W962)*500)</f>
      </c>
      <c r="AB963" s="544">
        <f>SUM(AB955:AB962)</f>
      </c>
      <c r="AC963" s="544">
        <f>SUM(AC955:AC962)</f>
      </c>
      <c r="AD963" s="526">
        <f t="shared" ref="AD963:AD964" si="437">AB963/T963</f>
      </c>
      <c r="AE963" s="530">
        <f>(W963-AC963)/(F963+COUNT(W955:W962)*500)</f>
      </c>
      <c r="AF963" s="518"/>
    </row>
    <row r="964">
      <c r="A964" s="510"/>
      <c r="B964" s="460" t="s">
        <v>495</v>
      </c>
      <c r="C964" s="486" t="s">
        <v>542</v>
      </c>
      <c r="D964" s="462" t="s">
        <v>477</v>
      </c>
      <c r="E964" s="511">
        <v>953.5</v>
      </c>
      <c r="F964" s="512">
        <f>E964+E965</f>
      </c>
      <c r="G964" s="511">
        <v>3997</v>
      </c>
      <c r="H964" s="511">
        <v>70</v>
      </c>
      <c r="I964" s="513">
        <f t="shared" si="481"/>
      </c>
      <c r="J964" s="514">
        <f t="shared" si="539"/>
      </c>
      <c r="K964" s="511">
        <v>16</v>
      </c>
      <c r="L964" s="563">
        <f t="shared" si="600"/>
      </c>
      <c r="M964" s="511">
        <v>1</v>
      </c>
      <c r="N964" s="515">
        <f t="shared" si="629"/>
      </c>
      <c r="O964" s="511">
        <v>5</v>
      </c>
      <c r="P964" s="515">
        <f t="shared" si="658"/>
      </c>
      <c r="Q964" s="516">
        <f>(M964+M965)/(O964+O965)</f>
      </c>
      <c r="R964" s="511">
        <v>19</v>
      </c>
      <c r="S964" s="516">
        <f>(O964+O965)/(K964+K965)</f>
      </c>
      <c r="T964" s="511">
        <v>3</v>
      </c>
      <c r="U964" s="517">
        <f t="shared" si="757"/>
      </c>
      <c r="V964" s="518">
        <f t="shared" si="871"/>
      </c>
      <c r="W964" s="511">
        <v>4380</v>
      </c>
      <c r="X964" s="518">
        <f t="shared" si="95"/>
      </c>
      <c r="Y964" s="516">
        <f t="shared" si="209"/>
      </c>
      <c r="Z964" s="518">
        <f t="shared" si="323"/>
      </c>
      <c r="AA964" s="518">
        <f>W964/(F964+500)</f>
      </c>
      <c r="AB964" s="511">
        <v>0</v>
      </c>
      <c r="AC964" s="511">
        <v>0</v>
      </c>
      <c r="AD964" s="516">
        <f t="shared" si="437"/>
      </c>
      <c r="AE964" s="518">
        <f>(W964-AC964)/(F964+500)</f>
      </c>
      <c r="AF964" s="519" t="s">
        <v>478</v>
      </c>
    </row>
    <row r="965">
      <c r="A965" s="510"/>
      <c r="B965" s="460"/>
      <c r="C965" s="486"/>
      <c r="D965" s="462" t="s">
        <v>479</v>
      </c>
      <c r="E965" s="511">
        <v>2534.71</v>
      </c>
      <c r="F965" s="512"/>
      <c r="G965" s="511">
        <v>15733</v>
      </c>
      <c r="H965" s="511">
        <v>521</v>
      </c>
      <c r="I965" s="513">
        <f t="shared" si="481"/>
      </c>
      <c r="J965" s="514">
        <f t="shared" si="539"/>
      </c>
      <c r="K965" s="511">
        <v>57</v>
      </c>
      <c r="L965" s="514">
        <f t="shared" si="600"/>
      </c>
      <c r="M965" s="511">
        <v>1</v>
      </c>
      <c r="N965" s="515">
        <f t="shared" si="629"/>
      </c>
      <c r="O965" s="511">
        <v>5</v>
      </c>
      <c r="P965" s="515">
        <f t="shared" si="658"/>
      </c>
      <c r="Q965" s="516"/>
      <c r="R965" s="511"/>
      <c r="S965" s="516"/>
      <c r="T965" s="511"/>
      <c r="U965" s="517"/>
      <c r="V965" s="518"/>
      <c r="W965" s="511"/>
      <c r="X965" s="518"/>
      <c r="Y965" s="516"/>
      <c r="Z965" s="518"/>
      <c r="AA965" s="518"/>
      <c r="AB965" s="511"/>
      <c r="AC965" s="511"/>
      <c r="AD965" s="516"/>
      <c r="AE965" s="518"/>
      <c r="AF965" s="519" t="s">
        <v>498</v>
      </c>
    </row>
    <row r="966">
      <c r="A966" s="510"/>
      <c r="B966" s="460" t="s">
        <v>496</v>
      </c>
      <c r="C966" s="486" t="s">
        <v>542</v>
      </c>
      <c r="D966" s="462" t="s">
        <v>477</v>
      </c>
      <c r="E966" s="511">
        <v>1735.21</v>
      </c>
      <c r="F966" s="512">
        <f>E966+E967</f>
      </c>
      <c r="G966" s="511">
        <v>7947</v>
      </c>
      <c r="H966" s="511">
        <v>114</v>
      </c>
      <c r="I966" s="513">
        <f t="shared" si="481"/>
      </c>
      <c r="J966" s="514">
        <f t="shared" si="539"/>
      </c>
      <c r="K966" s="511">
        <v>20</v>
      </c>
      <c r="L966" s="514">
        <f t="shared" si="600"/>
      </c>
      <c r="M966" s="511">
        <v>1</v>
      </c>
      <c r="N966" s="515">
        <f t="shared" si="629"/>
      </c>
      <c r="O966" s="511">
        <v>6</v>
      </c>
      <c r="P966" s="515">
        <f t="shared" si="658"/>
      </c>
      <c r="Q966" s="516">
        <f>(M966+M967)/(O966+O967)</f>
      </c>
      <c r="R966" s="511">
        <v>25</v>
      </c>
      <c r="S966" s="516">
        <f>(O966+O967)/(K966+K967)</f>
      </c>
      <c r="T966" s="511">
        <v>8</v>
      </c>
      <c r="U966" s="517">
        <f>F966/T966</f>
      </c>
      <c r="V966" s="518">
        <f>(F966+4*500)/T966</f>
      </c>
      <c r="W966" s="511">
        <v>15238.799999999996</v>
      </c>
      <c r="X966" s="518">
        <f>W966/T966</f>
      </c>
      <c r="Y966" s="516">
        <f>T966/R966</f>
      </c>
      <c r="Z966" s="518">
        <f>W966/F966</f>
      </c>
      <c r="AA966" s="518">
        <f>W966/(F966+500)</f>
      </c>
      <c r="AB966" s="511">
        <v>0</v>
      </c>
      <c r="AC966" s="511">
        <v>0</v>
      </c>
      <c r="AD966" s="516">
        <f>AB966/T966</f>
      </c>
      <c r="AE966" s="518">
        <f>(W966-AC966)/(F966+500)</f>
      </c>
      <c r="AF966" s="519" t="s">
        <v>525</v>
      </c>
    </row>
    <row r="967">
      <c r="A967" s="510"/>
      <c r="B967" s="460"/>
      <c r="C967" s="486"/>
      <c r="D967" s="462" t="s">
        <v>479</v>
      </c>
      <c r="E967" s="511">
        <v>3342.3</v>
      </c>
      <c r="F967" s="512"/>
      <c r="G967" s="511">
        <v>16588</v>
      </c>
      <c r="H967" s="521">
        <v>467</v>
      </c>
      <c r="I967" s="513">
        <f t="shared" si="481"/>
      </c>
      <c r="J967" s="514">
        <f t="shared" si="539"/>
      </c>
      <c r="K967" s="511">
        <v>67</v>
      </c>
      <c r="L967" s="514">
        <f t="shared" si="600"/>
      </c>
      <c r="M967" s="511">
        <v>1</v>
      </c>
      <c r="N967" s="515">
        <f t="shared" si="629"/>
      </c>
      <c r="O967" s="511">
        <v>8</v>
      </c>
      <c r="P967" s="515">
        <f t="shared" si="658"/>
      </c>
      <c r="Q967" s="516"/>
      <c r="R967" s="511"/>
      <c r="S967" s="516"/>
      <c r="T967" s="511"/>
      <c r="U967" s="517"/>
      <c r="V967" s="518"/>
      <c r="W967" s="511"/>
      <c r="X967" s="518"/>
      <c r="Y967" s="516"/>
      <c r="Z967" s="518"/>
      <c r="AA967" s="518"/>
      <c r="AB967" s="511"/>
      <c r="AC967" s="511"/>
      <c r="AD967" s="516"/>
      <c r="AE967" s="518"/>
      <c r="AF967" s="519" t="s">
        <v>515</v>
      </c>
    </row>
    <row r="968">
      <c r="A968" s="510"/>
      <c r="B968" s="488" t="s">
        <v>484</v>
      </c>
      <c r="C968" s="488"/>
      <c r="D968" s="488"/>
      <c r="E968" s="522">
        <f>SUM(E964:E967)</f>
      </c>
      <c r="F968" s="522">
        <f>SUM(F964:F967)</f>
      </c>
      <c r="G968" s="522">
        <f>SUM(G964:G967)</f>
      </c>
      <c r="H968" s="522">
        <f>SUM(H964:H967)</f>
      </c>
      <c r="I968" s="523">
        <f t="shared" si="481"/>
      </c>
      <c r="J968" s="524">
        <f t="shared" si="539"/>
      </c>
      <c r="K968" s="522">
        <f>SUM(K964:K967)</f>
      </c>
      <c r="L968" s="524">
        <f t="shared" si="600"/>
      </c>
      <c r="M968" s="522">
        <f>SUM(M964:M967)</f>
      </c>
      <c r="N968" s="525">
        <f t="shared" si="629"/>
      </c>
      <c r="O968" s="522">
        <f>SUM(O964:O967)</f>
      </c>
      <c r="P968" s="525">
        <f t="shared" si="658"/>
      </c>
      <c r="Q968" s="526">
        <f>M968/O968</f>
      </c>
      <c r="R968" s="522">
        <f>SUM(R964:R967)</f>
      </c>
      <c r="S968" s="526">
        <f>(O968+O968)/(K968+K968)</f>
      </c>
      <c r="T968" s="522">
        <f>SUM(T964:T967)</f>
      </c>
      <c r="U968" s="527">
        <f t="shared" ref="U968:U969" si="758">F968/T968</f>
      </c>
      <c r="V968" s="528">
        <f t="shared" ref="V968:V969" si="872">(F968+4*500)/T968</f>
      </c>
      <c r="W968" s="522">
        <f>SUM(W964:W967)</f>
      </c>
      <c r="X968" s="529">
        <f t="shared" ref="X968:X969" si="96">W968/T968</f>
      </c>
      <c r="Y968" s="526">
        <f t="shared" ref="Y968:Y969" si="210">T968/R968</f>
      </c>
      <c r="Z968" s="528">
        <f t="shared" ref="Z968:Z969" si="324">W968/F968</f>
      </c>
      <c r="AA968" s="528">
        <f>W968/(F968+COUNT(W964:W967)*500)</f>
      </c>
      <c r="AB968" s="522">
        <f>SUM(AB964:AB967)</f>
      </c>
      <c r="AC968" s="522">
        <f>SUM(AC964:AC967)</f>
      </c>
      <c r="AD968" s="526">
        <f t="shared" ref="AD968:AD969" si="438">AB968/T968</f>
      </c>
      <c r="AE968" s="530">
        <f>(W968-AC968)/(F968+COUNT(W964:W967)*500)</f>
      </c>
      <c r="AF968" s="518"/>
    </row>
    <row r="969">
      <c r="A969" s="510"/>
      <c r="B969" s="531" t="s">
        <v>501</v>
      </c>
      <c r="C969" s="486" t="s">
        <v>505</v>
      </c>
      <c r="D969" s="462" t="s">
        <v>477</v>
      </c>
      <c r="E969" s="511">
        <v>1904.06</v>
      </c>
      <c r="F969" s="512">
        <f>E969+E970</f>
      </c>
      <c r="G969" s="511">
        <v>11169</v>
      </c>
      <c r="H969" s="511">
        <v>108</v>
      </c>
      <c r="I969" s="513">
        <f t="shared" si="481"/>
      </c>
      <c r="J969" s="514">
        <f t="shared" si="539"/>
      </c>
      <c r="K969" s="511">
        <v>25</v>
      </c>
      <c r="L969" s="514">
        <f t="shared" si="600"/>
      </c>
      <c r="M969" s="511">
        <v>2</v>
      </c>
      <c r="N969" s="515">
        <f t="shared" si="629"/>
      </c>
      <c r="O969" s="511">
        <v>6</v>
      </c>
      <c r="P969" s="515">
        <f t="shared" si="658"/>
      </c>
      <c r="Q969" s="516">
        <f>(M969+M970)/(O969+O970)</f>
      </c>
      <c r="R969" s="511">
        <v>14</v>
      </c>
      <c r="S969" s="516">
        <f>(O969+O970)/(K969+K970)</f>
      </c>
      <c r="T969" s="511">
        <v>9</v>
      </c>
      <c r="U969" s="517">
        <f t="shared" si="758"/>
      </c>
      <c r="V969" s="518">
        <f t="shared" si="872"/>
      </c>
      <c r="W969" s="511">
        <v>10068</v>
      </c>
      <c r="X969" s="518">
        <f t="shared" si="96"/>
      </c>
      <c r="Y969" s="516">
        <f t="shared" si="210"/>
      </c>
      <c r="Z969" s="518">
        <f t="shared" si="324"/>
      </c>
      <c r="AA969" s="518">
        <f>W969/(F969+500)</f>
      </c>
      <c r="AB969" s="511">
        <v>0</v>
      </c>
      <c r="AC969" s="511">
        <v>0</v>
      </c>
      <c r="AD969" s="516">
        <f t="shared" si="438"/>
      </c>
      <c r="AE969" s="518">
        <f>(W969-AC969)/(F969+500)</f>
      </c>
      <c r="AF969" s="519" t="s">
        <v>525</v>
      </c>
    </row>
    <row r="970">
      <c r="A970" s="510"/>
      <c r="B970" s="531"/>
      <c r="C970" s="486"/>
      <c r="D970" s="462" t="s">
        <v>479</v>
      </c>
      <c r="E970" s="511">
        <v>2689.78</v>
      </c>
      <c r="F970" s="512"/>
      <c r="G970" s="511">
        <v>15627</v>
      </c>
      <c r="H970" s="511">
        <v>436</v>
      </c>
      <c r="I970" s="513">
        <f t="shared" si="481"/>
      </c>
      <c r="J970" s="514">
        <f t="shared" si="539"/>
      </c>
      <c r="K970" s="511">
        <v>45</v>
      </c>
      <c r="L970" s="514">
        <f t="shared" si="600"/>
      </c>
      <c r="M970" s="511">
        <v>5</v>
      </c>
      <c r="N970" s="515">
        <f t="shared" si="629"/>
      </c>
      <c r="O970" s="511">
        <v>6</v>
      </c>
      <c r="P970" s="515">
        <f t="shared" si="658"/>
      </c>
      <c r="Q970" s="516"/>
      <c r="R970" s="511"/>
      <c r="S970" s="516"/>
      <c r="T970" s="511"/>
      <c r="U970" s="517"/>
      <c r="V970" s="518"/>
      <c r="W970" s="511"/>
      <c r="X970" s="518"/>
      <c r="Y970" s="516"/>
      <c r="Z970" s="518"/>
      <c r="AA970" s="518"/>
      <c r="AB970" s="511"/>
      <c r="AC970" s="511"/>
      <c r="AD970" s="516"/>
      <c r="AE970" s="518"/>
      <c r="AF970" s="519" t="s">
        <v>515</v>
      </c>
    </row>
    <row r="971">
      <c r="A971" s="510"/>
      <c r="B971" s="531" t="s">
        <v>502</v>
      </c>
      <c r="C971" s="486" t="s">
        <v>505</v>
      </c>
      <c r="D971" s="462" t="s">
        <v>477</v>
      </c>
      <c r="E971" s="511">
        <v>2163.2</v>
      </c>
      <c r="F971" s="512">
        <f>E971+E972</f>
      </c>
      <c r="G971" s="511">
        <v>12157</v>
      </c>
      <c r="H971" s="511">
        <v>144</v>
      </c>
      <c r="I971" s="513">
        <f t="shared" si="481"/>
      </c>
      <c r="J971" s="514">
        <f t="shared" si="539"/>
      </c>
      <c r="K971" s="511">
        <v>25</v>
      </c>
      <c r="L971" s="514">
        <f t="shared" si="600"/>
      </c>
      <c r="M971" s="511">
        <v>0</v>
      </c>
      <c r="N971" s="515">
        <f t="shared" si="629"/>
      </c>
      <c r="O971" s="511">
        <v>0</v>
      </c>
      <c r="P971" s="515">
        <f t="shared" si="658"/>
      </c>
      <c r="Q971" s="516">
        <f>(M971+M972)/(O971+O972)</f>
      </c>
      <c r="R971" s="511">
        <v>10</v>
      </c>
      <c r="S971" s="516">
        <f>(O971+O972)/(K971+K972)</f>
      </c>
      <c r="T971" s="511">
        <v>3</v>
      </c>
      <c r="U971" s="517">
        <f>F971/T971</f>
      </c>
      <c r="V971" s="518">
        <f>(F971+4*500)/T971</f>
      </c>
      <c r="W971" s="511">
        <v>4728</v>
      </c>
      <c r="X971" s="518">
        <f>W971/T971</f>
      </c>
      <c r="Y971" s="516">
        <f>T971/R971</f>
      </c>
      <c r="Z971" s="518">
        <f>W971/F971</f>
      </c>
      <c r="AA971" s="518">
        <f>W971/(F971+500)</f>
      </c>
      <c r="AB971" s="511">
        <v>0</v>
      </c>
      <c r="AC971" s="511">
        <v>0</v>
      </c>
      <c r="AD971" s="516">
        <f>AB971/T971</f>
      </c>
      <c r="AE971" s="518">
        <f>(W971-AC971)/(F971+500)</f>
      </c>
      <c r="AF971" s="519" t="s">
        <v>525</v>
      </c>
    </row>
    <row r="972">
      <c r="A972" s="510"/>
      <c r="B972" s="531"/>
      <c r="C972" s="486"/>
      <c r="D972" s="462" t="s">
        <v>479</v>
      </c>
      <c r="E972" s="511">
        <v>2246.39</v>
      </c>
      <c r="F972" s="512"/>
      <c r="G972" s="511">
        <v>14413</v>
      </c>
      <c r="H972" s="511">
        <v>350</v>
      </c>
      <c r="I972" s="513">
        <f t="shared" si="481"/>
      </c>
      <c r="J972" s="514">
        <f t="shared" si="539"/>
      </c>
      <c r="K972" s="511">
        <v>45</v>
      </c>
      <c r="L972" s="514">
        <f t="shared" si="600"/>
      </c>
      <c r="M972" s="511">
        <v>3</v>
      </c>
      <c r="N972" s="515">
        <f t="shared" si="629"/>
      </c>
      <c r="O972" s="511">
        <v>7</v>
      </c>
      <c r="P972" s="515">
        <f t="shared" si="658"/>
      </c>
      <c r="Q972" s="516"/>
      <c r="R972" s="511"/>
      <c r="S972" s="516"/>
      <c r="T972" s="511"/>
      <c r="U972" s="517"/>
      <c r="V972" s="518"/>
      <c r="W972" s="511"/>
      <c r="X972" s="518"/>
      <c r="Y972" s="516"/>
      <c r="Z972" s="518"/>
      <c r="AA972" s="518"/>
      <c r="AB972" s="511"/>
      <c r="AC972" s="511"/>
      <c r="AD972" s="516"/>
      <c r="AE972" s="518"/>
      <c r="AF972" s="519" t="s">
        <v>515</v>
      </c>
    </row>
    <row r="973">
      <c r="A973" s="510"/>
      <c r="B973" s="531" t="s">
        <v>503</v>
      </c>
      <c r="C973" s="486" t="s">
        <v>505</v>
      </c>
      <c r="D973" s="462" t="s">
        <v>477</v>
      </c>
      <c r="E973" s="511">
        <v>856.42</v>
      </c>
      <c r="F973" s="512">
        <f>E973+E974</f>
      </c>
      <c r="G973" s="511">
        <v>6251</v>
      </c>
      <c r="H973" s="511">
        <v>85</v>
      </c>
      <c r="I973" s="513">
        <f t="shared" si="481"/>
      </c>
      <c r="J973" s="514">
        <f t="shared" si="539"/>
      </c>
      <c r="K973" s="511">
        <v>13</v>
      </c>
      <c r="L973" s="514">
        <f t="shared" si="600"/>
      </c>
      <c r="M973" s="511">
        <v>0</v>
      </c>
      <c r="N973" s="515">
        <f t="shared" si="629"/>
      </c>
      <c r="O973" s="511">
        <v>2</v>
      </c>
      <c r="P973" s="515">
        <f t="shared" si="658"/>
      </c>
      <c r="Q973" s="516">
        <f>(M973+M974)/(O973+O974)</f>
      </c>
      <c r="R973" s="511">
        <v>17</v>
      </c>
      <c r="S973" s="516">
        <f>(O973+O974)/(K973+K974)</f>
      </c>
      <c r="T973" s="511">
        <v>6</v>
      </c>
      <c r="U973" s="517">
        <f>F973/T973</f>
      </c>
      <c r="V973" s="518">
        <f>(F973+4*500)/T973</f>
      </c>
      <c r="W973" s="511">
        <v>9134.400000000009</v>
      </c>
      <c r="X973" s="518">
        <f>W973/T973</f>
      </c>
      <c r="Y973" s="516">
        <f>T973/R973</f>
      </c>
      <c r="Z973" s="518">
        <f>W973/F973</f>
      </c>
      <c r="AA973" s="518">
        <f>W973/(F973+500)</f>
      </c>
      <c r="AB973" s="511">
        <v>4</v>
      </c>
      <c r="AC973" s="511">
        <v>2292</v>
      </c>
      <c r="AD973" s="516">
        <f>AB973/T973</f>
      </c>
      <c r="AE973" s="518">
        <f>(W973-AC973)/(F973+500)</f>
      </c>
      <c r="AF973" s="519" t="s">
        <v>525</v>
      </c>
    </row>
    <row r="974">
      <c r="A974" s="510"/>
      <c r="B974" s="531"/>
      <c r="C974" s="486"/>
      <c r="D974" s="462" t="s">
        <v>479</v>
      </c>
      <c r="E974" s="511">
        <v>2539.4</v>
      </c>
      <c r="F974" s="512"/>
      <c r="G974" s="511">
        <v>14235</v>
      </c>
      <c r="H974" s="511">
        <v>410</v>
      </c>
      <c r="I974" s="513">
        <f t="shared" si="481"/>
      </c>
      <c r="J974" s="514">
        <f t="shared" si="539"/>
      </c>
      <c r="K974" s="511">
        <v>55</v>
      </c>
      <c r="L974" s="514">
        <f t="shared" si="600"/>
      </c>
      <c r="M974" s="511">
        <v>6</v>
      </c>
      <c r="N974" s="515">
        <f t="shared" si="629"/>
      </c>
      <c r="O974" s="511">
        <v>10</v>
      </c>
      <c r="P974" s="515">
        <f t="shared" si="658"/>
      </c>
      <c r="Q974" s="516"/>
      <c r="R974" s="511"/>
      <c r="S974" s="516"/>
      <c r="T974" s="511"/>
      <c r="U974" s="517"/>
      <c r="V974" s="518"/>
      <c r="W974" s="511"/>
      <c r="X974" s="518"/>
      <c r="Y974" s="516"/>
      <c r="Z974" s="518"/>
      <c r="AA974" s="518"/>
      <c r="AB974" s="511"/>
      <c r="AC974" s="511"/>
      <c r="AD974" s="516"/>
      <c r="AE974" s="518"/>
      <c r="AF974" s="519" t="s">
        <v>515</v>
      </c>
    </row>
    <row r="975">
      <c r="A975" s="510"/>
      <c r="B975" s="531" t="s">
        <v>504</v>
      </c>
      <c r="C975" s="486" t="s">
        <v>505</v>
      </c>
      <c r="D975" s="462" t="s">
        <v>477</v>
      </c>
      <c r="E975" s="511">
        <v>883.47</v>
      </c>
      <c r="F975" s="512">
        <f>E975+E976</f>
      </c>
      <c r="G975" s="511">
        <v>4880</v>
      </c>
      <c r="H975" s="511">
        <v>102</v>
      </c>
      <c r="I975" s="513">
        <f t="shared" si="481"/>
      </c>
      <c r="J975" s="514">
        <f t="shared" si="539"/>
      </c>
      <c r="K975" s="511">
        <v>10</v>
      </c>
      <c r="L975" s="514">
        <f t="shared" si="600"/>
      </c>
      <c r="M975" s="511">
        <v>1</v>
      </c>
      <c r="N975" s="515">
        <f t="shared" si="629"/>
      </c>
      <c r="O975" s="511">
        <v>3</v>
      </c>
      <c r="P975" s="515">
        <f t="shared" si="658"/>
      </c>
      <c r="Q975" s="516">
        <f>(M975+M976)/(O975+O976)</f>
      </c>
      <c r="R975" s="511">
        <v>19</v>
      </c>
      <c r="S975" s="516">
        <f>(O975+O976)/(K975+K976)</f>
      </c>
      <c r="T975" s="511">
        <v>6</v>
      </c>
      <c r="U975" s="517">
        <f>F975/T975</f>
      </c>
      <c r="V975" s="518">
        <f>(F975+4*500)/T975</f>
      </c>
      <c r="W975" s="511">
        <v>4992</v>
      </c>
      <c r="X975" s="518">
        <f>W975/T975</f>
      </c>
      <c r="Y975" s="516">
        <f>T975/R975</f>
      </c>
      <c r="Z975" s="518">
        <f>W975/F975</f>
      </c>
      <c r="AA975" s="518">
        <f>W975/(F975+500)</f>
      </c>
      <c r="AB975" s="511">
        <v>0</v>
      </c>
      <c r="AC975" s="511">
        <v>0</v>
      </c>
      <c r="AD975" s="516">
        <f>AB975/T975</f>
      </c>
      <c r="AE975" s="518">
        <f>(W975-AC975)/(F975+500)</f>
      </c>
      <c r="AF975" s="519" t="s">
        <v>525</v>
      </c>
    </row>
    <row r="976">
      <c r="A976" s="510"/>
      <c r="B976" s="531"/>
      <c r="C976" s="486"/>
      <c r="D976" s="462" t="s">
        <v>479</v>
      </c>
      <c r="E976" s="511">
        <v>3776</v>
      </c>
      <c r="F976" s="512"/>
      <c r="G976" s="511">
        <v>15120</v>
      </c>
      <c r="H976" s="511">
        <v>473</v>
      </c>
      <c r="I976" s="513">
        <f t="shared" si="481"/>
      </c>
      <c r="J976" s="514">
        <f t="shared" si="539"/>
      </c>
      <c r="K976" s="511">
        <v>65</v>
      </c>
      <c r="L976" s="514">
        <f t="shared" si="600"/>
      </c>
      <c r="M976" s="511">
        <v>4</v>
      </c>
      <c r="N976" s="515">
        <f t="shared" si="629"/>
      </c>
      <c r="O976" s="511">
        <v>10</v>
      </c>
      <c r="P976" s="515">
        <f t="shared" si="658"/>
      </c>
      <c r="Q976" s="516"/>
      <c r="R976" s="511"/>
      <c r="S976" s="516"/>
      <c r="T976" s="511"/>
      <c r="U976" s="517"/>
      <c r="V976" s="518"/>
      <c r="W976" s="511"/>
      <c r="X976" s="518"/>
      <c r="Y976" s="516"/>
      <c r="Z976" s="518"/>
      <c r="AA976" s="518"/>
      <c r="AB976" s="511"/>
      <c r="AC976" s="511"/>
      <c r="AD976" s="516"/>
      <c r="AE976" s="518"/>
      <c r="AF976" s="519" t="s">
        <v>515</v>
      </c>
    </row>
    <row r="977">
      <c r="A977" s="510"/>
      <c r="B977" s="545" t="s">
        <v>484</v>
      </c>
      <c r="C977" s="545"/>
      <c r="D977" s="545"/>
      <c r="E977" s="544">
        <f>SUM(E969:E976)</f>
      </c>
      <c r="F977" s="544">
        <f>SUM(F969:F976)</f>
      </c>
      <c r="G977" s="544">
        <f>SUM(G969:G976)</f>
      </c>
      <c r="H977" s="544">
        <f>SUM(H969:H976)</f>
      </c>
      <c r="I977" s="546">
        <f t="shared" si="481"/>
      </c>
      <c r="J977" s="547">
        <f t="shared" si="539"/>
      </c>
      <c r="K977" s="544">
        <f>SUM(K969:K976)</f>
      </c>
      <c r="L977" s="547">
        <f t="shared" si="600"/>
      </c>
      <c r="M977" s="544">
        <f>SUM(M969:M976)</f>
      </c>
      <c r="N977" s="548">
        <f t="shared" si="629"/>
      </c>
      <c r="O977" s="544">
        <f>SUM(O969:O976)</f>
      </c>
      <c r="P977" s="548">
        <f t="shared" si="658"/>
      </c>
      <c r="Q977" s="549">
        <f>M977/O977</f>
      </c>
      <c r="R977" s="544">
        <f>SUM(R969:R976)</f>
      </c>
      <c r="S977" s="549">
        <f>(O977+O977)/(K977+K977)</f>
      </c>
      <c r="T977" s="544">
        <f>SUM(T969:T976)</f>
      </c>
      <c r="U977" s="550">
        <f t="shared" ref="U977:U978" si="759">F977/T977</f>
      </c>
      <c r="V977" s="551">
        <f t="shared" ref="V977:V978" si="873">(F977+4*500)/T977</f>
      </c>
      <c r="W977" s="544">
        <f>SUM(W969:W976)</f>
      </c>
      <c r="X977" s="552">
        <f t="shared" ref="X977:X978" si="97">W977/T977</f>
      </c>
      <c r="Y977" s="549">
        <f t="shared" ref="Y977:Y978" si="211">T977/R977</f>
      </c>
      <c r="Z977" s="551">
        <f t="shared" ref="Z977:Z978" si="325">W977/F977</f>
      </c>
      <c r="AA977" s="551">
        <f>W977/(F977+COUNT(W969:W976)*500)</f>
      </c>
      <c r="AB977" s="544">
        <f>SUM(AB969:AB976)</f>
      </c>
      <c r="AC977" s="544">
        <f>SUM(AC969:AC976)</f>
      </c>
      <c r="AD977" s="549">
        <f t="shared" ref="AD977:AD978" si="439">AB977/T977</f>
      </c>
      <c r="AE977" s="543">
        <f>(W977-AC977)/(F977+COUNT(W969:W976)*500)</f>
      </c>
      <c r="AF977" s="542"/>
    </row>
    <row r="978">
      <c r="A978" s="510"/>
      <c r="B978" s="460" t="s">
        <v>506</v>
      </c>
      <c r="C978" s="486" t="s">
        <v>480</v>
      </c>
      <c r="D978" s="462" t="s">
        <v>477</v>
      </c>
      <c r="E978" s="511">
        <v>1075.25</v>
      </c>
      <c r="F978" s="512">
        <f>E978+E979</f>
      </c>
      <c r="G978" s="511">
        <v>5720</v>
      </c>
      <c r="H978" s="511">
        <v>122</v>
      </c>
      <c r="I978" s="513">
        <f t="shared" si="481"/>
      </c>
      <c r="J978" s="514">
        <f t="shared" si="539"/>
      </c>
      <c r="K978" s="511">
        <v>14</v>
      </c>
      <c r="L978" s="514">
        <f t="shared" si="600"/>
      </c>
      <c r="M978" s="511">
        <v>2</v>
      </c>
      <c r="N978" s="515">
        <f t="shared" si="629"/>
      </c>
      <c r="O978" s="511">
        <v>2</v>
      </c>
      <c r="P978" s="515">
        <f t="shared" si="658"/>
      </c>
      <c r="Q978" s="516">
        <f>(M978+M979)/(O978+O979)</f>
      </c>
      <c r="R978" s="511">
        <v>27</v>
      </c>
      <c r="S978" s="516">
        <f>(O978+O979)/(K978+K979)</f>
      </c>
      <c r="T978" s="511">
        <v>13</v>
      </c>
      <c r="U978" s="517">
        <f t="shared" si="759"/>
      </c>
      <c r="V978" s="518">
        <f t="shared" si="873"/>
      </c>
      <c r="W978" s="511">
        <v>10854</v>
      </c>
      <c r="X978" s="518">
        <f t="shared" si="97"/>
      </c>
      <c r="Y978" s="516">
        <f t="shared" si="211"/>
      </c>
      <c r="Z978" s="518">
        <f t="shared" si="325"/>
      </c>
      <c r="AA978" s="518">
        <f>W978/(F978+500)</f>
      </c>
      <c r="AB978" s="511">
        <v>9</v>
      </c>
      <c r="AC978" s="511">
        <v>9362.4</v>
      </c>
      <c r="AD978" s="516">
        <f t="shared" si="439"/>
      </c>
      <c r="AE978" s="518">
        <f>(W978-AC978)/(F978+500)</f>
      </c>
      <c r="AF978" s="519" t="s">
        <v>525</v>
      </c>
    </row>
    <row r="979">
      <c r="A979" s="510"/>
      <c r="B979" s="460"/>
      <c r="C979" s="486"/>
      <c r="D979" s="462" t="s">
        <v>479</v>
      </c>
      <c r="E979" s="511">
        <v>4199.28</v>
      </c>
      <c r="F979" s="512"/>
      <c r="G979" s="511">
        <v>19284</v>
      </c>
      <c r="H979" s="511">
        <v>524</v>
      </c>
      <c r="I979" s="513">
        <f t="shared" si="481"/>
      </c>
      <c r="J979" s="514">
        <f t="shared" si="539"/>
      </c>
      <c r="K979" s="511">
        <v>74</v>
      </c>
      <c r="L979" s="514">
        <f t="shared" si="600"/>
      </c>
      <c r="M979" s="511">
        <v>9</v>
      </c>
      <c r="N979" s="515">
        <f t="shared" si="629"/>
      </c>
      <c r="O979" s="511">
        <v>13</v>
      </c>
      <c r="P979" s="515">
        <f t="shared" si="658"/>
      </c>
      <c r="Q979" s="516"/>
      <c r="R979" s="511"/>
      <c r="S979" s="516"/>
      <c r="T979" s="511"/>
      <c r="U979" s="517"/>
      <c r="V979" s="518"/>
      <c r="W979" s="511"/>
      <c r="X979" s="518"/>
      <c r="Y979" s="516"/>
      <c r="Z979" s="518"/>
      <c r="AA979" s="518"/>
      <c r="AB979" s="511"/>
      <c r="AC979" s="511"/>
      <c r="AD979" s="516"/>
      <c r="AE979" s="518"/>
      <c r="AF979" s="519" t="s">
        <v>515</v>
      </c>
    </row>
    <row r="980">
      <c r="A980" s="510"/>
      <c r="B980" s="460" t="s">
        <v>507</v>
      </c>
      <c r="C980" s="486" t="s">
        <v>480</v>
      </c>
      <c r="D980" s="559" t="s">
        <v>477</v>
      </c>
      <c r="E980" s="560">
        <v>1433.64</v>
      </c>
      <c r="F980" s="569">
        <f>E980+E981</f>
      </c>
      <c r="G980" s="560">
        <v>7967</v>
      </c>
      <c r="H980" s="567">
        <v>124</v>
      </c>
      <c r="I980" s="562">
        <f t="shared" si="481"/>
      </c>
      <c r="J980" s="563">
        <f t="shared" si="539"/>
      </c>
      <c r="K980" s="567">
        <v>8</v>
      </c>
      <c r="L980" s="514">
        <f t="shared" si="600"/>
      </c>
      <c r="M980" s="567">
        <v>0</v>
      </c>
      <c r="N980" s="564">
        <f t="shared" si="629"/>
      </c>
      <c r="O980" s="567">
        <v>0</v>
      </c>
      <c r="P980" s="564">
        <f t="shared" si="658"/>
      </c>
      <c r="Q980" s="565">
        <f>(M980+M981)/(O980+O981)</f>
      </c>
      <c r="R980" s="567">
        <v>21</v>
      </c>
      <c r="S980" s="565">
        <f>(O980+O981)/(K980+K981)</f>
      </c>
      <c r="T980" s="567">
        <v>7</v>
      </c>
      <c r="U980" s="566">
        <f>F980/T980</f>
      </c>
      <c r="V980" s="542">
        <f>(F980+4*500)/T980</f>
      </c>
      <c r="W980" s="560">
        <v>7908</v>
      </c>
      <c r="X980" s="542">
        <f>W980/T980</f>
      </c>
      <c r="Y980" s="565">
        <f>T980/R980</f>
      </c>
      <c r="Z980" s="542">
        <f>W980/F980</f>
      </c>
      <c r="AA980" s="542">
        <f>W980/(F980+500)</f>
      </c>
      <c r="AB980" s="567">
        <v>0</v>
      </c>
      <c r="AC980" s="567">
        <v>0</v>
      </c>
      <c r="AD980" s="565">
        <f>AB980/T980</f>
      </c>
      <c r="AE980" s="542">
        <f>(W980-AC980)/(F980+500)</f>
      </c>
      <c r="AF980" s="542" t="s">
        <v>525</v>
      </c>
    </row>
    <row r="981">
      <c r="A981" s="510"/>
      <c r="B981" s="460"/>
      <c r="C981" s="486"/>
      <c r="D981" s="559" t="s">
        <v>479</v>
      </c>
      <c r="E981" s="560">
        <v>5338.44</v>
      </c>
      <c r="F981" s="569"/>
      <c r="G981" s="560">
        <v>27864</v>
      </c>
      <c r="H981" s="567">
        <v>669</v>
      </c>
      <c r="I981" s="562">
        <f t="shared" si="481"/>
      </c>
      <c r="J981" s="563">
        <f t="shared" si="539"/>
      </c>
      <c r="K981" s="567">
        <v>99</v>
      </c>
      <c r="L981" s="514">
        <f t="shared" si="600"/>
      </c>
      <c r="M981" s="567">
        <v>6</v>
      </c>
      <c r="N981" s="564">
        <f t="shared" si="629"/>
      </c>
      <c r="O981" s="567">
        <v>13</v>
      </c>
      <c r="P981" s="564">
        <f t="shared" si="658"/>
      </c>
      <c r="Q981" s="565"/>
      <c r="R981" s="567"/>
      <c r="S981" s="565"/>
      <c r="T981" s="567"/>
      <c r="U981" s="566"/>
      <c r="V981" s="542"/>
      <c r="W981" s="560"/>
      <c r="X981" s="542"/>
      <c r="Y981" s="565"/>
      <c r="Z981" s="542"/>
      <c r="AA981" s="542"/>
      <c r="AB981" s="567"/>
      <c r="AC981" s="567"/>
      <c r="AD981" s="565"/>
      <c r="AE981" s="542"/>
      <c r="AF981" s="542" t="s">
        <v>515</v>
      </c>
    </row>
    <row r="982">
      <c r="A982" s="510"/>
      <c r="B982" s="460" t="s">
        <v>508</v>
      </c>
      <c r="C982" s="486" t="s">
        <v>480</v>
      </c>
      <c r="D982" s="559" t="s">
        <v>477</v>
      </c>
      <c r="E982" s="560">
        <v>1174.94</v>
      </c>
      <c r="F982" s="569">
        <f>E982+E983</f>
      </c>
      <c r="G982" s="560">
        <v>6668</v>
      </c>
      <c r="H982" s="567">
        <v>134</v>
      </c>
      <c r="I982" s="562">
        <f t="shared" si="481"/>
      </c>
      <c r="J982" s="563">
        <f t="shared" si="539"/>
      </c>
      <c r="K982" s="567">
        <v>12</v>
      </c>
      <c r="L982" s="514">
        <f t="shared" si="600"/>
      </c>
      <c r="M982" s="567">
        <v>0</v>
      </c>
      <c r="N982" s="564">
        <f t="shared" si="629"/>
      </c>
      <c r="O982" s="567">
        <v>2</v>
      </c>
      <c r="P982" s="564">
        <f t="shared" si="658"/>
      </c>
      <c r="Q982" s="565">
        <f>(M982+M983)/(O982+O983)</f>
      </c>
      <c r="R982" s="567">
        <v>24</v>
      </c>
      <c r="S982" s="565">
        <f>(O982+O983)/(K982+K983)</f>
      </c>
      <c r="T982" s="567">
        <v>8</v>
      </c>
      <c r="U982" s="566">
        <f>F982/T982</f>
      </c>
      <c r="V982" s="542">
        <f>(F982+4*500)/T982</f>
      </c>
      <c r="W982" s="560">
        <v>6702</v>
      </c>
      <c r="X982" s="542">
        <f>W982/T982</f>
      </c>
      <c r="Y982" s="565">
        <f>T982/R982</f>
      </c>
      <c r="Z982" s="542">
        <f>W982/F982</f>
      </c>
      <c r="AA982" s="542">
        <f>W982/(F982+500)</f>
      </c>
      <c r="AB982" s="567">
        <v>0</v>
      </c>
      <c r="AC982" s="567">
        <v>0</v>
      </c>
      <c r="AD982" s="565">
        <f>AB982/T982</f>
      </c>
      <c r="AE982" s="542">
        <f>(W982-AC982)/(F982+500)</f>
      </c>
      <c r="AF982" s="542" t="s">
        <v>525</v>
      </c>
    </row>
    <row r="983">
      <c r="A983" s="510"/>
      <c r="B983" s="460"/>
      <c r="C983" s="486"/>
      <c r="D983" s="559" t="s">
        <v>479</v>
      </c>
      <c r="E983" s="560">
        <v>6197.54</v>
      </c>
      <c r="F983" s="569"/>
      <c r="G983" s="560">
        <v>40106</v>
      </c>
      <c r="H983" s="567">
        <v>1002</v>
      </c>
      <c r="I983" s="562">
        <f t="shared" si="481"/>
      </c>
      <c r="J983" s="563">
        <f t="shared" si="539"/>
      </c>
      <c r="K983" s="567">
        <v>130</v>
      </c>
      <c r="L983" s="514">
        <f t="shared" si="600"/>
      </c>
      <c r="M983" s="567">
        <v>6</v>
      </c>
      <c r="N983" s="564">
        <f t="shared" si="629"/>
      </c>
      <c r="O983" s="567">
        <v>17</v>
      </c>
      <c r="P983" s="564">
        <f t="shared" si="658"/>
      </c>
      <c r="Q983" s="565"/>
      <c r="R983" s="567"/>
      <c r="S983" s="565"/>
      <c r="T983" s="567"/>
      <c r="U983" s="566"/>
      <c r="V983" s="542"/>
      <c r="W983" s="560"/>
      <c r="X983" s="542"/>
      <c r="Y983" s="565"/>
      <c r="Z983" s="542"/>
      <c r="AA983" s="542"/>
      <c r="AB983" s="567"/>
      <c r="AC983" s="567"/>
      <c r="AD983" s="565"/>
      <c r="AE983" s="542"/>
      <c r="AF983" s="542" t="s">
        <v>515</v>
      </c>
    </row>
    <row r="984">
      <c r="A984" s="510"/>
      <c r="B984" s="460" t="s">
        <v>520</v>
      </c>
      <c r="C984" s="486" t="s">
        <v>480</v>
      </c>
      <c r="D984" s="559" t="s">
        <v>477</v>
      </c>
      <c r="E984" s="560">
        <v>1185.54</v>
      </c>
      <c r="F984" s="569">
        <f>E984+E985</f>
      </c>
      <c r="G984" s="560">
        <v>7768</v>
      </c>
      <c r="H984" s="567">
        <v>159</v>
      </c>
      <c r="I984" s="562">
        <f t="shared" si="481"/>
      </c>
      <c r="J984" s="563">
        <f t="shared" si="539"/>
      </c>
      <c r="K984" s="567">
        <v>11</v>
      </c>
      <c r="L984" s="514">
        <f t="shared" si="600"/>
      </c>
      <c r="M984" s="567">
        <v>0</v>
      </c>
      <c r="N984" s="564">
        <f t="shared" si="629"/>
      </c>
      <c r="O984" s="567">
        <v>1</v>
      </c>
      <c r="P984" s="564">
        <f t="shared" si="658"/>
      </c>
      <c r="Q984" s="565">
        <f>(M984+M985)/(O984+O985)</f>
      </c>
      <c r="R984" s="567">
        <v>23</v>
      </c>
      <c r="S984" s="565">
        <f>(O984+O985)/(K984+K985)</f>
      </c>
      <c r="T984" s="567">
        <v>7</v>
      </c>
      <c r="U984" s="566">
        <f>F984/T984</f>
      </c>
      <c r="V984" s="542">
        <f>(F984+4*500)/T984</f>
      </c>
      <c r="W984" s="560">
        <v>8158.799999999988</v>
      </c>
      <c r="X984" s="542">
        <f>W984/T984</f>
      </c>
      <c r="Y984" s="565">
        <f>T984/R984</f>
      </c>
      <c r="Z984" s="542">
        <f>W984/F984</f>
      </c>
      <c r="AA984" s="542">
        <f>W984/(F984+500)</f>
      </c>
      <c r="AB984" s="567">
        <v>0</v>
      </c>
      <c r="AC984" s="567">
        <v>0</v>
      </c>
      <c r="AD984" s="565">
        <f>AB984/T984</f>
      </c>
      <c r="AE984" s="542">
        <f>(W984-AC984)/(F984+500)</f>
      </c>
      <c r="AF984" s="542" t="s">
        <v>525</v>
      </c>
    </row>
    <row r="985">
      <c r="A985" s="510"/>
      <c r="B985" s="460"/>
      <c r="C985" s="486"/>
      <c r="D985" s="559" t="s">
        <v>479</v>
      </c>
      <c r="E985" s="560">
        <v>4033.15</v>
      </c>
      <c r="F985" s="569"/>
      <c r="G985" s="560">
        <v>38994</v>
      </c>
      <c r="H985" s="567">
        <v>1386</v>
      </c>
      <c r="I985" s="562">
        <f t="shared" si="481"/>
      </c>
      <c r="J985" s="563">
        <f t="shared" si="539"/>
      </c>
      <c r="K985" s="567">
        <v>115</v>
      </c>
      <c r="L985" s="514">
        <f t="shared" si="600"/>
      </c>
      <c r="M985" s="567">
        <v>6</v>
      </c>
      <c r="N985" s="564">
        <f t="shared" si="629"/>
      </c>
      <c r="O985" s="567">
        <v>16</v>
      </c>
      <c r="P985" s="564">
        <f t="shared" si="658"/>
      </c>
      <c r="Q985" s="565"/>
      <c r="R985" s="567"/>
      <c r="S985" s="565"/>
      <c r="T985" s="567"/>
      <c r="U985" s="566"/>
      <c r="V985" s="542"/>
      <c r="W985" s="560"/>
      <c r="X985" s="542"/>
      <c r="Y985" s="565"/>
      <c r="Z985" s="542"/>
      <c r="AA985" s="542"/>
      <c r="AB985" s="567"/>
      <c r="AC985" s="567"/>
      <c r="AD985" s="565"/>
      <c r="AE985" s="542"/>
      <c r="AF985" s="542" t="s">
        <v>515</v>
      </c>
    </row>
    <row r="986">
      <c r="A986" s="510"/>
      <c r="B986" s="460" t="s">
        <v>533</v>
      </c>
      <c r="C986" s="486" t="s">
        <v>480</v>
      </c>
      <c r="D986" s="559" t="s">
        <v>477</v>
      </c>
      <c r="E986" s="560">
        <v>479.2</v>
      </c>
      <c r="F986" s="569">
        <f>E986+E987</f>
      </c>
      <c r="G986" s="567">
        <v>3270</v>
      </c>
      <c r="H986" s="567">
        <v>63</v>
      </c>
      <c r="I986" s="562">
        <f t="shared" si="481"/>
      </c>
      <c r="J986" s="563">
        <f t="shared" si="539"/>
      </c>
      <c r="K986" s="567">
        <v>7</v>
      </c>
      <c r="L986" s="514">
        <f t="shared" si="600"/>
      </c>
      <c r="M986" s="567">
        <v>0</v>
      </c>
      <c r="N986" s="564">
        <f t="shared" si="629"/>
      </c>
      <c r="O986" s="567">
        <v>0</v>
      </c>
      <c r="P986" s="564">
        <f t="shared" si="658"/>
      </c>
      <c r="Q986" s="565">
        <f>(M986+M987)/(O986+O987)</f>
      </c>
      <c r="R986" s="567">
        <v>13</v>
      </c>
      <c r="S986" s="565">
        <f>(O986+O987)/(K986+K987)</f>
      </c>
      <c r="T986" s="567">
        <v>8</v>
      </c>
      <c r="U986" s="566">
        <f>F986/T986</f>
      </c>
      <c r="V986" s="542">
        <f>(F986+4*500)/T986</f>
      </c>
      <c r="W986" s="560">
        <v>10059.600000000006</v>
      </c>
      <c r="X986" s="542">
        <f>W986/T986</f>
      </c>
      <c r="Y986" s="565">
        <f>T986/R986</f>
      </c>
      <c r="Z986" s="542">
        <f>W986/F986</f>
      </c>
      <c r="AA986" s="542">
        <f>W986/(F986+500)</f>
      </c>
      <c r="AB986" s="567">
        <v>0</v>
      </c>
      <c r="AC986" s="567">
        <v>0</v>
      </c>
      <c r="AD986" s="565">
        <f>AB986/T986</f>
      </c>
      <c r="AE986" s="542">
        <f>(W986-AC986)/(F986+500)</f>
      </c>
      <c r="AF986" s="542" t="s">
        <v>525</v>
      </c>
    </row>
    <row r="987">
      <c r="A987" s="510"/>
      <c r="B987" s="460"/>
      <c r="C987" s="486"/>
      <c r="D987" s="559" t="s">
        <v>479</v>
      </c>
      <c r="E987" s="560">
        <v>2260.39</v>
      </c>
      <c r="F987" s="569"/>
      <c r="G987" s="560">
        <v>26852</v>
      </c>
      <c r="H987" s="567">
        <v>1190</v>
      </c>
      <c r="I987" s="562">
        <f t="shared" si="481"/>
      </c>
      <c r="J987" s="563">
        <f t="shared" si="539"/>
      </c>
      <c r="K987" s="567">
        <v>70</v>
      </c>
      <c r="L987" s="514">
        <f t="shared" si="600"/>
      </c>
      <c r="M987" s="567">
        <v>8</v>
      </c>
      <c r="N987" s="564">
        <f t="shared" si="629"/>
      </c>
      <c r="O987" s="567">
        <v>11</v>
      </c>
      <c r="P987" s="564">
        <f t="shared" si="658"/>
      </c>
      <c r="Q987" s="565"/>
      <c r="R987" s="567"/>
      <c r="S987" s="565"/>
      <c r="T987" s="567"/>
      <c r="U987" s="566"/>
      <c r="V987" s="542"/>
      <c r="W987" s="560"/>
      <c r="X987" s="542"/>
      <c r="Y987" s="565"/>
      <c r="Z987" s="542"/>
      <c r="AA987" s="542"/>
      <c r="AB987" s="567"/>
      <c r="AC987" s="567"/>
      <c r="AD987" s="565"/>
      <c r="AE987" s="542"/>
      <c r="AF987" s="542" t="s">
        <v>515</v>
      </c>
    </row>
    <row r="988">
      <c r="A988" s="510"/>
      <c r="B988" s="488" t="s">
        <v>484</v>
      </c>
      <c r="C988" s="488"/>
      <c r="D988" s="488"/>
      <c r="E988" s="522">
        <f>SUM(E978:E987)</f>
      </c>
      <c r="F988" s="522">
        <f>SUM(F978:F987)</f>
      </c>
      <c r="G988" s="522">
        <f>SUM(G978:G987)</f>
      </c>
      <c r="H988" s="522">
        <f>SUM(H978:H987)</f>
      </c>
      <c r="I988" s="523">
        <f t="shared" si="481"/>
      </c>
      <c r="J988" s="524">
        <f t="shared" si="539"/>
      </c>
      <c r="K988" s="522">
        <f>SUM(K978:K987)</f>
      </c>
      <c r="L988" s="524">
        <f t="shared" si="600"/>
      </c>
      <c r="M988" s="522">
        <f>SUM(M978:M987)</f>
      </c>
      <c r="N988" s="525">
        <f t="shared" si="629"/>
      </c>
      <c r="O988" s="522">
        <f>SUM(O978:O987)</f>
      </c>
      <c r="P988" s="525">
        <f t="shared" si="658"/>
      </c>
      <c r="Q988" s="526">
        <f t="shared" ref="Q988:Q989" si="510">M988/O988</f>
      </c>
      <c r="R988" s="522">
        <f>SUM(R978:R987)</f>
      </c>
      <c r="S988" s="526">
        <f t="shared" ref="S988:S989" si="568">(O988+O988)/(K988+K988)</f>
      </c>
      <c r="T988" s="522">
        <f>SUM(T978:T987)</f>
      </c>
      <c r="U988" s="527">
        <f t="shared" ref="U988:U989" si="760">F988/T988</f>
      </c>
      <c r="V988" s="528">
        <f t="shared" ref="V988:V989" si="874">(F988+4*500)/T988</f>
      </c>
      <c r="W988" s="522">
        <f>SUM(W978:W987)</f>
      </c>
      <c r="X988" s="529">
        <f t="shared" ref="X988:X989" si="98">W988/T988</f>
      </c>
      <c r="Y988" s="526">
        <f t="shared" ref="Y988:Y989" si="212">T988/R988</f>
      </c>
      <c r="Z988" s="528">
        <f t="shared" ref="Z988:Z989" si="326">W988/F988</f>
      </c>
      <c r="AA988" s="528">
        <f>W988/(F988+COUNT(W978:W987)*500)</f>
      </c>
      <c r="AB988" s="522">
        <f>SUM(AB978:AB987)</f>
      </c>
      <c r="AC988" s="522">
        <f>SUM(AC978:AC987)</f>
      </c>
      <c r="AD988" s="526">
        <f t="shared" ref="AD988:AD989" si="440">AB988/T988</f>
      </c>
      <c r="AE988" s="530">
        <f>(W988-AC988)/(F988+COUNT(W978:W987)*500)</f>
      </c>
      <c r="AF988" s="519"/>
    </row>
    <row r="989">
      <c r="A989" s="510"/>
      <c r="B989" s="489" t="s">
        <v>490</v>
      </c>
      <c r="C989" s="489"/>
      <c r="D989" s="489"/>
      <c r="E989" s="533">
        <f>E954+E963+E968+E988+E977</f>
      </c>
      <c r="F989" s="533">
        <f>F954+F963+F968+F988+F977</f>
      </c>
      <c r="G989" s="533">
        <f>G954+G963+G968+G988+G977</f>
      </c>
      <c r="H989" s="533">
        <f>H954+H963+H968+H988+H977</f>
      </c>
      <c r="I989" s="534">
        <f t="shared" si="481"/>
      </c>
      <c r="J989" s="535">
        <f t="shared" si="539"/>
      </c>
      <c r="K989" s="533">
        <f>K954+K963+K968+K988+K977</f>
      </c>
      <c r="L989" s="535">
        <f t="shared" si="600"/>
      </c>
      <c r="M989" s="533">
        <f>M954+M963+M968+M988+M977</f>
      </c>
      <c r="N989" s="536">
        <f t="shared" si="629"/>
      </c>
      <c r="O989" s="533">
        <f>O954+O963+O968+O988+O977</f>
      </c>
      <c r="P989" s="536">
        <f t="shared" si="658"/>
      </c>
      <c r="Q989" s="537">
        <f t="shared" si="510"/>
      </c>
      <c r="R989" s="533">
        <f>R954+R963+R968+R988+R977</f>
      </c>
      <c r="S989" s="537">
        <f t="shared" si="568"/>
      </c>
      <c r="T989" s="533">
        <f>T954+T963+T968+T988+T977</f>
      </c>
      <c r="U989" s="538">
        <f t="shared" si="760"/>
      </c>
      <c r="V989" s="532">
        <f t="shared" si="874"/>
      </c>
      <c r="W989" s="532">
        <f>W954+W963+W968+W988+W977</f>
      </c>
      <c r="X989" s="532">
        <f t="shared" si="98"/>
      </c>
      <c r="Y989" s="537">
        <f t="shared" si="212"/>
      </c>
      <c r="Z989" s="532">
        <f t="shared" si="326"/>
      </c>
      <c r="AA989" s="532">
        <f>W989/(F989+COUNT(W946:W953,W955:W962,W964:W967,W969:W976,W978:W987)*500)</f>
      </c>
      <c r="AB989" s="533">
        <f>AB954+AB963+AB968+AB988+AB977</f>
      </c>
      <c r="AC989" s="532">
        <f>AC954+AC963+AC968+AC988+AC977</f>
      </c>
      <c r="AD989" s="537">
        <f t="shared" si="440"/>
      </c>
      <c r="AE989" s="532">
        <f>(W989-AC989)/(F989+COUNT(W946:W953,W955:W962,W964:W967,W969:W976,W978:W987)*500)</f>
      </c>
      <c r="AF989" s="518"/>
    </row>
    <row r="990">
      <c r="A990" s="539" t="s">
        <v>442</v>
      </c>
      <c r="B990" s="499" t="s">
        <v>443</v>
      </c>
      <c r="C990" s="499" t="s">
        <v>444</v>
      </c>
      <c r="D990" s="499" t="s">
        <v>445</v>
      </c>
      <c r="E990" s="500" t="s">
        <v>446</v>
      </c>
      <c r="F990" s="501" t="s">
        <v>447</v>
      </c>
      <c r="G990" s="501" t="s">
        <v>448</v>
      </c>
      <c r="H990" s="501" t="s">
        <v>449</v>
      </c>
      <c r="I990" s="502" t="s">
        <v>450</v>
      </c>
      <c r="J990" s="503" t="s">
        <v>451</v>
      </c>
      <c r="K990" s="501" t="s">
        <v>452</v>
      </c>
      <c r="L990" s="503" t="s">
        <v>453</v>
      </c>
      <c r="M990" s="504" t="s">
        <v>454</v>
      </c>
      <c r="N990" s="505" t="s">
        <v>455</v>
      </c>
      <c r="O990" s="501" t="s">
        <v>456</v>
      </c>
      <c r="P990" s="505" t="s">
        <v>457</v>
      </c>
      <c r="Q990" s="502" t="s">
        <v>458</v>
      </c>
      <c r="R990" s="506" t="s">
        <v>459</v>
      </c>
      <c r="S990" s="507" t="s">
        <v>460</v>
      </c>
      <c r="T990" s="506" t="s">
        <v>461</v>
      </c>
      <c r="U990" s="508" t="s">
        <v>462</v>
      </c>
      <c r="V990" s="509" t="s">
        <v>463</v>
      </c>
      <c r="W990" s="509" t="s">
        <v>464</v>
      </c>
      <c r="X990" s="509" t="s">
        <v>465</v>
      </c>
      <c r="Y990" s="507" t="s">
        <v>466</v>
      </c>
      <c r="Z990" s="509" t="s">
        <v>467</v>
      </c>
      <c r="AA990" s="509" t="s">
        <v>468</v>
      </c>
      <c r="AB990" s="509" t="s">
        <v>469</v>
      </c>
      <c r="AC990" s="506" t="s">
        <v>470</v>
      </c>
      <c r="AD990" s="507" t="s">
        <v>471</v>
      </c>
      <c r="AE990" s="509" t="s">
        <v>472</v>
      </c>
      <c r="AF990" s="509" t="s">
        <v>473</v>
      </c>
    </row>
    <row r="991">
      <c r="A991" s="510" t="s">
        <v>544</v>
      </c>
      <c r="B991" s="460" t="s">
        <v>538</v>
      </c>
      <c r="C991" s="486" t="s">
        <v>519</v>
      </c>
      <c r="D991" s="462" t="s">
        <v>477</v>
      </c>
      <c r="E991" s="511">
        <v>787.6</v>
      </c>
      <c r="F991" s="512">
        <f>E991+E992</f>
      </c>
      <c r="G991" s="511">
        <v>4393</v>
      </c>
      <c r="H991" s="511">
        <v>79</v>
      </c>
      <c r="I991" s="513">
        <f t="shared" ref="I991:I1036" si="482">H991/G991</f>
      </c>
      <c r="J991" s="514">
        <f t="shared" ref="J991:J1036" si="540">(E991/G991)*1000</f>
      </c>
      <c r="K991" s="511">
        <v>11</v>
      </c>
      <c r="L991" s="514">
        <v>0</v>
      </c>
      <c r="M991" s="511">
        <v>0</v>
      </c>
      <c r="N991" s="515">
        <f t="shared" ref="N991:N1036" si="630">E991/M991</f>
      </c>
      <c r="O991" s="511">
        <v>0</v>
      </c>
      <c r="P991" s="515">
        <f t="shared" ref="P991:P1036" si="659">E991/O991</f>
      </c>
      <c r="Q991" s="516">
        <f>(M991+M992)/(O991+O992)</f>
      </c>
      <c r="R991" s="511">
        <v>10</v>
      </c>
      <c r="S991" s="516">
        <f>(O991+O992)/(K991+K992)</f>
      </c>
      <c r="T991" s="511">
        <v>3</v>
      </c>
      <c r="U991" s="517">
        <f>F991/T991</f>
      </c>
      <c r="V991" s="518">
        <f>(F991+4*500)/T991</f>
      </c>
      <c r="W991" s="511">
        <v>3790.8</v>
      </c>
      <c r="X991" s="518">
        <f>W991/T991</f>
      </c>
      <c r="Y991" s="516">
        <f>T991/R991</f>
      </c>
      <c r="Z991" s="518">
        <f>W991/F991</f>
      </c>
      <c r="AA991" s="518">
        <f>W991/(F991+500)</f>
      </c>
      <c r="AB991" s="511">
        <v>0</v>
      </c>
      <c r="AC991" s="511">
        <v>0</v>
      </c>
      <c r="AD991" s="516">
        <f>AB991/T991</f>
      </c>
      <c r="AE991" s="518">
        <f>(W999-AC991)/(F991+500)</f>
      </c>
      <c r="AF991" s="519" t="s">
        <v>478</v>
      </c>
    </row>
    <row r="992">
      <c r="A992" s="510"/>
      <c r="B992" s="460"/>
      <c r="C992" s="486"/>
      <c r="D992" s="462" t="s">
        <v>479</v>
      </c>
      <c r="E992" s="511">
        <v>3611.39</v>
      </c>
      <c r="F992" s="512"/>
      <c r="G992" s="511">
        <v>32457</v>
      </c>
      <c r="H992" s="511">
        <v>2025</v>
      </c>
      <c r="I992" s="513">
        <f t="shared" si="482"/>
      </c>
      <c r="J992" s="514">
        <f t="shared" si="540"/>
      </c>
      <c r="K992" s="511">
        <v>86</v>
      </c>
      <c r="L992" s="514">
        <v>1</v>
      </c>
      <c r="M992" s="511">
        <v>3</v>
      </c>
      <c r="N992" s="515">
        <f t="shared" si="630"/>
      </c>
      <c r="O992" s="511">
        <v>9</v>
      </c>
      <c r="P992" s="515">
        <f t="shared" si="659"/>
      </c>
      <c r="Q992" s="516"/>
      <c r="R992" s="511"/>
      <c r="S992" s="516"/>
      <c r="T992" s="511"/>
      <c r="U992" s="517"/>
      <c r="V992" s="518"/>
      <c r="W992" s="511"/>
      <c r="X992" s="518"/>
      <c r="Y992" s="516"/>
      <c r="Z992" s="518"/>
      <c r="AA992" s="518"/>
      <c r="AB992" s="511"/>
      <c r="AC992" s="511"/>
      <c r="AD992" s="516"/>
      <c r="AE992" s="518"/>
      <c r="AF992" s="519" t="s">
        <v>500</v>
      </c>
    </row>
    <row r="993">
      <c r="A993" s="510"/>
      <c r="B993" s="460" t="s">
        <v>475</v>
      </c>
      <c r="C993" s="486" t="s">
        <v>519</v>
      </c>
      <c r="D993" s="462" t="s">
        <v>477</v>
      </c>
      <c r="E993" s="511">
        <v>984.27</v>
      </c>
      <c r="F993" s="512">
        <f>E993+E994</f>
      </c>
      <c r="G993" s="511">
        <v>4537</v>
      </c>
      <c r="H993" s="511">
        <v>110</v>
      </c>
      <c r="I993" s="513">
        <f t="shared" si="482"/>
      </c>
      <c r="J993" s="514">
        <f t="shared" si="540"/>
      </c>
      <c r="K993" s="511">
        <v>18</v>
      </c>
      <c r="L993" s="514">
        <f t="shared" ref="L993:L1036" si="601">E993/K993</f>
      </c>
      <c r="M993" s="511">
        <v>0</v>
      </c>
      <c r="N993" s="515">
        <f t="shared" si="630"/>
      </c>
      <c r="O993" s="511">
        <v>2</v>
      </c>
      <c r="P993" s="515">
        <f t="shared" si="659"/>
      </c>
      <c r="Q993" s="516">
        <f>(M993+M994)/(O993+O994)</f>
      </c>
      <c r="R993" s="511">
        <v>23</v>
      </c>
      <c r="S993" s="516">
        <f>(O993+O994)/(K993+K994)</f>
      </c>
      <c r="T993" s="511">
        <v>6</v>
      </c>
      <c r="U993" s="517">
        <f>F993/T993</f>
      </c>
      <c r="V993" s="518">
        <f>(F993+4*500)/T993</f>
      </c>
      <c r="W993" s="511">
        <v>5693.400000000001</v>
      </c>
      <c r="X993" s="518">
        <f>W993/T993</f>
      </c>
      <c r="Y993" s="516">
        <f>T993/R993</f>
      </c>
      <c r="Z993" s="518">
        <f>W993/F993</f>
      </c>
      <c r="AA993" s="518">
        <f>W993/(F993+500)</f>
      </c>
      <c r="AB993" s="511">
        <v>0</v>
      </c>
      <c r="AC993" s="511">
        <v>0</v>
      </c>
      <c r="AD993" s="516">
        <f>AB993/T993</f>
      </c>
      <c r="AE993" s="518">
        <f>(W993-AC993)/(F993+500)</f>
      </c>
      <c r="AF993" s="519" t="s">
        <v>478</v>
      </c>
    </row>
    <row r="994">
      <c r="A994" s="510"/>
      <c r="B994" s="460"/>
      <c r="C994" s="486"/>
      <c r="D994" s="462" t="s">
        <v>479</v>
      </c>
      <c r="E994" s="511">
        <v>3936.75</v>
      </c>
      <c r="F994" s="512"/>
      <c r="G994" s="511">
        <v>39022</v>
      </c>
      <c r="H994" s="511">
        <v>1444</v>
      </c>
      <c r="I994" s="513">
        <f t="shared" si="482"/>
      </c>
      <c r="J994" s="514">
        <f t="shared" si="540"/>
      </c>
      <c r="K994" s="511">
        <v>124</v>
      </c>
      <c r="L994" s="514">
        <f t="shared" si="601"/>
      </c>
      <c r="M994" s="511">
        <v>3</v>
      </c>
      <c r="N994" s="515">
        <f t="shared" si="630"/>
      </c>
      <c r="O994" s="511">
        <v>13</v>
      </c>
      <c r="P994" s="515">
        <f t="shared" si="659"/>
      </c>
      <c r="Q994" s="516"/>
      <c r="R994" s="511"/>
      <c r="S994" s="516"/>
      <c r="T994" s="511"/>
      <c r="U994" s="517"/>
      <c r="V994" s="518"/>
      <c r="W994" s="511"/>
      <c r="X994" s="518"/>
      <c r="Y994" s="516"/>
      <c r="Z994" s="518"/>
      <c r="AA994" s="518"/>
      <c r="AB994" s="511"/>
      <c r="AC994" s="511"/>
      <c r="AD994" s="516"/>
      <c r="AE994" s="518"/>
      <c r="AF994" s="519" t="s">
        <v>500</v>
      </c>
    </row>
    <row r="995">
      <c r="A995" s="510"/>
      <c r="B995" s="460" t="s">
        <v>481</v>
      </c>
      <c r="C995" s="486" t="s">
        <v>519</v>
      </c>
      <c r="D995" s="462" t="s">
        <v>477</v>
      </c>
      <c r="E995" s="511">
        <v>1819.88</v>
      </c>
      <c r="F995" s="512">
        <f>E995+E996</f>
      </c>
      <c r="G995" s="511">
        <v>8303</v>
      </c>
      <c r="H995" s="511">
        <v>116</v>
      </c>
      <c r="I995" s="513">
        <f t="shared" si="482"/>
      </c>
      <c r="J995" s="514">
        <f t="shared" si="540"/>
      </c>
      <c r="K995" s="511">
        <v>19</v>
      </c>
      <c r="L995" s="514">
        <f t="shared" si="601"/>
      </c>
      <c r="M995" s="511">
        <v>2</v>
      </c>
      <c r="N995" s="515">
        <f t="shared" si="630"/>
      </c>
      <c r="O995" s="511">
        <v>4</v>
      </c>
      <c r="P995" s="515">
        <f t="shared" si="659"/>
      </c>
      <c r="Q995" s="516">
        <f>(M995+M996)/(O995+O996)</f>
      </c>
      <c r="R995" s="511">
        <v>19</v>
      </c>
      <c r="S995" s="516">
        <f>(O995+O996)/(K995+K996)</f>
      </c>
      <c r="T995" s="511">
        <v>8</v>
      </c>
      <c r="U995" s="517">
        <f>F995/T995</f>
      </c>
      <c r="V995" s="518">
        <f>(F995+4*500)/T995</f>
      </c>
      <c r="W995" s="511">
        <v>10980</v>
      </c>
      <c r="X995" s="518">
        <f>W995/T995</f>
      </c>
      <c r="Y995" s="516">
        <f>T995/R995</f>
      </c>
      <c r="Z995" s="518">
        <f>W995/F995</f>
      </c>
      <c r="AA995" s="518">
        <f>W995/(F995+500)</f>
      </c>
      <c r="AB995" s="511">
        <v>0</v>
      </c>
      <c r="AC995" s="511">
        <v>0</v>
      </c>
      <c r="AD995" s="516">
        <f>AB995/T995</f>
      </c>
      <c r="AE995" s="518">
        <f>(W995-AC995)/(F995+500)</f>
      </c>
      <c r="AF995" s="519" t="s">
        <v>478</v>
      </c>
    </row>
    <row r="996">
      <c r="A996" s="510"/>
      <c r="B996" s="460"/>
      <c r="C996" s="486"/>
      <c r="D996" s="462" t="s">
        <v>479</v>
      </c>
      <c r="E996" s="511">
        <v>3358.16</v>
      </c>
      <c r="F996" s="512"/>
      <c r="G996" s="511">
        <v>28703</v>
      </c>
      <c r="H996" s="511">
        <v>908</v>
      </c>
      <c r="I996" s="513">
        <f t="shared" si="482"/>
      </c>
      <c r="J996" s="514">
        <f t="shared" si="540"/>
      </c>
      <c r="K996" s="511">
        <v>86</v>
      </c>
      <c r="L996" s="514">
        <f t="shared" si="601"/>
      </c>
      <c r="M996" s="511">
        <v>5</v>
      </c>
      <c r="N996" s="515">
        <f t="shared" si="630"/>
      </c>
      <c r="O996" s="511">
        <v>7</v>
      </c>
      <c r="P996" s="515">
        <f t="shared" si="659"/>
      </c>
      <c r="Q996" s="516"/>
      <c r="R996" s="511"/>
      <c r="S996" s="516"/>
      <c r="T996" s="511"/>
      <c r="U996" s="517"/>
      <c r="V996" s="518"/>
      <c r="W996" s="511"/>
      <c r="X996" s="518"/>
      <c r="Y996" s="516"/>
      <c r="Z996" s="518"/>
      <c r="AA996" s="518"/>
      <c r="AB996" s="511"/>
      <c r="AC996" s="511"/>
      <c r="AD996" s="516"/>
      <c r="AE996" s="518"/>
      <c r="AF996" s="519" t="s">
        <v>500</v>
      </c>
    </row>
    <row r="997">
      <c r="A997" s="510"/>
      <c r="B997" s="460" t="s">
        <v>482</v>
      </c>
      <c r="C997" s="486" t="s">
        <v>519</v>
      </c>
      <c r="D997" s="462" t="s">
        <v>477</v>
      </c>
      <c r="E997" s="511">
        <v>1563.83</v>
      </c>
      <c r="F997" s="512">
        <f>E997+E998</f>
      </c>
      <c r="G997" s="511">
        <v>7336</v>
      </c>
      <c r="H997" s="511">
        <v>94</v>
      </c>
      <c r="I997" s="513">
        <f t="shared" si="482"/>
      </c>
      <c r="J997" s="514">
        <f t="shared" si="540"/>
      </c>
      <c r="K997" s="511">
        <v>12</v>
      </c>
      <c r="L997" s="514">
        <f t="shared" si="601"/>
      </c>
      <c r="M997" s="511">
        <v>0</v>
      </c>
      <c r="N997" s="515">
        <f t="shared" si="630"/>
      </c>
      <c r="O997" s="511">
        <v>1</v>
      </c>
      <c r="P997" s="515">
        <f t="shared" si="659"/>
      </c>
      <c r="Q997" s="516">
        <f>(M997+M998)/(O997+O998)</f>
      </c>
      <c r="R997" s="511">
        <v>29</v>
      </c>
      <c r="S997" s="516">
        <f>(O997+O998)/(K997+K998)</f>
      </c>
      <c r="T997" s="511">
        <v>12</v>
      </c>
      <c r="U997" s="517">
        <f>F997/T997</f>
      </c>
      <c r="V997" s="518">
        <f>(F997+4*500)/T997</f>
      </c>
      <c r="W997" s="511">
        <v>12311.999999999996</v>
      </c>
      <c r="X997" s="518">
        <f>W997/T997</f>
      </c>
      <c r="Y997" s="516">
        <f>T997/R997</f>
      </c>
      <c r="Z997" s="518">
        <f>W997/F997</f>
      </c>
      <c r="AA997" s="518">
        <f>W997/(F997+500)</f>
      </c>
      <c r="AB997" s="511">
        <v>4</v>
      </c>
      <c r="AC997" s="511">
        <v>5016</v>
      </c>
      <c r="AD997" s="516">
        <f>AB997/T997</f>
      </c>
      <c r="AE997" s="518">
        <f>(W997-AC997)/(F997+500)</f>
      </c>
      <c r="AF997" s="519" t="s">
        <v>478</v>
      </c>
    </row>
    <row r="998">
      <c r="A998" s="510"/>
      <c r="B998" s="460"/>
      <c r="C998" s="486"/>
      <c r="D998" s="462" t="s">
        <v>479</v>
      </c>
      <c r="E998" s="511">
        <v>6988.13</v>
      </c>
      <c r="F998" s="512"/>
      <c r="G998" s="511">
        <v>39524</v>
      </c>
      <c r="H998" s="511">
        <v>1558</v>
      </c>
      <c r="I998" s="513">
        <f t="shared" si="482"/>
      </c>
      <c r="J998" s="514">
        <f t="shared" si="540"/>
      </c>
      <c r="K998" s="511">
        <v>157</v>
      </c>
      <c r="L998" s="514">
        <f t="shared" si="601"/>
      </c>
      <c r="M998" s="511">
        <v>10</v>
      </c>
      <c r="N998" s="515">
        <f t="shared" si="630"/>
      </c>
      <c r="O998" s="511">
        <v>21</v>
      </c>
      <c r="P998" s="515">
        <f t="shared" si="659"/>
      </c>
      <c r="Q998" s="516"/>
      <c r="R998" s="511"/>
      <c r="S998" s="516"/>
      <c r="T998" s="511"/>
      <c r="U998" s="517"/>
      <c r="V998" s="518"/>
      <c r="W998" s="511"/>
      <c r="X998" s="518"/>
      <c r="Y998" s="516"/>
      <c r="Z998" s="518"/>
      <c r="AA998" s="518"/>
      <c r="AB998" s="511"/>
      <c r="AC998" s="511"/>
      <c r="AD998" s="516"/>
      <c r="AE998" s="518"/>
      <c r="AF998" s="519" t="s">
        <v>500</v>
      </c>
    </row>
    <row r="999">
      <c r="A999" s="510"/>
      <c r="B999" s="460" t="s">
        <v>483</v>
      </c>
      <c r="C999" s="486" t="s">
        <v>519</v>
      </c>
      <c r="D999" s="462" t="s">
        <v>477</v>
      </c>
      <c r="E999" s="511">
        <v>1643.83</v>
      </c>
      <c r="F999" s="520">
        <f>E999+E1000</f>
      </c>
      <c r="G999" s="511">
        <v>6655</v>
      </c>
      <c r="H999" s="511">
        <v>107</v>
      </c>
      <c r="I999" s="513">
        <f t="shared" si="482"/>
      </c>
      <c r="J999" s="514">
        <f t="shared" si="540"/>
      </c>
      <c r="K999" s="511">
        <v>16</v>
      </c>
      <c r="L999" s="514">
        <f t="shared" si="601"/>
      </c>
      <c r="M999" s="511">
        <v>1</v>
      </c>
      <c r="N999" s="515">
        <f t="shared" si="630"/>
      </c>
      <c r="O999" s="511">
        <v>2</v>
      </c>
      <c r="P999" s="515">
        <f t="shared" si="659"/>
      </c>
      <c r="Q999" s="516">
        <f>(M999+M1000)/(O999+O1000)</f>
      </c>
      <c r="R999" s="511">
        <v>28</v>
      </c>
      <c r="S999" s="516">
        <f>(O999+O1000)/(K999+K1000)</f>
      </c>
      <c r="T999" s="511">
        <v>12</v>
      </c>
      <c r="U999" s="517">
        <f>F999/T999</f>
      </c>
      <c r="V999" s="518">
        <f>(F999+4*500)/T999</f>
      </c>
      <c r="W999" s="511">
        <v>10167.600000000006</v>
      </c>
      <c r="X999" s="518">
        <f>W999/T999</f>
      </c>
      <c r="Y999" s="516">
        <f>T999/R999</f>
      </c>
      <c r="Z999" s="518">
        <f>W999/F999</f>
      </c>
      <c r="AA999" s="518">
        <f>W999/(F999+500)</f>
      </c>
      <c r="AB999" s="511">
        <v>4</v>
      </c>
      <c r="AC999" s="511">
        <v>5868</v>
      </c>
      <c r="AD999" s="516">
        <f>AB999/T999</f>
      </c>
      <c r="AE999" s="518">
        <f>(W999-AC999)/(F999+500)</f>
      </c>
      <c r="AF999" s="519" t="s">
        <v>478</v>
      </c>
    </row>
    <row r="1000">
      <c r="A1000" s="510"/>
      <c r="B1000" s="460"/>
      <c r="C1000" s="486"/>
      <c r="D1000" s="462" t="s">
        <v>479</v>
      </c>
      <c r="E1000" s="511">
        <v>6534.86</v>
      </c>
      <c r="F1000" s="520"/>
      <c r="G1000" s="511">
        <v>47315</v>
      </c>
      <c r="H1000" s="521">
        <v>1925</v>
      </c>
      <c r="I1000" s="513">
        <f t="shared" si="482"/>
      </c>
      <c r="J1000" s="514">
        <f t="shared" si="540"/>
      </c>
      <c r="K1000" s="511">
        <v>174</v>
      </c>
      <c r="L1000" s="514">
        <f t="shared" si="601"/>
      </c>
      <c r="M1000" s="511">
        <v>9</v>
      </c>
      <c r="N1000" s="515">
        <f t="shared" si="630"/>
      </c>
      <c r="O1000" s="511">
        <v>18</v>
      </c>
      <c r="P1000" s="515">
        <f t="shared" si="659"/>
      </c>
      <c r="Q1000" s="516"/>
      <c r="R1000" s="511"/>
      <c r="S1000" s="516"/>
      <c r="T1000" s="511"/>
      <c r="U1000" s="517"/>
      <c r="V1000" s="518"/>
      <c r="W1000" s="511"/>
      <c r="X1000" s="518"/>
      <c r="Y1000" s="516"/>
      <c r="Z1000" s="518"/>
      <c r="AA1000" s="518"/>
      <c r="AB1000" s="511"/>
      <c r="AC1000" s="511"/>
      <c r="AD1000" s="516"/>
      <c r="AE1000" s="518"/>
      <c r="AF1000" s="519" t="s">
        <v>500</v>
      </c>
    </row>
    <row r="1001">
      <c r="A1001" s="510"/>
      <c r="B1001" s="488" t="s">
        <v>484</v>
      </c>
      <c r="C1001" s="488"/>
      <c r="D1001" s="488"/>
      <c r="E1001" s="522">
        <f>SUM(E991:E1000)</f>
      </c>
      <c r="F1001" s="522">
        <f>SUM(F991:F1000)</f>
      </c>
      <c r="G1001" s="522">
        <f>SUM(G991:G1000)</f>
      </c>
      <c r="H1001" s="522">
        <f>SUM(H991:H1000)</f>
      </c>
      <c r="I1001" s="523">
        <f t="shared" si="482"/>
      </c>
      <c r="J1001" s="524">
        <f t="shared" si="540"/>
      </c>
      <c r="K1001" s="522">
        <f>SUM(K991:K1000)</f>
      </c>
      <c r="L1001" s="524">
        <f t="shared" si="601"/>
      </c>
      <c r="M1001" s="522">
        <f>SUM(M991:M1000)</f>
      </c>
      <c r="N1001" s="525">
        <f t="shared" si="630"/>
      </c>
      <c r="O1001" s="522">
        <f>SUM(O991:O1000)</f>
      </c>
      <c r="P1001" s="525">
        <f t="shared" si="659"/>
      </c>
      <c r="Q1001" s="526">
        <f>M1001/O1001</f>
      </c>
      <c r="R1001" s="522">
        <f>SUM(R991:R1000)</f>
      </c>
      <c r="S1001" s="526">
        <f>(O1001+O1001)/(K1001+K1001)</f>
      </c>
      <c r="T1001" s="522">
        <f>SUM(T991:T1000)</f>
      </c>
      <c r="U1001" s="527">
        <f t="shared" ref="U1001:U1002" si="761">F1001/T1001</f>
      </c>
      <c r="V1001" s="528">
        <f t="shared" ref="V1001:V1002" si="875">(F1001+4*500)/T1001</f>
      </c>
      <c r="W1001" s="522">
        <f>SUM(W991:W1000)</f>
      </c>
      <c r="X1001" s="529">
        <f t="shared" ref="X1001:X1002" si="99">W1001/T1001</f>
      </c>
      <c r="Y1001" s="526">
        <f t="shared" ref="Y1001:Y1002" si="213">T1001/R1001</f>
      </c>
      <c r="Z1001" s="528">
        <f t="shared" ref="Z1001:Z1002" si="327">W1001/F1001</f>
      </c>
      <c r="AA1001" s="528">
        <f>W1001/(F1001+COUNT(W993:W1000)*500)</f>
      </c>
      <c r="AB1001" s="522">
        <f>SUM(AB991:AB1000)</f>
      </c>
      <c r="AC1001" s="522">
        <f>SUM(AC991:AC1000)</f>
      </c>
      <c r="AD1001" s="526">
        <f t="shared" ref="AD1001:AD1002" si="441">AB1001/T1001</f>
      </c>
      <c r="AE1001" s="530">
        <f>(W1001-AC1001)/(F1001+COUNT(W993:W1000)*500)</f>
      </c>
      <c r="AF1001" s="518"/>
    </row>
    <row r="1002">
      <c r="A1002" s="510"/>
      <c r="B1002" s="460" t="s">
        <v>485</v>
      </c>
      <c r="C1002" s="486" t="s">
        <v>545</v>
      </c>
      <c r="D1002" s="462" t="s">
        <v>477</v>
      </c>
      <c r="E1002" s="511">
        <v>1388.06</v>
      </c>
      <c r="F1002" s="512">
        <f>E1002+E1003</f>
      </c>
      <c r="G1002" s="511">
        <v>6697</v>
      </c>
      <c r="H1002" s="511">
        <v>103</v>
      </c>
      <c r="I1002" s="513">
        <f t="shared" si="482"/>
      </c>
      <c r="J1002" s="514">
        <f t="shared" si="540"/>
      </c>
      <c r="K1002" s="511">
        <v>15</v>
      </c>
      <c r="L1002" s="514">
        <f t="shared" si="601"/>
      </c>
      <c r="M1002" s="511">
        <v>3</v>
      </c>
      <c r="N1002" s="515">
        <f t="shared" si="630"/>
      </c>
      <c r="O1002" s="511">
        <v>5</v>
      </c>
      <c r="P1002" s="515">
        <f t="shared" si="659"/>
      </c>
      <c r="Q1002" s="516">
        <f>(M1002+M1003)/(O1002+O1003)</f>
      </c>
      <c r="R1002" s="511">
        <v>17</v>
      </c>
      <c r="S1002" s="516">
        <f>(O1002+O1003)/(K1002+K1003)</f>
      </c>
      <c r="T1002" s="511">
        <v>6</v>
      </c>
      <c r="U1002" s="517">
        <f t="shared" si="761"/>
      </c>
      <c r="V1002" s="518">
        <f t="shared" si="875"/>
      </c>
      <c r="W1002" s="511">
        <v>6158.399999999994</v>
      </c>
      <c r="X1002" s="518">
        <f t="shared" si="99"/>
      </c>
      <c r="Y1002" s="516">
        <f t="shared" si="213"/>
      </c>
      <c r="Z1002" s="518">
        <f t="shared" si="327"/>
      </c>
      <c r="AA1002" s="518">
        <f>W1002/(F1002+500)</f>
      </c>
      <c r="AB1002" s="511">
        <v>0</v>
      </c>
      <c r="AC1002" s="511">
        <v>0</v>
      </c>
      <c r="AD1002" s="516">
        <f t="shared" si="441"/>
      </c>
      <c r="AE1002" s="518">
        <f>(W1002-AC1002)/(F1002+500)</f>
      </c>
      <c r="AF1002" s="519" t="s">
        <v>478</v>
      </c>
    </row>
    <row r="1003">
      <c r="A1003" s="510"/>
      <c r="B1003" s="460"/>
      <c r="C1003" s="486"/>
      <c r="D1003" s="462" t="s">
        <v>479</v>
      </c>
      <c r="E1003" s="511">
        <v>3704.73</v>
      </c>
      <c r="F1003" s="512"/>
      <c r="G1003" s="511">
        <v>26439</v>
      </c>
      <c r="H1003" s="511">
        <v>923</v>
      </c>
      <c r="I1003" s="513">
        <f t="shared" si="482"/>
      </c>
      <c r="J1003" s="514">
        <f t="shared" si="540"/>
      </c>
      <c r="K1003" s="511">
        <v>76</v>
      </c>
      <c r="L1003" s="514">
        <f t="shared" si="601"/>
      </c>
      <c r="M1003" s="511">
        <v>2</v>
      </c>
      <c r="N1003" s="515">
        <f t="shared" si="630"/>
      </c>
      <c r="O1003" s="511">
        <v>7</v>
      </c>
      <c r="P1003" s="515">
        <f t="shared" si="659"/>
      </c>
      <c r="Q1003" s="516"/>
      <c r="R1003" s="511"/>
      <c r="S1003" s="516"/>
      <c r="T1003" s="511"/>
      <c r="U1003" s="517"/>
      <c r="V1003" s="518"/>
      <c r="W1003" s="511"/>
      <c r="X1003" s="518"/>
      <c r="Y1003" s="516"/>
      <c r="Z1003" s="518"/>
      <c r="AA1003" s="518"/>
      <c r="AB1003" s="511"/>
      <c r="AC1003" s="511"/>
      <c r="AD1003" s="516"/>
      <c r="AE1003" s="518"/>
      <c r="AF1003" s="519" t="s">
        <v>500</v>
      </c>
    </row>
    <row r="1004">
      <c r="A1004" s="510"/>
      <c r="B1004" s="460" t="s">
        <v>487</v>
      </c>
      <c r="C1004" s="486" t="s">
        <v>545</v>
      </c>
      <c r="D1004" s="462" t="s">
        <v>477</v>
      </c>
      <c r="E1004" s="511">
        <v>1444.22</v>
      </c>
      <c r="F1004" s="512">
        <f>E1004+E1005</f>
      </c>
      <c r="G1004" s="511">
        <v>9644</v>
      </c>
      <c r="H1004" s="511">
        <v>127</v>
      </c>
      <c r="I1004" s="513">
        <f t="shared" si="482"/>
      </c>
      <c r="J1004" s="514">
        <f t="shared" si="540"/>
      </c>
      <c r="K1004" s="511">
        <v>14</v>
      </c>
      <c r="L1004" s="514">
        <f t="shared" si="601"/>
      </c>
      <c r="M1004" s="511">
        <v>2</v>
      </c>
      <c r="N1004" s="515">
        <f t="shared" si="630"/>
      </c>
      <c r="O1004" s="511">
        <v>5</v>
      </c>
      <c r="P1004" s="515">
        <f t="shared" si="659"/>
      </c>
      <c r="Q1004" s="516">
        <f>(M1004+M1005)/(O1004+O1005)</f>
      </c>
      <c r="R1004" s="511">
        <v>17</v>
      </c>
      <c r="S1004" s="516">
        <f>(O1004+O1005)/(K1004+K1005)</f>
      </c>
      <c r="T1004" s="511">
        <v>13</v>
      </c>
      <c r="U1004" s="517">
        <f>F1004/T1004</f>
      </c>
      <c r="V1004" s="518">
        <f>(F1004+4*500)/T1004</f>
      </c>
      <c r="W1004" s="511">
        <v>14390.400000000001</v>
      </c>
      <c r="X1004" s="518">
        <f>W1004/T1004</f>
      </c>
      <c r="Y1004" s="516">
        <f>T1004/R1004</f>
      </c>
      <c r="Z1004" s="518">
        <f>W1004/F1004</f>
      </c>
      <c r="AA1004" s="518">
        <f>W1004/(F1004+500)</f>
      </c>
      <c r="AB1004" s="511">
        <v>4</v>
      </c>
      <c r="AC1004" s="511">
        <v>4404</v>
      </c>
      <c r="AD1004" s="516">
        <f>AB1004/T1004</f>
      </c>
      <c r="AE1004" s="518">
        <f>(W1004-AC1004)/(F1004+500)</f>
      </c>
      <c r="AF1004" s="519" t="s">
        <v>478</v>
      </c>
    </row>
    <row r="1005">
      <c r="A1005" s="510"/>
      <c r="B1005" s="460"/>
      <c r="C1005" s="486"/>
      <c r="D1005" s="462" t="s">
        <v>479</v>
      </c>
      <c r="E1005" s="511">
        <v>5316.06</v>
      </c>
      <c r="F1005" s="512"/>
      <c r="G1005" s="511">
        <v>43008</v>
      </c>
      <c r="H1005" s="521">
        <v>1767</v>
      </c>
      <c r="I1005" s="513">
        <f t="shared" si="482"/>
      </c>
      <c r="J1005" s="514">
        <f t="shared" si="540"/>
      </c>
      <c r="K1005" s="511">
        <v>108</v>
      </c>
      <c r="L1005" s="514">
        <f t="shared" si="601"/>
      </c>
      <c r="M1005" s="511">
        <v>9</v>
      </c>
      <c r="N1005" s="515">
        <f t="shared" si="630"/>
      </c>
      <c r="O1005" s="511">
        <v>14</v>
      </c>
      <c r="P1005" s="515">
        <f t="shared" si="659"/>
      </c>
      <c r="Q1005" s="516"/>
      <c r="R1005" s="511"/>
      <c r="S1005" s="516"/>
      <c r="T1005" s="511"/>
      <c r="U1005" s="517"/>
      <c r="V1005" s="518"/>
      <c r="W1005" s="511"/>
      <c r="X1005" s="518"/>
      <c r="Y1005" s="516"/>
      <c r="Z1005" s="518"/>
      <c r="AA1005" s="518"/>
      <c r="AB1005" s="511"/>
      <c r="AC1005" s="511"/>
      <c r="AD1005" s="516"/>
      <c r="AE1005" s="518"/>
      <c r="AF1005" s="519" t="s">
        <v>500</v>
      </c>
    </row>
    <row r="1006">
      <c r="A1006" s="510"/>
      <c r="B1006" s="488" t="s">
        <v>484</v>
      </c>
      <c r="C1006" s="488"/>
      <c r="D1006" s="488"/>
      <c r="E1006" s="522">
        <f>SUM(E1002:E1005)</f>
      </c>
      <c r="F1006" s="522">
        <f>SUM(F1002:F1005)</f>
      </c>
      <c r="G1006" s="544">
        <f>SUM(G1002:G1005)</f>
      </c>
      <c r="H1006" s="544">
        <f>SUM(H1002:H1005)</f>
      </c>
      <c r="I1006" s="523">
        <f t="shared" si="482"/>
      </c>
      <c r="J1006" s="524">
        <f t="shared" si="540"/>
      </c>
      <c r="K1006" s="544">
        <f>SUM(K1002:K1005)</f>
      </c>
      <c r="L1006" s="524">
        <f t="shared" si="601"/>
      </c>
      <c r="M1006" s="544">
        <f>SUM(M1002:M1005)</f>
      </c>
      <c r="N1006" s="525">
        <f t="shared" si="630"/>
      </c>
      <c r="O1006" s="544">
        <f>SUM(O1002:O1005)</f>
      </c>
      <c r="P1006" s="525">
        <f t="shared" si="659"/>
      </c>
      <c r="Q1006" s="526">
        <f>M1006/O1006</f>
      </c>
      <c r="R1006" s="544">
        <f>SUM(R1002:R1005)</f>
      </c>
      <c r="S1006" s="526">
        <f>(O1006+O1006)/(K1006+K1006)</f>
      </c>
      <c r="T1006" s="544">
        <f>SUM(T1002:T1005)</f>
      </c>
      <c r="U1006" s="527">
        <f t="shared" ref="U1006:U1007" si="762">F1006/T1006</f>
      </c>
      <c r="V1006" s="528">
        <f t="shared" ref="V1006:V1007" si="876">(F1006+4*500)/T1006</f>
      </c>
      <c r="W1006" s="544">
        <f>SUM(W1002:W1005)</f>
      </c>
      <c r="X1006" s="529">
        <f t="shared" ref="X1006:X1007" si="100">W1006/T1006</f>
      </c>
      <c r="Y1006" s="526">
        <f t="shared" ref="Y1006:Y1007" si="214">T1006/R1006</f>
      </c>
      <c r="Z1006" s="528">
        <f t="shared" ref="Z1006:Z1007" si="328">W1006/F1006</f>
      </c>
      <c r="AA1006" s="528">
        <f>W1006/(F1006+COUNT(W1002:W1005)*500)</f>
      </c>
      <c r="AB1006" s="544">
        <f>SUM(AB1002:AB1005)</f>
      </c>
      <c r="AC1006" s="544">
        <f>SUM(AC1002:AC1005)</f>
      </c>
      <c r="AD1006" s="526">
        <f t="shared" ref="AD1006:AD1007" si="442">AB1006/T1006</f>
      </c>
      <c r="AE1006" s="530">
        <f>(W1006-AC1006)/(F1006+COUNT(W1002:W1005)*500)</f>
      </c>
      <c r="AF1006" s="518"/>
    </row>
    <row r="1007">
      <c r="A1007" s="510"/>
      <c r="B1007" s="460" t="s">
        <v>488</v>
      </c>
      <c r="C1007" s="486" t="s">
        <v>492</v>
      </c>
      <c r="D1007" s="462" t="s">
        <v>477</v>
      </c>
      <c r="E1007" s="511">
        <v>2108.48</v>
      </c>
      <c r="F1007" s="512">
        <f>E1007+E1008</f>
      </c>
      <c r="G1007" s="511">
        <v>13444</v>
      </c>
      <c r="H1007" s="511">
        <v>172</v>
      </c>
      <c r="I1007" s="513">
        <f t="shared" si="482"/>
      </c>
      <c r="J1007" s="514">
        <f t="shared" si="540"/>
      </c>
      <c r="K1007" s="511">
        <v>18</v>
      </c>
      <c r="L1007" s="563">
        <f t="shared" si="601"/>
      </c>
      <c r="M1007" s="511">
        <v>1</v>
      </c>
      <c r="N1007" s="515">
        <f t="shared" si="630"/>
      </c>
      <c r="O1007" s="511">
        <v>2</v>
      </c>
      <c r="P1007" s="515">
        <f t="shared" si="659"/>
      </c>
      <c r="Q1007" s="516">
        <f>(M1007+M1008)/(O1007+O1008)</f>
      </c>
      <c r="R1007" s="511">
        <v>30</v>
      </c>
      <c r="S1007" s="516">
        <f>(O1007+O1008)/(K1007+K1008)</f>
      </c>
      <c r="T1007" s="511">
        <v>13</v>
      </c>
      <c r="U1007" s="517">
        <f t="shared" si="762"/>
      </c>
      <c r="V1007" s="518">
        <f t="shared" si="876"/>
      </c>
      <c r="W1007" s="511">
        <v>10969.200000000004</v>
      </c>
      <c r="X1007" s="518">
        <f t="shared" si="100"/>
      </c>
      <c r="Y1007" s="516">
        <f t="shared" si="214"/>
      </c>
      <c r="Z1007" s="518">
        <f t="shared" si="328"/>
      </c>
      <c r="AA1007" s="518">
        <f>W1007/(F1007+500)</f>
      </c>
      <c r="AB1007" s="511">
        <v>0</v>
      </c>
      <c r="AC1007" s="511">
        <v>0</v>
      </c>
      <c r="AD1007" s="516">
        <f t="shared" si="442"/>
      </c>
      <c r="AE1007" s="518">
        <f>(W1007-AC1007)/(F1007+500)</f>
      </c>
      <c r="AF1007" s="519" t="s">
        <v>478</v>
      </c>
    </row>
    <row r="1008">
      <c r="A1008" s="510"/>
      <c r="B1008" s="460"/>
      <c r="C1008" s="486"/>
      <c r="D1008" s="462" t="s">
        <v>479</v>
      </c>
      <c r="E1008" s="511">
        <v>8278.24</v>
      </c>
      <c r="F1008" s="512"/>
      <c r="G1008" s="511">
        <v>48290</v>
      </c>
      <c r="H1008" s="511">
        <v>2068</v>
      </c>
      <c r="I1008" s="513">
        <f t="shared" si="482"/>
      </c>
      <c r="J1008" s="514">
        <f t="shared" si="540"/>
      </c>
      <c r="K1008" s="511">
        <v>136</v>
      </c>
      <c r="L1008" s="514">
        <f t="shared" si="601"/>
      </c>
      <c r="M1008" s="511">
        <v>9</v>
      </c>
      <c r="N1008" s="515">
        <f t="shared" si="630"/>
      </c>
      <c r="O1008" s="511">
        <v>17</v>
      </c>
      <c r="P1008" s="515">
        <f t="shared" si="659"/>
      </c>
      <c r="Q1008" s="516"/>
      <c r="R1008" s="511"/>
      <c r="S1008" s="516"/>
      <c r="T1008" s="511"/>
      <c r="U1008" s="517"/>
      <c r="V1008" s="518"/>
      <c r="W1008" s="511"/>
      <c r="X1008" s="518"/>
      <c r="Y1008" s="516"/>
      <c r="Z1008" s="518"/>
      <c r="AA1008" s="518"/>
      <c r="AB1008" s="511"/>
      <c r="AC1008" s="511"/>
      <c r="AD1008" s="516"/>
      <c r="AE1008" s="518"/>
      <c r="AF1008" s="519" t="s">
        <v>500</v>
      </c>
    </row>
    <row customHeight="true" ht="20.238095238095237" r="1009">
      <c r="A1009" s="510"/>
      <c r="B1009" s="460" t="s">
        <v>489</v>
      </c>
      <c r="C1009" s="486" t="s">
        <v>492</v>
      </c>
      <c r="D1009" s="462" t="s">
        <v>477</v>
      </c>
      <c r="E1009" s="511">
        <v>1315.74</v>
      </c>
      <c r="F1009" s="512">
        <f>E1009+E1010</f>
      </c>
      <c r="G1009" s="511">
        <v>8820</v>
      </c>
      <c r="H1009" s="511">
        <v>118</v>
      </c>
      <c r="I1009" s="513">
        <f t="shared" si="482"/>
      </c>
      <c r="J1009" s="514">
        <f t="shared" si="540"/>
      </c>
      <c r="K1009" s="511">
        <v>15</v>
      </c>
      <c r="L1009" s="514">
        <f t="shared" si="601"/>
      </c>
      <c r="M1009" s="511">
        <v>1</v>
      </c>
      <c r="N1009" s="515">
        <f t="shared" si="630"/>
      </c>
      <c r="O1009" s="511">
        <v>3</v>
      </c>
      <c r="P1009" s="515">
        <f t="shared" si="659"/>
      </c>
      <c r="Q1009" s="516">
        <f>(M1009+M1010)/(O1009+O1010)</f>
      </c>
      <c r="R1009" s="511">
        <v>38</v>
      </c>
      <c r="S1009" s="516">
        <f>(O1009+O1010)/(K1009+K1010)</f>
      </c>
      <c r="T1009" s="511">
        <v>14</v>
      </c>
      <c r="U1009" s="517">
        <f>F1009/T1009</f>
      </c>
      <c r="V1009" s="518">
        <f>(F1009+4*500)/T1009</f>
      </c>
      <c r="W1009" s="511">
        <v>13180.800000000003</v>
      </c>
      <c r="X1009" s="518">
        <f>W1009/T1009</f>
      </c>
      <c r="Y1009" s="516">
        <f>T1009/R1009</f>
      </c>
      <c r="Z1009" s="518">
        <f>W1009/F1009</f>
      </c>
      <c r="AA1009" s="518">
        <f>W1009/(F1009+500)</f>
      </c>
      <c r="AB1009" s="511">
        <v>8</v>
      </c>
      <c r="AC1009" s="511">
        <v>5889.6</v>
      </c>
      <c r="AD1009" s="516">
        <f>AB1009/T1009</f>
      </c>
      <c r="AE1009" s="518">
        <f>(W1009-AC1009)/(F1009+500)</f>
      </c>
      <c r="AF1009" s="519" t="s">
        <v>525</v>
      </c>
    </row>
    <row customHeight="true" ht="20.238095238095237" r="1010">
      <c r="A1010" s="510"/>
      <c r="B1010" s="460"/>
      <c r="C1010" s="486"/>
      <c r="D1010" s="462" t="s">
        <v>479</v>
      </c>
      <c r="E1010" s="511">
        <v>6485.22</v>
      </c>
      <c r="F1010" s="512"/>
      <c r="G1010" s="511">
        <v>48888</v>
      </c>
      <c r="H1010" s="521">
        <v>2179</v>
      </c>
      <c r="I1010" s="513">
        <f t="shared" si="482"/>
      </c>
      <c r="J1010" s="514">
        <f t="shared" si="540"/>
      </c>
      <c r="K1010" s="511">
        <v>170</v>
      </c>
      <c r="L1010" s="514">
        <f t="shared" si="601"/>
      </c>
      <c r="M1010" s="511">
        <v>6</v>
      </c>
      <c r="N1010" s="515">
        <f t="shared" si="630"/>
      </c>
      <c r="O1010" s="511">
        <v>16</v>
      </c>
      <c r="P1010" s="515">
        <f t="shared" si="659"/>
      </c>
      <c r="Q1010" s="516"/>
      <c r="R1010" s="511"/>
      <c r="S1010" s="516"/>
      <c r="T1010" s="511"/>
      <c r="U1010" s="517"/>
      <c r="V1010" s="518"/>
      <c r="W1010" s="511"/>
      <c r="X1010" s="518"/>
      <c r="Y1010" s="516"/>
      <c r="Z1010" s="518"/>
      <c r="AA1010" s="518"/>
      <c r="AB1010" s="511"/>
      <c r="AC1010" s="511"/>
      <c r="AD1010" s="516"/>
      <c r="AE1010" s="518"/>
      <c r="AF1010" s="519" t="s">
        <v>515</v>
      </c>
    </row>
    <row customHeight="true" ht="20.238095238095237" r="1011">
      <c r="A1011" s="510"/>
      <c r="B1011" s="460" t="s">
        <v>495</v>
      </c>
      <c r="C1011" s="486" t="s">
        <v>492</v>
      </c>
      <c r="D1011" s="462" t="s">
        <v>477</v>
      </c>
      <c r="E1011" s="511">
        <v>1503.69</v>
      </c>
      <c r="F1011" s="512">
        <f>E1011+E1012</f>
      </c>
      <c r="G1011" s="511">
        <v>11561</v>
      </c>
      <c r="H1011" s="511">
        <v>107</v>
      </c>
      <c r="I1011" s="513">
        <f t="shared" si="482"/>
      </c>
      <c r="J1011" s="514">
        <f t="shared" si="540"/>
      </c>
      <c r="K1011" s="511">
        <v>21</v>
      </c>
      <c r="L1011" s="514">
        <f t="shared" si="601"/>
      </c>
      <c r="M1011" s="511">
        <v>1</v>
      </c>
      <c r="N1011" s="515">
        <f t="shared" si="630"/>
      </c>
      <c r="O1011" s="511">
        <v>2</v>
      </c>
      <c r="P1011" s="515">
        <f t="shared" si="659"/>
      </c>
      <c r="Q1011" s="516">
        <f>(M1011+M1012)/(O1011+O1012)</f>
      </c>
      <c r="R1011" s="511">
        <v>21</v>
      </c>
      <c r="S1011" s="516">
        <f>(O1011+O1012)/(K1011+K1012)</f>
      </c>
      <c r="T1011" s="511">
        <v>6</v>
      </c>
      <c r="U1011" s="517">
        <f>F1011/T1011</f>
      </c>
      <c r="V1011" s="518">
        <f>(F1011+4*500)/T1011</f>
      </c>
      <c r="W1011" s="511">
        <v>8611.199999999997</v>
      </c>
      <c r="X1011" s="518">
        <f>W1011/T1011</f>
      </c>
      <c r="Y1011" s="516">
        <f>T1011/R1011</f>
      </c>
      <c r="Z1011" s="518">
        <f>W1011/F1011</f>
      </c>
      <c r="AA1011" s="518">
        <f>W1011/(F1011+500)</f>
      </c>
      <c r="AB1011" s="511">
        <v>0</v>
      </c>
      <c r="AC1011" s="511">
        <v>0</v>
      </c>
      <c r="AD1011" s="516">
        <f>AB1011/T1011</f>
      </c>
      <c r="AE1011" s="518">
        <f>(W1011-AC1011)/(F1011+500)</f>
      </c>
      <c r="AF1011" s="519" t="s">
        <v>525</v>
      </c>
    </row>
    <row customHeight="true" ht="20.238095238095237" r="1012">
      <c r="A1012" s="510"/>
      <c r="B1012" s="460"/>
      <c r="C1012" s="486"/>
      <c r="D1012" s="462" t="s">
        <v>479</v>
      </c>
      <c r="E1012" s="511">
        <v>4809.43</v>
      </c>
      <c r="F1012" s="512"/>
      <c r="G1012" s="511">
        <v>40568</v>
      </c>
      <c r="H1012" s="521">
        <v>1878</v>
      </c>
      <c r="I1012" s="513">
        <f t="shared" si="482"/>
      </c>
      <c r="J1012" s="514">
        <f t="shared" si="540"/>
      </c>
      <c r="K1012" s="511">
        <v>127</v>
      </c>
      <c r="L1012" s="514">
        <f t="shared" si="601"/>
      </c>
      <c r="M1012" s="511">
        <v>5</v>
      </c>
      <c r="N1012" s="515">
        <f t="shared" si="630"/>
      </c>
      <c r="O1012" s="511">
        <v>11</v>
      </c>
      <c r="P1012" s="515">
        <f t="shared" si="659"/>
      </c>
      <c r="Q1012" s="516"/>
      <c r="R1012" s="511"/>
      <c r="S1012" s="516"/>
      <c r="T1012" s="511"/>
      <c r="U1012" s="517"/>
      <c r="V1012" s="518"/>
      <c r="W1012" s="511"/>
      <c r="X1012" s="518"/>
      <c r="Y1012" s="516"/>
      <c r="Z1012" s="518"/>
      <c r="AA1012" s="518"/>
      <c r="AB1012" s="511"/>
      <c r="AC1012" s="511"/>
      <c r="AD1012" s="516"/>
      <c r="AE1012" s="518"/>
      <c r="AF1012" s="519" t="s">
        <v>515</v>
      </c>
    </row>
    <row r="1013">
      <c r="A1013" s="510"/>
      <c r="B1013" s="460" t="s">
        <v>496</v>
      </c>
      <c r="C1013" s="486" t="s">
        <v>492</v>
      </c>
      <c r="D1013" s="462" t="s">
        <v>477</v>
      </c>
      <c r="E1013" s="511">
        <v>1481.97</v>
      </c>
      <c r="F1013" s="512">
        <f>E1013+E1014</f>
      </c>
      <c r="G1013" s="511">
        <v>10676</v>
      </c>
      <c r="H1013" s="511">
        <v>120</v>
      </c>
      <c r="I1013" s="513">
        <f t="shared" si="482"/>
      </c>
      <c r="J1013" s="514">
        <f t="shared" si="540"/>
      </c>
      <c r="K1013" s="511">
        <v>22</v>
      </c>
      <c r="L1013" s="514">
        <f t="shared" si="601"/>
      </c>
      <c r="M1013" s="511">
        <v>1</v>
      </c>
      <c r="N1013" s="515">
        <f t="shared" si="630"/>
      </c>
      <c r="O1013" s="511">
        <v>3</v>
      </c>
      <c r="P1013" s="515">
        <f t="shared" si="659"/>
      </c>
      <c r="Q1013" s="516">
        <f>(M1013+M1014)/(O1013+O1014)</f>
      </c>
      <c r="R1013" s="511">
        <v>34</v>
      </c>
      <c r="S1013" s="516">
        <f>(O1013+O1014)/(K1013+K1014)</f>
      </c>
      <c r="T1013" s="511">
        <v>9</v>
      </c>
      <c r="U1013" s="517">
        <f>F1013/T1013</f>
      </c>
      <c r="V1013" s="518">
        <f>(F1013+4*500)/T1013</f>
      </c>
      <c r="W1013" s="511">
        <v>8346</v>
      </c>
      <c r="X1013" s="518">
        <f>W1013/T1013</f>
      </c>
      <c r="Y1013" s="516">
        <f>T1013/R1013</f>
      </c>
      <c r="Z1013" s="518">
        <f>W1013/F1013</f>
      </c>
      <c r="AA1013" s="518">
        <f>W1013/(F1013+500)</f>
      </c>
      <c r="AB1013" s="511">
        <v>4</v>
      </c>
      <c r="AC1013" s="511">
        <v>5124</v>
      </c>
      <c r="AD1013" s="516">
        <f>AB1013/T1013</f>
      </c>
      <c r="AE1013" s="518">
        <f>(W1013-AC1013)/(F1013+500)</f>
      </c>
      <c r="AF1013" s="519" t="s">
        <v>525</v>
      </c>
    </row>
    <row r="1014">
      <c r="A1014" s="510"/>
      <c r="B1014" s="460"/>
      <c r="C1014" s="486"/>
      <c r="D1014" s="462" t="s">
        <v>479</v>
      </c>
      <c r="E1014" s="511">
        <v>6185.21</v>
      </c>
      <c r="F1014" s="512"/>
      <c r="G1014" s="511">
        <v>46254</v>
      </c>
      <c r="H1014" s="521">
        <v>2026</v>
      </c>
      <c r="I1014" s="513">
        <f t="shared" si="482"/>
      </c>
      <c r="J1014" s="514">
        <f t="shared" si="540"/>
      </c>
      <c r="K1014" s="511">
        <v>167</v>
      </c>
      <c r="L1014" s="514">
        <f t="shared" si="601"/>
      </c>
      <c r="M1014" s="511">
        <v>7</v>
      </c>
      <c r="N1014" s="515">
        <f t="shared" si="630"/>
      </c>
      <c r="O1014" s="511">
        <v>19</v>
      </c>
      <c r="P1014" s="515">
        <f t="shared" si="659"/>
      </c>
      <c r="Q1014" s="516"/>
      <c r="R1014" s="511"/>
      <c r="S1014" s="516"/>
      <c r="T1014" s="511"/>
      <c r="U1014" s="517"/>
      <c r="V1014" s="518"/>
      <c r="W1014" s="511"/>
      <c r="X1014" s="518"/>
      <c r="Y1014" s="516"/>
      <c r="Z1014" s="518"/>
      <c r="AA1014" s="518"/>
      <c r="AB1014" s="511"/>
      <c r="AC1014" s="511"/>
      <c r="AD1014" s="516"/>
      <c r="AE1014" s="518"/>
      <c r="AF1014" s="519" t="s">
        <v>515</v>
      </c>
    </row>
    <row r="1015">
      <c r="A1015" s="510"/>
      <c r="B1015" s="488" t="s">
        <v>484</v>
      </c>
      <c r="C1015" s="488"/>
      <c r="D1015" s="488"/>
      <c r="E1015" s="522">
        <f>SUM(E1007:E1014)</f>
      </c>
      <c r="F1015" s="522">
        <f>SUM(F1007:F1014)</f>
      </c>
      <c r="G1015" s="522">
        <f>SUM(G1007:G1014)</f>
      </c>
      <c r="H1015" s="522">
        <f>SUM(H1007:H1014)</f>
      </c>
      <c r="I1015" s="523">
        <f t="shared" si="482"/>
      </c>
      <c r="J1015" s="524">
        <f t="shared" si="540"/>
      </c>
      <c r="K1015" s="522">
        <f>SUM(K1007:K1014)</f>
      </c>
      <c r="L1015" s="524">
        <f t="shared" si="601"/>
      </c>
      <c r="M1015" s="522">
        <f>SUM(M1007:M1014)</f>
      </c>
      <c r="N1015" s="525">
        <f t="shared" si="630"/>
      </c>
      <c r="O1015" s="522">
        <f>SUM(O1007:O1014)</f>
      </c>
      <c r="P1015" s="525">
        <f t="shared" si="659"/>
      </c>
      <c r="Q1015" s="526">
        <f>M1015/O1015</f>
      </c>
      <c r="R1015" s="522">
        <f>SUM(R1007:R1014)</f>
      </c>
      <c r="S1015" s="526">
        <f>(O1015+O1015)/(K1015+K1015)</f>
      </c>
      <c r="T1015" s="522">
        <f>SUM(T1007:T1014)</f>
      </c>
      <c r="U1015" s="527">
        <f t="shared" ref="U1015:U1016" si="763">F1015/T1015</f>
      </c>
      <c r="V1015" s="528">
        <f t="shared" ref="V1015:V1016" si="877">(F1015+4*500)/T1015</f>
      </c>
      <c r="W1015" s="522">
        <f>SUM(W1007:W1014)</f>
      </c>
      <c r="X1015" s="529">
        <f t="shared" ref="X1015:X1016" si="101">W1015/T1015</f>
      </c>
      <c r="Y1015" s="526">
        <f t="shared" ref="Y1015:Y1016" si="215">T1015/R1015</f>
      </c>
      <c r="Z1015" s="528">
        <f t="shared" ref="Z1015:Z1016" si="329">W1015/F1015</f>
      </c>
      <c r="AA1015" s="528">
        <f>W1015/(F1015+COUNT(W1007:W1014)*500)</f>
      </c>
      <c r="AB1015" s="522">
        <f>SUM(AB1007:AB1014)</f>
      </c>
      <c r="AC1015" s="522">
        <f>SUM(AC1007:AC1014)</f>
      </c>
      <c r="AD1015" s="526">
        <f t="shared" ref="AD1015:AD1016" si="443">AB1015/T1015</f>
      </c>
      <c r="AE1015" s="530">
        <f>(W1015-AC1015)/(F1015+COUNT(W1007:W1014)*500)</f>
      </c>
      <c r="AF1015" s="518"/>
    </row>
    <row r="1016">
      <c r="A1016" s="510"/>
      <c r="B1016" s="531" t="s">
        <v>501</v>
      </c>
      <c r="C1016" s="486" t="s">
        <v>505</v>
      </c>
      <c r="D1016" s="462" t="s">
        <v>477</v>
      </c>
      <c r="E1016" s="511">
        <v>825.91</v>
      </c>
      <c r="F1016" s="512">
        <f>E1016+E1017</f>
      </c>
      <c r="G1016" s="511">
        <v>5431</v>
      </c>
      <c r="H1016" s="511">
        <v>87</v>
      </c>
      <c r="I1016" s="513">
        <f t="shared" si="482"/>
      </c>
      <c r="J1016" s="514">
        <f t="shared" si="540"/>
      </c>
      <c r="K1016" s="511">
        <v>11</v>
      </c>
      <c r="L1016" s="514">
        <f t="shared" si="601"/>
      </c>
      <c r="M1016" s="511">
        <v>1</v>
      </c>
      <c r="N1016" s="515">
        <f t="shared" si="630"/>
      </c>
      <c r="O1016" s="511">
        <v>1</v>
      </c>
      <c r="P1016" s="515">
        <f t="shared" si="659"/>
      </c>
      <c r="Q1016" s="516">
        <f>(M1016+M1017)/(O1016+O1017)</f>
      </c>
      <c r="R1016" s="511">
        <v>21</v>
      </c>
      <c r="S1016" s="516">
        <f>(O1016+O1017)/(K1016+K1017)</f>
      </c>
      <c r="T1016" s="511">
        <v>6</v>
      </c>
      <c r="U1016" s="517">
        <f t="shared" si="763"/>
      </c>
      <c r="V1016" s="518">
        <f t="shared" si="877"/>
      </c>
      <c r="W1016" s="511">
        <v>7711.199999999997</v>
      </c>
      <c r="X1016" s="518">
        <f t="shared" si="101"/>
      </c>
      <c r="Y1016" s="516">
        <f t="shared" si="215"/>
      </c>
      <c r="Z1016" s="518">
        <f t="shared" si="329"/>
      </c>
      <c r="AA1016" s="518">
        <f>W1016/(F1016+500)</f>
      </c>
      <c r="AB1016" s="511">
        <v>0</v>
      </c>
      <c r="AC1016" s="511">
        <v>0</v>
      </c>
      <c r="AD1016" s="516">
        <f t="shared" si="443"/>
      </c>
      <c r="AE1016" s="518">
        <f>(W1016-AC1016)/(F1016+500)</f>
      </c>
      <c r="AF1016" s="519" t="s">
        <v>525</v>
      </c>
    </row>
    <row r="1017">
      <c r="A1017" s="510"/>
      <c r="B1017" s="531"/>
      <c r="C1017" s="486"/>
      <c r="D1017" s="462" t="s">
        <v>479</v>
      </c>
      <c r="E1017" s="511">
        <v>7660.36</v>
      </c>
      <c r="F1017" s="512"/>
      <c r="G1017" s="511">
        <v>68359</v>
      </c>
      <c r="H1017" s="511">
        <v>2648</v>
      </c>
      <c r="I1017" s="513">
        <f t="shared" si="482"/>
      </c>
      <c r="J1017" s="514">
        <f t="shared" si="540"/>
      </c>
      <c r="K1017" s="511">
        <v>166</v>
      </c>
      <c r="L1017" s="514">
        <f t="shared" si="601"/>
      </c>
      <c r="M1017" s="511">
        <v>5</v>
      </c>
      <c r="N1017" s="515">
        <f t="shared" si="630"/>
      </c>
      <c r="O1017" s="511">
        <v>14</v>
      </c>
      <c r="P1017" s="515">
        <f t="shared" si="659"/>
      </c>
      <c r="Q1017" s="516"/>
      <c r="R1017" s="511"/>
      <c r="S1017" s="516"/>
      <c r="T1017" s="511"/>
      <c r="U1017" s="517"/>
      <c r="V1017" s="518"/>
      <c r="W1017" s="511"/>
      <c r="X1017" s="518"/>
      <c r="Y1017" s="516"/>
      <c r="Z1017" s="518"/>
      <c r="AA1017" s="518"/>
      <c r="AB1017" s="511"/>
      <c r="AC1017" s="511"/>
      <c r="AD1017" s="516"/>
      <c r="AE1017" s="518"/>
      <c r="AF1017" s="519" t="s">
        <v>515</v>
      </c>
    </row>
    <row r="1018">
      <c r="A1018" s="510"/>
      <c r="B1018" s="531" t="s">
        <v>502</v>
      </c>
      <c r="C1018" s="486" t="s">
        <v>505</v>
      </c>
      <c r="D1018" s="462" t="s">
        <v>477</v>
      </c>
      <c r="E1018" s="511">
        <v>648.91</v>
      </c>
      <c r="F1018" s="512">
        <f>E1018+E1019</f>
      </c>
      <c r="G1018" s="511">
        <v>648.91</v>
      </c>
      <c r="H1018" s="511">
        <v>85</v>
      </c>
      <c r="I1018" s="513">
        <f t="shared" si="482"/>
      </c>
      <c r="J1018" s="514">
        <f t="shared" si="540"/>
      </c>
      <c r="K1018" s="511">
        <v>7</v>
      </c>
      <c r="L1018" s="514">
        <f t="shared" si="601"/>
      </c>
      <c r="M1018" s="511">
        <v>1</v>
      </c>
      <c r="N1018" s="515">
        <f t="shared" si="630"/>
      </c>
      <c r="O1018" s="511">
        <v>1</v>
      </c>
      <c r="P1018" s="515">
        <f t="shared" si="659"/>
      </c>
      <c r="Q1018" s="516">
        <f>(M1018+M1019)/(O1018+O1019)</f>
      </c>
      <c r="R1018" s="511">
        <v>23</v>
      </c>
      <c r="S1018" s="516">
        <f>(O1018+O1019)/(K1018+K1019)</f>
      </c>
      <c r="T1018" s="511">
        <v>10</v>
      </c>
      <c r="U1018" s="517">
        <f>F1018/T1018</f>
      </c>
      <c r="V1018" s="518">
        <f>(F1018+4*500)/T1018</f>
      </c>
      <c r="W1018" s="511">
        <v>12146.399999999994</v>
      </c>
      <c r="X1018" s="518">
        <f>W1018/T1018</f>
      </c>
      <c r="Y1018" s="516">
        <f>T1018/R1018</f>
      </c>
      <c r="Z1018" s="518">
        <f>W1018/F1018</f>
      </c>
      <c r="AA1018" s="518">
        <f>W1018/(F1018+500)</f>
      </c>
      <c r="AB1018" s="511">
        <v>4</v>
      </c>
      <c r="AC1018" s="511">
        <v>3504</v>
      </c>
      <c r="AD1018" s="516">
        <f>AB1018/T1018</f>
      </c>
      <c r="AE1018" s="518">
        <f>(W1018-AC1018)/(F1018+500)</f>
      </c>
      <c r="AF1018" s="519" t="s">
        <v>525</v>
      </c>
    </row>
    <row r="1019">
      <c r="A1019" s="510"/>
      <c r="B1019" s="531"/>
      <c r="C1019" s="486"/>
      <c r="D1019" s="462" t="s">
        <v>479</v>
      </c>
      <c r="E1019" s="511">
        <v>5944.48</v>
      </c>
      <c r="F1019" s="512"/>
      <c r="G1019" s="511">
        <v>52591</v>
      </c>
      <c r="H1019" s="511">
        <v>1827</v>
      </c>
      <c r="I1019" s="513">
        <f t="shared" si="482"/>
      </c>
      <c r="J1019" s="514">
        <f t="shared" si="540"/>
      </c>
      <c r="K1019" s="511">
        <v>141</v>
      </c>
      <c r="L1019" s="514">
        <f t="shared" si="601"/>
      </c>
      <c r="M1019" s="511">
        <v>8</v>
      </c>
      <c r="N1019" s="515">
        <f t="shared" si="630"/>
      </c>
      <c r="O1019" s="511">
        <v>13</v>
      </c>
      <c r="P1019" s="515">
        <f t="shared" si="659"/>
      </c>
      <c r="Q1019" s="516"/>
      <c r="R1019" s="511"/>
      <c r="S1019" s="516"/>
      <c r="T1019" s="511"/>
      <c r="U1019" s="517"/>
      <c r="V1019" s="518"/>
      <c r="W1019" s="511"/>
      <c r="X1019" s="518"/>
      <c r="Y1019" s="516"/>
      <c r="Z1019" s="518"/>
      <c r="AA1019" s="518"/>
      <c r="AB1019" s="511"/>
      <c r="AC1019" s="511"/>
      <c r="AD1019" s="516"/>
      <c r="AE1019" s="518"/>
      <c r="AF1019" s="519" t="s">
        <v>515</v>
      </c>
    </row>
    <row r="1020">
      <c r="A1020" s="510"/>
      <c r="B1020" s="531" t="s">
        <v>503</v>
      </c>
      <c r="C1020" s="486" t="s">
        <v>505</v>
      </c>
      <c r="D1020" s="462" t="s">
        <v>477</v>
      </c>
      <c r="E1020" s="511">
        <v>652.99</v>
      </c>
      <c r="F1020" s="512">
        <f>E1020+E1021</f>
      </c>
      <c r="G1020" s="511">
        <v>3126</v>
      </c>
      <c r="H1020" s="511">
        <v>68</v>
      </c>
      <c r="I1020" s="513">
        <f t="shared" si="482"/>
      </c>
      <c r="J1020" s="514">
        <f t="shared" si="540"/>
      </c>
      <c r="K1020" s="511">
        <v>10</v>
      </c>
      <c r="L1020" s="514">
        <f t="shared" si="601"/>
      </c>
      <c r="M1020" s="511">
        <v>0</v>
      </c>
      <c r="N1020" s="515">
        <f t="shared" si="630"/>
      </c>
      <c r="O1020" s="511">
        <v>2</v>
      </c>
      <c r="P1020" s="515">
        <f t="shared" si="659"/>
      </c>
      <c r="Q1020" s="516">
        <f>(M1020+M1021)/(O1020+O1021)</f>
      </c>
      <c r="R1020" s="511">
        <v>10</v>
      </c>
      <c r="S1020" s="516">
        <f>(O1020+O1021)/(K1020+K1021)</f>
      </c>
      <c r="T1020" s="511">
        <v>3</v>
      </c>
      <c r="U1020" s="517">
        <f>F1020/T1020</f>
      </c>
      <c r="V1020" s="518">
        <f>(F1020+4*500)/T1020</f>
      </c>
      <c r="W1020" s="511">
        <v>4728</v>
      </c>
      <c r="X1020" s="518">
        <f>W1020/T1020</f>
      </c>
      <c r="Y1020" s="516">
        <f>T1020/R1020</f>
      </c>
      <c r="Z1020" s="518">
        <f>W1020/F1020</f>
      </c>
      <c r="AA1020" s="518">
        <f>W1020/(F1020+500)</f>
      </c>
      <c r="AB1020" s="511">
        <v>0</v>
      </c>
      <c r="AC1020" s="511">
        <v>0</v>
      </c>
      <c r="AD1020" s="516">
        <f>AB1020/T1020</f>
      </c>
      <c r="AE1020" s="518">
        <f>(W1020-AC1020)/(F1020+500)</f>
      </c>
      <c r="AF1020" s="519" t="s">
        <v>525</v>
      </c>
    </row>
    <row r="1021">
      <c r="A1021" s="510"/>
      <c r="B1021" s="531"/>
      <c r="C1021" s="486"/>
      <c r="D1021" s="462" t="s">
        <v>479</v>
      </c>
      <c r="E1021" s="511">
        <v>3286.65</v>
      </c>
      <c r="F1021" s="512"/>
      <c r="G1021" s="511">
        <v>23068</v>
      </c>
      <c r="H1021" s="511">
        <v>654</v>
      </c>
      <c r="I1021" s="513">
        <f t="shared" si="482"/>
      </c>
      <c r="J1021" s="514">
        <f t="shared" si="540"/>
      </c>
      <c r="K1021" s="511">
        <v>76</v>
      </c>
      <c r="L1021" s="514">
        <f t="shared" si="601"/>
      </c>
      <c r="M1021" s="511">
        <v>2</v>
      </c>
      <c r="N1021" s="515">
        <f t="shared" si="630"/>
      </c>
      <c r="O1021" s="511">
        <v>5</v>
      </c>
      <c r="P1021" s="515">
        <f t="shared" si="659"/>
      </c>
      <c r="Q1021" s="516"/>
      <c r="R1021" s="511"/>
      <c r="S1021" s="516"/>
      <c r="T1021" s="511"/>
      <c r="U1021" s="517"/>
      <c r="V1021" s="518"/>
      <c r="W1021" s="511"/>
      <c r="X1021" s="518"/>
      <c r="Y1021" s="516"/>
      <c r="Z1021" s="518"/>
      <c r="AA1021" s="518"/>
      <c r="AB1021" s="511"/>
      <c r="AC1021" s="511"/>
      <c r="AD1021" s="516"/>
      <c r="AE1021" s="518"/>
      <c r="AF1021" s="519" t="s">
        <v>515</v>
      </c>
    </row>
    <row r="1022">
      <c r="A1022" s="510"/>
      <c r="B1022" s="531" t="s">
        <v>504</v>
      </c>
      <c r="C1022" s="486" t="s">
        <v>505</v>
      </c>
      <c r="D1022" s="462" t="s">
        <v>477</v>
      </c>
      <c r="E1022" s="511">
        <v>1367.31</v>
      </c>
      <c r="F1022" s="512">
        <f>E1022+E1023</f>
      </c>
      <c r="G1022" s="511">
        <v>6560</v>
      </c>
      <c r="H1022" s="511">
        <v>128</v>
      </c>
      <c r="I1022" s="513">
        <f t="shared" si="482"/>
      </c>
      <c r="J1022" s="514">
        <f t="shared" si="540"/>
      </c>
      <c r="K1022" s="511">
        <v>21</v>
      </c>
      <c r="L1022" s="514">
        <f t="shared" si="601"/>
      </c>
      <c r="M1022" s="511">
        <v>2</v>
      </c>
      <c r="N1022" s="515">
        <f t="shared" si="630"/>
      </c>
      <c r="O1022" s="511">
        <v>2</v>
      </c>
      <c r="P1022" s="515">
        <f t="shared" si="659"/>
      </c>
      <c r="Q1022" s="516">
        <f>(M1022+M1023)/(O1022+O1023)</f>
      </c>
      <c r="R1022" s="511">
        <v>13</v>
      </c>
      <c r="S1022" s="516">
        <f>(O1022+O1023)/(K1022+K1023)</f>
      </c>
      <c r="T1022" s="511">
        <v>6</v>
      </c>
      <c r="U1022" s="517">
        <f>F1022/T1022</f>
      </c>
      <c r="V1022" s="518">
        <f>(F1022+4*500)/T1022</f>
      </c>
      <c r="W1022" s="511">
        <v>7272</v>
      </c>
      <c r="X1022" s="518">
        <f>W1022/T1022</f>
      </c>
      <c r="Y1022" s="516">
        <f>T1022/R1022</f>
      </c>
      <c r="Z1022" s="518">
        <f>W1022/F1022</f>
      </c>
      <c r="AA1022" s="518">
        <f>W1022/(F1022+500)</f>
      </c>
      <c r="AB1022" s="511">
        <v>0</v>
      </c>
      <c r="AC1022" s="511">
        <v>0</v>
      </c>
      <c r="AD1022" s="516">
        <f>AB1022/T1022</f>
      </c>
      <c r="AE1022" s="518">
        <f>(W1022-AC1022)/(F1022+500)</f>
      </c>
      <c r="AF1022" s="519" t="s">
        <v>525</v>
      </c>
    </row>
    <row r="1023">
      <c r="A1023" s="510"/>
      <c r="B1023" s="531"/>
      <c r="C1023" s="486"/>
      <c r="D1023" s="462" t="s">
        <v>479</v>
      </c>
      <c r="E1023" s="511">
        <v>4912.03</v>
      </c>
      <c r="F1023" s="512"/>
      <c r="G1023" s="511">
        <v>43613</v>
      </c>
      <c r="H1023" s="511">
        <v>1086</v>
      </c>
      <c r="I1023" s="513">
        <f t="shared" si="482"/>
      </c>
      <c r="J1023" s="514">
        <f t="shared" si="540"/>
      </c>
      <c r="K1023" s="511">
        <v>90</v>
      </c>
      <c r="L1023" s="514">
        <f t="shared" si="601"/>
      </c>
      <c r="M1023" s="511">
        <v>2</v>
      </c>
      <c r="N1023" s="515">
        <f t="shared" si="630"/>
      </c>
      <c r="O1023" s="511">
        <v>8</v>
      </c>
      <c r="P1023" s="515">
        <f t="shared" si="659"/>
      </c>
      <c r="Q1023" s="516"/>
      <c r="R1023" s="511"/>
      <c r="S1023" s="516"/>
      <c r="T1023" s="511"/>
      <c r="U1023" s="517"/>
      <c r="V1023" s="518"/>
      <c r="W1023" s="511"/>
      <c r="X1023" s="518"/>
      <c r="Y1023" s="516"/>
      <c r="Z1023" s="518"/>
      <c r="AA1023" s="518"/>
      <c r="AB1023" s="511"/>
      <c r="AC1023" s="511"/>
      <c r="AD1023" s="516"/>
      <c r="AE1023" s="518"/>
      <c r="AF1023" s="519" t="s">
        <v>515</v>
      </c>
    </row>
    <row r="1024">
      <c r="A1024" s="510"/>
      <c r="B1024" s="545" t="s">
        <v>484</v>
      </c>
      <c r="C1024" s="545"/>
      <c r="D1024" s="545"/>
      <c r="E1024" s="544">
        <f>SUM(E1016:E1023)</f>
      </c>
      <c r="F1024" s="544">
        <f>SUM(F1016:F1023)</f>
      </c>
      <c r="G1024" s="544">
        <f>SUM(G1016:G1023)</f>
      </c>
      <c r="H1024" s="544">
        <f>SUM(H1016:H1023)</f>
      </c>
      <c r="I1024" s="546">
        <f t="shared" si="482"/>
      </c>
      <c r="J1024" s="547">
        <f t="shared" si="540"/>
      </c>
      <c r="K1024" s="544">
        <f>SUM(K1016:K1023)</f>
      </c>
      <c r="L1024" s="547">
        <f t="shared" si="601"/>
      </c>
      <c r="M1024" s="544">
        <f>SUM(M1016:M1023)</f>
      </c>
      <c r="N1024" s="548">
        <f t="shared" si="630"/>
      </c>
      <c r="O1024" s="544">
        <f>SUM(O1016:O1023)</f>
      </c>
      <c r="P1024" s="548">
        <f t="shared" si="659"/>
      </c>
      <c r="Q1024" s="549">
        <f>M1024/O1024</f>
      </c>
      <c r="R1024" s="544">
        <f>SUM(R1016:R1023)</f>
      </c>
      <c r="S1024" s="549">
        <f>(O1024+O1024)/(K1024+K1024)</f>
      </c>
      <c r="T1024" s="544">
        <f>SUM(T1016:T1023)</f>
      </c>
      <c r="U1024" s="550">
        <f t="shared" ref="U1024:U1025" si="764">F1024/T1024</f>
      </c>
      <c r="V1024" s="551">
        <f t="shared" ref="V1024:V1025" si="878">(F1024+4*500)/T1024</f>
      </c>
      <c r="W1024" s="544">
        <f>SUM(W1016:W1023)</f>
      </c>
      <c r="X1024" s="552">
        <f t="shared" ref="X1024:X1025" si="102">W1024/T1024</f>
      </c>
      <c r="Y1024" s="549">
        <f t="shared" ref="Y1024:Y1025" si="216">T1024/R1024</f>
      </c>
      <c r="Z1024" s="551">
        <f t="shared" ref="Z1024:Z1025" si="330">W1024/F1024</f>
      </c>
      <c r="AA1024" s="551">
        <f>W1024/(F1024+COUNT(W1016:W1023)*500)</f>
      </c>
      <c r="AB1024" s="544">
        <f>SUM(AB1016:AB1023)</f>
      </c>
      <c r="AC1024" s="544">
        <f>SUM(AC1016:AC1023)</f>
      </c>
      <c r="AD1024" s="549">
        <f t="shared" ref="AD1024:AD1025" si="444">AB1024/T1024</f>
      </c>
      <c r="AE1024" s="543">
        <f>(W1024-AC1024)/(F1024+COUNT(W1016:W1023)*500)</f>
      </c>
      <c r="AF1024" s="542"/>
    </row>
    <row r="1025">
      <c r="A1025" s="510"/>
      <c r="B1025" s="460" t="s">
        <v>506</v>
      </c>
      <c r="C1025" s="486" t="s">
        <v>486</v>
      </c>
      <c r="D1025" s="462" t="s">
        <v>477</v>
      </c>
      <c r="E1025" s="511">
        <v>4933.32</v>
      </c>
      <c r="F1025" s="512">
        <f>E1025+E1026</f>
      </c>
      <c r="G1025" s="511">
        <v>24996</v>
      </c>
      <c r="H1025" s="511">
        <v>386</v>
      </c>
      <c r="I1025" s="513">
        <f t="shared" si="482"/>
      </c>
      <c r="J1025" s="514">
        <f t="shared" si="540"/>
      </c>
      <c r="K1025" s="511">
        <v>58</v>
      </c>
      <c r="L1025" s="514">
        <f t="shared" si="601"/>
      </c>
      <c r="M1025" s="511">
        <v>6</v>
      </c>
      <c r="N1025" s="515">
        <f t="shared" si="630"/>
      </c>
      <c r="O1025" s="511">
        <v>12</v>
      </c>
      <c r="P1025" s="515">
        <f t="shared" si="659"/>
      </c>
      <c r="Q1025" s="516">
        <f>(M1025+M1026)/(O1025+O1026)</f>
      </c>
      <c r="R1025" s="511">
        <v>31</v>
      </c>
      <c r="S1025" s="516">
        <f>(O1025+O1026)/(K1025+K1026)</f>
      </c>
      <c r="T1025" s="511">
        <v>9</v>
      </c>
      <c r="U1025" s="517">
        <f t="shared" si="764"/>
      </c>
      <c r="V1025" s="518">
        <f t="shared" si="878"/>
      </c>
      <c r="W1025" s="511">
        <v>8847.399999999994</v>
      </c>
      <c r="X1025" s="518">
        <f t="shared" si="102"/>
      </c>
      <c r="Y1025" s="516">
        <f t="shared" si="216"/>
      </c>
      <c r="Z1025" s="518">
        <f t="shared" si="330"/>
      </c>
      <c r="AA1025" s="518">
        <f>W1025/(F1025+500)</f>
      </c>
      <c r="AB1025" s="511">
        <v>5</v>
      </c>
      <c r="AC1025" s="511">
        <v>4129</v>
      </c>
      <c r="AD1025" s="516">
        <f t="shared" si="444"/>
      </c>
      <c r="AE1025" s="518">
        <f>(W1025-AC1025)/(F1025+500)</f>
      </c>
      <c r="AF1025" s="519" t="s">
        <v>525</v>
      </c>
    </row>
    <row r="1026">
      <c r="A1026" s="510"/>
      <c r="B1026" s="460"/>
      <c r="C1026" s="486"/>
      <c r="D1026" s="462" t="s">
        <v>479</v>
      </c>
      <c r="E1026" s="511">
        <v>5641.98</v>
      </c>
      <c r="F1026" s="512"/>
      <c r="G1026" s="511">
        <v>46629</v>
      </c>
      <c r="H1026" s="511">
        <v>1555</v>
      </c>
      <c r="I1026" s="513">
        <f t="shared" si="482"/>
      </c>
      <c r="J1026" s="514">
        <f t="shared" si="540"/>
      </c>
      <c r="K1026" s="511">
        <v>135</v>
      </c>
      <c r="L1026" s="514">
        <f t="shared" si="601"/>
      </c>
      <c r="M1026" s="511">
        <v>4</v>
      </c>
      <c r="N1026" s="515">
        <f t="shared" si="630"/>
      </c>
      <c r="O1026" s="511">
        <v>9</v>
      </c>
      <c r="P1026" s="515">
        <f t="shared" si="659"/>
      </c>
      <c r="Q1026" s="516"/>
      <c r="R1026" s="511"/>
      <c r="S1026" s="516"/>
      <c r="T1026" s="511"/>
      <c r="U1026" s="517"/>
      <c r="V1026" s="518"/>
      <c r="W1026" s="511"/>
      <c r="X1026" s="518"/>
      <c r="Y1026" s="516"/>
      <c r="Z1026" s="518"/>
      <c r="AA1026" s="518"/>
      <c r="AB1026" s="511"/>
      <c r="AC1026" s="511"/>
      <c r="AD1026" s="516"/>
      <c r="AE1026" s="518"/>
      <c r="AF1026" s="519" t="s">
        <v>515</v>
      </c>
    </row>
    <row r="1027">
      <c r="A1027" s="510"/>
      <c r="B1027" s="460" t="s">
        <v>507</v>
      </c>
      <c r="C1027" s="486" t="s">
        <v>486</v>
      </c>
      <c r="D1027" s="559" t="s">
        <v>477</v>
      </c>
      <c r="E1027" s="560">
        <v>5522.38</v>
      </c>
      <c r="F1027" s="569">
        <f>E1027+E1028</f>
      </c>
      <c r="G1027" s="560">
        <v>37298</v>
      </c>
      <c r="H1027" s="567">
        <v>656</v>
      </c>
      <c r="I1027" s="562">
        <f t="shared" si="482"/>
      </c>
      <c r="J1027" s="563">
        <f t="shared" si="540"/>
      </c>
      <c r="K1027" s="567">
        <v>50</v>
      </c>
      <c r="L1027" s="514">
        <f t="shared" si="601"/>
      </c>
      <c r="M1027" s="567">
        <v>3</v>
      </c>
      <c r="N1027" s="564">
        <f t="shared" si="630"/>
      </c>
      <c r="O1027" s="567">
        <v>6</v>
      </c>
      <c r="P1027" s="564">
        <f t="shared" si="659"/>
      </c>
      <c r="Q1027" s="565">
        <f>(M1027+M1028)/(O1027+O1028)</f>
      </c>
      <c r="R1027" s="567">
        <v>33</v>
      </c>
      <c r="S1027" s="565">
        <f>(O1027+O1028)/(K1027+K1028)</f>
      </c>
      <c r="T1027" s="567">
        <v>8</v>
      </c>
      <c r="U1027" s="566">
        <f>F1027/T1027</f>
      </c>
      <c r="V1027" s="542">
        <f>(F1027+4*500)/T1027</f>
      </c>
      <c r="W1027" s="560">
        <v>9072</v>
      </c>
      <c r="X1027" s="542">
        <f>W1027/T1027</f>
      </c>
      <c r="Y1027" s="565">
        <f>T1027/R1027</f>
      </c>
      <c r="Z1027" s="542">
        <f>W1027/F1027</f>
      </c>
      <c r="AA1027" s="542">
        <f>W1027/(F1027+500)</f>
      </c>
      <c r="AB1027" s="567">
        <v>0</v>
      </c>
      <c r="AC1027" s="567">
        <v>0</v>
      </c>
      <c r="AD1027" s="565">
        <f>AB1027/T1027</f>
      </c>
      <c r="AE1027" s="542">
        <f>(W1027-AC1027)/(F1027+500)</f>
      </c>
      <c r="AF1027" s="542" t="s">
        <v>525</v>
      </c>
    </row>
    <row r="1028">
      <c r="A1028" s="510"/>
      <c r="B1028" s="460"/>
      <c r="C1028" s="486"/>
      <c r="D1028" s="559" t="s">
        <v>479</v>
      </c>
      <c r="E1028" s="560">
        <v>4431.8</v>
      </c>
      <c r="F1028" s="569"/>
      <c r="G1028" s="560">
        <v>42618</v>
      </c>
      <c r="H1028" s="567">
        <v>1309</v>
      </c>
      <c r="I1028" s="562">
        <f t="shared" si="482"/>
      </c>
      <c r="J1028" s="563">
        <f t="shared" si="540"/>
      </c>
      <c r="K1028" s="567">
        <v>123</v>
      </c>
      <c r="L1028" s="514">
        <f t="shared" si="601"/>
      </c>
      <c r="M1028" s="567">
        <v>3</v>
      </c>
      <c r="N1028" s="564">
        <f t="shared" si="630"/>
      </c>
      <c r="O1028" s="567">
        <v>11</v>
      </c>
      <c r="P1028" s="564">
        <f t="shared" si="659"/>
      </c>
      <c r="Q1028" s="565"/>
      <c r="R1028" s="567"/>
      <c r="S1028" s="565"/>
      <c r="T1028" s="567"/>
      <c r="U1028" s="566"/>
      <c r="V1028" s="542"/>
      <c r="W1028" s="560"/>
      <c r="X1028" s="542"/>
      <c r="Y1028" s="565"/>
      <c r="Z1028" s="542"/>
      <c r="AA1028" s="542"/>
      <c r="AB1028" s="567"/>
      <c r="AC1028" s="567"/>
      <c r="AD1028" s="565"/>
      <c r="AE1028" s="542"/>
      <c r="AF1028" s="542" t="s">
        <v>515</v>
      </c>
    </row>
    <row r="1029">
      <c r="A1029" s="510"/>
      <c r="B1029" s="460" t="s">
        <v>508</v>
      </c>
      <c r="C1029" s="486" t="s">
        <v>486</v>
      </c>
      <c r="D1029" s="559" t="s">
        <v>477</v>
      </c>
      <c r="E1029" s="560">
        <v>4698.58</v>
      </c>
      <c r="F1029" s="569">
        <f>E1029+E1030</f>
      </c>
      <c r="G1029" s="560">
        <v>31868</v>
      </c>
      <c r="H1029" s="567">
        <v>811</v>
      </c>
      <c r="I1029" s="562">
        <f t="shared" si="482"/>
      </c>
      <c r="J1029" s="563">
        <f t="shared" si="540"/>
      </c>
      <c r="K1029" s="567">
        <v>52</v>
      </c>
      <c r="L1029" s="514">
        <f t="shared" si="601"/>
      </c>
      <c r="M1029" s="567">
        <v>3</v>
      </c>
      <c r="N1029" s="564">
        <f t="shared" si="630"/>
      </c>
      <c r="O1029" s="567">
        <v>6</v>
      </c>
      <c r="P1029" s="564">
        <f t="shared" si="659"/>
      </c>
      <c r="Q1029" s="565">
        <f>(M1029+M1030)/(O1029+O1030)</f>
      </c>
      <c r="R1029" s="567">
        <v>32</v>
      </c>
      <c r="S1029" s="565">
        <f>(O1029+O1030)/(K1029+K1030)</f>
      </c>
      <c r="T1029" s="567">
        <v>8</v>
      </c>
      <c r="U1029" s="566">
        <f>F1029/T1029</f>
      </c>
      <c r="V1029" s="542">
        <f>(F1029+4*500)/T1029</f>
      </c>
      <c r="W1029" s="560">
        <v>7953.600000000006</v>
      </c>
      <c r="X1029" s="542">
        <f>W1029/T1029</f>
      </c>
      <c r="Y1029" s="565">
        <f>T1029/R1029</f>
      </c>
      <c r="Z1029" s="542">
        <f>W1029/F1029</f>
      </c>
      <c r="AA1029" s="542">
        <f>W1029/(F1029+500)</f>
      </c>
      <c r="AB1029" s="567">
        <v>0</v>
      </c>
      <c r="AC1029" s="567">
        <v>0</v>
      </c>
      <c r="AD1029" s="565">
        <f>AB1029/T1029</f>
      </c>
      <c r="AE1029" s="542">
        <f>(W1029-AC1029)/(F1029+500)</f>
      </c>
      <c r="AF1029" s="542" t="s">
        <v>525</v>
      </c>
    </row>
    <row r="1030">
      <c r="A1030" s="510"/>
      <c r="B1030" s="460"/>
      <c r="C1030" s="486"/>
      <c r="D1030" s="559" t="s">
        <v>479</v>
      </c>
      <c r="E1030" s="560">
        <v>5107.25</v>
      </c>
      <c r="F1030" s="569"/>
      <c r="G1030" s="560">
        <v>51411</v>
      </c>
      <c r="H1030" s="567">
        <v>1427</v>
      </c>
      <c r="I1030" s="562">
        <f t="shared" si="482"/>
      </c>
      <c r="J1030" s="563">
        <f t="shared" si="540"/>
      </c>
      <c r="K1030" s="567">
        <v>130</v>
      </c>
      <c r="L1030" s="514">
        <f t="shared" si="601"/>
      </c>
      <c r="M1030" s="567">
        <v>3</v>
      </c>
      <c r="N1030" s="564">
        <f t="shared" si="630"/>
      </c>
      <c r="O1030" s="567">
        <v>9</v>
      </c>
      <c r="P1030" s="564">
        <f t="shared" si="659"/>
      </c>
      <c r="Q1030" s="565"/>
      <c r="R1030" s="567"/>
      <c r="S1030" s="565"/>
      <c r="T1030" s="567"/>
      <c r="U1030" s="566"/>
      <c r="V1030" s="542"/>
      <c r="W1030" s="560"/>
      <c r="X1030" s="542"/>
      <c r="Y1030" s="565"/>
      <c r="Z1030" s="542"/>
      <c r="AA1030" s="542"/>
      <c r="AB1030" s="567"/>
      <c r="AC1030" s="567"/>
      <c r="AD1030" s="565"/>
      <c r="AE1030" s="542"/>
      <c r="AF1030" s="542" t="s">
        <v>515</v>
      </c>
    </row>
    <row r="1031">
      <c r="A1031" s="510"/>
      <c r="B1031" s="460" t="s">
        <v>520</v>
      </c>
      <c r="C1031" s="486" t="s">
        <v>486</v>
      </c>
      <c r="D1031" s="559" t="s">
        <v>477</v>
      </c>
      <c r="E1031" s="560">
        <v>2617.25</v>
      </c>
      <c r="F1031" s="569">
        <f>E1031+E1032</f>
      </c>
      <c r="G1031" s="560">
        <v>17159</v>
      </c>
      <c r="H1031" s="567">
        <v>533</v>
      </c>
      <c r="I1031" s="562">
        <f t="shared" si="482"/>
      </c>
      <c r="J1031" s="563">
        <f t="shared" si="540"/>
      </c>
      <c r="K1031" s="567">
        <v>46</v>
      </c>
      <c r="L1031" s="514">
        <f t="shared" si="601"/>
      </c>
      <c r="M1031" s="567">
        <v>1</v>
      </c>
      <c r="N1031" s="564">
        <f t="shared" si="630"/>
      </c>
      <c r="O1031" s="567">
        <v>5</v>
      </c>
      <c r="P1031" s="564">
        <f t="shared" si="659"/>
      </c>
      <c r="Q1031" s="565">
        <f>(M1031+M1032)/(O1031+O1032)</f>
      </c>
      <c r="R1031" s="567">
        <v>20</v>
      </c>
      <c r="S1031" s="565">
        <f>(O1031+O1032)/(K1031+K1032)</f>
      </c>
      <c r="T1031" s="567">
        <v>5</v>
      </c>
      <c r="U1031" s="566">
        <f>F1031/T1031</f>
      </c>
      <c r="V1031" s="542">
        <f>(F1031+4*500)/T1031</f>
      </c>
      <c r="W1031" s="560">
        <v>6022</v>
      </c>
      <c r="X1031" s="542">
        <f>W1031/T1031</f>
      </c>
      <c r="Y1031" s="565">
        <f>T1031/R1031</f>
      </c>
      <c r="Z1031" s="542">
        <f>W1031/F1031</f>
      </c>
      <c r="AA1031" s="542">
        <f>W1031/(F1031+500)</f>
      </c>
      <c r="AB1031" s="567">
        <v>0</v>
      </c>
      <c r="AC1031" s="567">
        <v>0</v>
      </c>
      <c r="AD1031" s="565">
        <f>AB1031/T1031</f>
      </c>
      <c r="AE1031" s="542">
        <f>(W1031-AC1031)/(F1031+500)</f>
      </c>
      <c r="AF1031" s="542" t="s">
        <v>525</v>
      </c>
    </row>
    <row r="1032">
      <c r="A1032" s="510"/>
      <c r="B1032" s="460"/>
      <c r="C1032" s="486"/>
      <c r="D1032" s="559" t="s">
        <v>479</v>
      </c>
      <c r="E1032" s="560">
        <v>3230.69</v>
      </c>
      <c r="F1032" s="569"/>
      <c r="G1032" s="560">
        <v>52995</v>
      </c>
      <c r="H1032" s="567">
        <v>2082</v>
      </c>
      <c r="I1032" s="562">
        <f t="shared" si="482"/>
      </c>
      <c r="J1032" s="563">
        <f t="shared" si="540"/>
      </c>
      <c r="K1032" s="567">
        <v>100</v>
      </c>
      <c r="L1032" s="514">
        <f t="shared" si="601"/>
      </c>
      <c r="M1032" s="567">
        <v>3</v>
      </c>
      <c r="N1032" s="564">
        <f t="shared" si="630"/>
      </c>
      <c r="O1032" s="567">
        <v>5</v>
      </c>
      <c r="P1032" s="564">
        <f t="shared" si="659"/>
      </c>
      <c r="Q1032" s="565"/>
      <c r="R1032" s="567"/>
      <c r="S1032" s="565"/>
      <c r="T1032" s="567"/>
      <c r="U1032" s="566"/>
      <c r="V1032" s="542"/>
      <c r="W1032" s="560"/>
      <c r="X1032" s="542"/>
      <c r="Y1032" s="565"/>
      <c r="Z1032" s="542"/>
      <c r="AA1032" s="542"/>
      <c r="AB1032" s="567"/>
      <c r="AC1032" s="567"/>
      <c r="AD1032" s="565"/>
      <c r="AE1032" s="542"/>
      <c r="AF1032" s="542" t="s">
        <v>515</v>
      </c>
    </row>
    <row r="1033">
      <c r="A1033" s="510"/>
      <c r="B1033" s="460" t="s">
        <v>533</v>
      </c>
      <c r="C1033" s="486" t="s">
        <v>486</v>
      </c>
      <c r="D1033" s="559" t="s">
        <v>477</v>
      </c>
      <c r="E1033" s="560">
        <v>712.08</v>
      </c>
      <c r="F1033" s="569">
        <f>E1033+E1034</f>
      </c>
      <c r="G1033" s="567">
        <v>4293</v>
      </c>
      <c r="H1033" s="567">
        <v>118</v>
      </c>
      <c r="I1033" s="562">
        <f t="shared" si="482"/>
      </c>
      <c r="J1033" s="563">
        <f t="shared" si="540"/>
      </c>
      <c r="K1033" s="567">
        <v>6</v>
      </c>
      <c r="L1033" s="514">
        <f t="shared" si="601"/>
      </c>
      <c r="M1033" s="567">
        <v>0</v>
      </c>
      <c r="N1033" s="564">
        <f t="shared" si="630"/>
      </c>
      <c r="O1033" s="567">
        <v>4</v>
      </c>
      <c r="P1033" s="564">
        <f t="shared" si="659"/>
      </c>
      <c r="Q1033" s="565">
        <f>(M1033+M1034)/(O1033+O1034)</f>
      </c>
      <c r="R1033" s="567">
        <v>10</v>
      </c>
      <c r="S1033" s="565">
        <f>(O1033+O1034)/(K1033+K1034)</f>
      </c>
      <c r="T1033" s="567">
        <v>0</v>
      </c>
      <c r="U1033" s="566">
        <f>F1033/T1033</f>
      </c>
      <c r="V1033" s="542">
        <f>(F1033+4*500)/T1033</f>
      </c>
      <c r="W1033" s="567">
        <v>0</v>
      </c>
      <c r="X1033" s="542">
        <f>W1033/T1033</f>
      </c>
      <c r="Y1033" s="565">
        <f>T1033/R1033</f>
      </c>
      <c r="Z1033" s="542">
        <f>W1033/F1033</f>
      </c>
      <c r="AA1033" s="542">
        <f>W1033/(F1033+500)</f>
      </c>
      <c r="AB1033" s="567">
        <v>0</v>
      </c>
      <c r="AC1033" s="567">
        <v>0</v>
      </c>
      <c r="AD1033" s="565">
        <f>AB1033/T1033</f>
      </c>
      <c r="AE1033" s="542">
        <f>(W1033-AC1033)/(F1033+500)</f>
      </c>
      <c r="AF1033" s="542" t="s">
        <v>525</v>
      </c>
    </row>
    <row r="1034">
      <c r="A1034" s="510"/>
      <c r="B1034" s="460"/>
      <c r="C1034" s="486"/>
      <c r="D1034" s="559" t="s">
        <v>479</v>
      </c>
      <c r="E1034" s="560">
        <v>1543.88</v>
      </c>
      <c r="F1034" s="569"/>
      <c r="G1034" s="560">
        <v>22330</v>
      </c>
      <c r="H1034" s="567">
        <v>912</v>
      </c>
      <c r="I1034" s="562">
        <f t="shared" si="482"/>
      </c>
      <c r="J1034" s="563">
        <f t="shared" si="540"/>
      </c>
      <c r="K1034" s="567">
        <v>43</v>
      </c>
      <c r="L1034" s="514">
        <f t="shared" si="601"/>
      </c>
      <c r="M1034" s="567">
        <v>0</v>
      </c>
      <c r="N1034" s="564">
        <f t="shared" si="630"/>
      </c>
      <c r="O1034" s="567">
        <v>3</v>
      </c>
      <c r="P1034" s="564">
        <f t="shared" si="659"/>
      </c>
      <c r="Q1034" s="565"/>
      <c r="R1034" s="567"/>
      <c r="S1034" s="565"/>
      <c r="T1034" s="567"/>
      <c r="U1034" s="566"/>
      <c r="V1034" s="542"/>
      <c r="W1034" s="560"/>
      <c r="X1034" s="542"/>
      <c r="Y1034" s="565"/>
      <c r="Z1034" s="542"/>
      <c r="AA1034" s="542"/>
      <c r="AB1034" s="567"/>
      <c r="AC1034" s="567"/>
      <c r="AD1034" s="565"/>
      <c r="AE1034" s="542"/>
      <c r="AF1034" s="542" t="s">
        <v>515</v>
      </c>
    </row>
    <row r="1035">
      <c r="A1035" s="510"/>
      <c r="B1035" s="488" t="s">
        <v>484</v>
      </c>
      <c r="C1035" s="488"/>
      <c r="D1035" s="488"/>
      <c r="E1035" s="522">
        <f>SUM(E1025:E1034)</f>
      </c>
      <c r="F1035" s="522">
        <f>SUM(F1025:F1034)</f>
      </c>
      <c r="G1035" s="522">
        <f>SUM(G1025:G1034)</f>
      </c>
      <c r="H1035" s="522">
        <f>SUM(H1025:H1034)</f>
      </c>
      <c r="I1035" s="523">
        <f t="shared" si="482"/>
      </c>
      <c r="J1035" s="524">
        <f t="shared" si="540"/>
      </c>
      <c r="K1035" s="522">
        <f>SUM(K1025:K1034)</f>
      </c>
      <c r="L1035" s="524">
        <f t="shared" si="601"/>
      </c>
      <c r="M1035" s="522">
        <f>SUM(M1025:M1034)</f>
      </c>
      <c r="N1035" s="525">
        <f t="shared" si="630"/>
      </c>
      <c r="O1035" s="522">
        <f>SUM(O1025:O1034)</f>
      </c>
      <c r="P1035" s="525">
        <f t="shared" si="659"/>
      </c>
      <c r="Q1035" s="526">
        <f t="shared" ref="Q1035:Q1036" si="511">M1035/O1035</f>
      </c>
      <c r="R1035" s="522">
        <f>SUM(R1025:R1034)</f>
      </c>
      <c r="S1035" s="526">
        <f t="shared" ref="S1035:S1036" si="569">(O1035+O1035)/(K1035+K1035)</f>
      </c>
      <c r="T1035" s="522">
        <f>SUM(T1025:T1034)</f>
      </c>
      <c r="U1035" s="527">
        <f t="shared" ref="U1035:U1036" si="765">F1035/T1035</f>
      </c>
      <c r="V1035" s="528">
        <f t="shared" ref="V1035:V1036" si="879">(F1035+4*500)/T1035</f>
      </c>
      <c r="W1035" s="522">
        <f>SUM(W1025:W1034)</f>
      </c>
      <c r="X1035" s="529">
        <f t="shared" ref="X1035:X1036" si="103">W1035/T1035</f>
      </c>
      <c r="Y1035" s="526">
        <f t="shared" ref="Y1035:Y1036" si="217">T1035/R1035</f>
      </c>
      <c r="Z1035" s="528">
        <f t="shared" ref="Z1035:Z1036" si="331">W1035/F1035</f>
      </c>
      <c r="AA1035" s="528">
        <f>W1035/(F1035+COUNT(W1025:W1034)*500)</f>
      </c>
      <c r="AB1035" s="522">
        <f>SUM(AB1025:AB1034)</f>
      </c>
      <c r="AC1035" s="522">
        <f>SUM(AC1025:AC1034)</f>
      </c>
      <c r="AD1035" s="526">
        <f t="shared" ref="AD1035:AD1036" si="445">AB1035/T1035</f>
      </c>
      <c r="AE1035" s="530">
        <f>(W1035-AC1035)/(F1035+COUNT(W1025:W1034)*500)</f>
      </c>
      <c r="AF1035" s="519"/>
    </row>
    <row r="1036">
      <c r="A1036" s="510"/>
      <c r="B1036" s="489" t="s">
        <v>490</v>
      </c>
      <c r="C1036" s="489"/>
      <c r="D1036" s="489"/>
      <c r="E1036" s="533">
        <f>E1001+E1006+E1015+E1035+E1024</f>
      </c>
      <c r="F1036" s="533">
        <f>F1001+F1006+F1015+F1035+F1024</f>
      </c>
      <c r="G1036" s="533">
        <f>G1001+G1006+G1015+G1035+G1024</f>
      </c>
      <c r="H1036" s="533">
        <f>H1001+H1006+H1015+H1035+H1024</f>
      </c>
      <c r="I1036" s="534">
        <f t="shared" si="482"/>
      </c>
      <c r="J1036" s="535">
        <f t="shared" si="540"/>
      </c>
      <c r="K1036" s="533">
        <f>K1001+K1006+K1015+K1035+K1024</f>
      </c>
      <c r="L1036" s="535">
        <f t="shared" si="601"/>
      </c>
      <c r="M1036" s="533">
        <f>M1001+M1006+M1015+M1035+M1024</f>
      </c>
      <c r="N1036" s="536">
        <f t="shared" si="630"/>
      </c>
      <c r="O1036" s="533">
        <f>O1001+O1006+O1015+O1035+O1024</f>
      </c>
      <c r="P1036" s="536">
        <f t="shared" si="659"/>
      </c>
      <c r="Q1036" s="537">
        <f t="shared" si="511"/>
      </c>
      <c r="R1036" s="533">
        <f>R1001+R1006+R1015+R1035+R1024</f>
      </c>
      <c r="S1036" s="537">
        <f t="shared" si="569"/>
      </c>
      <c r="T1036" s="533">
        <f>T1001+T1006+T1015+T1035+T1024</f>
      </c>
      <c r="U1036" s="538">
        <f t="shared" si="765"/>
      </c>
      <c r="V1036" s="532">
        <f t="shared" si="879"/>
      </c>
      <c r="W1036" s="532">
        <f>W1001+W1006+W1015+W1035+W1024</f>
      </c>
      <c r="X1036" s="532">
        <f t="shared" si="103"/>
      </c>
      <c r="Y1036" s="537">
        <f t="shared" si="217"/>
      </c>
      <c r="Z1036" s="532">
        <f t="shared" si="331"/>
      </c>
      <c r="AA1036" s="532">
        <f>W1036/(F1036+COUNT(W993:W1000,W1002:W1005,W1007:W1014,W1016:W1023,W1025:W1034)*500)</f>
      </c>
      <c r="AB1036" s="533">
        <f>AB1001+AB1006+AB1015+AB1035+AB1024</f>
      </c>
      <c r="AC1036" s="532">
        <f>AC1001+AC1006+AC1015+AC1035+AC1024</f>
      </c>
      <c r="AD1036" s="537">
        <f t="shared" si="445"/>
      </c>
      <c r="AE1036" s="532">
        <f>(W1036-AC1036)/(F1036+COUNT(W993:W1000,W1002:W1005,W1007:W1014,W1016:W1023,W1025:W1034)*500)</f>
      </c>
      <c r="AF1036" s="518"/>
    </row>
    <row r="1037">
      <c r="A1037" s="539" t="s">
        <v>442</v>
      </c>
      <c r="B1037" s="499" t="s">
        <v>443</v>
      </c>
      <c r="C1037" s="499" t="s">
        <v>444</v>
      </c>
      <c r="D1037" s="499" t="s">
        <v>445</v>
      </c>
      <c r="E1037" s="500" t="s">
        <v>446</v>
      </c>
      <c r="F1037" s="501" t="s">
        <v>447</v>
      </c>
      <c r="G1037" s="501" t="s">
        <v>448</v>
      </c>
      <c r="H1037" s="501" t="s">
        <v>449</v>
      </c>
      <c r="I1037" s="502" t="s">
        <v>450</v>
      </c>
      <c r="J1037" s="503" t="s">
        <v>451</v>
      </c>
      <c r="K1037" s="501" t="s">
        <v>452</v>
      </c>
      <c r="L1037" s="503" t="s">
        <v>453</v>
      </c>
      <c r="M1037" s="504" t="s">
        <v>454</v>
      </c>
      <c r="N1037" s="505" t="s">
        <v>455</v>
      </c>
      <c r="O1037" s="501" t="s">
        <v>456</v>
      </c>
      <c r="P1037" s="505" t="s">
        <v>457</v>
      </c>
      <c r="Q1037" s="502" t="s">
        <v>458</v>
      </c>
      <c r="R1037" s="506" t="s">
        <v>459</v>
      </c>
      <c r="S1037" s="507" t="s">
        <v>460</v>
      </c>
      <c r="T1037" s="506" t="s">
        <v>461</v>
      </c>
      <c r="U1037" s="508" t="s">
        <v>462</v>
      </c>
      <c r="V1037" s="509" t="s">
        <v>463</v>
      </c>
      <c r="W1037" s="509" t="s">
        <v>464</v>
      </c>
      <c r="X1037" s="509" t="s">
        <v>465</v>
      </c>
      <c r="Y1037" s="507" t="s">
        <v>466</v>
      </c>
      <c r="Z1037" s="509" t="s">
        <v>467</v>
      </c>
      <c r="AA1037" s="509" t="s">
        <v>468</v>
      </c>
      <c r="AB1037" s="509" t="s">
        <v>469</v>
      </c>
      <c r="AC1037" s="506" t="s">
        <v>470</v>
      </c>
      <c r="AD1037" s="507" t="s">
        <v>471</v>
      </c>
      <c r="AE1037" s="509" t="s">
        <v>472</v>
      </c>
      <c r="AF1037" s="509" t="s">
        <v>473</v>
      </c>
    </row>
    <row r="1038">
      <c r="A1038" s="510" t="s">
        <v>546</v>
      </c>
      <c r="B1038" s="460" t="s">
        <v>538</v>
      </c>
      <c r="C1038" s="486" t="s">
        <v>492</v>
      </c>
      <c r="D1038" s="462" t="s">
        <v>477</v>
      </c>
      <c r="E1038" s="511">
        <v>2313.2</v>
      </c>
      <c r="F1038" s="512">
        <f>E1038+E1039</f>
      </c>
      <c r="G1038" s="511">
        <v>14815</v>
      </c>
      <c r="H1038" s="511">
        <v>284</v>
      </c>
      <c r="I1038" s="513">
        <f t="shared" ref="I1038:I1083" si="483">H1038/G1038</f>
      </c>
      <c r="J1038" s="514">
        <f t="shared" ref="J1038:J1083" si="541">(E1038/G1038)*1000</f>
      </c>
      <c r="K1038" s="511">
        <v>28</v>
      </c>
      <c r="L1038" s="514">
        <v>0</v>
      </c>
      <c r="M1038" s="511">
        <v>4</v>
      </c>
      <c r="N1038" s="515">
        <f t="shared" ref="N1038:N1083" si="631">E1038/M1038</f>
      </c>
      <c r="O1038" s="511">
        <v>6</v>
      </c>
      <c r="P1038" s="515">
        <f t="shared" ref="P1038:P1083" si="660">E1038/O1038</f>
      </c>
      <c r="Q1038" s="516">
        <f>(M1038+M1039)/(O1038+O1039)</f>
      </c>
      <c r="R1038" s="511">
        <v>12</v>
      </c>
      <c r="S1038" s="516">
        <f>(O1038+O1039)/(K1038+K1039)</f>
      </c>
      <c r="T1038" s="511">
        <v>6</v>
      </c>
      <c r="U1038" s="517">
        <f>F1038/T1038</f>
      </c>
      <c r="V1038" s="518">
        <f>(F1038+4*500)/T1038</f>
      </c>
      <c r="W1038" s="511">
        <v>7509.6</v>
      </c>
      <c r="X1038" s="518">
        <f>W1038/T1038</f>
      </c>
      <c r="Y1038" s="516">
        <f>T1038/R1038</f>
      </c>
      <c r="Z1038" s="518">
        <f>W1038/F1038</f>
      </c>
      <c r="AA1038" s="518">
        <f>W1038/(F1038+500)</f>
      </c>
      <c r="AB1038" s="511">
        <v>0</v>
      </c>
      <c r="AC1038" s="511">
        <v>0</v>
      </c>
      <c r="AD1038" s="516">
        <f>AB1038/T1038</f>
      </c>
      <c r="AE1038" s="518">
        <f>(W1046-AC1038)/(F1038+500)</f>
      </c>
      <c r="AF1038" s="519" t="s">
        <v>478</v>
      </c>
    </row>
    <row r="1039">
      <c r="A1039" s="510"/>
      <c r="B1039" s="460"/>
      <c r="C1039" s="486"/>
      <c r="D1039" s="462" t="s">
        <v>479</v>
      </c>
      <c r="E1039" s="511">
        <v>3164.55</v>
      </c>
      <c r="F1039" s="512"/>
      <c r="G1039" s="511">
        <v>35003</v>
      </c>
      <c r="H1039" s="511">
        <v>1187</v>
      </c>
      <c r="I1039" s="513">
        <f t="shared" si="483"/>
      </c>
      <c r="J1039" s="514">
        <f t="shared" si="541"/>
      </c>
      <c r="K1039" s="511">
        <v>52</v>
      </c>
      <c r="L1039" s="514">
        <v>1</v>
      </c>
      <c r="M1039" s="511">
        <v>2</v>
      </c>
      <c r="N1039" s="515">
        <f t="shared" si="631"/>
      </c>
      <c r="O1039" s="511">
        <v>4</v>
      </c>
      <c r="P1039" s="515">
        <f t="shared" si="660"/>
      </c>
      <c r="Q1039" s="516"/>
      <c r="R1039" s="511"/>
      <c r="S1039" s="516"/>
      <c r="T1039" s="511"/>
      <c r="U1039" s="517"/>
      <c r="V1039" s="518"/>
      <c r="W1039" s="511"/>
      <c r="X1039" s="518"/>
      <c r="Y1039" s="516"/>
      <c r="Z1039" s="518"/>
      <c r="AA1039" s="518"/>
      <c r="AB1039" s="511"/>
      <c r="AC1039" s="511"/>
      <c r="AD1039" s="516"/>
      <c r="AE1039" s="518"/>
      <c r="AF1039" s="519" t="s">
        <v>500</v>
      </c>
    </row>
    <row r="1040">
      <c r="A1040" s="510"/>
      <c r="B1040" s="460" t="s">
        <v>475</v>
      </c>
      <c r="C1040" s="486" t="s">
        <v>492</v>
      </c>
      <c r="D1040" s="462" t="s">
        <v>477</v>
      </c>
      <c r="E1040" s="511">
        <v>3919.09</v>
      </c>
      <c r="F1040" s="512">
        <f>E1040+E1041</f>
      </c>
      <c r="G1040" s="511">
        <v>30684</v>
      </c>
      <c r="H1040" s="511">
        <v>468</v>
      </c>
      <c r="I1040" s="513">
        <f t="shared" si="483"/>
      </c>
      <c r="J1040" s="514">
        <f t="shared" si="541"/>
      </c>
      <c r="K1040" s="511">
        <v>57</v>
      </c>
      <c r="L1040" s="514">
        <f t="shared" ref="L1040:L1083" si="602">E1040/K1040</f>
      </c>
      <c r="M1040" s="511">
        <v>2</v>
      </c>
      <c r="N1040" s="515">
        <f t="shared" si="631"/>
      </c>
      <c r="O1040" s="511">
        <v>3</v>
      </c>
      <c r="P1040" s="515">
        <f t="shared" si="660"/>
      </c>
      <c r="Q1040" s="516">
        <f>(M1040+M1041)/(O1040+O1041)</f>
      </c>
      <c r="R1040" s="511">
        <v>15</v>
      </c>
      <c r="S1040" s="516">
        <f>(O1040+O1041)/(K1040+K1041)</f>
      </c>
      <c r="T1040" s="511">
        <v>9</v>
      </c>
      <c r="U1040" s="517">
        <f>F1040/T1040</f>
      </c>
      <c r="V1040" s="518">
        <f>(F1040+4*500)/T1040</f>
      </c>
      <c r="W1040" s="511">
        <v>6718.799999999999</v>
      </c>
      <c r="X1040" s="518">
        <f>W1040/T1040</f>
      </c>
      <c r="Y1040" s="516">
        <f>T1040/R1040</f>
      </c>
      <c r="Z1040" s="518">
        <f>W1040/F1040</f>
      </c>
      <c r="AA1040" s="518">
        <f>W1040/(F1040+500)</f>
      </c>
      <c r="AB1040" s="511">
        <v>0</v>
      </c>
      <c r="AC1040" s="511">
        <v>0</v>
      </c>
      <c r="AD1040" s="516">
        <f>AB1040/T1040</f>
      </c>
      <c r="AE1040" s="518">
        <f>(W1040-AC1040)/(F1040+500)</f>
      </c>
      <c r="AF1040" s="519" t="s">
        <v>478</v>
      </c>
    </row>
    <row r="1041">
      <c r="A1041" s="510"/>
      <c r="B1041" s="460"/>
      <c r="C1041" s="486"/>
      <c r="D1041" s="462" t="s">
        <v>479</v>
      </c>
      <c r="E1041" s="511">
        <v>3412.88</v>
      </c>
      <c r="F1041" s="512"/>
      <c r="G1041" s="511">
        <v>36610</v>
      </c>
      <c r="H1041" s="511">
        <v>1354</v>
      </c>
      <c r="I1041" s="513">
        <f t="shared" si="483"/>
      </c>
      <c r="J1041" s="514">
        <f t="shared" si="541"/>
      </c>
      <c r="K1041" s="511">
        <v>77</v>
      </c>
      <c r="L1041" s="514">
        <f t="shared" si="602"/>
      </c>
      <c r="M1041" s="511">
        <v>4</v>
      </c>
      <c r="N1041" s="515">
        <f t="shared" si="631"/>
      </c>
      <c r="O1041" s="511">
        <v>6</v>
      </c>
      <c r="P1041" s="515">
        <f t="shared" si="660"/>
      </c>
      <c r="Q1041" s="516"/>
      <c r="R1041" s="511"/>
      <c r="S1041" s="516"/>
      <c r="T1041" s="511"/>
      <c r="U1041" s="517"/>
      <c r="V1041" s="518"/>
      <c r="W1041" s="511"/>
      <c r="X1041" s="518"/>
      <c r="Y1041" s="516"/>
      <c r="Z1041" s="518"/>
      <c r="AA1041" s="518"/>
      <c r="AB1041" s="511"/>
      <c r="AC1041" s="511"/>
      <c r="AD1041" s="516"/>
      <c r="AE1041" s="518"/>
      <c r="AF1041" s="519" t="s">
        <v>500</v>
      </c>
    </row>
    <row r="1042">
      <c r="A1042" s="510"/>
      <c r="B1042" s="460" t="s">
        <v>481</v>
      </c>
      <c r="C1042" s="486" t="s">
        <v>492</v>
      </c>
      <c r="D1042" s="462" t="s">
        <v>477</v>
      </c>
      <c r="E1042" s="511">
        <v>2930.9</v>
      </c>
      <c r="F1042" s="512">
        <f>E1042+E1043</f>
      </c>
      <c r="G1042" s="511">
        <v>23301</v>
      </c>
      <c r="H1042" s="511">
        <v>280</v>
      </c>
      <c r="I1042" s="513">
        <f t="shared" si="483"/>
      </c>
      <c r="J1042" s="514">
        <f t="shared" si="541"/>
      </c>
      <c r="K1042" s="511">
        <v>32</v>
      </c>
      <c r="L1042" s="514">
        <f t="shared" si="602"/>
      </c>
      <c r="M1042" s="511">
        <v>2</v>
      </c>
      <c r="N1042" s="515">
        <f t="shared" si="631"/>
      </c>
      <c r="O1042" s="511">
        <v>9</v>
      </c>
      <c r="P1042" s="515">
        <f t="shared" si="660"/>
      </c>
      <c r="Q1042" s="516">
        <f>(M1042+M1043)/(O1042+O1043)</f>
      </c>
      <c r="R1042" s="511">
        <v>20</v>
      </c>
      <c r="S1042" s="516">
        <f>(O1042+O1043)/(K1042+K1043)</f>
      </c>
      <c r="T1042" s="511">
        <v>8</v>
      </c>
      <c r="U1042" s="517">
        <f>F1042/T1042</f>
      </c>
      <c r="V1042" s="518">
        <f>(F1042+4*500)/T1042</f>
      </c>
      <c r="W1042" s="511">
        <v>7389.4</v>
      </c>
      <c r="X1042" s="518">
        <f>W1042/T1042</f>
      </c>
      <c r="Y1042" s="516">
        <f>T1042/R1042</f>
      </c>
      <c r="Z1042" s="518">
        <f>W1042/F1042</f>
      </c>
      <c r="AA1042" s="518">
        <f>W1042/(F1042+500)</f>
      </c>
      <c r="AB1042" s="511">
        <v>5</v>
      </c>
      <c r="AC1042" s="511">
        <v>4820.4</v>
      </c>
      <c r="AD1042" s="516">
        <f>AB1042/T1042</f>
      </c>
      <c r="AE1042" s="518">
        <f>(W1042-AC1042)/(F1042+500)</f>
      </c>
      <c r="AF1042" s="519" t="s">
        <v>478</v>
      </c>
    </row>
    <row r="1043">
      <c r="A1043" s="510"/>
      <c r="B1043" s="460"/>
      <c r="C1043" s="486"/>
      <c r="D1043" s="462" t="s">
        <v>479</v>
      </c>
      <c r="E1043" s="511">
        <v>2807.58</v>
      </c>
      <c r="F1043" s="512"/>
      <c r="G1043" s="511">
        <v>28036</v>
      </c>
      <c r="H1043" s="511">
        <v>767</v>
      </c>
      <c r="I1043" s="513">
        <f t="shared" si="483"/>
      </c>
      <c r="J1043" s="514">
        <f t="shared" si="541"/>
      </c>
      <c r="K1043" s="511">
        <v>53</v>
      </c>
      <c r="L1043" s="514">
        <f t="shared" si="602"/>
      </c>
      <c r="M1043" s="511">
        <v>5</v>
      </c>
      <c r="N1043" s="515">
        <f t="shared" si="631"/>
      </c>
      <c r="O1043" s="511">
        <v>6</v>
      </c>
      <c r="P1043" s="515">
        <f t="shared" si="660"/>
      </c>
      <c r="Q1043" s="516"/>
      <c r="R1043" s="511"/>
      <c r="S1043" s="516"/>
      <c r="T1043" s="511"/>
      <c r="U1043" s="517"/>
      <c r="V1043" s="518"/>
      <c r="W1043" s="511"/>
      <c r="X1043" s="518"/>
      <c r="Y1043" s="516"/>
      <c r="Z1043" s="518"/>
      <c r="AA1043" s="518"/>
      <c r="AB1043" s="511"/>
      <c r="AC1043" s="511"/>
      <c r="AD1043" s="516"/>
      <c r="AE1043" s="518"/>
      <c r="AF1043" s="519" t="s">
        <v>500</v>
      </c>
    </row>
    <row r="1044">
      <c r="A1044" s="510"/>
      <c r="B1044" s="460" t="s">
        <v>482</v>
      </c>
      <c r="C1044" s="486" t="s">
        <v>492</v>
      </c>
      <c r="D1044" s="462" t="s">
        <v>477</v>
      </c>
      <c r="E1044" s="511">
        <v>1947.91</v>
      </c>
      <c r="F1044" s="512">
        <f>E1044+E1045</f>
      </c>
      <c r="G1044" s="511">
        <v>17483</v>
      </c>
      <c r="H1044" s="511">
        <v>236</v>
      </c>
      <c r="I1044" s="513">
        <f t="shared" si="483"/>
      </c>
      <c r="J1044" s="514">
        <f t="shared" si="541"/>
      </c>
      <c r="K1044" s="511">
        <v>26</v>
      </c>
      <c r="L1044" s="514">
        <f t="shared" si="602"/>
      </c>
      <c r="M1044" s="511">
        <v>1</v>
      </c>
      <c r="N1044" s="515">
        <f t="shared" si="631"/>
      </c>
      <c r="O1044" s="511">
        <v>5</v>
      </c>
      <c r="P1044" s="515">
        <f t="shared" si="660"/>
      </c>
      <c r="Q1044" s="516">
        <f>(M1044+M1045)/(O1044+O1045)</f>
      </c>
      <c r="R1044" s="511">
        <v>15</v>
      </c>
      <c r="S1044" s="516">
        <f>(O1044+O1045)/(K1044+K1045)</f>
      </c>
      <c r="T1044" s="511">
        <v>3</v>
      </c>
      <c r="U1044" s="517">
        <f>F1044/T1044</f>
      </c>
      <c r="V1044" s="518">
        <f>(F1044+4*500)/T1044</f>
      </c>
      <c r="W1044" s="511">
        <v>2356</v>
      </c>
      <c r="X1044" s="518">
        <f>W1044/T1044</f>
      </c>
      <c r="Y1044" s="516">
        <f>T1044/R1044</f>
      </c>
      <c r="Z1044" s="518">
        <f>W1044/F1044</f>
      </c>
      <c r="AA1044" s="518">
        <f>W1044/(F1044+500)</f>
      </c>
      <c r="AB1044" s="511">
        <v>0</v>
      </c>
      <c r="AC1044" s="511">
        <v>0</v>
      </c>
      <c r="AD1044" s="516">
        <f>AB1044/T1044</f>
      </c>
      <c r="AE1044" s="518">
        <f>(W1044-AC1044)/(F1044+500)</f>
      </c>
      <c r="AF1044" s="519" t="s">
        <v>478</v>
      </c>
    </row>
    <row r="1045">
      <c r="A1045" s="510"/>
      <c r="B1045" s="460"/>
      <c r="C1045" s="486"/>
      <c r="D1045" s="462" t="s">
        <v>479</v>
      </c>
      <c r="E1045" s="511">
        <v>2999.47</v>
      </c>
      <c r="F1045" s="512"/>
      <c r="G1045" s="511">
        <v>21215</v>
      </c>
      <c r="H1045" s="511">
        <v>746</v>
      </c>
      <c r="I1045" s="513">
        <f t="shared" si="483"/>
      </c>
      <c r="J1045" s="514">
        <f t="shared" si="541"/>
      </c>
      <c r="K1045" s="511">
        <v>62</v>
      </c>
      <c r="L1045" s="514">
        <f t="shared" si="602"/>
      </c>
      <c r="M1045" s="511">
        <v>1</v>
      </c>
      <c r="N1045" s="515">
        <f t="shared" si="631"/>
      </c>
      <c r="O1045" s="511">
        <v>5</v>
      </c>
      <c r="P1045" s="515">
        <f t="shared" si="660"/>
      </c>
      <c r="Q1045" s="516"/>
      <c r="R1045" s="511"/>
      <c r="S1045" s="516"/>
      <c r="T1045" s="511"/>
      <c r="U1045" s="517"/>
      <c r="V1045" s="518"/>
      <c r="W1045" s="511"/>
      <c r="X1045" s="518"/>
      <c r="Y1045" s="516"/>
      <c r="Z1045" s="518"/>
      <c r="AA1045" s="518"/>
      <c r="AB1045" s="511"/>
      <c r="AC1045" s="511"/>
      <c r="AD1045" s="516"/>
      <c r="AE1045" s="518"/>
      <c r="AF1045" s="519" t="s">
        <v>500</v>
      </c>
    </row>
    <row r="1046">
      <c r="A1046" s="510"/>
      <c r="B1046" s="460" t="s">
        <v>483</v>
      </c>
      <c r="C1046" s="486" t="s">
        <v>492</v>
      </c>
      <c r="D1046" s="462" t="s">
        <v>477</v>
      </c>
      <c r="E1046" s="511">
        <v>2994.78</v>
      </c>
      <c r="F1046" s="520">
        <f>E1046+E1047</f>
      </c>
      <c r="G1046" s="511">
        <v>19716</v>
      </c>
      <c r="H1046" s="511">
        <v>233</v>
      </c>
      <c r="I1046" s="513">
        <f t="shared" si="483"/>
      </c>
      <c r="J1046" s="514">
        <f t="shared" si="541"/>
      </c>
      <c r="K1046" s="511">
        <v>39</v>
      </c>
      <c r="L1046" s="514">
        <f t="shared" si="602"/>
      </c>
      <c r="M1046" s="511">
        <v>1</v>
      </c>
      <c r="N1046" s="515">
        <f t="shared" si="631"/>
      </c>
      <c r="O1046" s="511">
        <v>5</v>
      </c>
      <c r="P1046" s="515">
        <f t="shared" si="660"/>
      </c>
      <c r="Q1046" s="516">
        <f>(M1046+M1047)/(O1046+O1047)</f>
      </c>
      <c r="R1046" s="511">
        <v>24</v>
      </c>
      <c r="S1046" s="516">
        <f>(O1046+O1047)/(K1046+K1047)</f>
      </c>
      <c r="T1046" s="511">
        <v>10</v>
      </c>
      <c r="U1046" s="517">
        <f>F1046/T1046</f>
      </c>
      <c r="V1046" s="518">
        <f>(F1046+4*500)/T1046</f>
      </c>
      <c r="W1046" s="511">
        <v>13011.2</v>
      </c>
      <c r="X1046" s="518">
        <f>W1046/T1046</f>
      </c>
      <c r="Y1046" s="516">
        <f>T1046/R1046</f>
      </c>
      <c r="Z1046" s="518">
        <f>W1046/F1046</f>
      </c>
      <c r="AA1046" s="518">
        <f>W1046/(F1046+500)</f>
      </c>
      <c r="AB1046" s="511">
        <v>6</v>
      </c>
      <c r="AC1046" s="511">
        <v>7395.6</v>
      </c>
      <c r="AD1046" s="516">
        <f>AB1046/T1046</f>
      </c>
      <c r="AE1046" s="518">
        <f>(W1046-AC1046)/(F1046+500)</f>
      </c>
      <c r="AF1046" s="519" t="s">
        <v>478</v>
      </c>
    </row>
    <row r="1047">
      <c r="A1047" s="510"/>
      <c r="B1047" s="460"/>
      <c r="C1047" s="486"/>
      <c r="D1047" s="462" t="s">
        <v>479</v>
      </c>
      <c r="E1047" s="511">
        <v>4843.96</v>
      </c>
      <c r="F1047" s="520"/>
      <c r="G1047" s="511">
        <v>42245</v>
      </c>
      <c r="H1047" s="521">
        <v>1947</v>
      </c>
      <c r="I1047" s="513">
        <f t="shared" si="483"/>
      </c>
      <c r="J1047" s="514">
        <f t="shared" si="541"/>
      </c>
      <c r="K1047" s="511">
        <v>122</v>
      </c>
      <c r="L1047" s="514">
        <f t="shared" si="602"/>
      </c>
      <c r="M1047" s="511">
        <v>9</v>
      </c>
      <c r="N1047" s="515">
        <f t="shared" si="631"/>
      </c>
      <c r="O1047" s="511">
        <v>14</v>
      </c>
      <c r="P1047" s="515">
        <f t="shared" si="660"/>
      </c>
      <c r="Q1047" s="516"/>
      <c r="R1047" s="511"/>
      <c r="S1047" s="516"/>
      <c r="T1047" s="511"/>
      <c r="U1047" s="517"/>
      <c r="V1047" s="518"/>
      <c r="W1047" s="511"/>
      <c r="X1047" s="518"/>
      <c r="Y1047" s="516"/>
      <c r="Z1047" s="518"/>
      <c r="AA1047" s="518"/>
      <c r="AB1047" s="511"/>
      <c r="AC1047" s="511"/>
      <c r="AD1047" s="516"/>
      <c r="AE1047" s="518"/>
      <c r="AF1047" s="519" t="s">
        <v>500</v>
      </c>
    </row>
    <row r="1048">
      <c r="A1048" s="510"/>
      <c r="B1048" s="488" t="s">
        <v>484</v>
      </c>
      <c r="C1048" s="488"/>
      <c r="D1048" s="488"/>
      <c r="E1048" s="522">
        <f>SUM(E1038:E1047)</f>
      </c>
      <c r="F1048" s="522">
        <f>SUM(F1038:F1047)</f>
      </c>
      <c r="G1048" s="522">
        <f>SUM(G1038:G1047)</f>
      </c>
      <c r="H1048" s="522">
        <f>SUM(H1038:H1047)</f>
      </c>
      <c r="I1048" s="523">
        <f t="shared" si="483"/>
      </c>
      <c r="J1048" s="524">
        <f t="shared" si="541"/>
      </c>
      <c r="K1048" s="522">
        <f>SUM(K1038:K1047)</f>
      </c>
      <c r="L1048" s="524">
        <f t="shared" si="602"/>
      </c>
      <c r="M1048" s="522">
        <f>SUM(M1038:M1047)</f>
      </c>
      <c r="N1048" s="525">
        <f t="shared" si="631"/>
      </c>
      <c r="O1048" s="522">
        <f>SUM(O1038:O1047)</f>
      </c>
      <c r="P1048" s="525">
        <f t="shared" si="660"/>
      </c>
      <c r="Q1048" s="526">
        <f>M1048/O1048</f>
      </c>
      <c r="R1048" s="522">
        <f>SUM(R1038:R1047)</f>
      </c>
      <c r="S1048" s="526">
        <f>(O1048+O1048)/(K1048+K1048)</f>
      </c>
      <c r="T1048" s="522">
        <f>SUM(T1038:T1047)</f>
      </c>
      <c r="U1048" s="527">
        <f t="shared" ref="U1048:U1049" si="766">F1048/T1048</f>
      </c>
      <c r="V1048" s="528">
        <f t="shared" ref="V1048:V1049" si="880">(F1048+4*500)/T1048</f>
      </c>
      <c r="W1048" s="522">
        <f>SUM(W1038:W1047)</f>
      </c>
      <c r="X1048" s="529">
        <f t="shared" ref="X1048:X1049" si="104">W1048/T1048</f>
      </c>
      <c r="Y1048" s="526">
        <f t="shared" ref="Y1048:Y1049" si="218">T1048/R1048</f>
      </c>
      <c r="Z1048" s="528">
        <f t="shared" ref="Z1048:Z1049" si="332">W1048/F1048</f>
      </c>
      <c r="AA1048" s="528">
        <f>W1048/(F1048+COUNT(W1040:W1047)*500)</f>
      </c>
      <c r="AB1048" s="522">
        <f>SUM(AB1038:AB1047)</f>
      </c>
      <c r="AC1048" s="522">
        <f>SUM(AC1038:AC1047)</f>
      </c>
      <c r="AD1048" s="526">
        <f t="shared" ref="AD1048:AD1049" si="446">AB1048/T1048</f>
      </c>
      <c r="AE1048" s="530">
        <f>(W1048-AC1048)/(F1048+COUNT(W1040:W1047)*500)</f>
      </c>
      <c r="AF1048" s="518"/>
    </row>
    <row r="1049">
      <c r="A1049" s="510"/>
      <c r="B1049" s="460" t="s">
        <v>485</v>
      </c>
      <c r="C1049" s="486" t="s">
        <v>545</v>
      </c>
      <c r="D1049" s="462" t="s">
        <v>477</v>
      </c>
      <c r="E1049" s="511">
        <v>2058.12</v>
      </c>
      <c r="F1049" s="512">
        <f>E1049+E1050</f>
      </c>
      <c r="G1049" s="511">
        <v>15330</v>
      </c>
      <c r="H1049" s="511">
        <v>192</v>
      </c>
      <c r="I1049" s="513">
        <f t="shared" si="483"/>
      </c>
      <c r="J1049" s="514">
        <f t="shared" si="541"/>
      </c>
      <c r="K1049" s="511">
        <v>22</v>
      </c>
      <c r="L1049" s="514">
        <f t="shared" si="602"/>
      </c>
      <c r="M1049" s="511">
        <v>0</v>
      </c>
      <c r="N1049" s="515">
        <f t="shared" si="631"/>
      </c>
      <c r="O1049" s="511">
        <v>1</v>
      </c>
      <c r="P1049" s="515">
        <f t="shared" si="660"/>
      </c>
      <c r="Q1049" s="516">
        <f>(M1049+M1050)/(O1049+O1050)</f>
      </c>
      <c r="R1049" s="511">
        <v>34</v>
      </c>
      <c r="S1049" s="516">
        <f>(O1049+O1050)/(K1049+K1050)</f>
      </c>
      <c r="T1049" s="511">
        <v>13</v>
      </c>
      <c r="U1049" s="517">
        <f t="shared" si="766"/>
      </c>
      <c r="V1049" s="518">
        <f t="shared" si="880"/>
      </c>
      <c r="W1049" s="511">
        <v>15648</v>
      </c>
      <c r="X1049" s="518">
        <f t="shared" si="104"/>
      </c>
      <c r="Y1049" s="516">
        <f t="shared" si="218"/>
      </c>
      <c r="Z1049" s="518">
        <f t="shared" si="332"/>
      </c>
      <c r="AA1049" s="518">
        <f>W1049/(F1049+500)</f>
      </c>
      <c r="AB1049" s="511">
        <v>6</v>
      </c>
      <c r="AC1049" s="511">
        <v>6804</v>
      </c>
      <c r="AD1049" s="516">
        <f t="shared" si="446"/>
      </c>
      <c r="AE1049" s="518">
        <f>(W1049-AC1049)/(F1049+500)</f>
      </c>
      <c r="AF1049" s="519" t="s">
        <v>478</v>
      </c>
    </row>
    <row r="1050">
      <c r="A1050" s="510"/>
      <c r="B1050" s="460"/>
      <c r="C1050" s="486"/>
      <c r="D1050" s="462" t="s">
        <v>479</v>
      </c>
      <c r="E1050" s="511">
        <v>6785.1</v>
      </c>
      <c r="F1050" s="512"/>
      <c r="G1050" s="511">
        <v>79956</v>
      </c>
      <c r="H1050" s="511">
        <v>3173</v>
      </c>
      <c r="I1050" s="513">
        <f t="shared" si="483"/>
      </c>
      <c r="J1050" s="514">
        <f t="shared" si="541"/>
      </c>
      <c r="K1050" s="511">
        <v>182</v>
      </c>
      <c r="L1050" s="514">
        <f t="shared" si="602"/>
      </c>
      <c r="M1050" s="511">
        <v>9</v>
      </c>
      <c r="N1050" s="515">
        <f t="shared" si="631"/>
      </c>
      <c r="O1050" s="511">
        <v>20</v>
      </c>
      <c r="P1050" s="515">
        <f t="shared" si="660"/>
      </c>
      <c r="Q1050" s="516"/>
      <c r="R1050" s="511"/>
      <c r="S1050" s="516"/>
      <c r="T1050" s="511"/>
      <c r="U1050" s="517"/>
      <c r="V1050" s="518"/>
      <c r="W1050" s="511"/>
      <c r="X1050" s="518"/>
      <c r="Y1050" s="516"/>
      <c r="Z1050" s="518"/>
      <c r="AA1050" s="518"/>
      <c r="AB1050" s="511"/>
      <c r="AC1050" s="511"/>
      <c r="AD1050" s="516"/>
      <c r="AE1050" s="518"/>
      <c r="AF1050" s="519" t="s">
        <v>500</v>
      </c>
    </row>
    <row r="1051">
      <c r="A1051" s="510"/>
      <c r="B1051" s="460" t="s">
        <v>487</v>
      </c>
      <c r="C1051" s="486" t="s">
        <v>545</v>
      </c>
      <c r="D1051" s="462" t="s">
        <v>477</v>
      </c>
      <c r="E1051" s="511">
        <v>1281.99</v>
      </c>
      <c r="F1051" s="512">
        <f>E1051+E1052</f>
      </c>
      <c r="G1051" s="511">
        <v>9530</v>
      </c>
      <c r="H1051" s="511">
        <v>134</v>
      </c>
      <c r="I1051" s="513">
        <f t="shared" si="483"/>
      </c>
      <c r="J1051" s="514">
        <f t="shared" si="541"/>
      </c>
      <c r="K1051" s="511">
        <v>16</v>
      </c>
      <c r="L1051" s="514">
        <f t="shared" si="602"/>
      </c>
      <c r="M1051" s="511">
        <v>1</v>
      </c>
      <c r="N1051" s="515">
        <f t="shared" si="631"/>
      </c>
      <c r="O1051" s="511">
        <v>3</v>
      </c>
      <c r="P1051" s="515">
        <f t="shared" si="660"/>
      </c>
      <c r="Q1051" s="516">
        <f>(M1051+M1052)/(O1051+O1052)</f>
      </c>
      <c r="R1051" s="511">
        <v>23</v>
      </c>
      <c r="S1051" s="516">
        <f>(O1051+O1052)/(K1051+K1052)</f>
      </c>
      <c r="T1051" s="511">
        <v>9</v>
      </c>
      <c r="U1051" s="517">
        <f>F1051/T1051</f>
      </c>
      <c r="V1051" s="518">
        <f>(F1051+4*500)/T1051</f>
      </c>
      <c r="W1051" s="511">
        <v>11880</v>
      </c>
      <c r="X1051" s="518">
        <f>W1051/T1051</f>
      </c>
      <c r="Y1051" s="516">
        <f>T1051/R1051</f>
      </c>
      <c r="Z1051" s="518">
        <f>W1051/F1051</f>
      </c>
      <c r="AA1051" s="518">
        <f>W1051/(F1051+500)</f>
      </c>
      <c r="AB1051" s="511">
        <v>0</v>
      </c>
      <c r="AC1051" s="511">
        <v>0</v>
      </c>
      <c r="AD1051" s="516">
        <f>AB1051/T1051</f>
      </c>
      <c r="AE1051" s="518">
        <f>(W1051-AC1051)/(F1051+500)</f>
      </c>
      <c r="AF1051" s="519" t="s">
        <v>478</v>
      </c>
    </row>
    <row r="1052">
      <c r="A1052" s="510"/>
      <c r="B1052" s="460"/>
      <c r="C1052" s="486"/>
      <c r="D1052" s="462" t="s">
        <v>479</v>
      </c>
      <c r="E1052" s="511">
        <v>6337.26</v>
      </c>
      <c r="F1052" s="512"/>
      <c r="G1052" s="511">
        <v>89272</v>
      </c>
      <c r="H1052" s="521">
        <v>3738</v>
      </c>
      <c r="I1052" s="513">
        <f t="shared" si="483"/>
      </c>
      <c r="J1052" s="514">
        <f t="shared" si="541"/>
      </c>
      <c r="K1052" s="511">
        <v>152</v>
      </c>
      <c r="L1052" s="514">
        <f t="shared" si="602"/>
      </c>
      <c r="M1052" s="511">
        <v>8</v>
      </c>
      <c r="N1052" s="515">
        <f t="shared" si="631"/>
      </c>
      <c r="O1052" s="511">
        <v>14</v>
      </c>
      <c r="P1052" s="515">
        <f t="shared" si="660"/>
      </c>
      <c r="Q1052" s="516"/>
      <c r="R1052" s="511"/>
      <c r="S1052" s="516"/>
      <c r="T1052" s="511"/>
      <c r="U1052" s="517"/>
      <c r="V1052" s="518"/>
      <c r="W1052" s="511"/>
      <c r="X1052" s="518"/>
      <c r="Y1052" s="516"/>
      <c r="Z1052" s="518"/>
      <c r="AA1052" s="518"/>
      <c r="AB1052" s="511"/>
      <c r="AC1052" s="511"/>
      <c r="AD1052" s="516"/>
      <c r="AE1052" s="518"/>
      <c r="AF1052" s="519" t="s">
        <v>500</v>
      </c>
    </row>
    <row r="1053">
      <c r="A1053" s="510"/>
      <c r="B1053" s="488" t="s">
        <v>484</v>
      </c>
      <c r="C1053" s="488"/>
      <c r="D1053" s="488"/>
      <c r="E1053" s="522">
        <f>SUM(E1049:E1052)</f>
      </c>
      <c r="F1053" s="522">
        <f>SUM(F1049:F1052)</f>
      </c>
      <c r="G1053" s="544">
        <f>SUM(G1049:G1052)</f>
      </c>
      <c r="H1053" s="544">
        <f>SUM(H1049:H1052)</f>
      </c>
      <c r="I1053" s="523">
        <f t="shared" si="483"/>
      </c>
      <c r="J1053" s="524">
        <f t="shared" si="541"/>
      </c>
      <c r="K1053" s="544">
        <f>SUM(K1049:K1052)</f>
      </c>
      <c r="L1053" s="524">
        <f t="shared" si="602"/>
      </c>
      <c r="M1053" s="544">
        <f>SUM(M1049:M1052)</f>
      </c>
      <c r="N1053" s="525">
        <f t="shared" si="631"/>
      </c>
      <c r="O1053" s="544">
        <f>SUM(O1049:O1052)</f>
      </c>
      <c r="P1053" s="525">
        <f t="shared" si="660"/>
      </c>
      <c r="Q1053" s="526">
        <f>M1053/O1053</f>
      </c>
      <c r="R1053" s="544">
        <f>SUM(R1049:R1052)</f>
      </c>
      <c r="S1053" s="526">
        <f>(O1053+O1053)/(K1053+K1053)</f>
      </c>
      <c r="T1053" s="544">
        <f>SUM(T1049:T1052)</f>
      </c>
      <c r="U1053" s="527">
        <f t="shared" ref="U1053:U1054" si="767">F1053/T1053</f>
      </c>
      <c r="V1053" s="528">
        <f t="shared" ref="V1053:V1054" si="881">(F1053+4*500)/T1053</f>
      </c>
      <c r="W1053" s="544">
        <f>SUM(W1049:W1052)</f>
      </c>
      <c r="X1053" s="529">
        <f t="shared" ref="X1053:X1054" si="105">W1053/T1053</f>
      </c>
      <c r="Y1053" s="526">
        <f t="shared" ref="Y1053:Y1054" si="219">T1053/R1053</f>
      </c>
      <c r="Z1053" s="528">
        <f t="shared" ref="Z1053:Z1054" si="333">W1053/F1053</f>
      </c>
      <c r="AA1053" s="528">
        <f>W1053/(F1053+COUNT(W1049:W1052)*500)</f>
      </c>
      <c r="AB1053" s="544">
        <f>SUM(AB1049:AB1052)</f>
      </c>
      <c r="AC1053" s="544">
        <f>SUM(AC1049:AC1052)</f>
      </c>
      <c r="AD1053" s="526">
        <f t="shared" ref="AD1053:AD1054" si="447">AB1053/T1053</f>
      </c>
      <c r="AE1053" s="530">
        <f>(W1053-AC1053)/(F1053+COUNT(W1049:W1052)*500)</f>
      </c>
      <c r="AF1053" s="518"/>
    </row>
    <row r="1054">
      <c r="A1054" s="510"/>
      <c r="B1054" s="460" t="s">
        <v>488</v>
      </c>
      <c r="C1054" s="486" t="s">
        <v>519</v>
      </c>
      <c r="D1054" s="462" t="s">
        <v>477</v>
      </c>
      <c r="E1054" s="511">
        <v>1163.99</v>
      </c>
      <c r="F1054" s="512">
        <f>E1054+E1055</f>
      </c>
      <c r="G1054" s="511">
        <v>5913</v>
      </c>
      <c r="H1054" s="511">
        <v>100</v>
      </c>
      <c r="I1054" s="513">
        <f t="shared" si="483"/>
      </c>
      <c r="J1054" s="514">
        <f t="shared" si="541"/>
      </c>
      <c r="K1054" s="511">
        <v>17</v>
      </c>
      <c r="L1054" s="563">
        <f t="shared" si="602"/>
      </c>
      <c r="M1054" s="511">
        <v>3</v>
      </c>
      <c r="N1054" s="515">
        <f t="shared" si="631"/>
      </c>
      <c r="O1054" s="511">
        <v>3</v>
      </c>
      <c r="P1054" s="515">
        <f t="shared" si="660"/>
      </c>
      <c r="Q1054" s="516">
        <f>(M1054+M1055)/(O1054+O1055)</f>
      </c>
      <c r="R1054" s="511">
        <v>17</v>
      </c>
      <c r="S1054" s="516">
        <f>(O1054+O1055)/(K1054+K1055)</f>
      </c>
      <c r="T1054" s="511">
        <v>5</v>
      </c>
      <c r="U1054" s="517">
        <f t="shared" si="767"/>
      </c>
      <c r="V1054" s="518">
        <f t="shared" si="881"/>
      </c>
      <c r="W1054" s="511">
        <v>5923.199999999997</v>
      </c>
      <c r="X1054" s="518">
        <f t="shared" si="105"/>
      </c>
      <c r="Y1054" s="516">
        <f t="shared" si="219"/>
      </c>
      <c r="Z1054" s="518">
        <f t="shared" si="333"/>
      </c>
      <c r="AA1054" s="518">
        <f>W1054/(F1054+500)</f>
      </c>
      <c r="AB1054" s="511">
        <v>0</v>
      </c>
      <c r="AC1054" s="511">
        <v>0</v>
      </c>
      <c r="AD1054" s="516">
        <f t="shared" si="447"/>
      </c>
      <c r="AE1054" s="518">
        <f>(W1054-AC1054)/(F1054+500)</f>
      </c>
      <c r="AF1054" s="519" t="s">
        <v>478</v>
      </c>
    </row>
    <row r="1055">
      <c r="A1055" s="510"/>
      <c r="B1055" s="460"/>
      <c r="C1055" s="486"/>
      <c r="D1055" s="462" t="s">
        <v>479</v>
      </c>
      <c r="E1055" s="511">
        <v>5713.06</v>
      </c>
      <c r="F1055" s="512"/>
      <c r="G1055" s="511">
        <v>61828</v>
      </c>
      <c r="H1055" s="511">
        <v>2746</v>
      </c>
      <c r="I1055" s="513">
        <f t="shared" si="483"/>
      </c>
      <c r="J1055" s="514">
        <f t="shared" si="541"/>
      </c>
      <c r="K1055" s="511">
        <v>135</v>
      </c>
      <c r="L1055" s="514">
        <f t="shared" si="602"/>
      </c>
      <c r="M1055" s="511">
        <v>1</v>
      </c>
      <c r="N1055" s="515">
        <f t="shared" si="631"/>
      </c>
      <c r="O1055" s="511">
        <v>6</v>
      </c>
      <c r="P1055" s="515">
        <f t="shared" si="660"/>
      </c>
      <c r="Q1055" s="516"/>
      <c r="R1055" s="511"/>
      <c r="S1055" s="516"/>
      <c r="T1055" s="511"/>
      <c r="U1055" s="517"/>
      <c r="V1055" s="518"/>
      <c r="W1055" s="511"/>
      <c r="X1055" s="518"/>
      <c r="Y1055" s="516"/>
      <c r="Z1055" s="518"/>
      <c r="AA1055" s="518"/>
      <c r="AB1055" s="511"/>
      <c r="AC1055" s="511"/>
      <c r="AD1055" s="516"/>
      <c r="AE1055" s="518"/>
      <c r="AF1055" s="519" t="s">
        <v>500</v>
      </c>
    </row>
    <row r="1056">
      <c r="A1056" s="510"/>
      <c r="B1056" s="460" t="s">
        <v>489</v>
      </c>
      <c r="C1056" s="486" t="s">
        <v>519</v>
      </c>
      <c r="D1056" s="462" t="s">
        <v>477</v>
      </c>
      <c r="E1056" s="511">
        <v>1627.21</v>
      </c>
      <c r="F1056" s="512">
        <f>E1056+E1057</f>
      </c>
      <c r="G1056" s="511">
        <v>10622</v>
      </c>
      <c r="H1056" s="511">
        <v>133</v>
      </c>
      <c r="I1056" s="513">
        <f t="shared" si="483"/>
      </c>
      <c r="J1056" s="514">
        <f t="shared" si="541"/>
      </c>
      <c r="K1056" s="511">
        <v>20</v>
      </c>
      <c r="L1056" s="514">
        <f t="shared" si="602"/>
      </c>
      <c r="M1056" s="511">
        <v>1</v>
      </c>
      <c r="N1056" s="515">
        <f t="shared" si="631"/>
      </c>
      <c r="O1056" s="511">
        <v>4</v>
      </c>
      <c r="P1056" s="515">
        <f t="shared" si="660"/>
      </c>
      <c r="Q1056" s="516">
        <f>(M1056+M1057)/(O1056+O1057)</f>
      </c>
      <c r="R1056" s="511">
        <v>21</v>
      </c>
      <c r="S1056" s="516">
        <f>(O1056+O1057)/(K1056+K1057)</f>
      </c>
      <c r="T1056" s="511">
        <v>7</v>
      </c>
      <c r="U1056" s="517">
        <f>F1056/T1056</f>
      </c>
      <c r="V1056" s="518">
        <f>(F1056+4*500)/T1056</f>
      </c>
      <c r="W1056" s="511">
        <v>12528</v>
      </c>
      <c r="X1056" s="518">
        <f>W1056/T1056</f>
      </c>
      <c r="Y1056" s="516">
        <f>T1056/R1056</f>
      </c>
      <c r="Z1056" s="518">
        <f>W1056/F1056</f>
      </c>
      <c r="AA1056" s="518">
        <f>W1056/(F1056+500)</f>
      </c>
      <c r="AB1056" s="511">
        <v>0</v>
      </c>
      <c r="AC1056" s="511">
        <v>0</v>
      </c>
      <c r="AD1056" s="516">
        <f>AB1056/T1056</f>
      </c>
      <c r="AE1056" s="518">
        <f>(W1056-AC1056)/(F1056+500)</f>
      </c>
      <c r="AF1056" s="519" t="s">
        <v>525</v>
      </c>
    </row>
    <row r="1057">
      <c r="A1057" s="510"/>
      <c r="B1057" s="460"/>
      <c r="C1057" s="486"/>
      <c r="D1057" s="462" t="s">
        <v>479</v>
      </c>
      <c r="E1057" s="511">
        <v>6610.25</v>
      </c>
      <c r="F1057" s="512"/>
      <c r="G1057" s="511">
        <v>66879</v>
      </c>
      <c r="H1057" s="521">
        <v>3144</v>
      </c>
      <c r="I1057" s="513">
        <f t="shared" si="483"/>
      </c>
      <c r="J1057" s="514">
        <f t="shared" si="541"/>
      </c>
      <c r="K1057" s="511">
        <v>185</v>
      </c>
      <c r="L1057" s="514">
        <f t="shared" si="602"/>
      </c>
      <c r="M1057" s="511">
        <v>6</v>
      </c>
      <c r="N1057" s="515">
        <f t="shared" si="631"/>
      </c>
      <c r="O1057" s="511">
        <v>13</v>
      </c>
      <c r="P1057" s="515">
        <f t="shared" si="660"/>
      </c>
      <c r="Q1057" s="516"/>
      <c r="R1057" s="511"/>
      <c r="S1057" s="516"/>
      <c r="T1057" s="511"/>
      <c r="U1057" s="517"/>
      <c r="V1057" s="518"/>
      <c r="W1057" s="511"/>
      <c r="X1057" s="518"/>
      <c r="Y1057" s="516"/>
      <c r="Z1057" s="518"/>
      <c r="AA1057" s="518"/>
      <c r="AB1057" s="511"/>
      <c r="AC1057" s="511"/>
      <c r="AD1057" s="516"/>
      <c r="AE1057" s="518"/>
      <c r="AF1057" s="519" t="s">
        <v>515</v>
      </c>
    </row>
    <row r="1058">
      <c r="A1058" s="510"/>
      <c r="B1058" s="460" t="s">
        <v>495</v>
      </c>
      <c r="C1058" s="486" t="s">
        <v>519</v>
      </c>
      <c r="D1058" s="462" t="s">
        <v>477</v>
      </c>
      <c r="E1058" s="511">
        <v>2017.71</v>
      </c>
      <c r="F1058" s="512">
        <f>E1058+E1059</f>
      </c>
      <c r="G1058" s="511">
        <v>15600</v>
      </c>
      <c r="H1058" s="511">
        <v>210</v>
      </c>
      <c r="I1058" s="513">
        <f t="shared" si="483"/>
      </c>
      <c r="J1058" s="514">
        <f t="shared" si="541"/>
      </c>
      <c r="K1058" s="511">
        <v>14</v>
      </c>
      <c r="L1058" s="514">
        <f t="shared" si="602"/>
      </c>
      <c r="M1058" s="511">
        <v>0</v>
      </c>
      <c r="N1058" s="515">
        <f t="shared" si="631"/>
      </c>
      <c r="O1058" s="511">
        <v>3</v>
      </c>
      <c r="P1058" s="515">
        <f t="shared" si="660"/>
      </c>
      <c r="Q1058" s="516">
        <f>(M1058+M1059)/(O1058+O1059)</f>
      </c>
      <c r="R1058" s="511">
        <v>20</v>
      </c>
      <c r="S1058" s="516">
        <f>(O1058+O1059)/(K1058+K1059)</f>
      </c>
      <c r="T1058" s="511">
        <v>6</v>
      </c>
      <c r="U1058" s="517">
        <f>F1058/T1058</f>
      </c>
      <c r="V1058" s="518">
        <f>(F1058+4*500)/T1058</f>
      </c>
      <c r="W1058" s="511">
        <v>8904</v>
      </c>
      <c r="X1058" s="518">
        <f>W1058/T1058</f>
      </c>
      <c r="Y1058" s="516">
        <f>T1058/R1058</f>
      </c>
      <c r="Z1058" s="518">
        <f>W1058/F1058</f>
      </c>
      <c r="AA1058" s="518">
        <f>W1058/(F1058+500)</f>
      </c>
      <c r="AB1058" s="511">
        <v>0</v>
      </c>
      <c r="AC1058" s="511">
        <v>0</v>
      </c>
      <c r="AD1058" s="516">
        <f>AB1058/T1058</f>
      </c>
      <c r="AE1058" s="518">
        <f>(W1058-AC1058)/(F1058+500)</f>
      </c>
      <c r="AF1058" s="519" t="s">
        <v>525</v>
      </c>
    </row>
    <row r="1059">
      <c r="A1059" s="510"/>
      <c r="B1059" s="460"/>
      <c r="C1059" s="486"/>
      <c r="D1059" s="462" t="s">
        <v>479</v>
      </c>
      <c r="E1059" s="511">
        <v>5451</v>
      </c>
      <c r="F1059" s="512"/>
      <c r="G1059" s="511">
        <v>61628</v>
      </c>
      <c r="H1059" s="521">
        <v>2438</v>
      </c>
      <c r="I1059" s="513">
        <f t="shared" si="483"/>
      </c>
      <c r="J1059" s="514">
        <f t="shared" si="541"/>
      </c>
      <c r="K1059" s="511">
        <v>124</v>
      </c>
      <c r="L1059" s="514">
        <f t="shared" si="602"/>
      </c>
      <c r="M1059" s="511">
        <v>5</v>
      </c>
      <c r="N1059" s="515">
        <f t="shared" si="631"/>
      </c>
      <c r="O1059" s="511">
        <v>13</v>
      </c>
      <c r="P1059" s="515">
        <f t="shared" si="660"/>
      </c>
      <c r="Q1059" s="516"/>
      <c r="R1059" s="511"/>
      <c r="S1059" s="516"/>
      <c r="T1059" s="511"/>
      <c r="U1059" s="517"/>
      <c r="V1059" s="518"/>
      <c r="W1059" s="511"/>
      <c r="X1059" s="518"/>
      <c r="Y1059" s="516"/>
      <c r="Z1059" s="518"/>
      <c r="AA1059" s="518"/>
      <c r="AB1059" s="511"/>
      <c r="AC1059" s="511"/>
      <c r="AD1059" s="516"/>
      <c r="AE1059" s="518"/>
      <c r="AF1059" s="519" t="s">
        <v>515</v>
      </c>
    </row>
    <row r="1060">
      <c r="A1060" s="510"/>
      <c r="B1060" s="460" t="s">
        <v>496</v>
      </c>
      <c r="C1060" s="486" t="s">
        <v>519</v>
      </c>
      <c r="D1060" s="462" t="s">
        <v>477</v>
      </c>
      <c r="E1060" s="511">
        <v>2769.54</v>
      </c>
      <c r="F1060" s="512">
        <f>E1060+E1061</f>
      </c>
      <c r="G1060" s="511">
        <v>21123</v>
      </c>
      <c r="H1060" s="511">
        <v>239</v>
      </c>
      <c r="I1060" s="513">
        <f t="shared" si="483"/>
      </c>
      <c r="J1060" s="514">
        <f t="shared" si="541"/>
      </c>
      <c r="K1060" s="511">
        <v>39</v>
      </c>
      <c r="L1060" s="514">
        <f t="shared" si="602"/>
      </c>
      <c r="M1060" s="511">
        <v>3</v>
      </c>
      <c r="N1060" s="515">
        <f t="shared" si="631"/>
      </c>
      <c r="O1060" s="511">
        <v>5</v>
      </c>
      <c r="P1060" s="515">
        <f t="shared" si="660"/>
      </c>
      <c r="Q1060" s="516">
        <f>(M1060+M1061)/(O1060+O1061)</f>
      </c>
      <c r="R1060" s="511">
        <v>35</v>
      </c>
      <c r="S1060" s="516">
        <f>(O1060+O1061)/(K1060+K1061)</f>
      </c>
      <c r="T1060" s="511">
        <v>8</v>
      </c>
      <c r="U1060" s="517">
        <f>F1060/T1060</f>
      </c>
      <c r="V1060" s="518">
        <f>(F1060+4*500)/T1060</f>
      </c>
      <c r="W1060" s="511">
        <v>10065.600000000006</v>
      </c>
      <c r="X1060" s="518">
        <f>W1060/T1060</f>
      </c>
      <c r="Y1060" s="516">
        <f>T1060/R1060</f>
      </c>
      <c r="Z1060" s="518">
        <f>W1060/F1060</f>
      </c>
      <c r="AA1060" s="518">
        <f>W1060/(F1060+500)</f>
      </c>
      <c r="AB1060" s="511">
        <v>6</v>
      </c>
      <c r="AC1060" s="511">
        <v>8359.2</v>
      </c>
      <c r="AD1060" s="516">
        <f>AB1060/T1060</f>
      </c>
      <c r="AE1060" s="518">
        <f>(W1060-AC1060)/(F1060+500)</f>
      </c>
      <c r="AF1060" s="519" t="s">
        <v>525</v>
      </c>
    </row>
    <row r="1061">
      <c r="A1061" s="510"/>
      <c r="B1061" s="460"/>
      <c r="C1061" s="486"/>
      <c r="D1061" s="462" t="s">
        <v>479</v>
      </c>
      <c r="E1061" s="511">
        <v>4526.9</v>
      </c>
      <c r="F1061" s="512"/>
      <c r="G1061" s="511">
        <v>52559</v>
      </c>
      <c r="H1061" s="521">
        <v>2121</v>
      </c>
      <c r="I1061" s="513">
        <f t="shared" si="483"/>
      </c>
      <c r="J1061" s="514">
        <f t="shared" si="541"/>
      </c>
      <c r="K1061" s="511">
        <v>135</v>
      </c>
      <c r="L1061" s="514">
        <f t="shared" si="602"/>
      </c>
      <c r="M1061" s="511">
        <v>4</v>
      </c>
      <c r="N1061" s="515">
        <f t="shared" si="631"/>
      </c>
      <c r="O1061" s="511">
        <v>15</v>
      </c>
      <c r="P1061" s="515">
        <f t="shared" si="660"/>
      </c>
      <c r="Q1061" s="516"/>
      <c r="R1061" s="511"/>
      <c r="S1061" s="516"/>
      <c r="T1061" s="511"/>
      <c r="U1061" s="517"/>
      <c r="V1061" s="518"/>
      <c r="W1061" s="511"/>
      <c r="X1061" s="518"/>
      <c r="Y1061" s="516"/>
      <c r="Z1061" s="518"/>
      <c r="AA1061" s="518"/>
      <c r="AB1061" s="511"/>
      <c r="AC1061" s="511"/>
      <c r="AD1061" s="516"/>
      <c r="AE1061" s="518"/>
      <c r="AF1061" s="519" t="s">
        <v>515</v>
      </c>
    </row>
    <row r="1062">
      <c r="A1062" s="510"/>
      <c r="B1062" s="488" t="s">
        <v>484</v>
      </c>
      <c r="C1062" s="488"/>
      <c r="D1062" s="488"/>
      <c r="E1062" s="522">
        <f>SUM(E1054:E1061)</f>
      </c>
      <c r="F1062" s="522">
        <f>SUM(F1054:F1061)</f>
      </c>
      <c r="G1062" s="522">
        <f>SUM(G1054:G1061)</f>
      </c>
      <c r="H1062" s="522">
        <f>SUM(H1054:H1061)</f>
      </c>
      <c r="I1062" s="523">
        <f t="shared" si="483"/>
      </c>
      <c r="J1062" s="524">
        <f t="shared" si="541"/>
      </c>
      <c r="K1062" s="522">
        <f>SUM(K1054:K1061)</f>
      </c>
      <c r="L1062" s="524">
        <f t="shared" si="602"/>
      </c>
      <c r="M1062" s="522">
        <f>SUM(M1054:M1061)</f>
      </c>
      <c r="N1062" s="525">
        <f t="shared" si="631"/>
      </c>
      <c r="O1062" s="522">
        <f>SUM(O1054:O1061)</f>
      </c>
      <c r="P1062" s="525">
        <f t="shared" si="660"/>
      </c>
      <c r="Q1062" s="526">
        <f>M1062/O1062</f>
      </c>
      <c r="R1062" s="522">
        <f>SUM(R1054:R1061)</f>
      </c>
      <c r="S1062" s="526">
        <f>(O1062+O1062)/(K1062+K1062)</f>
      </c>
      <c r="T1062" s="522">
        <f>SUM(T1054:T1061)</f>
      </c>
      <c r="U1062" s="527">
        <f t="shared" ref="U1062:U1063" si="768">F1062/T1062</f>
      </c>
      <c r="V1062" s="528">
        <f t="shared" ref="V1062:V1063" si="882">(F1062+4*500)/T1062</f>
      </c>
      <c r="W1062" s="522">
        <f>SUM(W1054:W1061)</f>
      </c>
      <c r="X1062" s="529">
        <f t="shared" ref="X1062:X1063" si="106">W1062/T1062</f>
      </c>
      <c r="Y1062" s="526">
        <f t="shared" ref="Y1062:Y1063" si="220">T1062/R1062</f>
      </c>
      <c r="Z1062" s="528">
        <f t="shared" ref="Z1062:Z1063" si="334">W1062/F1062</f>
      </c>
      <c r="AA1062" s="528">
        <f>W1062/(F1062+COUNT(W1054:W1061)*500)</f>
      </c>
      <c r="AB1062" s="522">
        <f>SUM(AB1054:AB1061)</f>
      </c>
      <c r="AC1062" s="522">
        <f>SUM(AC1054:AC1061)</f>
      </c>
      <c r="AD1062" s="526">
        <f t="shared" ref="AD1062:AD1063" si="448">AB1062/T1062</f>
      </c>
      <c r="AE1062" s="530">
        <f>(W1062-AC1062)/(F1062+COUNT(W1054:W1061)*500)</f>
      </c>
      <c r="AF1062" s="518"/>
    </row>
    <row r="1063">
      <c r="A1063" s="510"/>
      <c r="B1063" s="531" t="s">
        <v>501</v>
      </c>
      <c r="C1063" s="486" t="s">
        <v>505</v>
      </c>
      <c r="D1063" s="462" t="s">
        <v>477</v>
      </c>
      <c r="E1063" s="511">
        <v>1364.02</v>
      </c>
      <c r="F1063" s="512">
        <f>E1063+E1064</f>
      </c>
      <c r="G1063" s="511">
        <v>13465</v>
      </c>
      <c r="H1063" s="511">
        <v>131</v>
      </c>
      <c r="I1063" s="513">
        <f t="shared" si="483"/>
      </c>
      <c r="J1063" s="514">
        <f t="shared" si="541"/>
      </c>
      <c r="K1063" s="511">
        <v>12</v>
      </c>
      <c r="L1063" s="514">
        <f t="shared" si="602"/>
      </c>
      <c r="M1063" s="511">
        <v>2</v>
      </c>
      <c r="N1063" s="515">
        <f t="shared" si="631"/>
      </c>
      <c r="O1063" s="511">
        <v>3</v>
      </c>
      <c r="P1063" s="515">
        <f t="shared" si="660"/>
      </c>
      <c r="Q1063" s="516">
        <f>(M1063+M1064)/(O1063+O1064)</f>
      </c>
      <c r="R1063" s="511">
        <v>22</v>
      </c>
      <c r="S1063" s="516">
        <f>(O1063+O1064)/(K1063+K1064)</f>
      </c>
      <c r="T1063" s="511">
        <v>4</v>
      </c>
      <c r="U1063" s="517">
        <f t="shared" si="768"/>
      </c>
      <c r="V1063" s="518">
        <f t="shared" si="882"/>
      </c>
      <c r="W1063" s="511">
        <v>3204</v>
      </c>
      <c r="X1063" s="518">
        <f t="shared" si="106"/>
      </c>
      <c r="Y1063" s="516">
        <f t="shared" si="220"/>
      </c>
      <c r="Z1063" s="518">
        <f t="shared" si="334"/>
      </c>
      <c r="AA1063" s="518">
        <f>W1063/(F1063+500)</f>
      </c>
      <c r="AB1063" s="511">
        <v>0</v>
      </c>
      <c r="AC1063" s="511">
        <v>0</v>
      </c>
      <c r="AD1063" s="516">
        <f t="shared" si="448"/>
      </c>
      <c r="AE1063" s="518">
        <f>(W1063-AC1063)/(F1063+500)</f>
      </c>
      <c r="AF1063" s="519" t="s">
        <v>525</v>
      </c>
    </row>
    <row r="1064">
      <c r="A1064" s="510"/>
      <c r="B1064" s="531"/>
      <c r="C1064" s="486"/>
      <c r="D1064" s="462" t="s">
        <v>479</v>
      </c>
      <c r="E1064" s="511">
        <v>4450.06</v>
      </c>
      <c r="F1064" s="512"/>
      <c r="G1064" s="511">
        <v>62063</v>
      </c>
      <c r="H1064" s="511">
        <v>2172</v>
      </c>
      <c r="I1064" s="513">
        <f t="shared" si="483"/>
      </c>
      <c r="J1064" s="514">
        <f t="shared" si="541"/>
      </c>
      <c r="K1064" s="511">
        <v>89</v>
      </c>
      <c r="L1064" s="514">
        <f t="shared" si="602"/>
      </c>
      <c r="M1064" s="511">
        <v>2</v>
      </c>
      <c r="N1064" s="515">
        <f t="shared" si="631"/>
      </c>
      <c r="O1064" s="511">
        <v>8</v>
      </c>
      <c r="P1064" s="515">
        <f t="shared" si="660"/>
      </c>
      <c r="Q1064" s="516"/>
      <c r="R1064" s="511"/>
      <c r="S1064" s="516"/>
      <c r="T1064" s="511"/>
      <c r="U1064" s="517"/>
      <c r="V1064" s="518"/>
      <c r="W1064" s="511"/>
      <c r="X1064" s="518"/>
      <c r="Y1064" s="516"/>
      <c r="Z1064" s="518"/>
      <c r="AA1064" s="518"/>
      <c r="AB1064" s="511"/>
      <c r="AC1064" s="511"/>
      <c r="AD1064" s="516"/>
      <c r="AE1064" s="518"/>
      <c r="AF1064" s="519" t="s">
        <v>515</v>
      </c>
    </row>
    <row r="1065">
      <c r="A1065" s="510"/>
      <c r="B1065" s="531" t="s">
        <v>502</v>
      </c>
      <c r="C1065" s="486" t="s">
        <v>505</v>
      </c>
      <c r="D1065" s="462" t="s">
        <v>477</v>
      </c>
      <c r="E1065" s="511">
        <v>1950.51</v>
      </c>
      <c r="F1065" s="512">
        <f>E1065+E1066</f>
      </c>
      <c r="G1065" s="511">
        <v>17477</v>
      </c>
      <c r="H1065" s="511">
        <v>227</v>
      </c>
      <c r="I1065" s="513">
        <f t="shared" si="483"/>
      </c>
      <c r="J1065" s="514">
        <f t="shared" si="541"/>
      </c>
      <c r="K1065" s="511">
        <v>23</v>
      </c>
      <c r="L1065" s="514">
        <f t="shared" si="602"/>
      </c>
      <c r="M1065" s="511">
        <v>1</v>
      </c>
      <c r="N1065" s="515">
        <f t="shared" si="631"/>
      </c>
      <c r="O1065" s="511">
        <v>4</v>
      </c>
      <c r="P1065" s="515">
        <f t="shared" si="660"/>
      </c>
      <c r="Q1065" s="516">
        <f>(M1065+M1066)/(O1065+O1066)</f>
      </c>
      <c r="R1065" s="511">
        <v>10</v>
      </c>
      <c r="S1065" s="516">
        <f>(O1065+O1066)/(K1065+K1066)</f>
      </c>
      <c r="T1065" s="511">
        <v>6</v>
      </c>
      <c r="U1065" s="517">
        <f>F1065/T1065</f>
      </c>
      <c r="V1065" s="518">
        <f>(F1065+4*500)/T1065</f>
      </c>
      <c r="W1065" s="511">
        <v>3372</v>
      </c>
      <c r="X1065" s="518">
        <f>W1065/T1065</f>
      </c>
      <c r="Y1065" s="516">
        <f>T1065/R1065</f>
      </c>
      <c r="Z1065" s="518">
        <f>W1065/F1065</f>
      </c>
      <c r="AA1065" s="518">
        <f>W1065/(F1065+500)</f>
      </c>
      <c r="AB1065" s="511">
        <v>0</v>
      </c>
      <c r="AC1065" s="511">
        <v>0</v>
      </c>
      <c r="AD1065" s="516">
        <f>AB1065/T1065</f>
      </c>
      <c r="AE1065" s="518">
        <f>(W1065-AC1065)/(F1065+500)</f>
      </c>
      <c r="AF1065" s="519" t="s">
        <v>525</v>
      </c>
    </row>
    <row r="1066">
      <c r="A1066" s="510"/>
      <c r="B1066" s="531"/>
      <c r="C1066" s="486"/>
      <c r="D1066" s="462" t="s">
        <v>479</v>
      </c>
      <c r="E1066" s="511">
        <v>3035.75</v>
      </c>
      <c r="F1066" s="512"/>
      <c r="G1066" s="511">
        <v>41577</v>
      </c>
      <c r="H1066" s="511">
        <v>1428</v>
      </c>
      <c r="I1066" s="513">
        <f t="shared" si="483"/>
      </c>
      <c r="J1066" s="514">
        <f t="shared" si="541"/>
      </c>
      <c r="K1066" s="511">
        <v>75</v>
      </c>
      <c r="L1066" s="514">
        <f t="shared" si="602"/>
      </c>
      <c r="M1066" s="511">
        <v>2</v>
      </c>
      <c r="N1066" s="515">
        <f t="shared" si="631"/>
      </c>
      <c r="O1066" s="511">
        <v>4</v>
      </c>
      <c r="P1066" s="515">
        <f t="shared" si="660"/>
      </c>
      <c r="Q1066" s="516"/>
      <c r="R1066" s="511"/>
      <c r="S1066" s="516"/>
      <c r="T1066" s="511"/>
      <c r="U1066" s="517"/>
      <c r="V1066" s="518"/>
      <c r="W1066" s="511"/>
      <c r="X1066" s="518"/>
      <c r="Y1066" s="516"/>
      <c r="Z1066" s="518"/>
      <c r="AA1066" s="518"/>
      <c r="AB1066" s="511"/>
      <c r="AC1066" s="511"/>
      <c r="AD1066" s="516"/>
      <c r="AE1066" s="518"/>
      <c r="AF1066" s="519" t="s">
        <v>515</v>
      </c>
    </row>
    <row r="1067">
      <c r="A1067" s="510"/>
      <c r="B1067" s="531" t="s">
        <v>503</v>
      </c>
      <c r="C1067" s="486" t="s">
        <v>505</v>
      </c>
      <c r="D1067" s="462" t="s">
        <v>477</v>
      </c>
      <c r="E1067" s="511">
        <v>3245.76</v>
      </c>
      <c r="F1067" s="512">
        <f>E1067+E1068</f>
      </c>
      <c r="G1067" s="511">
        <v>23481</v>
      </c>
      <c r="H1067" s="511">
        <v>312</v>
      </c>
      <c r="I1067" s="513">
        <f t="shared" si="483"/>
      </c>
      <c r="J1067" s="514">
        <f t="shared" si="541"/>
      </c>
      <c r="K1067" s="511">
        <v>40</v>
      </c>
      <c r="L1067" s="514">
        <f t="shared" si="602"/>
      </c>
      <c r="M1067" s="511">
        <v>7</v>
      </c>
      <c r="N1067" s="515">
        <f t="shared" si="631"/>
      </c>
      <c r="O1067" s="511">
        <v>10</v>
      </c>
      <c r="P1067" s="515">
        <f t="shared" si="660"/>
      </c>
      <c r="Q1067" s="516">
        <f>(M1067+M1068)/(O1067+O1068)</f>
      </c>
      <c r="R1067" s="511">
        <v>27</v>
      </c>
      <c r="S1067" s="516">
        <f>(O1067+O1068)/(K1067+K1068)</f>
      </c>
      <c r="T1067" s="511">
        <v>12</v>
      </c>
      <c r="U1067" s="517">
        <f>F1067/T1067</f>
      </c>
      <c r="V1067" s="518">
        <f>(F1067+4*500)/T1067</f>
      </c>
      <c r="W1067" s="511">
        <v>17976</v>
      </c>
      <c r="X1067" s="518">
        <f>W1067/T1067</f>
      </c>
      <c r="Y1067" s="516">
        <f>T1067/R1067</f>
      </c>
      <c r="Z1067" s="518">
        <f>W1067/F1067</f>
      </c>
      <c r="AA1067" s="518">
        <f>W1067/(F1067+500)</f>
      </c>
      <c r="AB1067" s="511">
        <v>7</v>
      </c>
      <c r="AC1067" s="511">
        <v>7939.2</v>
      </c>
      <c r="AD1067" s="516">
        <f>AB1067/T1067</f>
      </c>
      <c r="AE1067" s="518">
        <f>(W1067-AC1067)/(F1067+500)</f>
      </c>
      <c r="AF1067" s="519" t="s">
        <v>525</v>
      </c>
    </row>
    <row r="1068">
      <c r="A1068" s="510"/>
      <c r="B1068" s="531"/>
      <c r="C1068" s="486"/>
      <c r="D1068" s="462" t="s">
        <v>479</v>
      </c>
      <c r="E1068" s="511">
        <v>2806.17</v>
      </c>
      <c r="F1068" s="512"/>
      <c r="G1068" s="511">
        <v>35208</v>
      </c>
      <c r="H1068" s="511">
        <v>1288</v>
      </c>
      <c r="I1068" s="513">
        <f t="shared" si="483"/>
      </c>
      <c r="J1068" s="514">
        <f t="shared" si="541"/>
      </c>
      <c r="K1068" s="511">
        <v>75</v>
      </c>
      <c r="L1068" s="514">
        <f t="shared" si="602"/>
      </c>
      <c r="M1068" s="511">
        <v>4</v>
      </c>
      <c r="N1068" s="515">
        <f t="shared" si="631"/>
      </c>
      <c r="O1068" s="511">
        <v>7</v>
      </c>
      <c r="P1068" s="515">
        <f t="shared" si="660"/>
      </c>
      <c r="Q1068" s="516"/>
      <c r="R1068" s="511"/>
      <c r="S1068" s="516"/>
      <c r="T1068" s="511"/>
      <c r="U1068" s="517"/>
      <c r="V1068" s="518"/>
      <c r="W1068" s="511"/>
      <c r="X1068" s="518"/>
      <c r="Y1068" s="516"/>
      <c r="Z1068" s="518"/>
      <c r="AA1068" s="518"/>
      <c r="AB1068" s="511"/>
      <c r="AC1068" s="511"/>
      <c r="AD1068" s="516"/>
      <c r="AE1068" s="518"/>
      <c r="AF1068" s="519" t="s">
        <v>515</v>
      </c>
    </row>
    <row r="1069">
      <c r="A1069" s="510"/>
      <c r="B1069" s="531" t="s">
        <v>504</v>
      </c>
      <c r="C1069" s="486" t="s">
        <v>505</v>
      </c>
      <c r="D1069" s="462" t="s">
        <v>477</v>
      </c>
      <c r="E1069" s="511">
        <v>5390.13</v>
      </c>
      <c r="F1069" s="512">
        <f>E1069+E1070</f>
      </c>
      <c r="G1069" s="511">
        <v>46705</v>
      </c>
      <c r="H1069" s="511">
        <v>557</v>
      </c>
      <c r="I1069" s="513">
        <f t="shared" si="483"/>
      </c>
      <c r="J1069" s="514">
        <f t="shared" si="541"/>
      </c>
      <c r="K1069" s="511">
        <v>51</v>
      </c>
      <c r="L1069" s="514">
        <f t="shared" si="602"/>
      </c>
      <c r="M1069" s="511">
        <v>2</v>
      </c>
      <c r="N1069" s="515">
        <f t="shared" si="631"/>
      </c>
      <c r="O1069" s="511">
        <v>9</v>
      </c>
      <c r="P1069" s="515">
        <f t="shared" si="660"/>
      </c>
      <c r="Q1069" s="516">
        <f>(M1069+M1070)/(O1069+O1070)</f>
      </c>
      <c r="R1069" s="511">
        <v>24</v>
      </c>
      <c r="S1069" s="516">
        <f>(O1069+O1070)/(K1069+K1070)</f>
      </c>
      <c r="T1069" s="511">
        <v>3</v>
      </c>
      <c r="U1069" s="517">
        <f>F1069/T1069</f>
      </c>
      <c r="V1069" s="518">
        <f>(F1069+4*500)/T1069</f>
      </c>
      <c r="W1069" s="511">
        <v>1099.199999999997</v>
      </c>
      <c r="X1069" s="518">
        <f>W1069/T1069</f>
      </c>
      <c r="Y1069" s="516">
        <f>T1069/R1069</f>
      </c>
      <c r="Z1069" s="518">
        <f>W1069/F1069</f>
      </c>
      <c r="AA1069" s="518">
        <f>W1069/(F1069+500)</f>
      </c>
      <c r="AB1069" s="511">
        <v>0</v>
      </c>
      <c r="AC1069" s="511">
        <v>0</v>
      </c>
      <c r="AD1069" s="516">
        <f>AB1069/T1069</f>
      </c>
      <c r="AE1069" s="518">
        <f>(W1069-AC1069)/(F1069+500)</f>
      </c>
      <c r="AF1069" s="519" t="s">
        <v>525</v>
      </c>
    </row>
    <row r="1070">
      <c r="A1070" s="510"/>
      <c r="B1070" s="531"/>
      <c r="C1070" s="486"/>
      <c r="D1070" s="462" t="s">
        <v>479</v>
      </c>
      <c r="E1070" s="511">
        <v>3021.06</v>
      </c>
      <c r="F1070" s="512"/>
      <c r="G1070" s="511">
        <v>44281</v>
      </c>
      <c r="H1070" s="511">
        <v>1711</v>
      </c>
      <c r="I1070" s="513">
        <f t="shared" si="483"/>
      </c>
      <c r="J1070" s="514">
        <f t="shared" si="541"/>
      </c>
      <c r="K1070" s="511">
        <v>86</v>
      </c>
      <c r="L1070" s="514">
        <f t="shared" si="602"/>
      </c>
      <c r="M1070" s="511">
        <v>0</v>
      </c>
      <c r="N1070" s="515">
        <f t="shared" si="631"/>
      </c>
      <c r="O1070" s="511">
        <v>5</v>
      </c>
      <c r="P1070" s="515">
        <f t="shared" si="660"/>
      </c>
      <c r="Q1070" s="516"/>
      <c r="R1070" s="511"/>
      <c r="S1070" s="516"/>
      <c r="T1070" s="511"/>
      <c r="U1070" s="517"/>
      <c r="V1070" s="518"/>
      <c r="W1070" s="511"/>
      <c r="X1070" s="518"/>
      <c r="Y1070" s="516"/>
      <c r="Z1070" s="518"/>
      <c r="AA1070" s="518"/>
      <c r="AB1070" s="511"/>
      <c r="AC1070" s="511"/>
      <c r="AD1070" s="516"/>
      <c r="AE1070" s="518"/>
      <c r="AF1070" s="519" t="s">
        <v>515</v>
      </c>
    </row>
    <row r="1071">
      <c r="A1071" s="510"/>
      <c r="B1071" s="545" t="s">
        <v>484</v>
      </c>
      <c r="C1071" s="545"/>
      <c r="D1071" s="545"/>
      <c r="E1071" s="544">
        <f>SUM(E1063:E1070)</f>
      </c>
      <c r="F1071" s="544">
        <f>SUM(F1063:F1070)</f>
      </c>
      <c r="G1071" s="544">
        <f>SUM(G1063:G1070)</f>
      </c>
      <c r="H1071" s="544">
        <f>SUM(H1063:H1070)</f>
      </c>
      <c r="I1071" s="546">
        <f t="shared" si="483"/>
      </c>
      <c r="J1071" s="547">
        <f t="shared" si="541"/>
      </c>
      <c r="K1071" s="544">
        <f>SUM(K1063:K1070)</f>
      </c>
      <c r="L1071" s="547">
        <f t="shared" si="602"/>
      </c>
      <c r="M1071" s="544">
        <f>SUM(M1063:M1070)</f>
      </c>
      <c r="N1071" s="548">
        <f t="shared" si="631"/>
      </c>
      <c r="O1071" s="544">
        <f>SUM(O1063:O1070)</f>
      </c>
      <c r="P1071" s="548">
        <f t="shared" si="660"/>
      </c>
      <c r="Q1071" s="549">
        <f>M1071/O1071</f>
      </c>
      <c r="R1071" s="544">
        <f>SUM(R1063:R1070)</f>
      </c>
      <c r="S1071" s="549">
        <f>(O1071+O1071)/(K1071+K1071)</f>
      </c>
      <c r="T1071" s="544">
        <f>SUM(T1063:T1070)</f>
      </c>
      <c r="U1071" s="550">
        <f t="shared" ref="U1071:U1072" si="769">F1071/T1071</f>
      </c>
      <c r="V1071" s="551">
        <f t="shared" ref="V1071:V1072" si="883">(F1071+4*500)/T1071</f>
      </c>
      <c r="W1071" s="544">
        <f>SUM(W1063:W1070)</f>
      </c>
      <c r="X1071" s="552">
        <f t="shared" ref="X1071:X1072" si="107">W1071/T1071</f>
      </c>
      <c r="Y1071" s="549">
        <f t="shared" ref="Y1071:Y1072" si="221">T1071/R1071</f>
      </c>
      <c r="Z1071" s="551">
        <f t="shared" ref="Z1071:Z1072" si="335">W1071/F1071</f>
      </c>
      <c r="AA1071" s="551">
        <f>W1071/(F1071+COUNT(W1063:W1070)*500)</f>
      </c>
      <c r="AB1071" s="544">
        <f>SUM(AB1063:AB1070)</f>
      </c>
      <c r="AC1071" s="544">
        <f>SUM(AC1063:AC1070)</f>
      </c>
      <c r="AD1071" s="549">
        <f t="shared" ref="AD1071:AD1072" si="449">AB1071/T1071</f>
      </c>
      <c r="AE1071" s="543">
        <f>(W1071-AC1071)/(F1071+COUNT(W1063:W1070)*500)</f>
      </c>
      <c r="AF1071" s="542"/>
    </row>
    <row r="1072">
      <c r="A1072" s="510"/>
      <c r="B1072" s="460" t="s">
        <v>506</v>
      </c>
      <c r="C1072" s="486" t="s">
        <v>486</v>
      </c>
      <c r="D1072" s="462" t="s">
        <v>477</v>
      </c>
      <c r="E1072" s="511">
        <v>2898.16</v>
      </c>
      <c r="F1072" s="512">
        <f>E1072+E1073</f>
      </c>
      <c r="G1072" s="511">
        <v>17722</v>
      </c>
      <c r="H1072" s="511">
        <v>390</v>
      </c>
      <c r="I1072" s="513">
        <f t="shared" si="483"/>
      </c>
      <c r="J1072" s="514">
        <f t="shared" si="541"/>
      </c>
      <c r="K1072" s="511">
        <v>31</v>
      </c>
      <c r="L1072" s="514">
        <f t="shared" si="602"/>
      </c>
      <c r="M1072" s="511">
        <v>1</v>
      </c>
      <c r="N1072" s="515">
        <f t="shared" si="631"/>
      </c>
      <c r="O1072" s="511">
        <v>5</v>
      </c>
      <c r="P1072" s="515">
        <f t="shared" si="660"/>
      </c>
      <c r="Q1072" s="516">
        <f>(M1072+M1073)/(O1072+O1073)</f>
      </c>
      <c r="R1072" s="511">
        <v>32</v>
      </c>
      <c r="S1072" s="516">
        <f>(O1072+O1073)/(K1072+K1073)</f>
      </c>
      <c r="T1072" s="511">
        <v>8</v>
      </c>
      <c r="U1072" s="517">
        <f t="shared" si="769"/>
      </c>
      <c r="V1072" s="518">
        <f t="shared" si="883"/>
      </c>
      <c r="W1072" s="511">
        <v>10525.200000000012</v>
      </c>
      <c r="X1072" s="518">
        <f t="shared" si="107"/>
      </c>
      <c r="Y1072" s="516">
        <f t="shared" si="221"/>
      </c>
      <c r="Z1072" s="518">
        <f t="shared" si="335"/>
      </c>
      <c r="AA1072" s="518">
        <f>W1072/(F1072+500)</f>
      </c>
      <c r="AB1072" s="511">
        <v>5</v>
      </c>
      <c r="AC1072" s="511">
        <v>7045.2</v>
      </c>
      <c r="AD1072" s="516">
        <f t="shared" si="449"/>
      </c>
      <c r="AE1072" s="518">
        <f>(W1072-AC1072)/(F1072+500)</f>
      </c>
      <c r="AF1072" s="519" t="s">
        <v>525</v>
      </c>
    </row>
    <row r="1073">
      <c r="A1073" s="510"/>
      <c r="B1073" s="460"/>
      <c r="C1073" s="486"/>
      <c r="D1073" s="462" t="s">
        <v>479</v>
      </c>
      <c r="E1073" s="511">
        <v>3294.94</v>
      </c>
      <c r="F1073" s="512"/>
      <c r="G1073" s="511">
        <v>40374</v>
      </c>
      <c r="H1073" s="511">
        <v>1484</v>
      </c>
      <c r="I1073" s="513">
        <f t="shared" si="483"/>
      </c>
      <c r="J1073" s="514">
        <f t="shared" si="541"/>
      </c>
      <c r="K1073" s="511">
        <v>76</v>
      </c>
      <c r="L1073" s="514">
        <f t="shared" si="602"/>
      </c>
      <c r="M1073" s="511">
        <v>4</v>
      </c>
      <c r="N1073" s="515">
        <f t="shared" si="631"/>
      </c>
      <c r="O1073" s="511">
        <v>11</v>
      </c>
      <c r="P1073" s="515">
        <f t="shared" si="660"/>
      </c>
      <c r="Q1073" s="516"/>
      <c r="R1073" s="511"/>
      <c r="S1073" s="516"/>
      <c r="T1073" s="511"/>
      <c r="U1073" s="517"/>
      <c r="V1073" s="518"/>
      <c r="W1073" s="511"/>
      <c r="X1073" s="518"/>
      <c r="Y1073" s="516"/>
      <c r="Z1073" s="518"/>
      <c r="AA1073" s="518"/>
      <c r="AB1073" s="511"/>
      <c r="AC1073" s="511"/>
      <c r="AD1073" s="516"/>
      <c r="AE1073" s="518"/>
      <c r="AF1073" s="519" t="s">
        <v>515</v>
      </c>
    </row>
    <row r="1074">
      <c r="A1074" s="510"/>
      <c r="B1074" s="460" t="s">
        <v>507</v>
      </c>
      <c r="C1074" s="486" t="s">
        <v>486</v>
      </c>
      <c r="D1074" s="559" t="s">
        <v>477</v>
      </c>
      <c r="E1074" s="560">
        <v>2336.7</v>
      </c>
      <c r="F1074" s="569">
        <f>E1074+E1075</f>
      </c>
      <c r="G1074" s="560">
        <v>14300</v>
      </c>
      <c r="H1074" s="567">
        <v>263</v>
      </c>
      <c r="I1074" s="562">
        <f t="shared" si="483"/>
      </c>
      <c r="J1074" s="563">
        <f t="shared" si="541"/>
      </c>
      <c r="K1074" s="567">
        <v>23</v>
      </c>
      <c r="L1074" s="514">
        <f t="shared" si="602"/>
      </c>
      <c r="M1074" s="567">
        <v>2</v>
      </c>
      <c r="N1074" s="564">
        <f t="shared" si="631"/>
      </c>
      <c r="O1074" s="567">
        <v>2</v>
      </c>
      <c r="P1074" s="564">
        <f t="shared" si="660"/>
      </c>
      <c r="Q1074" s="565">
        <f>(M1074+M1075)/(O1074+O1075)</f>
      </c>
      <c r="R1074" s="567">
        <v>23</v>
      </c>
      <c r="S1074" s="565">
        <f>(O1074+O1075)/(K1074+K1075)</f>
      </c>
      <c r="T1074" s="567">
        <v>9</v>
      </c>
      <c r="U1074" s="566">
        <f>F1074/T1074</f>
      </c>
      <c r="V1074" s="542">
        <f>(F1074+4*500)/T1074</f>
      </c>
      <c r="W1074" s="560">
        <v>9935</v>
      </c>
      <c r="X1074" s="542">
        <f>W1074/T1074</f>
      </c>
      <c r="Y1074" s="565">
        <f>T1074/R1074</f>
      </c>
      <c r="Z1074" s="542">
        <f>W1074/F1074</f>
      </c>
      <c r="AA1074" s="542">
        <f>W1074/(F1074+500)</f>
      </c>
      <c r="AB1074" s="567">
        <v>0</v>
      </c>
      <c r="AC1074" s="567">
        <v>0</v>
      </c>
      <c r="AD1074" s="565">
        <f>AB1074/T1074</f>
      </c>
      <c r="AE1074" s="542">
        <f>(W1074-AC1074)/(F1074+500)</f>
      </c>
      <c r="AF1074" s="542" t="s">
        <v>525</v>
      </c>
    </row>
    <row r="1075">
      <c r="A1075" s="510"/>
      <c r="B1075" s="460"/>
      <c r="C1075" s="486"/>
      <c r="D1075" s="559" t="s">
        <v>479</v>
      </c>
      <c r="E1075" s="560">
        <v>5565.37</v>
      </c>
      <c r="F1075" s="569"/>
      <c r="G1075" s="560">
        <v>66273</v>
      </c>
      <c r="H1075" s="567">
        <v>2543</v>
      </c>
      <c r="I1075" s="562">
        <f t="shared" si="483"/>
      </c>
      <c r="J1075" s="563">
        <f t="shared" si="541"/>
      </c>
      <c r="K1075" s="567">
        <v>124</v>
      </c>
      <c r="L1075" s="514">
        <f t="shared" si="602"/>
      </c>
      <c r="M1075" s="567">
        <v>5</v>
      </c>
      <c r="N1075" s="564">
        <f t="shared" si="631"/>
      </c>
      <c r="O1075" s="567">
        <v>10</v>
      </c>
      <c r="P1075" s="564">
        <f t="shared" si="660"/>
      </c>
      <c r="Q1075" s="565"/>
      <c r="R1075" s="567"/>
      <c r="S1075" s="565"/>
      <c r="T1075" s="567"/>
      <c r="U1075" s="566"/>
      <c r="V1075" s="542"/>
      <c r="W1075" s="560"/>
      <c r="X1075" s="542"/>
      <c r="Y1075" s="565"/>
      <c r="Z1075" s="542"/>
      <c r="AA1075" s="542"/>
      <c r="AB1075" s="567"/>
      <c r="AC1075" s="567"/>
      <c r="AD1075" s="565"/>
      <c r="AE1075" s="542"/>
      <c r="AF1075" s="542" t="s">
        <v>515</v>
      </c>
    </row>
    <row r="1076">
      <c r="A1076" s="510"/>
      <c r="B1076" s="460" t="s">
        <v>508</v>
      </c>
      <c r="C1076" s="486" t="s">
        <v>486</v>
      </c>
      <c r="D1076" s="559" t="s">
        <v>477</v>
      </c>
      <c r="E1076" s="560">
        <v>1081.98</v>
      </c>
      <c r="F1076" s="569">
        <f>E1076+E1077</f>
      </c>
      <c r="G1076" s="560">
        <v>7854</v>
      </c>
      <c r="H1076" s="567">
        <v>177</v>
      </c>
      <c r="I1076" s="562">
        <f t="shared" si="483"/>
      </c>
      <c r="J1076" s="563">
        <f t="shared" si="541"/>
      </c>
      <c r="K1076" s="567">
        <v>13</v>
      </c>
      <c r="L1076" s="514">
        <f t="shared" si="602"/>
      </c>
      <c r="M1076" s="567">
        <v>1</v>
      </c>
      <c r="N1076" s="564">
        <f t="shared" si="631"/>
      </c>
      <c r="O1076" s="567">
        <v>4</v>
      </c>
      <c r="P1076" s="564">
        <f t="shared" si="660"/>
      </c>
      <c r="Q1076" s="565">
        <f>(M1076+M1077)/(O1076+O1077)</f>
      </c>
      <c r="R1076" s="567">
        <v>20</v>
      </c>
      <c r="S1076" s="565">
        <f>(O1076+O1077)/(K1076+K1077)</f>
      </c>
      <c r="T1076" s="567">
        <v>5</v>
      </c>
      <c r="U1076" s="566">
        <f>F1076/T1076</f>
      </c>
      <c r="V1076" s="542">
        <f>(F1076+4*500)/T1076</f>
      </c>
      <c r="W1076" s="560">
        <v>7771.1999999999825</v>
      </c>
      <c r="X1076" s="542">
        <f>W1076/T1076</f>
      </c>
      <c r="Y1076" s="565">
        <f>T1076/R1076</f>
      </c>
      <c r="Z1076" s="542">
        <f>W1076/F1076</f>
      </c>
      <c r="AA1076" s="542">
        <f>W1076/(F1076+500)</f>
      </c>
      <c r="AB1076" s="567">
        <v>0</v>
      </c>
      <c r="AC1076" s="567">
        <v>0</v>
      </c>
      <c r="AD1076" s="565">
        <f>AB1076/T1076</f>
      </c>
      <c r="AE1076" s="542">
        <f>(W1076-AC1076)/(F1076+500)</f>
      </c>
      <c r="AF1076" s="542" t="s">
        <v>525</v>
      </c>
    </row>
    <row r="1077">
      <c r="A1077" s="510"/>
      <c r="B1077" s="460"/>
      <c r="C1077" s="486"/>
      <c r="D1077" s="559" t="s">
        <v>479</v>
      </c>
      <c r="E1077" s="560">
        <v>4215.68</v>
      </c>
      <c r="F1077" s="569"/>
      <c r="G1077" s="560">
        <v>64354</v>
      </c>
      <c r="H1077" s="567">
        <v>1880</v>
      </c>
      <c r="I1077" s="562">
        <f t="shared" si="483"/>
      </c>
      <c r="J1077" s="563">
        <f t="shared" si="541"/>
      </c>
      <c r="K1077" s="567">
        <v>106</v>
      </c>
      <c r="L1077" s="514">
        <f t="shared" si="602"/>
      </c>
      <c r="M1077" s="567">
        <v>4</v>
      </c>
      <c r="N1077" s="564">
        <f t="shared" si="631"/>
      </c>
      <c r="O1077" s="567">
        <v>8</v>
      </c>
      <c r="P1077" s="564">
        <f t="shared" si="660"/>
      </c>
      <c r="Q1077" s="565"/>
      <c r="R1077" s="567"/>
      <c r="S1077" s="565"/>
      <c r="T1077" s="567"/>
      <c r="U1077" s="566"/>
      <c r="V1077" s="542"/>
      <c r="W1077" s="560"/>
      <c r="X1077" s="542"/>
      <c r="Y1077" s="565"/>
      <c r="Z1077" s="542"/>
      <c r="AA1077" s="542"/>
      <c r="AB1077" s="567"/>
      <c r="AC1077" s="567"/>
      <c r="AD1077" s="565"/>
      <c r="AE1077" s="542"/>
      <c r="AF1077" s="542" t="s">
        <v>515</v>
      </c>
    </row>
    <row r="1078">
      <c r="A1078" s="510"/>
      <c r="B1078" s="460" t="s">
        <v>520</v>
      </c>
      <c r="C1078" s="486" t="s">
        <v>486</v>
      </c>
      <c r="D1078" s="559" t="s">
        <v>477</v>
      </c>
      <c r="E1078" s="560">
        <v>1936.2</v>
      </c>
      <c r="F1078" s="569">
        <f>E1078+E1079</f>
      </c>
      <c r="G1078" s="560">
        <v>13027</v>
      </c>
      <c r="H1078" s="567">
        <v>467</v>
      </c>
      <c r="I1078" s="562">
        <f t="shared" si="483"/>
      </c>
      <c r="J1078" s="563">
        <f t="shared" si="541"/>
      </c>
      <c r="K1078" s="567">
        <v>22</v>
      </c>
      <c r="L1078" s="514">
        <f t="shared" si="602"/>
      </c>
      <c r="M1078" s="567">
        <v>0</v>
      </c>
      <c r="N1078" s="564">
        <f t="shared" si="631"/>
      </c>
      <c r="O1078" s="567">
        <v>1</v>
      </c>
      <c r="P1078" s="564">
        <f t="shared" si="660"/>
      </c>
      <c r="Q1078" s="565">
        <f>(M1078+M1079)/(O1078+O1079)</f>
      </c>
      <c r="R1078" s="567">
        <v>18</v>
      </c>
      <c r="S1078" s="565">
        <f>(O1078+O1079)/(K1078+K1079)</f>
      </c>
      <c r="T1078" s="567">
        <v>5</v>
      </c>
      <c r="U1078" s="566">
        <f>F1078/T1078</f>
      </c>
      <c r="V1078" s="542">
        <f>(F1078+4*500)/T1078</f>
      </c>
      <c r="W1078" s="567">
        <v>4474.8000000000175</v>
      </c>
      <c r="X1078" s="542">
        <f>W1078/T1078</f>
      </c>
      <c r="Y1078" s="565">
        <f>T1078/R1078</f>
      </c>
      <c r="Z1078" s="542">
        <f>W1078/F1078</f>
      </c>
      <c r="AA1078" s="542">
        <f>W1078/(F1078+500)</f>
      </c>
      <c r="AB1078" s="567">
        <v>0</v>
      </c>
      <c r="AC1078" s="567">
        <v>0</v>
      </c>
      <c r="AD1078" s="565">
        <f>AB1078/T1078</f>
      </c>
      <c r="AE1078" s="542">
        <f>(W1078-AC1078)/(F1078+500)</f>
      </c>
      <c r="AF1078" s="542" t="s">
        <v>525</v>
      </c>
    </row>
    <row r="1079">
      <c r="A1079" s="510"/>
      <c r="B1079" s="460"/>
      <c r="C1079" s="486"/>
      <c r="D1079" s="559" t="s">
        <v>479</v>
      </c>
      <c r="E1079" s="560">
        <v>4228.59</v>
      </c>
      <c r="F1079" s="569"/>
      <c r="G1079" s="560">
        <v>60791</v>
      </c>
      <c r="H1079" s="567">
        <v>2620</v>
      </c>
      <c r="I1079" s="562">
        <f t="shared" si="483"/>
      </c>
      <c r="J1079" s="563">
        <f t="shared" si="541"/>
      </c>
      <c r="K1079" s="567">
        <v>112</v>
      </c>
      <c r="L1079" s="514">
        <f t="shared" si="602"/>
      </c>
      <c r="M1079" s="567">
        <v>3</v>
      </c>
      <c r="N1079" s="564">
        <f t="shared" si="631"/>
      </c>
      <c r="O1079" s="567">
        <v>8</v>
      </c>
      <c r="P1079" s="564">
        <f t="shared" si="660"/>
      </c>
      <c r="Q1079" s="565"/>
      <c r="R1079" s="567"/>
      <c r="S1079" s="565"/>
      <c r="T1079" s="567"/>
      <c r="U1079" s="566"/>
      <c r="V1079" s="542"/>
      <c r="W1079" s="560"/>
      <c r="X1079" s="542"/>
      <c r="Y1079" s="565"/>
      <c r="Z1079" s="542"/>
      <c r="AA1079" s="542"/>
      <c r="AB1079" s="567"/>
      <c r="AC1079" s="567"/>
      <c r="AD1079" s="565"/>
      <c r="AE1079" s="542"/>
      <c r="AF1079" s="542" t="s">
        <v>515</v>
      </c>
    </row>
    <row r="1080">
      <c r="A1080" s="510"/>
      <c r="B1080" s="460" t="s">
        <v>533</v>
      </c>
      <c r="C1080" s="486" t="s">
        <v>486</v>
      </c>
      <c r="D1080" s="559" t="s">
        <v>477</v>
      </c>
      <c r="E1080" s="560">
        <v>893.28</v>
      </c>
      <c r="F1080" s="569">
        <f>E1080+E1081</f>
      </c>
      <c r="G1080" s="567">
        <v>6130</v>
      </c>
      <c r="H1080" s="567">
        <v>245</v>
      </c>
      <c r="I1080" s="562">
        <f t="shared" si="483"/>
      </c>
      <c r="J1080" s="563">
        <f t="shared" si="541"/>
      </c>
      <c r="K1080" s="567">
        <v>13</v>
      </c>
      <c r="L1080" s="514">
        <f t="shared" si="602"/>
      </c>
      <c r="M1080" s="567">
        <v>2</v>
      </c>
      <c r="N1080" s="564">
        <f t="shared" si="631"/>
      </c>
      <c r="O1080" s="567">
        <v>4</v>
      </c>
      <c r="P1080" s="564">
        <f t="shared" si="660"/>
      </c>
      <c r="Q1080" s="565">
        <f>(M1080+M1081)/(O1080+O1081)</f>
      </c>
      <c r="R1080" s="567">
        <v>12</v>
      </c>
      <c r="S1080" s="565">
        <f>(O1080+O1081)/(K1080+K1081)</f>
      </c>
      <c r="T1080" s="567">
        <v>8</v>
      </c>
      <c r="U1080" s="566">
        <f>F1080/T1080</f>
      </c>
      <c r="V1080" s="542">
        <f>(F1080+4*500)/T1080</f>
      </c>
      <c r="W1080" s="567">
        <v>16592.399999999994</v>
      </c>
      <c r="X1080" s="542">
        <f>W1080/T1080</f>
      </c>
      <c r="Y1080" s="565">
        <f>T1080/R1080</f>
      </c>
      <c r="Z1080" s="542">
        <f>W1080/F1080</f>
      </c>
      <c r="AA1080" s="542">
        <f>W1080/(F1080+500)</f>
      </c>
      <c r="AB1080" s="567">
        <v>2</v>
      </c>
      <c r="AC1080" s="567">
        <v>4486.800000000003</v>
      </c>
      <c r="AD1080" s="565">
        <f>AB1080/T1080</f>
      </c>
      <c r="AE1080" s="542">
        <f>(W1080-AC1080)/(F1080+500)</f>
      </c>
      <c r="AF1080" s="542" t="s">
        <v>525</v>
      </c>
    </row>
    <row r="1081">
      <c r="A1081" s="510"/>
      <c r="B1081" s="460"/>
      <c r="C1081" s="486"/>
      <c r="D1081" s="559" t="s">
        <v>479</v>
      </c>
      <c r="E1081" s="560">
        <v>1633.86</v>
      </c>
      <c r="F1081" s="569"/>
      <c r="G1081" s="560">
        <v>31853</v>
      </c>
      <c r="H1081" s="567">
        <v>1346</v>
      </c>
      <c r="I1081" s="562">
        <f t="shared" si="483"/>
      </c>
      <c r="J1081" s="563">
        <f t="shared" si="541"/>
      </c>
      <c r="K1081" s="567">
        <v>43</v>
      </c>
      <c r="L1081" s="514">
        <f t="shared" si="602"/>
      </c>
      <c r="M1081" s="567">
        <v>0</v>
      </c>
      <c r="N1081" s="564">
        <f t="shared" si="631"/>
      </c>
      <c r="O1081" s="567">
        <v>1</v>
      </c>
      <c r="P1081" s="564">
        <f t="shared" si="660"/>
      </c>
      <c r="Q1081" s="565"/>
      <c r="R1081" s="567"/>
      <c r="S1081" s="565"/>
      <c r="T1081" s="567"/>
      <c r="U1081" s="566"/>
      <c r="V1081" s="542"/>
      <c r="W1081" s="567"/>
      <c r="X1081" s="542"/>
      <c r="Y1081" s="565"/>
      <c r="Z1081" s="542"/>
      <c r="AA1081" s="542"/>
      <c r="AB1081" s="567"/>
      <c r="AC1081" s="567"/>
      <c r="AD1081" s="565"/>
      <c r="AE1081" s="542"/>
      <c r="AF1081" s="542" t="s">
        <v>515</v>
      </c>
    </row>
    <row r="1082">
      <c r="A1082" s="510"/>
      <c r="B1082" s="488" t="s">
        <v>484</v>
      </c>
      <c r="C1082" s="488"/>
      <c r="D1082" s="488"/>
      <c r="E1082" s="522">
        <f>SUM(E1072:E1081)</f>
      </c>
      <c r="F1082" s="522">
        <f>SUM(F1072:F1081)</f>
      </c>
      <c r="G1082" s="522">
        <f>SUM(G1072:G1081)</f>
      </c>
      <c r="H1082" s="522">
        <f>SUM(H1072:H1081)</f>
      </c>
      <c r="I1082" s="523">
        <f t="shared" si="483"/>
      </c>
      <c r="J1082" s="524">
        <f t="shared" si="541"/>
      </c>
      <c r="K1082" s="522">
        <f>SUM(K1072:K1081)</f>
      </c>
      <c r="L1082" s="524">
        <f t="shared" si="602"/>
      </c>
      <c r="M1082" s="522">
        <f>SUM(M1072:M1081)</f>
      </c>
      <c r="N1082" s="525">
        <f t="shared" si="631"/>
      </c>
      <c r="O1082" s="522">
        <f>SUM(O1072:O1081)</f>
      </c>
      <c r="P1082" s="525">
        <f t="shared" si="660"/>
      </c>
      <c r="Q1082" s="526">
        <f t="shared" ref="Q1082:Q1083" si="512">M1082/O1082</f>
      </c>
      <c r="R1082" s="522">
        <f>SUM(R1072:R1081)</f>
      </c>
      <c r="S1082" s="526">
        <f t="shared" ref="S1082:S1083" si="570">(O1082+O1082)/(K1082+K1082)</f>
      </c>
      <c r="T1082" s="522">
        <f>SUM(T1072:T1081)</f>
      </c>
      <c r="U1082" s="527">
        <f t="shared" ref="U1082:U1083" si="770">F1082/T1082</f>
      </c>
      <c r="V1082" s="528">
        <f t="shared" ref="V1082:V1083" si="884">(F1082+4*500)/T1082</f>
      </c>
      <c r="W1082" s="522">
        <f>SUM(W1072:W1081)</f>
      </c>
      <c r="X1082" s="529">
        <f t="shared" ref="X1082:X1083" si="108">W1082/T1082</f>
      </c>
      <c r="Y1082" s="526">
        <f t="shared" ref="Y1082:Y1083" si="222">T1082/R1082</f>
      </c>
      <c r="Z1082" s="528">
        <f t="shared" ref="Z1082:Z1083" si="336">W1082/F1082</f>
      </c>
      <c r="AA1082" s="528">
        <f>W1082/(F1082+COUNT(W1072:W1081)*500)</f>
      </c>
      <c r="AB1082" s="522">
        <f>SUM(AB1072:AB1081)</f>
      </c>
      <c r="AC1082" s="522">
        <f>SUM(AC1072:AC1081)</f>
      </c>
      <c r="AD1082" s="526">
        <f t="shared" ref="AD1082:AD1083" si="450">AB1082/T1082</f>
      </c>
      <c r="AE1082" s="530">
        <f>(W1082-AC1082)/(F1082+COUNT(W1072:W1081)*500)</f>
      </c>
      <c r="AF1082" s="519"/>
    </row>
    <row r="1083">
      <c r="A1083" s="510"/>
      <c r="B1083" s="489" t="s">
        <v>490</v>
      </c>
      <c r="C1083" s="489"/>
      <c r="D1083" s="489"/>
      <c r="E1083" s="533">
        <f>E1048+E1053+E1062+E1082+E1071</f>
      </c>
      <c r="F1083" s="533">
        <f>F1048+F1053+F1062+F1082+F1071</f>
      </c>
      <c r="G1083" s="533">
        <f>G1048+G1053+G1062+G1082+G1071</f>
      </c>
      <c r="H1083" s="533">
        <f>H1048+H1053+H1062+H1082+H1071</f>
      </c>
      <c r="I1083" s="534">
        <f t="shared" si="483"/>
      </c>
      <c r="J1083" s="535">
        <f t="shared" si="541"/>
      </c>
      <c r="K1083" s="533">
        <f>K1048+K1053+K1062+K1082+K1071</f>
      </c>
      <c r="L1083" s="535">
        <f t="shared" si="602"/>
      </c>
      <c r="M1083" s="533">
        <f>M1048+M1053+M1062+M1082+M1071</f>
      </c>
      <c r="N1083" s="536">
        <f t="shared" si="631"/>
      </c>
      <c r="O1083" s="533">
        <f>O1048+O1053+O1062+O1082+O1071</f>
      </c>
      <c r="P1083" s="536">
        <f t="shared" si="660"/>
      </c>
      <c r="Q1083" s="537">
        <f t="shared" si="512"/>
      </c>
      <c r="R1083" s="533">
        <f>R1048+R1053+R1062+R1082+R1071</f>
      </c>
      <c r="S1083" s="537">
        <f t="shared" si="570"/>
      </c>
      <c r="T1083" s="533">
        <f>T1048+T1053+T1062+T1082+T1071</f>
      </c>
      <c r="U1083" s="538">
        <f t="shared" si="770"/>
      </c>
      <c r="V1083" s="532">
        <f t="shared" si="884"/>
      </c>
      <c r="W1083" s="532">
        <f>W1048+W1053+W1062+W1082+W1071</f>
      </c>
      <c r="X1083" s="532">
        <f t="shared" si="108"/>
      </c>
      <c r="Y1083" s="537">
        <f t="shared" si="222"/>
      </c>
      <c r="Z1083" s="532">
        <f t="shared" si="336"/>
      </c>
      <c r="AA1083" s="532">
        <f>W1083/(F1083+COUNT(W1040:W1047,W1049:W1052,W1054:W1061,W1063:W1070,W1072:W1081)*500)</f>
      </c>
      <c r="AB1083" s="533">
        <f>AB1048+AB1053+AB1062+AB1082+AB1071</f>
      </c>
      <c r="AC1083" s="532">
        <f>AC1048+AC1053+AC1062+AC1082+AC1071</f>
      </c>
      <c r="AD1083" s="537">
        <f t="shared" si="450"/>
      </c>
      <c r="AE1083" s="532">
        <f>(W1083-AC1083)/(F1083+COUNT(W1040:W1047,W1049:W1052,W1054:W1061,W1063:W1070,W1072:W1081)*500)</f>
      </c>
      <c r="AF1083" s="518"/>
    </row>
    <row customHeight="true" ht="42.49241886151313" r="1084">
      <c r="A1084" s="539" t="s">
        <v>442</v>
      </c>
      <c r="B1084" s="499" t="s">
        <v>443</v>
      </c>
      <c r="C1084" s="499" t="s">
        <v>444</v>
      </c>
      <c r="D1084" s="499" t="s">
        <v>445</v>
      </c>
      <c r="E1084" s="500" t="s">
        <v>446</v>
      </c>
      <c r="F1084" s="501" t="s">
        <v>447</v>
      </c>
      <c r="G1084" s="501" t="s">
        <v>448</v>
      </c>
      <c r="H1084" s="501" t="s">
        <v>449</v>
      </c>
      <c r="I1084" s="502" t="s">
        <v>450</v>
      </c>
      <c r="J1084" s="503" t="s">
        <v>451</v>
      </c>
      <c r="K1084" s="501" t="s">
        <v>452</v>
      </c>
      <c r="L1084" s="503" t="s">
        <v>453</v>
      </c>
      <c r="M1084" s="504" t="s">
        <v>454</v>
      </c>
      <c r="N1084" s="505" t="s">
        <v>455</v>
      </c>
      <c r="O1084" s="501" t="s">
        <v>456</v>
      </c>
      <c r="P1084" s="505" t="s">
        <v>457</v>
      </c>
      <c r="Q1084" s="502" t="s">
        <v>458</v>
      </c>
      <c r="R1084" s="506" t="s">
        <v>459</v>
      </c>
      <c r="S1084" s="507" t="s">
        <v>460</v>
      </c>
      <c r="T1084" s="506" t="s">
        <v>461</v>
      </c>
      <c r="U1084" s="508" t="s">
        <v>462</v>
      </c>
      <c r="V1084" s="509" t="s">
        <v>463</v>
      </c>
      <c r="W1084" s="509" t="s">
        <v>464</v>
      </c>
      <c r="X1084" s="509" t="s">
        <v>465</v>
      </c>
      <c r="Y1084" s="507" t="s">
        <v>466</v>
      </c>
      <c r="Z1084" s="509" t="s">
        <v>467</v>
      </c>
      <c r="AA1084" s="509" t="s">
        <v>468</v>
      </c>
      <c r="AB1084" s="509" t="s">
        <v>469</v>
      </c>
      <c r="AC1084" s="506" t="s">
        <v>470</v>
      </c>
      <c r="AD1084" s="507" t="s">
        <v>471</v>
      </c>
      <c r="AE1084" s="509" t="s">
        <v>472</v>
      </c>
      <c r="AF1084" s="509" t="s">
        <v>473</v>
      </c>
    </row>
    <row r="1085">
      <c r="A1085" s="510" t="s">
        <v>547</v>
      </c>
      <c r="B1085" s="460" t="s">
        <v>538</v>
      </c>
      <c r="C1085" s="486" t="s">
        <v>492</v>
      </c>
      <c r="D1085" s="462" t="s">
        <v>477</v>
      </c>
      <c r="E1085" s="511">
        <v>2906.1</v>
      </c>
      <c r="F1085" s="512">
        <f>E1085+E1086</f>
      </c>
      <c r="G1085" s="511">
        <v>20595</v>
      </c>
      <c r="H1085" s="511">
        <v>1216</v>
      </c>
      <c r="I1085" s="513">
        <f t="shared" ref="I1085:I1130" si="484">H1085/G1085</f>
      </c>
      <c r="J1085" s="514">
        <f t="shared" ref="J1085:J1130" si="542">(E1085/G1085)*1000</f>
      </c>
      <c r="K1085" s="511">
        <v>37</v>
      </c>
      <c r="L1085" s="514">
        <v>0</v>
      </c>
      <c r="M1085" s="511">
        <v>3</v>
      </c>
      <c r="N1085" s="515">
        <f t="shared" ref="N1085:N1130" si="632">E1085/M1085</f>
      </c>
      <c r="O1085" s="511">
        <v>5</v>
      </c>
      <c r="P1085" s="515">
        <f t="shared" ref="P1085:P1130" si="661">E1085/O1085</f>
      </c>
      <c r="Q1085" s="516">
        <f>(M1085+M1086)/(O1085+O1086)</f>
      </c>
      <c r="R1085" s="511">
        <v>15</v>
      </c>
      <c r="S1085" s="516">
        <f>(O1085+O1086)/(K1085+K1086)</f>
      </c>
      <c r="T1085" s="511">
        <v>8</v>
      </c>
      <c r="U1085" s="517">
        <f>F1085/T1085</f>
      </c>
      <c r="V1085" s="518">
        <f>(F1085+4*500)/T1085</f>
      </c>
      <c r="W1085" s="511">
        <v>9452.4</v>
      </c>
      <c r="X1085" s="518">
        <f>W1085/T1085</f>
      </c>
      <c r="Y1085" s="516">
        <f>T1085/R1085</f>
      </c>
      <c r="Z1085" s="518">
        <f>W1085/F1085</f>
      </c>
      <c r="AA1085" s="518">
        <f>W1085/(F1085+500)</f>
      </c>
      <c r="AB1085" s="511">
        <v>0</v>
      </c>
      <c r="AC1085" s="511">
        <v>0</v>
      </c>
      <c r="AD1085" s="516">
        <f>AB1085/T1085</f>
      </c>
      <c r="AE1085" s="518">
        <f>(W1093-AC1085)/(F1085+500)</f>
      </c>
      <c r="AF1085" s="519" t="s">
        <v>478</v>
      </c>
    </row>
    <row r="1086">
      <c r="A1086" s="510"/>
      <c r="B1086" s="460"/>
      <c r="C1086" s="486"/>
      <c r="D1086" s="462" t="s">
        <v>479</v>
      </c>
      <c r="E1086" s="511">
        <v>3590.6</v>
      </c>
      <c r="F1086" s="512"/>
      <c r="G1086" s="511">
        <v>45427</v>
      </c>
      <c r="H1086" s="511">
        <v>1671</v>
      </c>
      <c r="I1086" s="513">
        <f t="shared" si="484"/>
      </c>
      <c r="J1086" s="514">
        <f t="shared" si="542"/>
      </c>
      <c r="K1086" s="511">
        <v>68</v>
      </c>
      <c r="L1086" s="514">
        <v>1</v>
      </c>
      <c r="M1086" s="511">
        <v>2</v>
      </c>
      <c r="N1086" s="515">
        <f t="shared" si="632"/>
      </c>
      <c r="O1086" s="511">
        <v>8</v>
      </c>
      <c r="P1086" s="515">
        <f t="shared" si="661"/>
      </c>
      <c r="Q1086" s="516"/>
      <c r="R1086" s="511"/>
      <c r="S1086" s="516"/>
      <c r="T1086" s="511"/>
      <c r="U1086" s="517"/>
      <c r="V1086" s="518"/>
      <c r="W1086" s="511"/>
      <c r="X1086" s="518"/>
      <c r="Y1086" s="516"/>
      <c r="Z1086" s="518"/>
      <c r="AA1086" s="518"/>
      <c r="AB1086" s="511"/>
      <c r="AC1086" s="511"/>
      <c r="AD1086" s="516"/>
      <c r="AE1086" s="518"/>
      <c r="AF1086" s="519" t="s">
        <v>500</v>
      </c>
    </row>
    <row r="1087">
      <c r="A1087" s="510"/>
      <c r="B1087" s="460" t="s">
        <v>475</v>
      </c>
      <c r="C1087" s="486" t="s">
        <v>492</v>
      </c>
      <c r="D1087" s="462" t="s">
        <v>477</v>
      </c>
      <c r="E1087" s="511">
        <v>7810.7</v>
      </c>
      <c r="F1087" s="512">
        <f>E1087+E1088</f>
      </c>
      <c r="G1087" s="511">
        <v>59949</v>
      </c>
      <c r="H1087" s="511">
        <v>1828</v>
      </c>
      <c r="I1087" s="513">
        <f t="shared" si="484"/>
      </c>
      <c r="J1087" s="514">
        <f t="shared" si="542"/>
      </c>
      <c r="K1087" s="511">
        <v>83</v>
      </c>
      <c r="L1087" s="514">
        <f t="shared" ref="L1087:L1130" si="603">E1087/K1087</f>
      </c>
      <c r="M1087" s="511">
        <v>7</v>
      </c>
      <c r="N1087" s="515">
        <f t="shared" si="632"/>
      </c>
      <c r="O1087" s="511">
        <v>12</v>
      </c>
      <c r="P1087" s="515">
        <f t="shared" si="661"/>
      </c>
      <c r="Q1087" s="516">
        <f>(M1087+M1088)/(O1087+O1088)</f>
      </c>
      <c r="R1087" s="511">
        <v>30</v>
      </c>
      <c r="S1087" s="516">
        <f>(O1087+O1088)/(K1087+K1088)</f>
      </c>
      <c r="T1087" s="511">
        <v>12</v>
      </c>
      <c r="U1087" s="517">
        <f>F1087/T1087</f>
      </c>
      <c r="V1087" s="518">
        <f>(F1087+4*500)/T1087</f>
      </c>
      <c r="W1087" s="511">
        <v>12573.6</v>
      </c>
      <c r="X1087" s="518">
        <f>W1087/T1087</f>
      </c>
      <c r="Y1087" s="516">
        <f>T1087/R1087</f>
      </c>
      <c r="Z1087" s="518">
        <f>W1087/F1087</f>
      </c>
      <c r="AA1087" s="518">
        <f>W1087/(F1087+500)</f>
      </c>
      <c r="AB1087" s="511">
        <v>5</v>
      </c>
      <c r="AC1087" s="511">
        <v>6847.2</v>
      </c>
      <c r="AD1087" s="516">
        <f>AB1087/T1087</f>
      </c>
      <c r="AE1087" s="518">
        <f>(W1087-AC1087)/(F1087+500)</f>
      </c>
      <c r="AF1087" s="519" t="s">
        <v>478</v>
      </c>
    </row>
    <row r="1088">
      <c r="A1088" s="510"/>
      <c r="B1088" s="460"/>
      <c r="C1088" s="486"/>
      <c r="D1088" s="462" t="s">
        <v>479</v>
      </c>
      <c r="E1088" s="511">
        <v>4099.35</v>
      </c>
      <c r="F1088" s="512"/>
      <c r="G1088" s="511">
        <v>50250</v>
      </c>
      <c r="H1088" s="511">
        <v>1674</v>
      </c>
      <c r="I1088" s="513">
        <f t="shared" si="484"/>
      </c>
      <c r="J1088" s="514">
        <f t="shared" si="542"/>
      </c>
      <c r="K1088" s="511">
        <v>93</v>
      </c>
      <c r="L1088" s="514">
        <f t="shared" si="603"/>
      </c>
      <c r="M1088" s="511">
        <v>0</v>
      </c>
      <c r="N1088" s="515">
        <f t="shared" si="632"/>
      </c>
      <c r="O1088" s="511">
        <v>5</v>
      </c>
      <c r="P1088" s="515">
        <f t="shared" si="661"/>
      </c>
      <c r="Q1088" s="516"/>
      <c r="R1088" s="511"/>
      <c r="S1088" s="516"/>
      <c r="T1088" s="511"/>
      <c r="U1088" s="517"/>
      <c r="V1088" s="518"/>
      <c r="W1088" s="511"/>
      <c r="X1088" s="518"/>
      <c r="Y1088" s="516"/>
      <c r="Z1088" s="518"/>
      <c r="AA1088" s="518"/>
      <c r="AB1088" s="511"/>
      <c r="AC1088" s="511"/>
      <c r="AD1088" s="516"/>
      <c r="AE1088" s="518"/>
      <c r="AF1088" s="519" t="s">
        <v>500</v>
      </c>
    </row>
    <row r="1089">
      <c r="A1089" s="510"/>
      <c r="B1089" s="460" t="s">
        <v>481</v>
      </c>
      <c r="C1089" s="486" t="s">
        <v>492</v>
      </c>
      <c r="D1089" s="462" t="s">
        <v>477</v>
      </c>
      <c r="E1089" s="511">
        <v>9002.69</v>
      </c>
      <c r="F1089" s="512">
        <f>E1089+E1090</f>
      </c>
      <c r="G1089" s="511">
        <v>69848</v>
      </c>
      <c r="H1089" s="511">
        <v>1448</v>
      </c>
      <c r="I1089" s="513">
        <f t="shared" si="484"/>
      </c>
      <c r="J1089" s="514">
        <f t="shared" si="542"/>
      </c>
      <c r="K1089" s="511">
        <v>135</v>
      </c>
      <c r="L1089" s="514">
        <f t="shared" si="603"/>
      </c>
      <c r="M1089" s="511">
        <v>8</v>
      </c>
      <c r="N1089" s="515">
        <f t="shared" si="632"/>
      </c>
      <c r="O1089" s="511">
        <v>21</v>
      </c>
      <c r="P1089" s="515">
        <f t="shared" si="661"/>
      </c>
      <c r="Q1089" s="516">
        <f>(M1089+M1090)/(O1089+O1090)</f>
      </c>
      <c r="R1089" s="511">
        <v>51</v>
      </c>
      <c r="S1089" s="516">
        <f>(O1089+O1090)/(K1089+K1090)</f>
      </c>
      <c r="T1089" s="511">
        <v>13</v>
      </c>
      <c r="U1089" s="517">
        <f>F1089/T1089</f>
      </c>
      <c r="V1089" s="518">
        <f>(F1089+4*500)/T1089</f>
      </c>
      <c r="W1089" s="511">
        <v>12439.199999999997</v>
      </c>
      <c r="X1089" s="518">
        <f>W1089/T1089</f>
      </c>
      <c r="Y1089" s="516">
        <f>T1089/R1089</f>
      </c>
      <c r="Z1089" s="518">
        <f>W1089/F1089</f>
      </c>
      <c r="AA1089" s="518">
        <f>W1089/(F1089+500)</f>
      </c>
      <c r="AB1089" s="511">
        <v>6</v>
      </c>
      <c r="AC1089" s="511">
        <v>5643.6</v>
      </c>
      <c r="AD1089" s="516">
        <f>AB1089/T1089</f>
      </c>
      <c r="AE1089" s="518">
        <f>(W1089-AC1089)/(F1089+500)</f>
      </c>
      <c r="AF1089" s="519" t="s">
        <v>478</v>
      </c>
    </row>
    <row r="1090">
      <c r="A1090" s="510"/>
      <c r="B1090" s="460"/>
      <c r="C1090" s="486"/>
      <c r="D1090" s="462" t="s">
        <v>479</v>
      </c>
      <c r="E1090" s="511">
        <v>3364.82</v>
      </c>
      <c r="F1090" s="512"/>
      <c r="G1090" s="511">
        <v>36225</v>
      </c>
      <c r="H1090" s="511">
        <v>1276</v>
      </c>
      <c r="I1090" s="513">
        <f t="shared" si="484"/>
      </c>
      <c r="J1090" s="514">
        <f t="shared" si="542"/>
      </c>
      <c r="K1090" s="511">
        <v>83</v>
      </c>
      <c r="L1090" s="514">
        <f t="shared" si="603"/>
      </c>
      <c r="M1090" s="511">
        <v>4</v>
      </c>
      <c r="N1090" s="515">
        <f t="shared" si="632"/>
      </c>
      <c r="O1090" s="511">
        <v>9</v>
      </c>
      <c r="P1090" s="515">
        <f t="shared" si="661"/>
      </c>
      <c r="Q1090" s="516"/>
      <c r="R1090" s="511"/>
      <c r="S1090" s="516"/>
      <c r="T1090" s="511"/>
      <c r="U1090" s="517"/>
      <c r="V1090" s="518"/>
      <c r="W1090" s="511"/>
      <c r="X1090" s="518"/>
      <c r="Y1090" s="516"/>
      <c r="Z1090" s="518"/>
      <c r="AA1090" s="518"/>
      <c r="AB1090" s="511"/>
      <c r="AC1090" s="511"/>
      <c r="AD1090" s="516"/>
      <c r="AE1090" s="518"/>
      <c r="AF1090" s="519" t="s">
        <v>500</v>
      </c>
    </row>
    <row r="1091">
      <c r="A1091" s="510"/>
      <c r="B1091" s="460" t="s">
        <v>482</v>
      </c>
      <c r="C1091" s="486" t="s">
        <v>492</v>
      </c>
      <c r="D1091" s="462" t="s">
        <v>477</v>
      </c>
      <c r="E1091" s="511">
        <v>4282.9</v>
      </c>
      <c r="F1091" s="512">
        <f>E1091+E1092</f>
      </c>
      <c r="G1091" s="511">
        <v>29745</v>
      </c>
      <c r="H1091" s="511">
        <v>498</v>
      </c>
      <c r="I1091" s="513">
        <f t="shared" si="484"/>
      </c>
      <c r="J1091" s="514">
        <f t="shared" si="542"/>
      </c>
      <c r="K1091" s="511">
        <v>61</v>
      </c>
      <c r="L1091" s="514">
        <f t="shared" si="603"/>
      </c>
      <c r="M1091" s="511">
        <v>3</v>
      </c>
      <c r="N1091" s="515">
        <f t="shared" si="632"/>
      </c>
      <c r="O1091" s="511">
        <v>8</v>
      </c>
      <c r="P1091" s="515">
        <f t="shared" si="661"/>
      </c>
      <c r="Q1091" s="516">
        <f>(M1091+M1092)/(O1091+O1092)</f>
      </c>
      <c r="R1091" s="511">
        <v>23</v>
      </c>
      <c r="S1091" s="516">
        <f>(O1091+O1092)/(K1091+K1092)</f>
      </c>
      <c r="T1091" s="511">
        <v>7</v>
      </c>
      <c r="U1091" s="517">
        <f>F1091/T1091</f>
      </c>
      <c r="V1091" s="518">
        <f>(F1091+4*500)/T1091</f>
      </c>
      <c r="W1091" s="511">
        <v>7896</v>
      </c>
      <c r="X1091" s="518">
        <f>W1091/T1091</f>
      </c>
      <c r="Y1091" s="516">
        <f>T1091/R1091</f>
      </c>
      <c r="Z1091" s="518">
        <f>W1091/F1091</f>
      </c>
      <c r="AA1091" s="518">
        <f>W1091/(F1091+500)</f>
      </c>
      <c r="AB1091" s="511">
        <v>0</v>
      </c>
      <c r="AC1091" s="511">
        <v>0</v>
      </c>
      <c r="AD1091" s="516">
        <f>AB1091/T1091</f>
      </c>
      <c r="AE1091" s="518">
        <f>(W1091-AC1091)/(F1091+500)</f>
      </c>
      <c r="AF1091" s="519" t="s">
        <v>478</v>
      </c>
    </row>
    <row r="1092">
      <c r="A1092" s="510"/>
      <c r="B1092" s="460"/>
      <c r="C1092" s="486"/>
      <c r="D1092" s="462" t="s">
        <v>479</v>
      </c>
      <c r="E1092" s="511">
        <v>3930.58</v>
      </c>
      <c r="F1092" s="512"/>
      <c r="G1092" s="511">
        <v>44189</v>
      </c>
      <c r="H1092" s="511">
        <v>1583</v>
      </c>
      <c r="I1092" s="513">
        <f t="shared" si="484"/>
      </c>
      <c r="J1092" s="514">
        <f t="shared" si="542"/>
      </c>
      <c r="K1092" s="511">
        <v>97</v>
      </c>
      <c r="L1092" s="514">
        <f t="shared" si="603"/>
      </c>
      <c r="M1092" s="511">
        <v>3</v>
      </c>
      <c r="N1092" s="515">
        <f t="shared" si="632"/>
      </c>
      <c r="O1092" s="511">
        <v>9</v>
      </c>
      <c r="P1092" s="515">
        <f t="shared" si="661"/>
      </c>
      <c r="Q1092" s="516"/>
      <c r="R1092" s="511"/>
      <c r="S1092" s="516"/>
      <c r="T1092" s="511"/>
      <c r="U1092" s="517"/>
      <c r="V1092" s="518"/>
      <c r="W1092" s="511"/>
      <c r="X1092" s="518"/>
      <c r="Y1092" s="516"/>
      <c r="Z1092" s="518"/>
      <c r="AA1092" s="518"/>
      <c r="AB1092" s="511"/>
      <c r="AC1092" s="511"/>
      <c r="AD1092" s="516"/>
      <c r="AE1092" s="518"/>
      <c r="AF1092" s="519" t="s">
        <v>500</v>
      </c>
    </row>
    <row r="1093">
      <c r="A1093" s="510"/>
      <c r="B1093" s="460" t="s">
        <v>483</v>
      </c>
      <c r="C1093" s="486" t="s">
        <v>492</v>
      </c>
      <c r="D1093" s="462" t="s">
        <v>477</v>
      </c>
      <c r="E1093" s="511">
        <v>5115.29</v>
      </c>
      <c r="F1093" s="520">
        <f>E1093+E1094</f>
      </c>
      <c r="G1093" s="511">
        <v>39632</v>
      </c>
      <c r="H1093" s="511">
        <v>726</v>
      </c>
      <c r="I1093" s="513">
        <f t="shared" si="484"/>
      </c>
      <c r="J1093" s="514">
        <f t="shared" si="542"/>
      </c>
      <c r="K1093" s="511">
        <v>61</v>
      </c>
      <c r="L1093" s="514">
        <f t="shared" si="603"/>
      </c>
      <c r="M1093" s="511">
        <v>4</v>
      </c>
      <c r="N1093" s="515">
        <f t="shared" si="632"/>
      </c>
      <c r="O1093" s="511">
        <v>6</v>
      </c>
      <c r="P1093" s="515">
        <f t="shared" si="661"/>
      </c>
      <c r="Q1093" s="516">
        <f>(M1093+M1094)/(O1093+O1094)</f>
      </c>
      <c r="R1093" s="511">
        <v>23</v>
      </c>
      <c r="S1093" s="516">
        <f>(O1093+O1094)/(K1093+K1094)</f>
      </c>
      <c r="T1093" s="511">
        <v>11</v>
      </c>
      <c r="U1093" s="517">
        <f>F1093/T1093</f>
      </c>
      <c r="V1093" s="518">
        <f>(F1093+4*500)/T1093</f>
      </c>
      <c r="W1093" s="511">
        <v>9228</v>
      </c>
      <c r="X1093" s="518">
        <f>W1093/T1093</f>
      </c>
      <c r="Y1093" s="516">
        <f>T1093/R1093</f>
      </c>
      <c r="Z1093" s="518">
        <f>W1093/F1093</f>
      </c>
      <c r="AA1093" s="518">
        <f>W1093/(F1093+500)</f>
      </c>
      <c r="AB1093" s="511">
        <v>0</v>
      </c>
      <c r="AC1093" s="511">
        <v>0</v>
      </c>
      <c r="AD1093" s="516">
        <f>AB1093/T1093</f>
      </c>
      <c r="AE1093" s="518">
        <f>(W1093-AC1093)/(F1093+500)</f>
      </c>
      <c r="AF1093" s="519" t="s">
        <v>478</v>
      </c>
    </row>
    <row r="1094">
      <c r="A1094" s="510"/>
      <c r="B1094" s="460"/>
      <c r="C1094" s="486"/>
      <c r="D1094" s="462" t="s">
        <v>479</v>
      </c>
      <c r="E1094" s="511">
        <v>5199.46</v>
      </c>
      <c r="F1094" s="520"/>
      <c r="G1094" s="511">
        <v>57883</v>
      </c>
      <c r="H1094" s="521">
        <v>1970</v>
      </c>
      <c r="I1094" s="513">
        <f t="shared" si="484"/>
      </c>
      <c r="J1094" s="514">
        <f t="shared" si="542"/>
      </c>
      <c r="K1094" s="511">
        <v>90</v>
      </c>
      <c r="L1094" s="514">
        <f t="shared" si="603"/>
      </c>
      <c r="M1094" s="511">
        <v>7</v>
      </c>
      <c r="N1094" s="515">
        <f t="shared" si="632"/>
      </c>
      <c r="O1094" s="511">
        <v>14</v>
      </c>
      <c r="P1094" s="515">
        <f t="shared" si="661"/>
      </c>
      <c r="Q1094" s="516"/>
      <c r="R1094" s="511"/>
      <c r="S1094" s="516"/>
      <c r="T1094" s="511"/>
      <c r="U1094" s="517"/>
      <c r="V1094" s="518"/>
      <c r="W1094" s="511"/>
      <c r="X1094" s="518"/>
      <c r="Y1094" s="516"/>
      <c r="Z1094" s="518"/>
      <c r="AA1094" s="518"/>
      <c r="AB1094" s="511"/>
      <c r="AC1094" s="511"/>
      <c r="AD1094" s="516"/>
      <c r="AE1094" s="518"/>
      <c r="AF1094" s="519" t="s">
        <v>500</v>
      </c>
    </row>
    <row r="1095">
      <c r="A1095" s="510"/>
      <c r="B1095" s="488" t="s">
        <v>484</v>
      </c>
      <c r="C1095" s="488"/>
      <c r="D1095" s="488"/>
      <c r="E1095" s="522">
        <f>SUM(E1085:E1094)</f>
      </c>
      <c r="F1095" s="522">
        <f>SUM(F1085:F1094)</f>
      </c>
      <c r="G1095" s="522">
        <f>SUM(G1085:G1094)</f>
      </c>
      <c r="H1095" s="522">
        <f>SUM(H1085:H1094)</f>
      </c>
      <c r="I1095" s="523">
        <f t="shared" si="484"/>
      </c>
      <c r="J1095" s="524">
        <f t="shared" si="542"/>
      </c>
      <c r="K1095" s="522">
        <f>SUM(K1085:K1094)</f>
      </c>
      <c r="L1095" s="524">
        <f t="shared" si="603"/>
      </c>
      <c r="M1095" s="522">
        <f>SUM(M1085:M1094)</f>
      </c>
      <c r="N1095" s="525">
        <f t="shared" si="632"/>
      </c>
      <c r="O1095" s="522">
        <f>SUM(O1085:O1094)</f>
      </c>
      <c r="P1095" s="525">
        <f t="shared" si="661"/>
      </c>
      <c r="Q1095" s="526">
        <f>M1095/O1095</f>
      </c>
      <c r="R1095" s="522">
        <f>SUM(R1085:R1094)</f>
      </c>
      <c r="S1095" s="526">
        <f>(O1095+O1095)/(K1095+K1095)</f>
      </c>
      <c r="T1095" s="522">
        <f>SUM(T1085:T1094)</f>
      </c>
      <c r="U1095" s="527">
        <f t="shared" ref="U1095:U1096" si="771">F1095/T1095</f>
      </c>
      <c r="V1095" s="528">
        <f t="shared" ref="V1095:V1096" si="885">(F1095+4*500)/T1095</f>
      </c>
      <c r="W1095" s="522">
        <f>SUM(W1085:W1094)</f>
      </c>
      <c r="X1095" s="529">
        <f t="shared" ref="X1095:X1096" si="109">W1095/T1095</f>
      </c>
      <c r="Y1095" s="526">
        <f t="shared" ref="Y1095:Y1096" si="223">T1095/R1095</f>
      </c>
      <c r="Z1095" s="528">
        <f t="shared" ref="Z1095:Z1096" si="337">W1095/F1095</f>
      </c>
      <c r="AA1095" s="528">
        <f>W1095/(F1095+COUNT(W1087:W1094)*500)</f>
      </c>
      <c r="AB1095" s="522">
        <f>SUM(AB1085:AB1094)</f>
      </c>
      <c r="AC1095" s="522">
        <f>SUM(AC1085:AC1094)</f>
      </c>
      <c r="AD1095" s="526">
        <f t="shared" ref="AD1095:AD1096" si="451">AB1095/T1095</f>
      </c>
      <c r="AE1095" s="530">
        <f>(W1095-AC1095)/(F1095+COUNT(W1087:W1094)*500)</f>
      </c>
      <c r="AF1095" s="518"/>
    </row>
    <row r="1096">
      <c r="A1096" s="510"/>
      <c r="B1096" s="460" t="s">
        <v>485</v>
      </c>
      <c r="C1096" s="486" t="s">
        <v>542</v>
      </c>
      <c r="D1096" s="462" t="s">
        <v>477</v>
      </c>
      <c r="E1096" s="511">
        <v>4006.23</v>
      </c>
      <c r="F1096" s="512">
        <f>E1096+E1097</f>
      </c>
      <c r="G1096" s="511">
        <v>28718</v>
      </c>
      <c r="H1096" s="511">
        <v>576</v>
      </c>
      <c r="I1096" s="513">
        <f t="shared" si="484"/>
      </c>
      <c r="J1096" s="514">
        <f t="shared" si="542"/>
      </c>
      <c r="K1096" s="511">
        <v>45</v>
      </c>
      <c r="L1096" s="514">
        <f t="shared" si="603"/>
      </c>
      <c r="M1096" s="511">
        <v>1</v>
      </c>
      <c r="N1096" s="515">
        <f t="shared" si="632"/>
      </c>
      <c r="O1096" s="511">
        <v>2</v>
      </c>
      <c r="P1096" s="515">
        <f t="shared" si="661"/>
      </c>
      <c r="Q1096" s="516">
        <f>(M1096+M1097)/(O1096+O1097)</f>
      </c>
      <c r="R1096" s="511">
        <v>13</v>
      </c>
      <c r="S1096" s="516">
        <f>(O1096+O1097)/(K1096+K1097)</f>
      </c>
      <c r="T1096" s="511">
        <v>3</v>
      </c>
      <c r="U1096" s="517">
        <f t="shared" si="771"/>
      </c>
      <c r="V1096" s="518">
        <f t="shared" si="885"/>
      </c>
      <c r="W1096" s="511">
        <v>3030</v>
      </c>
      <c r="X1096" s="518">
        <f t="shared" si="109"/>
      </c>
      <c r="Y1096" s="516">
        <f t="shared" si="223"/>
      </c>
      <c r="Z1096" s="518">
        <f t="shared" si="337"/>
      </c>
      <c r="AA1096" s="518">
        <f>W1096/(F1096+500)</f>
      </c>
      <c r="AB1096" s="511">
        <v>0</v>
      </c>
      <c r="AC1096" s="511">
        <v>0</v>
      </c>
      <c r="AD1096" s="516">
        <f t="shared" si="451"/>
      </c>
      <c r="AE1096" s="518">
        <f>(W1096-AC1096)/(F1096+500)</f>
      </c>
      <c r="AF1096" s="519" t="s">
        <v>478</v>
      </c>
    </row>
    <row r="1097">
      <c r="A1097" s="510"/>
      <c r="B1097" s="460"/>
      <c r="C1097" s="486"/>
      <c r="D1097" s="462" t="s">
        <v>479</v>
      </c>
      <c r="E1097" s="511">
        <v>3490.51</v>
      </c>
      <c r="F1097" s="512"/>
      <c r="G1097" s="511">
        <v>35368</v>
      </c>
      <c r="H1097" s="511">
        <v>1140</v>
      </c>
      <c r="I1097" s="513">
        <f t="shared" si="484"/>
      </c>
      <c r="J1097" s="514">
        <f t="shared" si="542"/>
      </c>
      <c r="K1097" s="511">
        <v>74</v>
      </c>
      <c r="L1097" s="514">
        <f t="shared" si="603"/>
      </c>
      <c r="M1097" s="511">
        <v>1</v>
      </c>
      <c r="N1097" s="515">
        <f t="shared" si="632"/>
      </c>
      <c r="O1097" s="511">
        <v>4</v>
      </c>
      <c r="P1097" s="515">
        <f t="shared" si="661"/>
      </c>
      <c r="Q1097" s="516"/>
      <c r="R1097" s="511"/>
      <c r="S1097" s="516"/>
      <c r="T1097" s="511"/>
      <c r="U1097" s="517"/>
      <c r="V1097" s="518"/>
      <c r="W1097" s="511"/>
      <c r="X1097" s="518"/>
      <c r="Y1097" s="516"/>
      <c r="Z1097" s="518"/>
      <c r="AA1097" s="518"/>
      <c r="AB1097" s="511"/>
      <c r="AC1097" s="511"/>
      <c r="AD1097" s="516"/>
      <c r="AE1097" s="518"/>
      <c r="AF1097" s="519" t="s">
        <v>500</v>
      </c>
    </row>
    <row customHeight="true" ht="20.238095238095237" r="1098">
      <c r="A1098" s="510"/>
      <c r="B1098" s="460" t="s">
        <v>487</v>
      </c>
      <c r="C1098" s="486" t="s">
        <v>542</v>
      </c>
      <c r="D1098" s="462" t="s">
        <v>477</v>
      </c>
      <c r="E1098" s="511">
        <v>2593.08</v>
      </c>
      <c r="F1098" s="512">
        <f>E1098+E1099</f>
      </c>
      <c r="G1098" s="511">
        <v>18884</v>
      </c>
      <c r="H1098" s="511">
        <v>255</v>
      </c>
      <c r="I1098" s="513">
        <f t="shared" si="484"/>
      </c>
      <c r="J1098" s="514">
        <f t="shared" si="542"/>
      </c>
      <c r="K1098" s="511">
        <v>31</v>
      </c>
      <c r="L1098" s="514">
        <f t="shared" si="603"/>
      </c>
      <c r="M1098" s="511">
        <v>2</v>
      </c>
      <c r="N1098" s="515">
        <f t="shared" si="632"/>
      </c>
      <c r="O1098" s="511">
        <v>4</v>
      </c>
      <c r="P1098" s="515">
        <f t="shared" si="661"/>
      </c>
      <c r="Q1098" s="516">
        <f>(M1098+M1099)/(O1098+O1099)</f>
      </c>
      <c r="R1098" s="511">
        <v>17</v>
      </c>
      <c r="S1098" s="516">
        <f>(O1098+O1099)/(K1098+K1099)</f>
      </c>
      <c r="T1098" s="511">
        <v>3</v>
      </c>
      <c r="U1098" s="517">
        <f>F1098/T1098</f>
      </c>
      <c r="V1098" s="518">
        <f>(F1098+4*500)/T1098</f>
      </c>
      <c r="W1098" s="511">
        <v>4776</v>
      </c>
      <c r="X1098" s="518">
        <f>W1098/T1098</f>
      </c>
      <c r="Y1098" s="516">
        <f>T1098/R1098</f>
      </c>
      <c r="Z1098" s="518">
        <f>W1098/F1098</f>
      </c>
      <c r="AA1098" s="518">
        <f>W1098/(F1098+500)</f>
      </c>
      <c r="AB1098" s="511">
        <v>0</v>
      </c>
      <c r="AC1098" s="511">
        <v>0</v>
      </c>
      <c r="AD1098" s="516">
        <f>AB1098/T1098</f>
      </c>
      <c r="AE1098" s="518">
        <f>(W1098-AC1098)/(F1098+500)</f>
      </c>
      <c r="AF1098" s="519" t="s">
        <v>478</v>
      </c>
    </row>
    <row customHeight="true" ht="20.238095238095237" r="1099">
      <c r="A1099" s="510"/>
      <c r="B1099" s="460"/>
      <c r="C1099" s="486"/>
      <c r="D1099" s="462" t="s">
        <v>479</v>
      </c>
      <c r="E1099" s="511">
        <v>1856.14</v>
      </c>
      <c r="F1099" s="512"/>
      <c r="G1099" s="511">
        <v>19159</v>
      </c>
      <c r="H1099" s="521">
        <v>736</v>
      </c>
      <c r="I1099" s="513">
        <f t="shared" si="484"/>
      </c>
      <c r="J1099" s="514">
        <f t="shared" si="542"/>
      </c>
      <c r="K1099" s="511">
        <v>45</v>
      </c>
      <c r="L1099" s="514">
        <f t="shared" si="603"/>
      </c>
      <c r="M1099" s="511">
        <v>1</v>
      </c>
      <c r="N1099" s="515">
        <f t="shared" si="632"/>
      </c>
      <c r="O1099" s="511">
        <v>9</v>
      </c>
      <c r="P1099" s="515">
        <f t="shared" si="661"/>
      </c>
      <c r="Q1099" s="516"/>
      <c r="R1099" s="511"/>
      <c r="S1099" s="516"/>
      <c r="T1099" s="511"/>
      <c r="U1099" s="517"/>
      <c r="V1099" s="518"/>
      <c r="W1099" s="511"/>
      <c r="X1099" s="518"/>
      <c r="Y1099" s="516"/>
      <c r="Z1099" s="518"/>
      <c r="AA1099" s="518"/>
      <c r="AB1099" s="511"/>
      <c r="AC1099" s="511"/>
      <c r="AD1099" s="516"/>
      <c r="AE1099" s="518"/>
      <c r="AF1099" s="519" t="s">
        <v>500</v>
      </c>
    </row>
    <row r="1100">
      <c r="A1100" s="510"/>
      <c r="B1100" s="460" t="s">
        <v>488</v>
      </c>
      <c r="C1100" s="486" t="s">
        <v>542</v>
      </c>
      <c r="D1100" s="462" t="s">
        <v>477</v>
      </c>
      <c r="E1100" s="511">
        <v>4994.84</v>
      </c>
      <c r="F1100" s="512">
        <f>E1100+E1101</f>
      </c>
      <c r="G1100" s="511">
        <v>37971</v>
      </c>
      <c r="H1100" s="511">
        <v>553</v>
      </c>
      <c r="I1100" s="513">
        <f t="shared" si="484"/>
      </c>
      <c r="J1100" s="514">
        <f t="shared" si="542"/>
      </c>
      <c r="K1100" s="511">
        <v>45</v>
      </c>
      <c r="L1100" s="514">
        <f t="shared" si="603"/>
      </c>
      <c r="M1100" s="511">
        <v>4</v>
      </c>
      <c r="N1100" s="515">
        <f t="shared" si="632"/>
      </c>
      <c r="O1100" s="511">
        <v>8</v>
      </c>
      <c r="P1100" s="515">
        <f t="shared" si="661"/>
      </c>
      <c r="Q1100" s="516">
        <f>(M1100+M1101)/(O1100+O1101)</f>
      </c>
      <c r="R1100" s="511">
        <v>16</v>
      </c>
      <c r="S1100" s="516">
        <f>(O1100+O1101)/(K1100+K1101)</f>
      </c>
      <c r="T1100" s="511">
        <v>4</v>
      </c>
      <c r="U1100" s="517">
        <f>F1100/T1100</f>
      </c>
      <c r="V1100" s="518">
        <f>(F1100+4*500)/T1100</f>
      </c>
      <c r="W1100" s="511">
        <v>5568</v>
      </c>
      <c r="X1100" s="518">
        <f>W1100/T1100</f>
      </c>
      <c r="Y1100" s="516">
        <f>T1100/R1100</f>
      </c>
      <c r="Z1100" s="518">
        <f>W1100/F1100</f>
      </c>
      <c r="AA1100" s="518">
        <f>W1100/(F1100+500)</f>
      </c>
      <c r="AB1100" s="511">
        <v>2</v>
      </c>
      <c r="AC1100" s="511">
        <v>3780</v>
      </c>
      <c r="AD1100" s="516">
        <f>AB1100/T1100</f>
      </c>
      <c r="AE1100" s="518">
        <f>(W1100-AC1100)/(F1100+500)</f>
      </c>
      <c r="AF1100" s="519" t="s">
        <v>478</v>
      </c>
    </row>
    <row r="1101">
      <c r="A1101" s="510"/>
      <c r="B1101" s="460"/>
      <c r="C1101" s="486"/>
      <c r="D1101" s="462" t="s">
        <v>479</v>
      </c>
      <c r="E1101" s="511">
        <v>1664.24</v>
      </c>
      <c r="F1101" s="512"/>
      <c r="G1101" s="511">
        <v>14465</v>
      </c>
      <c r="H1101" s="521">
        <v>465</v>
      </c>
      <c r="I1101" s="513">
        <f t="shared" si="484"/>
      </c>
      <c r="J1101" s="514">
        <f t="shared" si="542"/>
      </c>
      <c r="K1101" s="511">
        <v>35</v>
      </c>
      <c r="L1101" s="514">
        <f t="shared" si="603"/>
      </c>
      <c r="M1101" s="511">
        <v>0</v>
      </c>
      <c r="N1101" s="515">
        <f t="shared" si="632"/>
      </c>
      <c r="O1101" s="511">
        <v>2</v>
      </c>
      <c r="P1101" s="515">
        <f t="shared" si="661"/>
      </c>
      <c r="Q1101" s="516"/>
      <c r="R1101" s="511"/>
      <c r="S1101" s="516"/>
      <c r="T1101" s="511"/>
      <c r="U1101" s="517"/>
      <c r="V1101" s="518"/>
      <c r="W1101" s="511"/>
      <c r="X1101" s="518"/>
      <c r="Y1101" s="516"/>
      <c r="Z1101" s="518"/>
      <c r="AA1101" s="518"/>
      <c r="AB1101" s="511"/>
      <c r="AC1101" s="511"/>
      <c r="AD1101" s="516"/>
      <c r="AE1101" s="518"/>
      <c r="AF1101" s="519" t="s">
        <v>500</v>
      </c>
    </row>
    <row r="1102">
      <c r="A1102" s="510"/>
      <c r="B1102" s="488" t="s">
        <v>484</v>
      </c>
      <c r="C1102" s="488"/>
      <c r="D1102" s="488"/>
      <c r="E1102" s="522">
        <f>SUM(E1096:E1101)</f>
      </c>
      <c r="F1102" s="522">
        <f>SUM(F1096:F1101)</f>
      </c>
      <c r="G1102" s="544">
        <f>SUM(G1096:G1101)</f>
      </c>
      <c r="H1102" s="544">
        <f>SUM(H1096:H1101)</f>
      </c>
      <c r="I1102" s="523">
        <f t="shared" si="484"/>
      </c>
      <c r="J1102" s="524">
        <f t="shared" si="542"/>
      </c>
      <c r="K1102" s="544">
        <f>SUM(K1096:K1101)</f>
      </c>
      <c r="L1102" s="524">
        <f t="shared" si="603"/>
      </c>
      <c r="M1102" s="544">
        <f>SUM(M1096:M1101)</f>
      </c>
      <c r="N1102" s="525">
        <f t="shared" si="632"/>
      </c>
      <c r="O1102" s="544">
        <f>SUM(O1096:O1101)</f>
      </c>
      <c r="P1102" s="525">
        <f t="shared" si="661"/>
      </c>
      <c r="Q1102" s="526">
        <f>M1102/O1102</f>
      </c>
      <c r="R1102" s="544">
        <f>SUM(R1096:R1101)</f>
      </c>
      <c r="S1102" s="526">
        <f>(O1102+O1102)/(K1102+K1102)</f>
      </c>
      <c r="T1102" s="544">
        <f>SUM(T1096:T1101)</f>
      </c>
      <c r="U1102" s="527">
        <f t="shared" ref="U1102:U1103" si="772">F1102/T1102</f>
      </c>
      <c r="V1102" s="528">
        <f t="shared" ref="V1102:V1103" si="886">(F1102+4*500)/T1102</f>
      </c>
      <c r="W1102" s="544">
        <f>SUM(W1096:W1101)</f>
      </c>
      <c r="X1102" s="529">
        <f t="shared" ref="X1102:X1103" si="110">W1102/T1102</f>
      </c>
      <c r="Y1102" s="526">
        <f t="shared" ref="Y1102:Y1103" si="224">T1102/R1102</f>
      </c>
      <c r="Z1102" s="528">
        <f t="shared" ref="Z1102:Z1103" si="338">W1102/F1102</f>
      </c>
      <c r="AA1102" s="528">
        <f>W1102/(F1102+COUNT(W1096:W1101)*500)</f>
      </c>
      <c r="AB1102" s="544">
        <f>SUM(AB1096:AB1101)</f>
      </c>
      <c r="AC1102" s="544">
        <f>SUM(AC1096:AC1101)</f>
      </c>
      <c r="AD1102" s="526">
        <f t="shared" ref="AD1102:AD1103" si="452">AB1102/T1102</f>
      </c>
      <c r="AE1102" s="530">
        <f>(W1102-AC1102)/(F1102+COUNT(W1096:W1101)*500)</f>
      </c>
      <c r="AF1102" s="518"/>
    </row>
    <row r="1103">
      <c r="A1103" s="510"/>
      <c r="B1103" s="460" t="s">
        <v>489</v>
      </c>
      <c r="C1103" s="486" t="s">
        <v>505</v>
      </c>
      <c r="D1103" s="462" t="s">
        <v>477</v>
      </c>
      <c r="E1103" s="511">
        <v>2008.29</v>
      </c>
      <c r="F1103" s="512">
        <f>E1103+E1104</f>
      </c>
      <c r="G1103" s="511">
        <v>17528</v>
      </c>
      <c r="H1103" s="511">
        <v>271</v>
      </c>
      <c r="I1103" s="513">
        <f t="shared" si="484"/>
      </c>
      <c r="J1103" s="514">
        <f t="shared" si="542"/>
      </c>
      <c r="K1103" s="511">
        <v>19</v>
      </c>
      <c r="L1103" s="563">
        <f t="shared" si="603"/>
      </c>
      <c r="M1103" s="511">
        <v>3</v>
      </c>
      <c r="N1103" s="515">
        <f t="shared" si="632"/>
      </c>
      <c r="O1103" s="511">
        <v>6</v>
      </c>
      <c r="P1103" s="515">
        <f t="shared" si="661"/>
      </c>
      <c r="Q1103" s="516">
        <f>(M1103+M1104)/(O1103+O1104)</f>
      </c>
      <c r="R1103" s="511">
        <v>14</v>
      </c>
      <c r="S1103" s="516">
        <f>(O1103+O1104)/(K1103+K1104)</f>
      </c>
      <c r="T1103" s="511">
        <v>4</v>
      </c>
      <c r="U1103" s="517">
        <f t="shared" si="772"/>
      </c>
      <c r="V1103" s="518">
        <f t="shared" si="886"/>
      </c>
      <c r="W1103" s="511">
        <v>5364</v>
      </c>
      <c r="X1103" s="518">
        <f t="shared" si="110"/>
      </c>
      <c r="Y1103" s="516">
        <f t="shared" si="224"/>
      </c>
      <c r="Z1103" s="518">
        <f t="shared" si="338"/>
      </c>
      <c r="AA1103" s="518">
        <f>W1103/(F1103+500)</f>
      </c>
      <c r="AB1103" s="511">
        <v>0</v>
      </c>
      <c r="AC1103" s="511">
        <v>0</v>
      </c>
      <c r="AD1103" s="516">
        <f t="shared" si="452"/>
      </c>
      <c r="AE1103" s="518">
        <f>(W1103-AC1103)/(F1103+500)</f>
      </c>
      <c r="AF1103" s="519" t="s">
        <v>478</v>
      </c>
    </row>
    <row r="1104">
      <c r="A1104" s="510"/>
      <c r="B1104" s="460"/>
      <c r="C1104" s="486"/>
      <c r="D1104" s="462" t="s">
        <v>479</v>
      </c>
      <c r="E1104" s="511">
        <v>1398.25</v>
      </c>
      <c r="F1104" s="512"/>
      <c r="G1104" s="511">
        <v>11815</v>
      </c>
      <c r="H1104" s="511">
        <v>366</v>
      </c>
      <c r="I1104" s="513">
        <f t="shared" si="484"/>
      </c>
      <c r="J1104" s="514">
        <f t="shared" si="542"/>
      </c>
      <c r="K1104" s="511">
        <v>36</v>
      </c>
      <c r="L1104" s="514">
        <f t="shared" si="603"/>
      </c>
      <c r="M1104" s="511">
        <v>1</v>
      </c>
      <c r="N1104" s="515">
        <f t="shared" si="632"/>
      </c>
      <c r="O1104" s="511">
        <v>4</v>
      </c>
      <c r="P1104" s="515">
        <f t="shared" si="661"/>
      </c>
      <c r="Q1104" s="516"/>
      <c r="R1104" s="511"/>
      <c r="S1104" s="516"/>
      <c r="T1104" s="511"/>
      <c r="U1104" s="517"/>
      <c r="V1104" s="518"/>
      <c r="W1104" s="511"/>
      <c r="X1104" s="518"/>
      <c r="Y1104" s="516"/>
      <c r="Z1104" s="518"/>
      <c r="AA1104" s="518"/>
      <c r="AB1104" s="511"/>
      <c r="AC1104" s="511"/>
      <c r="AD1104" s="516"/>
      <c r="AE1104" s="518"/>
      <c r="AF1104" s="519" t="s">
        <v>500</v>
      </c>
    </row>
    <row r="1105">
      <c r="A1105" s="510"/>
      <c r="B1105" s="460" t="s">
        <v>495</v>
      </c>
      <c r="C1105" s="486" t="s">
        <v>505</v>
      </c>
      <c r="D1105" s="462" t="s">
        <v>477</v>
      </c>
      <c r="E1105" s="511">
        <v>1920.92</v>
      </c>
      <c r="F1105" s="512">
        <f>E1105+E1106</f>
      </c>
      <c r="G1105" s="511">
        <v>15472</v>
      </c>
      <c r="H1105" s="511">
        <v>253</v>
      </c>
      <c r="I1105" s="513">
        <f t="shared" si="484"/>
      </c>
      <c r="J1105" s="514">
        <f t="shared" si="542"/>
      </c>
      <c r="K1105" s="511">
        <v>22</v>
      </c>
      <c r="L1105" s="514">
        <f t="shared" si="603"/>
      </c>
      <c r="M1105" s="511">
        <v>1</v>
      </c>
      <c r="N1105" s="515">
        <f t="shared" si="632"/>
      </c>
      <c r="O1105" s="511">
        <v>4</v>
      </c>
      <c r="P1105" s="515">
        <f t="shared" si="661"/>
      </c>
      <c r="Q1105" s="516">
        <f>(M1105+M1106)/(O1105+O1106)</f>
      </c>
      <c r="R1105" s="511">
        <v>10</v>
      </c>
      <c r="S1105" s="516">
        <f>(O1105+O1106)/(K1105+K1106)</f>
      </c>
      <c r="T1105" s="511">
        <v>1</v>
      </c>
      <c r="U1105" s="517">
        <f>F1105/T1105</f>
      </c>
      <c r="V1105" s="518">
        <f>(F1105+4*500)/T1105</f>
      </c>
      <c r="W1105" s="511">
        <v>2088</v>
      </c>
      <c r="X1105" s="518">
        <f>W1105/T1105</f>
      </c>
      <c r="Y1105" s="516">
        <f>T1105/R1105</f>
      </c>
      <c r="Z1105" s="518">
        <f>W1105/F1105</f>
      </c>
      <c r="AA1105" s="518">
        <f>W1105/(F1105+500)</f>
      </c>
      <c r="AB1105" s="511">
        <v>0</v>
      </c>
      <c r="AC1105" s="511">
        <v>0</v>
      </c>
      <c r="AD1105" s="516">
        <f>AB1105/T1105</f>
      </c>
      <c r="AE1105" s="518">
        <f>(W1105-AC1105)/(F1105+500)</f>
      </c>
      <c r="AF1105" s="519" t="s">
        <v>478</v>
      </c>
    </row>
    <row r="1106">
      <c r="A1106" s="510"/>
      <c r="B1106" s="460"/>
      <c r="C1106" s="486"/>
      <c r="D1106" s="462" t="s">
        <v>479</v>
      </c>
      <c r="E1106" s="511">
        <v>1327.99</v>
      </c>
      <c r="F1106" s="512"/>
      <c r="G1106" s="511">
        <v>10473</v>
      </c>
      <c r="H1106" s="521">
        <v>365</v>
      </c>
      <c r="I1106" s="513">
        <f t="shared" si="484"/>
      </c>
      <c r="J1106" s="514">
        <f t="shared" si="542"/>
      </c>
      <c r="K1106" s="511">
        <v>24</v>
      </c>
      <c r="L1106" s="514">
        <f t="shared" si="603"/>
      </c>
      <c r="M1106" s="511">
        <v>0</v>
      </c>
      <c r="N1106" s="515">
        <f t="shared" si="632"/>
      </c>
      <c r="O1106" s="511">
        <v>2</v>
      </c>
      <c r="P1106" s="515">
        <f t="shared" si="661"/>
      </c>
      <c r="Q1106" s="516"/>
      <c r="R1106" s="511"/>
      <c r="S1106" s="516"/>
      <c r="T1106" s="511"/>
      <c r="U1106" s="517"/>
      <c r="V1106" s="518"/>
      <c r="W1106" s="511"/>
      <c r="X1106" s="518"/>
      <c r="Y1106" s="516"/>
      <c r="Z1106" s="518"/>
      <c r="AA1106" s="518"/>
      <c r="AB1106" s="511"/>
      <c r="AC1106" s="511"/>
      <c r="AD1106" s="516"/>
      <c r="AE1106" s="518"/>
      <c r="AF1106" s="519" t="s">
        <v>500</v>
      </c>
    </row>
    <row r="1107">
      <c r="A1107" s="510"/>
      <c r="B1107" s="460" t="s">
        <v>496</v>
      </c>
      <c r="C1107" s="486" t="s">
        <v>505</v>
      </c>
      <c r="D1107" s="462" t="s">
        <v>477</v>
      </c>
      <c r="E1107" s="511">
        <v>1430.4</v>
      </c>
      <c r="F1107" s="512">
        <f>E1107+E1108</f>
      </c>
      <c r="G1107" s="511">
        <v>11288</v>
      </c>
      <c r="H1107" s="511">
        <v>152</v>
      </c>
      <c r="I1107" s="513">
        <f t="shared" si="484"/>
      </c>
      <c r="J1107" s="514">
        <f t="shared" si="542"/>
      </c>
      <c r="K1107" s="511">
        <v>14</v>
      </c>
      <c r="L1107" s="514">
        <f t="shared" si="603"/>
      </c>
      <c r="M1107" s="511">
        <v>0</v>
      </c>
      <c r="N1107" s="515">
        <f t="shared" si="632"/>
      </c>
      <c r="O1107" s="511">
        <v>1</v>
      </c>
      <c r="P1107" s="515">
        <f t="shared" si="661"/>
      </c>
      <c r="Q1107" s="516">
        <f>(M1107+M1108)/(O1107+O1108)</f>
      </c>
      <c r="R1107" s="511">
        <v>11</v>
      </c>
      <c r="S1107" s="516">
        <f>(O1107+O1108)/(K1107+K1108)</f>
      </c>
      <c r="T1107" s="511">
        <v>6</v>
      </c>
      <c r="U1107" s="517">
        <f>F1107/T1107</f>
      </c>
      <c r="V1107" s="518">
        <f>(F1107+4*500)/T1107</f>
      </c>
      <c r="W1107" s="511">
        <v>5372.400000000009</v>
      </c>
      <c r="X1107" s="518">
        <f>W1107/T1107</f>
      </c>
      <c r="Y1107" s="516">
        <f>T1107/R1107</f>
      </c>
      <c r="Z1107" s="518">
        <f>W1107/F1107</f>
      </c>
      <c r="AA1107" s="518">
        <f>W1107/(F1107+500)</f>
      </c>
      <c r="AB1107" s="511">
        <v>3</v>
      </c>
      <c r="AC1107" s="511">
        <v>3276</v>
      </c>
      <c r="AD1107" s="516">
        <f>AB1107/T1107</f>
      </c>
      <c r="AE1107" s="518">
        <f>(W1107-AC1107)/(F1107+500)</f>
      </c>
      <c r="AF1107" s="519" t="s">
        <v>525</v>
      </c>
    </row>
    <row r="1108">
      <c r="A1108" s="510"/>
      <c r="B1108" s="460"/>
      <c r="C1108" s="486"/>
      <c r="D1108" s="462" t="s">
        <v>479</v>
      </c>
      <c r="E1108" s="511">
        <v>1753.24</v>
      </c>
      <c r="F1108" s="512"/>
      <c r="G1108" s="511">
        <v>17816</v>
      </c>
      <c r="H1108" s="521">
        <v>619</v>
      </c>
      <c r="I1108" s="513">
        <f t="shared" si="484"/>
      </c>
      <c r="J1108" s="514">
        <f t="shared" si="542"/>
      </c>
      <c r="K1108" s="511">
        <v>43</v>
      </c>
      <c r="L1108" s="514">
        <f t="shared" si="603"/>
      </c>
      <c r="M1108" s="511">
        <v>5</v>
      </c>
      <c r="N1108" s="515">
        <f t="shared" si="632"/>
      </c>
      <c r="O1108" s="511">
        <v>6</v>
      </c>
      <c r="P1108" s="515">
        <f t="shared" si="661"/>
      </c>
      <c r="Q1108" s="516"/>
      <c r="R1108" s="511"/>
      <c r="S1108" s="516"/>
      <c r="T1108" s="511"/>
      <c r="U1108" s="517"/>
      <c r="V1108" s="518"/>
      <c r="W1108" s="511"/>
      <c r="X1108" s="518"/>
      <c r="Y1108" s="516"/>
      <c r="Z1108" s="518"/>
      <c r="AA1108" s="518"/>
      <c r="AB1108" s="511"/>
      <c r="AC1108" s="511"/>
      <c r="AD1108" s="516"/>
      <c r="AE1108" s="518"/>
      <c r="AF1108" s="519" t="s">
        <v>515</v>
      </c>
    </row>
    <row r="1109">
      <c r="A1109" s="510"/>
      <c r="B1109" s="460" t="s">
        <v>501</v>
      </c>
      <c r="C1109" s="486" t="s">
        <v>505</v>
      </c>
      <c r="D1109" s="462" t="s">
        <v>477</v>
      </c>
      <c r="E1109" s="511">
        <v>1164.13</v>
      </c>
      <c r="F1109" s="512">
        <f>E1109+E1110</f>
      </c>
      <c r="G1109" s="511">
        <v>8589</v>
      </c>
      <c r="H1109" s="511">
        <v>137</v>
      </c>
      <c r="I1109" s="513">
        <f t="shared" si="484"/>
      </c>
      <c r="J1109" s="514">
        <f t="shared" si="542"/>
      </c>
      <c r="K1109" s="511">
        <v>14</v>
      </c>
      <c r="L1109" s="514">
        <f t="shared" si="603"/>
      </c>
      <c r="M1109" s="511">
        <v>1</v>
      </c>
      <c r="N1109" s="515">
        <f t="shared" si="632"/>
      </c>
      <c r="O1109" s="511">
        <v>1</v>
      </c>
      <c r="P1109" s="515">
        <f t="shared" si="661"/>
      </c>
      <c r="Q1109" s="516">
        <f>(M1109+M1110)/(O1109+O1110)</f>
      </c>
      <c r="R1109" s="511">
        <v>12</v>
      </c>
      <c r="S1109" s="516">
        <f>(O1109+O1110)/(K1109+K1110)</f>
      </c>
      <c r="T1109" s="511">
        <v>5</v>
      </c>
      <c r="U1109" s="517">
        <f>F1109/T1109</f>
      </c>
      <c r="V1109" s="518">
        <f>(F1109+4*500)/T1109</f>
      </c>
      <c r="W1109" s="511">
        <v>4850.399999999994</v>
      </c>
      <c r="X1109" s="518">
        <f>W1109/T1109</f>
      </c>
      <c r="Y1109" s="516">
        <f>T1109/R1109</f>
      </c>
      <c r="Z1109" s="518">
        <f>W1109/F1109</f>
      </c>
      <c r="AA1109" s="518">
        <f>W1109/(F1109+500)</f>
      </c>
      <c r="AB1109" s="511">
        <v>3</v>
      </c>
      <c r="AC1109" s="511">
        <v>2484</v>
      </c>
      <c r="AD1109" s="516">
        <f>AB1109/T1109</f>
      </c>
      <c r="AE1109" s="518">
        <f>(W1109-AC1109)/(F1109+500)</f>
      </c>
      <c r="AF1109" s="519" t="s">
        <v>525</v>
      </c>
    </row>
    <row r="1110">
      <c r="A1110" s="510"/>
      <c r="B1110" s="460"/>
      <c r="C1110" s="486"/>
      <c r="D1110" s="462" t="s">
        <v>479</v>
      </c>
      <c r="E1110" s="511">
        <v>2091.76</v>
      </c>
      <c r="F1110" s="512"/>
      <c r="G1110" s="511">
        <v>24999</v>
      </c>
      <c r="H1110" s="521">
        <v>933</v>
      </c>
      <c r="I1110" s="513">
        <f t="shared" si="484"/>
      </c>
      <c r="J1110" s="514">
        <f t="shared" si="542"/>
      </c>
      <c r="K1110" s="511">
        <v>54</v>
      </c>
      <c r="L1110" s="514">
        <f t="shared" si="603"/>
      </c>
      <c r="M1110" s="511">
        <v>2</v>
      </c>
      <c r="N1110" s="515">
        <f t="shared" si="632"/>
      </c>
      <c r="O1110" s="511">
        <v>4</v>
      </c>
      <c r="P1110" s="515">
        <f t="shared" si="661"/>
      </c>
      <c r="Q1110" s="516"/>
      <c r="R1110" s="511"/>
      <c r="S1110" s="516"/>
      <c r="T1110" s="511"/>
      <c r="U1110" s="517"/>
      <c r="V1110" s="518"/>
      <c r="W1110" s="511"/>
      <c r="X1110" s="518"/>
      <c r="Y1110" s="516"/>
      <c r="Z1110" s="518"/>
      <c r="AA1110" s="518"/>
      <c r="AB1110" s="511"/>
      <c r="AC1110" s="511"/>
      <c r="AD1110" s="516"/>
      <c r="AE1110" s="518"/>
      <c r="AF1110" s="519" t="s">
        <v>515</v>
      </c>
    </row>
    <row r="1111">
      <c r="A1111" s="510"/>
      <c r="B1111" s="488" t="s">
        <v>484</v>
      </c>
      <c r="C1111" s="488"/>
      <c r="D1111" s="488"/>
      <c r="E1111" s="522">
        <f>SUM(E1103:E1110)</f>
      </c>
      <c r="F1111" s="522">
        <f>SUM(F1103:F1110)</f>
      </c>
      <c r="G1111" s="522">
        <f>SUM(G1103:G1110)</f>
      </c>
      <c r="H1111" s="522">
        <f>SUM(H1103:H1110)</f>
      </c>
      <c r="I1111" s="523">
        <f t="shared" si="484"/>
      </c>
      <c r="J1111" s="524">
        <f t="shared" si="542"/>
      </c>
      <c r="K1111" s="522">
        <f>SUM(K1103:K1110)</f>
      </c>
      <c r="L1111" s="524">
        <f t="shared" si="603"/>
      </c>
      <c r="M1111" s="522">
        <f>SUM(M1103:M1110)</f>
      </c>
      <c r="N1111" s="525">
        <f t="shared" si="632"/>
      </c>
      <c r="O1111" s="522">
        <f>SUM(O1103:O1110)</f>
      </c>
      <c r="P1111" s="525">
        <f t="shared" si="661"/>
      </c>
      <c r="Q1111" s="526">
        <f>M1111/O1111</f>
      </c>
      <c r="R1111" s="522">
        <f>SUM(R1103:R1110)</f>
      </c>
      <c r="S1111" s="526">
        <f>(O1111+O1111)/(K1111+K1111)</f>
      </c>
      <c r="T1111" s="522">
        <f>SUM(T1103:T1110)</f>
      </c>
      <c r="U1111" s="527">
        <f t="shared" ref="U1111:U1112" si="773">F1111/T1111</f>
      </c>
      <c r="V1111" s="528">
        <f t="shared" ref="V1111:V1112" si="887">(F1111+4*500)/T1111</f>
      </c>
      <c r="W1111" s="522">
        <f>SUM(W1103:W1110)</f>
      </c>
      <c r="X1111" s="529">
        <f t="shared" ref="X1111:X1112" si="111">W1111/T1111</f>
      </c>
      <c r="Y1111" s="526">
        <f t="shared" ref="Y1111:Y1112" si="225">T1111/R1111</f>
      </c>
      <c r="Z1111" s="528">
        <f t="shared" ref="Z1111:Z1112" si="339">W1111/F1111</f>
      </c>
      <c r="AA1111" s="528">
        <f>W1111/(F1111+COUNT(W1103:W1110)*500)</f>
      </c>
      <c r="AB1111" s="522">
        <f>SUM(AB1103:AB1110)</f>
      </c>
      <c r="AC1111" s="522">
        <f>SUM(AC1103:AC1110)</f>
      </c>
      <c r="AD1111" s="526">
        <f t="shared" ref="AD1111:AD1112" si="453">AB1111/T1111</f>
      </c>
      <c r="AE1111" s="530">
        <f>(W1111-AC1111)/(F1111+COUNT(W1103:W1110)*500)</f>
      </c>
      <c r="AF1111" s="518"/>
    </row>
    <row r="1112">
      <c r="A1112" s="510"/>
      <c r="B1112" s="531" t="s">
        <v>502</v>
      </c>
      <c r="C1112" s="486" t="s">
        <v>519</v>
      </c>
      <c r="D1112" s="462" t="s">
        <v>477</v>
      </c>
      <c r="E1112" s="511">
        <v>1743.68</v>
      </c>
      <c r="F1112" s="512">
        <f>E1112+E1113</f>
      </c>
      <c r="G1112" s="511">
        <v>11710</v>
      </c>
      <c r="H1112" s="511">
        <v>189</v>
      </c>
      <c r="I1112" s="513">
        <f t="shared" si="484"/>
      </c>
      <c r="J1112" s="514">
        <f t="shared" si="542"/>
      </c>
      <c r="K1112" s="511">
        <v>18</v>
      </c>
      <c r="L1112" s="514">
        <f t="shared" si="603"/>
      </c>
      <c r="M1112" s="511">
        <v>2</v>
      </c>
      <c r="N1112" s="515">
        <f t="shared" si="632"/>
      </c>
      <c r="O1112" s="511">
        <v>3</v>
      </c>
      <c r="P1112" s="515">
        <f t="shared" si="661"/>
      </c>
      <c r="Q1112" s="516">
        <f>(M1112+M1113)/(O1112+O1113)</f>
      </c>
      <c r="R1112" s="511">
        <v>17</v>
      </c>
      <c r="S1112" s="516">
        <f>(O1112+O1113)/(K1112+K1113)</f>
      </c>
      <c r="T1112" s="511">
        <v>7</v>
      </c>
      <c r="U1112" s="517">
        <f t="shared" si="773"/>
      </c>
      <c r="V1112" s="518">
        <f t="shared" si="887"/>
      </c>
      <c r="W1112" s="511">
        <v>8715.600000000006</v>
      </c>
      <c r="X1112" s="518">
        <f t="shared" si="111"/>
      </c>
      <c r="Y1112" s="516">
        <f t="shared" si="225"/>
      </c>
      <c r="Z1112" s="518">
        <f t="shared" si="339"/>
      </c>
      <c r="AA1112" s="518">
        <f>W1112/(F1112+500)</f>
      </c>
      <c r="AB1112" s="511">
        <v>0</v>
      </c>
      <c r="AC1112" s="511">
        <v>0</v>
      </c>
      <c r="AD1112" s="516">
        <f t="shared" si="453"/>
      </c>
      <c r="AE1112" s="518">
        <f>(W1112-AC1112)/(F1112+500)</f>
      </c>
      <c r="AF1112" s="519" t="s">
        <v>525</v>
      </c>
    </row>
    <row r="1113">
      <c r="A1113" s="510"/>
      <c r="B1113" s="531"/>
      <c r="C1113" s="486"/>
      <c r="D1113" s="462" t="s">
        <v>479</v>
      </c>
      <c r="E1113" s="511">
        <v>2868.92</v>
      </c>
      <c r="F1113" s="512"/>
      <c r="G1113" s="511">
        <v>30154</v>
      </c>
      <c r="H1113" s="511">
        <v>1142</v>
      </c>
      <c r="I1113" s="513">
        <f t="shared" si="484"/>
      </c>
      <c r="J1113" s="514">
        <f t="shared" si="542"/>
      </c>
      <c r="K1113" s="511">
        <v>79</v>
      </c>
      <c r="L1113" s="514">
        <f t="shared" si="603"/>
      </c>
      <c r="M1113" s="511">
        <v>2</v>
      </c>
      <c r="N1113" s="515">
        <f t="shared" si="632"/>
      </c>
      <c r="O1113" s="511">
        <v>9</v>
      </c>
      <c r="P1113" s="515">
        <f t="shared" si="661"/>
      </c>
      <c r="Q1113" s="516"/>
      <c r="R1113" s="511"/>
      <c r="S1113" s="516"/>
      <c r="T1113" s="511"/>
      <c r="U1113" s="517"/>
      <c r="V1113" s="518"/>
      <c r="W1113" s="511"/>
      <c r="X1113" s="518"/>
      <c r="Y1113" s="516"/>
      <c r="Z1113" s="518"/>
      <c r="AA1113" s="518"/>
      <c r="AB1113" s="511"/>
      <c r="AC1113" s="511"/>
      <c r="AD1113" s="516"/>
      <c r="AE1113" s="518"/>
      <c r="AF1113" s="519" t="s">
        <v>515</v>
      </c>
    </row>
    <row r="1114">
      <c r="A1114" s="510"/>
      <c r="B1114" s="531" t="s">
        <v>503</v>
      </c>
      <c r="C1114" s="486" t="s">
        <v>519</v>
      </c>
      <c r="D1114" s="462" t="s">
        <v>477</v>
      </c>
      <c r="E1114" s="511">
        <v>2603.34</v>
      </c>
      <c r="F1114" s="512">
        <f>E1114+E1115</f>
      </c>
      <c r="G1114" s="511">
        <v>18220</v>
      </c>
      <c r="H1114" s="511">
        <v>268</v>
      </c>
      <c r="I1114" s="513">
        <f t="shared" si="484"/>
      </c>
      <c r="J1114" s="514">
        <f t="shared" si="542"/>
      </c>
      <c r="K1114" s="511">
        <v>27</v>
      </c>
      <c r="L1114" s="514">
        <f t="shared" si="603"/>
      </c>
      <c r="M1114" s="511">
        <v>5</v>
      </c>
      <c r="N1114" s="515">
        <f t="shared" si="632"/>
      </c>
      <c r="O1114" s="511">
        <v>9</v>
      </c>
      <c r="P1114" s="515">
        <f t="shared" si="661"/>
      </c>
      <c r="Q1114" s="516">
        <f>(M1114+M1115)/(O1114+O1115)</f>
      </c>
      <c r="R1114" s="511">
        <v>26</v>
      </c>
      <c r="S1114" s="516">
        <f>(O1114+O1115)/(K1114+K1115)</f>
      </c>
      <c r="T1114" s="511">
        <v>9</v>
      </c>
      <c r="U1114" s="517">
        <f>F1114/T1114</f>
      </c>
      <c r="V1114" s="518">
        <f>(F1114+4*500)/T1114</f>
      </c>
      <c r="W1114" s="511">
        <v>13572</v>
      </c>
      <c r="X1114" s="518">
        <f>W1114/T1114</f>
      </c>
      <c r="Y1114" s="516">
        <f>T1114/R1114</f>
      </c>
      <c r="Z1114" s="518">
        <f>W1114/F1114</f>
      </c>
      <c r="AA1114" s="518">
        <f>W1114/(F1114+500)</f>
      </c>
      <c r="AB1114" s="511">
        <v>0</v>
      </c>
      <c r="AC1114" s="511">
        <v>0</v>
      </c>
      <c r="AD1114" s="516">
        <f>AB1114/T1114</f>
      </c>
      <c r="AE1114" s="518">
        <f>(W1114-AC1114)/(F1114+500)</f>
      </c>
      <c r="AF1114" s="519" t="s">
        <v>525</v>
      </c>
    </row>
    <row r="1115">
      <c r="A1115" s="510"/>
      <c r="B1115" s="531"/>
      <c r="C1115" s="486"/>
      <c r="D1115" s="462" t="s">
        <v>479</v>
      </c>
      <c r="E1115" s="511">
        <v>3212.08</v>
      </c>
      <c r="F1115" s="512"/>
      <c r="G1115" s="511">
        <v>29897</v>
      </c>
      <c r="H1115" s="511">
        <v>1376</v>
      </c>
      <c r="I1115" s="513">
        <f t="shared" si="484"/>
      </c>
      <c r="J1115" s="514">
        <f t="shared" si="542"/>
      </c>
      <c r="K1115" s="511">
        <v>66</v>
      </c>
      <c r="L1115" s="514">
        <f t="shared" si="603"/>
      </c>
      <c r="M1115" s="511">
        <v>3</v>
      </c>
      <c r="N1115" s="515">
        <f t="shared" si="632"/>
      </c>
      <c r="O1115" s="511">
        <v>5</v>
      </c>
      <c r="P1115" s="515">
        <f t="shared" si="661"/>
      </c>
      <c r="Q1115" s="516"/>
      <c r="R1115" s="511"/>
      <c r="S1115" s="516"/>
      <c r="T1115" s="511"/>
      <c r="U1115" s="517"/>
      <c r="V1115" s="518"/>
      <c r="W1115" s="511"/>
      <c r="X1115" s="518"/>
      <c r="Y1115" s="516"/>
      <c r="Z1115" s="518"/>
      <c r="AA1115" s="518"/>
      <c r="AB1115" s="511"/>
      <c r="AC1115" s="511"/>
      <c r="AD1115" s="516"/>
      <c r="AE1115" s="518"/>
      <c r="AF1115" s="519" t="s">
        <v>515</v>
      </c>
    </row>
    <row r="1116">
      <c r="A1116" s="510"/>
      <c r="B1116" s="531" t="s">
        <v>504</v>
      </c>
      <c r="C1116" s="486" t="s">
        <v>519</v>
      </c>
      <c r="D1116" s="462" t="s">
        <v>477</v>
      </c>
      <c r="E1116" s="511">
        <v>3992.42</v>
      </c>
      <c r="F1116" s="512">
        <f>E1116+E1117</f>
      </c>
      <c r="G1116" s="511">
        <v>29783</v>
      </c>
      <c r="H1116" s="511">
        <v>477</v>
      </c>
      <c r="I1116" s="513">
        <f t="shared" si="484"/>
      </c>
      <c r="J1116" s="514">
        <f t="shared" si="542"/>
      </c>
      <c r="K1116" s="511">
        <v>53</v>
      </c>
      <c r="L1116" s="514">
        <f t="shared" si="603"/>
      </c>
      <c r="M1116" s="511">
        <v>4</v>
      </c>
      <c r="N1116" s="515">
        <f t="shared" si="632"/>
      </c>
      <c r="O1116" s="511">
        <v>6</v>
      </c>
      <c r="P1116" s="515">
        <f t="shared" si="661"/>
      </c>
      <c r="Q1116" s="516">
        <f>(M1116+M1117)/(O1116+O1117)</f>
      </c>
      <c r="R1116" s="511">
        <v>25</v>
      </c>
      <c r="S1116" s="516">
        <f>(O1116+O1117)/(K1116+K1117)</f>
      </c>
      <c r="T1116" s="511">
        <v>8</v>
      </c>
      <c r="U1116" s="517">
        <f>F1116/T1116</f>
      </c>
      <c r="V1116" s="518">
        <f>(F1116+4*500)/T1116</f>
      </c>
      <c r="W1116" s="511">
        <v>10044</v>
      </c>
      <c r="X1116" s="518">
        <f>W1116/T1116</f>
      </c>
      <c r="Y1116" s="516">
        <f>T1116/R1116</f>
      </c>
      <c r="Z1116" s="518">
        <f>W1116/F1116</f>
      </c>
      <c r="AA1116" s="518">
        <f>W1116/(F1116+500)</f>
      </c>
      <c r="AB1116" s="511">
        <v>0</v>
      </c>
      <c r="AC1116" s="511">
        <v>0</v>
      </c>
      <c r="AD1116" s="516">
        <f>AB1116/T1116</f>
      </c>
      <c r="AE1116" s="518">
        <f>(W1116-AC1116)/(F1116+500)</f>
      </c>
      <c r="AF1116" s="519" t="s">
        <v>525</v>
      </c>
    </row>
    <row r="1117">
      <c r="A1117" s="510"/>
      <c r="B1117" s="531"/>
      <c r="C1117" s="486"/>
      <c r="D1117" s="462" t="s">
        <v>479</v>
      </c>
      <c r="E1117" s="511">
        <v>2802.22</v>
      </c>
      <c r="F1117" s="512"/>
      <c r="G1117" s="511">
        <v>24822</v>
      </c>
      <c r="H1117" s="511">
        <v>1065</v>
      </c>
      <c r="I1117" s="513">
        <f t="shared" si="484"/>
      </c>
      <c r="J1117" s="514">
        <f t="shared" si="542"/>
      </c>
      <c r="K1117" s="511">
        <v>53</v>
      </c>
      <c r="L1117" s="514">
        <f t="shared" si="603"/>
      </c>
      <c r="M1117" s="511">
        <v>5</v>
      </c>
      <c r="N1117" s="515">
        <f t="shared" si="632"/>
      </c>
      <c r="O1117" s="511">
        <v>11</v>
      </c>
      <c r="P1117" s="515">
        <f t="shared" si="661"/>
      </c>
      <c r="Q1117" s="516"/>
      <c r="R1117" s="511"/>
      <c r="S1117" s="516"/>
      <c r="T1117" s="511"/>
      <c r="U1117" s="517"/>
      <c r="V1117" s="518"/>
      <c r="W1117" s="511"/>
      <c r="X1117" s="518"/>
      <c r="Y1117" s="516"/>
      <c r="Z1117" s="518"/>
      <c r="AA1117" s="518"/>
      <c r="AB1117" s="511"/>
      <c r="AC1117" s="511"/>
      <c r="AD1117" s="516"/>
      <c r="AE1117" s="518"/>
      <c r="AF1117" s="519" t="s">
        <v>515</v>
      </c>
    </row>
    <row r="1118">
      <c r="A1118" s="510"/>
      <c r="B1118" s="460" t="s">
        <v>506</v>
      </c>
      <c r="C1118" s="486" t="s">
        <v>519</v>
      </c>
      <c r="D1118" s="462" t="s">
        <v>477</v>
      </c>
      <c r="E1118" s="511">
        <v>5746.45</v>
      </c>
      <c r="F1118" s="512">
        <f>E1118+E1119</f>
      </c>
      <c r="G1118" s="511">
        <v>45819</v>
      </c>
      <c r="H1118" s="511">
        <v>617</v>
      </c>
      <c r="I1118" s="513">
        <f t="shared" si="484"/>
      </c>
      <c r="J1118" s="514">
        <f t="shared" si="542"/>
      </c>
      <c r="K1118" s="511">
        <v>54</v>
      </c>
      <c r="L1118" s="514">
        <f t="shared" si="603"/>
      </c>
      <c r="M1118" s="511">
        <v>4</v>
      </c>
      <c r="N1118" s="515">
        <f t="shared" si="632"/>
      </c>
      <c r="O1118" s="511">
        <v>12</v>
      </c>
      <c r="P1118" s="515">
        <f t="shared" si="661"/>
      </c>
      <c r="Q1118" s="516">
        <f>(M1118+M1119)/(O1118+O1119)</f>
      </c>
      <c r="R1118" s="511">
        <v>55</v>
      </c>
      <c r="S1118" s="516">
        <f>(O1118+O1119)/(K1118+K1119)</f>
      </c>
      <c r="T1118" s="511">
        <v>11</v>
      </c>
      <c r="U1118" s="517">
        <f>F1118/T1118</f>
      </c>
      <c r="V1118" s="518">
        <f>(F1118+4*500)/T1118</f>
      </c>
      <c r="W1118" s="511">
        <v>16100.399999999994</v>
      </c>
      <c r="X1118" s="518">
        <f>W1118/T1118</f>
      </c>
      <c r="Y1118" s="516">
        <f>T1118/R1118</f>
      </c>
      <c r="Z1118" s="518">
        <f>W1118/F1118</f>
      </c>
      <c r="AA1118" s="518">
        <f>W1118/(F1118+500)</f>
      </c>
      <c r="AB1118" s="511">
        <v>8</v>
      </c>
      <c r="AC1118" s="511">
        <v>12057.6</v>
      </c>
      <c r="AD1118" s="516">
        <f>AB1118/T1118</f>
      </c>
      <c r="AE1118" s="518">
        <f>(W1118-AC1118)/(F1118+500)</f>
      </c>
      <c r="AF1118" s="519" t="s">
        <v>525</v>
      </c>
    </row>
    <row r="1119">
      <c r="A1119" s="510"/>
      <c r="B1119" s="531"/>
      <c r="C1119" s="486"/>
      <c r="D1119" s="462" t="s">
        <v>479</v>
      </c>
      <c r="E1119" s="511">
        <v>5848.14</v>
      </c>
      <c r="F1119" s="512"/>
      <c r="G1119" s="511">
        <v>69678</v>
      </c>
      <c r="H1119" s="511">
        <v>3251</v>
      </c>
      <c r="I1119" s="513">
        <f t="shared" si="484"/>
      </c>
      <c r="J1119" s="514">
        <f t="shared" si="542"/>
      </c>
      <c r="K1119" s="511">
        <v>145</v>
      </c>
      <c r="L1119" s="514">
        <f t="shared" si="603"/>
      </c>
      <c r="M1119" s="511">
        <v>5</v>
      </c>
      <c r="N1119" s="515">
        <f t="shared" si="632"/>
      </c>
      <c r="O1119" s="511">
        <v>16</v>
      </c>
      <c r="P1119" s="515">
        <f t="shared" si="661"/>
      </c>
      <c r="Q1119" s="516"/>
      <c r="R1119" s="511"/>
      <c r="S1119" s="516"/>
      <c r="T1119" s="511"/>
      <c r="U1119" s="517"/>
      <c r="V1119" s="518"/>
      <c r="W1119" s="511"/>
      <c r="X1119" s="518"/>
      <c r="Y1119" s="516"/>
      <c r="Z1119" s="518"/>
      <c r="AA1119" s="518"/>
      <c r="AB1119" s="511"/>
      <c r="AC1119" s="511"/>
      <c r="AD1119" s="516"/>
      <c r="AE1119" s="518"/>
      <c r="AF1119" s="519" t="s">
        <v>515</v>
      </c>
    </row>
    <row r="1120">
      <c r="A1120" s="510"/>
      <c r="B1120" s="545" t="s">
        <v>484</v>
      </c>
      <c r="C1120" s="545"/>
      <c r="D1120" s="545"/>
      <c r="E1120" s="544">
        <f>SUM(E1112:E1119)</f>
      </c>
      <c r="F1120" s="544">
        <f>SUM(F1112:F1119)</f>
      </c>
      <c r="G1120" s="544">
        <f>SUM(G1112:G1119)</f>
      </c>
      <c r="H1120" s="544">
        <f>SUM(H1112:H1119)</f>
      </c>
      <c r="I1120" s="546">
        <f t="shared" si="484"/>
      </c>
      <c r="J1120" s="547">
        <f t="shared" si="542"/>
      </c>
      <c r="K1120" s="544">
        <f>SUM(K1112:K1119)</f>
      </c>
      <c r="L1120" s="547">
        <f t="shared" si="603"/>
      </c>
      <c r="M1120" s="544">
        <f>SUM(M1112:M1119)</f>
      </c>
      <c r="N1120" s="548">
        <f t="shared" si="632"/>
      </c>
      <c r="O1120" s="544">
        <f>SUM(O1112:O1119)</f>
      </c>
      <c r="P1120" s="548">
        <f t="shared" si="661"/>
      </c>
      <c r="Q1120" s="549">
        <f>M1120/O1120</f>
      </c>
      <c r="R1120" s="544">
        <f>SUM(R1112:R1119)</f>
      </c>
      <c r="S1120" s="549">
        <f>(O1120+O1120)/(K1120+K1120)</f>
      </c>
      <c r="T1120" s="544">
        <f>SUM(T1112:T1119)</f>
      </c>
      <c r="U1120" s="550">
        <f t="shared" ref="U1120:U1121" si="774">F1120/T1120</f>
      </c>
      <c r="V1120" s="551">
        <f t="shared" ref="V1120:V1121" si="888">(F1120+4*500)/T1120</f>
      </c>
      <c r="W1120" s="544">
        <f>SUM(W1112:W1119)</f>
      </c>
      <c r="X1120" s="552">
        <f t="shared" ref="X1120:X1121" si="112">W1120/T1120</f>
      </c>
      <c r="Y1120" s="549">
        <f t="shared" ref="Y1120:Y1121" si="226">T1120/R1120</f>
      </c>
      <c r="Z1120" s="551">
        <f t="shared" ref="Z1120:Z1121" si="340">W1120/F1120</f>
      </c>
      <c r="AA1120" s="551">
        <f>W1120/(F1120+COUNT(W1112:W1119)*500)</f>
      </c>
      <c r="AB1120" s="544">
        <f>SUM(AB1112:AB1119)</f>
      </c>
      <c r="AC1120" s="544">
        <f>SUM(AC1112:AC1119)</f>
      </c>
      <c r="AD1120" s="549">
        <f t="shared" ref="AD1120:AD1121" si="454">AB1120/T1120</f>
      </c>
      <c r="AE1120" s="543">
        <f>(W1120-AC1120)/(F1120+COUNT(W1112:W1119)*500)</f>
      </c>
      <c r="AF1120" s="542"/>
    </row>
    <row r="1121">
      <c r="A1121" s="510"/>
      <c r="B1121" s="460" t="s">
        <v>507</v>
      </c>
      <c r="C1121" s="486" t="s">
        <v>480</v>
      </c>
      <c r="D1121" s="462" t="s">
        <v>477</v>
      </c>
      <c r="E1121" s="511">
        <v>2992.19</v>
      </c>
      <c r="F1121" s="512">
        <f>E1121+E1122</f>
      </c>
      <c r="G1121" s="511">
        <v>29350</v>
      </c>
      <c r="H1121" s="511">
        <v>390</v>
      </c>
      <c r="I1121" s="513">
        <f t="shared" si="484"/>
      </c>
      <c r="J1121" s="514">
        <f t="shared" si="542"/>
      </c>
      <c r="K1121" s="511">
        <v>48</v>
      </c>
      <c r="L1121" s="514">
        <f t="shared" si="603"/>
      </c>
      <c r="M1121" s="511">
        <v>1</v>
      </c>
      <c r="N1121" s="515">
        <f t="shared" si="632"/>
      </c>
      <c r="O1121" s="511">
        <v>5</v>
      </c>
      <c r="P1121" s="515">
        <f t="shared" si="661"/>
      </c>
      <c r="Q1121" s="516">
        <f>(M1121+M1122)/(O1121+O1122)</f>
      </c>
      <c r="R1121" s="511">
        <v>32</v>
      </c>
      <c r="S1121" s="516">
        <f>(O1121+O1122)/(K1121+K1122)</f>
      </c>
      <c r="T1121" s="511">
        <v>14</v>
      </c>
      <c r="U1121" s="517">
        <f t="shared" si="774"/>
      </c>
      <c r="V1121" s="518">
        <f t="shared" si="888"/>
      </c>
      <c r="W1121" s="511">
        <v>9858</v>
      </c>
      <c r="X1121" s="518">
        <f t="shared" si="112"/>
      </c>
      <c r="Y1121" s="516">
        <f t="shared" si="226"/>
      </c>
      <c r="Z1121" s="518">
        <f t="shared" si="340"/>
      </c>
      <c r="AA1121" s="518">
        <f>W1121/(F1121+500)</f>
      </c>
      <c r="AB1121" s="511">
        <v>1</v>
      </c>
      <c r="AC1121" s="511">
        <v>1344</v>
      </c>
      <c r="AD1121" s="516">
        <f t="shared" si="454"/>
      </c>
      <c r="AE1121" s="518">
        <f>(W1121-AC1121)/(F1121+500)</f>
      </c>
      <c r="AF1121" s="519" t="s">
        <v>525</v>
      </c>
    </row>
    <row r="1122">
      <c r="A1122" s="510"/>
      <c r="B1122" s="460"/>
      <c r="C1122" s="486"/>
      <c r="D1122" s="462" t="s">
        <v>479</v>
      </c>
      <c r="E1122" s="511">
        <v>5070.14</v>
      </c>
      <c r="F1122" s="512"/>
      <c r="G1122" s="511">
        <v>63790</v>
      </c>
      <c r="H1122" s="511">
        <v>3082</v>
      </c>
      <c r="I1122" s="513">
        <f t="shared" si="484"/>
      </c>
      <c r="J1122" s="514">
        <f t="shared" si="542"/>
      </c>
      <c r="K1122" s="511">
        <v>132</v>
      </c>
      <c r="L1122" s="514">
        <f t="shared" si="603"/>
      </c>
      <c r="M1122" s="511">
        <v>9</v>
      </c>
      <c r="N1122" s="515">
        <f t="shared" si="632"/>
      </c>
      <c r="O1122" s="511">
        <v>19</v>
      </c>
      <c r="P1122" s="515">
        <f t="shared" si="661"/>
      </c>
      <c r="Q1122" s="516"/>
      <c r="R1122" s="511"/>
      <c r="S1122" s="516"/>
      <c r="T1122" s="511"/>
      <c r="U1122" s="517"/>
      <c r="V1122" s="518"/>
      <c r="W1122" s="511"/>
      <c r="X1122" s="518"/>
      <c r="Y1122" s="516"/>
      <c r="Z1122" s="518"/>
      <c r="AA1122" s="518"/>
      <c r="AB1122" s="511"/>
      <c r="AC1122" s="511"/>
      <c r="AD1122" s="516"/>
      <c r="AE1122" s="518"/>
      <c r="AF1122" s="519" t="s">
        <v>515</v>
      </c>
    </row>
    <row r="1123">
      <c r="A1123" s="510"/>
      <c r="B1123" s="460" t="s">
        <v>508</v>
      </c>
      <c r="C1123" s="486" t="s">
        <v>480</v>
      </c>
      <c r="D1123" s="559" t="s">
        <v>477</v>
      </c>
      <c r="E1123" s="560">
        <v>1737.66</v>
      </c>
      <c r="F1123" s="569">
        <f>E1123+E1124</f>
      </c>
      <c r="G1123" s="560">
        <v>12674</v>
      </c>
      <c r="H1123" s="567">
        <v>162</v>
      </c>
      <c r="I1123" s="562">
        <f t="shared" si="484"/>
      </c>
      <c r="J1123" s="563">
        <f t="shared" si="542"/>
      </c>
      <c r="K1123" s="567">
        <v>23</v>
      </c>
      <c r="L1123" s="514">
        <f t="shared" si="603"/>
      </c>
      <c r="M1123" s="567">
        <v>2</v>
      </c>
      <c r="N1123" s="564">
        <f t="shared" si="632"/>
      </c>
      <c r="O1123" s="567">
        <v>5</v>
      </c>
      <c r="P1123" s="564">
        <f t="shared" si="661"/>
      </c>
      <c r="Q1123" s="565">
        <f>(M1123+M1124)/(O1123+O1124)</f>
      </c>
      <c r="R1123" s="567">
        <v>23</v>
      </c>
      <c r="S1123" s="565">
        <f>(O1123+O1124)/(K1123+K1124)</f>
      </c>
      <c r="T1123" s="567">
        <v>7</v>
      </c>
      <c r="U1123" s="566">
        <f>F1123/T1123</f>
      </c>
      <c r="V1123" s="542">
        <f>(F1123+4*500)/T1123</f>
      </c>
      <c r="W1123" s="560">
        <v>4416</v>
      </c>
      <c r="X1123" s="542">
        <f>W1123/T1123</f>
      </c>
      <c r="Y1123" s="565">
        <f>T1123/R1123</f>
      </c>
      <c r="Z1123" s="542">
        <f>W1123/F1123</f>
      </c>
      <c r="AA1123" s="542">
        <f>W1123/(F1123+500)</f>
      </c>
      <c r="AB1123" s="567">
        <v>0</v>
      </c>
      <c r="AC1123" s="567">
        <v>0</v>
      </c>
      <c r="AD1123" s="565">
        <f>AB1123/T1123</f>
      </c>
      <c r="AE1123" s="542">
        <f>(W1123-AC1123)/(F1123+500)</f>
      </c>
      <c r="AF1123" s="542" t="s">
        <v>525</v>
      </c>
    </row>
    <row r="1124">
      <c r="A1124" s="510"/>
      <c r="B1124" s="460"/>
      <c r="C1124" s="486"/>
      <c r="D1124" s="559" t="s">
        <v>479</v>
      </c>
      <c r="E1124" s="560">
        <v>4864.62</v>
      </c>
      <c r="F1124" s="569"/>
      <c r="G1124" s="560">
        <v>68187</v>
      </c>
      <c r="H1124" s="567">
        <v>3094</v>
      </c>
      <c r="I1124" s="562">
        <f t="shared" si="484"/>
      </c>
      <c r="J1124" s="563">
        <f t="shared" si="542"/>
      </c>
      <c r="K1124" s="567">
        <v>135</v>
      </c>
      <c r="L1124" s="514">
        <f t="shared" si="603"/>
      </c>
      <c r="M1124" s="567">
        <v>3</v>
      </c>
      <c r="N1124" s="564">
        <f t="shared" si="632"/>
      </c>
      <c r="O1124" s="567">
        <v>9</v>
      </c>
      <c r="P1124" s="564">
        <f t="shared" si="661"/>
      </c>
      <c r="Q1124" s="565"/>
      <c r="R1124" s="567"/>
      <c r="S1124" s="565"/>
      <c r="T1124" s="567"/>
      <c r="U1124" s="566"/>
      <c r="V1124" s="542"/>
      <c r="W1124" s="560"/>
      <c r="X1124" s="542"/>
      <c r="Y1124" s="565"/>
      <c r="Z1124" s="542"/>
      <c r="AA1124" s="542"/>
      <c r="AB1124" s="567"/>
      <c r="AC1124" s="567"/>
      <c r="AD1124" s="565"/>
      <c r="AE1124" s="542"/>
      <c r="AF1124" s="542" t="s">
        <v>515</v>
      </c>
    </row>
    <row r="1125">
      <c r="A1125" s="510"/>
      <c r="B1125" s="460" t="s">
        <v>520</v>
      </c>
      <c r="C1125" s="486" t="s">
        <v>480</v>
      </c>
      <c r="D1125" s="559" t="s">
        <v>477</v>
      </c>
      <c r="E1125" s="560">
        <v>2120.94</v>
      </c>
      <c r="F1125" s="569">
        <f>E1125+E1126</f>
      </c>
      <c r="G1125" s="560">
        <v>15771</v>
      </c>
      <c r="H1125" s="567">
        <v>353</v>
      </c>
      <c r="I1125" s="562">
        <f t="shared" si="484"/>
      </c>
      <c r="J1125" s="563">
        <f t="shared" si="542"/>
      </c>
      <c r="K1125" s="567">
        <v>17</v>
      </c>
      <c r="L1125" s="514">
        <f t="shared" si="603"/>
      </c>
      <c r="M1125" s="567">
        <v>0</v>
      </c>
      <c r="N1125" s="564">
        <f t="shared" si="632"/>
      </c>
      <c r="O1125" s="567">
        <v>4</v>
      </c>
      <c r="P1125" s="564">
        <f t="shared" si="661"/>
      </c>
      <c r="Q1125" s="565">
        <f>(M1125+M1126)/(O1125+O1126)</f>
      </c>
      <c r="R1125" s="567">
        <v>24</v>
      </c>
      <c r="S1125" s="565">
        <f>(O1125+O1126)/(K1125+K1126)</f>
      </c>
      <c r="T1125" s="567">
        <v>5</v>
      </c>
      <c r="U1125" s="566">
        <f>F1125/T1125</f>
      </c>
      <c r="V1125" s="542">
        <f>(F1125+4*500)/T1125</f>
      </c>
      <c r="W1125" s="560">
        <v>5098.799999999988</v>
      </c>
      <c r="X1125" s="542">
        <f>W1125/T1125</f>
      </c>
      <c r="Y1125" s="565">
        <f>T1125/R1125</f>
      </c>
      <c r="Z1125" s="542">
        <f>W1125/F1125</f>
      </c>
      <c r="AA1125" s="542">
        <f>W1125/(F1125+500)</f>
      </c>
      <c r="AB1125" s="567">
        <v>0</v>
      </c>
      <c r="AC1125" s="567">
        <v>0</v>
      </c>
      <c r="AD1125" s="565">
        <f>AB1125/T1125</f>
      </c>
      <c r="AE1125" s="542">
        <f>(W1125-AC1125)/(F1125+500)</f>
      </c>
      <c r="AF1125" s="542" t="s">
        <v>525</v>
      </c>
    </row>
    <row r="1126">
      <c r="A1126" s="510"/>
      <c r="B1126" s="460"/>
      <c r="C1126" s="486"/>
      <c r="D1126" s="559" t="s">
        <v>479</v>
      </c>
      <c r="E1126" s="560">
        <v>5337.4</v>
      </c>
      <c r="F1126" s="569"/>
      <c r="G1126" s="560">
        <v>78027</v>
      </c>
      <c r="H1126" s="567">
        <v>3231</v>
      </c>
      <c r="I1126" s="562">
        <f t="shared" si="484"/>
      </c>
      <c r="J1126" s="563">
        <f t="shared" si="542"/>
      </c>
      <c r="K1126" s="567">
        <v>148</v>
      </c>
      <c r="L1126" s="514">
        <f t="shared" si="603"/>
      </c>
      <c r="M1126" s="567">
        <v>3</v>
      </c>
      <c r="N1126" s="564">
        <f t="shared" si="632"/>
      </c>
      <c r="O1126" s="567">
        <v>8</v>
      </c>
      <c r="P1126" s="564">
        <f t="shared" si="661"/>
      </c>
      <c r="Q1126" s="565"/>
      <c r="R1126" s="567"/>
      <c r="S1126" s="565"/>
      <c r="T1126" s="567"/>
      <c r="U1126" s="566"/>
      <c r="V1126" s="542"/>
      <c r="W1126" s="560"/>
      <c r="X1126" s="542"/>
      <c r="Y1126" s="565"/>
      <c r="Z1126" s="542"/>
      <c r="AA1126" s="542"/>
      <c r="AB1126" s="567"/>
      <c r="AC1126" s="567"/>
      <c r="AD1126" s="565"/>
      <c r="AE1126" s="542"/>
      <c r="AF1126" s="542" t="s">
        <v>515</v>
      </c>
    </row>
    <row r="1127">
      <c r="A1127" s="510"/>
      <c r="B1127" s="460" t="s">
        <v>533</v>
      </c>
      <c r="C1127" s="486" t="s">
        <v>480</v>
      </c>
      <c r="D1127" s="559" t="s">
        <v>477</v>
      </c>
      <c r="E1127" s="560">
        <v>642.91</v>
      </c>
      <c r="F1127" s="569">
        <f>E1127+E1128</f>
      </c>
      <c r="G1127" s="567">
        <v>4925</v>
      </c>
      <c r="H1127" s="567">
        <v>187</v>
      </c>
      <c r="I1127" s="562">
        <f t="shared" si="484"/>
      </c>
      <c r="J1127" s="563">
        <f t="shared" si="542"/>
      </c>
      <c r="K1127" s="567">
        <v>6</v>
      </c>
      <c r="L1127" s="514">
        <f t="shared" si="603"/>
      </c>
      <c r="M1127" s="567">
        <v>1</v>
      </c>
      <c r="N1127" s="564">
        <f t="shared" si="632"/>
      </c>
      <c r="O1127" s="567">
        <v>2</v>
      </c>
      <c r="P1127" s="564">
        <f t="shared" si="661"/>
      </c>
      <c r="Q1127" s="565">
        <f>(M1127+M1128)/(O1127+O1128)</f>
      </c>
      <c r="R1127" s="567">
        <v>13</v>
      </c>
      <c r="S1127" s="565">
        <f>(O1127+O1128)/(K1127+K1128)</f>
      </c>
      <c r="T1127" s="567">
        <v>5</v>
      </c>
      <c r="U1127" s="566">
        <f>F1127/T1127</f>
      </c>
      <c r="V1127" s="542">
        <f>(F1127+4*500)/T1127</f>
      </c>
      <c r="W1127" s="567">
        <v>3552</v>
      </c>
      <c r="X1127" s="542">
        <f>W1127/T1127</f>
      </c>
      <c r="Y1127" s="565">
        <f>T1127/R1127</f>
      </c>
      <c r="Z1127" s="542">
        <f>W1127/F1127</f>
      </c>
      <c r="AA1127" s="542">
        <f>W1127/(F1127+500)</f>
      </c>
      <c r="AB1127" s="567">
        <v>0</v>
      </c>
      <c r="AC1127" s="567">
        <v>0</v>
      </c>
      <c r="AD1127" s="565">
        <f>AB1127/T1127</f>
      </c>
      <c r="AE1127" s="542">
        <f>(W1127-AC1127)/(F1127+500)</f>
      </c>
      <c r="AF1127" s="542" t="s">
        <v>525</v>
      </c>
    </row>
    <row r="1128">
      <c r="A1128" s="510"/>
      <c r="B1128" s="460"/>
      <c r="C1128" s="486"/>
      <c r="D1128" s="559" t="s">
        <v>479</v>
      </c>
      <c r="E1128" s="560">
        <v>1719.89</v>
      </c>
      <c r="F1128" s="569"/>
      <c r="G1128" s="560">
        <v>32860</v>
      </c>
      <c r="H1128" s="567">
        <v>1091</v>
      </c>
      <c r="I1128" s="562">
        <f t="shared" si="484"/>
      </c>
      <c r="J1128" s="563">
        <f t="shared" si="542"/>
      </c>
      <c r="K1128" s="567">
        <v>46</v>
      </c>
      <c r="L1128" s="514">
        <f t="shared" si="603"/>
      </c>
      <c r="M1128" s="567">
        <v>4</v>
      </c>
      <c r="N1128" s="564">
        <f t="shared" si="632"/>
      </c>
      <c r="O1128" s="567">
        <v>7</v>
      </c>
      <c r="P1128" s="564">
        <f t="shared" si="661"/>
      </c>
      <c r="Q1128" s="565"/>
      <c r="R1128" s="567"/>
      <c r="S1128" s="565"/>
      <c r="T1128" s="567"/>
      <c r="U1128" s="566"/>
      <c r="V1128" s="542"/>
      <c r="W1128" s="567"/>
      <c r="X1128" s="542"/>
      <c r="Y1128" s="565"/>
      <c r="Z1128" s="542"/>
      <c r="AA1128" s="542"/>
      <c r="AB1128" s="567"/>
      <c r="AC1128" s="567"/>
      <c r="AD1128" s="565"/>
      <c r="AE1128" s="542"/>
      <c r="AF1128" s="542" t="s">
        <v>515</v>
      </c>
    </row>
    <row r="1129">
      <c r="A1129" s="510"/>
      <c r="B1129" s="488" t="s">
        <v>484</v>
      </c>
      <c r="C1129" s="488"/>
      <c r="D1129" s="488"/>
      <c r="E1129" s="522">
        <f>SUM(E1121:E1128)</f>
      </c>
      <c r="F1129" s="522">
        <f>SUM(F1121:F1128)</f>
      </c>
      <c r="G1129" s="522">
        <f>SUM(G1121:G1128)</f>
      </c>
      <c r="H1129" s="522">
        <f>SUM(H1121:H1128)</f>
      </c>
      <c r="I1129" s="523">
        <f t="shared" si="484"/>
      </c>
      <c r="J1129" s="524">
        <f t="shared" si="542"/>
      </c>
      <c r="K1129" s="522">
        <f>SUM(K1121:K1128)</f>
      </c>
      <c r="L1129" s="524">
        <f t="shared" si="603"/>
      </c>
      <c r="M1129" s="522">
        <f>SUM(M1121:M1128)</f>
      </c>
      <c r="N1129" s="525">
        <f t="shared" si="632"/>
      </c>
      <c r="O1129" s="522">
        <f>SUM(O1121:O1128)</f>
      </c>
      <c r="P1129" s="525">
        <f t="shared" si="661"/>
      </c>
      <c r="Q1129" s="526">
        <f t="shared" ref="Q1129:Q1130" si="513">M1129/O1129</f>
      </c>
      <c r="R1129" s="522">
        <f>SUM(R1121:R1128)</f>
      </c>
      <c r="S1129" s="526">
        <f t="shared" ref="S1129:S1130" si="571">(O1129+O1129)/(K1129+K1129)</f>
      </c>
      <c r="T1129" s="522">
        <f>SUM(T1121:T1128)</f>
      </c>
      <c r="U1129" s="527">
        <f t="shared" ref="U1129:U1130" si="775">F1129/T1129</f>
      </c>
      <c r="V1129" s="528">
        <f t="shared" ref="V1129:V1130" si="889">(F1129+4*500)/T1129</f>
      </c>
      <c r="W1129" s="522">
        <f>SUM(W1121:W1128)</f>
      </c>
      <c r="X1129" s="529">
        <f t="shared" ref="X1129:X1130" si="113">W1129/T1129</f>
      </c>
      <c r="Y1129" s="526">
        <f t="shared" ref="Y1129:Y1130" si="227">T1129/R1129</f>
      </c>
      <c r="Z1129" s="528">
        <f t="shared" ref="Z1129:Z1130" si="341">W1129/F1129</f>
      </c>
      <c r="AA1129" s="528">
        <f>W1129/(F1129+COUNT(W1121:W1128)*500)</f>
      </c>
      <c r="AB1129" s="522">
        <f>SUM(AB1121:AB1128)</f>
      </c>
      <c r="AC1129" s="522">
        <f>SUM(AC1121:AC1128)</f>
      </c>
      <c r="AD1129" s="526">
        <f t="shared" ref="AD1129:AD1130" si="455">AB1129/T1129</f>
      </c>
      <c r="AE1129" s="530">
        <f>(W1129-AC1129)/(F1129+COUNT(W1121:W1128)*500)</f>
      </c>
      <c r="AF1129" s="519"/>
    </row>
    <row r="1130">
      <c r="A1130" s="510"/>
      <c r="B1130" s="489" t="s">
        <v>490</v>
      </c>
      <c r="C1130" s="489"/>
      <c r="D1130" s="489"/>
      <c r="E1130" s="533">
        <f>E1095+E1102+E1111+E1129+E1120</f>
      </c>
      <c r="F1130" s="533">
        <f>F1095+F1102+F1111+F1129+F1120</f>
      </c>
      <c r="G1130" s="533">
        <f>G1095+G1102+G1111+G1129+G1120</f>
      </c>
      <c r="H1130" s="533">
        <f>H1095+H1102+H1111+H1129+H1120</f>
      </c>
      <c r="I1130" s="534">
        <f t="shared" si="484"/>
      </c>
      <c r="J1130" s="535">
        <f t="shared" si="542"/>
      </c>
      <c r="K1130" s="533">
        <f>K1095+K1102+K1111+K1129+K1120</f>
      </c>
      <c r="L1130" s="535">
        <f t="shared" si="603"/>
      </c>
      <c r="M1130" s="533">
        <f>M1095+M1102+M1111+M1129+M1120</f>
      </c>
      <c r="N1130" s="536">
        <f t="shared" si="632"/>
      </c>
      <c r="O1130" s="533">
        <f>O1095+O1102+O1111+O1129+O1120</f>
      </c>
      <c r="P1130" s="536">
        <f t="shared" si="661"/>
      </c>
      <c r="Q1130" s="537">
        <f t="shared" si="513"/>
      </c>
      <c r="R1130" s="533">
        <f>R1095+R1102+R1111+R1129+R1120</f>
      </c>
      <c r="S1130" s="537">
        <f t="shared" si="571"/>
      </c>
      <c r="T1130" s="533">
        <f>T1095+T1102+T1111+T1129+T1120</f>
      </c>
      <c r="U1130" s="538">
        <f t="shared" si="775"/>
      </c>
      <c r="V1130" s="532">
        <f t="shared" si="889"/>
      </c>
      <c r="W1130" s="532">
        <f>W1095+W1102+W1111+W1129+W1120</f>
      </c>
      <c r="X1130" s="532">
        <f t="shared" si="113"/>
      </c>
      <c r="Y1130" s="537">
        <f t="shared" si="227"/>
      </c>
      <c r="Z1130" s="532">
        <f t="shared" si="341"/>
      </c>
      <c r="AA1130" s="532">
        <f>W1130/(F1130+COUNT(W1087:W1094,W1096:W1101,W1103:W1110,W1112:W1119,W1121:W1128)*500)</f>
      </c>
      <c r="AB1130" s="533">
        <f>AB1095+AB1102+AB1111+AB1129+AB1120</f>
      </c>
      <c r="AC1130" s="532">
        <f>AC1095+AC1102+AC1111+AC1129+AC1120</f>
      </c>
      <c r="AD1130" s="537">
        <f t="shared" si="455"/>
      </c>
      <c r="AE1130" s="532">
        <f>(W1130-AC1130)/(F1130+COUNT(W1087:W1094,W1096:W1101,W1103:W1110,W1112:W1119,W1121:W1128)*500)</f>
      </c>
      <c r="AF1130" s="518"/>
    </row>
    <row customHeight="true" ht="46.51361038388911" r="1131">
      <c r="A1131" s="570"/>
      <c r="B1131" s="570"/>
      <c r="C1131" s="570"/>
      <c r="D1131" s="570"/>
      <c r="E1131" s="570"/>
      <c r="F1131" s="570"/>
      <c r="G1131" s="570"/>
      <c r="H1131" s="570"/>
      <c r="I1131" s="570"/>
      <c r="J1131" s="570"/>
      <c r="K1131" s="570"/>
      <c r="L1131" s="570"/>
      <c r="M1131" s="570"/>
      <c r="N1131" s="570"/>
      <c r="O1131" s="570"/>
      <c r="P1131" s="570"/>
      <c r="Q1131" s="570"/>
      <c r="R1131" s="570"/>
      <c r="S1131" s="570"/>
      <c r="T1131" s="570"/>
      <c r="U1131" s="570"/>
      <c r="V1131" s="570"/>
      <c r="W1131" s="570">
        <f>W1132-W1130</f>
      </c>
      <c r="X1131" s="570"/>
      <c r="Y1131" s="570"/>
      <c r="Z1131" s="570"/>
      <c r="AA1131" s="570"/>
      <c r="AB1131" s="570"/>
      <c r="AC1131" s="570"/>
      <c r="AD1131" s="570"/>
      <c r="AE1131" s="570"/>
      <c r="AF1131" s="570"/>
    </row>
    <row r="1132">
      <c r="A1132" s="570"/>
      <c r="B1132" s="570"/>
      <c r="C1132" s="570"/>
      <c r="D1132" s="570"/>
      <c r="E1132" s="570"/>
      <c r="F1132" s="570"/>
      <c r="G1132" s="570"/>
      <c r="H1132" s="570"/>
      <c r="I1132" s="570"/>
      <c r="J1132" s="570"/>
      <c r="K1132" s="570"/>
      <c r="L1132" s="570"/>
      <c r="M1132" s="570"/>
      <c r="N1132" s="570"/>
      <c r="O1132" s="570"/>
      <c r="P1132" s="570"/>
      <c r="Q1132" s="570"/>
      <c r="R1132" s="570"/>
      <c r="S1132" s="570"/>
      <c r="T1132" s="570"/>
      <c r="U1132" s="570"/>
      <c r="V1132" s="570"/>
      <c r="W1132" s="571">
        <v>153994.8</v>
      </c>
      <c r="X1132" s="570"/>
      <c r="Y1132" s="570"/>
      <c r="Z1132" s="570"/>
      <c r="AA1132" s="570"/>
      <c r="AB1132" s="570"/>
      <c r="AC1132" s="570"/>
      <c r="AD1132" s="570"/>
      <c r="AE1132" s="570"/>
      <c r="AF1132" s="570"/>
    </row>
    <row r="1133">
      <c r="A1133" s="570"/>
      <c r="B1133" s="570"/>
      <c r="C1133" s="570"/>
      <c r="D1133" s="570"/>
      <c r="E1133" s="570"/>
      <c r="F1133" s="570"/>
      <c r="G1133" s="570"/>
      <c r="H1133" s="570"/>
      <c r="I1133" s="570"/>
      <c r="J1133" s="570"/>
      <c r="K1133" s="570"/>
      <c r="L1133" s="570"/>
      <c r="M1133" s="570"/>
      <c r="N1133" s="570"/>
      <c r="O1133" s="570"/>
      <c r="P1133" s="570"/>
      <c r="Q1133" s="570"/>
      <c r="R1133" s="570"/>
      <c r="S1133" s="570"/>
      <c r="T1133" s="570"/>
      <c r="U1133" s="570"/>
      <c r="V1133" s="570"/>
      <c r="W1133" s="570"/>
      <c r="X1133" s="570"/>
      <c r="Y1133" s="570"/>
      <c r="Z1133" s="570"/>
      <c r="AA1133" s="570"/>
      <c r="AB1133" s="570"/>
      <c r="AC1133" s="570"/>
      <c r="AD1133" s="570"/>
      <c r="AE1133" s="570"/>
      <c r="AF1133" s="570"/>
    </row>
    <row r="1134">
      <c r="A1134" s="570"/>
      <c r="B1134" s="570"/>
      <c r="C1134" s="570"/>
      <c r="D1134" s="570"/>
      <c r="E1134" s="570"/>
      <c r="F1134" s="570"/>
      <c r="G1134" s="570"/>
      <c r="H1134" s="570"/>
      <c r="I1134" s="570"/>
      <c r="J1134" s="570"/>
      <c r="K1134" s="570"/>
      <c r="L1134" s="570"/>
      <c r="M1134" s="570"/>
      <c r="N1134" s="570"/>
      <c r="O1134" s="570"/>
      <c r="P1134" s="570"/>
      <c r="Q1134" s="570"/>
      <c r="R1134" s="570"/>
      <c r="S1134" s="570"/>
      <c r="T1134" s="570"/>
      <c r="U1134" s="570"/>
      <c r="V1134" s="570"/>
      <c r="W1134" s="570"/>
      <c r="X1134" s="570"/>
      <c r="Y1134" s="570"/>
      <c r="Z1134" s="570"/>
      <c r="AA1134" s="570"/>
      <c r="AB1134" s="570"/>
      <c r="AC1134" s="570"/>
      <c r="AD1134" s="570"/>
      <c r="AE1134" s="570"/>
      <c r="AF1134" s="570"/>
    </row>
    <row r="1135">
      <c r="A1135" s="570"/>
      <c r="B1135" s="570"/>
      <c r="C1135" s="570"/>
      <c r="D1135" s="570"/>
      <c r="E1135" s="570"/>
      <c r="F1135" s="570"/>
      <c r="G1135" s="570"/>
      <c r="H1135" s="570"/>
      <c r="I1135" s="570"/>
      <c r="J1135" s="570"/>
      <c r="K1135" s="570"/>
      <c r="L1135" s="570"/>
      <c r="M1135" s="570"/>
      <c r="N1135" s="570"/>
      <c r="O1135" s="570"/>
      <c r="P1135" s="570"/>
      <c r="Q1135" s="570"/>
      <c r="R1135" s="570"/>
      <c r="S1135" s="570"/>
      <c r="T1135" s="570"/>
      <c r="U1135" s="570"/>
      <c r="V1135" s="570"/>
      <c r="W1135" s="570"/>
      <c r="X1135" s="570"/>
      <c r="Y1135" s="570"/>
      <c r="Z1135" s="570"/>
      <c r="AA1135" s="570"/>
      <c r="AB1135" s="570"/>
      <c r="AC1135" s="570"/>
      <c r="AD1135" s="570"/>
      <c r="AE1135" s="570"/>
      <c r="AF1135" s="570"/>
    </row>
    <row r="1136">
      <c r="A1136" s="570"/>
      <c r="B1136" s="570"/>
      <c r="C1136" s="570"/>
      <c r="D1136" s="570"/>
      <c r="E1136" s="570"/>
      <c r="F1136" s="570"/>
      <c r="G1136" s="570"/>
      <c r="H1136" s="570"/>
      <c r="I1136" s="570"/>
      <c r="J1136" s="570"/>
      <c r="K1136" s="570"/>
      <c r="L1136" s="570"/>
      <c r="M1136" s="570"/>
      <c r="N1136" s="570"/>
      <c r="O1136" s="570"/>
      <c r="P1136" s="570"/>
      <c r="Q1136" s="570"/>
      <c r="R1136" s="570"/>
      <c r="S1136" s="570"/>
      <c r="T1136" s="570"/>
      <c r="U1136" s="570"/>
      <c r="V1136" s="570"/>
      <c r="W1136" s="570"/>
      <c r="X1136" s="570"/>
      <c r="Y1136" s="570"/>
      <c r="Z1136" s="570"/>
      <c r="AA1136" s="570"/>
      <c r="AB1136" s="570"/>
      <c r="AC1136" s="570"/>
      <c r="AD1136" s="570"/>
      <c r="AE1136" s="570"/>
      <c r="AF1136" s="570"/>
    </row>
    <row r="1137">
      <c r="A1137" s="570"/>
      <c r="B1137" s="570"/>
      <c r="C1137" s="570"/>
      <c r="D1137" s="570"/>
      <c r="E1137" s="570"/>
      <c r="F1137" s="570"/>
      <c r="G1137" s="570"/>
      <c r="H1137" s="570"/>
      <c r="I1137" s="570"/>
      <c r="J1137" s="570"/>
      <c r="K1137" s="570"/>
      <c r="L1137" s="570"/>
      <c r="M1137" s="570"/>
      <c r="N1137" s="570"/>
      <c r="O1137" s="570"/>
      <c r="P1137" s="570"/>
      <c r="Q1137" s="570"/>
      <c r="R1137" s="570"/>
      <c r="S1137" s="570"/>
      <c r="T1137" s="570"/>
      <c r="U1137" s="570"/>
      <c r="V1137" s="570"/>
      <c r="W1137" s="570"/>
      <c r="X1137" s="570"/>
      <c r="Y1137" s="570"/>
      <c r="Z1137" s="570"/>
      <c r="AA1137" s="570"/>
      <c r="AB1137" s="570"/>
      <c r="AC1137" s="570"/>
      <c r="AD1137" s="570"/>
      <c r="AE1137" s="570"/>
      <c r="AF1137" s="570"/>
    </row>
    <row r="1138">
      <c r="A1138" s="570"/>
      <c r="B1138" s="570"/>
      <c r="C1138" s="570"/>
      <c r="D1138" s="570"/>
      <c r="E1138" s="570"/>
      <c r="F1138" s="570"/>
      <c r="G1138" s="570"/>
      <c r="H1138" s="570"/>
      <c r="I1138" s="570"/>
      <c r="J1138" s="570"/>
      <c r="K1138" s="570"/>
      <c r="L1138" s="570"/>
      <c r="M1138" s="570"/>
      <c r="N1138" s="570"/>
      <c r="O1138" s="570"/>
      <c r="P1138" s="570"/>
      <c r="Q1138" s="570"/>
      <c r="R1138" s="570"/>
      <c r="S1138" s="570"/>
      <c r="T1138" s="570"/>
      <c r="U1138" s="570"/>
      <c r="V1138" s="570"/>
      <c r="W1138" s="570"/>
      <c r="X1138" s="570"/>
      <c r="Y1138" s="570"/>
      <c r="Z1138" s="570"/>
      <c r="AA1138" s="570"/>
      <c r="AB1138" s="570"/>
      <c r="AC1138" s="570"/>
      <c r="AD1138" s="570"/>
      <c r="AE1138" s="570"/>
      <c r="AF1138" s="570"/>
    </row>
    <row r="1139">
      <c r="A1139" s="570"/>
      <c r="B1139" s="570"/>
      <c r="C1139" s="570"/>
      <c r="D1139" s="570"/>
      <c r="E1139" s="570"/>
      <c r="F1139" s="570"/>
      <c r="G1139" s="570"/>
      <c r="H1139" s="570"/>
      <c r="I1139" s="570"/>
      <c r="J1139" s="570"/>
      <c r="K1139" s="570"/>
      <c r="L1139" s="570"/>
      <c r="M1139" s="570"/>
      <c r="N1139" s="570"/>
      <c r="O1139" s="570"/>
      <c r="P1139" s="570"/>
      <c r="Q1139" s="570"/>
      <c r="R1139" s="570"/>
      <c r="S1139" s="570"/>
      <c r="T1139" s="570"/>
      <c r="U1139" s="570"/>
      <c r="V1139" s="570"/>
      <c r="W1139" s="570"/>
      <c r="X1139" s="570"/>
      <c r="Y1139" s="570"/>
      <c r="Z1139" s="570"/>
      <c r="AA1139" s="570"/>
      <c r="AB1139" s="570"/>
      <c r="AC1139" s="570"/>
      <c r="AD1139" s="570"/>
      <c r="AE1139" s="570"/>
      <c r="AF1139" s="570"/>
    </row>
    <row r="1140">
      <c r="A1140" s="570"/>
      <c r="B1140" s="570"/>
      <c r="C1140" s="570"/>
      <c r="D1140" s="570"/>
      <c r="E1140" s="570"/>
      <c r="F1140" s="570"/>
      <c r="G1140" s="570"/>
      <c r="H1140" s="570"/>
      <c r="I1140" s="570"/>
      <c r="J1140" s="570"/>
      <c r="K1140" s="570"/>
      <c r="L1140" s="570"/>
      <c r="M1140" s="570"/>
      <c r="N1140" s="570"/>
      <c r="O1140" s="570"/>
      <c r="P1140" s="570"/>
      <c r="Q1140" s="570"/>
      <c r="R1140" s="570"/>
      <c r="S1140" s="570"/>
      <c r="T1140" s="570"/>
      <c r="U1140" s="570"/>
      <c r="V1140" s="570"/>
      <c r="W1140" s="570"/>
      <c r="X1140" s="570"/>
      <c r="Y1140" s="570"/>
      <c r="Z1140" s="570"/>
      <c r="AA1140" s="570"/>
      <c r="AB1140" s="570"/>
      <c r="AC1140" s="570"/>
      <c r="AD1140" s="570"/>
      <c r="AE1140" s="570"/>
      <c r="AF1140" s="570"/>
    </row>
    <row r="1141">
      <c r="A1141" s="570"/>
      <c r="B1141" s="570"/>
      <c r="C1141" s="570"/>
      <c r="D1141" s="570"/>
      <c r="E1141" s="570"/>
      <c r="F1141" s="570"/>
      <c r="G1141" s="570"/>
      <c r="H1141" s="570"/>
      <c r="I1141" s="570"/>
      <c r="J1141" s="570"/>
      <c r="K1141" s="570"/>
      <c r="L1141" s="570"/>
      <c r="M1141" s="570"/>
      <c r="N1141" s="570"/>
      <c r="O1141" s="570"/>
      <c r="P1141" s="570"/>
      <c r="Q1141" s="570"/>
      <c r="R1141" s="570"/>
      <c r="S1141" s="570"/>
      <c r="T1141" s="570"/>
      <c r="U1141" s="570"/>
      <c r="V1141" s="570"/>
      <c r="W1141" s="570"/>
      <c r="X1141" s="570"/>
      <c r="Y1141" s="570"/>
      <c r="Z1141" s="570"/>
      <c r="AA1141" s="570"/>
      <c r="AB1141" s="570"/>
      <c r="AC1141" s="570"/>
      <c r="AD1141" s="570"/>
      <c r="AE1141" s="570"/>
      <c r="AF1141" s="570"/>
    </row>
    <row r="1142">
      <c r="A1142" s="570"/>
      <c r="B1142" s="570"/>
      <c r="C1142" s="570"/>
      <c r="D1142" s="570"/>
      <c r="E1142" s="570"/>
      <c r="F1142" s="570"/>
      <c r="G1142" s="570"/>
      <c r="H1142" s="570"/>
      <c r="I1142" s="570"/>
      <c r="J1142" s="570"/>
      <c r="K1142" s="570"/>
      <c r="L1142" s="570"/>
      <c r="M1142" s="570"/>
      <c r="N1142" s="570"/>
      <c r="O1142" s="570"/>
      <c r="P1142" s="570"/>
      <c r="Q1142" s="570"/>
      <c r="R1142" s="570"/>
      <c r="S1142" s="570"/>
      <c r="T1142" s="570"/>
      <c r="U1142" s="570"/>
      <c r="V1142" s="570"/>
      <c r="W1142" s="570"/>
      <c r="X1142" s="570"/>
      <c r="Y1142" s="570"/>
      <c r="Z1142" s="570"/>
      <c r="AA1142" s="570"/>
      <c r="AB1142" s="570"/>
      <c r="AC1142" s="570"/>
      <c r="AD1142" s="570"/>
      <c r="AE1142" s="570"/>
      <c r="AF1142" s="570"/>
    </row>
    <row r="1143">
      <c r="A1143" s="570"/>
      <c r="B1143" s="570"/>
      <c r="C1143" s="570"/>
      <c r="D1143" s="570"/>
      <c r="E1143" s="570"/>
      <c r="F1143" s="570"/>
      <c r="G1143" s="570"/>
      <c r="H1143" s="570"/>
      <c r="I1143" s="570"/>
      <c r="J1143" s="570"/>
      <c r="K1143" s="570"/>
      <c r="L1143" s="570"/>
      <c r="M1143" s="570"/>
      <c r="N1143" s="570"/>
      <c r="O1143" s="570"/>
      <c r="P1143" s="570"/>
      <c r="Q1143" s="570"/>
      <c r="R1143" s="570"/>
      <c r="S1143" s="570"/>
      <c r="T1143" s="570"/>
      <c r="U1143" s="570"/>
      <c r="V1143" s="570"/>
      <c r="W1143" s="570"/>
      <c r="X1143" s="570"/>
      <c r="Y1143" s="570"/>
      <c r="Z1143" s="570"/>
      <c r="AA1143" s="570"/>
      <c r="AB1143" s="570"/>
      <c r="AC1143" s="570"/>
      <c r="AD1143" s="570"/>
      <c r="AE1143" s="570"/>
      <c r="AF1143" s="570"/>
    </row>
    <row r="1144">
      <c r="A1144" s="570"/>
      <c r="B1144" s="570"/>
      <c r="C1144" s="570"/>
      <c r="D1144" s="570"/>
      <c r="E1144" s="570"/>
      <c r="F1144" s="570"/>
      <c r="G1144" s="570"/>
      <c r="H1144" s="570"/>
      <c r="I1144" s="570"/>
      <c r="J1144" s="570"/>
      <c r="K1144" s="570"/>
      <c r="L1144" s="570"/>
      <c r="M1144" s="570"/>
      <c r="N1144" s="570"/>
      <c r="O1144" s="570"/>
      <c r="P1144" s="570"/>
      <c r="Q1144" s="570"/>
      <c r="R1144" s="570"/>
      <c r="S1144" s="570"/>
      <c r="T1144" s="570"/>
      <c r="U1144" s="570"/>
      <c r="V1144" s="570"/>
      <c r="W1144" s="570"/>
      <c r="X1144" s="570"/>
      <c r="Y1144" s="570"/>
      <c r="Z1144" s="570"/>
      <c r="AA1144" s="570"/>
      <c r="AB1144" s="570"/>
      <c r="AC1144" s="570"/>
      <c r="AD1144" s="570"/>
      <c r="AE1144" s="570"/>
      <c r="AF1144" s="570"/>
    </row>
    <row r="1145">
      <c r="A1145" s="570"/>
      <c r="B1145" s="570"/>
      <c r="C1145" s="570"/>
      <c r="D1145" s="570"/>
      <c r="E1145" s="570"/>
      <c r="F1145" s="570"/>
      <c r="G1145" s="570"/>
      <c r="H1145" s="570"/>
      <c r="I1145" s="570"/>
      <c r="J1145" s="570"/>
      <c r="K1145" s="570"/>
      <c r="L1145" s="570"/>
      <c r="M1145" s="570"/>
      <c r="N1145" s="570"/>
      <c r="O1145" s="570"/>
      <c r="P1145" s="570"/>
      <c r="Q1145" s="570"/>
      <c r="R1145" s="570"/>
      <c r="S1145" s="570"/>
      <c r="T1145" s="570"/>
      <c r="U1145" s="570"/>
      <c r="V1145" s="570"/>
      <c r="W1145" s="570"/>
      <c r="X1145" s="570"/>
      <c r="Y1145" s="570"/>
      <c r="Z1145" s="570"/>
      <c r="AA1145" s="570"/>
      <c r="AB1145" s="570"/>
      <c r="AC1145" s="570"/>
      <c r="AD1145" s="570"/>
      <c r="AE1145" s="570"/>
      <c r="AF1145" s="570"/>
    </row>
    <row r="1146">
      <c r="A1146" s="570"/>
      <c r="B1146" s="570"/>
      <c r="C1146" s="570"/>
      <c r="D1146" s="570"/>
      <c r="E1146" s="570"/>
      <c r="F1146" s="570"/>
      <c r="G1146" s="570"/>
      <c r="H1146" s="570"/>
      <c r="I1146" s="570"/>
      <c r="J1146" s="570"/>
      <c r="K1146" s="570"/>
      <c r="L1146" s="570"/>
      <c r="M1146" s="570"/>
      <c r="N1146" s="570"/>
      <c r="O1146" s="570"/>
      <c r="P1146" s="570"/>
      <c r="Q1146" s="570"/>
      <c r="R1146" s="570"/>
      <c r="S1146" s="570"/>
      <c r="T1146" s="570"/>
      <c r="U1146" s="570"/>
      <c r="V1146" s="570"/>
      <c r="W1146" s="570"/>
      <c r="X1146" s="570"/>
      <c r="Y1146" s="570"/>
      <c r="Z1146" s="570"/>
      <c r="AA1146" s="570"/>
      <c r="AB1146" s="570"/>
      <c r="AC1146" s="570"/>
      <c r="AD1146" s="570"/>
      <c r="AE1146" s="570"/>
      <c r="AF1146" s="570"/>
    </row>
    <row r="1147">
      <c r="A1147" s="570"/>
      <c r="B1147" s="570"/>
      <c r="C1147" s="570"/>
      <c r="D1147" s="570"/>
      <c r="E1147" s="570"/>
      <c r="F1147" s="570"/>
      <c r="G1147" s="570"/>
      <c r="H1147" s="570"/>
      <c r="I1147" s="570"/>
      <c r="J1147" s="570"/>
      <c r="K1147" s="570"/>
      <c r="L1147" s="570"/>
      <c r="M1147" s="570"/>
      <c r="N1147" s="570"/>
      <c r="O1147" s="570"/>
      <c r="P1147" s="570"/>
      <c r="Q1147" s="570"/>
      <c r="R1147" s="570"/>
      <c r="S1147" s="570"/>
      <c r="T1147" s="570"/>
      <c r="U1147" s="570"/>
      <c r="V1147" s="570"/>
      <c r="W1147" s="570"/>
      <c r="X1147" s="570"/>
      <c r="Y1147" s="570"/>
      <c r="Z1147" s="570"/>
      <c r="AA1147" s="570"/>
      <c r="AB1147" s="570"/>
      <c r="AC1147" s="570"/>
      <c r="AD1147" s="570"/>
      <c r="AE1147" s="570"/>
      <c r="AF1147" s="570"/>
    </row>
    <row r="1148">
      <c r="A1148" s="570"/>
      <c r="B1148" s="570"/>
      <c r="C1148" s="570"/>
      <c r="D1148" s="570"/>
      <c r="E1148" s="570"/>
      <c r="F1148" s="570"/>
      <c r="G1148" s="570"/>
      <c r="H1148" s="570"/>
      <c r="I1148" s="570"/>
      <c r="J1148" s="570"/>
      <c r="K1148" s="570"/>
      <c r="L1148" s="570"/>
      <c r="M1148" s="570"/>
      <c r="N1148" s="570"/>
      <c r="O1148" s="570"/>
      <c r="P1148" s="570"/>
      <c r="Q1148" s="570"/>
      <c r="R1148" s="570"/>
      <c r="S1148" s="570"/>
      <c r="T1148" s="570"/>
      <c r="U1148" s="570"/>
      <c r="V1148" s="570"/>
      <c r="W1148" s="570"/>
      <c r="X1148" s="570"/>
      <c r="Y1148" s="570"/>
      <c r="Z1148" s="570"/>
      <c r="AA1148" s="570"/>
      <c r="AB1148" s="570"/>
      <c r="AC1148" s="570"/>
      <c r="AD1148" s="570"/>
      <c r="AE1148" s="570"/>
      <c r="AF1148" s="570"/>
    </row>
    <row r="1149">
      <c r="A1149" s="570"/>
      <c r="B1149" s="570"/>
      <c r="C1149" s="570"/>
      <c r="D1149" s="570"/>
      <c r="E1149" s="570"/>
      <c r="F1149" s="570"/>
      <c r="G1149" s="570"/>
      <c r="H1149" s="570"/>
      <c r="I1149" s="570"/>
      <c r="J1149" s="570"/>
      <c r="K1149" s="570"/>
      <c r="L1149" s="570"/>
      <c r="M1149" s="570"/>
      <c r="N1149" s="570"/>
      <c r="O1149" s="570"/>
      <c r="P1149" s="570"/>
      <c r="Q1149" s="570"/>
      <c r="R1149" s="570"/>
      <c r="S1149" s="570"/>
      <c r="T1149" s="570"/>
      <c r="U1149" s="570"/>
      <c r="V1149" s="570"/>
      <c r="W1149" s="570"/>
      <c r="X1149" s="570"/>
      <c r="Y1149" s="570"/>
      <c r="Z1149" s="570"/>
      <c r="AA1149" s="570"/>
      <c r="AB1149" s="570"/>
      <c r="AC1149" s="570"/>
      <c r="AD1149" s="570"/>
      <c r="AE1149" s="570"/>
      <c r="AF1149" s="570"/>
    </row>
    <row r="1150">
      <c r="A1150" s="570"/>
      <c r="B1150" s="570"/>
      <c r="C1150" s="570"/>
      <c r="D1150" s="570"/>
      <c r="E1150" s="570"/>
      <c r="F1150" s="570"/>
      <c r="G1150" s="570"/>
      <c r="H1150" s="570"/>
      <c r="I1150" s="570"/>
      <c r="J1150" s="570"/>
      <c r="K1150" s="570"/>
      <c r="L1150" s="570"/>
      <c r="M1150" s="570"/>
      <c r="N1150" s="570"/>
      <c r="O1150" s="570"/>
      <c r="P1150" s="570"/>
      <c r="Q1150" s="570"/>
      <c r="R1150" s="570"/>
      <c r="S1150" s="570"/>
      <c r="T1150" s="570"/>
      <c r="U1150" s="570"/>
      <c r="V1150" s="570"/>
      <c r="W1150" s="570"/>
      <c r="X1150" s="570"/>
      <c r="Y1150" s="570"/>
      <c r="Z1150" s="570"/>
      <c r="AA1150" s="570"/>
      <c r="AB1150" s="570"/>
      <c r="AC1150" s="570"/>
      <c r="AD1150" s="570"/>
      <c r="AE1150" s="570"/>
      <c r="AF1150" s="570"/>
    </row>
    <row r="1151">
      <c r="A1151" s="570"/>
      <c r="B1151" s="570"/>
      <c r="C1151" s="570"/>
      <c r="D1151" s="570"/>
      <c r="E1151" s="570"/>
      <c r="F1151" s="570"/>
      <c r="G1151" s="570"/>
      <c r="H1151" s="570"/>
      <c r="I1151" s="570"/>
      <c r="J1151" s="570"/>
      <c r="K1151" s="570"/>
      <c r="L1151" s="570"/>
      <c r="M1151" s="570"/>
      <c r="N1151" s="570"/>
      <c r="O1151" s="570"/>
      <c r="P1151" s="570"/>
      <c r="Q1151" s="570"/>
      <c r="R1151" s="570"/>
      <c r="S1151" s="570"/>
      <c r="T1151" s="570"/>
      <c r="U1151" s="570"/>
      <c r="V1151" s="570"/>
      <c r="W1151" s="570"/>
      <c r="X1151" s="570"/>
      <c r="Y1151" s="570"/>
      <c r="Z1151" s="570"/>
      <c r="AA1151" s="570"/>
      <c r="AB1151" s="570"/>
      <c r="AC1151" s="570"/>
      <c r="AD1151" s="570"/>
      <c r="AE1151" s="570"/>
      <c r="AF1151" s="570"/>
    </row>
    <row r="1152">
      <c r="A1152" s="570"/>
      <c r="B1152" s="570"/>
      <c r="C1152" s="570"/>
      <c r="D1152" s="570"/>
      <c r="E1152" s="570"/>
      <c r="F1152" s="570"/>
      <c r="G1152" s="570"/>
      <c r="H1152" s="570"/>
      <c r="I1152" s="570"/>
      <c r="J1152" s="570"/>
      <c r="K1152" s="570"/>
      <c r="L1152" s="570"/>
      <c r="M1152" s="570"/>
      <c r="N1152" s="570"/>
      <c r="O1152" s="570"/>
      <c r="P1152" s="570"/>
      <c r="Q1152" s="570"/>
      <c r="R1152" s="570"/>
      <c r="S1152" s="570"/>
      <c r="T1152" s="570"/>
      <c r="U1152" s="570"/>
      <c r="V1152" s="570"/>
      <c r="W1152" s="570"/>
      <c r="X1152" s="570"/>
      <c r="Y1152" s="570"/>
      <c r="Z1152" s="570"/>
      <c r="AA1152" s="570"/>
      <c r="AB1152" s="570"/>
      <c r="AC1152" s="570"/>
      <c r="AD1152" s="570"/>
      <c r="AE1152" s="570"/>
      <c r="AF1152" s="570"/>
    </row>
    <row r="1153">
      <c r="A1153" s="570"/>
      <c r="B1153" s="570"/>
      <c r="C1153" s="570"/>
      <c r="D1153" s="570"/>
      <c r="E1153" s="570"/>
      <c r="F1153" s="570"/>
      <c r="G1153" s="570"/>
      <c r="H1153" s="570"/>
      <c r="I1153" s="570"/>
      <c r="J1153" s="570"/>
      <c r="K1153" s="570"/>
      <c r="L1153" s="570"/>
      <c r="M1153" s="570"/>
      <c r="N1153" s="570"/>
      <c r="O1153" s="570"/>
      <c r="P1153" s="570"/>
      <c r="Q1153" s="570"/>
      <c r="R1153" s="570"/>
      <c r="S1153" s="570"/>
      <c r="T1153" s="570"/>
      <c r="U1153" s="570"/>
      <c r="V1153" s="570"/>
      <c r="W1153" s="570"/>
      <c r="X1153" s="570"/>
      <c r="Y1153" s="570"/>
      <c r="Z1153" s="570"/>
      <c r="AA1153" s="570"/>
      <c r="AB1153" s="570"/>
      <c r="AC1153" s="570"/>
      <c r="AD1153" s="570"/>
      <c r="AE1153" s="570"/>
      <c r="AF1153" s="570"/>
    </row>
    <row r="1154">
      <c r="A1154" s="570"/>
      <c r="B1154" s="570"/>
      <c r="C1154" s="570"/>
      <c r="D1154" s="570"/>
      <c r="E1154" s="570"/>
      <c r="F1154" s="570"/>
      <c r="G1154" s="570"/>
      <c r="H1154" s="570"/>
      <c r="I1154" s="570"/>
      <c r="J1154" s="570"/>
      <c r="K1154" s="570"/>
      <c r="L1154" s="570"/>
      <c r="M1154" s="570"/>
      <c r="N1154" s="570"/>
      <c r="O1154" s="570"/>
      <c r="P1154" s="570"/>
      <c r="Q1154" s="570"/>
      <c r="R1154" s="570"/>
      <c r="S1154" s="570"/>
      <c r="T1154" s="570"/>
      <c r="U1154" s="570"/>
      <c r="V1154" s="570"/>
      <c r="W1154" s="570"/>
      <c r="X1154" s="570"/>
      <c r="Y1154" s="570"/>
      <c r="Z1154" s="570"/>
      <c r="AA1154" s="570"/>
      <c r="AB1154" s="570"/>
      <c r="AC1154" s="570"/>
      <c r="AD1154" s="570"/>
      <c r="AE1154" s="570"/>
      <c r="AF1154" s="570"/>
    </row>
    <row r="1155">
      <c r="A1155" s="570"/>
      <c r="B1155" s="570"/>
      <c r="C1155" s="570"/>
      <c r="D1155" s="570"/>
      <c r="E1155" s="570"/>
      <c r="F1155" s="570"/>
      <c r="G1155" s="570"/>
      <c r="H1155" s="570"/>
      <c r="I1155" s="570"/>
      <c r="J1155" s="570"/>
      <c r="K1155" s="570"/>
      <c r="L1155" s="570"/>
      <c r="M1155" s="570"/>
      <c r="N1155" s="570"/>
      <c r="O1155" s="570"/>
      <c r="P1155" s="570"/>
      <c r="Q1155" s="570"/>
      <c r="R1155" s="570"/>
      <c r="S1155" s="570"/>
      <c r="T1155" s="570"/>
      <c r="U1155" s="570"/>
      <c r="V1155" s="570"/>
      <c r="W1155" s="570"/>
      <c r="X1155" s="570"/>
      <c r="Y1155" s="570"/>
      <c r="Z1155" s="570"/>
      <c r="AA1155" s="570"/>
      <c r="AB1155" s="570"/>
      <c r="AC1155" s="570"/>
      <c r="AD1155" s="570"/>
      <c r="AE1155" s="570"/>
      <c r="AF1155" s="570"/>
    </row>
    <row r="1156">
      <c r="A1156" s="570"/>
      <c r="B1156" s="570"/>
      <c r="C1156" s="570"/>
      <c r="D1156" s="570"/>
      <c r="E1156" s="570"/>
      <c r="F1156" s="570"/>
      <c r="G1156" s="570"/>
      <c r="H1156" s="570"/>
      <c r="I1156" s="570"/>
      <c r="J1156" s="570"/>
      <c r="K1156" s="570"/>
      <c r="L1156" s="570"/>
      <c r="M1156" s="570"/>
      <c r="N1156" s="570"/>
      <c r="O1156" s="570"/>
      <c r="P1156" s="570"/>
      <c r="Q1156" s="570"/>
      <c r="R1156" s="570"/>
      <c r="S1156" s="570"/>
      <c r="T1156" s="570"/>
      <c r="U1156" s="570"/>
      <c r="V1156" s="570"/>
      <c r="W1156" s="570"/>
      <c r="X1156" s="570"/>
      <c r="Y1156" s="570"/>
      <c r="Z1156" s="570"/>
      <c r="AA1156" s="570"/>
      <c r="AB1156" s="570"/>
      <c r="AC1156" s="570"/>
      <c r="AD1156" s="570"/>
      <c r="AE1156" s="570"/>
      <c r="AF1156" s="570"/>
    </row>
    <row r="1157">
      <c r="A1157" s="570"/>
      <c r="B1157" s="570"/>
      <c r="C1157" s="570"/>
      <c r="D1157" s="570"/>
      <c r="E1157" s="570"/>
      <c r="F1157" s="570"/>
      <c r="G1157" s="570"/>
      <c r="H1157" s="570"/>
      <c r="I1157" s="570"/>
      <c r="J1157" s="570"/>
      <c r="K1157" s="570"/>
      <c r="L1157" s="570"/>
      <c r="M1157" s="570"/>
      <c r="N1157" s="570"/>
      <c r="O1157" s="570"/>
      <c r="P1157" s="570"/>
      <c r="Q1157" s="570"/>
      <c r="R1157" s="570"/>
      <c r="S1157" s="570"/>
      <c r="T1157" s="570"/>
      <c r="U1157" s="570"/>
      <c r="V1157" s="570"/>
      <c r="W1157" s="570"/>
      <c r="X1157" s="570"/>
      <c r="Y1157" s="570"/>
      <c r="Z1157" s="570"/>
      <c r="AA1157" s="570"/>
      <c r="AB1157" s="570"/>
      <c r="AC1157" s="570"/>
      <c r="AD1157" s="570"/>
      <c r="AE1157" s="570"/>
      <c r="AF1157" s="570"/>
    </row>
    <row r="1158">
      <c r="A1158" s="570"/>
      <c r="B1158" s="570"/>
      <c r="C1158" s="570"/>
      <c r="D1158" s="570"/>
      <c r="E1158" s="570"/>
      <c r="F1158" s="570"/>
      <c r="G1158" s="570"/>
      <c r="H1158" s="570"/>
      <c r="I1158" s="570"/>
      <c r="J1158" s="570"/>
      <c r="K1158" s="570"/>
      <c r="L1158" s="570"/>
      <c r="M1158" s="570"/>
      <c r="N1158" s="570"/>
      <c r="O1158" s="570"/>
      <c r="P1158" s="570"/>
      <c r="Q1158" s="570"/>
      <c r="R1158" s="570"/>
      <c r="S1158" s="570"/>
      <c r="T1158" s="570"/>
      <c r="U1158" s="570"/>
      <c r="V1158" s="570"/>
      <c r="W1158" s="570"/>
      <c r="X1158" s="570"/>
      <c r="Y1158" s="570"/>
      <c r="Z1158" s="570"/>
      <c r="AA1158" s="570"/>
      <c r="AB1158" s="570"/>
      <c r="AC1158" s="570"/>
      <c r="AD1158" s="570"/>
      <c r="AE1158" s="570"/>
      <c r="AF1158" s="570"/>
    </row>
    <row r="1159">
      <c r="A1159" s="570"/>
      <c r="B1159" s="570"/>
      <c r="C1159" s="570"/>
      <c r="D1159" s="570"/>
      <c r="E1159" s="570"/>
      <c r="F1159" s="570"/>
      <c r="G1159" s="570"/>
      <c r="H1159" s="570"/>
      <c r="I1159" s="570"/>
      <c r="J1159" s="570"/>
      <c r="K1159" s="570"/>
      <c r="L1159" s="570"/>
      <c r="M1159" s="570"/>
      <c r="N1159" s="570"/>
      <c r="O1159" s="570"/>
      <c r="P1159" s="570"/>
      <c r="Q1159" s="570"/>
      <c r="R1159" s="570"/>
      <c r="S1159" s="570"/>
      <c r="T1159" s="570"/>
      <c r="U1159" s="570"/>
      <c r="V1159" s="570"/>
      <c r="W1159" s="570"/>
      <c r="X1159" s="570"/>
      <c r="Y1159" s="570"/>
      <c r="Z1159" s="570"/>
      <c r="AA1159" s="570"/>
      <c r="AB1159" s="570"/>
      <c r="AC1159" s="570"/>
      <c r="AD1159" s="570"/>
      <c r="AE1159" s="570"/>
      <c r="AF1159" s="570"/>
    </row>
    <row r="1160">
      <c r="A1160" s="570"/>
      <c r="B1160" s="570"/>
      <c r="C1160" s="570"/>
      <c r="D1160" s="570"/>
      <c r="E1160" s="570"/>
      <c r="F1160" s="570"/>
      <c r="G1160" s="570"/>
      <c r="H1160" s="570"/>
      <c r="I1160" s="570"/>
      <c r="J1160" s="570"/>
      <c r="K1160" s="570"/>
      <c r="L1160" s="570"/>
      <c r="M1160" s="570"/>
      <c r="N1160" s="570"/>
      <c r="O1160" s="570"/>
      <c r="P1160" s="570"/>
      <c r="Q1160" s="570"/>
      <c r="R1160" s="570"/>
      <c r="S1160" s="570"/>
      <c r="T1160" s="570"/>
      <c r="U1160" s="570"/>
      <c r="V1160" s="570"/>
      <c r="W1160" s="570"/>
      <c r="X1160" s="570"/>
      <c r="Y1160" s="570"/>
      <c r="Z1160" s="570"/>
      <c r="AA1160" s="570"/>
      <c r="AB1160" s="570"/>
      <c r="AC1160" s="570"/>
      <c r="AD1160" s="570"/>
      <c r="AE1160" s="570"/>
      <c r="AF1160" s="570"/>
    </row>
    <row r="1161">
      <c r="A1161" s="570"/>
      <c r="B1161" s="570"/>
      <c r="C1161" s="570"/>
      <c r="D1161" s="570"/>
      <c r="E1161" s="570"/>
      <c r="F1161" s="570"/>
      <c r="G1161" s="570"/>
      <c r="H1161" s="570"/>
      <c r="I1161" s="570"/>
      <c r="J1161" s="570"/>
      <c r="K1161" s="570"/>
      <c r="L1161" s="570"/>
      <c r="M1161" s="570"/>
      <c r="N1161" s="570"/>
      <c r="O1161" s="570"/>
      <c r="P1161" s="570"/>
      <c r="Q1161" s="570"/>
      <c r="R1161" s="570"/>
      <c r="S1161" s="570"/>
      <c r="T1161" s="570"/>
      <c r="U1161" s="570"/>
      <c r="V1161" s="570"/>
      <c r="W1161" s="570"/>
      <c r="X1161" s="570"/>
      <c r="Y1161" s="570"/>
      <c r="Z1161" s="570"/>
      <c r="AA1161" s="570"/>
      <c r="AB1161" s="570"/>
      <c r="AC1161" s="570"/>
      <c r="AD1161" s="570"/>
      <c r="AE1161" s="570"/>
      <c r="AF1161" s="570"/>
    </row>
    <row r="1162">
      <c r="A1162" s="570"/>
      <c r="B1162" s="570"/>
      <c r="C1162" s="570"/>
      <c r="D1162" s="570"/>
      <c r="E1162" s="570"/>
      <c r="F1162" s="570"/>
      <c r="G1162" s="570"/>
      <c r="H1162" s="570"/>
      <c r="I1162" s="570"/>
      <c r="J1162" s="570"/>
      <c r="K1162" s="570"/>
      <c r="L1162" s="570"/>
      <c r="M1162" s="570"/>
      <c r="N1162" s="570"/>
      <c r="O1162" s="570"/>
      <c r="P1162" s="570"/>
      <c r="Q1162" s="570"/>
      <c r="R1162" s="570"/>
      <c r="S1162" s="570"/>
      <c r="T1162" s="570"/>
      <c r="U1162" s="570"/>
      <c r="V1162" s="570"/>
      <c r="W1162" s="570"/>
      <c r="X1162" s="570"/>
      <c r="Y1162" s="570"/>
      <c r="Z1162" s="570"/>
      <c r="AA1162" s="570"/>
      <c r="AB1162" s="570"/>
      <c r="AC1162" s="570"/>
      <c r="AD1162" s="570"/>
      <c r="AE1162" s="570"/>
      <c r="AF1162" s="570"/>
    </row>
    <row r="1163">
      <c r="A1163" s="570"/>
      <c r="B1163" s="570"/>
      <c r="C1163" s="570"/>
      <c r="D1163" s="570"/>
      <c r="E1163" s="570"/>
      <c r="F1163" s="570"/>
      <c r="G1163" s="570"/>
      <c r="H1163" s="570"/>
      <c r="I1163" s="570"/>
      <c r="J1163" s="570"/>
      <c r="K1163" s="570"/>
      <c r="L1163" s="570"/>
      <c r="M1163" s="570"/>
      <c r="N1163" s="570"/>
      <c r="O1163" s="570"/>
      <c r="P1163" s="570"/>
      <c r="Q1163" s="570"/>
      <c r="R1163" s="570"/>
      <c r="S1163" s="570"/>
      <c r="T1163" s="570"/>
      <c r="U1163" s="570"/>
      <c r="V1163" s="570"/>
      <c r="W1163" s="570"/>
      <c r="X1163" s="570"/>
      <c r="Y1163" s="570"/>
      <c r="Z1163" s="570"/>
      <c r="AA1163" s="570"/>
      <c r="AB1163" s="570"/>
      <c r="AC1163" s="570"/>
      <c r="AD1163" s="570"/>
      <c r="AE1163" s="570"/>
      <c r="AF1163" s="570"/>
    </row>
    <row r="1164">
      <c r="A1164" s="570"/>
      <c r="B1164" s="570"/>
      <c r="C1164" s="570"/>
      <c r="D1164" s="570"/>
      <c r="E1164" s="570"/>
      <c r="F1164" s="570"/>
      <c r="G1164" s="570"/>
      <c r="H1164" s="570"/>
      <c r="I1164" s="570"/>
      <c r="J1164" s="570"/>
      <c r="K1164" s="570"/>
      <c r="L1164" s="570"/>
      <c r="M1164" s="570"/>
      <c r="N1164" s="570"/>
      <c r="O1164" s="570"/>
      <c r="P1164" s="570"/>
      <c r="Q1164" s="570"/>
      <c r="R1164" s="570"/>
      <c r="S1164" s="570"/>
      <c r="T1164" s="570"/>
      <c r="U1164" s="570"/>
      <c r="V1164" s="570"/>
      <c r="W1164" s="570"/>
      <c r="X1164" s="570"/>
      <c r="Y1164" s="570"/>
      <c r="Z1164" s="570"/>
      <c r="AA1164" s="570"/>
      <c r="AB1164" s="570"/>
      <c r="AC1164" s="570"/>
      <c r="AD1164" s="570"/>
      <c r="AE1164" s="570"/>
      <c r="AF1164" s="570"/>
    </row>
    <row r="1165">
      <c r="A1165" s="570"/>
      <c r="B1165" s="570"/>
      <c r="C1165" s="570"/>
      <c r="D1165" s="570"/>
      <c r="E1165" s="570"/>
      <c r="F1165" s="570"/>
      <c r="G1165" s="570"/>
      <c r="H1165" s="570"/>
      <c r="I1165" s="570"/>
      <c r="J1165" s="570"/>
      <c r="K1165" s="570"/>
      <c r="L1165" s="570"/>
      <c r="M1165" s="570"/>
      <c r="N1165" s="570"/>
      <c r="O1165" s="570"/>
      <c r="P1165" s="570"/>
      <c r="Q1165" s="570"/>
      <c r="R1165" s="570"/>
      <c r="S1165" s="570"/>
      <c r="T1165" s="570"/>
      <c r="U1165" s="570"/>
      <c r="V1165" s="570"/>
      <c r="W1165" s="570"/>
      <c r="X1165" s="570"/>
      <c r="Y1165" s="570"/>
      <c r="Z1165" s="570"/>
      <c r="AA1165" s="570"/>
      <c r="AB1165" s="570"/>
      <c r="AC1165" s="570"/>
      <c r="AD1165" s="570"/>
      <c r="AE1165" s="570"/>
      <c r="AF1165" s="570"/>
    </row>
    <row r="1166">
      <c r="A1166" s="570"/>
      <c r="B1166" s="570"/>
      <c r="C1166" s="570"/>
      <c r="D1166" s="570"/>
      <c r="E1166" s="570"/>
      <c r="F1166" s="570"/>
      <c r="G1166" s="570"/>
      <c r="H1166" s="570"/>
      <c r="I1166" s="570"/>
      <c r="J1166" s="570"/>
      <c r="K1166" s="570"/>
      <c r="L1166" s="570"/>
      <c r="M1166" s="570"/>
      <c r="N1166" s="570"/>
      <c r="O1166" s="570"/>
      <c r="P1166" s="570"/>
      <c r="Q1166" s="570"/>
      <c r="R1166" s="570"/>
      <c r="S1166" s="570"/>
      <c r="T1166" s="570"/>
      <c r="U1166" s="570"/>
      <c r="V1166" s="570"/>
      <c r="W1166" s="570"/>
      <c r="X1166" s="570"/>
      <c r="Y1166" s="570"/>
      <c r="Z1166" s="570"/>
      <c r="AA1166" s="570"/>
      <c r="AB1166" s="570"/>
      <c r="AC1166" s="570"/>
      <c r="AD1166" s="570"/>
      <c r="AE1166" s="570"/>
      <c r="AF1166" s="570"/>
    </row>
    <row r="1167">
      <c r="A1167" s="570"/>
      <c r="B1167" s="570"/>
      <c r="C1167" s="570"/>
      <c r="D1167" s="570"/>
      <c r="E1167" s="570"/>
      <c r="F1167" s="570"/>
      <c r="G1167" s="570"/>
      <c r="H1167" s="570"/>
      <c r="I1167" s="570"/>
      <c r="J1167" s="570"/>
      <c r="K1167" s="570"/>
      <c r="L1167" s="570"/>
      <c r="M1167" s="570"/>
      <c r="N1167" s="570"/>
      <c r="O1167" s="570"/>
      <c r="P1167" s="570"/>
      <c r="Q1167" s="570"/>
      <c r="R1167" s="570"/>
      <c r="S1167" s="570"/>
      <c r="T1167" s="570"/>
      <c r="U1167" s="570"/>
      <c r="V1167" s="570"/>
      <c r="W1167" s="570"/>
      <c r="X1167" s="570"/>
      <c r="Y1167" s="570"/>
      <c r="Z1167" s="570"/>
      <c r="AA1167" s="570"/>
      <c r="AB1167" s="570"/>
      <c r="AC1167" s="570"/>
      <c r="AD1167" s="570"/>
      <c r="AE1167" s="570"/>
      <c r="AF1167" s="570"/>
    </row>
    <row r="1168">
      <c r="A1168" s="570"/>
      <c r="B1168" s="570"/>
      <c r="C1168" s="570"/>
      <c r="D1168" s="570"/>
      <c r="E1168" s="570"/>
      <c r="F1168" s="570"/>
      <c r="G1168" s="570"/>
      <c r="H1168" s="570"/>
      <c r="I1168" s="570"/>
      <c r="J1168" s="570"/>
      <c r="K1168" s="570"/>
      <c r="L1168" s="570"/>
      <c r="M1168" s="570"/>
      <c r="N1168" s="570"/>
      <c r="O1168" s="570"/>
      <c r="P1168" s="570"/>
      <c r="Q1168" s="570"/>
      <c r="R1168" s="570"/>
      <c r="S1168" s="570"/>
      <c r="T1168" s="570"/>
      <c r="U1168" s="570"/>
      <c r="V1168" s="570"/>
      <c r="W1168" s="570"/>
      <c r="X1168" s="570"/>
      <c r="Y1168" s="570"/>
      <c r="Z1168" s="570"/>
      <c r="AA1168" s="570"/>
      <c r="AB1168" s="570"/>
      <c r="AC1168" s="570"/>
      <c r="AD1168" s="570"/>
      <c r="AE1168" s="570"/>
      <c r="AF1168" s="570"/>
    </row>
    <row r="1169">
      <c r="A1169" s="570"/>
      <c r="B1169" s="570"/>
      <c r="C1169" s="570"/>
      <c r="D1169" s="570"/>
      <c r="E1169" s="570"/>
      <c r="F1169" s="570"/>
      <c r="G1169" s="570"/>
      <c r="H1169" s="570"/>
      <c r="I1169" s="570"/>
      <c r="J1169" s="570"/>
      <c r="K1169" s="570"/>
      <c r="L1169" s="570"/>
      <c r="M1169" s="570"/>
      <c r="N1169" s="570"/>
      <c r="O1169" s="570"/>
      <c r="P1169" s="570"/>
      <c r="Q1169" s="570"/>
      <c r="R1169" s="570"/>
      <c r="S1169" s="570"/>
      <c r="T1169" s="570"/>
      <c r="U1169" s="570"/>
      <c r="V1169" s="570"/>
      <c r="W1169" s="570"/>
      <c r="X1169" s="570"/>
      <c r="Y1169" s="570"/>
      <c r="Z1169" s="570"/>
      <c r="AA1169" s="570"/>
      <c r="AB1169" s="570"/>
      <c r="AC1169" s="570"/>
      <c r="AD1169" s="570"/>
      <c r="AE1169" s="570"/>
      <c r="AF1169" s="570"/>
    </row>
    <row r="1170">
      <c r="A1170" s="570"/>
      <c r="B1170" s="570"/>
      <c r="C1170" s="570"/>
      <c r="D1170" s="570"/>
      <c r="E1170" s="570"/>
      <c r="F1170" s="570"/>
      <c r="G1170" s="570"/>
      <c r="H1170" s="570"/>
      <c r="I1170" s="570"/>
      <c r="J1170" s="570"/>
      <c r="K1170" s="570"/>
      <c r="L1170" s="570"/>
      <c r="M1170" s="570"/>
      <c r="N1170" s="570"/>
      <c r="O1170" s="570"/>
      <c r="P1170" s="570"/>
      <c r="Q1170" s="570"/>
      <c r="R1170" s="570"/>
      <c r="S1170" s="570"/>
      <c r="T1170" s="570"/>
      <c r="U1170" s="570"/>
      <c r="V1170" s="570"/>
      <c r="W1170" s="570"/>
      <c r="X1170" s="570"/>
      <c r="Y1170" s="570"/>
      <c r="Z1170" s="570"/>
      <c r="AA1170" s="570"/>
      <c r="AB1170" s="570"/>
      <c r="AC1170" s="570"/>
      <c r="AD1170" s="570"/>
      <c r="AE1170" s="570"/>
      <c r="AF1170" s="570"/>
    </row>
    <row r="1171">
      <c r="A1171" s="570"/>
      <c r="B1171" s="570"/>
      <c r="C1171" s="570"/>
      <c r="D1171" s="570"/>
      <c r="E1171" s="570"/>
      <c r="F1171" s="570"/>
      <c r="G1171" s="570"/>
      <c r="H1171" s="570"/>
      <c r="I1171" s="570"/>
      <c r="J1171" s="570"/>
      <c r="K1171" s="570"/>
      <c r="L1171" s="570"/>
      <c r="M1171" s="570"/>
      <c r="N1171" s="570"/>
      <c r="O1171" s="570"/>
      <c r="P1171" s="570"/>
      <c r="Q1171" s="570"/>
      <c r="R1171" s="570"/>
      <c r="S1171" s="570"/>
      <c r="T1171" s="570"/>
      <c r="U1171" s="570"/>
      <c r="V1171" s="570"/>
      <c r="W1171" s="570"/>
      <c r="X1171" s="570"/>
      <c r="Y1171" s="570"/>
      <c r="Z1171" s="570"/>
      <c r="AA1171" s="570"/>
      <c r="AB1171" s="570"/>
      <c r="AC1171" s="570"/>
      <c r="AD1171" s="570"/>
      <c r="AE1171" s="570"/>
      <c r="AF1171" s="570"/>
    </row>
    <row r="1172">
      <c r="A1172" s="570"/>
      <c r="B1172" s="570"/>
      <c r="C1172" s="570"/>
      <c r="D1172" s="570"/>
      <c r="E1172" s="570"/>
      <c r="F1172" s="570"/>
      <c r="G1172" s="570"/>
      <c r="H1172" s="570"/>
      <c r="I1172" s="570"/>
      <c r="J1172" s="570"/>
      <c r="K1172" s="570"/>
      <c r="L1172" s="570"/>
      <c r="M1172" s="570"/>
      <c r="N1172" s="570"/>
      <c r="O1172" s="570"/>
      <c r="P1172" s="570"/>
      <c r="Q1172" s="570"/>
      <c r="R1172" s="570"/>
      <c r="S1172" s="570"/>
      <c r="T1172" s="570"/>
      <c r="U1172" s="570"/>
      <c r="V1172" s="570"/>
      <c r="W1172" s="570"/>
      <c r="X1172" s="570"/>
      <c r="Y1172" s="570"/>
      <c r="Z1172" s="570"/>
      <c r="AA1172" s="570"/>
      <c r="AB1172" s="570"/>
      <c r="AC1172" s="570"/>
      <c r="AD1172" s="570"/>
      <c r="AE1172" s="570"/>
      <c r="AF1172" s="570"/>
    </row>
    <row r="1173">
      <c r="A1173" s="570"/>
      <c r="B1173" s="570"/>
      <c r="C1173" s="570"/>
      <c r="D1173" s="570"/>
      <c r="E1173" s="570"/>
      <c r="F1173" s="570"/>
      <c r="G1173" s="570"/>
      <c r="H1173" s="570"/>
      <c r="I1173" s="570"/>
      <c r="J1173" s="570"/>
      <c r="K1173" s="570"/>
      <c r="L1173" s="570"/>
      <c r="M1173" s="570"/>
      <c r="N1173" s="570"/>
      <c r="O1173" s="570"/>
      <c r="P1173" s="570"/>
      <c r="Q1173" s="570"/>
      <c r="R1173" s="570"/>
      <c r="S1173" s="570"/>
      <c r="T1173" s="570"/>
      <c r="U1173" s="570"/>
      <c r="V1173" s="570"/>
      <c r="W1173" s="570"/>
      <c r="X1173" s="570"/>
      <c r="Y1173" s="570"/>
      <c r="Z1173" s="570"/>
      <c r="AA1173" s="570"/>
      <c r="AB1173" s="570"/>
      <c r="AC1173" s="570"/>
      <c r="AD1173" s="570"/>
      <c r="AE1173" s="570"/>
      <c r="AF1173" s="570"/>
    </row>
    <row r="1174">
      <c r="A1174" s="570"/>
      <c r="B1174" s="570"/>
      <c r="C1174" s="570"/>
      <c r="D1174" s="570"/>
      <c r="E1174" s="570"/>
      <c r="F1174" s="570"/>
      <c r="G1174" s="570"/>
      <c r="H1174" s="570"/>
      <c r="I1174" s="570"/>
      <c r="J1174" s="570"/>
      <c r="K1174" s="570"/>
      <c r="L1174" s="570"/>
      <c r="M1174" s="570"/>
      <c r="N1174" s="570"/>
      <c r="O1174" s="570"/>
      <c r="P1174" s="570"/>
      <c r="Q1174" s="570"/>
      <c r="R1174" s="570"/>
      <c r="S1174" s="570"/>
      <c r="T1174" s="570"/>
      <c r="U1174" s="570"/>
      <c r="V1174" s="570"/>
      <c r="W1174" s="570"/>
      <c r="X1174" s="570"/>
      <c r="Y1174" s="570"/>
      <c r="Z1174" s="570"/>
      <c r="AA1174" s="570"/>
      <c r="AB1174" s="570"/>
      <c r="AC1174" s="570"/>
      <c r="AD1174" s="570"/>
      <c r="AE1174" s="570"/>
      <c r="AF1174" s="570"/>
    </row>
    <row r="1175">
      <c r="A1175" s="570"/>
      <c r="B1175" s="570"/>
      <c r="C1175" s="570"/>
      <c r="D1175" s="570"/>
      <c r="E1175" s="570"/>
      <c r="F1175" s="570"/>
      <c r="G1175" s="570"/>
      <c r="H1175" s="570"/>
      <c r="I1175" s="570"/>
      <c r="J1175" s="570"/>
      <c r="K1175" s="570"/>
      <c r="L1175" s="570"/>
      <c r="M1175" s="570"/>
      <c r="N1175" s="570"/>
      <c r="O1175" s="570"/>
      <c r="P1175" s="570"/>
      <c r="Q1175" s="570"/>
      <c r="R1175" s="570"/>
      <c r="S1175" s="570"/>
      <c r="T1175" s="570"/>
      <c r="U1175" s="570"/>
      <c r="V1175" s="570"/>
      <c r="W1175" s="570"/>
      <c r="X1175" s="570"/>
      <c r="Y1175" s="570"/>
      <c r="Z1175" s="570"/>
      <c r="AA1175" s="570"/>
      <c r="AB1175" s="570"/>
      <c r="AC1175" s="570"/>
      <c r="AD1175" s="570"/>
      <c r="AE1175" s="570"/>
      <c r="AF1175" s="570"/>
    </row>
    <row r="1176">
      <c r="A1176" s="570"/>
      <c r="B1176" s="570"/>
      <c r="C1176" s="570"/>
      <c r="D1176" s="570"/>
      <c r="E1176" s="570"/>
      <c r="F1176" s="570"/>
      <c r="G1176" s="570"/>
      <c r="H1176" s="570"/>
      <c r="I1176" s="570"/>
      <c r="J1176" s="570"/>
      <c r="K1176" s="570"/>
      <c r="L1176" s="570"/>
      <c r="M1176" s="570"/>
      <c r="N1176" s="570"/>
      <c r="O1176" s="570"/>
      <c r="P1176" s="570"/>
      <c r="Q1176" s="570"/>
      <c r="R1176" s="570"/>
      <c r="S1176" s="570"/>
      <c r="T1176" s="570"/>
      <c r="U1176" s="570"/>
      <c r="V1176" s="570"/>
      <c r="W1176" s="570"/>
      <c r="X1176" s="570"/>
      <c r="Y1176" s="570"/>
      <c r="Z1176" s="570"/>
      <c r="AA1176" s="570"/>
      <c r="AB1176" s="570"/>
      <c r="AC1176" s="570"/>
      <c r="AD1176" s="570"/>
      <c r="AE1176" s="570"/>
      <c r="AF1176" s="570"/>
    </row>
    <row r="1177">
      <c r="A1177" s="570"/>
      <c r="B1177" s="570"/>
      <c r="C1177" s="570"/>
      <c r="D1177" s="570"/>
      <c r="E1177" s="570"/>
      <c r="F1177" s="570"/>
      <c r="G1177" s="570"/>
      <c r="H1177" s="570"/>
      <c r="I1177" s="570"/>
      <c r="J1177" s="570"/>
      <c r="K1177" s="570"/>
      <c r="L1177" s="570"/>
      <c r="M1177" s="570"/>
      <c r="N1177" s="570"/>
      <c r="O1177" s="570"/>
      <c r="P1177" s="570"/>
      <c r="Q1177" s="570"/>
      <c r="R1177" s="570"/>
      <c r="S1177" s="570"/>
      <c r="T1177" s="570"/>
      <c r="U1177" s="570"/>
      <c r="V1177" s="570"/>
      <c r="W1177" s="570"/>
      <c r="X1177" s="570"/>
      <c r="Y1177" s="570"/>
      <c r="Z1177" s="570"/>
      <c r="AA1177" s="570"/>
      <c r="AB1177" s="570"/>
      <c r="AC1177" s="570"/>
      <c r="AD1177" s="570"/>
      <c r="AE1177" s="570"/>
      <c r="AF1177" s="570"/>
    </row>
    <row r="1178">
      <c r="A1178" s="570"/>
      <c r="B1178" s="570"/>
      <c r="C1178" s="570"/>
      <c r="D1178" s="570"/>
      <c r="E1178" s="570"/>
      <c r="F1178" s="570"/>
      <c r="G1178" s="570"/>
      <c r="H1178" s="570"/>
      <c r="I1178" s="570"/>
      <c r="J1178" s="570"/>
      <c r="K1178" s="570"/>
      <c r="L1178" s="570"/>
      <c r="M1178" s="570"/>
      <c r="N1178" s="570"/>
      <c r="O1178" s="570"/>
      <c r="P1178" s="570"/>
      <c r="Q1178" s="570"/>
      <c r="R1178" s="570"/>
      <c r="S1178" s="570"/>
      <c r="T1178" s="570"/>
      <c r="U1178" s="570"/>
      <c r="V1178" s="570"/>
      <c r="W1178" s="570"/>
      <c r="X1178" s="570"/>
      <c r="Y1178" s="570"/>
      <c r="Z1178" s="570"/>
      <c r="AA1178" s="570"/>
      <c r="AB1178" s="570"/>
      <c r="AC1178" s="570"/>
      <c r="AD1178" s="570"/>
      <c r="AE1178" s="570"/>
      <c r="AF1178" s="570"/>
    </row>
    <row r="1179">
      <c r="A1179" s="570"/>
      <c r="B1179" s="570"/>
      <c r="C1179" s="570"/>
      <c r="D1179" s="570"/>
      <c r="E1179" s="570"/>
      <c r="F1179" s="570"/>
      <c r="G1179" s="570"/>
      <c r="H1179" s="570"/>
      <c r="I1179" s="570"/>
      <c r="J1179" s="570"/>
      <c r="K1179" s="570"/>
      <c r="L1179" s="570"/>
      <c r="M1179" s="570"/>
      <c r="N1179" s="570"/>
      <c r="O1179" s="570"/>
      <c r="P1179" s="570"/>
      <c r="Q1179" s="570"/>
      <c r="R1179" s="570"/>
      <c r="S1179" s="570"/>
      <c r="T1179" s="570"/>
      <c r="U1179" s="570"/>
      <c r="V1179" s="570"/>
      <c r="W1179" s="570"/>
      <c r="X1179" s="570"/>
      <c r="Y1179" s="570"/>
      <c r="Z1179" s="570"/>
      <c r="AA1179" s="570"/>
      <c r="AB1179" s="570"/>
      <c r="AC1179" s="570"/>
      <c r="AD1179" s="570"/>
      <c r="AE1179" s="570"/>
      <c r="AF1179" s="570"/>
    </row>
    <row r="1180">
      <c r="A1180" s="570"/>
      <c r="B1180" s="570"/>
      <c r="C1180" s="570"/>
      <c r="D1180" s="570"/>
      <c r="E1180" s="570"/>
      <c r="F1180" s="570"/>
      <c r="G1180" s="570"/>
      <c r="H1180" s="570"/>
      <c r="I1180" s="570"/>
      <c r="J1180" s="570"/>
      <c r="K1180" s="570"/>
      <c r="L1180" s="570"/>
      <c r="M1180" s="570"/>
      <c r="N1180" s="570"/>
      <c r="O1180" s="570"/>
      <c r="P1180" s="570"/>
      <c r="Q1180" s="570"/>
      <c r="R1180" s="570"/>
      <c r="S1180" s="570"/>
      <c r="T1180" s="570"/>
      <c r="U1180" s="570"/>
      <c r="V1180" s="570"/>
      <c r="W1180" s="570"/>
      <c r="X1180" s="570"/>
      <c r="Y1180" s="570"/>
      <c r="Z1180" s="570"/>
      <c r="AA1180" s="570"/>
      <c r="AB1180" s="570"/>
      <c r="AC1180" s="570"/>
      <c r="AD1180" s="570"/>
      <c r="AE1180" s="570"/>
      <c r="AF1180" s="570"/>
    </row>
    <row r="1181">
      <c r="A1181" s="570"/>
      <c r="B1181" s="570"/>
      <c r="C1181" s="570"/>
      <c r="D1181" s="570"/>
      <c r="E1181" s="570"/>
      <c r="F1181" s="570"/>
      <c r="G1181" s="570"/>
      <c r="H1181" s="570"/>
      <c r="I1181" s="570"/>
      <c r="J1181" s="570"/>
      <c r="K1181" s="570"/>
      <c r="L1181" s="570"/>
      <c r="M1181" s="570"/>
      <c r="N1181" s="570"/>
      <c r="O1181" s="570"/>
      <c r="P1181" s="570"/>
      <c r="Q1181" s="570"/>
      <c r="R1181" s="570"/>
      <c r="S1181" s="570"/>
      <c r="T1181" s="570"/>
      <c r="U1181" s="570"/>
      <c r="V1181" s="570"/>
      <c r="W1181" s="570"/>
      <c r="X1181" s="570"/>
      <c r="Y1181" s="570"/>
      <c r="Z1181" s="570"/>
      <c r="AA1181" s="570"/>
      <c r="AB1181" s="570"/>
      <c r="AC1181" s="570"/>
      <c r="AD1181" s="570"/>
      <c r="AE1181" s="570"/>
      <c r="AF1181" s="570"/>
    </row>
    <row r="1182">
      <c r="A1182" s="570"/>
      <c r="B1182" s="570"/>
      <c r="C1182" s="570"/>
      <c r="D1182" s="570"/>
      <c r="E1182" s="570"/>
      <c r="F1182" s="570"/>
      <c r="G1182" s="570"/>
      <c r="H1182" s="570"/>
      <c r="I1182" s="570"/>
      <c r="J1182" s="570"/>
      <c r="K1182" s="570"/>
      <c r="L1182" s="570"/>
      <c r="M1182" s="570"/>
      <c r="N1182" s="570"/>
      <c r="O1182" s="570"/>
      <c r="P1182" s="570"/>
      <c r="Q1182" s="570"/>
      <c r="R1182" s="570"/>
      <c r="S1182" s="570"/>
      <c r="T1182" s="570"/>
      <c r="U1182" s="570"/>
      <c r="V1182" s="570"/>
      <c r="W1182" s="570"/>
      <c r="X1182" s="570"/>
      <c r="Y1182" s="570"/>
      <c r="Z1182" s="570"/>
      <c r="AA1182" s="570"/>
      <c r="AB1182" s="570"/>
      <c r="AC1182" s="570"/>
      <c r="AD1182" s="570"/>
      <c r="AE1182" s="570"/>
      <c r="AF1182" s="570"/>
    </row>
    <row r="1183">
      <c r="A1183" s="570"/>
      <c r="B1183" s="570"/>
      <c r="C1183" s="570"/>
      <c r="D1183" s="570"/>
      <c r="E1183" s="570"/>
      <c r="F1183" s="570"/>
      <c r="G1183" s="570"/>
      <c r="H1183" s="570"/>
      <c r="I1183" s="570"/>
      <c r="J1183" s="570"/>
      <c r="K1183" s="570"/>
      <c r="L1183" s="570"/>
      <c r="M1183" s="570"/>
      <c r="N1183" s="570"/>
      <c r="O1183" s="570"/>
      <c r="P1183" s="570"/>
      <c r="Q1183" s="570"/>
      <c r="R1183" s="570"/>
      <c r="S1183" s="570"/>
      <c r="T1183" s="570"/>
      <c r="U1183" s="570"/>
      <c r="V1183" s="570"/>
      <c r="W1183" s="570"/>
      <c r="X1183" s="570"/>
      <c r="Y1183" s="570"/>
      <c r="Z1183" s="570"/>
      <c r="AA1183" s="570"/>
      <c r="AB1183" s="570"/>
      <c r="AC1183" s="570"/>
      <c r="AD1183" s="570"/>
      <c r="AE1183" s="570"/>
      <c r="AF1183" s="570"/>
    </row>
    <row r="1184">
      <c r="A1184" s="570"/>
      <c r="B1184" s="570"/>
      <c r="C1184" s="570"/>
      <c r="D1184" s="570"/>
      <c r="E1184" s="570"/>
      <c r="F1184" s="570"/>
      <c r="G1184" s="570"/>
      <c r="H1184" s="570"/>
      <c r="I1184" s="570"/>
      <c r="J1184" s="570"/>
      <c r="K1184" s="570"/>
      <c r="L1184" s="570"/>
      <c r="M1184" s="570"/>
      <c r="N1184" s="570"/>
      <c r="O1184" s="570"/>
      <c r="P1184" s="570"/>
      <c r="Q1184" s="570"/>
      <c r="R1184" s="570"/>
      <c r="S1184" s="570"/>
      <c r="T1184" s="570"/>
      <c r="U1184" s="570"/>
      <c r="V1184" s="570"/>
      <c r="W1184" s="570"/>
      <c r="X1184" s="570"/>
      <c r="Y1184" s="570"/>
      <c r="Z1184" s="570"/>
      <c r="AA1184" s="570"/>
      <c r="AB1184" s="570"/>
      <c r="AC1184" s="570"/>
      <c r="AD1184" s="570"/>
      <c r="AE1184" s="570"/>
      <c r="AF1184" s="570"/>
    </row>
    <row r="1185">
      <c r="A1185" s="570"/>
      <c r="B1185" s="570"/>
      <c r="C1185" s="570"/>
      <c r="D1185" s="570"/>
      <c r="E1185" s="570"/>
      <c r="F1185" s="570"/>
      <c r="G1185" s="570"/>
      <c r="H1185" s="570"/>
      <c r="I1185" s="570"/>
      <c r="J1185" s="570"/>
      <c r="K1185" s="570"/>
      <c r="L1185" s="570"/>
      <c r="M1185" s="570"/>
      <c r="N1185" s="570"/>
      <c r="O1185" s="570"/>
      <c r="P1185" s="570"/>
      <c r="Q1185" s="570"/>
      <c r="R1185" s="570"/>
      <c r="S1185" s="570"/>
      <c r="T1185" s="570"/>
      <c r="U1185" s="570"/>
      <c r="V1185" s="570"/>
      <c r="W1185" s="570"/>
      <c r="X1185" s="570"/>
      <c r="Y1185" s="570"/>
      <c r="Z1185" s="570"/>
      <c r="AA1185" s="570"/>
      <c r="AB1185" s="570"/>
      <c r="AC1185" s="570"/>
      <c r="AD1185" s="570"/>
      <c r="AE1185" s="570"/>
      <c r="AF1185" s="570"/>
    </row>
    <row r="1186">
      <c r="A1186" s="570"/>
      <c r="B1186" s="570"/>
      <c r="C1186" s="570"/>
      <c r="D1186" s="570"/>
      <c r="E1186" s="570"/>
      <c r="F1186" s="570"/>
      <c r="G1186" s="570"/>
      <c r="H1186" s="570"/>
      <c r="I1186" s="570"/>
      <c r="J1186" s="570"/>
      <c r="K1186" s="570"/>
      <c r="L1186" s="570"/>
      <c r="M1186" s="570"/>
      <c r="N1186" s="570"/>
      <c r="O1186" s="570"/>
      <c r="P1186" s="570"/>
      <c r="Q1186" s="570"/>
      <c r="R1186" s="570"/>
      <c r="S1186" s="570"/>
      <c r="T1186" s="570"/>
      <c r="U1186" s="570"/>
      <c r="V1186" s="570"/>
      <c r="W1186" s="570"/>
      <c r="X1186" s="570"/>
      <c r="Y1186" s="570"/>
      <c r="Z1186" s="570"/>
      <c r="AA1186" s="570"/>
      <c r="AB1186" s="570"/>
      <c r="AC1186" s="570"/>
      <c r="AD1186" s="570"/>
      <c r="AE1186" s="570"/>
      <c r="AF1186" s="570"/>
    </row>
    <row r="1187">
      <c r="A1187" s="570"/>
      <c r="B1187" s="570"/>
      <c r="C1187" s="570"/>
      <c r="D1187" s="570"/>
      <c r="E1187" s="570"/>
      <c r="F1187" s="570"/>
      <c r="G1187" s="570"/>
      <c r="H1187" s="570"/>
      <c r="I1187" s="570"/>
      <c r="J1187" s="570"/>
      <c r="K1187" s="570"/>
      <c r="L1187" s="570"/>
      <c r="M1187" s="570"/>
      <c r="N1187" s="570"/>
      <c r="O1187" s="570"/>
      <c r="P1187" s="570"/>
      <c r="Q1187" s="570"/>
      <c r="R1187" s="570"/>
      <c r="S1187" s="570"/>
      <c r="T1187" s="570"/>
      <c r="U1187" s="570"/>
      <c r="V1187" s="570"/>
      <c r="W1187" s="570"/>
      <c r="X1187" s="570"/>
      <c r="Y1187" s="570"/>
      <c r="Z1187" s="570"/>
      <c r="AA1187" s="570"/>
      <c r="AB1187" s="570"/>
      <c r="AC1187" s="570"/>
      <c r="AD1187" s="570"/>
      <c r="AE1187" s="570"/>
      <c r="AF1187" s="570"/>
    </row>
    <row r="1188">
      <c r="A1188" s="570"/>
      <c r="B1188" s="570"/>
      <c r="C1188" s="570"/>
      <c r="D1188" s="570"/>
      <c r="E1188" s="570"/>
      <c r="F1188" s="570"/>
      <c r="G1188" s="570"/>
      <c r="H1188" s="570"/>
      <c r="I1188" s="570"/>
      <c r="J1188" s="570"/>
      <c r="K1188" s="570"/>
      <c r="L1188" s="570"/>
      <c r="M1188" s="570"/>
      <c r="N1188" s="570"/>
      <c r="O1188" s="570"/>
      <c r="P1188" s="570"/>
      <c r="Q1188" s="570"/>
      <c r="R1188" s="570"/>
      <c r="S1188" s="570"/>
      <c r="T1188" s="570"/>
      <c r="U1188" s="570"/>
      <c r="V1188" s="570"/>
      <c r="W1188" s="570"/>
      <c r="X1188" s="570"/>
      <c r="Y1188" s="570"/>
      <c r="Z1188" s="570"/>
      <c r="AA1188" s="570"/>
      <c r="AB1188" s="570"/>
      <c r="AC1188" s="570"/>
      <c r="AD1188" s="570"/>
      <c r="AE1188" s="570"/>
      <c r="AF1188" s="570"/>
    </row>
    <row r="1189">
      <c r="A1189" s="570"/>
      <c r="B1189" s="570"/>
      <c r="C1189" s="570"/>
      <c r="D1189" s="570"/>
      <c r="E1189" s="570"/>
      <c r="F1189" s="570"/>
      <c r="G1189" s="570"/>
      <c r="H1189" s="570"/>
      <c r="I1189" s="570"/>
      <c r="J1189" s="570"/>
      <c r="K1189" s="570"/>
      <c r="L1189" s="570"/>
      <c r="M1189" s="570"/>
      <c r="N1189" s="570"/>
      <c r="O1189" s="570"/>
      <c r="P1189" s="570"/>
      <c r="Q1189" s="570"/>
      <c r="R1189" s="570"/>
      <c r="S1189" s="570"/>
      <c r="T1189" s="570"/>
      <c r="U1189" s="570"/>
      <c r="V1189" s="570"/>
      <c r="W1189" s="570"/>
      <c r="X1189" s="570"/>
      <c r="Y1189" s="570"/>
      <c r="Z1189" s="570"/>
      <c r="AA1189" s="570"/>
      <c r="AB1189" s="570"/>
      <c r="AC1189" s="570"/>
      <c r="AD1189" s="570"/>
      <c r="AE1189" s="570"/>
      <c r="AF1189" s="570"/>
    </row>
    <row r="1190">
      <c r="A1190" s="570"/>
      <c r="B1190" s="570"/>
      <c r="C1190" s="570"/>
      <c r="D1190" s="570"/>
      <c r="E1190" s="570"/>
      <c r="F1190" s="570"/>
      <c r="G1190" s="570"/>
      <c r="H1190" s="570"/>
      <c r="I1190" s="570"/>
      <c r="J1190" s="570"/>
      <c r="K1190" s="570"/>
      <c r="L1190" s="570"/>
      <c r="M1190" s="570"/>
      <c r="N1190" s="570"/>
      <c r="O1190" s="570"/>
      <c r="P1190" s="570"/>
      <c r="Q1190" s="570"/>
      <c r="R1190" s="570"/>
      <c r="S1190" s="570"/>
      <c r="T1190" s="570"/>
      <c r="U1190" s="570"/>
      <c r="V1190" s="570"/>
      <c r="W1190" s="570"/>
      <c r="X1190" s="570"/>
      <c r="Y1190" s="570"/>
      <c r="Z1190" s="570"/>
      <c r="AA1190" s="570"/>
      <c r="AB1190" s="570"/>
      <c r="AC1190" s="570"/>
      <c r="AD1190" s="570"/>
      <c r="AE1190" s="570"/>
      <c r="AF1190" s="570"/>
    </row>
    <row r="1191">
      <c r="A1191" s="570"/>
      <c r="B1191" s="570"/>
      <c r="C1191" s="570"/>
      <c r="D1191" s="570"/>
      <c r="E1191" s="570"/>
      <c r="F1191" s="570"/>
      <c r="G1191" s="570"/>
      <c r="H1191" s="570"/>
      <c r="I1191" s="570"/>
      <c r="J1191" s="570"/>
      <c r="K1191" s="570"/>
      <c r="L1191" s="570"/>
      <c r="M1191" s="570"/>
      <c r="N1191" s="570"/>
      <c r="O1191" s="570"/>
      <c r="P1191" s="570"/>
      <c r="Q1191" s="570"/>
      <c r="R1191" s="570"/>
      <c r="S1191" s="570"/>
      <c r="T1191" s="570"/>
      <c r="U1191" s="570"/>
      <c r="V1191" s="570"/>
      <c r="W1191" s="570"/>
      <c r="X1191" s="570"/>
      <c r="Y1191" s="570"/>
      <c r="Z1191" s="570"/>
      <c r="AA1191" s="570"/>
      <c r="AB1191" s="570"/>
      <c r="AC1191" s="570"/>
      <c r="AD1191" s="570"/>
      <c r="AE1191" s="570"/>
      <c r="AF1191" s="570"/>
    </row>
    <row r="1192">
      <c r="A1192" s="570"/>
      <c r="B1192" s="570"/>
      <c r="C1192" s="570"/>
      <c r="D1192" s="570"/>
      <c r="E1192" s="570"/>
      <c r="F1192" s="570"/>
      <c r="G1192" s="570"/>
      <c r="H1192" s="570"/>
      <c r="I1192" s="570"/>
      <c r="J1192" s="570"/>
      <c r="K1192" s="570"/>
      <c r="L1192" s="570"/>
      <c r="M1192" s="570"/>
      <c r="N1192" s="570"/>
      <c r="O1192" s="570"/>
      <c r="P1192" s="570"/>
      <c r="Q1192" s="570"/>
      <c r="R1192" s="570"/>
      <c r="S1192" s="570"/>
      <c r="T1192" s="570"/>
      <c r="U1192" s="570"/>
      <c r="V1192" s="570"/>
      <c r="W1192" s="570"/>
      <c r="X1192" s="570"/>
      <c r="Y1192" s="570"/>
      <c r="Z1192" s="570"/>
      <c r="AA1192" s="570"/>
      <c r="AB1192" s="570"/>
      <c r="AC1192" s="570"/>
      <c r="AD1192" s="570"/>
      <c r="AE1192" s="570"/>
      <c r="AF1192" s="570"/>
    </row>
    <row r="1193">
      <c r="A1193" s="570"/>
      <c r="B1193" s="570"/>
      <c r="C1193" s="570"/>
      <c r="D1193" s="570"/>
      <c r="E1193" s="570"/>
      <c r="F1193" s="570"/>
      <c r="G1193" s="570"/>
      <c r="H1193" s="570"/>
      <c r="I1193" s="570"/>
      <c r="J1193" s="570"/>
      <c r="K1193" s="570"/>
      <c r="L1193" s="570"/>
      <c r="M1193" s="570"/>
      <c r="N1193" s="570"/>
      <c r="O1193" s="570"/>
      <c r="P1193" s="570"/>
      <c r="Q1193" s="570"/>
      <c r="R1193" s="570"/>
      <c r="S1193" s="570"/>
      <c r="T1193" s="570"/>
      <c r="U1193" s="570"/>
      <c r="V1193" s="570"/>
      <c r="W1193" s="570"/>
      <c r="X1193" s="570"/>
      <c r="Y1193" s="570"/>
      <c r="Z1193" s="570"/>
      <c r="AA1193" s="570"/>
      <c r="AB1193" s="570"/>
      <c r="AC1193" s="570"/>
      <c r="AD1193" s="570"/>
      <c r="AE1193" s="570"/>
      <c r="AF1193" s="570"/>
    </row>
    <row r="1194">
      <c r="A1194" s="570"/>
      <c r="B1194" s="570"/>
      <c r="C1194" s="570"/>
      <c r="D1194" s="570"/>
      <c r="E1194" s="570"/>
      <c r="F1194" s="570"/>
      <c r="G1194" s="570"/>
      <c r="H1194" s="570"/>
      <c r="I1194" s="570"/>
      <c r="J1194" s="570"/>
      <c r="K1194" s="570"/>
      <c r="L1194" s="570"/>
      <c r="M1194" s="570"/>
      <c r="N1194" s="570"/>
      <c r="O1194" s="570"/>
      <c r="P1194" s="570"/>
      <c r="Q1194" s="570"/>
      <c r="R1194" s="570"/>
      <c r="S1194" s="570"/>
      <c r="T1194" s="570"/>
      <c r="U1194" s="570"/>
      <c r="V1194" s="570"/>
      <c r="W1194" s="570"/>
      <c r="X1194" s="570"/>
      <c r="Y1194" s="570"/>
      <c r="Z1194" s="570"/>
      <c r="AA1194" s="570"/>
      <c r="AB1194" s="570"/>
      <c r="AC1194" s="570"/>
      <c r="AD1194" s="570"/>
      <c r="AE1194" s="570"/>
      <c r="AF1194" s="570"/>
    </row>
    <row r="1195">
      <c r="A1195" s="570"/>
      <c r="B1195" s="570"/>
      <c r="C1195" s="570"/>
      <c r="D1195" s="570"/>
      <c r="E1195" s="570"/>
      <c r="F1195" s="570"/>
      <c r="G1195" s="570"/>
      <c r="H1195" s="570"/>
      <c r="I1195" s="570"/>
      <c r="J1195" s="570"/>
      <c r="K1195" s="570"/>
      <c r="L1195" s="570"/>
      <c r="M1195" s="570"/>
      <c r="N1195" s="570"/>
      <c r="O1195" s="570"/>
      <c r="P1195" s="570"/>
      <c r="Q1195" s="570"/>
      <c r="R1195" s="570"/>
      <c r="S1195" s="570"/>
      <c r="T1195" s="570"/>
      <c r="U1195" s="570"/>
      <c r="V1195" s="570"/>
      <c r="W1195" s="570"/>
      <c r="X1195" s="570"/>
      <c r="Y1195" s="570"/>
      <c r="Z1195" s="570"/>
      <c r="AA1195" s="570"/>
      <c r="AB1195" s="570"/>
      <c r="AC1195" s="570"/>
      <c r="AD1195" s="570"/>
      <c r="AE1195" s="570"/>
      <c r="AF1195" s="570"/>
    </row>
    <row r="1196">
      <c r="A1196" s="570"/>
      <c r="B1196" s="570"/>
      <c r="C1196" s="570"/>
      <c r="D1196" s="570"/>
      <c r="E1196" s="570"/>
      <c r="F1196" s="570"/>
      <c r="G1196" s="570"/>
      <c r="H1196" s="570"/>
      <c r="I1196" s="570"/>
      <c r="J1196" s="570"/>
      <c r="K1196" s="570"/>
      <c r="L1196" s="570"/>
      <c r="M1196" s="570"/>
      <c r="N1196" s="570"/>
      <c r="O1196" s="570"/>
      <c r="P1196" s="570"/>
      <c r="Q1196" s="570"/>
      <c r="R1196" s="570"/>
      <c r="S1196" s="570"/>
      <c r="T1196" s="570"/>
      <c r="U1196" s="570"/>
      <c r="V1196" s="570"/>
      <c r="W1196" s="570"/>
      <c r="X1196" s="570"/>
      <c r="Y1196" s="570"/>
      <c r="Z1196" s="570"/>
      <c r="AA1196" s="570"/>
      <c r="AB1196" s="570"/>
      <c r="AC1196" s="570"/>
      <c r="AD1196" s="570"/>
      <c r="AE1196" s="570"/>
      <c r="AF1196" s="570"/>
    </row>
    <row r="1197">
      <c r="A1197" s="570"/>
      <c r="B1197" s="570"/>
      <c r="C1197" s="570"/>
      <c r="D1197" s="570"/>
      <c r="E1197" s="570"/>
      <c r="F1197" s="570"/>
      <c r="G1197" s="570"/>
      <c r="H1197" s="570"/>
      <c r="I1197" s="570"/>
      <c r="J1197" s="570"/>
      <c r="K1197" s="570"/>
      <c r="L1197" s="570"/>
      <c r="M1197" s="570"/>
      <c r="N1197" s="570"/>
      <c r="O1197" s="570"/>
      <c r="P1197" s="570"/>
      <c r="Q1197" s="570"/>
      <c r="R1197" s="570"/>
      <c r="S1197" s="570"/>
      <c r="T1197" s="570"/>
      <c r="U1197" s="570"/>
      <c r="V1197" s="570"/>
      <c r="W1197" s="570"/>
      <c r="X1197" s="570"/>
      <c r="Y1197" s="570"/>
      <c r="Z1197" s="570"/>
      <c r="AA1197" s="570"/>
      <c r="AB1197" s="570"/>
      <c r="AC1197" s="570"/>
      <c r="AD1197" s="570"/>
      <c r="AE1197" s="570"/>
      <c r="AF1197" s="570"/>
    </row>
    <row r="1198">
      <c r="A1198" s="570"/>
      <c r="B1198" s="570"/>
      <c r="C1198" s="570"/>
      <c r="D1198" s="570"/>
      <c r="E1198" s="570"/>
      <c r="F1198" s="570"/>
      <c r="G1198" s="570"/>
      <c r="H1198" s="570"/>
      <c r="I1198" s="570"/>
      <c r="J1198" s="570"/>
      <c r="K1198" s="570"/>
      <c r="L1198" s="570"/>
      <c r="M1198" s="570"/>
      <c r="N1198" s="570"/>
      <c r="O1198" s="570"/>
      <c r="P1198" s="570"/>
      <c r="Q1198" s="570"/>
      <c r="R1198" s="570"/>
      <c r="S1198" s="570"/>
      <c r="T1198" s="570"/>
      <c r="U1198" s="570"/>
      <c r="V1198" s="570"/>
      <c r="W1198" s="570"/>
      <c r="X1198" s="570"/>
      <c r="Y1198" s="570"/>
      <c r="Z1198" s="570"/>
      <c r="AA1198" s="570"/>
      <c r="AB1198" s="570"/>
      <c r="AC1198" s="570"/>
      <c r="AD1198" s="570"/>
      <c r="AE1198" s="570"/>
      <c r="AF1198" s="570"/>
    </row>
    <row r="1199">
      <c r="A1199" s="570"/>
      <c r="B1199" s="570"/>
      <c r="C1199" s="570"/>
      <c r="D1199" s="570"/>
      <c r="E1199" s="570"/>
      <c r="F1199" s="570"/>
      <c r="G1199" s="570"/>
      <c r="H1199" s="570"/>
      <c r="I1199" s="570"/>
      <c r="J1199" s="570"/>
      <c r="K1199" s="570"/>
      <c r="L1199" s="570"/>
      <c r="M1199" s="570"/>
      <c r="N1199" s="570"/>
      <c r="O1199" s="570"/>
      <c r="P1199" s="570"/>
      <c r="Q1199" s="570"/>
      <c r="R1199" s="570"/>
      <c r="S1199" s="570"/>
      <c r="T1199" s="570"/>
      <c r="U1199" s="570"/>
      <c r="V1199" s="570"/>
      <c r="W1199" s="570"/>
      <c r="X1199" s="570"/>
      <c r="Y1199" s="570"/>
      <c r="Z1199" s="570"/>
      <c r="AA1199" s="570"/>
      <c r="AB1199" s="570"/>
      <c r="AC1199" s="570"/>
      <c r="AD1199" s="570"/>
      <c r="AE1199" s="570"/>
      <c r="AF1199" s="570"/>
    </row>
    <row r="1200">
      <c r="A1200" s="570"/>
      <c r="B1200" s="570"/>
      <c r="C1200" s="570"/>
      <c r="D1200" s="570"/>
      <c r="E1200" s="570"/>
      <c r="F1200" s="570"/>
      <c r="G1200" s="570"/>
      <c r="H1200" s="570"/>
      <c r="I1200" s="570"/>
      <c r="J1200" s="570"/>
      <c r="K1200" s="570"/>
      <c r="L1200" s="570"/>
      <c r="M1200" s="570"/>
      <c r="N1200" s="570"/>
      <c r="O1200" s="570"/>
      <c r="P1200" s="570"/>
      <c r="Q1200" s="570"/>
      <c r="R1200" s="570"/>
      <c r="S1200" s="570"/>
      <c r="T1200" s="570"/>
      <c r="U1200" s="570"/>
      <c r="V1200" s="570"/>
      <c r="W1200" s="570"/>
      <c r="X1200" s="570"/>
      <c r="Y1200" s="570"/>
      <c r="Z1200" s="570"/>
      <c r="AA1200" s="570"/>
      <c r="AB1200" s="570"/>
      <c r="AC1200" s="570"/>
      <c r="AD1200" s="570"/>
      <c r="AE1200" s="570"/>
      <c r="AF1200" s="570"/>
    </row>
    <row r="1201">
      <c r="A1201" s="570"/>
      <c r="B1201" s="570"/>
      <c r="C1201" s="570"/>
      <c r="D1201" s="570"/>
      <c r="E1201" s="570"/>
      <c r="F1201" s="570"/>
      <c r="G1201" s="570"/>
      <c r="H1201" s="570"/>
      <c r="I1201" s="570"/>
      <c r="J1201" s="570"/>
      <c r="K1201" s="570"/>
      <c r="L1201" s="570"/>
      <c r="M1201" s="570"/>
      <c r="N1201" s="570"/>
      <c r="O1201" s="570"/>
      <c r="P1201" s="570"/>
      <c r="Q1201" s="570"/>
      <c r="R1201" s="570"/>
      <c r="S1201" s="570"/>
      <c r="T1201" s="570"/>
      <c r="U1201" s="570"/>
      <c r="V1201" s="570"/>
      <c r="W1201" s="570"/>
      <c r="X1201" s="570"/>
      <c r="Y1201" s="570"/>
      <c r="Z1201" s="570"/>
      <c r="AA1201" s="570"/>
      <c r="AB1201" s="570"/>
      <c r="AC1201" s="570"/>
      <c r="AD1201" s="570"/>
      <c r="AE1201" s="570"/>
      <c r="AF1201" s="570"/>
    </row>
    <row r="1202">
      <c r="A1202" s="570"/>
      <c r="B1202" s="570"/>
      <c r="C1202" s="570"/>
      <c r="D1202" s="570"/>
      <c r="E1202" s="570"/>
      <c r="F1202" s="570"/>
      <c r="G1202" s="570"/>
      <c r="H1202" s="570"/>
      <c r="I1202" s="570"/>
      <c r="J1202" s="570"/>
      <c r="K1202" s="570"/>
      <c r="L1202" s="570"/>
      <c r="M1202" s="570"/>
      <c r="N1202" s="570"/>
      <c r="O1202" s="570"/>
      <c r="P1202" s="570"/>
      <c r="Q1202" s="570"/>
      <c r="R1202" s="570"/>
      <c r="S1202" s="570"/>
      <c r="T1202" s="570"/>
      <c r="U1202" s="570"/>
      <c r="V1202" s="570"/>
      <c r="W1202" s="570"/>
      <c r="X1202" s="570"/>
      <c r="Y1202" s="570"/>
      <c r="Z1202" s="570"/>
      <c r="AA1202" s="570"/>
      <c r="AB1202" s="570"/>
      <c r="AC1202" s="570"/>
      <c r="AD1202" s="570"/>
      <c r="AE1202" s="570"/>
      <c r="AF1202" s="570"/>
    </row>
    <row r="1203">
      <c r="A1203" s="570"/>
      <c r="B1203" s="570"/>
      <c r="C1203" s="570"/>
      <c r="D1203" s="570"/>
      <c r="E1203" s="570"/>
      <c r="F1203" s="570"/>
      <c r="G1203" s="570"/>
      <c r="H1203" s="570"/>
      <c r="I1203" s="570"/>
      <c r="J1203" s="570"/>
      <c r="K1203" s="570"/>
      <c r="L1203" s="570"/>
      <c r="M1203" s="570"/>
      <c r="N1203" s="570"/>
      <c r="O1203" s="570"/>
      <c r="P1203" s="570"/>
      <c r="Q1203" s="570"/>
      <c r="R1203" s="570"/>
      <c r="S1203" s="570"/>
      <c r="T1203" s="570"/>
      <c r="U1203" s="570"/>
      <c r="V1203" s="570"/>
      <c r="W1203" s="570"/>
      <c r="X1203" s="570"/>
      <c r="Y1203" s="570"/>
      <c r="Z1203" s="570"/>
      <c r="AA1203" s="570"/>
      <c r="AB1203" s="570"/>
      <c r="AC1203" s="570"/>
      <c r="AD1203" s="570"/>
      <c r="AE1203" s="570"/>
      <c r="AF1203" s="570"/>
    </row>
    <row r="1204">
      <c r="A1204" s="570"/>
      <c r="B1204" s="570"/>
      <c r="C1204" s="570"/>
      <c r="D1204" s="570"/>
      <c r="E1204" s="570"/>
      <c r="F1204" s="570"/>
      <c r="G1204" s="570"/>
      <c r="H1204" s="570"/>
      <c r="I1204" s="570"/>
      <c r="J1204" s="570"/>
      <c r="K1204" s="570"/>
      <c r="L1204" s="570"/>
      <c r="M1204" s="570"/>
      <c r="N1204" s="570"/>
      <c r="O1204" s="570"/>
      <c r="P1204" s="570"/>
      <c r="Q1204" s="570"/>
      <c r="R1204" s="570"/>
      <c r="S1204" s="570"/>
      <c r="T1204" s="570"/>
      <c r="U1204" s="570"/>
      <c r="V1204" s="570"/>
      <c r="W1204" s="570"/>
      <c r="X1204" s="570"/>
      <c r="Y1204" s="570"/>
      <c r="Z1204" s="570"/>
      <c r="AA1204" s="570"/>
      <c r="AB1204" s="570"/>
      <c r="AC1204" s="570"/>
      <c r="AD1204" s="570"/>
      <c r="AE1204" s="570"/>
      <c r="AF1204" s="570"/>
    </row>
    <row r="1205">
      <c r="A1205" s="570"/>
      <c r="B1205" s="570"/>
      <c r="C1205" s="570"/>
      <c r="D1205" s="570"/>
      <c r="E1205" s="570"/>
      <c r="F1205" s="570"/>
      <c r="G1205" s="570"/>
      <c r="H1205" s="570"/>
      <c r="I1205" s="570"/>
      <c r="J1205" s="570"/>
      <c r="K1205" s="570"/>
      <c r="L1205" s="570"/>
      <c r="M1205" s="570"/>
      <c r="N1205" s="570"/>
      <c r="O1205" s="570"/>
      <c r="P1205" s="570"/>
      <c r="Q1205" s="570"/>
      <c r="R1205" s="570"/>
      <c r="S1205" s="570"/>
      <c r="T1205" s="570"/>
      <c r="U1205" s="570"/>
      <c r="V1205" s="570"/>
      <c r="W1205" s="570"/>
      <c r="X1205" s="570"/>
      <c r="Y1205" s="570"/>
      <c r="Z1205" s="570"/>
      <c r="AA1205" s="570"/>
      <c r="AB1205" s="570"/>
      <c r="AC1205" s="570"/>
      <c r="AD1205" s="570"/>
      <c r="AE1205" s="570"/>
      <c r="AF1205" s="570"/>
    </row>
    <row r="1206">
      <c r="A1206" s="570"/>
      <c r="B1206" s="570"/>
      <c r="C1206" s="570"/>
      <c r="D1206" s="570"/>
      <c r="E1206" s="570"/>
      <c r="F1206" s="570"/>
      <c r="G1206" s="570"/>
      <c r="H1206" s="570"/>
      <c r="I1206" s="570"/>
      <c r="J1206" s="570"/>
      <c r="K1206" s="570"/>
      <c r="L1206" s="570"/>
      <c r="M1206" s="570"/>
      <c r="N1206" s="570"/>
      <c r="O1206" s="570"/>
      <c r="P1206" s="570"/>
      <c r="Q1206" s="570"/>
      <c r="R1206" s="570"/>
      <c r="S1206" s="570"/>
      <c r="T1206" s="570"/>
      <c r="U1206" s="570"/>
      <c r="V1206" s="570"/>
      <c r="W1206" s="570"/>
      <c r="X1206" s="570"/>
      <c r="Y1206" s="570"/>
      <c r="Z1206" s="570"/>
      <c r="AA1206" s="570"/>
      <c r="AB1206" s="570"/>
      <c r="AC1206" s="570"/>
      <c r="AD1206" s="570"/>
      <c r="AE1206" s="570"/>
      <c r="AF1206" s="570"/>
    </row>
    <row r="1207">
      <c r="A1207" s="570"/>
      <c r="B1207" s="570"/>
      <c r="C1207" s="570"/>
      <c r="D1207" s="570"/>
      <c r="E1207" s="570"/>
      <c r="F1207" s="570"/>
      <c r="G1207" s="570"/>
      <c r="H1207" s="570"/>
      <c r="I1207" s="570"/>
      <c r="J1207" s="570"/>
      <c r="K1207" s="570"/>
      <c r="L1207" s="570"/>
      <c r="M1207" s="570"/>
      <c r="N1207" s="570"/>
      <c r="O1207" s="570"/>
      <c r="P1207" s="570"/>
      <c r="Q1207" s="570"/>
      <c r="R1207" s="570"/>
      <c r="S1207" s="570"/>
      <c r="T1207" s="570"/>
      <c r="U1207" s="570"/>
      <c r="V1207" s="570"/>
      <c r="W1207" s="570"/>
      <c r="X1207" s="570"/>
      <c r="Y1207" s="570"/>
      <c r="Z1207" s="570"/>
      <c r="AA1207" s="570"/>
      <c r="AB1207" s="570"/>
      <c r="AC1207" s="570"/>
      <c r="AD1207" s="570"/>
      <c r="AE1207" s="570"/>
      <c r="AF1207" s="570"/>
    </row>
    <row r="1208">
      <c r="A1208" s="570"/>
      <c r="B1208" s="570"/>
      <c r="C1208" s="570"/>
      <c r="D1208" s="570"/>
      <c r="E1208" s="570"/>
      <c r="F1208" s="570"/>
      <c r="G1208" s="570"/>
      <c r="H1208" s="570"/>
      <c r="I1208" s="570"/>
      <c r="J1208" s="570"/>
      <c r="K1208" s="570"/>
      <c r="L1208" s="570"/>
      <c r="M1208" s="570"/>
      <c r="N1208" s="570"/>
      <c r="O1208" s="570"/>
      <c r="P1208" s="570"/>
      <c r="Q1208" s="570"/>
      <c r="R1208" s="570"/>
      <c r="S1208" s="570"/>
      <c r="T1208" s="570"/>
      <c r="U1208" s="570"/>
      <c r="V1208" s="570"/>
      <c r="W1208" s="570"/>
      <c r="X1208" s="570"/>
      <c r="Y1208" s="570"/>
      <c r="Z1208" s="570"/>
      <c r="AA1208" s="570"/>
      <c r="AB1208" s="570"/>
      <c r="AC1208" s="570"/>
      <c r="AD1208" s="570"/>
      <c r="AE1208" s="570"/>
      <c r="AF1208" s="570"/>
    </row>
    <row r="1209">
      <c r="A1209" s="570"/>
      <c r="B1209" s="570"/>
      <c r="C1209" s="570"/>
      <c r="D1209" s="570"/>
      <c r="E1209" s="570"/>
      <c r="F1209" s="570"/>
      <c r="G1209" s="570"/>
      <c r="H1209" s="570"/>
      <c r="I1209" s="570"/>
      <c r="J1209" s="570"/>
      <c r="K1209" s="570"/>
      <c r="L1209" s="570"/>
      <c r="M1209" s="570"/>
      <c r="N1209" s="570"/>
      <c r="O1209" s="570"/>
      <c r="P1209" s="570"/>
      <c r="Q1209" s="570"/>
      <c r="R1209" s="570"/>
      <c r="S1209" s="570"/>
      <c r="T1209" s="570"/>
      <c r="U1209" s="570"/>
      <c r="V1209" s="570"/>
      <c r="W1209" s="570"/>
      <c r="X1209" s="570"/>
      <c r="Y1209" s="570"/>
      <c r="Z1209" s="570"/>
      <c r="AA1209" s="570"/>
      <c r="AB1209" s="570"/>
      <c r="AC1209" s="570"/>
      <c r="AD1209" s="570"/>
      <c r="AE1209" s="570"/>
      <c r="AF1209" s="570"/>
    </row>
    <row r="1210">
      <c r="A1210" s="570"/>
      <c r="B1210" s="570"/>
      <c r="C1210" s="570"/>
      <c r="D1210" s="570"/>
      <c r="E1210" s="570"/>
      <c r="F1210" s="570"/>
      <c r="G1210" s="570"/>
      <c r="H1210" s="570"/>
      <c r="I1210" s="570"/>
      <c r="J1210" s="570"/>
      <c r="K1210" s="570"/>
      <c r="L1210" s="570"/>
      <c r="M1210" s="570"/>
      <c r="N1210" s="570"/>
      <c r="O1210" s="570"/>
      <c r="P1210" s="570"/>
      <c r="Q1210" s="570"/>
      <c r="R1210" s="570"/>
      <c r="S1210" s="570"/>
      <c r="T1210" s="570"/>
      <c r="U1210" s="570"/>
      <c r="V1210" s="570"/>
      <c r="W1210" s="570"/>
      <c r="X1210" s="570"/>
      <c r="Y1210" s="570"/>
      <c r="Z1210" s="570"/>
      <c r="AA1210" s="570"/>
      <c r="AB1210" s="570"/>
      <c r="AC1210" s="570"/>
      <c r="AD1210" s="570"/>
      <c r="AE1210" s="570"/>
      <c r="AF1210" s="570"/>
    </row>
    <row r="1211">
      <c r="A1211" s="570"/>
      <c r="B1211" s="570"/>
      <c r="C1211" s="570"/>
      <c r="D1211" s="570"/>
      <c r="E1211" s="570"/>
      <c r="F1211" s="570"/>
      <c r="G1211" s="570"/>
      <c r="H1211" s="570"/>
      <c r="I1211" s="570"/>
      <c r="J1211" s="570"/>
      <c r="K1211" s="570"/>
      <c r="L1211" s="570"/>
      <c r="M1211" s="570"/>
      <c r="N1211" s="570"/>
      <c r="O1211" s="570"/>
      <c r="P1211" s="570"/>
      <c r="Q1211" s="570"/>
      <c r="R1211" s="570"/>
      <c r="S1211" s="570"/>
      <c r="T1211" s="570"/>
      <c r="U1211" s="570"/>
      <c r="V1211" s="570"/>
      <c r="W1211" s="570"/>
      <c r="X1211" s="570"/>
      <c r="Y1211" s="570"/>
      <c r="Z1211" s="570"/>
      <c r="AA1211" s="570"/>
      <c r="AB1211" s="570"/>
      <c r="AC1211" s="570"/>
      <c r="AD1211" s="570"/>
      <c r="AE1211" s="570"/>
      <c r="AF1211" s="570"/>
    </row>
    <row r="1212">
      <c r="A1212" s="570"/>
      <c r="B1212" s="570"/>
      <c r="C1212" s="570"/>
      <c r="D1212" s="570"/>
      <c r="E1212" s="570"/>
      <c r="F1212" s="570"/>
      <c r="G1212" s="570"/>
      <c r="H1212" s="570"/>
      <c r="I1212" s="570"/>
      <c r="J1212" s="570"/>
      <c r="K1212" s="570"/>
      <c r="L1212" s="570"/>
      <c r="M1212" s="570"/>
      <c r="N1212" s="570"/>
      <c r="O1212" s="570"/>
      <c r="P1212" s="570"/>
      <c r="Q1212" s="570"/>
      <c r="R1212" s="570"/>
      <c r="S1212" s="570"/>
      <c r="T1212" s="570"/>
      <c r="U1212" s="570"/>
      <c r="V1212" s="570"/>
      <c r="W1212" s="570"/>
      <c r="X1212" s="570"/>
      <c r="Y1212" s="570"/>
      <c r="Z1212" s="570"/>
      <c r="AA1212" s="570"/>
      <c r="AB1212" s="570"/>
      <c r="AC1212" s="570"/>
      <c r="AD1212" s="570"/>
      <c r="AE1212" s="570"/>
      <c r="AF1212" s="570"/>
    </row>
    <row r="1213">
      <c r="A1213" s="570"/>
      <c r="B1213" s="570"/>
      <c r="C1213" s="570"/>
      <c r="D1213" s="570"/>
      <c r="E1213" s="570"/>
      <c r="F1213" s="570"/>
      <c r="G1213" s="570"/>
      <c r="H1213" s="570"/>
      <c r="I1213" s="570"/>
      <c r="J1213" s="570"/>
      <c r="K1213" s="570"/>
      <c r="L1213" s="570"/>
      <c r="M1213" s="570"/>
      <c r="N1213" s="570"/>
      <c r="O1213" s="570"/>
      <c r="P1213" s="570"/>
      <c r="Q1213" s="570"/>
      <c r="R1213" s="570"/>
      <c r="S1213" s="570"/>
      <c r="T1213" s="570"/>
      <c r="U1213" s="570"/>
      <c r="V1213" s="570"/>
      <c r="W1213" s="570"/>
      <c r="X1213" s="570"/>
      <c r="Y1213" s="570"/>
      <c r="Z1213" s="570"/>
      <c r="AA1213" s="570"/>
      <c r="AB1213" s="570"/>
      <c r="AC1213" s="570"/>
      <c r="AD1213" s="570"/>
      <c r="AE1213" s="570"/>
      <c r="AF1213" s="570"/>
    </row>
    <row r="1214">
      <c r="A1214" s="570"/>
      <c r="B1214" s="570"/>
      <c r="C1214" s="570"/>
      <c r="D1214" s="570"/>
      <c r="E1214" s="570"/>
      <c r="F1214" s="570"/>
      <c r="G1214" s="570"/>
      <c r="H1214" s="570"/>
      <c r="I1214" s="570"/>
      <c r="J1214" s="570"/>
      <c r="K1214" s="570"/>
      <c r="L1214" s="570"/>
      <c r="M1214" s="570"/>
      <c r="N1214" s="570"/>
      <c r="O1214" s="570"/>
      <c r="P1214" s="570"/>
      <c r="Q1214" s="570"/>
      <c r="R1214" s="570"/>
      <c r="S1214" s="570"/>
      <c r="T1214" s="570"/>
      <c r="U1214" s="570"/>
      <c r="V1214" s="570"/>
      <c r="W1214" s="570"/>
      <c r="X1214" s="570"/>
      <c r="Y1214" s="570"/>
      <c r="Z1214" s="570"/>
      <c r="AA1214" s="570"/>
      <c r="AB1214" s="570"/>
      <c r="AC1214" s="570"/>
      <c r="AD1214" s="570"/>
      <c r="AE1214" s="570"/>
      <c r="AF1214" s="570"/>
    </row>
    <row r="1215">
      <c r="A1215" s="570"/>
      <c r="B1215" s="570"/>
      <c r="C1215" s="570"/>
      <c r="D1215" s="570"/>
      <c r="E1215" s="570"/>
      <c r="F1215" s="570"/>
      <c r="G1215" s="570"/>
      <c r="H1215" s="570"/>
      <c r="I1215" s="570"/>
      <c r="J1215" s="570"/>
      <c r="K1215" s="570"/>
      <c r="L1215" s="570"/>
      <c r="M1215" s="570"/>
      <c r="N1215" s="570"/>
      <c r="O1215" s="570"/>
      <c r="P1215" s="570"/>
      <c r="Q1215" s="570"/>
      <c r="R1215" s="570"/>
      <c r="S1215" s="570"/>
      <c r="T1215" s="570"/>
      <c r="U1215" s="570"/>
      <c r="V1215" s="570"/>
      <c r="W1215" s="570"/>
      <c r="X1215" s="570"/>
      <c r="Y1215" s="570"/>
      <c r="Z1215" s="570"/>
      <c r="AA1215" s="570"/>
      <c r="AB1215" s="570"/>
      <c r="AC1215" s="570"/>
      <c r="AD1215" s="570"/>
      <c r="AE1215" s="570"/>
      <c r="AF1215" s="570"/>
    </row>
    <row r="1216">
      <c r="A1216" s="570"/>
      <c r="B1216" s="570"/>
      <c r="C1216" s="570"/>
      <c r="D1216" s="570"/>
      <c r="E1216" s="570"/>
      <c r="F1216" s="570"/>
      <c r="G1216" s="570"/>
      <c r="H1216" s="570"/>
      <c r="I1216" s="570"/>
      <c r="J1216" s="570"/>
      <c r="K1216" s="570"/>
      <c r="L1216" s="570"/>
      <c r="M1216" s="570"/>
      <c r="N1216" s="570"/>
      <c r="O1216" s="570"/>
      <c r="P1216" s="570"/>
      <c r="Q1216" s="570"/>
      <c r="R1216" s="570"/>
      <c r="S1216" s="570"/>
      <c r="T1216" s="570"/>
      <c r="U1216" s="570"/>
      <c r="V1216" s="570"/>
      <c r="W1216" s="570"/>
      <c r="X1216" s="570"/>
      <c r="Y1216" s="570"/>
      <c r="Z1216" s="570"/>
      <c r="AA1216" s="570"/>
      <c r="AB1216" s="570"/>
      <c r="AC1216" s="570"/>
      <c r="AD1216" s="570"/>
      <c r="AE1216" s="570"/>
      <c r="AF1216" s="570"/>
    </row>
    <row r="1217">
      <c r="A1217" s="570"/>
      <c r="B1217" s="570"/>
      <c r="C1217" s="570"/>
      <c r="D1217" s="570"/>
      <c r="E1217" s="570"/>
      <c r="F1217" s="570"/>
      <c r="G1217" s="570"/>
      <c r="H1217" s="570"/>
      <c r="I1217" s="570"/>
      <c r="J1217" s="570"/>
      <c r="K1217" s="570"/>
      <c r="L1217" s="570"/>
      <c r="M1217" s="570"/>
      <c r="N1217" s="570"/>
      <c r="O1217" s="570"/>
      <c r="P1217" s="570"/>
      <c r="Q1217" s="570"/>
      <c r="R1217" s="570"/>
      <c r="S1217" s="570"/>
      <c r="T1217" s="570"/>
      <c r="U1217" s="570"/>
      <c r="V1217" s="570"/>
      <c r="W1217" s="570"/>
      <c r="X1217" s="570"/>
      <c r="Y1217" s="570"/>
      <c r="Z1217" s="570"/>
      <c r="AA1217" s="570"/>
      <c r="AB1217" s="570"/>
      <c r="AC1217" s="570"/>
      <c r="AD1217" s="570"/>
      <c r="AE1217" s="570"/>
      <c r="AF1217" s="570"/>
    </row>
    <row r="1218">
      <c r="A1218" s="570"/>
      <c r="B1218" s="570"/>
      <c r="C1218" s="570"/>
      <c r="D1218" s="570"/>
      <c r="E1218" s="570"/>
      <c r="F1218" s="570"/>
      <c r="G1218" s="570"/>
      <c r="H1218" s="570"/>
      <c r="I1218" s="570"/>
      <c r="J1218" s="570"/>
      <c r="K1218" s="570"/>
      <c r="L1218" s="570"/>
      <c r="M1218" s="570"/>
      <c r="N1218" s="570"/>
      <c r="O1218" s="570"/>
      <c r="P1218" s="570"/>
      <c r="Q1218" s="570"/>
      <c r="R1218" s="570"/>
      <c r="S1218" s="570"/>
      <c r="T1218" s="570"/>
      <c r="U1218" s="570"/>
      <c r="V1218" s="570"/>
      <c r="W1218" s="570"/>
      <c r="X1218" s="570"/>
      <c r="Y1218" s="570"/>
      <c r="Z1218" s="570"/>
      <c r="AA1218" s="570"/>
      <c r="AB1218" s="570"/>
      <c r="AC1218" s="570"/>
      <c r="AD1218" s="570"/>
      <c r="AE1218" s="570"/>
      <c r="AF1218" s="570"/>
    </row>
    <row r="1219">
      <c r="A1219" s="570"/>
      <c r="B1219" s="570"/>
      <c r="C1219" s="570"/>
      <c r="D1219" s="570"/>
      <c r="E1219" s="570"/>
      <c r="F1219" s="570"/>
      <c r="G1219" s="570"/>
      <c r="H1219" s="570"/>
      <c r="I1219" s="570"/>
      <c r="J1219" s="570"/>
      <c r="K1219" s="570"/>
      <c r="L1219" s="570"/>
      <c r="M1219" s="570"/>
      <c r="N1219" s="570"/>
      <c r="O1219" s="570"/>
      <c r="P1219" s="570"/>
      <c r="Q1219" s="570"/>
      <c r="R1219" s="570"/>
      <c r="S1219" s="570"/>
      <c r="T1219" s="570"/>
      <c r="U1219" s="570"/>
      <c r="V1219" s="570"/>
      <c r="W1219" s="570"/>
      <c r="X1219" s="570"/>
      <c r="Y1219" s="570"/>
      <c r="Z1219" s="570"/>
      <c r="AA1219" s="570"/>
      <c r="AB1219" s="570"/>
      <c r="AC1219" s="570"/>
      <c r="AD1219" s="570"/>
      <c r="AE1219" s="570"/>
      <c r="AF1219" s="570"/>
    </row>
    <row r="1220">
      <c r="A1220" s="570"/>
      <c r="B1220" s="570"/>
      <c r="C1220" s="570"/>
      <c r="D1220" s="570"/>
      <c r="E1220" s="570"/>
      <c r="F1220" s="570"/>
      <c r="G1220" s="570"/>
      <c r="H1220" s="570"/>
      <c r="I1220" s="570"/>
      <c r="J1220" s="570"/>
      <c r="K1220" s="570"/>
      <c r="L1220" s="570"/>
      <c r="M1220" s="570"/>
      <c r="N1220" s="570"/>
      <c r="O1220" s="570"/>
      <c r="P1220" s="570"/>
      <c r="Q1220" s="570"/>
      <c r="R1220" s="570"/>
      <c r="S1220" s="570"/>
      <c r="T1220" s="570"/>
      <c r="U1220" s="570"/>
      <c r="V1220" s="570"/>
      <c r="W1220" s="570"/>
      <c r="X1220" s="570"/>
      <c r="Y1220" s="570"/>
      <c r="Z1220" s="570"/>
      <c r="AA1220" s="570"/>
      <c r="AB1220" s="570"/>
      <c r="AC1220" s="570"/>
      <c r="AD1220" s="570"/>
      <c r="AE1220" s="570"/>
      <c r="AF1220" s="570"/>
    </row>
    <row r="1221">
      <c r="A1221" s="570"/>
      <c r="B1221" s="570"/>
      <c r="C1221" s="570"/>
      <c r="D1221" s="570"/>
      <c r="E1221" s="570"/>
      <c r="F1221" s="570"/>
      <c r="G1221" s="570"/>
      <c r="H1221" s="570"/>
      <c r="I1221" s="570"/>
      <c r="J1221" s="570"/>
      <c r="K1221" s="570"/>
      <c r="L1221" s="570"/>
      <c r="M1221" s="570"/>
      <c r="N1221" s="570"/>
      <c r="O1221" s="570"/>
      <c r="P1221" s="570"/>
      <c r="Q1221" s="570"/>
      <c r="R1221" s="570"/>
      <c r="S1221" s="570"/>
      <c r="T1221" s="570"/>
      <c r="U1221" s="570"/>
      <c r="V1221" s="570"/>
      <c r="W1221" s="570"/>
      <c r="X1221" s="570"/>
      <c r="Y1221" s="570"/>
      <c r="Z1221" s="570"/>
      <c r="AA1221" s="570"/>
      <c r="AB1221" s="570"/>
      <c r="AC1221" s="570"/>
      <c r="AD1221" s="570"/>
      <c r="AE1221" s="570"/>
      <c r="AF1221" s="570"/>
    </row>
    <row r="1222">
      <c r="A1222" s="570"/>
      <c r="B1222" s="570"/>
      <c r="C1222" s="570"/>
      <c r="D1222" s="570"/>
      <c r="E1222" s="570"/>
      <c r="F1222" s="570"/>
      <c r="G1222" s="570"/>
      <c r="H1222" s="570"/>
      <c r="I1222" s="570"/>
      <c r="J1222" s="570"/>
      <c r="K1222" s="570"/>
      <c r="L1222" s="570"/>
      <c r="M1222" s="570"/>
      <c r="N1222" s="570"/>
      <c r="O1222" s="570"/>
      <c r="P1222" s="570"/>
      <c r="Q1222" s="570"/>
      <c r="R1222" s="570"/>
      <c r="S1222" s="570"/>
      <c r="T1222" s="570"/>
      <c r="U1222" s="570"/>
      <c r="V1222" s="570"/>
      <c r="W1222" s="570"/>
      <c r="X1222" s="570"/>
      <c r="Y1222" s="570"/>
      <c r="Z1222" s="570"/>
      <c r="AA1222" s="570"/>
      <c r="AB1222" s="570"/>
      <c r="AC1222" s="570"/>
      <c r="AD1222" s="570"/>
      <c r="AE1222" s="570"/>
      <c r="AF1222" s="570"/>
    </row>
    <row r="1223">
      <c r="A1223" s="570"/>
      <c r="B1223" s="570"/>
      <c r="C1223" s="570"/>
      <c r="D1223" s="570"/>
      <c r="E1223" s="570"/>
      <c r="F1223" s="570"/>
      <c r="G1223" s="570"/>
      <c r="H1223" s="570"/>
      <c r="I1223" s="570"/>
      <c r="J1223" s="570"/>
      <c r="K1223" s="570"/>
      <c r="L1223" s="570"/>
      <c r="M1223" s="570"/>
      <c r="N1223" s="570"/>
      <c r="O1223" s="570"/>
      <c r="P1223" s="570"/>
      <c r="Q1223" s="570"/>
      <c r="R1223" s="570"/>
      <c r="S1223" s="570"/>
      <c r="T1223" s="570"/>
      <c r="U1223" s="570"/>
      <c r="V1223" s="570"/>
      <c r="W1223" s="570"/>
      <c r="X1223" s="570"/>
      <c r="Y1223" s="570"/>
      <c r="Z1223" s="570"/>
      <c r="AA1223" s="570"/>
      <c r="AB1223" s="570"/>
      <c r="AC1223" s="570"/>
      <c r="AD1223" s="570"/>
      <c r="AE1223" s="570"/>
      <c r="AF1223" s="570"/>
    </row>
    <row r="1224">
      <c r="A1224" s="570"/>
      <c r="B1224" s="570"/>
      <c r="C1224" s="570"/>
      <c r="D1224" s="570"/>
      <c r="E1224" s="570"/>
      <c r="F1224" s="570"/>
      <c r="G1224" s="570"/>
      <c r="H1224" s="570"/>
      <c r="I1224" s="570"/>
      <c r="J1224" s="570"/>
      <c r="K1224" s="570"/>
      <c r="L1224" s="570"/>
      <c r="M1224" s="570"/>
      <c r="N1224" s="570"/>
      <c r="O1224" s="570"/>
      <c r="P1224" s="570"/>
      <c r="Q1224" s="570"/>
      <c r="R1224" s="570"/>
      <c r="S1224" s="570"/>
      <c r="T1224" s="570"/>
      <c r="U1224" s="570"/>
      <c r="V1224" s="570"/>
      <c r="W1224" s="570"/>
      <c r="X1224" s="570"/>
      <c r="Y1224" s="570"/>
      <c r="Z1224" s="570"/>
      <c r="AA1224" s="570"/>
      <c r="AB1224" s="570"/>
      <c r="AC1224" s="570"/>
      <c r="AD1224" s="570"/>
      <c r="AE1224" s="570"/>
      <c r="AF1224" s="570"/>
    </row>
    <row r="1225">
      <c r="A1225" s="570"/>
      <c r="B1225" s="570"/>
      <c r="C1225" s="570"/>
      <c r="D1225" s="570"/>
      <c r="E1225" s="570"/>
      <c r="F1225" s="570"/>
      <c r="G1225" s="570"/>
      <c r="H1225" s="570"/>
      <c r="I1225" s="570"/>
      <c r="J1225" s="570"/>
      <c r="K1225" s="570"/>
      <c r="L1225" s="570"/>
      <c r="M1225" s="570"/>
      <c r="N1225" s="570"/>
      <c r="O1225" s="570"/>
      <c r="P1225" s="570"/>
      <c r="Q1225" s="570"/>
      <c r="R1225" s="570"/>
      <c r="S1225" s="570"/>
      <c r="T1225" s="570"/>
      <c r="U1225" s="570"/>
      <c r="V1225" s="570"/>
      <c r="W1225" s="570"/>
      <c r="X1225" s="570"/>
      <c r="Y1225" s="570"/>
      <c r="Z1225" s="570"/>
      <c r="AA1225" s="570"/>
      <c r="AB1225" s="570"/>
      <c r="AC1225" s="570"/>
      <c r="AD1225" s="570"/>
      <c r="AE1225" s="570"/>
      <c r="AF1225" s="570"/>
    </row>
    <row r="1226">
      <c r="A1226" s="570"/>
      <c r="B1226" s="570"/>
      <c r="C1226" s="570"/>
      <c r="D1226" s="570"/>
      <c r="E1226" s="570"/>
      <c r="F1226" s="570"/>
      <c r="G1226" s="570"/>
      <c r="H1226" s="570"/>
      <c r="I1226" s="570"/>
      <c r="J1226" s="570"/>
      <c r="K1226" s="570"/>
      <c r="L1226" s="570"/>
      <c r="M1226" s="570"/>
      <c r="N1226" s="570"/>
      <c r="O1226" s="570"/>
      <c r="P1226" s="570"/>
      <c r="Q1226" s="570"/>
      <c r="R1226" s="570"/>
      <c r="S1226" s="570"/>
      <c r="T1226" s="570"/>
      <c r="U1226" s="570"/>
      <c r="V1226" s="570"/>
      <c r="W1226" s="570"/>
      <c r="X1226" s="570"/>
      <c r="Y1226" s="570"/>
      <c r="Z1226" s="570"/>
      <c r="AA1226" s="570"/>
      <c r="AB1226" s="570"/>
      <c r="AC1226" s="570"/>
      <c r="AD1226" s="570"/>
      <c r="AE1226" s="570"/>
      <c r="AF1226" s="570"/>
    </row>
    <row r="1227">
      <c r="A1227" s="570"/>
      <c r="B1227" s="570"/>
      <c r="C1227" s="570"/>
      <c r="D1227" s="570"/>
      <c r="E1227" s="570"/>
      <c r="F1227" s="570"/>
      <c r="G1227" s="570"/>
      <c r="H1227" s="570"/>
      <c r="I1227" s="570"/>
      <c r="J1227" s="570"/>
      <c r="K1227" s="570"/>
      <c r="L1227" s="570"/>
      <c r="M1227" s="570"/>
      <c r="N1227" s="570"/>
      <c r="O1227" s="570"/>
      <c r="P1227" s="570"/>
      <c r="Q1227" s="570"/>
      <c r="R1227" s="570"/>
      <c r="S1227" s="570"/>
      <c r="T1227" s="570"/>
      <c r="U1227" s="570"/>
      <c r="V1227" s="570"/>
      <c r="W1227" s="570"/>
      <c r="X1227" s="570"/>
      <c r="Y1227" s="570"/>
      <c r="Z1227" s="570"/>
      <c r="AA1227" s="570"/>
      <c r="AB1227" s="570"/>
      <c r="AC1227" s="570"/>
      <c r="AD1227" s="570"/>
      <c r="AE1227" s="570"/>
      <c r="AF1227" s="570"/>
    </row>
    <row r="1228">
      <c r="A1228" s="570"/>
      <c r="B1228" s="570"/>
      <c r="C1228" s="570"/>
      <c r="D1228" s="570"/>
      <c r="E1228" s="570"/>
      <c r="F1228" s="570"/>
      <c r="G1228" s="570"/>
      <c r="H1228" s="570"/>
      <c r="I1228" s="570"/>
      <c r="J1228" s="570"/>
      <c r="K1228" s="570"/>
      <c r="L1228" s="570"/>
      <c r="M1228" s="570"/>
      <c r="N1228" s="570"/>
      <c r="O1228" s="570"/>
      <c r="P1228" s="570"/>
      <c r="Q1228" s="570"/>
      <c r="R1228" s="570"/>
      <c r="S1228" s="570"/>
      <c r="T1228" s="570"/>
      <c r="U1228" s="570"/>
      <c r="V1228" s="570"/>
      <c r="W1228" s="570"/>
      <c r="X1228" s="570"/>
      <c r="Y1228" s="570"/>
      <c r="Z1228" s="570"/>
      <c r="AA1228" s="570"/>
      <c r="AB1228" s="570"/>
      <c r="AC1228" s="570"/>
      <c r="AD1228" s="570"/>
      <c r="AE1228" s="570"/>
      <c r="AF1228" s="570"/>
    </row>
    <row r="1229">
      <c r="A1229" s="570"/>
      <c r="B1229" s="570"/>
      <c r="C1229" s="570"/>
      <c r="D1229" s="570"/>
      <c r="E1229" s="570"/>
      <c r="F1229" s="570"/>
      <c r="G1229" s="570"/>
      <c r="H1229" s="570"/>
      <c r="I1229" s="570"/>
      <c r="J1229" s="570"/>
      <c r="K1229" s="570"/>
      <c r="L1229" s="570"/>
      <c r="M1229" s="570"/>
      <c r="N1229" s="570"/>
      <c r="O1229" s="570"/>
      <c r="P1229" s="570"/>
      <c r="Q1229" s="570"/>
      <c r="R1229" s="570"/>
      <c r="S1229" s="570"/>
      <c r="T1229" s="570"/>
      <c r="U1229" s="570"/>
      <c r="V1229" s="570"/>
      <c r="W1229" s="570"/>
      <c r="X1229" s="570"/>
      <c r="Y1229" s="570"/>
      <c r="Z1229" s="570"/>
      <c r="AA1229" s="570"/>
      <c r="AB1229" s="570"/>
      <c r="AC1229" s="570"/>
      <c r="AD1229" s="570"/>
      <c r="AE1229" s="570"/>
      <c r="AF1229" s="570"/>
    </row>
    <row r="1230">
      <c r="A1230" s="570"/>
      <c r="B1230" s="570"/>
      <c r="C1230" s="570"/>
      <c r="D1230" s="570"/>
      <c r="E1230" s="570"/>
      <c r="F1230" s="570"/>
      <c r="G1230" s="570"/>
      <c r="H1230" s="570"/>
      <c r="I1230" s="570"/>
      <c r="J1230" s="570"/>
      <c r="K1230" s="570"/>
      <c r="L1230" s="570"/>
      <c r="M1230" s="570"/>
      <c r="N1230" s="570"/>
      <c r="O1230" s="570"/>
      <c r="P1230" s="570"/>
      <c r="Q1230" s="570"/>
      <c r="R1230" s="570"/>
      <c r="S1230" s="570"/>
      <c r="T1230" s="570"/>
      <c r="U1230" s="570"/>
      <c r="V1230" s="570"/>
      <c r="W1230" s="570"/>
      <c r="X1230" s="570"/>
      <c r="Y1230" s="570"/>
      <c r="Z1230" s="570"/>
      <c r="AA1230" s="570"/>
      <c r="AB1230" s="570"/>
      <c r="AC1230" s="570"/>
      <c r="AD1230" s="570"/>
      <c r="AE1230" s="570"/>
      <c r="AF1230" s="570"/>
    </row>
    <row r="1231">
      <c r="A1231" s="570"/>
      <c r="B1231" s="570"/>
      <c r="C1231" s="570"/>
      <c r="D1231" s="570"/>
      <c r="E1231" s="570"/>
      <c r="F1231" s="570"/>
      <c r="G1231" s="570"/>
      <c r="H1231" s="570"/>
      <c r="I1231" s="570"/>
      <c r="J1231" s="570"/>
      <c r="K1231" s="570"/>
      <c r="L1231" s="570"/>
      <c r="M1231" s="570"/>
      <c r="N1231" s="570"/>
      <c r="O1231" s="570"/>
      <c r="P1231" s="570"/>
      <c r="Q1231" s="570"/>
      <c r="R1231" s="570"/>
      <c r="S1231" s="570"/>
      <c r="T1231" s="570"/>
      <c r="U1231" s="570"/>
      <c r="V1231" s="570"/>
      <c r="W1231" s="570"/>
      <c r="X1231" s="570"/>
      <c r="Y1231" s="570"/>
      <c r="Z1231" s="570"/>
      <c r="AA1231" s="570"/>
      <c r="AB1231" s="570"/>
      <c r="AC1231" s="570"/>
      <c r="AD1231" s="570"/>
      <c r="AE1231" s="570"/>
      <c r="AF1231" s="570"/>
    </row>
    <row r="1232">
      <c r="A1232" s="570"/>
      <c r="B1232" s="570"/>
      <c r="C1232" s="570"/>
      <c r="D1232" s="570"/>
      <c r="E1232" s="570"/>
      <c r="F1232" s="570"/>
      <c r="G1232" s="570"/>
      <c r="H1232" s="570"/>
      <c r="I1232" s="570"/>
      <c r="J1232" s="570"/>
      <c r="K1232" s="570"/>
      <c r="L1232" s="570"/>
      <c r="M1232" s="570"/>
      <c r="N1232" s="570"/>
      <c r="O1232" s="570"/>
      <c r="P1232" s="570"/>
      <c r="Q1232" s="570"/>
      <c r="R1232" s="570"/>
      <c r="S1232" s="570"/>
      <c r="T1232" s="570"/>
      <c r="U1232" s="570"/>
      <c r="V1232" s="570"/>
      <c r="W1232" s="570"/>
      <c r="X1232" s="570"/>
      <c r="Y1232" s="570"/>
      <c r="Z1232" s="570"/>
      <c r="AA1232" s="570"/>
      <c r="AB1232" s="570"/>
      <c r="AC1232" s="570"/>
      <c r="AD1232" s="570"/>
      <c r="AE1232" s="570"/>
      <c r="AF1232" s="570"/>
    </row>
    <row r="1233">
      <c r="A1233" s="570"/>
      <c r="B1233" s="570"/>
      <c r="C1233" s="570"/>
      <c r="D1233" s="570"/>
      <c r="E1233" s="570"/>
      <c r="F1233" s="570"/>
      <c r="G1233" s="570"/>
      <c r="H1233" s="570"/>
      <c r="I1233" s="570"/>
      <c r="J1233" s="570"/>
      <c r="K1233" s="570"/>
      <c r="L1233" s="570"/>
      <c r="M1233" s="570"/>
      <c r="N1233" s="570"/>
      <c r="O1233" s="570"/>
      <c r="P1233" s="570"/>
      <c r="Q1233" s="570"/>
      <c r="R1233" s="570"/>
      <c r="S1233" s="570"/>
      <c r="T1233" s="570"/>
      <c r="U1233" s="570"/>
      <c r="V1233" s="570"/>
      <c r="W1233" s="570"/>
      <c r="X1233" s="570"/>
      <c r="Y1233" s="570"/>
      <c r="Z1233" s="570"/>
      <c r="AA1233" s="570"/>
      <c r="AB1233" s="570"/>
      <c r="AC1233" s="570"/>
      <c r="AD1233" s="570"/>
      <c r="AE1233" s="570"/>
      <c r="AF1233" s="570"/>
    </row>
    <row r="1234">
      <c r="A1234" s="570"/>
      <c r="B1234" s="570"/>
      <c r="C1234" s="570"/>
      <c r="D1234" s="570"/>
      <c r="E1234" s="570"/>
      <c r="F1234" s="570"/>
      <c r="G1234" s="570"/>
      <c r="H1234" s="570"/>
      <c r="I1234" s="570"/>
      <c r="J1234" s="570"/>
      <c r="K1234" s="570"/>
      <c r="L1234" s="570"/>
      <c r="M1234" s="570"/>
      <c r="N1234" s="570"/>
      <c r="O1234" s="570"/>
      <c r="P1234" s="570"/>
      <c r="Q1234" s="570"/>
      <c r="R1234" s="570"/>
      <c r="S1234" s="570"/>
      <c r="T1234" s="570"/>
      <c r="U1234" s="570"/>
      <c r="V1234" s="570"/>
      <c r="W1234" s="570"/>
      <c r="X1234" s="570"/>
      <c r="Y1234" s="570"/>
      <c r="Z1234" s="570"/>
      <c r="AA1234" s="570"/>
      <c r="AB1234" s="570"/>
      <c r="AC1234" s="570"/>
      <c r="AD1234" s="570"/>
      <c r="AE1234" s="570"/>
      <c r="AF1234" s="570"/>
    </row>
    <row r="1235">
      <c r="A1235" s="570"/>
      <c r="B1235" s="570"/>
      <c r="C1235" s="570"/>
      <c r="D1235" s="570"/>
      <c r="E1235" s="570"/>
      <c r="F1235" s="570"/>
      <c r="G1235" s="570"/>
      <c r="H1235" s="570"/>
      <c r="I1235" s="570"/>
      <c r="J1235" s="570"/>
      <c r="K1235" s="570"/>
      <c r="L1235" s="570"/>
      <c r="M1235" s="570"/>
      <c r="N1235" s="570"/>
      <c r="O1235" s="570"/>
      <c r="P1235" s="570"/>
      <c r="Q1235" s="570"/>
      <c r="R1235" s="570"/>
      <c r="S1235" s="570"/>
      <c r="T1235" s="570"/>
      <c r="U1235" s="570"/>
      <c r="V1235" s="570"/>
      <c r="W1235" s="570"/>
      <c r="X1235" s="570"/>
      <c r="Y1235" s="570"/>
      <c r="Z1235" s="570"/>
      <c r="AA1235" s="570"/>
      <c r="AB1235" s="570"/>
      <c r="AC1235" s="570"/>
      <c r="AD1235" s="570"/>
      <c r="AE1235" s="570"/>
      <c r="AF1235" s="570"/>
    </row>
    <row r="1236">
      <c r="A1236" s="570"/>
      <c r="B1236" s="570"/>
      <c r="C1236" s="570"/>
      <c r="D1236" s="570"/>
      <c r="E1236" s="570"/>
      <c r="F1236" s="570"/>
      <c r="G1236" s="570"/>
      <c r="H1236" s="570"/>
      <c r="I1236" s="570"/>
      <c r="J1236" s="570"/>
      <c r="K1236" s="570"/>
      <c r="L1236" s="570"/>
      <c r="M1236" s="570"/>
      <c r="N1236" s="570"/>
      <c r="O1236" s="570"/>
      <c r="P1236" s="570"/>
      <c r="Q1236" s="570"/>
      <c r="R1236" s="570"/>
      <c r="S1236" s="570"/>
      <c r="T1236" s="570"/>
      <c r="U1236" s="570"/>
      <c r="V1236" s="570"/>
      <c r="W1236" s="570"/>
      <c r="X1236" s="570"/>
      <c r="Y1236" s="570"/>
      <c r="Z1236" s="570"/>
      <c r="AA1236" s="570"/>
      <c r="AB1236" s="570"/>
      <c r="AC1236" s="570"/>
      <c r="AD1236" s="570"/>
      <c r="AE1236" s="570"/>
      <c r="AF1236" s="570"/>
    </row>
    <row r="1237">
      <c r="A1237" s="570"/>
      <c r="B1237" s="570"/>
      <c r="C1237" s="570"/>
      <c r="D1237" s="570"/>
      <c r="E1237" s="570"/>
      <c r="F1237" s="570"/>
      <c r="G1237" s="570"/>
      <c r="H1237" s="570"/>
      <c r="I1237" s="570"/>
      <c r="J1237" s="570"/>
      <c r="K1237" s="570"/>
      <c r="L1237" s="570"/>
      <c r="M1237" s="570"/>
      <c r="N1237" s="570"/>
      <c r="O1237" s="570"/>
      <c r="P1237" s="570"/>
      <c r="Q1237" s="570"/>
      <c r="R1237" s="570"/>
      <c r="S1237" s="570"/>
      <c r="T1237" s="570"/>
      <c r="U1237" s="570"/>
      <c r="V1237" s="570"/>
      <c r="W1237" s="570"/>
      <c r="X1237" s="570"/>
      <c r="Y1237" s="570"/>
      <c r="Z1237" s="570"/>
      <c r="AA1237" s="570"/>
      <c r="AB1237" s="570"/>
      <c r="AC1237" s="570"/>
      <c r="AD1237" s="570"/>
      <c r="AE1237" s="570"/>
      <c r="AF1237" s="570"/>
    </row>
    <row r="1238">
      <c r="A1238" s="570"/>
      <c r="B1238" s="570"/>
      <c r="C1238" s="570"/>
      <c r="D1238" s="570"/>
      <c r="E1238" s="570"/>
      <c r="F1238" s="570"/>
      <c r="G1238" s="570"/>
      <c r="H1238" s="570"/>
      <c r="I1238" s="570"/>
      <c r="J1238" s="570"/>
      <c r="K1238" s="570"/>
      <c r="L1238" s="570"/>
      <c r="M1238" s="570"/>
      <c r="N1238" s="570"/>
      <c r="O1238" s="570"/>
      <c r="P1238" s="570"/>
      <c r="Q1238" s="570"/>
      <c r="R1238" s="570"/>
      <c r="S1238" s="570"/>
      <c r="T1238" s="570"/>
      <c r="U1238" s="570"/>
      <c r="V1238" s="570"/>
      <c r="W1238" s="570"/>
      <c r="X1238" s="570"/>
      <c r="Y1238" s="570"/>
      <c r="Z1238" s="570"/>
      <c r="AA1238" s="570"/>
      <c r="AB1238" s="570"/>
      <c r="AC1238" s="570"/>
      <c r="AD1238" s="570"/>
      <c r="AE1238" s="570"/>
      <c r="AF1238" s="570"/>
    </row>
    <row r="1239">
      <c r="A1239" s="570"/>
      <c r="B1239" s="570"/>
      <c r="C1239" s="570"/>
      <c r="D1239" s="570"/>
      <c r="E1239" s="570"/>
      <c r="F1239" s="570"/>
      <c r="G1239" s="570"/>
      <c r="H1239" s="570"/>
      <c r="I1239" s="570"/>
      <c r="J1239" s="570"/>
      <c r="K1239" s="570"/>
      <c r="L1239" s="570"/>
      <c r="M1239" s="570"/>
      <c r="N1239" s="570"/>
      <c r="O1239" s="570"/>
      <c r="P1239" s="570"/>
      <c r="Q1239" s="570"/>
      <c r="R1239" s="570"/>
      <c r="S1239" s="570"/>
      <c r="T1239" s="570"/>
      <c r="U1239" s="570"/>
      <c r="V1239" s="570"/>
      <c r="W1239" s="570"/>
      <c r="X1239" s="570"/>
      <c r="Y1239" s="570"/>
      <c r="Z1239" s="570"/>
      <c r="AA1239" s="570"/>
      <c r="AB1239" s="570"/>
      <c r="AC1239" s="570"/>
      <c r="AD1239" s="570"/>
      <c r="AE1239" s="570"/>
      <c r="AF1239" s="570"/>
    </row>
    <row r="1240">
      <c r="A1240" s="570"/>
      <c r="B1240" s="570"/>
      <c r="C1240" s="570"/>
      <c r="D1240" s="570"/>
      <c r="E1240" s="570"/>
      <c r="F1240" s="570"/>
      <c r="G1240" s="570"/>
      <c r="H1240" s="570"/>
      <c r="I1240" s="570"/>
      <c r="J1240" s="570"/>
      <c r="K1240" s="570"/>
      <c r="L1240" s="570"/>
      <c r="M1240" s="570"/>
      <c r="N1240" s="570"/>
      <c r="O1240" s="570"/>
      <c r="P1240" s="570"/>
      <c r="Q1240" s="570"/>
      <c r="R1240" s="570"/>
      <c r="S1240" s="570"/>
      <c r="T1240" s="570"/>
      <c r="U1240" s="570"/>
      <c r="V1240" s="570"/>
      <c r="W1240" s="570"/>
      <c r="X1240" s="570"/>
      <c r="Y1240" s="570"/>
      <c r="Z1240" s="570"/>
      <c r="AA1240" s="570"/>
      <c r="AB1240" s="570"/>
      <c r="AC1240" s="570"/>
      <c r="AD1240" s="570"/>
      <c r="AE1240" s="570"/>
      <c r="AF1240" s="570"/>
    </row>
    <row r="1241">
      <c r="A1241" s="570"/>
      <c r="B1241" s="570"/>
      <c r="C1241" s="570"/>
      <c r="D1241" s="570"/>
      <c r="E1241" s="570"/>
      <c r="F1241" s="570"/>
      <c r="G1241" s="570"/>
      <c r="H1241" s="570"/>
      <c r="I1241" s="570"/>
      <c r="J1241" s="570"/>
      <c r="K1241" s="570"/>
      <c r="L1241" s="570"/>
      <c r="M1241" s="570"/>
      <c r="N1241" s="570"/>
      <c r="O1241" s="570"/>
      <c r="P1241" s="570"/>
      <c r="Q1241" s="570"/>
      <c r="R1241" s="570"/>
      <c r="S1241" s="570"/>
      <c r="T1241" s="570"/>
      <c r="U1241" s="570"/>
      <c r="V1241" s="570"/>
      <c r="W1241" s="570"/>
      <c r="X1241" s="570"/>
      <c r="Y1241" s="570"/>
      <c r="Z1241" s="570"/>
      <c r="AA1241" s="570"/>
      <c r="AB1241" s="570"/>
      <c r="AC1241" s="570"/>
      <c r="AD1241" s="570"/>
      <c r="AE1241" s="570"/>
      <c r="AF1241" s="570"/>
    </row>
    <row r="1242">
      <c r="A1242" s="570"/>
      <c r="B1242" s="570"/>
      <c r="C1242" s="570"/>
      <c r="D1242" s="570"/>
      <c r="E1242" s="570"/>
      <c r="F1242" s="570"/>
      <c r="G1242" s="570"/>
      <c r="H1242" s="570"/>
      <c r="I1242" s="570"/>
      <c r="J1242" s="570"/>
      <c r="K1242" s="570"/>
      <c r="L1242" s="570"/>
      <c r="M1242" s="570"/>
      <c r="N1242" s="570"/>
      <c r="O1242" s="570"/>
      <c r="P1242" s="570"/>
      <c r="Q1242" s="570"/>
      <c r="R1242" s="570"/>
      <c r="S1242" s="570"/>
      <c r="T1242" s="570"/>
      <c r="U1242" s="570"/>
      <c r="V1242" s="570"/>
      <c r="W1242" s="570"/>
      <c r="X1242" s="570"/>
      <c r="Y1242" s="570"/>
      <c r="Z1242" s="570"/>
      <c r="AA1242" s="570"/>
      <c r="AB1242" s="570"/>
      <c r="AC1242" s="570"/>
      <c r="AD1242" s="570"/>
      <c r="AE1242" s="570"/>
      <c r="AF1242" s="570"/>
    </row>
    <row r="1243">
      <c r="A1243" s="570"/>
      <c r="B1243" s="570"/>
      <c r="C1243" s="570"/>
      <c r="D1243" s="570"/>
      <c r="E1243" s="570"/>
      <c r="F1243" s="570"/>
      <c r="G1243" s="570"/>
      <c r="H1243" s="570"/>
      <c r="I1243" s="570"/>
      <c r="J1243" s="570"/>
      <c r="K1243" s="570"/>
      <c r="L1243" s="570"/>
      <c r="M1243" s="570"/>
      <c r="N1243" s="570"/>
      <c r="O1243" s="570"/>
      <c r="P1243" s="570"/>
      <c r="Q1243" s="570"/>
      <c r="R1243" s="570"/>
      <c r="S1243" s="570"/>
      <c r="T1243" s="570"/>
      <c r="U1243" s="570"/>
      <c r="V1243" s="570"/>
      <c r="W1243" s="570"/>
      <c r="X1243" s="570"/>
      <c r="Y1243" s="570"/>
      <c r="Z1243" s="570"/>
      <c r="AA1243" s="570"/>
      <c r="AB1243" s="570"/>
      <c r="AC1243" s="570"/>
      <c r="AD1243" s="570"/>
      <c r="AE1243" s="570"/>
      <c r="AF1243" s="570"/>
    </row>
    <row r="1244">
      <c r="A1244" s="570"/>
      <c r="B1244" s="570"/>
      <c r="C1244" s="570"/>
      <c r="D1244" s="570"/>
      <c r="E1244" s="570"/>
      <c r="F1244" s="570"/>
      <c r="G1244" s="570"/>
      <c r="H1244" s="570"/>
      <c r="I1244" s="570"/>
      <c r="J1244" s="570"/>
      <c r="K1244" s="570"/>
      <c r="L1244" s="570"/>
      <c r="M1244" s="570"/>
      <c r="N1244" s="570"/>
      <c r="O1244" s="570"/>
      <c r="P1244" s="570"/>
      <c r="Q1244" s="570"/>
      <c r="R1244" s="570"/>
      <c r="S1244" s="570"/>
      <c r="T1244" s="570"/>
      <c r="U1244" s="570"/>
      <c r="V1244" s="570"/>
      <c r="W1244" s="570"/>
      <c r="X1244" s="570"/>
      <c r="Y1244" s="570"/>
      <c r="Z1244" s="570"/>
      <c r="AA1244" s="570"/>
      <c r="AB1244" s="570"/>
      <c r="AC1244" s="570"/>
      <c r="AD1244" s="570"/>
      <c r="AE1244" s="570"/>
      <c r="AF1244" s="570"/>
    </row>
    <row r="1245">
      <c r="A1245" s="570"/>
      <c r="B1245" s="570"/>
      <c r="C1245" s="570"/>
      <c r="D1245" s="570"/>
      <c r="E1245" s="570"/>
      <c r="F1245" s="570"/>
      <c r="G1245" s="570"/>
      <c r="H1245" s="570"/>
      <c r="I1245" s="570"/>
      <c r="J1245" s="570"/>
      <c r="K1245" s="570"/>
      <c r="L1245" s="570"/>
      <c r="M1245" s="570"/>
      <c r="N1245" s="570"/>
      <c r="O1245" s="570"/>
      <c r="P1245" s="570"/>
      <c r="Q1245" s="570"/>
      <c r="R1245" s="570"/>
      <c r="S1245" s="570"/>
      <c r="T1245" s="570"/>
      <c r="U1245" s="570"/>
      <c r="V1245" s="570"/>
      <c r="W1245" s="570"/>
      <c r="X1245" s="570"/>
      <c r="Y1245" s="570"/>
      <c r="Z1245" s="570"/>
      <c r="AA1245" s="570"/>
      <c r="AB1245" s="570"/>
      <c r="AC1245" s="570"/>
      <c r="AD1245" s="570"/>
      <c r="AE1245" s="570"/>
      <c r="AF1245" s="570"/>
    </row>
    <row r="1246">
      <c r="A1246" s="570"/>
      <c r="B1246" s="570"/>
      <c r="C1246" s="570"/>
      <c r="D1246" s="570"/>
      <c r="E1246" s="570"/>
      <c r="F1246" s="570"/>
      <c r="G1246" s="570"/>
      <c r="H1246" s="570"/>
      <c r="I1246" s="570"/>
      <c r="J1246" s="570"/>
      <c r="K1246" s="570"/>
      <c r="L1246" s="570"/>
      <c r="M1246" s="570"/>
      <c r="N1246" s="570"/>
      <c r="O1246" s="570"/>
      <c r="P1246" s="570"/>
      <c r="Q1246" s="570"/>
      <c r="R1246" s="570"/>
      <c r="S1246" s="570"/>
      <c r="T1246" s="570"/>
      <c r="U1246" s="570"/>
      <c r="V1246" s="570"/>
      <c r="W1246" s="570"/>
      <c r="X1246" s="570"/>
      <c r="Y1246" s="570"/>
      <c r="Z1246" s="570"/>
      <c r="AA1246" s="570"/>
      <c r="AB1246" s="570"/>
      <c r="AC1246" s="570"/>
      <c r="AD1246" s="570"/>
      <c r="AE1246" s="570"/>
      <c r="AF1246" s="570"/>
    </row>
    <row r="1247">
      <c r="A1247" s="570"/>
      <c r="B1247" s="570"/>
      <c r="C1247" s="570"/>
      <c r="D1247" s="570"/>
      <c r="E1247" s="570"/>
      <c r="F1247" s="570"/>
      <c r="G1247" s="570"/>
      <c r="H1247" s="570"/>
      <c r="I1247" s="570"/>
      <c r="J1247" s="570"/>
      <c r="K1247" s="570"/>
      <c r="L1247" s="570"/>
      <c r="M1247" s="570"/>
      <c r="N1247" s="570"/>
      <c r="O1247" s="570"/>
      <c r="P1247" s="570"/>
      <c r="Q1247" s="570"/>
      <c r="R1247" s="570"/>
      <c r="S1247" s="570"/>
      <c r="T1247" s="570"/>
      <c r="U1247" s="570"/>
      <c r="V1247" s="570"/>
      <c r="W1247" s="570"/>
      <c r="X1247" s="570"/>
      <c r="Y1247" s="570"/>
      <c r="Z1247" s="570"/>
      <c r="AA1247" s="570"/>
      <c r="AB1247" s="570"/>
      <c r="AC1247" s="570"/>
      <c r="AD1247" s="570"/>
      <c r="AE1247" s="570"/>
      <c r="AF1247" s="570"/>
    </row>
    <row r="1248">
      <c r="A1248" s="570"/>
      <c r="B1248" s="570"/>
      <c r="C1248" s="570"/>
      <c r="D1248" s="570"/>
      <c r="E1248" s="570"/>
      <c r="F1248" s="570"/>
      <c r="G1248" s="570"/>
      <c r="H1248" s="570"/>
      <c r="I1248" s="570"/>
      <c r="J1248" s="570"/>
      <c r="K1248" s="570"/>
      <c r="L1248" s="570"/>
      <c r="M1248" s="570"/>
      <c r="N1248" s="570"/>
      <c r="O1248" s="570"/>
      <c r="P1248" s="570"/>
      <c r="Q1248" s="570"/>
      <c r="R1248" s="570"/>
      <c r="S1248" s="570"/>
      <c r="T1248" s="570"/>
      <c r="U1248" s="570"/>
      <c r="V1248" s="570"/>
      <c r="W1248" s="570"/>
      <c r="X1248" s="570"/>
      <c r="Y1248" s="570"/>
      <c r="Z1248" s="570"/>
      <c r="AA1248" s="570"/>
      <c r="AB1248" s="570"/>
      <c r="AC1248" s="570"/>
      <c r="AD1248" s="570"/>
      <c r="AE1248" s="570"/>
      <c r="AF1248" s="570"/>
    </row>
    <row r="1249">
      <c r="A1249" s="570"/>
      <c r="B1249" s="570"/>
      <c r="C1249" s="570"/>
      <c r="D1249" s="570"/>
      <c r="E1249" s="570"/>
      <c r="F1249" s="570"/>
      <c r="G1249" s="570"/>
      <c r="H1249" s="570"/>
      <c r="I1249" s="570"/>
      <c r="J1249" s="570"/>
      <c r="K1249" s="570"/>
      <c r="L1249" s="570"/>
      <c r="M1249" s="570"/>
      <c r="N1249" s="570"/>
      <c r="O1249" s="570"/>
      <c r="P1249" s="570"/>
      <c r="Q1249" s="570"/>
      <c r="R1249" s="570"/>
      <c r="S1249" s="570"/>
      <c r="T1249" s="570"/>
      <c r="U1249" s="570"/>
      <c r="V1249" s="570"/>
      <c r="W1249" s="570"/>
      <c r="X1249" s="570"/>
      <c r="Y1249" s="570"/>
      <c r="Z1249" s="570"/>
      <c r="AA1249" s="570"/>
      <c r="AB1249" s="570"/>
      <c r="AC1249" s="570"/>
      <c r="AD1249" s="570"/>
      <c r="AE1249" s="570"/>
      <c r="AF1249" s="570"/>
    </row>
    <row r="1250">
      <c r="A1250" s="570"/>
      <c r="B1250" s="570"/>
      <c r="C1250" s="570"/>
      <c r="D1250" s="570"/>
      <c r="E1250" s="570"/>
      <c r="F1250" s="570"/>
      <c r="G1250" s="570"/>
      <c r="H1250" s="570"/>
      <c r="I1250" s="570"/>
      <c r="J1250" s="570"/>
      <c r="K1250" s="570"/>
      <c r="L1250" s="570"/>
      <c r="M1250" s="570"/>
      <c r="N1250" s="570"/>
      <c r="O1250" s="570"/>
      <c r="P1250" s="570"/>
      <c r="Q1250" s="570"/>
      <c r="R1250" s="570"/>
      <c r="S1250" s="570"/>
      <c r="T1250" s="570"/>
      <c r="U1250" s="570"/>
      <c r="V1250" s="570"/>
      <c r="W1250" s="570"/>
      <c r="X1250" s="570"/>
      <c r="Y1250" s="570"/>
      <c r="Z1250" s="570"/>
      <c r="AA1250" s="570"/>
      <c r="AB1250" s="570"/>
      <c r="AC1250" s="570"/>
      <c r="AD1250" s="570"/>
      <c r="AE1250" s="570"/>
      <c r="AF1250" s="570"/>
    </row>
    <row r="1251">
      <c r="A1251" s="570"/>
      <c r="B1251" s="570"/>
      <c r="C1251" s="570"/>
      <c r="D1251" s="570"/>
      <c r="E1251" s="570"/>
      <c r="F1251" s="570"/>
      <c r="G1251" s="570"/>
      <c r="H1251" s="570"/>
      <c r="I1251" s="570"/>
      <c r="J1251" s="570"/>
      <c r="K1251" s="570"/>
      <c r="L1251" s="570"/>
      <c r="M1251" s="570"/>
      <c r="N1251" s="570"/>
      <c r="O1251" s="570"/>
      <c r="P1251" s="570"/>
      <c r="Q1251" s="570"/>
      <c r="R1251" s="570"/>
      <c r="S1251" s="570"/>
      <c r="T1251" s="570"/>
      <c r="U1251" s="570"/>
      <c r="V1251" s="570"/>
      <c r="W1251" s="570"/>
      <c r="X1251" s="570"/>
      <c r="Y1251" s="570"/>
      <c r="Z1251" s="570"/>
      <c r="AA1251" s="570"/>
      <c r="AB1251" s="570"/>
      <c r="AC1251" s="570"/>
      <c r="AD1251" s="570"/>
      <c r="AE1251" s="570"/>
      <c r="AF1251" s="570"/>
    </row>
    <row r="1252">
      <c r="A1252" s="570"/>
      <c r="B1252" s="570"/>
      <c r="C1252" s="570"/>
      <c r="D1252" s="570"/>
      <c r="E1252" s="570"/>
      <c r="F1252" s="570"/>
      <c r="G1252" s="570"/>
      <c r="H1252" s="570"/>
      <c r="I1252" s="570"/>
      <c r="J1252" s="570"/>
      <c r="K1252" s="570"/>
      <c r="L1252" s="570"/>
      <c r="M1252" s="570"/>
      <c r="N1252" s="570"/>
      <c r="O1252" s="570"/>
      <c r="P1252" s="570"/>
      <c r="Q1252" s="570"/>
      <c r="R1252" s="570"/>
      <c r="S1252" s="570"/>
      <c r="T1252" s="570"/>
      <c r="U1252" s="570"/>
      <c r="V1252" s="570"/>
      <c r="W1252" s="570"/>
      <c r="X1252" s="570"/>
      <c r="Y1252" s="570"/>
      <c r="Z1252" s="570"/>
      <c r="AA1252" s="570"/>
      <c r="AB1252" s="570"/>
      <c r="AC1252" s="570"/>
      <c r="AD1252" s="570"/>
      <c r="AE1252" s="570"/>
      <c r="AF1252" s="570"/>
    </row>
    <row r="1253">
      <c r="A1253" s="570"/>
      <c r="B1253" s="570"/>
      <c r="C1253" s="570"/>
      <c r="D1253" s="570"/>
      <c r="E1253" s="570"/>
      <c r="F1253" s="570"/>
      <c r="G1253" s="570"/>
      <c r="H1253" s="570"/>
      <c r="I1253" s="570"/>
      <c r="J1253" s="570"/>
      <c r="K1253" s="570"/>
      <c r="L1253" s="570"/>
      <c r="M1253" s="570"/>
      <c r="N1253" s="570"/>
      <c r="O1253" s="570"/>
      <c r="P1253" s="570"/>
      <c r="Q1253" s="570"/>
      <c r="R1253" s="570"/>
      <c r="S1253" s="570"/>
      <c r="T1253" s="570"/>
      <c r="U1253" s="570"/>
      <c r="V1253" s="570"/>
      <c r="W1253" s="570"/>
      <c r="X1253" s="570"/>
      <c r="Y1253" s="570"/>
      <c r="Z1253" s="570"/>
      <c r="AA1253" s="570"/>
      <c r="AB1253" s="570"/>
      <c r="AC1253" s="570"/>
      <c r="AD1253" s="570"/>
      <c r="AE1253" s="570"/>
      <c r="AF1253" s="570"/>
    </row>
    <row r="1254">
      <c r="A1254" s="570"/>
      <c r="B1254" s="570"/>
      <c r="C1254" s="570"/>
      <c r="D1254" s="570"/>
      <c r="E1254" s="570"/>
      <c r="F1254" s="570"/>
      <c r="G1254" s="570"/>
      <c r="H1254" s="570"/>
      <c r="I1254" s="570"/>
      <c r="J1254" s="570"/>
      <c r="K1254" s="570"/>
      <c r="L1254" s="570"/>
      <c r="M1254" s="570"/>
      <c r="N1254" s="570"/>
      <c r="O1254" s="570"/>
      <c r="P1254" s="570"/>
      <c r="Q1254" s="570"/>
      <c r="R1254" s="570"/>
      <c r="S1254" s="570"/>
      <c r="T1254" s="570"/>
      <c r="U1254" s="570"/>
      <c r="V1254" s="570"/>
      <c r="W1254" s="570"/>
      <c r="X1254" s="570"/>
      <c r="Y1254" s="570"/>
      <c r="Z1254" s="570"/>
      <c r="AA1254" s="570"/>
      <c r="AB1254" s="570"/>
      <c r="AC1254" s="570"/>
      <c r="AD1254" s="570"/>
      <c r="AE1254" s="570"/>
      <c r="AF1254" s="570"/>
    </row>
    <row r="1255">
      <c r="A1255" s="570"/>
      <c r="B1255" s="570"/>
      <c r="C1255" s="570"/>
      <c r="D1255" s="570"/>
      <c r="E1255" s="570"/>
      <c r="F1255" s="570"/>
      <c r="G1255" s="570"/>
      <c r="H1255" s="570"/>
      <c r="I1255" s="570"/>
      <c r="J1255" s="570"/>
      <c r="K1255" s="570"/>
      <c r="L1255" s="570"/>
      <c r="M1255" s="570"/>
      <c r="N1255" s="570"/>
      <c r="O1255" s="570"/>
      <c r="P1255" s="570"/>
      <c r="Q1255" s="570"/>
      <c r="R1255" s="570"/>
      <c r="S1255" s="570"/>
      <c r="T1255" s="570"/>
      <c r="U1255" s="570"/>
      <c r="V1255" s="570"/>
      <c r="W1255" s="570"/>
      <c r="X1255" s="570"/>
      <c r="Y1255" s="570"/>
      <c r="Z1255" s="570"/>
      <c r="AA1255" s="570"/>
      <c r="AB1255" s="570"/>
      <c r="AC1255" s="570"/>
      <c r="AD1255" s="570"/>
      <c r="AE1255" s="570"/>
      <c r="AF1255" s="570"/>
    </row>
    <row r="1256">
      <c r="A1256" s="570"/>
      <c r="B1256" s="570"/>
      <c r="C1256" s="570"/>
      <c r="D1256" s="570"/>
      <c r="E1256" s="570"/>
      <c r="F1256" s="570"/>
      <c r="G1256" s="570"/>
      <c r="H1256" s="570"/>
      <c r="I1256" s="570"/>
      <c r="J1256" s="570"/>
      <c r="K1256" s="570"/>
      <c r="L1256" s="570"/>
      <c r="M1256" s="570"/>
      <c r="N1256" s="570"/>
      <c r="O1256" s="570"/>
      <c r="P1256" s="570"/>
      <c r="Q1256" s="570"/>
      <c r="R1256" s="570"/>
      <c r="S1256" s="570"/>
      <c r="T1256" s="570"/>
      <c r="U1256" s="570"/>
      <c r="V1256" s="570"/>
      <c r="W1256" s="570"/>
      <c r="X1256" s="570"/>
      <c r="Y1256" s="570"/>
      <c r="Z1256" s="570"/>
      <c r="AA1256" s="570"/>
      <c r="AB1256" s="570"/>
      <c r="AC1256" s="570"/>
      <c r="AD1256" s="570"/>
      <c r="AE1256" s="570"/>
      <c r="AF1256" s="570"/>
    </row>
    <row r="1257">
      <c r="A1257" s="570"/>
      <c r="B1257" s="570"/>
      <c r="C1257" s="570"/>
      <c r="D1257" s="570"/>
      <c r="E1257" s="570"/>
      <c r="F1257" s="570"/>
      <c r="G1257" s="570"/>
      <c r="H1257" s="570"/>
      <c r="I1257" s="570"/>
      <c r="J1257" s="570"/>
      <c r="K1257" s="570"/>
      <c r="L1257" s="570"/>
      <c r="M1257" s="570"/>
      <c r="N1257" s="570"/>
      <c r="O1257" s="570"/>
      <c r="P1257" s="570"/>
      <c r="Q1257" s="570"/>
      <c r="R1257" s="570"/>
      <c r="S1257" s="570"/>
      <c r="T1257" s="570"/>
      <c r="U1257" s="570"/>
      <c r="V1257" s="570"/>
      <c r="W1257" s="570"/>
      <c r="X1257" s="570"/>
      <c r="Y1257" s="570"/>
      <c r="Z1257" s="570"/>
      <c r="AA1257" s="570"/>
      <c r="AB1257" s="570"/>
      <c r="AC1257" s="570"/>
      <c r="AD1257" s="570"/>
      <c r="AE1257" s="570"/>
      <c r="AF1257" s="570"/>
    </row>
    <row r="1258">
      <c r="A1258" s="570"/>
      <c r="B1258" s="570"/>
      <c r="C1258" s="570"/>
      <c r="D1258" s="570"/>
      <c r="E1258" s="570"/>
      <c r="F1258" s="570"/>
      <c r="G1258" s="570"/>
      <c r="H1258" s="570"/>
      <c r="I1258" s="570"/>
      <c r="J1258" s="570"/>
      <c r="K1258" s="570"/>
      <c r="L1258" s="570"/>
      <c r="M1258" s="570"/>
      <c r="N1258" s="570"/>
      <c r="O1258" s="570"/>
      <c r="P1258" s="570"/>
      <c r="Q1258" s="570"/>
      <c r="R1258" s="570"/>
      <c r="S1258" s="570"/>
      <c r="T1258" s="570"/>
      <c r="U1258" s="570"/>
      <c r="V1258" s="570"/>
      <c r="W1258" s="570"/>
      <c r="X1258" s="570"/>
      <c r="Y1258" s="570"/>
      <c r="Z1258" s="570"/>
      <c r="AA1258" s="570"/>
      <c r="AB1258" s="570"/>
      <c r="AC1258" s="570"/>
      <c r="AD1258" s="570"/>
      <c r="AE1258" s="570"/>
      <c r="AF1258" s="570"/>
    </row>
    <row r="1259">
      <c r="A1259" s="570"/>
      <c r="B1259" s="570"/>
      <c r="C1259" s="570"/>
      <c r="D1259" s="570"/>
      <c r="E1259" s="570"/>
      <c r="F1259" s="570"/>
      <c r="G1259" s="570"/>
      <c r="H1259" s="570"/>
      <c r="I1259" s="570"/>
      <c r="J1259" s="570"/>
      <c r="K1259" s="570"/>
      <c r="L1259" s="570"/>
      <c r="M1259" s="570"/>
      <c r="N1259" s="570"/>
      <c r="O1259" s="570"/>
      <c r="P1259" s="570"/>
      <c r="Q1259" s="570"/>
      <c r="R1259" s="570"/>
      <c r="S1259" s="570"/>
      <c r="T1259" s="570"/>
      <c r="U1259" s="570"/>
      <c r="V1259" s="570"/>
      <c r="W1259" s="570"/>
      <c r="X1259" s="570"/>
      <c r="Y1259" s="570"/>
      <c r="Z1259" s="570"/>
      <c r="AA1259" s="570"/>
      <c r="AB1259" s="570"/>
      <c r="AC1259" s="570"/>
      <c r="AD1259" s="570"/>
      <c r="AE1259" s="570"/>
      <c r="AF1259" s="570"/>
    </row>
    <row r="1260">
      <c r="A1260" s="570"/>
      <c r="B1260" s="570"/>
      <c r="C1260" s="570"/>
      <c r="D1260" s="570"/>
      <c r="E1260" s="570"/>
      <c r="F1260" s="570"/>
      <c r="G1260" s="570"/>
      <c r="H1260" s="570"/>
      <c r="I1260" s="570"/>
      <c r="J1260" s="570"/>
      <c r="K1260" s="570"/>
      <c r="L1260" s="570"/>
      <c r="M1260" s="570"/>
      <c r="N1260" s="570"/>
      <c r="O1260" s="570"/>
      <c r="P1260" s="570"/>
      <c r="Q1260" s="570"/>
      <c r="R1260" s="570"/>
      <c r="S1260" s="570"/>
      <c r="T1260" s="570"/>
      <c r="U1260" s="570"/>
      <c r="V1260" s="570"/>
      <c r="W1260" s="570"/>
      <c r="X1260" s="570"/>
      <c r="Y1260" s="570"/>
      <c r="Z1260" s="570"/>
      <c r="AA1260" s="570"/>
      <c r="AB1260" s="570"/>
      <c r="AC1260" s="570"/>
      <c r="AD1260" s="570"/>
      <c r="AE1260" s="570"/>
      <c r="AF1260" s="570"/>
    </row>
    <row r="1261">
      <c r="A1261" s="570"/>
      <c r="B1261" s="570"/>
      <c r="C1261" s="570"/>
      <c r="D1261" s="570"/>
      <c r="E1261" s="570"/>
      <c r="F1261" s="570"/>
      <c r="G1261" s="570"/>
      <c r="H1261" s="570"/>
      <c r="I1261" s="570"/>
      <c r="J1261" s="570"/>
      <c r="K1261" s="570"/>
      <c r="L1261" s="570"/>
      <c r="M1261" s="570"/>
      <c r="N1261" s="570"/>
      <c r="O1261" s="570"/>
      <c r="P1261" s="570"/>
      <c r="Q1261" s="570"/>
      <c r="R1261" s="570"/>
      <c r="S1261" s="570"/>
      <c r="T1261" s="570"/>
      <c r="U1261" s="570"/>
      <c r="V1261" s="570"/>
      <c r="W1261" s="570"/>
      <c r="X1261" s="570"/>
      <c r="Y1261" s="570"/>
      <c r="Z1261" s="570"/>
      <c r="AA1261" s="570"/>
      <c r="AB1261" s="570"/>
      <c r="AC1261" s="570"/>
      <c r="AD1261" s="570"/>
      <c r="AE1261" s="570"/>
      <c r="AF1261" s="570"/>
    </row>
    <row r="1262">
      <c r="A1262" s="570"/>
      <c r="B1262" s="570"/>
      <c r="C1262" s="570"/>
      <c r="D1262" s="570"/>
      <c r="E1262" s="570"/>
      <c r="F1262" s="570"/>
      <c r="G1262" s="570"/>
      <c r="H1262" s="570"/>
      <c r="I1262" s="570"/>
      <c r="J1262" s="570"/>
      <c r="K1262" s="570"/>
      <c r="L1262" s="570"/>
      <c r="M1262" s="570"/>
      <c r="N1262" s="570"/>
      <c r="O1262" s="570"/>
      <c r="P1262" s="570"/>
      <c r="Q1262" s="570"/>
      <c r="R1262" s="570"/>
      <c r="S1262" s="570"/>
      <c r="T1262" s="570"/>
      <c r="U1262" s="570"/>
      <c r="V1262" s="570"/>
      <c r="W1262" s="570"/>
      <c r="X1262" s="570"/>
      <c r="Y1262" s="570"/>
      <c r="Z1262" s="570"/>
      <c r="AA1262" s="570"/>
      <c r="AB1262" s="570"/>
      <c r="AC1262" s="570"/>
      <c r="AD1262" s="570"/>
      <c r="AE1262" s="570"/>
      <c r="AF1262" s="570"/>
    </row>
    <row r="1263">
      <c r="A1263" s="570"/>
      <c r="B1263" s="570"/>
      <c r="C1263" s="570"/>
      <c r="D1263" s="570"/>
      <c r="E1263" s="570"/>
      <c r="F1263" s="570"/>
      <c r="G1263" s="570"/>
      <c r="H1263" s="570"/>
      <c r="I1263" s="570"/>
      <c r="J1263" s="570"/>
      <c r="K1263" s="570"/>
      <c r="L1263" s="570"/>
      <c r="M1263" s="570"/>
      <c r="N1263" s="570"/>
      <c r="O1263" s="570"/>
      <c r="P1263" s="570"/>
      <c r="Q1263" s="570"/>
      <c r="R1263" s="570"/>
      <c r="S1263" s="570"/>
      <c r="T1263" s="570"/>
      <c r="U1263" s="570"/>
      <c r="V1263" s="570"/>
      <c r="W1263" s="570"/>
      <c r="X1263" s="570"/>
      <c r="Y1263" s="570"/>
      <c r="Z1263" s="570"/>
      <c r="AA1263" s="570"/>
      <c r="AB1263" s="570"/>
      <c r="AC1263" s="570"/>
      <c r="AD1263" s="570"/>
      <c r="AE1263" s="570"/>
      <c r="AF1263" s="570"/>
    </row>
    <row r="1264">
      <c r="A1264" s="570"/>
      <c r="B1264" s="570"/>
      <c r="C1264" s="570"/>
      <c r="D1264" s="570"/>
      <c r="E1264" s="570"/>
      <c r="F1264" s="570"/>
      <c r="G1264" s="570"/>
      <c r="H1264" s="570"/>
      <c r="I1264" s="570"/>
      <c r="J1264" s="570"/>
      <c r="K1264" s="570"/>
      <c r="L1264" s="570"/>
      <c r="M1264" s="570"/>
      <c r="N1264" s="570"/>
      <c r="O1264" s="570"/>
      <c r="P1264" s="570"/>
      <c r="Q1264" s="570"/>
      <c r="R1264" s="570"/>
      <c r="S1264" s="570"/>
      <c r="T1264" s="570"/>
      <c r="U1264" s="570"/>
      <c r="V1264" s="570"/>
      <c r="W1264" s="570"/>
      <c r="X1264" s="570"/>
      <c r="Y1264" s="570"/>
      <c r="Z1264" s="570"/>
      <c r="AA1264" s="570"/>
      <c r="AB1264" s="570"/>
      <c r="AC1264" s="570"/>
      <c r="AD1264" s="570"/>
      <c r="AE1264" s="570"/>
      <c r="AF1264" s="570"/>
    </row>
    <row r="1265">
      <c r="A1265" s="570"/>
      <c r="B1265" s="570"/>
      <c r="C1265" s="570"/>
      <c r="D1265" s="570"/>
      <c r="E1265" s="570"/>
      <c r="F1265" s="570"/>
      <c r="G1265" s="570"/>
      <c r="H1265" s="570"/>
      <c r="I1265" s="570"/>
      <c r="J1265" s="570"/>
      <c r="K1265" s="570"/>
      <c r="L1265" s="570"/>
      <c r="M1265" s="570"/>
      <c r="N1265" s="570"/>
      <c r="O1265" s="570"/>
      <c r="P1265" s="570"/>
      <c r="Q1265" s="570"/>
      <c r="R1265" s="570"/>
      <c r="S1265" s="570"/>
      <c r="T1265" s="570"/>
      <c r="U1265" s="570"/>
      <c r="V1265" s="570"/>
      <c r="W1265" s="570"/>
      <c r="X1265" s="570"/>
      <c r="Y1265" s="570"/>
      <c r="Z1265" s="570"/>
      <c r="AA1265" s="570"/>
      <c r="AB1265" s="570"/>
      <c r="AC1265" s="570"/>
      <c r="AD1265" s="570"/>
      <c r="AE1265" s="570"/>
      <c r="AF1265" s="570"/>
    </row>
    <row r="1266">
      <c r="A1266" s="570"/>
      <c r="B1266" s="570"/>
      <c r="C1266" s="570"/>
      <c r="D1266" s="570"/>
      <c r="E1266" s="570"/>
      <c r="F1266" s="570"/>
      <c r="G1266" s="570"/>
      <c r="H1266" s="570"/>
      <c r="I1266" s="570"/>
      <c r="J1266" s="570"/>
      <c r="K1266" s="570"/>
      <c r="L1266" s="570"/>
      <c r="M1266" s="570"/>
      <c r="N1266" s="570"/>
      <c r="O1266" s="570"/>
      <c r="P1266" s="570"/>
      <c r="Q1266" s="570"/>
      <c r="R1266" s="570"/>
      <c r="S1266" s="570"/>
      <c r="T1266" s="570"/>
      <c r="U1266" s="570"/>
      <c r="V1266" s="570"/>
      <c r="W1266" s="570"/>
      <c r="X1266" s="570"/>
      <c r="Y1266" s="570"/>
      <c r="Z1266" s="570"/>
      <c r="AA1266" s="570"/>
      <c r="AB1266" s="570"/>
      <c r="AC1266" s="570"/>
      <c r="AD1266" s="570"/>
      <c r="AE1266" s="570"/>
      <c r="AF1266" s="570"/>
    </row>
    <row r="1267">
      <c r="A1267" s="570"/>
      <c r="B1267" s="570"/>
      <c r="C1267" s="570"/>
      <c r="D1267" s="570"/>
      <c r="E1267" s="570"/>
      <c r="F1267" s="570"/>
      <c r="G1267" s="570"/>
      <c r="H1267" s="570"/>
      <c r="I1267" s="570"/>
      <c r="J1267" s="570"/>
      <c r="K1267" s="570"/>
      <c r="L1267" s="570"/>
      <c r="M1267" s="570"/>
      <c r="N1267" s="570"/>
      <c r="O1267" s="570"/>
      <c r="P1267" s="570"/>
      <c r="Q1267" s="570"/>
      <c r="R1267" s="570"/>
      <c r="S1267" s="570"/>
      <c r="T1267" s="570"/>
      <c r="U1267" s="570"/>
      <c r="V1267" s="570"/>
      <c r="W1267" s="570"/>
      <c r="X1267" s="570"/>
      <c r="Y1267" s="570"/>
      <c r="Z1267" s="570"/>
      <c r="AA1267" s="570"/>
      <c r="AB1267" s="570"/>
      <c r="AC1267" s="570"/>
      <c r="AD1267" s="570"/>
      <c r="AE1267" s="570"/>
      <c r="AF1267" s="570"/>
    </row>
    <row r="1268">
      <c r="A1268" s="570"/>
      <c r="B1268" s="570"/>
      <c r="C1268" s="570"/>
      <c r="D1268" s="570"/>
      <c r="E1268" s="570"/>
      <c r="F1268" s="570"/>
      <c r="G1268" s="570"/>
      <c r="H1268" s="570"/>
      <c r="I1268" s="570"/>
      <c r="J1268" s="570"/>
      <c r="K1268" s="570"/>
      <c r="L1268" s="570"/>
      <c r="M1268" s="570"/>
      <c r="N1268" s="570"/>
      <c r="O1268" s="570"/>
      <c r="P1268" s="570"/>
      <c r="Q1268" s="570"/>
      <c r="R1268" s="570"/>
      <c r="S1268" s="570"/>
      <c r="T1268" s="570"/>
      <c r="U1268" s="570"/>
      <c r="V1268" s="570"/>
      <c r="W1268" s="570"/>
      <c r="X1268" s="570"/>
      <c r="Y1268" s="570"/>
      <c r="Z1268" s="570"/>
      <c r="AA1268" s="570"/>
      <c r="AB1268" s="570"/>
      <c r="AC1268" s="570"/>
      <c r="AD1268" s="570"/>
      <c r="AE1268" s="570"/>
      <c r="AF1268" s="570"/>
    </row>
    <row r="1269">
      <c r="A1269" s="570"/>
      <c r="B1269" s="570"/>
      <c r="C1269" s="570"/>
      <c r="D1269" s="570"/>
      <c r="E1269" s="570"/>
      <c r="F1269" s="570"/>
      <c r="G1269" s="570"/>
      <c r="H1269" s="570"/>
      <c r="I1269" s="570"/>
      <c r="J1269" s="570"/>
      <c r="K1269" s="570"/>
      <c r="L1269" s="570"/>
      <c r="M1269" s="570"/>
      <c r="N1269" s="570"/>
      <c r="O1269" s="570"/>
      <c r="P1269" s="570"/>
      <c r="Q1269" s="570"/>
      <c r="R1269" s="570"/>
      <c r="S1269" s="570"/>
      <c r="T1269" s="570"/>
      <c r="U1269" s="570"/>
      <c r="V1269" s="570"/>
      <c r="W1269" s="570"/>
      <c r="X1269" s="570"/>
      <c r="Y1269" s="570"/>
      <c r="Z1269" s="570"/>
      <c r="AA1269" s="570"/>
      <c r="AB1269" s="570"/>
      <c r="AC1269" s="570"/>
      <c r="AD1269" s="570"/>
      <c r="AE1269" s="570"/>
      <c r="AF1269" s="570"/>
    </row>
    <row r="1270">
      <c r="A1270" s="570"/>
      <c r="B1270" s="570"/>
      <c r="C1270" s="570"/>
      <c r="D1270" s="570"/>
      <c r="E1270" s="570"/>
      <c r="F1270" s="570"/>
      <c r="G1270" s="570"/>
      <c r="H1270" s="570"/>
      <c r="I1270" s="570"/>
      <c r="J1270" s="570"/>
      <c r="K1270" s="570"/>
      <c r="L1270" s="570"/>
      <c r="M1270" s="570"/>
      <c r="N1270" s="570"/>
      <c r="O1270" s="570"/>
      <c r="P1270" s="570"/>
      <c r="Q1270" s="570"/>
      <c r="R1270" s="570"/>
      <c r="S1270" s="570"/>
      <c r="T1270" s="570"/>
      <c r="U1270" s="570"/>
      <c r="V1270" s="570"/>
      <c r="W1270" s="570"/>
      <c r="X1270" s="570"/>
      <c r="Y1270" s="570"/>
      <c r="Z1270" s="570"/>
      <c r="AA1270" s="570"/>
      <c r="AB1270" s="570"/>
      <c r="AC1270" s="570"/>
      <c r="AD1270" s="570"/>
      <c r="AE1270" s="570"/>
      <c r="AF1270" s="570"/>
    </row>
    <row r="1271">
      <c r="A1271" s="570"/>
      <c r="B1271" s="570"/>
      <c r="C1271" s="570"/>
      <c r="D1271" s="570"/>
      <c r="E1271" s="570"/>
      <c r="F1271" s="570"/>
      <c r="G1271" s="570"/>
      <c r="H1271" s="570"/>
      <c r="I1271" s="570"/>
      <c r="J1271" s="570"/>
      <c r="K1271" s="570"/>
      <c r="L1271" s="570"/>
      <c r="M1271" s="570"/>
      <c r="N1271" s="570"/>
      <c r="O1271" s="570"/>
      <c r="P1271" s="570"/>
      <c r="Q1271" s="570"/>
      <c r="R1271" s="570"/>
      <c r="S1271" s="570"/>
      <c r="T1271" s="570"/>
      <c r="U1271" s="570"/>
      <c r="V1271" s="570"/>
      <c r="W1271" s="570"/>
      <c r="X1271" s="570"/>
      <c r="Y1271" s="570"/>
      <c r="Z1271" s="570"/>
      <c r="AA1271" s="570"/>
      <c r="AB1271" s="570"/>
      <c r="AC1271" s="570"/>
      <c r="AD1271" s="570"/>
      <c r="AE1271" s="570"/>
      <c r="AF1271" s="570"/>
    </row>
    <row r="1272">
      <c r="A1272" s="570"/>
      <c r="B1272" s="570"/>
      <c r="C1272" s="570"/>
      <c r="D1272" s="570"/>
      <c r="E1272" s="570"/>
      <c r="F1272" s="570"/>
      <c r="G1272" s="570"/>
      <c r="H1272" s="570"/>
      <c r="I1272" s="570"/>
      <c r="J1272" s="570"/>
      <c r="K1272" s="570"/>
      <c r="L1272" s="570"/>
      <c r="M1272" s="570"/>
      <c r="N1272" s="570"/>
      <c r="O1272" s="570"/>
      <c r="P1272" s="570"/>
      <c r="Q1272" s="570"/>
      <c r="R1272" s="570"/>
      <c r="S1272" s="570"/>
      <c r="T1272" s="570"/>
      <c r="U1272" s="570"/>
      <c r="V1272" s="570"/>
      <c r="W1272" s="570"/>
      <c r="X1272" s="570"/>
      <c r="Y1272" s="570"/>
      <c r="Z1272" s="570"/>
      <c r="AA1272" s="570"/>
      <c r="AB1272" s="570"/>
      <c r="AC1272" s="570"/>
      <c r="AD1272" s="570"/>
      <c r="AE1272" s="570"/>
      <c r="AF1272" s="570"/>
    </row>
    <row r="1273">
      <c r="A1273" s="570"/>
      <c r="B1273" s="570"/>
      <c r="C1273" s="570"/>
      <c r="D1273" s="570"/>
      <c r="E1273" s="570"/>
      <c r="F1273" s="570"/>
      <c r="G1273" s="570"/>
      <c r="H1273" s="570"/>
      <c r="I1273" s="570"/>
      <c r="J1273" s="570"/>
      <c r="K1273" s="570"/>
      <c r="L1273" s="570"/>
      <c r="M1273" s="570"/>
      <c r="N1273" s="570"/>
      <c r="O1273" s="570"/>
      <c r="P1273" s="570"/>
      <c r="Q1273" s="570"/>
      <c r="R1273" s="570"/>
      <c r="S1273" s="570"/>
      <c r="T1273" s="570"/>
      <c r="U1273" s="570"/>
      <c r="V1273" s="570"/>
      <c r="W1273" s="570"/>
      <c r="X1273" s="570"/>
      <c r="Y1273" s="570"/>
      <c r="Z1273" s="570"/>
      <c r="AA1273" s="570"/>
      <c r="AB1273" s="570"/>
      <c r="AC1273" s="570"/>
      <c r="AD1273" s="570"/>
      <c r="AE1273" s="570"/>
      <c r="AF1273" s="570"/>
    </row>
    <row r="1274">
      <c r="A1274" s="570"/>
      <c r="B1274" s="570"/>
      <c r="C1274" s="570"/>
      <c r="D1274" s="570"/>
      <c r="E1274" s="570"/>
      <c r="F1274" s="570"/>
      <c r="G1274" s="570"/>
      <c r="H1274" s="570"/>
      <c r="I1274" s="570"/>
      <c r="J1274" s="570"/>
      <c r="K1274" s="570"/>
      <c r="L1274" s="570"/>
      <c r="M1274" s="570"/>
      <c r="N1274" s="570"/>
      <c r="O1274" s="570"/>
      <c r="P1274" s="570"/>
      <c r="Q1274" s="570"/>
      <c r="R1274" s="570"/>
      <c r="S1274" s="570"/>
      <c r="T1274" s="570"/>
      <c r="U1274" s="570"/>
      <c r="V1274" s="570"/>
      <c r="W1274" s="570"/>
      <c r="X1274" s="570"/>
      <c r="Y1274" s="570"/>
      <c r="Z1274" s="570"/>
      <c r="AA1274" s="570"/>
      <c r="AB1274" s="570"/>
      <c r="AC1274" s="570"/>
      <c r="AD1274" s="570"/>
      <c r="AE1274" s="570"/>
      <c r="AF1274" s="570"/>
    </row>
    <row r="1275">
      <c r="A1275" s="570"/>
      <c r="B1275" s="570"/>
      <c r="C1275" s="570"/>
      <c r="D1275" s="570"/>
      <c r="E1275" s="570"/>
      <c r="F1275" s="570"/>
      <c r="G1275" s="570"/>
      <c r="H1275" s="570"/>
      <c r="I1275" s="570"/>
      <c r="J1275" s="570"/>
      <c r="K1275" s="570"/>
      <c r="L1275" s="570"/>
      <c r="M1275" s="570"/>
      <c r="N1275" s="570"/>
      <c r="O1275" s="570"/>
      <c r="P1275" s="570"/>
      <c r="Q1275" s="570"/>
      <c r="R1275" s="570"/>
      <c r="S1275" s="570"/>
      <c r="T1275" s="570"/>
      <c r="U1275" s="570"/>
      <c r="V1275" s="570"/>
      <c r="W1275" s="570"/>
      <c r="X1275" s="570"/>
      <c r="Y1275" s="570"/>
      <c r="Z1275" s="570"/>
      <c r="AA1275" s="570"/>
      <c r="AB1275" s="570"/>
      <c r="AC1275" s="570"/>
      <c r="AD1275" s="570"/>
      <c r="AE1275" s="570"/>
      <c r="AF1275" s="570"/>
    </row>
    <row r="1276">
      <c r="A1276" s="570"/>
      <c r="B1276" s="570"/>
      <c r="C1276" s="570"/>
      <c r="D1276" s="570"/>
      <c r="E1276" s="570"/>
      <c r="F1276" s="570"/>
      <c r="G1276" s="570"/>
      <c r="H1276" s="570"/>
      <c r="I1276" s="570"/>
      <c r="J1276" s="570"/>
      <c r="K1276" s="570"/>
      <c r="L1276" s="570"/>
      <c r="M1276" s="570"/>
      <c r="N1276" s="570"/>
      <c r="O1276" s="570"/>
      <c r="P1276" s="570"/>
      <c r="Q1276" s="570"/>
      <c r="R1276" s="570"/>
      <c r="S1276" s="570"/>
      <c r="T1276" s="570"/>
      <c r="U1276" s="570"/>
      <c r="V1276" s="570"/>
      <c r="W1276" s="570"/>
      <c r="X1276" s="570"/>
      <c r="Y1276" s="570"/>
      <c r="Z1276" s="570"/>
      <c r="AA1276" s="570"/>
      <c r="AB1276" s="570"/>
      <c r="AC1276" s="570"/>
      <c r="AD1276" s="570"/>
      <c r="AE1276" s="570"/>
      <c r="AF1276" s="570"/>
    </row>
    <row r="1277">
      <c r="A1277" s="570"/>
      <c r="B1277" s="570"/>
      <c r="C1277" s="570"/>
      <c r="D1277" s="570"/>
      <c r="E1277" s="570"/>
      <c r="F1277" s="570"/>
      <c r="G1277" s="570"/>
      <c r="H1277" s="570"/>
      <c r="I1277" s="570"/>
      <c r="J1277" s="570"/>
      <c r="K1277" s="570"/>
      <c r="L1277" s="570"/>
      <c r="M1277" s="570"/>
      <c r="N1277" s="570"/>
      <c r="O1277" s="570"/>
      <c r="P1277" s="570"/>
      <c r="Q1277" s="570"/>
      <c r="R1277" s="570"/>
      <c r="S1277" s="570"/>
      <c r="T1277" s="570"/>
      <c r="U1277" s="570"/>
      <c r="V1277" s="570"/>
      <c r="W1277" s="570"/>
      <c r="X1277" s="570"/>
      <c r="Y1277" s="570"/>
      <c r="Z1277" s="570"/>
      <c r="AA1277" s="570"/>
      <c r="AB1277" s="570"/>
      <c r="AC1277" s="570"/>
      <c r="AD1277" s="570"/>
      <c r="AE1277" s="570"/>
      <c r="AF1277" s="570"/>
    </row>
    <row r="1278">
      <c r="A1278" s="570"/>
      <c r="B1278" s="570"/>
      <c r="C1278" s="570"/>
      <c r="D1278" s="570"/>
      <c r="E1278" s="570"/>
      <c r="F1278" s="570"/>
      <c r="G1278" s="570"/>
      <c r="H1278" s="570"/>
      <c r="I1278" s="570"/>
      <c r="J1278" s="570"/>
      <c r="K1278" s="570"/>
      <c r="L1278" s="570"/>
      <c r="M1278" s="570"/>
      <c r="N1278" s="570"/>
      <c r="O1278" s="570"/>
      <c r="P1278" s="570"/>
      <c r="Q1278" s="570"/>
      <c r="R1278" s="570"/>
      <c r="S1278" s="570"/>
      <c r="T1278" s="570"/>
      <c r="U1278" s="570"/>
      <c r="V1278" s="570"/>
      <c r="W1278" s="570"/>
      <c r="X1278" s="570"/>
      <c r="Y1278" s="570"/>
      <c r="Z1278" s="570"/>
      <c r="AA1278" s="570"/>
      <c r="AB1278" s="570"/>
      <c r="AC1278" s="570"/>
      <c r="AD1278" s="570"/>
      <c r="AE1278" s="570"/>
      <c r="AF1278" s="570"/>
    </row>
    <row r="1279">
      <c r="A1279" s="570"/>
      <c r="B1279" s="570"/>
      <c r="C1279" s="570"/>
      <c r="D1279" s="570"/>
      <c r="E1279" s="570"/>
      <c r="F1279" s="570"/>
      <c r="G1279" s="570"/>
      <c r="H1279" s="570"/>
      <c r="I1279" s="570"/>
      <c r="J1279" s="570"/>
      <c r="K1279" s="570"/>
      <c r="L1279" s="570"/>
      <c r="M1279" s="570"/>
      <c r="N1279" s="570"/>
      <c r="O1279" s="570"/>
      <c r="P1279" s="570"/>
      <c r="Q1279" s="570"/>
      <c r="R1279" s="570"/>
      <c r="S1279" s="570"/>
      <c r="T1279" s="570"/>
      <c r="U1279" s="570"/>
      <c r="V1279" s="570"/>
      <c r="W1279" s="570"/>
      <c r="X1279" s="570"/>
      <c r="Y1279" s="570"/>
      <c r="Z1279" s="570"/>
      <c r="AA1279" s="570"/>
      <c r="AB1279" s="570"/>
      <c r="AC1279" s="570"/>
      <c r="AD1279" s="570"/>
      <c r="AE1279" s="570"/>
      <c r="AF1279" s="570"/>
    </row>
    <row r="1280">
      <c r="A1280" s="570"/>
      <c r="B1280" s="570"/>
      <c r="C1280" s="570"/>
      <c r="D1280" s="570"/>
      <c r="E1280" s="570"/>
      <c r="F1280" s="570"/>
      <c r="G1280" s="570"/>
      <c r="H1280" s="570"/>
      <c r="I1280" s="570"/>
      <c r="J1280" s="570"/>
      <c r="K1280" s="570"/>
      <c r="L1280" s="570"/>
      <c r="M1280" s="570"/>
      <c r="N1280" s="570"/>
      <c r="O1280" s="570"/>
      <c r="P1280" s="570"/>
      <c r="Q1280" s="570"/>
      <c r="R1280" s="570"/>
      <c r="S1280" s="570"/>
      <c r="T1280" s="570"/>
      <c r="U1280" s="570"/>
      <c r="V1280" s="570"/>
      <c r="W1280" s="570"/>
      <c r="X1280" s="570"/>
      <c r="Y1280" s="570"/>
      <c r="Z1280" s="570"/>
      <c r="AA1280" s="570"/>
      <c r="AB1280" s="570"/>
      <c r="AC1280" s="570"/>
      <c r="AD1280" s="570"/>
      <c r="AE1280" s="570"/>
      <c r="AF1280" s="570"/>
    </row>
    <row r="1281">
      <c r="A1281" s="570"/>
      <c r="B1281" s="570"/>
      <c r="C1281" s="570"/>
      <c r="D1281" s="570"/>
      <c r="E1281" s="570"/>
      <c r="F1281" s="570"/>
      <c r="G1281" s="570"/>
      <c r="H1281" s="570"/>
      <c r="I1281" s="570"/>
      <c r="J1281" s="570"/>
      <c r="K1281" s="570"/>
      <c r="L1281" s="570"/>
      <c r="M1281" s="570"/>
      <c r="N1281" s="570"/>
      <c r="O1281" s="570"/>
      <c r="P1281" s="570"/>
      <c r="Q1281" s="570"/>
      <c r="R1281" s="570"/>
      <c r="S1281" s="570"/>
      <c r="T1281" s="570"/>
      <c r="U1281" s="570"/>
      <c r="V1281" s="570"/>
      <c r="W1281" s="570"/>
      <c r="X1281" s="570"/>
      <c r="Y1281" s="570"/>
      <c r="Z1281" s="570"/>
      <c r="AA1281" s="570"/>
      <c r="AB1281" s="570"/>
      <c r="AC1281" s="570"/>
      <c r="AD1281" s="570"/>
      <c r="AE1281" s="570"/>
      <c r="AF1281" s="570"/>
    </row>
    <row r="1282">
      <c r="A1282" s="570"/>
      <c r="B1282" s="570"/>
      <c r="C1282" s="570"/>
      <c r="D1282" s="570"/>
      <c r="E1282" s="570"/>
      <c r="F1282" s="570"/>
      <c r="G1282" s="570"/>
      <c r="H1282" s="570"/>
      <c r="I1282" s="570"/>
      <c r="J1282" s="570"/>
      <c r="K1282" s="570"/>
      <c r="L1282" s="570"/>
      <c r="M1282" s="570"/>
      <c r="N1282" s="570"/>
      <c r="O1282" s="570"/>
      <c r="P1282" s="570"/>
      <c r="Q1282" s="570"/>
      <c r="R1282" s="570"/>
      <c r="S1282" s="570"/>
      <c r="T1282" s="570"/>
      <c r="U1282" s="570"/>
      <c r="V1282" s="570"/>
      <c r="W1282" s="570"/>
      <c r="X1282" s="570"/>
      <c r="Y1282" s="570"/>
      <c r="Z1282" s="570"/>
      <c r="AA1282" s="570"/>
      <c r="AB1282" s="570"/>
      <c r="AC1282" s="570"/>
      <c r="AD1282" s="570"/>
      <c r="AE1282" s="570"/>
      <c r="AF1282" s="570"/>
    </row>
    <row r="1283">
      <c r="A1283" s="570"/>
      <c r="B1283" s="570"/>
      <c r="C1283" s="570"/>
      <c r="D1283" s="570"/>
      <c r="E1283" s="570"/>
      <c r="F1283" s="570"/>
      <c r="G1283" s="570"/>
      <c r="H1283" s="570"/>
      <c r="I1283" s="570"/>
      <c r="J1283" s="570"/>
      <c r="K1283" s="570"/>
      <c r="L1283" s="570"/>
      <c r="M1283" s="570"/>
      <c r="N1283" s="570"/>
      <c r="O1283" s="570"/>
      <c r="P1283" s="570"/>
      <c r="Q1283" s="570"/>
      <c r="R1283" s="570"/>
      <c r="S1283" s="570"/>
      <c r="T1283" s="570"/>
      <c r="U1283" s="570"/>
      <c r="V1283" s="570"/>
      <c r="W1283" s="570"/>
      <c r="X1283" s="570"/>
      <c r="Y1283" s="570"/>
      <c r="Z1283" s="570"/>
      <c r="AA1283" s="570"/>
      <c r="AB1283" s="570"/>
      <c r="AC1283" s="570"/>
      <c r="AD1283" s="570"/>
      <c r="AE1283" s="570"/>
      <c r="AF1283" s="570"/>
    </row>
    <row r="1284">
      <c r="A1284" s="570"/>
      <c r="B1284" s="570"/>
      <c r="C1284" s="570"/>
      <c r="D1284" s="570"/>
      <c r="E1284" s="570"/>
      <c r="F1284" s="570"/>
      <c r="G1284" s="570"/>
      <c r="H1284" s="570"/>
      <c r="I1284" s="570"/>
      <c r="J1284" s="570"/>
      <c r="K1284" s="570"/>
      <c r="L1284" s="570"/>
      <c r="M1284" s="570"/>
      <c r="N1284" s="570"/>
      <c r="O1284" s="570"/>
      <c r="P1284" s="570"/>
      <c r="Q1284" s="570"/>
      <c r="R1284" s="570"/>
      <c r="S1284" s="570"/>
      <c r="T1284" s="570"/>
      <c r="U1284" s="570"/>
      <c r="V1284" s="570"/>
      <c r="W1284" s="570"/>
      <c r="X1284" s="570"/>
      <c r="Y1284" s="570"/>
      <c r="Z1284" s="570"/>
      <c r="AA1284" s="570"/>
      <c r="AB1284" s="570"/>
      <c r="AC1284" s="570"/>
      <c r="AD1284" s="570"/>
      <c r="AE1284" s="570"/>
      <c r="AF1284" s="570"/>
    </row>
    <row r="1285">
      <c r="A1285" s="570"/>
      <c r="B1285" s="570"/>
      <c r="C1285" s="570"/>
      <c r="D1285" s="570"/>
      <c r="E1285" s="570"/>
      <c r="F1285" s="570"/>
      <c r="G1285" s="570"/>
      <c r="H1285" s="570"/>
      <c r="I1285" s="570"/>
      <c r="J1285" s="570"/>
      <c r="K1285" s="570"/>
      <c r="L1285" s="570"/>
      <c r="M1285" s="570"/>
      <c r="N1285" s="570"/>
      <c r="O1285" s="570"/>
      <c r="P1285" s="570"/>
      <c r="Q1285" s="570"/>
      <c r="R1285" s="570"/>
      <c r="S1285" s="570"/>
      <c r="T1285" s="570"/>
      <c r="U1285" s="570"/>
      <c r="V1285" s="570"/>
      <c r="W1285" s="570"/>
      <c r="X1285" s="570"/>
      <c r="Y1285" s="570"/>
      <c r="Z1285" s="570"/>
      <c r="AA1285" s="570"/>
      <c r="AB1285" s="570"/>
      <c r="AC1285" s="570"/>
      <c r="AD1285" s="570"/>
      <c r="AE1285" s="570"/>
      <c r="AF1285" s="570"/>
    </row>
    <row r="1286">
      <c r="A1286" s="570"/>
      <c r="B1286" s="570"/>
      <c r="C1286" s="570"/>
      <c r="D1286" s="570"/>
      <c r="E1286" s="570"/>
      <c r="F1286" s="570"/>
      <c r="G1286" s="570"/>
      <c r="H1286" s="570"/>
      <c r="I1286" s="570"/>
      <c r="J1286" s="570"/>
      <c r="K1286" s="570"/>
      <c r="L1286" s="570"/>
      <c r="M1286" s="570"/>
      <c r="N1286" s="570"/>
      <c r="O1286" s="570"/>
      <c r="P1286" s="570"/>
      <c r="Q1286" s="570"/>
      <c r="R1286" s="570"/>
      <c r="S1286" s="570"/>
      <c r="T1286" s="570"/>
      <c r="U1286" s="570"/>
      <c r="V1286" s="570"/>
      <c r="W1286" s="570"/>
      <c r="X1286" s="570"/>
      <c r="Y1286" s="570"/>
      <c r="Z1286" s="570"/>
      <c r="AA1286" s="570"/>
      <c r="AB1286" s="570"/>
      <c r="AC1286" s="570"/>
      <c r="AD1286" s="570"/>
      <c r="AE1286" s="570"/>
      <c r="AF1286" s="570"/>
    </row>
    <row r="1287">
      <c r="A1287" s="570"/>
      <c r="B1287" s="570"/>
      <c r="C1287" s="570"/>
      <c r="D1287" s="570"/>
      <c r="E1287" s="570"/>
      <c r="F1287" s="570"/>
      <c r="G1287" s="570"/>
      <c r="H1287" s="570"/>
      <c r="I1287" s="570"/>
      <c r="J1287" s="570"/>
      <c r="K1287" s="570"/>
      <c r="L1287" s="570"/>
      <c r="M1287" s="570"/>
      <c r="N1287" s="570"/>
      <c r="O1287" s="570"/>
      <c r="P1287" s="570"/>
      <c r="Q1287" s="570"/>
      <c r="R1287" s="570"/>
      <c r="S1287" s="570"/>
      <c r="T1287" s="570"/>
      <c r="U1287" s="570"/>
      <c r="V1287" s="570"/>
      <c r="W1287" s="570"/>
      <c r="X1287" s="570"/>
      <c r="Y1287" s="570"/>
      <c r="Z1287" s="570"/>
      <c r="AA1287" s="570"/>
      <c r="AB1287" s="570"/>
      <c r="AC1287" s="570"/>
      <c r="AD1287" s="570"/>
      <c r="AE1287" s="570"/>
      <c r="AF1287" s="570"/>
    </row>
    <row r="1288">
      <c r="A1288" s="570"/>
      <c r="B1288" s="570"/>
      <c r="C1288" s="570"/>
      <c r="D1288" s="570"/>
      <c r="E1288" s="570"/>
      <c r="F1288" s="570"/>
      <c r="G1288" s="570"/>
      <c r="H1288" s="570"/>
      <c r="I1288" s="570"/>
      <c r="J1288" s="570"/>
      <c r="K1288" s="570"/>
      <c r="L1288" s="570"/>
      <c r="M1288" s="570"/>
      <c r="N1288" s="570"/>
      <c r="O1288" s="570"/>
      <c r="P1288" s="570"/>
      <c r="Q1288" s="570"/>
      <c r="R1288" s="570"/>
      <c r="S1288" s="570"/>
      <c r="T1288" s="570"/>
      <c r="U1288" s="570"/>
      <c r="V1288" s="570"/>
      <c r="W1288" s="570"/>
      <c r="X1288" s="570"/>
      <c r="Y1288" s="570"/>
      <c r="Z1288" s="570"/>
      <c r="AA1288" s="570"/>
      <c r="AB1288" s="570"/>
      <c r="AC1288" s="570"/>
      <c r="AD1288" s="570"/>
      <c r="AE1288" s="570"/>
      <c r="AF1288" s="570"/>
    </row>
    <row r="1289">
      <c r="A1289" s="570"/>
      <c r="B1289" s="570"/>
      <c r="C1289" s="570"/>
      <c r="D1289" s="570"/>
      <c r="E1289" s="570"/>
      <c r="F1289" s="570"/>
      <c r="G1289" s="570"/>
      <c r="H1289" s="570"/>
      <c r="I1289" s="570"/>
      <c r="J1289" s="570"/>
      <c r="K1289" s="570"/>
      <c r="L1289" s="570"/>
      <c r="M1289" s="570"/>
      <c r="N1289" s="570"/>
      <c r="O1289" s="570"/>
      <c r="P1289" s="570"/>
      <c r="Q1289" s="570"/>
      <c r="R1289" s="570"/>
      <c r="S1289" s="570"/>
      <c r="T1289" s="570"/>
      <c r="U1289" s="570"/>
      <c r="V1289" s="570"/>
      <c r="W1289" s="570"/>
      <c r="X1289" s="570"/>
      <c r="Y1289" s="570"/>
      <c r="Z1289" s="570"/>
      <c r="AA1289" s="570"/>
      <c r="AB1289" s="570"/>
      <c r="AC1289" s="570"/>
      <c r="AD1289" s="570"/>
      <c r="AE1289" s="570"/>
      <c r="AF1289" s="570"/>
    </row>
    <row r="1290">
      <c r="A1290" s="570"/>
      <c r="B1290" s="570"/>
      <c r="C1290" s="570"/>
      <c r="D1290" s="570"/>
      <c r="E1290" s="570"/>
      <c r="F1290" s="570"/>
      <c r="G1290" s="570"/>
      <c r="H1290" s="570"/>
      <c r="I1290" s="570"/>
      <c r="J1290" s="570"/>
      <c r="K1290" s="570"/>
      <c r="L1290" s="570"/>
      <c r="M1290" s="570"/>
      <c r="N1290" s="570"/>
      <c r="O1290" s="570"/>
      <c r="P1290" s="570"/>
      <c r="Q1290" s="570"/>
      <c r="R1290" s="570"/>
      <c r="S1290" s="570"/>
      <c r="T1290" s="570"/>
      <c r="U1290" s="570"/>
      <c r="V1290" s="570"/>
      <c r="W1290" s="570"/>
      <c r="X1290" s="570"/>
      <c r="Y1290" s="570"/>
      <c r="Z1290" s="570"/>
      <c r="AA1290" s="570"/>
      <c r="AB1290" s="570"/>
      <c r="AC1290" s="570"/>
      <c r="AD1290" s="570"/>
      <c r="AE1290" s="570"/>
      <c r="AF1290" s="570"/>
    </row>
    <row r="1291">
      <c r="A1291" s="570"/>
      <c r="B1291" s="570"/>
      <c r="C1291" s="570"/>
      <c r="D1291" s="570"/>
      <c r="E1291" s="570"/>
      <c r="F1291" s="570"/>
      <c r="G1291" s="570"/>
      <c r="H1291" s="570"/>
      <c r="I1291" s="570"/>
      <c r="J1291" s="570"/>
      <c r="K1291" s="570"/>
      <c r="L1291" s="570"/>
      <c r="M1291" s="570"/>
      <c r="N1291" s="570"/>
      <c r="O1291" s="570"/>
      <c r="P1291" s="570"/>
      <c r="Q1291" s="570"/>
      <c r="R1291" s="570"/>
      <c r="S1291" s="570"/>
      <c r="T1291" s="570"/>
      <c r="U1291" s="570"/>
      <c r="V1291" s="570"/>
      <c r="W1291" s="570"/>
      <c r="X1291" s="570"/>
      <c r="Y1291" s="570"/>
      <c r="Z1291" s="570"/>
      <c r="AA1291" s="570"/>
      <c r="AB1291" s="570"/>
      <c r="AC1291" s="570"/>
      <c r="AD1291" s="570"/>
      <c r="AE1291" s="570"/>
      <c r="AF1291" s="570"/>
    </row>
    <row r="1292">
      <c r="A1292" s="570"/>
      <c r="B1292" s="570"/>
      <c r="C1292" s="570"/>
      <c r="D1292" s="570"/>
      <c r="E1292" s="570"/>
      <c r="F1292" s="570"/>
      <c r="G1292" s="570"/>
      <c r="H1292" s="570"/>
      <c r="I1292" s="570"/>
      <c r="J1292" s="570"/>
      <c r="K1292" s="570"/>
      <c r="L1292" s="570"/>
      <c r="M1292" s="570"/>
      <c r="N1292" s="570"/>
      <c r="O1292" s="570"/>
      <c r="P1292" s="570"/>
      <c r="Q1292" s="570"/>
      <c r="R1292" s="570"/>
      <c r="S1292" s="570"/>
      <c r="T1292" s="570"/>
      <c r="U1292" s="570"/>
      <c r="V1292" s="570"/>
      <c r="W1292" s="570"/>
      <c r="X1292" s="570"/>
      <c r="Y1292" s="570"/>
      <c r="Z1292" s="570"/>
      <c r="AA1292" s="570"/>
      <c r="AB1292" s="570"/>
      <c r="AC1292" s="570"/>
      <c r="AD1292" s="570"/>
      <c r="AE1292" s="570"/>
      <c r="AF1292" s="570"/>
    </row>
    <row r="1293">
      <c r="A1293" s="570"/>
      <c r="B1293" s="570"/>
      <c r="C1293" s="570"/>
      <c r="D1293" s="570"/>
      <c r="E1293" s="570"/>
      <c r="F1293" s="570"/>
      <c r="G1293" s="570"/>
      <c r="H1293" s="570"/>
      <c r="I1293" s="570"/>
      <c r="J1293" s="570"/>
      <c r="K1293" s="570"/>
      <c r="L1293" s="570"/>
      <c r="M1293" s="570"/>
      <c r="N1293" s="570"/>
      <c r="O1293" s="570"/>
      <c r="P1293" s="570"/>
      <c r="Q1293" s="570"/>
      <c r="R1293" s="570"/>
      <c r="S1293" s="570"/>
      <c r="T1293" s="570"/>
      <c r="U1293" s="570"/>
      <c r="V1293" s="570"/>
      <c r="W1293" s="570"/>
      <c r="X1293" s="570"/>
      <c r="Y1293" s="570"/>
      <c r="Z1293" s="570"/>
      <c r="AA1293" s="570"/>
      <c r="AB1293" s="570"/>
      <c r="AC1293" s="570"/>
      <c r="AD1293" s="570"/>
      <c r="AE1293" s="570"/>
      <c r="AF1293" s="570"/>
    </row>
    <row r="1294">
      <c r="A1294" s="570"/>
      <c r="B1294" s="570"/>
      <c r="C1294" s="570"/>
      <c r="D1294" s="570"/>
      <c r="E1294" s="570"/>
      <c r="F1294" s="570"/>
      <c r="G1294" s="570"/>
      <c r="H1294" s="570"/>
      <c r="I1294" s="570"/>
      <c r="J1294" s="570"/>
      <c r="K1294" s="570"/>
      <c r="L1294" s="570"/>
      <c r="M1294" s="570"/>
      <c r="N1294" s="570"/>
      <c r="O1294" s="570"/>
      <c r="P1294" s="570"/>
      <c r="Q1294" s="570"/>
      <c r="R1294" s="570"/>
      <c r="S1294" s="570"/>
      <c r="T1294" s="570"/>
      <c r="U1294" s="570"/>
      <c r="V1294" s="570"/>
      <c r="W1294" s="570"/>
      <c r="X1294" s="570"/>
      <c r="Y1294" s="570"/>
      <c r="Z1294" s="570"/>
      <c r="AA1294" s="570"/>
      <c r="AB1294" s="570"/>
      <c r="AC1294" s="570"/>
      <c r="AD1294" s="570"/>
      <c r="AE1294" s="570"/>
      <c r="AF1294" s="570"/>
    </row>
    <row r="1295">
      <c r="A1295" s="570"/>
      <c r="B1295" s="570"/>
      <c r="C1295" s="570"/>
      <c r="D1295" s="570"/>
      <c r="E1295" s="570"/>
      <c r="F1295" s="570"/>
      <c r="G1295" s="570"/>
      <c r="H1295" s="570"/>
      <c r="I1295" s="570"/>
      <c r="J1295" s="570"/>
      <c r="K1295" s="570"/>
      <c r="L1295" s="570"/>
      <c r="M1295" s="570"/>
      <c r="N1295" s="570"/>
      <c r="O1295" s="570"/>
      <c r="P1295" s="570"/>
      <c r="Q1295" s="570"/>
      <c r="R1295" s="570"/>
      <c r="S1295" s="570"/>
      <c r="T1295" s="570"/>
      <c r="U1295" s="570"/>
      <c r="V1295" s="570"/>
      <c r="W1295" s="570"/>
      <c r="X1295" s="570"/>
      <c r="Y1295" s="570"/>
      <c r="Z1295" s="570"/>
      <c r="AA1295" s="570"/>
      <c r="AB1295" s="570"/>
      <c r="AC1295" s="570"/>
      <c r="AD1295" s="570"/>
      <c r="AE1295" s="570"/>
      <c r="AF1295" s="570"/>
    </row>
    <row r="1296">
      <c r="A1296" s="570"/>
      <c r="B1296" s="570"/>
      <c r="C1296" s="570"/>
      <c r="D1296" s="570"/>
      <c r="E1296" s="570"/>
      <c r="F1296" s="570"/>
      <c r="G1296" s="570"/>
      <c r="H1296" s="570"/>
      <c r="I1296" s="570"/>
      <c r="J1296" s="570"/>
      <c r="K1296" s="570"/>
      <c r="L1296" s="570"/>
      <c r="M1296" s="570"/>
      <c r="N1296" s="570"/>
      <c r="O1296" s="570"/>
      <c r="P1296" s="570"/>
      <c r="Q1296" s="570"/>
      <c r="R1296" s="570"/>
      <c r="S1296" s="570"/>
      <c r="T1296" s="570"/>
      <c r="U1296" s="570"/>
      <c r="V1296" s="570"/>
      <c r="W1296" s="570"/>
      <c r="X1296" s="570"/>
      <c r="Y1296" s="570"/>
      <c r="Z1296" s="570"/>
      <c r="AA1296" s="570"/>
      <c r="AB1296" s="570"/>
      <c r="AC1296" s="570"/>
      <c r="AD1296" s="570"/>
      <c r="AE1296" s="570"/>
      <c r="AF1296" s="570"/>
    </row>
    <row r="1297">
      <c r="A1297" s="570"/>
      <c r="B1297" s="570"/>
      <c r="C1297" s="570"/>
      <c r="D1297" s="570"/>
      <c r="E1297" s="570"/>
      <c r="F1297" s="570"/>
      <c r="G1297" s="570"/>
      <c r="H1297" s="570"/>
      <c r="I1297" s="570"/>
      <c r="J1297" s="570"/>
      <c r="K1297" s="570"/>
      <c r="L1297" s="570"/>
      <c r="M1297" s="570"/>
      <c r="N1297" s="570"/>
      <c r="O1297" s="570"/>
      <c r="P1297" s="570"/>
      <c r="Q1297" s="570"/>
      <c r="R1297" s="570"/>
      <c r="S1297" s="570"/>
      <c r="T1297" s="570"/>
      <c r="U1297" s="570"/>
      <c r="V1297" s="570"/>
      <c r="W1297" s="570"/>
      <c r="X1297" s="570"/>
      <c r="Y1297" s="570"/>
      <c r="Z1297" s="570"/>
      <c r="AA1297" s="570"/>
      <c r="AB1297" s="570"/>
      <c r="AC1297" s="570"/>
      <c r="AD1297" s="570"/>
      <c r="AE1297" s="570"/>
      <c r="AF1297" s="570"/>
    </row>
    <row r="1298">
      <c r="A1298" s="570"/>
      <c r="B1298" s="570"/>
      <c r="C1298" s="570"/>
      <c r="D1298" s="570"/>
      <c r="E1298" s="570"/>
      <c r="F1298" s="570"/>
      <c r="G1298" s="570"/>
      <c r="H1298" s="570"/>
      <c r="I1298" s="570"/>
      <c r="J1298" s="570"/>
      <c r="K1298" s="570"/>
      <c r="L1298" s="570"/>
      <c r="M1298" s="570"/>
      <c r="N1298" s="570"/>
      <c r="O1298" s="570"/>
      <c r="P1298" s="570"/>
      <c r="Q1298" s="570"/>
      <c r="R1298" s="570"/>
      <c r="S1298" s="570"/>
      <c r="T1298" s="570"/>
      <c r="U1298" s="570"/>
      <c r="V1298" s="570"/>
      <c r="W1298" s="570"/>
      <c r="X1298" s="570"/>
      <c r="Y1298" s="570"/>
      <c r="Z1298" s="570"/>
      <c r="AA1298" s="570"/>
      <c r="AB1298" s="570"/>
      <c r="AC1298" s="570"/>
      <c r="AD1298" s="570"/>
      <c r="AE1298" s="570"/>
      <c r="AF1298" s="570"/>
    </row>
    <row r="1299">
      <c r="A1299" s="570"/>
      <c r="B1299" s="570"/>
      <c r="C1299" s="570"/>
      <c r="D1299" s="570"/>
      <c r="E1299" s="570"/>
      <c r="F1299" s="570"/>
      <c r="G1299" s="570"/>
      <c r="H1299" s="570"/>
      <c r="I1299" s="570"/>
      <c r="J1299" s="570"/>
      <c r="K1299" s="570"/>
      <c r="L1299" s="570"/>
      <c r="M1299" s="570"/>
      <c r="N1299" s="570"/>
      <c r="O1299" s="570"/>
      <c r="P1299" s="570"/>
      <c r="Q1299" s="570"/>
      <c r="R1299" s="570"/>
      <c r="S1299" s="570"/>
      <c r="T1299" s="570"/>
      <c r="U1299" s="570"/>
      <c r="V1299" s="570"/>
      <c r="W1299" s="570"/>
      <c r="X1299" s="570"/>
      <c r="Y1299" s="570"/>
      <c r="Z1299" s="570"/>
      <c r="AA1299" s="570"/>
      <c r="AB1299" s="570"/>
      <c r="AC1299" s="570"/>
      <c r="AD1299" s="570"/>
      <c r="AE1299" s="570"/>
      <c r="AF1299" s="570"/>
    </row>
    <row r="1300">
      <c r="A1300" s="570"/>
      <c r="B1300" s="570"/>
      <c r="C1300" s="570"/>
      <c r="D1300" s="570"/>
      <c r="E1300" s="570"/>
      <c r="F1300" s="570"/>
      <c r="G1300" s="570"/>
      <c r="H1300" s="570"/>
      <c r="I1300" s="570"/>
      <c r="J1300" s="570"/>
      <c r="K1300" s="570"/>
      <c r="L1300" s="570"/>
      <c r="M1300" s="570"/>
      <c r="N1300" s="570"/>
      <c r="O1300" s="570"/>
      <c r="P1300" s="570"/>
      <c r="Q1300" s="570"/>
      <c r="R1300" s="570"/>
      <c r="S1300" s="570"/>
      <c r="T1300" s="570"/>
      <c r="U1300" s="570"/>
      <c r="V1300" s="570"/>
      <c r="W1300" s="570"/>
      <c r="X1300" s="570"/>
      <c r="Y1300" s="570"/>
      <c r="Z1300" s="570"/>
      <c r="AA1300" s="570"/>
      <c r="AB1300" s="570"/>
      <c r="AC1300" s="570"/>
      <c r="AD1300" s="570"/>
      <c r="AE1300" s="570"/>
      <c r="AF1300" s="570"/>
    </row>
    <row r="1301">
      <c r="A1301" s="570"/>
      <c r="B1301" s="570"/>
      <c r="C1301" s="570"/>
      <c r="D1301" s="570"/>
      <c r="E1301" s="570"/>
      <c r="F1301" s="570"/>
      <c r="G1301" s="570"/>
      <c r="H1301" s="570"/>
      <c r="I1301" s="570"/>
      <c r="J1301" s="570"/>
      <c r="K1301" s="570"/>
      <c r="L1301" s="570"/>
      <c r="M1301" s="570"/>
      <c r="N1301" s="570"/>
      <c r="O1301" s="570"/>
      <c r="P1301" s="570"/>
      <c r="Q1301" s="570"/>
      <c r="R1301" s="570"/>
      <c r="S1301" s="570"/>
      <c r="T1301" s="570"/>
      <c r="U1301" s="570"/>
      <c r="V1301" s="570"/>
      <c r="W1301" s="570"/>
      <c r="X1301" s="570"/>
      <c r="Y1301" s="570"/>
      <c r="Z1301" s="570"/>
      <c r="AA1301" s="570"/>
      <c r="AB1301" s="570"/>
      <c r="AC1301" s="570"/>
      <c r="AD1301" s="570"/>
      <c r="AE1301" s="570"/>
      <c r="AF1301" s="570"/>
    </row>
    <row r="1302">
      <c r="A1302" s="570"/>
      <c r="B1302" s="570"/>
      <c r="C1302" s="570"/>
      <c r="D1302" s="570"/>
      <c r="E1302" s="570"/>
      <c r="F1302" s="570"/>
      <c r="G1302" s="570"/>
      <c r="H1302" s="570"/>
      <c r="I1302" s="570"/>
      <c r="J1302" s="570"/>
      <c r="K1302" s="570"/>
      <c r="L1302" s="570"/>
      <c r="M1302" s="570"/>
      <c r="N1302" s="570"/>
      <c r="O1302" s="570"/>
      <c r="P1302" s="570"/>
      <c r="Q1302" s="570"/>
      <c r="R1302" s="570"/>
      <c r="S1302" s="570"/>
      <c r="T1302" s="570"/>
      <c r="U1302" s="570"/>
      <c r="V1302" s="570"/>
      <c r="W1302" s="570"/>
      <c r="X1302" s="570"/>
      <c r="Y1302" s="570"/>
      <c r="Z1302" s="570"/>
      <c r="AA1302" s="570"/>
      <c r="AB1302" s="570"/>
      <c r="AC1302" s="570"/>
      <c r="AD1302" s="570"/>
      <c r="AE1302" s="570"/>
      <c r="AF1302" s="570"/>
    </row>
    <row r="1303">
      <c r="A1303" s="570"/>
      <c r="B1303" s="570"/>
      <c r="C1303" s="570"/>
      <c r="D1303" s="570"/>
      <c r="E1303" s="570"/>
      <c r="F1303" s="570"/>
      <c r="G1303" s="570"/>
      <c r="H1303" s="570"/>
      <c r="I1303" s="570"/>
      <c r="J1303" s="570"/>
      <c r="K1303" s="570"/>
      <c r="L1303" s="570"/>
      <c r="M1303" s="570"/>
      <c r="N1303" s="570"/>
      <c r="O1303" s="570"/>
      <c r="P1303" s="570"/>
      <c r="Q1303" s="570"/>
      <c r="R1303" s="570"/>
      <c r="S1303" s="570"/>
      <c r="T1303" s="570"/>
      <c r="U1303" s="570"/>
      <c r="V1303" s="570"/>
      <c r="W1303" s="570"/>
      <c r="X1303" s="570"/>
      <c r="Y1303" s="570"/>
      <c r="Z1303" s="570"/>
      <c r="AA1303" s="570"/>
      <c r="AB1303" s="570"/>
      <c r="AC1303" s="570"/>
      <c r="AD1303" s="570"/>
      <c r="AE1303" s="570"/>
      <c r="AF1303" s="570"/>
    </row>
    <row r="1304">
      <c r="A1304" s="570"/>
      <c r="B1304" s="570"/>
      <c r="C1304" s="570"/>
      <c r="D1304" s="570"/>
      <c r="E1304" s="570"/>
      <c r="F1304" s="570"/>
      <c r="G1304" s="570"/>
      <c r="H1304" s="570"/>
      <c r="I1304" s="570"/>
      <c r="J1304" s="570"/>
      <c r="K1304" s="570"/>
      <c r="L1304" s="570"/>
      <c r="M1304" s="570"/>
      <c r="N1304" s="570"/>
      <c r="O1304" s="570"/>
      <c r="P1304" s="570"/>
      <c r="Q1304" s="570"/>
      <c r="R1304" s="570"/>
      <c r="S1304" s="570"/>
      <c r="T1304" s="570"/>
      <c r="U1304" s="570"/>
      <c r="V1304" s="570"/>
      <c r="W1304" s="570"/>
      <c r="X1304" s="570"/>
      <c r="Y1304" s="570"/>
      <c r="Z1304" s="570"/>
      <c r="AA1304" s="570"/>
      <c r="AB1304" s="570"/>
      <c r="AC1304" s="570"/>
      <c r="AD1304" s="570"/>
      <c r="AE1304" s="570"/>
      <c r="AF1304" s="570"/>
    </row>
    <row r="1305">
      <c r="A1305" s="570"/>
      <c r="B1305" s="570"/>
      <c r="C1305" s="570"/>
      <c r="D1305" s="570"/>
      <c r="E1305" s="570"/>
      <c r="F1305" s="570"/>
      <c r="G1305" s="570"/>
      <c r="H1305" s="570"/>
      <c r="I1305" s="570"/>
      <c r="J1305" s="570"/>
      <c r="K1305" s="570"/>
      <c r="L1305" s="570"/>
      <c r="M1305" s="570"/>
      <c r="N1305" s="570"/>
      <c r="O1305" s="570"/>
      <c r="P1305" s="570"/>
      <c r="Q1305" s="570"/>
      <c r="R1305" s="570"/>
      <c r="S1305" s="570"/>
      <c r="T1305" s="570"/>
      <c r="U1305" s="570"/>
      <c r="V1305" s="570"/>
      <c r="W1305" s="570"/>
      <c r="X1305" s="570"/>
      <c r="Y1305" s="570"/>
      <c r="Z1305" s="570"/>
      <c r="AA1305" s="570"/>
      <c r="AB1305" s="570"/>
      <c r="AC1305" s="570"/>
      <c r="AD1305" s="570"/>
      <c r="AE1305" s="570"/>
      <c r="AF1305" s="570"/>
    </row>
    <row r="1306">
      <c r="A1306" s="570"/>
      <c r="B1306" s="570"/>
      <c r="C1306" s="570"/>
      <c r="D1306" s="570"/>
      <c r="E1306" s="570"/>
      <c r="F1306" s="570"/>
      <c r="G1306" s="570"/>
      <c r="H1306" s="570"/>
      <c r="I1306" s="570"/>
      <c r="J1306" s="570"/>
      <c r="K1306" s="570"/>
      <c r="L1306" s="570"/>
      <c r="M1306" s="570"/>
      <c r="N1306" s="570"/>
      <c r="O1306" s="570"/>
      <c r="P1306" s="570"/>
      <c r="Q1306" s="570"/>
      <c r="R1306" s="570"/>
      <c r="S1306" s="570"/>
      <c r="T1306" s="570"/>
      <c r="U1306" s="570"/>
      <c r="V1306" s="570"/>
      <c r="W1306" s="570"/>
      <c r="X1306" s="570"/>
      <c r="Y1306" s="570"/>
      <c r="Z1306" s="570"/>
      <c r="AA1306" s="570"/>
      <c r="AB1306" s="570"/>
      <c r="AC1306" s="570"/>
      <c r="AD1306" s="570"/>
      <c r="AE1306" s="570"/>
      <c r="AF1306" s="570"/>
    </row>
    <row r="1307">
      <c r="A1307" s="570"/>
      <c r="B1307" s="570"/>
      <c r="C1307" s="570"/>
      <c r="D1307" s="570"/>
      <c r="E1307" s="570"/>
      <c r="F1307" s="570"/>
      <c r="G1307" s="570"/>
      <c r="H1307" s="570"/>
      <c r="I1307" s="570"/>
      <c r="J1307" s="570"/>
      <c r="K1307" s="570"/>
      <c r="L1307" s="570"/>
      <c r="M1307" s="570"/>
      <c r="N1307" s="570"/>
      <c r="O1307" s="570"/>
      <c r="P1307" s="570"/>
      <c r="Q1307" s="570"/>
      <c r="R1307" s="570"/>
      <c r="S1307" s="570"/>
      <c r="T1307" s="570"/>
      <c r="U1307" s="570"/>
      <c r="V1307" s="570"/>
      <c r="W1307" s="570"/>
      <c r="X1307" s="570"/>
      <c r="Y1307" s="570"/>
      <c r="Z1307" s="570"/>
      <c r="AA1307" s="570"/>
      <c r="AB1307" s="570"/>
      <c r="AC1307" s="570"/>
      <c r="AD1307" s="570"/>
      <c r="AE1307" s="570"/>
      <c r="AF1307" s="570"/>
    </row>
    <row r="1308">
      <c r="A1308" s="570"/>
      <c r="B1308" s="570"/>
      <c r="C1308" s="570"/>
      <c r="D1308" s="570"/>
      <c r="E1308" s="570"/>
      <c r="F1308" s="570"/>
      <c r="G1308" s="570"/>
      <c r="H1308" s="570"/>
      <c r="I1308" s="570"/>
      <c r="J1308" s="570"/>
      <c r="K1308" s="570"/>
      <c r="L1308" s="570"/>
      <c r="M1308" s="570"/>
      <c r="N1308" s="570"/>
      <c r="O1308" s="570"/>
      <c r="P1308" s="570"/>
      <c r="Q1308" s="570"/>
      <c r="R1308" s="570"/>
      <c r="S1308" s="570"/>
      <c r="T1308" s="570"/>
      <c r="U1308" s="570"/>
      <c r="V1308" s="570"/>
      <c r="W1308" s="570"/>
      <c r="X1308" s="570"/>
      <c r="Y1308" s="570"/>
      <c r="Z1308" s="570"/>
      <c r="AA1308" s="570"/>
      <c r="AB1308" s="570"/>
      <c r="AC1308" s="570"/>
      <c r="AD1308" s="570"/>
      <c r="AE1308" s="570"/>
      <c r="AF1308" s="570"/>
    </row>
    <row r="1309">
      <c r="A1309" s="570"/>
      <c r="B1309" s="570"/>
      <c r="C1309" s="570"/>
      <c r="D1309" s="570"/>
      <c r="E1309" s="570"/>
      <c r="F1309" s="570"/>
      <c r="G1309" s="570"/>
      <c r="H1309" s="570"/>
      <c r="I1309" s="570"/>
      <c r="J1309" s="570"/>
      <c r="K1309" s="570"/>
      <c r="L1309" s="570"/>
      <c r="M1309" s="570"/>
      <c r="N1309" s="570"/>
      <c r="O1309" s="570"/>
      <c r="P1309" s="570"/>
      <c r="Q1309" s="570"/>
      <c r="R1309" s="570"/>
      <c r="S1309" s="570"/>
      <c r="T1309" s="570"/>
      <c r="U1309" s="570"/>
      <c r="V1309" s="570"/>
      <c r="W1309" s="570"/>
      <c r="X1309" s="570"/>
      <c r="Y1309" s="570"/>
      <c r="Z1309" s="570"/>
      <c r="AA1309" s="570"/>
      <c r="AB1309" s="570"/>
      <c r="AC1309" s="570"/>
      <c r="AD1309" s="570"/>
      <c r="AE1309" s="570"/>
      <c r="AF1309" s="570"/>
    </row>
    <row r="1310">
      <c r="A1310" s="570"/>
      <c r="B1310" s="570"/>
      <c r="C1310" s="570"/>
      <c r="D1310" s="570"/>
      <c r="E1310" s="570"/>
      <c r="F1310" s="570"/>
      <c r="G1310" s="570"/>
      <c r="H1310" s="570"/>
      <c r="I1310" s="570"/>
      <c r="J1310" s="570"/>
      <c r="K1310" s="570"/>
      <c r="L1310" s="570"/>
      <c r="M1310" s="570"/>
      <c r="N1310" s="570"/>
      <c r="O1310" s="570"/>
      <c r="P1310" s="570"/>
      <c r="Q1310" s="570"/>
      <c r="R1310" s="570"/>
      <c r="S1310" s="570"/>
      <c r="T1310" s="570"/>
      <c r="U1310" s="570"/>
      <c r="V1310" s="570"/>
      <c r="W1310" s="570"/>
      <c r="X1310" s="570"/>
      <c r="Y1310" s="570"/>
      <c r="Z1310" s="570"/>
      <c r="AA1310" s="570"/>
      <c r="AB1310" s="570"/>
      <c r="AC1310" s="570"/>
      <c r="AD1310" s="570"/>
      <c r="AE1310" s="570"/>
      <c r="AF1310" s="570"/>
    </row>
    <row r="1311">
      <c r="A1311" s="570"/>
      <c r="B1311" s="570"/>
      <c r="C1311" s="570"/>
      <c r="D1311" s="570"/>
      <c r="E1311" s="570"/>
      <c r="F1311" s="570"/>
      <c r="G1311" s="570"/>
      <c r="H1311" s="570"/>
      <c r="I1311" s="570"/>
      <c r="J1311" s="570"/>
      <c r="K1311" s="570"/>
      <c r="L1311" s="570"/>
      <c r="M1311" s="570"/>
      <c r="N1311" s="570"/>
      <c r="O1311" s="570"/>
      <c r="P1311" s="570"/>
      <c r="Q1311" s="570"/>
      <c r="R1311" s="570"/>
      <c r="S1311" s="570"/>
      <c r="T1311" s="570"/>
      <c r="U1311" s="570"/>
      <c r="V1311" s="570"/>
      <c r="W1311" s="570"/>
      <c r="X1311" s="570"/>
      <c r="Y1311" s="570"/>
      <c r="Z1311" s="570"/>
      <c r="AA1311" s="570"/>
      <c r="AB1311" s="570"/>
      <c r="AC1311" s="570"/>
      <c r="AD1311" s="570"/>
      <c r="AE1311" s="570"/>
      <c r="AF1311" s="570"/>
    </row>
    <row r="1312">
      <c r="A1312" s="570"/>
      <c r="B1312" s="570"/>
      <c r="C1312" s="570"/>
      <c r="D1312" s="570"/>
      <c r="E1312" s="570"/>
      <c r="F1312" s="570"/>
      <c r="G1312" s="570"/>
      <c r="H1312" s="570"/>
      <c r="I1312" s="570"/>
      <c r="J1312" s="570"/>
      <c r="K1312" s="570"/>
      <c r="L1312" s="570"/>
      <c r="M1312" s="570"/>
      <c r="N1312" s="570"/>
      <c r="O1312" s="570"/>
      <c r="P1312" s="570"/>
      <c r="Q1312" s="570"/>
      <c r="R1312" s="570"/>
      <c r="S1312" s="570"/>
      <c r="T1312" s="570"/>
      <c r="U1312" s="570"/>
      <c r="V1312" s="570"/>
      <c r="W1312" s="570"/>
      <c r="X1312" s="570"/>
      <c r="Y1312" s="570"/>
      <c r="Z1312" s="570"/>
      <c r="AA1312" s="570"/>
      <c r="AB1312" s="570"/>
      <c r="AC1312" s="570"/>
      <c r="AD1312" s="570"/>
      <c r="AE1312" s="570"/>
      <c r="AF1312" s="570"/>
    </row>
    <row r="1313">
      <c r="A1313" s="570"/>
      <c r="B1313" s="570"/>
      <c r="C1313" s="570"/>
      <c r="D1313" s="570"/>
      <c r="E1313" s="570"/>
      <c r="F1313" s="570"/>
      <c r="G1313" s="570"/>
      <c r="H1313" s="570"/>
      <c r="I1313" s="570"/>
      <c r="J1313" s="570"/>
      <c r="K1313" s="570"/>
      <c r="L1313" s="570"/>
      <c r="M1313" s="570"/>
      <c r="N1313" s="570"/>
      <c r="O1313" s="570"/>
      <c r="P1313" s="570"/>
      <c r="Q1313" s="570"/>
      <c r="R1313" s="570"/>
      <c r="S1313" s="570"/>
      <c r="T1313" s="570"/>
      <c r="U1313" s="570"/>
      <c r="V1313" s="570"/>
      <c r="W1313" s="570"/>
      <c r="X1313" s="570"/>
      <c r="Y1313" s="570"/>
      <c r="Z1313" s="570"/>
      <c r="AA1313" s="570"/>
      <c r="AB1313" s="570"/>
      <c r="AC1313" s="570"/>
      <c r="AD1313" s="570"/>
      <c r="AE1313" s="570"/>
      <c r="AF1313" s="570"/>
    </row>
    <row r="1314">
      <c r="A1314" s="570"/>
      <c r="B1314" s="570"/>
      <c r="C1314" s="570"/>
      <c r="D1314" s="570"/>
      <c r="E1314" s="570"/>
      <c r="F1314" s="570"/>
      <c r="G1314" s="570"/>
      <c r="H1314" s="570"/>
      <c r="I1314" s="570"/>
      <c r="J1314" s="570"/>
      <c r="K1314" s="570"/>
      <c r="L1314" s="570"/>
      <c r="M1314" s="570"/>
      <c r="N1314" s="570"/>
      <c r="O1314" s="570"/>
      <c r="P1314" s="570"/>
      <c r="Q1314" s="570"/>
      <c r="R1314" s="570"/>
      <c r="S1314" s="570"/>
      <c r="T1314" s="570"/>
      <c r="U1314" s="570"/>
      <c r="V1314" s="570"/>
      <c r="W1314" s="570"/>
      <c r="X1314" s="570"/>
      <c r="Y1314" s="570"/>
      <c r="Z1314" s="570"/>
      <c r="AA1314" s="570"/>
      <c r="AB1314" s="570"/>
      <c r="AC1314" s="570"/>
      <c r="AD1314" s="570"/>
      <c r="AE1314" s="570"/>
      <c r="AF1314" s="570"/>
    </row>
    <row r="1315">
      <c r="A1315" s="570"/>
      <c r="B1315" s="570"/>
      <c r="C1315" s="570"/>
      <c r="D1315" s="570"/>
      <c r="E1315" s="570"/>
      <c r="F1315" s="570"/>
      <c r="G1315" s="570"/>
      <c r="H1315" s="570"/>
      <c r="I1315" s="570"/>
      <c r="J1315" s="570"/>
      <c r="K1315" s="570"/>
      <c r="L1315" s="570"/>
      <c r="M1315" s="570"/>
      <c r="N1315" s="570"/>
      <c r="O1315" s="570"/>
      <c r="P1315" s="570"/>
      <c r="Q1315" s="570"/>
      <c r="R1315" s="570"/>
      <c r="S1315" s="570"/>
      <c r="T1315" s="570"/>
      <c r="U1315" s="570"/>
      <c r="V1315" s="570"/>
      <c r="W1315" s="570"/>
      <c r="X1315" s="570"/>
      <c r="Y1315" s="570"/>
      <c r="Z1315" s="570"/>
      <c r="AA1315" s="570"/>
      <c r="AB1315" s="570"/>
      <c r="AC1315" s="570"/>
      <c r="AD1315" s="570"/>
      <c r="AE1315" s="570"/>
      <c r="AF1315" s="570"/>
    </row>
    <row r="1316">
      <c r="A1316" s="570"/>
      <c r="B1316" s="570"/>
      <c r="C1316" s="570"/>
      <c r="D1316" s="570"/>
      <c r="E1316" s="570"/>
      <c r="F1316" s="570"/>
      <c r="G1316" s="570"/>
      <c r="H1316" s="570"/>
      <c r="I1316" s="570"/>
      <c r="J1316" s="570"/>
      <c r="K1316" s="570"/>
      <c r="L1316" s="570"/>
      <c r="M1316" s="570"/>
      <c r="N1316" s="570"/>
      <c r="O1316" s="570"/>
      <c r="P1316" s="570"/>
      <c r="Q1316" s="570"/>
      <c r="R1316" s="570"/>
      <c r="S1316" s="570"/>
      <c r="T1316" s="570"/>
      <c r="U1316" s="570"/>
      <c r="V1316" s="570"/>
      <c r="W1316" s="570"/>
      <c r="X1316" s="570"/>
      <c r="Y1316" s="570"/>
      <c r="Z1316" s="570"/>
      <c r="AA1316" s="570"/>
      <c r="AB1316" s="570"/>
      <c r="AC1316" s="570"/>
      <c r="AD1316" s="570"/>
      <c r="AE1316" s="570"/>
      <c r="AF1316" s="570"/>
    </row>
    <row r="1317">
      <c r="A1317" s="570"/>
      <c r="B1317" s="570"/>
      <c r="C1317" s="570"/>
      <c r="D1317" s="570"/>
      <c r="E1317" s="570"/>
      <c r="F1317" s="570"/>
      <c r="G1317" s="570"/>
      <c r="H1317" s="570"/>
      <c r="I1317" s="570"/>
      <c r="J1317" s="570"/>
      <c r="K1317" s="570"/>
      <c r="L1317" s="570"/>
      <c r="M1317" s="570"/>
      <c r="N1317" s="570"/>
      <c r="O1317" s="570"/>
      <c r="P1317" s="570"/>
      <c r="Q1317" s="570"/>
      <c r="R1317" s="570"/>
      <c r="S1317" s="570"/>
      <c r="T1317" s="570"/>
      <c r="U1317" s="570"/>
      <c r="V1317" s="570"/>
      <c r="W1317" s="570"/>
      <c r="X1317" s="570"/>
      <c r="Y1317" s="570"/>
      <c r="Z1317" s="570"/>
      <c r="AA1317" s="570"/>
      <c r="AB1317" s="570"/>
      <c r="AC1317" s="570"/>
      <c r="AD1317" s="570"/>
      <c r="AE1317" s="570"/>
      <c r="AF1317" s="570"/>
    </row>
    <row r="1318">
      <c r="A1318" s="570"/>
      <c r="B1318" s="570"/>
      <c r="C1318" s="570"/>
      <c r="D1318" s="570"/>
      <c r="E1318" s="570"/>
      <c r="F1318" s="570"/>
      <c r="G1318" s="570"/>
      <c r="H1318" s="570"/>
      <c r="I1318" s="570"/>
      <c r="J1318" s="570"/>
      <c r="K1318" s="570"/>
      <c r="L1318" s="570"/>
      <c r="M1318" s="570"/>
      <c r="N1318" s="570"/>
      <c r="O1318" s="570"/>
      <c r="P1318" s="570"/>
      <c r="Q1318" s="570"/>
      <c r="R1318" s="570"/>
      <c r="S1318" s="570"/>
      <c r="T1318" s="570"/>
      <c r="U1318" s="570"/>
      <c r="V1318" s="570"/>
      <c r="W1318" s="570"/>
      <c r="X1318" s="570"/>
      <c r="Y1318" s="570"/>
      <c r="Z1318" s="570"/>
      <c r="AA1318" s="570"/>
      <c r="AB1318" s="570"/>
      <c r="AC1318" s="570"/>
      <c r="AD1318" s="570"/>
      <c r="AE1318" s="570"/>
      <c r="AF1318" s="570"/>
    </row>
    <row r="1319">
      <c r="A1319" s="570"/>
      <c r="B1319" s="570"/>
      <c r="C1319" s="570"/>
      <c r="D1319" s="570"/>
      <c r="E1319" s="570"/>
      <c r="F1319" s="570"/>
      <c r="G1319" s="570"/>
      <c r="H1319" s="570"/>
      <c r="I1319" s="570"/>
      <c r="J1319" s="570"/>
      <c r="K1319" s="570"/>
      <c r="L1319" s="570"/>
      <c r="M1319" s="570"/>
      <c r="N1319" s="570"/>
      <c r="O1319" s="570"/>
      <c r="P1319" s="570"/>
      <c r="Q1319" s="570"/>
      <c r="R1319" s="570"/>
      <c r="S1319" s="570"/>
      <c r="T1319" s="570"/>
      <c r="U1319" s="570"/>
      <c r="V1319" s="570"/>
      <c r="W1319" s="570"/>
      <c r="X1319" s="570"/>
      <c r="Y1319" s="570"/>
      <c r="Z1319" s="570"/>
      <c r="AA1319" s="570"/>
      <c r="AB1319" s="570"/>
      <c r="AC1319" s="570"/>
      <c r="AD1319" s="570"/>
      <c r="AE1319" s="570"/>
      <c r="AF1319" s="570"/>
    </row>
    <row r="1320">
      <c r="A1320" s="570"/>
      <c r="B1320" s="570"/>
      <c r="C1320" s="570"/>
      <c r="D1320" s="570"/>
      <c r="E1320" s="570"/>
      <c r="F1320" s="570"/>
      <c r="G1320" s="570"/>
      <c r="H1320" s="570"/>
      <c r="I1320" s="570"/>
      <c r="J1320" s="570"/>
      <c r="K1320" s="570"/>
      <c r="L1320" s="570"/>
      <c r="M1320" s="570"/>
      <c r="N1320" s="570"/>
      <c r="O1320" s="570"/>
      <c r="P1320" s="570"/>
      <c r="Q1320" s="570"/>
      <c r="R1320" s="570"/>
      <c r="S1320" s="570"/>
      <c r="T1320" s="570"/>
      <c r="U1320" s="570"/>
      <c r="V1320" s="570"/>
      <c r="W1320" s="570"/>
      <c r="X1320" s="570"/>
      <c r="Y1320" s="570"/>
      <c r="Z1320" s="570"/>
      <c r="AA1320" s="570"/>
      <c r="AB1320" s="570"/>
      <c r="AC1320" s="570"/>
      <c r="AD1320" s="570"/>
      <c r="AE1320" s="570"/>
      <c r="AF1320" s="570"/>
    </row>
    <row r="1321">
      <c r="A1321" s="570"/>
      <c r="B1321" s="570"/>
      <c r="C1321" s="570"/>
      <c r="D1321" s="570"/>
      <c r="E1321" s="570"/>
      <c r="F1321" s="570"/>
      <c r="G1321" s="570"/>
      <c r="H1321" s="570"/>
      <c r="I1321" s="570"/>
      <c r="J1321" s="570"/>
      <c r="K1321" s="570"/>
      <c r="L1321" s="570"/>
      <c r="M1321" s="570"/>
      <c r="N1321" s="570"/>
      <c r="O1321" s="570"/>
      <c r="P1321" s="570"/>
      <c r="Q1321" s="570"/>
      <c r="R1321" s="570"/>
      <c r="S1321" s="570"/>
      <c r="T1321" s="570"/>
      <c r="U1321" s="570"/>
      <c r="V1321" s="570"/>
      <c r="W1321" s="570"/>
      <c r="X1321" s="570"/>
      <c r="Y1321" s="570"/>
      <c r="Z1321" s="570"/>
      <c r="AA1321" s="570"/>
      <c r="AB1321" s="570"/>
      <c r="AC1321" s="570"/>
      <c r="AD1321" s="570"/>
      <c r="AE1321" s="570"/>
      <c r="AF1321" s="570"/>
    </row>
    <row r="1322">
      <c r="A1322" s="570"/>
      <c r="B1322" s="570"/>
      <c r="C1322" s="570"/>
      <c r="D1322" s="570"/>
      <c r="E1322" s="570"/>
      <c r="F1322" s="570"/>
      <c r="G1322" s="570"/>
      <c r="H1322" s="570"/>
      <c r="I1322" s="570"/>
      <c r="J1322" s="570"/>
      <c r="K1322" s="570"/>
      <c r="L1322" s="570"/>
      <c r="M1322" s="570"/>
      <c r="N1322" s="570"/>
      <c r="O1322" s="570"/>
      <c r="P1322" s="570"/>
      <c r="Q1322" s="570"/>
      <c r="R1322" s="570"/>
      <c r="S1322" s="570"/>
      <c r="T1322" s="570"/>
      <c r="U1322" s="570"/>
      <c r="V1322" s="570"/>
      <c r="W1322" s="570"/>
      <c r="X1322" s="570"/>
      <c r="Y1322" s="570"/>
      <c r="Z1322" s="570"/>
      <c r="AA1322" s="570"/>
      <c r="AB1322" s="570"/>
      <c r="AC1322" s="570"/>
      <c r="AD1322" s="570"/>
      <c r="AE1322" s="570"/>
      <c r="AF1322" s="570"/>
    </row>
    <row r="1323">
      <c r="A1323" s="570"/>
      <c r="B1323" s="570"/>
      <c r="C1323" s="570"/>
      <c r="D1323" s="570"/>
      <c r="E1323" s="570"/>
      <c r="F1323" s="570"/>
      <c r="G1323" s="570"/>
      <c r="H1323" s="570"/>
      <c r="I1323" s="570"/>
      <c r="J1323" s="570"/>
      <c r="K1323" s="570"/>
      <c r="L1323" s="570"/>
      <c r="M1323" s="570"/>
      <c r="N1323" s="570"/>
      <c r="O1323" s="570"/>
      <c r="P1323" s="570"/>
      <c r="Q1323" s="570"/>
      <c r="R1323" s="570"/>
      <c r="S1323" s="570"/>
      <c r="T1323" s="570"/>
      <c r="U1323" s="570"/>
      <c r="V1323" s="570"/>
      <c r="W1323" s="570"/>
      <c r="X1323" s="570"/>
      <c r="Y1323" s="570"/>
      <c r="Z1323" s="570"/>
      <c r="AA1323" s="570"/>
      <c r="AB1323" s="570"/>
      <c r="AC1323" s="570"/>
      <c r="AD1323" s="570"/>
      <c r="AE1323" s="570"/>
      <c r="AF1323" s="570"/>
    </row>
    <row r="1324">
      <c r="A1324" s="570"/>
      <c r="B1324" s="570"/>
      <c r="C1324" s="570"/>
      <c r="D1324" s="570"/>
      <c r="E1324" s="570"/>
      <c r="F1324" s="570"/>
      <c r="G1324" s="570"/>
      <c r="H1324" s="570"/>
      <c r="I1324" s="570"/>
      <c r="J1324" s="570"/>
      <c r="K1324" s="570"/>
      <c r="L1324" s="570"/>
      <c r="M1324" s="570"/>
      <c r="N1324" s="570"/>
      <c r="O1324" s="570"/>
      <c r="P1324" s="570"/>
      <c r="Q1324" s="570"/>
      <c r="R1324" s="570"/>
      <c r="S1324" s="570"/>
      <c r="T1324" s="570"/>
      <c r="U1324" s="570"/>
      <c r="V1324" s="570"/>
      <c r="W1324" s="570"/>
      <c r="X1324" s="570"/>
      <c r="Y1324" s="570"/>
      <c r="Z1324" s="570"/>
      <c r="AA1324" s="570"/>
      <c r="AB1324" s="570"/>
      <c r="AC1324" s="570"/>
      <c r="AD1324" s="570"/>
      <c r="AE1324" s="570"/>
      <c r="AF1324" s="570"/>
    </row>
    <row r="1325">
      <c r="A1325" s="570"/>
      <c r="B1325" s="570"/>
      <c r="C1325" s="570"/>
      <c r="D1325" s="570"/>
      <c r="E1325" s="570"/>
      <c r="F1325" s="570"/>
      <c r="G1325" s="570"/>
      <c r="H1325" s="570"/>
      <c r="I1325" s="570"/>
      <c r="J1325" s="570"/>
      <c r="K1325" s="570"/>
      <c r="L1325" s="570"/>
      <c r="M1325" s="570"/>
      <c r="N1325" s="570"/>
      <c r="O1325" s="570"/>
      <c r="P1325" s="570"/>
      <c r="Q1325" s="570"/>
      <c r="R1325" s="570"/>
      <c r="S1325" s="570"/>
      <c r="T1325" s="570"/>
      <c r="U1325" s="570"/>
      <c r="V1325" s="570"/>
      <c r="W1325" s="570"/>
      <c r="X1325" s="570"/>
      <c r="Y1325" s="570"/>
      <c r="Z1325" s="570"/>
      <c r="AA1325" s="570"/>
      <c r="AB1325" s="570"/>
      <c r="AC1325" s="570"/>
      <c r="AD1325" s="570"/>
      <c r="AE1325" s="570"/>
      <c r="AF1325" s="570"/>
    </row>
    <row r="1326">
      <c r="A1326" s="570"/>
      <c r="B1326" s="570"/>
      <c r="C1326" s="570"/>
      <c r="D1326" s="570"/>
      <c r="E1326" s="570"/>
      <c r="F1326" s="570"/>
      <c r="G1326" s="570"/>
      <c r="H1326" s="570"/>
      <c r="I1326" s="570"/>
      <c r="J1326" s="570"/>
      <c r="K1326" s="570"/>
      <c r="L1326" s="570"/>
      <c r="M1326" s="570"/>
      <c r="N1326" s="570"/>
      <c r="O1326" s="570"/>
      <c r="P1326" s="570"/>
      <c r="Q1326" s="570"/>
      <c r="R1326" s="570"/>
      <c r="S1326" s="570"/>
      <c r="T1326" s="570"/>
      <c r="U1326" s="570"/>
      <c r="V1326" s="570"/>
      <c r="W1326" s="570"/>
      <c r="X1326" s="570"/>
      <c r="Y1326" s="570"/>
      <c r="Z1326" s="570"/>
      <c r="AA1326" s="570"/>
      <c r="AB1326" s="570"/>
      <c r="AC1326" s="570"/>
      <c r="AD1326" s="570"/>
      <c r="AE1326" s="570"/>
      <c r="AF1326" s="570"/>
    </row>
    <row r="1327">
      <c r="A1327" s="570"/>
      <c r="B1327" s="570"/>
      <c r="C1327" s="570"/>
      <c r="D1327" s="570"/>
      <c r="E1327" s="570"/>
      <c r="F1327" s="570"/>
      <c r="G1327" s="570"/>
      <c r="H1327" s="570"/>
      <c r="I1327" s="570"/>
      <c r="J1327" s="570"/>
      <c r="K1327" s="570"/>
      <c r="L1327" s="570"/>
      <c r="M1327" s="570"/>
      <c r="N1327" s="570"/>
      <c r="O1327" s="570"/>
      <c r="P1327" s="570"/>
      <c r="Q1327" s="570"/>
      <c r="R1327" s="570"/>
      <c r="S1327" s="570"/>
      <c r="T1327" s="570"/>
      <c r="U1327" s="570"/>
      <c r="V1327" s="570"/>
      <c r="W1327" s="570"/>
      <c r="X1327" s="570"/>
      <c r="Y1327" s="570"/>
      <c r="Z1327" s="570"/>
      <c r="AA1327" s="570"/>
      <c r="AB1327" s="570"/>
      <c r="AC1327" s="570"/>
      <c r="AD1327" s="570"/>
      <c r="AE1327" s="570"/>
      <c r="AF1327" s="570"/>
    </row>
    <row r="1328">
      <c r="A1328" s="570"/>
      <c r="B1328" s="570"/>
      <c r="C1328" s="570"/>
      <c r="D1328" s="570"/>
      <c r="E1328" s="570"/>
      <c r="F1328" s="570"/>
      <c r="G1328" s="570"/>
      <c r="H1328" s="570"/>
      <c r="I1328" s="570"/>
      <c r="J1328" s="570"/>
      <c r="K1328" s="570"/>
      <c r="L1328" s="570"/>
      <c r="M1328" s="570"/>
      <c r="N1328" s="570"/>
      <c r="O1328" s="570"/>
      <c r="P1328" s="570"/>
      <c r="Q1328" s="570"/>
      <c r="R1328" s="570"/>
      <c r="S1328" s="570"/>
      <c r="T1328" s="570"/>
      <c r="U1328" s="570"/>
      <c r="V1328" s="570"/>
      <c r="W1328" s="570"/>
      <c r="X1328" s="570"/>
      <c r="Y1328" s="570"/>
      <c r="Z1328" s="570"/>
      <c r="AA1328" s="570"/>
      <c r="AB1328" s="570"/>
      <c r="AC1328" s="570"/>
      <c r="AD1328" s="570"/>
      <c r="AE1328" s="570"/>
      <c r="AF1328" s="570"/>
    </row>
    <row r="1329">
      <c r="A1329" s="570"/>
      <c r="B1329" s="570"/>
      <c r="C1329" s="570"/>
      <c r="D1329" s="570"/>
      <c r="E1329" s="570"/>
      <c r="F1329" s="570"/>
      <c r="G1329" s="570"/>
      <c r="H1329" s="570"/>
      <c r="I1329" s="570"/>
      <c r="J1329" s="570"/>
      <c r="K1329" s="570"/>
      <c r="L1329" s="570"/>
      <c r="M1329" s="570"/>
      <c r="N1329" s="570"/>
      <c r="O1329" s="570"/>
      <c r="P1329" s="570"/>
      <c r="Q1329" s="570"/>
      <c r="R1329" s="570"/>
      <c r="S1329" s="570"/>
      <c r="T1329" s="570"/>
      <c r="U1329" s="570"/>
      <c r="V1329" s="570"/>
      <c r="W1329" s="570"/>
      <c r="X1329" s="570"/>
      <c r="Y1329" s="570"/>
      <c r="Z1329" s="570"/>
      <c r="AA1329" s="570"/>
      <c r="AB1329" s="570"/>
      <c r="AC1329" s="570"/>
      <c r="AD1329" s="570"/>
      <c r="AE1329" s="570"/>
      <c r="AF1329" s="570"/>
    </row>
    <row r="1330">
      <c r="A1330" s="570"/>
      <c r="B1330" s="570"/>
      <c r="C1330" s="570"/>
      <c r="D1330" s="570"/>
      <c r="E1330" s="570"/>
      <c r="F1330" s="570"/>
      <c r="G1330" s="570"/>
      <c r="H1330" s="570"/>
      <c r="I1330" s="570"/>
      <c r="J1330" s="570"/>
      <c r="K1330" s="570"/>
      <c r="L1330" s="570"/>
      <c r="M1330" s="570"/>
      <c r="N1330" s="570"/>
      <c r="O1330" s="570"/>
      <c r="P1330" s="570"/>
      <c r="Q1330" s="570"/>
      <c r="R1330" s="570"/>
      <c r="S1330" s="570"/>
      <c r="T1330" s="570"/>
      <c r="U1330" s="570"/>
      <c r="V1330" s="570"/>
      <c r="W1330" s="570"/>
      <c r="X1330" s="570"/>
      <c r="Y1330" s="570"/>
      <c r="Z1330" s="570"/>
      <c r="AA1330" s="570"/>
      <c r="AB1330" s="570"/>
      <c r="AC1330" s="570"/>
      <c r="AD1330" s="570"/>
      <c r="AE1330" s="570"/>
      <c r="AF1330" s="570"/>
    </row>
    <row r="1331">
      <c r="A1331" s="570"/>
      <c r="B1331" s="570"/>
      <c r="C1331" s="570"/>
      <c r="D1331" s="570"/>
      <c r="E1331" s="570"/>
      <c r="F1331" s="570"/>
      <c r="G1331" s="570"/>
      <c r="H1331" s="570"/>
      <c r="I1331" s="570"/>
      <c r="J1331" s="570"/>
      <c r="K1331" s="570"/>
      <c r="L1331" s="570"/>
      <c r="M1331" s="570"/>
      <c r="N1331" s="570"/>
      <c r="O1331" s="570"/>
      <c r="P1331" s="570"/>
      <c r="Q1331" s="570"/>
      <c r="R1331" s="570"/>
      <c r="S1331" s="570"/>
      <c r="T1331" s="570"/>
      <c r="U1331" s="570"/>
      <c r="V1331" s="570"/>
      <c r="W1331" s="570"/>
      <c r="X1331" s="570"/>
      <c r="Y1331" s="570"/>
      <c r="Z1331" s="570"/>
      <c r="AA1331" s="570"/>
      <c r="AB1331" s="570"/>
      <c r="AC1331" s="570"/>
      <c r="AD1331" s="570"/>
      <c r="AE1331" s="570"/>
      <c r="AF1331" s="570"/>
    </row>
    <row r="1332">
      <c r="A1332" s="570"/>
      <c r="B1332" s="570"/>
      <c r="C1332" s="570"/>
      <c r="D1332" s="570"/>
      <c r="E1332" s="570"/>
      <c r="F1332" s="570"/>
      <c r="G1332" s="570"/>
      <c r="H1332" s="570"/>
      <c r="I1332" s="570"/>
      <c r="J1332" s="570"/>
      <c r="K1332" s="570"/>
      <c r="L1332" s="570"/>
      <c r="M1332" s="570"/>
      <c r="N1332" s="570"/>
      <c r="O1332" s="570"/>
      <c r="P1332" s="570"/>
      <c r="Q1332" s="570"/>
      <c r="R1332" s="570"/>
      <c r="S1332" s="570"/>
      <c r="T1332" s="570"/>
      <c r="U1332" s="570"/>
      <c r="V1332" s="570"/>
      <c r="W1332" s="570"/>
      <c r="X1332" s="570"/>
      <c r="Y1332" s="570"/>
      <c r="Z1332" s="570"/>
      <c r="AA1332" s="570"/>
      <c r="AB1332" s="570"/>
      <c r="AC1332" s="570"/>
      <c r="AD1332" s="570"/>
      <c r="AE1332" s="570"/>
      <c r="AF1332" s="570"/>
    </row>
    <row r="1333">
      <c r="A1333" s="570"/>
      <c r="B1333" s="570"/>
      <c r="C1333" s="570"/>
      <c r="D1333" s="570"/>
      <c r="E1333" s="570"/>
      <c r="F1333" s="570"/>
      <c r="G1333" s="570"/>
      <c r="H1333" s="570"/>
      <c r="I1333" s="570"/>
      <c r="J1333" s="570"/>
      <c r="K1333" s="570"/>
      <c r="L1333" s="570"/>
      <c r="M1333" s="570"/>
      <c r="N1333" s="570"/>
      <c r="O1333" s="570"/>
      <c r="P1333" s="570"/>
      <c r="Q1333" s="570"/>
      <c r="R1333" s="570"/>
      <c r="S1333" s="570"/>
      <c r="T1333" s="570"/>
      <c r="U1333" s="570"/>
      <c r="V1333" s="570"/>
      <c r="W1333" s="570"/>
      <c r="X1333" s="570"/>
      <c r="Y1333" s="570"/>
      <c r="Z1333" s="570"/>
      <c r="AA1333" s="570"/>
      <c r="AB1333" s="570"/>
      <c r="AC1333" s="570"/>
      <c r="AD1333" s="570"/>
      <c r="AE1333" s="570"/>
      <c r="AF1333" s="570"/>
    </row>
    <row r="1334">
      <c r="A1334" s="570"/>
      <c r="B1334" s="570"/>
      <c r="C1334" s="570"/>
      <c r="D1334" s="570"/>
      <c r="E1334" s="570"/>
      <c r="F1334" s="570"/>
      <c r="G1334" s="570"/>
      <c r="H1334" s="570"/>
      <c r="I1334" s="570"/>
      <c r="J1334" s="570"/>
      <c r="K1334" s="570"/>
      <c r="L1334" s="570"/>
      <c r="M1334" s="570"/>
      <c r="N1334" s="570"/>
      <c r="O1334" s="570"/>
      <c r="P1334" s="570"/>
      <c r="Q1334" s="570"/>
      <c r="R1334" s="570"/>
      <c r="S1334" s="570"/>
      <c r="T1334" s="570"/>
      <c r="U1334" s="570"/>
      <c r="V1334" s="570"/>
      <c r="W1334" s="570"/>
      <c r="X1334" s="570"/>
      <c r="Y1334" s="570"/>
      <c r="Z1334" s="570"/>
      <c r="AA1334" s="570"/>
      <c r="AB1334" s="570"/>
      <c r="AC1334" s="570"/>
      <c r="AD1334" s="570"/>
      <c r="AE1334" s="570"/>
      <c r="AF1334" s="570"/>
    </row>
    <row r="1335">
      <c r="A1335" s="570"/>
      <c r="B1335" s="570"/>
      <c r="C1335" s="570"/>
      <c r="D1335" s="570"/>
      <c r="E1335" s="570"/>
      <c r="F1335" s="570"/>
      <c r="G1335" s="570"/>
      <c r="H1335" s="570"/>
      <c r="I1335" s="570"/>
      <c r="J1335" s="570"/>
      <c r="K1335" s="570"/>
      <c r="L1335" s="570"/>
      <c r="M1335" s="570"/>
      <c r="N1335" s="570"/>
      <c r="O1335" s="570"/>
      <c r="P1335" s="570"/>
      <c r="Q1335" s="570"/>
      <c r="R1335" s="570"/>
      <c r="S1335" s="570"/>
      <c r="T1335" s="570"/>
      <c r="U1335" s="570"/>
      <c r="V1335" s="570"/>
      <c r="W1335" s="570"/>
      <c r="X1335" s="570"/>
      <c r="Y1335" s="570"/>
      <c r="Z1335" s="570"/>
      <c r="AA1335" s="570"/>
      <c r="AB1335" s="570"/>
      <c r="AC1335" s="570"/>
      <c r="AD1335" s="570"/>
      <c r="AE1335" s="570"/>
      <c r="AF1335" s="570"/>
    </row>
    <row r="1336">
      <c r="A1336" s="570"/>
      <c r="B1336" s="570"/>
      <c r="C1336" s="570"/>
      <c r="D1336" s="570"/>
      <c r="E1336" s="570"/>
      <c r="F1336" s="570"/>
      <c r="G1336" s="570"/>
      <c r="H1336" s="570"/>
      <c r="I1336" s="570"/>
      <c r="J1336" s="570"/>
      <c r="K1336" s="570"/>
      <c r="L1336" s="570"/>
      <c r="M1336" s="570"/>
      <c r="N1336" s="570"/>
      <c r="O1336" s="570"/>
      <c r="P1336" s="570"/>
      <c r="Q1336" s="570"/>
      <c r="R1336" s="570"/>
      <c r="S1336" s="570"/>
      <c r="T1336" s="570"/>
      <c r="U1336" s="570"/>
      <c r="V1336" s="570"/>
      <c r="W1336" s="570"/>
      <c r="X1336" s="570"/>
      <c r="Y1336" s="570"/>
      <c r="Z1336" s="570"/>
      <c r="AA1336" s="570"/>
      <c r="AB1336" s="570"/>
      <c r="AC1336" s="570"/>
      <c r="AD1336" s="570"/>
      <c r="AE1336" s="570"/>
      <c r="AF1336" s="570"/>
    </row>
    <row r="1337">
      <c r="A1337" s="570"/>
      <c r="B1337" s="570"/>
      <c r="C1337" s="570"/>
      <c r="D1337" s="570"/>
      <c r="E1337" s="570"/>
      <c r="F1337" s="570"/>
      <c r="G1337" s="570"/>
      <c r="H1337" s="570"/>
      <c r="I1337" s="570"/>
      <c r="J1337" s="570"/>
      <c r="K1337" s="570"/>
      <c r="L1337" s="570"/>
      <c r="M1337" s="570"/>
      <c r="N1337" s="570"/>
      <c r="O1337" s="570"/>
      <c r="P1337" s="570"/>
      <c r="Q1337" s="570"/>
      <c r="R1337" s="570"/>
      <c r="S1337" s="570"/>
      <c r="T1337" s="570"/>
      <c r="U1337" s="570"/>
      <c r="V1337" s="570"/>
      <c r="W1337" s="570"/>
      <c r="X1337" s="570"/>
      <c r="Y1337" s="570"/>
      <c r="Z1337" s="570"/>
      <c r="AA1337" s="570"/>
      <c r="AB1337" s="570"/>
      <c r="AC1337" s="570"/>
      <c r="AD1337" s="570"/>
      <c r="AE1337" s="570"/>
      <c r="AF1337" s="570"/>
    </row>
    <row r="1338">
      <c r="A1338" s="570"/>
      <c r="B1338" s="570"/>
      <c r="C1338" s="570"/>
      <c r="D1338" s="570"/>
      <c r="E1338" s="570"/>
      <c r="F1338" s="570"/>
      <c r="G1338" s="570"/>
      <c r="H1338" s="570"/>
      <c r="I1338" s="570"/>
      <c r="J1338" s="570"/>
      <c r="K1338" s="570"/>
      <c r="L1338" s="570"/>
      <c r="M1338" s="570"/>
      <c r="N1338" s="570"/>
      <c r="O1338" s="570"/>
      <c r="P1338" s="570"/>
      <c r="Q1338" s="570"/>
      <c r="R1338" s="570"/>
      <c r="S1338" s="570"/>
      <c r="T1338" s="570"/>
      <c r="U1338" s="570"/>
      <c r="V1338" s="570"/>
      <c r="W1338" s="570"/>
      <c r="X1338" s="570"/>
      <c r="Y1338" s="570"/>
      <c r="Z1338" s="570"/>
      <c r="AA1338" s="570"/>
      <c r="AB1338" s="570"/>
      <c r="AC1338" s="570"/>
      <c r="AD1338" s="570"/>
      <c r="AE1338" s="570"/>
      <c r="AF1338" s="570"/>
    </row>
    <row r="1339">
      <c r="A1339" s="570"/>
      <c r="B1339" s="570"/>
      <c r="C1339" s="570"/>
      <c r="D1339" s="570"/>
      <c r="E1339" s="570"/>
      <c r="F1339" s="570"/>
      <c r="G1339" s="570"/>
      <c r="H1339" s="570"/>
      <c r="I1339" s="570"/>
      <c r="J1339" s="570"/>
      <c r="K1339" s="570"/>
      <c r="L1339" s="570"/>
      <c r="M1339" s="570"/>
      <c r="N1339" s="570"/>
      <c r="O1339" s="570"/>
      <c r="P1339" s="570"/>
      <c r="Q1339" s="570"/>
      <c r="R1339" s="570"/>
      <c r="S1339" s="570"/>
      <c r="T1339" s="570"/>
      <c r="U1339" s="570"/>
      <c r="V1339" s="570"/>
      <c r="W1339" s="570"/>
      <c r="X1339" s="570"/>
      <c r="Y1339" s="570"/>
      <c r="Z1339" s="570"/>
      <c r="AA1339" s="570"/>
      <c r="AB1339" s="570"/>
      <c r="AC1339" s="570"/>
      <c r="AD1339" s="570"/>
      <c r="AE1339" s="570"/>
      <c r="AF1339" s="570"/>
    </row>
    <row r="1340">
      <c r="A1340" s="570"/>
      <c r="B1340" s="570"/>
      <c r="C1340" s="570"/>
      <c r="D1340" s="570"/>
      <c r="E1340" s="570"/>
      <c r="F1340" s="570"/>
      <c r="G1340" s="570"/>
      <c r="H1340" s="570"/>
      <c r="I1340" s="570"/>
      <c r="J1340" s="570"/>
      <c r="K1340" s="570"/>
      <c r="L1340" s="570"/>
      <c r="M1340" s="570"/>
      <c r="N1340" s="570"/>
      <c r="O1340" s="570"/>
      <c r="P1340" s="570"/>
      <c r="Q1340" s="570"/>
      <c r="R1340" s="570"/>
      <c r="S1340" s="570"/>
      <c r="T1340" s="570"/>
      <c r="U1340" s="570"/>
      <c r="V1340" s="570"/>
      <c r="W1340" s="570"/>
      <c r="X1340" s="570"/>
      <c r="Y1340" s="570"/>
      <c r="Z1340" s="570"/>
      <c r="AA1340" s="570"/>
      <c r="AB1340" s="570"/>
      <c r="AC1340" s="570"/>
      <c r="AD1340" s="570"/>
      <c r="AE1340" s="570"/>
      <c r="AF1340" s="570"/>
    </row>
  </sheetData>
  <autoFilter ref="A1:AF1132"/>
  <mergeCells>
    <mergeCell ref="C1127:C1128"/>
    <mergeCell ref="C1125:C1126"/>
    <mergeCell ref="C1123:C1124"/>
    <mergeCell ref="AE1007:AE1008"/>
    <mergeCell ref="AD1007:AD1008"/>
    <mergeCell ref="AC1007:AC1008"/>
    <mergeCell ref="AB1007:AB1008"/>
    <mergeCell ref="AA1007:AA1008"/>
    <mergeCell ref="Z1007:Z1008"/>
    <mergeCell ref="Y1007:Y1008"/>
    <mergeCell ref="X1007:X1008"/>
    <mergeCell ref="W1007:W1008"/>
    <mergeCell ref="V1007:V1008"/>
    <mergeCell ref="U1007:U1008"/>
    <mergeCell ref="T1007:T1008"/>
    <mergeCell ref="S1007:S1008"/>
    <mergeCell ref="R1007:R1008"/>
    <mergeCell ref="Q1007:Q1008"/>
    <mergeCell ref="F1007:F1008"/>
    <mergeCell ref="C1007:C1008"/>
    <mergeCell ref="B1007:B1008"/>
    <mergeCell ref="B1006:D1006"/>
    <mergeCell ref="B1004:B1005"/>
    <mergeCell ref="AE1004:AE1005"/>
    <mergeCell ref="AD1004:AD1005"/>
    <mergeCell ref="AC1004:AC1005"/>
    <mergeCell ref="AB1004:AB1005"/>
    <mergeCell ref="AA1004:AA1005"/>
    <mergeCell ref="Z1004:Z1005"/>
    <mergeCell ref="Y1004:Y1005"/>
    <mergeCell ref="X1004:X1005"/>
    <mergeCell ref="W1004:W1005"/>
    <mergeCell ref="V1004:V1005"/>
    <mergeCell ref="U1004:U1005"/>
    <mergeCell ref="T1004:T1005"/>
    <mergeCell ref="S1004:S1005"/>
    <mergeCell ref="R1004:R1005"/>
    <mergeCell ref="Q1004:Q1005"/>
    <mergeCell ref="F1004:F1005"/>
    <mergeCell ref="C1002:C1003"/>
    <mergeCell ref="B1002:B1003"/>
    <mergeCell ref="AE1002:AE1003"/>
    <mergeCell ref="AD1002:AD1003"/>
    <mergeCell ref="AC1002:AC1003"/>
    <mergeCell ref="AB1002:AB1003"/>
    <mergeCell ref="AA1002:AA1003"/>
    <mergeCell ref="Z1002:Z1003"/>
    <mergeCell ref="Y1002:Y1003"/>
    <mergeCell ref="X1002:X1003"/>
    <mergeCell ref="W1002:W1003"/>
    <mergeCell ref="V1002:V1003"/>
    <mergeCell ref="U1002:U1003"/>
    <mergeCell ref="T1002:T1003"/>
    <mergeCell ref="S1002:S1003"/>
    <mergeCell ref="R1002:R1003"/>
    <mergeCell ref="Q1002:Q1003"/>
    <mergeCell ref="F1002:F1003"/>
    <mergeCell ref="B1001:D1001"/>
    <mergeCell ref="C999:C1000"/>
    <mergeCell ref="B999:B1000"/>
    <mergeCell ref="AD999:AD1000"/>
    <mergeCell ref="AC999:AC1000"/>
    <mergeCell ref="AB999:AB1000"/>
    <mergeCell ref="Y999:Y1000"/>
    <mergeCell ref="V999:V1000"/>
    <mergeCell ref="U999:U1000"/>
    <mergeCell ref="T999:T1000"/>
    <mergeCell ref="S999:S1000"/>
    <mergeCell ref="R999:R1000"/>
    <mergeCell ref="Q999:Q1000"/>
    <mergeCell ref="F999:F1000"/>
    <mergeCell ref="W999:W1000"/>
    <mergeCell ref="X999:X1000"/>
    <mergeCell ref="Z999:Z1000"/>
    <mergeCell ref="AA999:AA1000"/>
    <mergeCell ref="AE999:AE1000"/>
    <mergeCell ref="C997:C998"/>
    <mergeCell ref="B997:B998"/>
    <mergeCell ref="F997:F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Z997:Z998"/>
    <mergeCell ref="AA997:AA998"/>
    <mergeCell ref="AD997:AD998"/>
    <mergeCell ref="AE997:AE998"/>
    <mergeCell ref="AB997:AB998"/>
    <mergeCell ref="AC997:AC998"/>
    <mergeCell ref="C995:C996"/>
    <mergeCell ref="B995:B996"/>
    <mergeCell ref="F995:F996"/>
    <mergeCell ref="Q995:Q996"/>
    <mergeCell ref="R995:R996"/>
    <mergeCell ref="S995:S996"/>
    <mergeCell ref="T995:T996"/>
    <mergeCell ref="U995:U996"/>
    <mergeCell ref="V995:V996"/>
    <mergeCell ref="W995:W996"/>
    <mergeCell ref="X995:X996"/>
    <mergeCell ref="Y995:Y996"/>
    <mergeCell ref="Z995:Z996"/>
    <mergeCell ref="AA995:AA996"/>
    <mergeCell ref="AB995:AB996"/>
    <mergeCell ref="AC995:AC996"/>
    <mergeCell ref="AD995:AD996"/>
    <mergeCell ref="AE995:AE996"/>
    <mergeCell ref="C993:C994"/>
    <mergeCell ref="B993:B994"/>
    <mergeCell ref="F993:F994"/>
    <mergeCell ref="Q993:Q994"/>
    <mergeCell ref="R993:R994"/>
    <mergeCell ref="S993:S994"/>
    <mergeCell ref="T993:T994"/>
    <mergeCell ref="U993:U994"/>
    <mergeCell ref="V993:V994"/>
    <mergeCell ref="W993:W994"/>
    <mergeCell ref="X993:X994"/>
    <mergeCell ref="Y993:Y994"/>
    <mergeCell ref="Z993:Z994"/>
    <mergeCell ref="AA993:AA994"/>
    <mergeCell ref="AD993:AD994"/>
    <mergeCell ref="AE993:AE994"/>
    <mergeCell ref="AB993:AB994"/>
    <mergeCell ref="AC993:AC994"/>
    <mergeCell ref="C991:C992"/>
    <mergeCell ref="B991:B992"/>
    <mergeCell ref="F991:F992"/>
    <mergeCell ref="Q991:Q992"/>
    <mergeCell ref="R991:R992"/>
    <mergeCell ref="S991:S992"/>
    <mergeCell ref="T991:T992"/>
    <mergeCell ref="U991:U992"/>
    <mergeCell ref="V991:V992"/>
    <mergeCell ref="Y991:Y992"/>
    <mergeCell ref="AB991:AB992"/>
    <mergeCell ref="AC991:AC992"/>
    <mergeCell ref="AD991:AD992"/>
    <mergeCell ref="AE991:AE992"/>
    <mergeCell ref="W991:W992"/>
    <mergeCell ref="X991:X992"/>
    <mergeCell ref="Z991:Z992"/>
    <mergeCell ref="AA991:AA992"/>
    <mergeCell ref="C952:C953"/>
    <mergeCell ref="C950:C951"/>
    <mergeCell ref="C948:C949"/>
    <mergeCell ref="C946:C947"/>
    <mergeCell ref="C961:C962"/>
    <mergeCell ref="C959:C960"/>
    <mergeCell ref="C957:C958"/>
    <mergeCell ref="C975:C976"/>
    <mergeCell ref="C973:C974"/>
    <mergeCell ref="C971:C972"/>
    <mergeCell ref="C986:C987"/>
    <mergeCell ref="C984:C985"/>
    <mergeCell ref="C982:C983"/>
    <mergeCell ref="C980:C981"/>
    <mergeCell ref="C978:C979"/>
    <mergeCell ref="C969:C970"/>
    <mergeCell ref="C955:C956"/>
    <mergeCell ref="B989:D989"/>
    <mergeCell ref="B988:D988"/>
    <mergeCell ref="B986:B987"/>
    <mergeCell ref="F986:F987"/>
    <mergeCell ref="Q986:Q987"/>
    <mergeCell ref="R986:R987"/>
    <mergeCell ref="S986:S987"/>
    <mergeCell ref="T986:T987"/>
    <mergeCell ref="U986:U987"/>
    <mergeCell ref="V986:V987"/>
    <mergeCell ref="W986:W987"/>
    <mergeCell ref="X986:X987"/>
    <mergeCell ref="Y986:Y987"/>
    <mergeCell ref="Z986:Z987"/>
    <mergeCell ref="AA986:AA987"/>
    <mergeCell ref="AB986:AB987"/>
    <mergeCell ref="AC986:AC987"/>
    <mergeCell ref="AD986:AD987"/>
    <mergeCell ref="AE986:AE987"/>
    <mergeCell ref="B984:B985"/>
    <mergeCell ref="F984:F985"/>
    <mergeCell ref="Q984:Q985"/>
    <mergeCell ref="R984:R985"/>
    <mergeCell ref="S984:S985"/>
    <mergeCell ref="T984:T985"/>
    <mergeCell ref="U984:U985"/>
    <mergeCell ref="V984:V985"/>
    <mergeCell ref="W984:W985"/>
    <mergeCell ref="X984:X985"/>
    <mergeCell ref="Y984:Y985"/>
    <mergeCell ref="Z984:Z985"/>
    <mergeCell ref="AA984:AA985"/>
    <mergeCell ref="AB984:AB985"/>
    <mergeCell ref="AC984:AC985"/>
    <mergeCell ref="AD984:AD985"/>
    <mergeCell ref="AE984:AE985"/>
    <mergeCell ref="B982:B983"/>
    <mergeCell ref="F982:F983"/>
    <mergeCell ref="Q982:Q983"/>
    <mergeCell ref="R982:R983"/>
    <mergeCell ref="S982:S983"/>
    <mergeCell ref="T982:T983"/>
    <mergeCell ref="U982:U983"/>
    <mergeCell ref="V982:V983"/>
    <mergeCell ref="W982:W983"/>
    <mergeCell ref="X982:X983"/>
    <mergeCell ref="Y982:Y983"/>
    <mergeCell ref="Z982:Z983"/>
    <mergeCell ref="AA982:AA983"/>
    <mergeCell ref="AB982:AB983"/>
    <mergeCell ref="AC982:AC983"/>
    <mergeCell ref="AD982:AD983"/>
    <mergeCell ref="AE982:AE983"/>
    <mergeCell ref="B980:B981"/>
    <mergeCell ref="F980:F981"/>
    <mergeCell ref="Q980:Q981"/>
    <mergeCell ref="R980:R981"/>
    <mergeCell ref="S980:S981"/>
    <mergeCell ref="T980:T981"/>
    <mergeCell ref="U980:U981"/>
    <mergeCell ref="V980:V981"/>
    <mergeCell ref="W980:W981"/>
    <mergeCell ref="X980:X981"/>
    <mergeCell ref="Y980:Y981"/>
    <mergeCell ref="Z980:Z981"/>
    <mergeCell ref="AA980:AA981"/>
    <mergeCell ref="AB980:AB981"/>
    <mergeCell ref="AC980:AC981"/>
    <mergeCell ref="AD980:AD981"/>
    <mergeCell ref="AE980:AE981"/>
    <mergeCell ref="B978:B979"/>
    <mergeCell ref="AE978:AE979"/>
    <mergeCell ref="AD978:AD979"/>
    <mergeCell ref="AC978:AC979"/>
    <mergeCell ref="AB978:AB979"/>
    <mergeCell ref="AA978:AA979"/>
    <mergeCell ref="Z978:Z979"/>
    <mergeCell ref="Y978:Y979"/>
    <mergeCell ref="X978:X979"/>
    <mergeCell ref="W978:W979"/>
    <mergeCell ref="V978:V979"/>
    <mergeCell ref="U978:U979"/>
    <mergeCell ref="T978:T979"/>
    <mergeCell ref="S978:S979"/>
    <mergeCell ref="R978:R979"/>
    <mergeCell ref="Q978:Q979"/>
    <mergeCell ref="F978:F979"/>
    <mergeCell ref="B977:D977"/>
    <mergeCell ref="B975:B976"/>
    <mergeCell ref="AE975:AE976"/>
    <mergeCell ref="AD975:AD976"/>
    <mergeCell ref="AC975:AC976"/>
    <mergeCell ref="AB975:AB976"/>
    <mergeCell ref="AA975:AA976"/>
    <mergeCell ref="Z975:Z976"/>
    <mergeCell ref="Y975:Y976"/>
    <mergeCell ref="X975:X976"/>
    <mergeCell ref="W975:W976"/>
    <mergeCell ref="V975:V976"/>
    <mergeCell ref="U975:U976"/>
    <mergeCell ref="T975:T976"/>
    <mergeCell ref="S975:S976"/>
    <mergeCell ref="R975:R976"/>
    <mergeCell ref="Q975:Q976"/>
    <mergeCell ref="F975:F976"/>
    <mergeCell ref="B973:B974"/>
    <mergeCell ref="AE973:AE974"/>
    <mergeCell ref="AD973:AD974"/>
    <mergeCell ref="AC973:AC974"/>
    <mergeCell ref="AB973:AB974"/>
    <mergeCell ref="AA973:AA974"/>
    <mergeCell ref="Z973:Z974"/>
    <mergeCell ref="Y973:Y974"/>
    <mergeCell ref="X973:X974"/>
    <mergeCell ref="W973:W974"/>
    <mergeCell ref="V973:V974"/>
    <mergeCell ref="U973:U974"/>
    <mergeCell ref="T973:T974"/>
    <mergeCell ref="S973:S974"/>
    <mergeCell ref="R973:R974"/>
    <mergeCell ref="Q973:Q974"/>
    <mergeCell ref="F973:F974"/>
    <mergeCell ref="B971:B972"/>
    <mergeCell ref="AE971:AE972"/>
    <mergeCell ref="AD971:AD972"/>
    <mergeCell ref="AC971:AC972"/>
    <mergeCell ref="AB971:AB972"/>
    <mergeCell ref="AA971:AA972"/>
    <mergeCell ref="Z971:Z972"/>
    <mergeCell ref="Y971:Y972"/>
    <mergeCell ref="X971:X972"/>
    <mergeCell ref="W971:W972"/>
    <mergeCell ref="V971:V972"/>
    <mergeCell ref="U971:U972"/>
    <mergeCell ref="T971:T972"/>
    <mergeCell ref="S971:S972"/>
    <mergeCell ref="R971:R972"/>
    <mergeCell ref="Q971:Q972"/>
    <mergeCell ref="F971:F972"/>
    <mergeCell ref="AE969:AE970"/>
    <mergeCell ref="AD969:AD970"/>
    <mergeCell ref="AC969:AC970"/>
    <mergeCell ref="AB969:AB970"/>
    <mergeCell ref="AA969:AA970"/>
    <mergeCell ref="Z969:Z970"/>
    <mergeCell ref="Y969:Y970"/>
    <mergeCell ref="X969:X970"/>
    <mergeCell ref="W969:W970"/>
    <mergeCell ref="V969:V970"/>
    <mergeCell ref="U969:U970"/>
    <mergeCell ref="T969:T970"/>
    <mergeCell ref="S969:S970"/>
    <mergeCell ref="R969:R970"/>
    <mergeCell ref="Q969:Q970"/>
    <mergeCell ref="F969:F970"/>
    <mergeCell ref="B969:B970"/>
    <mergeCell ref="B968:D968"/>
    <mergeCell ref="C966:C967"/>
    <mergeCell ref="AE966:AE967"/>
    <mergeCell ref="AD966:AD967"/>
    <mergeCell ref="AC966:AC967"/>
    <mergeCell ref="AB966:AB967"/>
    <mergeCell ref="AA966:AA967"/>
    <mergeCell ref="Z966:Z967"/>
    <mergeCell ref="Y966:Y967"/>
    <mergeCell ref="X966:X967"/>
    <mergeCell ref="W966:W967"/>
    <mergeCell ref="V966:V967"/>
    <mergeCell ref="U966:U967"/>
    <mergeCell ref="T966:T967"/>
    <mergeCell ref="S966:S967"/>
    <mergeCell ref="R966:R967"/>
    <mergeCell ref="Q966:Q967"/>
    <mergeCell ref="F966:F967"/>
    <mergeCell ref="B966:B967"/>
    <mergeCell ref="AE964:AE965"/>
    <mergeCell ref="AD964:AD965"/>
    <mergeCell ref="AC964:AC965"/>
    <mergeCell ref="AB964:AB965"/>
    <mergeCell ref="AA964:AA965"/>
    <mergeCell ref="Z964:Z965"/>
    <mergeCell ref="Y964:Y965"/>
    <mergeCell ref="X964:X965"/>
    <mergeCell ref="W964:W965"/>
    <mergeCell ref="V964:V965"/>
    <mergeCell ref="U964:U965"/>
    <mergeCell ref="T964:T965"/>
    <mergeCell ref="S964:S965"/>
    <mergeCell ref="R964:R965"/>
    <mergeCell ref="Q964:Q965"/>
    <mergeCell ref="F964:F965"/>
    <mergeCell ref="C964:C965"/>
    <mergeCell ref="B964:B965"/>
    <mergeCell ref="B963:D963"/>
    <mergeCell ref="B961:B962"/>
    <mergeCell ref="AE961:AE962"/>
    <mergeCell ref="AD961:AD962"/>
    <mergeCell ref="AC961:AC962"/>
    <mergeCell ref="AB961:AB962"/>
    <mergeCell ref="AA961:AA962"/>
    <mergeCell ref="Z961:Z962"/>
    <mergeCell ref="Y961:Y962"/>
    <mergeCell ref="X961:X962"/>
    <mergeCell ref="W961:W962"/>
    <mergeCell ref="V961:V962"/>
    <mergeCell ref="U961:U962"/>
    <mergeCell ref="T961:T962"/>
    <mergeCell ref="S961:S962"/>
    <mergeCell ref="R961:R962"/>
    <mergeCell ref="Q961:Q962"/>
    <mergeCell ref="F961:F962"/>
    <mergeCell ref="B959:B960"/>
    <mergeCell ref="AE959:AE960"/>
    <mergeCell ref="AD959:AD960"/>
    <mergeCell ref="AC959:AC960"/>
    <mergeCell ref="AB959:AB960"/>
    <mergeCell ref="AA959:AA960"/>
    <mergeCell ref="Z959:Z960"/>
    <mergeCell ref="Y959:Y960"/>
    <mergeCell ref="X959:X960"/>
    <mergeCell ref="W959:W960"/>
    <mergeCell ref="V959:V960"/>
    <mergeCell ref="U959:U960"/>
    <mergeCell ref="T959:T960"/>
    <mergeCell ref="S959:S960"/>
    <mergeCell ref="R959:R960"/>
    <mergeCell ref="Q959:Q960"/>
    <mergeCell ref="F959:F960"/>
    <mergeCell ref="B957:B958"/>
    <mergeCell ref="AE957:AE958"/>
    <mergeCell ref="AD957:AD958"/>
    <mergeCell ref="AC957:AC958"/>
    <mergeCell ref="AB957:AB958"/>
    <mergeCell ref="AA957:AA958"/>
    <mergeCell ref="Z957:Z958"/>
    <mergeCell ref="Y957:Y958"/>
    <mergeCell ref="X957:X958"/>
    <mergeCell ref="W957:W958"/>
    <mergeCell ref="V957:V958"/>
    <mergeCell ref="U957:U958"/>
    <mergeCell ref="T957:T958"/>
    <mergeCell ref="S957:S958"/>
    <mergeCell ref="R957:R958"/>
    <mergeCell ref="Q957:Q958"/>
    <mergeCell ref="F957:F958"/>
    <mergeCell ref="B955:B956"/>
    <mergeCell ref="AE955:AE956"/>
    <mergeCell ref="AD955:AD956"/>
    <mergeCell ref="AC955:AC956"/>
    <mergeCell ref="AB955:AB956"/>
    <mergeCell ref="AA955:AA956"/>
    <mergeCell ref="Z955:Z956"/>
    <mergeCell ref="Y955:Y956"/>
    <mergeCell ref="X955:X956"/>
    <mergeCell ref="W955:W956"/>
    <mergeCell ref="V955:V956"/>
    <mergeCell ref="U955:U956"/>
    <mergeCell ref="T955:T956"/>
    <mergeCell ref="S955:S956"/>
    <mergeCell ref="R955:R956"/>
    <mergeCell ref="Q955:Q956"/>
    <mergeCell ref="F955:F956"/>
    <mergeCell ref="B954:D954"/>
    <mergeCell ref="B952:B953"/>
    <mergeCell ref="AD952:AD953"/>
    <mergeCell ref="AC952:AC953"/>
    <mergeCell ref="AB952:AB953"/>
    <mergeCell ref="Y952:Y953"/>
    <mergeCell ref="V952:V953"/>
    <mergeCell ref="U952:U953"/>
    <mergeCell ref="T952:T953"/>
    <mergeCell ref="S952:S953"/>
    <mergeCell ref="R952:R953"/>
    <mergeCell ref="Q952:Q953"/>
    <mergeCell ref="F952:F953"/>
    <mergeCell ref="W952:W953"/>
    <mergeCell ref="X952:X953"/>
    <mergeCell ref="Z952:Z953"/>
    <mergeCell ref="AA952:AA953"/>
    <mergeCell ref="AE952:AE953"/>
    <mergeCell ref="B950:B951"/>
    <mergeCell ref="F950:F951"/>
    <mergeCell ref="Q950:Q951"/>
    <mergeCell ref="R950:R951"/>
    <mergeCell ref="S950:S951"/>
    <mergeCell ref="T950:T951"/>
    <mergeCell ref="U950:U951"/>
    <mergeCell ref="V950:V951"/>
    <mergeCell ref="W950:W951"/>
    <mergeCell ref="X950:X951"/>
    <mergeCell ref="Y950:Y951"/>
    <mergeCell ref="Z950:Z951"/>
    <mergeCell ref="AA950:AA951"/>
    <mergeCell ref="AD950:AD951"/>
    <mergeCell ref="AE950:AE951"/>
    <mergeCell ref="AB950:AB951"/>
    <mergeCell ref="AC950:AC951"/>
    <mergeCell ref="B948:B949"/>
    <mergeCell ref="F948:F949"/>
    <mergeCell ref="Q948:Q949"/>
    <mergeCell ref="R948:R949"/>
    <mergeCell ref="S948:S949"/>
    <mergeCell ref="T948:T949"/>
    <mergeCell ref="U948:U949"/>
    <mergeCell ref="V948:V949"/>
    <mergeCell ref="W948:W949"/>
    <mergeCell ref="X948:X949"/>
    <mergeCell ref="Y948:Y949"/>
    <mergeCell ref="Z948:Z949"/>
    <mergeCell ref="AA948:AA949"/>
    <mergeCell ref="AB948:AB949"/>
    <mergeCell ref="AC948:AC949"/>
    <mergeCell ref="AD948:AD949"/>
    <mergeCell ref="AE948:AE949"/>
    <mergeCell ref="B946:B947"/>
    <mergeCell ref="F946:F947"/>
    <mergeCell ref="Q946:Q947"/>
    <mergeCell ref="R946:R947"/>
    <mergeCell ref="S946:S947"/>
    <mergeCell ref="T946:T947"/>
    <mergeCell ref="U946:U947"/>
    <mergeCell ref="V946:V947"/>
    <mergeCell ref="W946:W947"/>
    <mergeCell ref="X946:X947"/>
    <mergeCell ref="Y946:Y947"/>
    <mergeCell ref="Z946:Z947"/>
    <mergeCell ref="AA946:AA947"/>
    <mergeCell ref="AD946:AD947"/>
    <mergeCell ref="AE946:AE947"/>
    <mergeCell ref="AB946:AB947"/>
    <mergeCell ref="AC946:AC947"/>
    <mergeCell ref="C944:C945"/>
    <mergeCell ref="A944:A989"/>
    <mergeCell ref="B944:B945"/>
    <mergeCell ref="F944:F945"/>
    <mergeCell ref="Q944:Q945"/>
    <mergeCell ref="R944:R945"/>
    <mergeCell ref="S944:S945"/>
    <mergeCell ref="T944:T945"/>
    <mergeCell ref="U944:U945"/>
    <mergeCell ref="V944:V945"/>
    <mergeCell ref="Y944:Y945"/>
    <mergeCell ref="AB944:AB945"/>
    <mergeCell ref="AC944:AC945"/>
    <mergeCell ref="AD944:AD945"/>
    <mergeCell ref="AE944:AE945"/>
    <mergeCell ref="W944:W945"/>
    <mergeCell ref="X944:X945"/>
    <mergeCell ref="Z944:Z945"/>
    <mergeCell ref="AA944:AA945"/>
    <mergeCell ref="C897:C898"/>
    <mergeCell ref="C908:C909"/>
    <mergeCell ref="C922:C923"/>
    <mergeCell ref="C939:C940"/>
    <mergeCell ref="C937:C938"/>
    <mergeCell ref="C935:C936"/>
    <mergeCell ref="C933:C934"/>
    <mergeCell ref="C931:C932"/>
    <mergeCell ref="C928:C929"/>
    <mergeCell ref="C926:C927"/>
    <mergeCell ref="C924:C925"/>
    <mergeCell ref="C919:C920"/>
    <mergeCell ref="B937:B938"/>
    <mergeCell ref="B935:B936"/>
    <mergeCell ref="B933:B934"/>
    <mergeCell ref="A897:A942"/>
    <mergeCell ref="B939:B940"/>
    <mergeCell ref="B941:D941"/>
    <mergeCell ref="B942:D942"/>
    <mergeCell ref="B928:B929"/>
    <mergeCell ref="B926:B927"/>
    <mergeCell ref="B930:D930"/>
    <mergeCell ref="B931:B932"/>
    <mergeCell ref="B914:B915"/>
    <mergeCell ref="C914:C915"/>
    <mergeCell ref="B912:B913"/>
    <mergeCell ref="C912:C913"/>
    <mergeCell ref="C910:C911"/>
    <mergeCell ref="B910:B911"/>
    <mergeCell ref="B908:B909"/>
    <mergeCell ref="B905:B906"/>
    <mergeCell ref="B903:B904"/>
    <mergeCell ref="B901:B902"/>
    <mergeCell ref="B899:B900"/>
    <mergeCell ref="B897:B898"/>
    <mergeCell ref="AE922:AE923"/>
    <mergeCell ref="AD922:AD923"/>
    <mergeCell ref="AC922:AC923"/>
    <mergeCell ref="AB922:AB923"/>
    <mergeCell ref="AA922:AA923"/>
    <mergeCell ref="Z922:Z923"/>
    <mergeCell ref="Y922:Y923"/>
    <mergeCell ref="X922:X923"/>
    <mergeCell ref="W922:W923"/>
    <mergeCell ref="V922:V923"/>
    <mergeCell ref="U922:U923"/>
    <mergeCell ref="T922:T923"/>
    <mergeCell ref="S922:S923"/>
    <mergeCell ref="R922:R923"/>
    <mergeCell ref="Q922:Q923"/>
    <mergeCell ref="F922:F923"/>
    <mergeCell ref="B921:D921"/>
    <mergeCell ref="AE919:AE920"/>
    <mergeCell ref="AD919:AD920"/>
    <mergeCell ref="AC919:AC920"/>
    <mergeCell ref="AB919:AB920"/>
    <mergeCell ref="AA919:AA920"/>
    <mergeCell ref="Z919:Z920"/>
    <mergeCell ref="Y919:Y920"/>
    <mergeCell ref="X919:X920"/>
    <mergeCell ref="W919:W920"/>
    <mergeCell ref="V919:V920"/>
    <mergeCell ref="U919:U920"/>
    <mergeCell ref="T919:T920"/>
    <mergeCell ref="S919:S920"/>
    <mergeCell ref="R919:R920"/>
    <mergeCell ref="Q919:Q920"/>
    <mergeCell ref="F919:F920"/>
    <mergeCell ref="AE917:AE918"/>
    <mergeCell ref="AD917:AD918"/>
    <mergeCell ref="AC917:AC918"/>
    <mergeCell ref="AB917:AB918"/>
    <mergeCell ref="AA917:AA918"/>
    <mergeCell ref="Z917:Z918"/>
    <mergeCell ref="Y917:Y918"/>
    <mergeCell ref="X917:X918"/>
    <mergeCell ref="W917:W918"/>
    <mergeCell ref="V917:V918"/>
    <mergeCell ref="U917:U918"/>
    <mergeCell ref="T917:T918"/>
    <mergeCell ref="S917:S918"/>
    <mergeCell ref="R917:R918"/>
    <mergeCell ref="Q917:Q918"/>
    <mergeCell ref="F917:F918"/>
    <mergeCell ref="C917:C918"/>
    <mergeCell ref="B916:D916"/>
    <mergeCell ref="AE914:AE915"/>
    <mergeCell ref="AD914:AD915"/>
    <mergeCell ref="AC914:AC915"/>
    <mergeCell ref="AB914:AB915"/>
    <mergeCell ref="AA914:AA915"/>
    <mergeCell ref="Z914:Z915"/>
    <mergeCell ref="Y914:Y915"/>
    <mergeCell ref="X914:X915"/>
    <mergeCell ref="W914:W915"/>
    <mergeCell ref="V914:V915"/>
    <mergeCell ref="U914:U915"/>
    <mergeCell ref="T914:T915"/>
    <mergeCell ref="S914:S915"/>
    <mergeCell ref="R914:R915"/>
    <mergeCell ref="Q914:Q915"/>
    <mergeCell ref="F914:F915"/>
    <mergeCell ref="AE912:AE913"/>
    <mergeCell ref="AD912:AD913"/>
    <mergeCell ref="AC912:AC913"/>
    <mergeCell ref="AB912:AB913"/>
    <mergeCell ref="AA912:AA913"/>
    <mergeCell ref="Z912:Z913"/>
    <mergeCell ref="Y912:Y913"/>
    <mergeCell ref="X912:X913"/>
    <mergeCell ref="W912:W913"/>
    <mergeCell ref="V912:V913"/>
    <mergeCell ref="U912:U913"/>
    <mergeCell ref="T912:T913"/>
    <mergeCell ref="S912:S913"/>
    <mergeCell ref="R912:R913"/>
    <mergeCell ref="Q912:Q913"/>
    <mergeCell ref="F912:F913"/>
    <mergeCell ref="AE910:AE911"/>
    <mergeCell ref="AD910:AD911"/>
    <mergeCell ref="AC910:AC911"/>
    <mergeCell ref="AB910:AB911"/>
    <mergeCell ref="AA910:AA911"/>
    <mergeCell ref="Z910:Z911"/>
    <mergeCell ref="Y910:Y911"/>
    <mergeCell ref="X910:X911"/>
    <mergeCell ref="W910:W911"/>
    <mergeCell ref="V910:V911"/>
    <mergeCell ref="U910:U911"/>
    <mergeCell ref="T910:T911"/>
    <mergeCell ref="S910:S911"/>
    <mergeCell ref="R910:R911"/>
    <mergeCell ref="Q910:Q911"/>
    <mergeCell ref="F910:F911"/>
    <mergeCell ref="AE908:AE909"/>
    <mergeCell ref="AD908:AD909"/>
    <mergeCell ref="AC908:AC909"/>
    <mergeCell ref="AB908:AB909"/>
    <mergeCell ref="AA908:AA909"/>
    <mergeCell ref="Z908:Z909"/>
    <mergeCell ref="Y908:Y909"/>
    <mergeCell ref="X908:X909"/>
    <mergeCell ref="W908:W909"/>
    <mergeCell ref="V908:V909"/>
    <mergeCell ref="U908:U909"/>
    <mergeCell ref="T908:T909"/>
    <mergeCell ref="S908:S909"/>
    <mergeCell ref="R908:R909"/>
    <mergeCell ref="Q908:Q909"/>
    <mergeCell ref="F908:F909"/>
    <mergeCell ref="B907:D907"/>
    <mergeCell ref="AD905:AD906"/>
    <mergeCell ref="AC905:AC906"/>
    <mergeCell ref="AB905:AB906"/>
    <mergeCell ref="Y905:Y906"/>
    <mergeCell ref="V905:V906"/>
    <mergeCell ref="U905:U906"/>
    <mergeCell ref="T905:T906"/>
    <mergeCell ref="S905:S906"/>
    <mergeCell ref="R905:R906"/>
    <mergeCell ref="Q905:Q906"/>
    <mergeCell ref="F905:F906"/>
    <mergeCell ref="C905:C906"/>
    <mergeCell ref="W905:W906"/>
    <mergeCell ref="X905:X906"/>
    <mergeCell ref="Z905:Z906"/>
    <mergeCell ref="AA905:AA906"/>
    <mergeCell ref="AE905:AE906"/>
    <mergeCell ref="F903:F904"/>
    <mergeCell ref="Q903:Q904"/>
    <mergeCell ref="R903:R904"/>
    <mergeCell ref="S903:S904"/>
    <mergeCell ref="T903:T904"/>
    <mergeCell ref="U903:U904"/>
    <mergeCell ref="V903:V904"/>
    <mergeCell ref="W903:W904"/>
    <mergeCell ref="X903:X904"/>
    <mergeCell ref="Y903:Y904"/>
    <mergeCell ref="Z903:Z904"/>
    <mergeCell ref="AA903:AA904"/>
    <mergeCell ref="AD903:AD904"/>
    <mergeCell ref="AE903:AE904"/>
    <mergeCell ref="C903:C904"/>
    <mergeCell ref="AB903:AB904"/>
    <mergeCell ref="AC903:AC904"/>
    <mergeCell ref="F901:F902"/>
    <mergeCell ref="Q901:Q902"/>
    <mergeCell ref="R901:R902"/>
    <mergeCell ref="S901:S902"/>
    <mergeCell ref="T901:T902"/>
    <mergeCell ref="U901:U902"/>
    <mergeCell ref="V901:V902"/>
    <mergeCell ref="W901:W902"/>
    <mergeCell ref="X901:X902"/>
    <mergeCell ref="Y901:Y902"/>
    <mergeCell ref="Z901:Z902"/>
    <mergeCell ref="AA901:AA902"/>
    <mergeCell ref="AB901:AB902"/>
    <mergeCell ref="AC901:AC902"/>
    <mergeCell ref="AD901:AD902"/>
    <mergeCell ref="AE901:AE902"/>
    <mergeCell ref="C901:C902"/>
    <mergeCell ref="F899:F900"/>
    <mergeCell ref="Q899:Q900"/>
    <mergeCell ref="R899:R900"/>
    <mergeCell ref="S899:S900"/>
    <mergeCell ref="T899:T900"/>
    <mergeCell ref="U899:U900"/>
    <mergeCell ref="V899:V900"/>
    <mergeCell ref="W899:W900"/>
    <mergeCell ref="X899:X900"/>
    <mergeCell ref="Y899:Y900"/>
    <mergeCell ref="Z899:Z900"/>
    <mergeCell ref="AA899:AA900"/>
    <mergeCell ref="AD899:AD900"/>
    <mergeCell ref="AE899:AE900"/>
    <mergeCell ref="C899:C900"/>
    <mergeCell ref="F897:F898"/>
    <mergeCell ref="Q897:Q898"/>
    <mergeCell ref="R897:R898"/>
    <mergeCell ref="S897:S898"/>
    <mergeCell ref="T897:T898"/>
    <mergeCell ref="U897:U898"/>
    <mergeCell ref="V897:V898"/>
    <mergeCell ref="Y897:Y898"/>
    <mergeCell ref="AB897:AB898"/>
    <mergeCell ref="AC897:AC898"/>
    <mergeCell ref="AD897:AD898"/>
    <mergeCell ref="AE897:AE898"/>
    <mergeCell ref="W897:W898"/>
    <mergeCell ref="X897:X898"/>
    <mergeCell ref="Z897:Z898"/>
    <mergeCell ref="AA897:AA898"/>
    <mergeCell ref="AE868:AE869"/>
    <mergeCell ref="AD868:AD869"/>
    <mergeCell ref="AC868:AC869"/>
    <mergeCell ref="AB868:AB869"/>
    <mergeCell ref="AA868:AA869"/>
    <mergeCell ref="Z868:Z869"/>
    <mergeCell ref="Y868:Y869"/>
    <mergeCell ref="X868:X869"/>
    <mergeCell ref="W868:W869"/>
    <mergeCell ref="V868:V869"/>
    <mergeCell ref="U868:U869"/>
    <mergeCell ref="T868:T869"/>
    <mergeCell ref="S868:S869"/>
    <mergeCell ref="R868:R869"/>
    <mergeCell ref="Q868:Q869"/>
    <mergeCell ref="F868:F869"/>
    <mergeCell ref="C868:C869"/>
    <mergeCell ref="B868:B869"/>
    <mergeCell ref="AE842:AE843"/>
    <mergeCell ref="AD842:AD843"/>
    <mergeCell ref="AC842:AC843"/>
    <mergeCell ref="AB842:AB843"/>
    <mergeCell ref="AA842:AA843"/>
    <mergeCell ref="Z842:Z843"/>
    <mergeCell ref="Y842:Y843"/>
    <mergeCell ref="X842:X843"/>
    <mergeCell ref="W842:W843"/>
    <mergeCell ref="V842:V843"/>
    <mergeCell ref="U842:U843"/>
    <mergeCell ref="T842:T843"/>
    <mergeCell ref="S842:S843"/>
    <mergeCell ref="R842:R843"/>
    <mergeCell ref="Q842:Q843"/>
    <mergeCell ref="F842:F843"/>
    <mergeCell ref="C842:C843"/>
    <mergeCell ref="B842:B843"/>
    <mergeCell ref="B853:D853"/>
    <mergeCell ref="B852:D852"/>
    <mergeCell ref="AE850:AE851"/>
    <mergeCell ref="AD850:AD851"/>
    <mergeCell ref="AC850:AC851"/>
    <mergeCell ref="AB850:AB851"/>
    <mergeCell ref="AA850:AA851"/>
    <mergeCell ref="Z850:Z851"/>
    <mergeCell ref="Y850:Y851"/>
    <mergeCell ref="X850:X851"/>
    <mergeCell ref="W850:W851"/>
    <mergeCell ref="V850:V851"/>
    <mergeCell ref="U850:U851"/>
    <mergeCell ref="T850:T851"/>
    <mergeCell ref="S850:S851"/>
    <mergeCell ref="R850:R851"/>
    <mergeCell ref="Q850:Q851"/>
    <mergeCell ref="F850:F851"/>
    <mergeCell ref="C850:C851"/>
    <mergeCell ref="B850:B851"/>
    <mergeCell ref="AE848:AE849"/>
    <mergeCell ref="AD848:AD849"/>
    <mergeCell ref="AC848:AC849"/>
    <mergeCell ref="AB848:AB849"/>
    <mergeCell ref="AA848:AA849"/>
    <mergeCell ref="Z848:Z849"/>
    <mergeCell ref="Y848:Y849"/>
    <mergeCell ref="X848:X849"/>
    <mergeCell ref="W848:W849"/>
    <mergeCell ref="V848:V849"/>
    <mergeCell ref="U848:U849"/>
    <mergeCell ref="T848:T849"/>
    <mergeCell ref="S848:S849"/>
    <mergeCell ref="R848:R849"/>
    <mergeCell ref="Q848:Q849"/>
    <mergeCell ref="F848:F849"/>
    <mergeCell ref="C848:C849"/>
    <mergeCell ref="AE846:AE847"/>
    <mergeCell ref="AD846:AD847"/>
    <mergeCell ref="AC846:AC847"/>
    <mergeCell ref="AB846:AB847"/>
    <mergeCell ref="AA846:AA847"/>
    <mergeCell ref="Z846:Z847"/>
    <mergeCell ref="Y846:Y847"/>
    <mergeCell ref="X846:X847"/>
    <mergeCell ref="W846:W847"/>
    <mergeCell ref="V846:V847"/>
    <mergeCell ref="U846:U847"/>
    <mergeCell ref="T846:T847"/>
    <mergeCell ref="S846:S847"/>
    <mergeCell ref="R846:R847"/>
    <mergeCell ref="Q846:Q847"/>
    <mergeCell ref="F846:F847"/>
    <mergeCell ref="C846:C847"/>
    <mergeCell ref="AE844:AE845"/>
    <mergeCell ref="AD844:AD845"/>
    <mergeCell ref="AC844:AC845"/>
    <mergeCell ref="AB844:AB845"/>
    <mergeCell ref="AA844:AA845"/>
    <mergeCell ref="Z844:Z845"/>
    <mergeCell ref="Y844:Y845"/>
    <mergeCell ref="X844:X845"/>
    <mergeCell ref="W844:W845"/>
    <mergeCell ref="V844:V845"/>
    <mergeCell ref="U844:U845"/>
    <mergeCell ref="T844:T845"/>
    <mergeCell ref="S844:S845"/>
    <mergeCell ref="R844:R845"/>
    <mergeCell ref="Q844:Q845"/>
    <mergeCell ref="F844:F845"/>
    <mergeCell ref="C844:C845"/>
    <mergeCell ref="A811:A853"/>
    <mergeCell ref="B844:B845"/>
    <mergeCell ref="B846:B847"/>
    <mergeCell ref="B848:B849"/>
    <mergeCell ref="B775:B776"/>
    <mergeCell ref="B773:B774"/>
    <mergeCell ref="B771:B772"/>
    <mergeCell ref="C565:C566"/>
    <mergeCell ref="B565:B566"/>
    <mergeCell ref="F565:F566"/>
    <mergeCell ref="AE565:AE566"/>
    <mergeCell ref="AD565:AD566"/>
    <mergeCell ref="AC565:AC566"/>
    <mergeCell ref="AB565:AB566"/>
    <mergeCell ref="AA565:AA566"/>
    <mergeCell ref="Z565:Z566"/>
    <mergeCell ref="Y565:Y566"/>
    <mergeCell ref="X565:X566"/>
    <mergeCell ref="W565:W566"/>
    <mergeCell ref="V565:V566"/>
    <mergeCell ref="U565:U566"/>
    <mergeCell ref="T565:T566"/>
    <mergeCell ref="S565:S566"/>
    <mergeCell ref="R565:R566"/>
    <mergeCell ref="Q565:Q566"/>
    <mergeCell ref="A556:A587"/>
    <mergeCell ref="F567:F568"/>
    <mergeCell ref="W567:W568"/>
    <mergeCell ref="AE567:AE568"/>
    <mergeCell ref="AD567:AD568"/>
    <mergeCell ref="AC567:AC568"/>
    <mergeCell ref="AB567:AB568"/>
    <mergeCell ref="AA567:AA568"/>
    <mergeCell ref="Z567:Z568"/>
    <mergeCell ref="Y567:Y568"/>
    <mergeCell ref="X567:X568"/>
    <mergeCell ref="V567:V568"/>
    <mergeCell ref="U567:U568"/>
    <mergeCell ref="T567:T568"/>
    <mergeCell ref="S567:S568"/>
    <mergeCell ref="R567:R568"/>
    <mergeCell ref="Q567:Q568"/>
    <mergeCell ref="B567:B568"/>
    <mergeCell ref="C567:C568"/>
    <mergeCell ref="F569:F570"/>
    <mergeCell ref="AE569:AE570"/>
    <mergeCell ref="AD569:AD570"/>
    <mergeCell ref="AC569:AC570"/>
    <mergeCell ref="AB569:AB570"/>
    <mergeCell ref="AA569:AA570"/>
    <mergeCell ref="Z569:Z570"/>
    <mergeCell ref="Y569:Y570"/>
    <mergeCell ref="X569:X570"/>
    <mergeCell ref="W569:W570"/>
    <mergeCell ref="V569:V570"/>
    <mergeCell ref="U569:U570"/>
    <mergeCell ref="T569:T570"/>
    <mergeCell ref="S569:S570"/>
    <mergeCell ref="R569:R570"/>
    <mergeCell ref="Q569:Q570"/>
    <mergeCell ref="B569:B570"/>
    <mergeCell ref="C569:C570"/>
    <mergeCell ref="F571:F572"/>
    <mergeCell ref="AE571:AE572"/>
    <mergeCell ref="AD571:AD572"/>
    <mergeCell ref="AC571:AC572"/>
    <mergeCell ref="AB571:AB572"/>
    <mergeCell ref="AA571:AA572"/>
    <mergeCell ref="Z571:Z572"/>
    <mergeCell ref="Y571:Y572"/>
    <mergeCell ref="X571:X572"/>
    <mergeCell ref="W571:W572"/>
    <mergeCell ref="V571:V572"/>
    <mergeCell ref="U571:U572"/>
    <mergeCell ref="T571:T572"/>
    <mergeCell ref="S571:S572"/>
    <mergeCell ref="R571:R572"/>
    <mergeCell ref="Q571:Q572"/>
    <mergeCell ref="B571:B572"/>
    <mergeCell ref="C571:C572"/>
    <mergeCell ref="F573:F574"/>
    <mergeCell ref="AE573:AE574"/>
    <mergeCell ref="AD573:AD574"/>
    <mergeCell ref="AC573:AC574"/>
    <mergeCell ref="AB573:AB574"/>
    <mergeCell ref="AA573:AA574"/>
    <mergeCell ref="Z573:Z574"/>
    <mergeCell ref="Y573:Y574"/>
    <mergeCell ref="X573:X574"/>
    <mergeCell ref="W573:W574"/>
    <mergeCell ref="V573:V574"/>
    <mergeCell ref="U573:U574"/>
    <mergeCell ref="T573:T574"/>
    <mergeCell ref="S573:S574"/>
    <mergeCell ref="R573:R574"/>
    <mergeCell ref="Q573:Q574"/>
    <mergeCell ref="B573:B574"/>
    <mergeCell ref="C573:C574"/>
    <mergeCell ref="B575:D575"/>
    <mergeCell ref="F576:F577"/>
    <mergeCell ref="AE576:AE577"/>
    <mergeCell ref="AD576:AD577"/>
    <mergeCell ref="AC576:AC577"/>
    <mergeCell ref="AB576:AB577"/>
    <mergeCell ref="AA576:AA577"/>
    <mergeCell ref="Z576:Z577"/>
    <mergeCell ref="Y576:Y577"/>
    <mergeCell ref="X576:X577"/>
    <mergeCell ref="W576:W577"/>
    <mergeCell ref="V576:V577"/>
    <mergeCell ref="U576:U577"/>
    <mergeCell ref="T576:T577"/>
    <mergeCell ref="S576:S577"/>
    <mergeCell ref="R576:R577"/>
    <mergeCell ref="Q576:Q577"/>
    <mergeCell ref="B576:B577"/>
    <mergeCell ref="C576:C577"/>
    <mergeCell ref="F578:F579"/>
    <mergeCell ref="AE578:AE579"/>
    <mergeCell ref="AD578:AD579"/>
    <mergeCell ref="AC578:AC579"/>
    <mergeCell ref="AB578:AB579"/>
    <mergeCell ref="AA578:AA579"/>
    <mergeCell ref="Z578:Z579"/>
    <mergeCell ref="Y578:Y579"/>
    <mergeCell ref="X578:X579"/>
    <mergeCell ref="W578:W579"/>
    <mergeCell ref="V578:V579"/>
    <mergeCell ref="U578:U579"/>
    <mergeCell ref="T578:T579"/>
    <mergeCell ref="S578:S579"/>
    <mergeCell ref="R578:R579"/>
    <mergeCell ref="Q578:Q579"/>
    <mergeCell ref="B578:B579"/>
    <mergeCell ref="C578:C579"/>
    <mergeCell ref="F580:F581"/>
    <mergeCell ref="AE580:AE581"/>
    <mergeCell ref="AD580:AD581"/>
    <mergeCell ref="AC580:AC581"/>
    <mergeCell ref="AB580:AB581"/>
    <mergeCell ref="AA580:AA581"/>
    <mergeCell ref="Z580:Z581"/>
    <mergeCell ref="Y580:Y581"/>
    <mergeCell ref="X580:X581"/>
    <mergeCell ref="W580:W581"/>
    <mergeCell ref="V580:V581"/>
    <mergeCell ref="U580:U581"/>
    <mergeCell ref="T580:T581"/>
    <mergeCell ref="S580:S581"/>
    <mergeCell ref="R580:R581"/>
    <mergeCell ref="Q580:Q581"/>
    <mergeCell ref="B580:B581"/>
    <mergeCell ref="C580:C581"/>
    <mergeCell ref="F582:F583"/>
    <mergeCell ref="AE582:AE583"/>
    <mergeCell ref="AD582:AD583"/>
    <mergeCell ref="AC582:AC583"/>
    <mergeCell ref="AB582:AB583"/>
    <mergeCell ref="AA582:AA583"/>
    <mergeCell ref="Z582:Z583"/>
    <mergeCell ref="Y582:Y583"/>
    <mergeCell ref="X582:X583"/>
    <mergeCell ref="W582:W583"/>
    <mergeCell ref="V582:V583"/>
    <mergeCell ref="U582:U583"/>
    <mergeCell ref="T582:T583"/>
    <mergeCell ref="S582:S583"/>
    <mergeCell ref="R582:R583"/>
    <mergeCell ref="Q582:Q583"/>
    <mergeCell ref="B582:B583"/>
    <mergeCell ref="C582:C583"/>
    <mergeCell ref="F584:F585"/>
    <mergeCell ref="AE584:AE585"/>
    <mergeCell ref="AD584:AD585"/>
    <mergeCell ref="AC584:AC585"/>
    <mergeCell ref="AB584:AB585"/>
    <mergeCell ref="AA584:AA585"/>
    <mergeCell ref="Z584:Z585"/>
    <mergeCell ref="Y584:Y585"/>
    <mergeCell ref="X584:X585"/>
    <mergeCell ref="W584:W585"/>
    <mergeCell ref="V584:V585"/>
    <mergeCell ref="U584:U585"/>
    <mergeCell ref="T584:T585"/>
    <mergeCell ref="S584:S585"/>
    <mergeCell ref="R584:R585"/>
    <mergeCell ref="Q584:Q585"/>
    <mergeCell ref="B584:B585"/>
    <mergeCell ref="C584:C585"/>
    <mergeCell ref="B586:D586"/>
    <mergeCell ref="B587:D587"/>
    <mergeCell ref="B564:D564"/>
    <mergeCell ref="C562:C563"/>
    <mergeCell ref="B562:B563"/>
    <mergeCell ref="F562:F563"/>
    <mergeCell ref="AE562:AE563"/>
    <mergeCell ref="AD562:AD563"/>
    <mergeCell ref="AC562:AC563"/>
    <mergeCell ref="AB562:AB563"/>
    <mergeCell ref="AA562:AA563"/>
    <mergeCell ref="Z562:Z563"/>
    <mergeCell ref="Y562:Y563"/>
    <mergeCell ref="X562:X563"/>
    <mergeCell ref="W562:W563"/>
    <mergeCell ref="V562:V563"/>
    <mergeCell ref="U562:U563"/>
    <mergeCell ref="T562:T563"/>
    <mergeCell ref="S562:S563"/>
    <mergeCell ref="R562:R563"/>
    <mergeCell ref="Q562:Q563"/>
    <mergeCell ref="C560:C561"/>
    <mergeCell ref="B560:B561"/>
    <mergeCell ref="F560:F561"/>
    <mergeCell ref="AE560:AE561"/>
    <mergeCell ref="AD560:AD561"/>
    <mergeCell ref="AC560:AC561"/>
    <mergeCell ref="AB560:AB561"/>
    <mergeCell ref="AA560:AA561"/>
    <mergeCell ref="Z560:Z561"/>
    <mergeCell ref="Y560:Y561"/>
    <mergeCell ref="X560:X561"/>
    <mergeCell ref="W560:W561"/>
    <mergeCell ref="V560:V561"/>
    <mergeCell ref="U560:U561"/>
    <mergeCell ref="T560:T561"/>
    <mergeCell ref="S560:S561"/>
    <mergeCell ref="R560:R561"/>
    <mergeCell ref="Q560:Q561"/>
    <mergeCell ref="C558:C559"/>
    <mergeCell ref="F558:F559"/>
    <mergeCell ref="AE558:AE559"/>
    <mergeCell ref="AD558:AD559"/>
    <mergeCell ref="AC558:AC559"/>
    <mergeCell ref="AB558:AB559"/>
    <mergeCell ref="AA558:AA559"/>
    <mergeCell ref="Z558:Z559"/>
    <mergeCell ref="Y558:Y559"/>
    <mergeCell ref="X558:X559"/>
    <mergeCell ref="W558:W559"/>
    <mergeCell ref="V558:V559"/>
    <mergeCell ref="U558:U559"/>
    <mergeCell ref="T558:T559"/>
    <mergeCell ref="S558:S559"/>
    <mergeCell ref="R558:R559"/>
    <mergeCell ref="Q558:Q559"/>
    <mergeCell ref="B558:B559"/>
    <mergeCell ref="C556:C557"/>
    <mergeCell ref="F556:F557"/>
    <mergeCell ref="AE556:AE557"/>
    <mergeCell ref="AD556:AD557"/>
    <mergeCell ref="AC556:AC557"/>
    <mergeCell ref="AB556:AB557"/>
    <mergeCell ref="AA556:AA557"/>
    <mergeCell ref="Z556:Z557"/>
    <mergeCell ref="Y556:Y557"/>
    <mergeCell ref="X556:X557"/>
    <mergeCell ref="W556:W557"/>
    <mergeCell ref="V556:V557"/>
    <mergeCell ref="U556:U557"/>
    <mergeCell ref="T556:T557"/>
    <mergeCell ref="S556:S557"/>
    <mergeCell ref="R556:R557"/>
    <mergeCell ref="Q556:Q557"/>
    <mergeCell ref="B556:B557"/>
    <mergeCell ref="W534:W535"/>
    <mergeCell ref="AE551:AE552"/>
    <mergeCell ref="AE549:AE550"/>
    <mergeCell ref="AE547:AE548"/>
    <mergeCell ref="AE545:AE546"/>
    <mergeCell ref="AE542:AE543"/>
    <mergeCell ref="AE540:AE541"/>
    <mergeCell ref="AE538:AE539"/>
    <mergeCell ref="AE536:AE537"/>
    <mergeCell ref="AE534:AE535"/>
    <mergeCell ref="AE531:AE532"/>
    <mergeCell ref="AE529:AE530"/>
    <mergeCell ref="AE527:AE528"/>
    <mergeCell ref="AE525:AE526"/>
    <mergeCell ref="AD551:AD552"/>
    <mergeCell ref="AD549:AD550"/>
    <mergeCell ref="AD547:AD548"/>
    <mergeCell ref="AD545:AD546"/>
    <mergeCell ref="AD542:AD543"/>
    <mergeCell ref="AD540:AD541"/>
    <mergeCell ref="AD538:AD539"/>
    <mergeCell ref="AD536:AD537"/>
    <mergeCell ref="AD534:AD535"/>
    <mergeCell ref="AD531:AD532"/>
    <mergeCell ref="AD529:AD530"/>
    <mergeCell ref="AD527:AD528"/>
    <mergeCell ref="AD525:AD526"/>
    <mergeCell ref="AC551:AC552"/>
    <mergeCell ref="AC549:AC550"/>
    <mergeCell ref="AC547:AC548"/>
    <mergeCell ref="AC545:AC546"/>
    <mergeCell ref="AC542:AC543"/>
    <mergeCell ref="AC540:AC541"/>
    <mergeCell ref="AC538:AC539"/>
    <mergeCell ref="AC536:AC537"/>
    <mergeCell ref="AC534:AC535"/>
    <mergeCell ref="AC531:AC532"/>
    <mergeCell ref="AC529:AC530"/>
    <mergeCell ref="AC527:AC528"/>
    <mergeCell ref="AC525:AC526"/>
    <mergeCell ref="AB551:AB552"/>
    <mergeCell ref="AB549:AB550"/>
    <mergeCell ref="AB547:AB548"/>
    <mergeCell ref="AB545:AB546"/>
    <mergeCell ref="AB542:AB543"/>
    <mergeCell ref="AB540:AB541"/>
    <mergeCell ref="AB538:AB539"/>
    <mergeCell ref="AB536:AB537"/>
    <mergeCell ref="AB534:AB535"/>
    <mergeCell ref="AB531:AB532"/>
    <mergeCell ref="AB529:AB530"/>
    <mergeCell ref="AB527:AB528"/>
    <mergeCell ref="AB525:AB526"/>
    <mergeCell ref="AA551:AA552"/>
    <mergeCell ref="AA549:AA550"/>
    <mergeCell ref="AA547:AA548"/>
    <mergeCell ref="AA545:AA546"/>
    <mergeCell ref="AA542:AA543"/>
    <mergeCell ref="AA540:AA541"/>
    <mergeCell ref="AA538:AA539"/>
    <mergeCell ref="AA536:AA537"/>
    <mergeCell ref="AA534:AA535"/>
    <mergeCell ref="AA531:AA532"/>
    <mergeCell ref="AA529:AA530"/>
    <mergeCell ref="AA527:AA528"/>
    <mergeCell ref="AA525:AA526"/>
    <mergeCell ref="Z551:Z552"/>
    <mergeCell ref="Z549:Z550"/>
    <mergeCell ref="Z547:Z548"/>
    <mergeCell ref="Z545:Z546"/>
    <mergeCell ref="Z542:Z543"/>
    <mergeCell ref="Z540:Z541"/>
    <mergeCell ref="Z538:Z539"/>
    <mergeCell ref="Z536:Z537"/>
    <mergeCell ref="Z534:Z535"/>
    <mergeCell ref="Z531:Z532"/>
    <mergeCell ref="Z529:Z530"/>
    <mergeCell ref="Z527:Z528"/>
    <mergeCell ref="Z525:Z526"/>
    <mergeCell ref="Y551:Y552"/>
    <mergeCell ref="Y549:Y550"/>
    <mergeCell ref="Y547:Y548"/>
    <mergeCell ref="Y545:Y546"/>
    <mergeCell ref="Y542:Y543"/>
    <mergeCell ref="Y540:Y541"/>
    <mergeCell ref="Y538:Y539"/>
    <mergeCell ref="Y536:Y537"/>
    <mergeCell ref="Y534:Y535"/>
    <mergeCell ref="Y531:Y532"/>
    <mergeCell ref="Y529:Y530"/>
    <mergeCell ref="Y527:Y528"/>
    <mergeCell ref="Y525:Y526"/>
    <mergeCell ref="X551:X552"/>
    <mergeCell ref="X549:X550"/>
    <mergeCell ref="X547:X548"/>
    <mergeCell ref="X545:X546"/>
    <mergeCell ref="X542:X543"/>
    <mergeCell ref="X540:X541"/>
    <mergeCell ref="X538:X539"/>
    <mergeCell ref="X536:X537"/>
    <mergeCell ref="X534:X535"/>
    <mergeCell ref="X531:X532"/>
    <mergeCell ref="X529:X530"/>
    <mergeCell ref="X527:X528"/>
    <mergeCell ref="X525:X526"/>
    <mergeCell ref="W551:W552"/>
    <mergeCell ref="W549:W550"/>
    <mergeCell ref="W547:W548"/>
    <mergeCell ref="W545:W546"/>
    <mergeCell ref="W542:W543"/>
    <mergeCell ref="W540:W541"/>
    <mergeCell ref="W538:W539"/>
    <mergeCell ref="W536:W537"/>
    <mergeCell ref="W531:W532"/>
    <mergeCell ref="W529:W530"/>
    <mergeCell ref="W527:W528"/>
    <mergeCell ref="W525:W526"/>
    <mergeCell ref="V551:V552"/>
    <mergeCell ref="V549:V550"/>
    <mergeCell ref="V547:V548"/>
    <mergeCell ref="V545:V546"/>
    <mergeCell ref="V542:V543"/>
    <mergeCell ref="V540:V541"/>
    <mergeCell ref="V538:V539"/>
    <mergeCell ref="V536:V537"/>
    <mergeCell ref="V534:V535"/>
    <mergeCell ref="V531:V532"/>
    <mergeCell ref="V529:V530"/>
    <mergeCell ref="V527:V528"/>
    <mergeCell ref="V525:V526"/>
    <mergeCell ref="U551:U552"/>
    <mergeCell ref="U549:U550"/>
    <mergeCell ref="U547:U548"/>
    <mergeCell ref="U545:U546"/>
    <mergeCell ref="U542:U543"/>
    <mergeCell ref="U540:U541"/>
    <mergeCell ref="U538:U539"/>
    <mergeCell ref="U536:U537"/>
    <mergeCell ref="U534:U535"/>
    <mergeCell ref="U531:U532"/>
    <mergeCell ref="U529:U530"/>
    <mergeCell ref="U527:U528"/>
    <mergeCell ref="U525:U526"/>
    <mergeCell ref="T551:T552"/>
    <mergeCell ref="T549:T550"/>
    <mergeCell ref="T547:T548"/>
    <mergeCell ref="T545:T546"/>
    <mergeCell ref="T542:T543"/>
    <mergeCell ref="T540:T541"/>
    <mergeCell ref="T538:T539"/>
    <mergeCell ref="T536:T537"/>
    <mergeCell ref="T534:T535"/>
    <mergeCell ref="T531:T532"/>
    <mergeCell ref="T529:T530"/>
    <mergeCell ref="T527:T528"/>
    <mergeCell ref="T525:T526"/>
    <mergeCell ref="S551:S552"/>
    <mergeCell ref="S549:S550"/>
    <mergeCell ref="S547:S548"/>
    <mergeCell ref="S545:S546"/>
    <mergeCell ref="S542:S543"/>
    <mergeCell ref="S540:S541"/>
    <mergeCell ref="S538:S539"/>
    <mergeCell ref="S536:S537"/>
    <mergeCell ref="S534:S535"/>
    <mergeCell ref="S531:S532"/>
    <mergeCell ref="S529:S530"/>
    <mergeCell ref="S527:S528"/>
    <mergeCell ref="S525:S526"/>
    <mergeCell ref="R551:R552"/>
    <mergeCell ref="R549:R550"/>
    <mergeCell ref="R547:R548"/>
    <mergeCell ref="R545:R546"/>
    <mergeCell ref="R542:R543"/>
    <mergeCell ref="R540:R541"/>
    <mergeCell ref="R538:R539"/>
    <mergeCell ref="R536:R537"/>
    <mergeCell ref="R534:R535"/>
    <mergeCell ref="R531:R532"/>
    <mergeCell ref="R529:R530"/>
    <mergeCell ref="R527:R528"/>
    <mergeCell ref="R525:R526"/>
    <mergeCell ref="Q551:Q552"/>
    <mergeCell ref="Q549:Q550"/>
    <mergeCell ref="Q547:Q548"/>
    <mergeCell ref="Q545:Q546"/>
    <mergeCell ref="Q542:Q543"/>
    <mergeCell ref="Q540:Q541"/>
    <mergeCell ref="Q538:Q539"/>
    <mergeCell ref="Q536:Q537"/>
    <mergeCell ref="Q534:Q535"/>
    <mergeCell ref="Q531:Q532"/>
    <mergeCell ref="Q529:Q530"/>
    <mergeCell ref="Q527:Q528"/>
    <mergeCell ref="Q525:Q526"/>
    <mergeCell ref="F551:F552"/>
    <mergeCell ref="F549:F550"/>
    <mergeCell ref="F547:F548"/>
    <mergeCell ref="F545:F546"/>
    <mergeCell ref="F542:F543"/>
    <mergeCell ref="F540:F541"/>
    <mergeCell ref="F538:F539"/>
    <mergeCell ref="F536:F537"/>
    <mergeCell ref="F534:F535"/>
    <mergeCell ref="F531:F532"/>
    <mergeCell ref="F529:F530"/>
    <mergeCell ref="F527:F528"/>
    <mergeCell ref="F525:F526"/>
    <mergeCell ref="C551:C552"/>
    <mergeCell ref="C549:C550"/>
    <mergeCell ref="C547:C548"/>
    <mergeCell ref="C531:C532"/>
    <mergeCell ref="C529:C530"/>
    <mergeCell ref="C527:C528"/>
    <mergeCell ref="C542:C543"/>
    <mergeCell ref="C540:C541"/>
    <mergeCell ref="C538:C539"/>
    <mergeCell ref="C536:C537"/>
    <mergeCell ref="C545:C546"/>
    <mergeCell ref="C534:C535"/>
    <mergeCell ref="C525:C526"/>
    <mergeCell ref="B554:D554"/>
    <mergeCell ref="B553:D553"/>
    <mergeCell ref="B551:B552"/>
    <mergeCell ref="B549:B550"/>
    <mergeCell ref="B547:B548"/>
    <mergeCell ref="B545:B546"/>
    <mergeCell ref="B544:D544"/>
    <mergeCell ref="B542:B543"/>
    <mergeCell ref="B540:B541"/>
    <mergeCell ref="B538:B539"/>
    <mergeCell ref="B536:B537"/>
    <mergeCell ref="B534:B535"/>
    <mergeCell ref="B533:D533"/>
    <mergeCell ref="B531:B532"/>
    <mergeCell ref="B529:B530"/>
    <mergeCell ref="B527:B528"/>
    <mergeCell ref="B525:B526"/>
    <mergeCell ref="A525:A554"/>
    <mergeCell ref="AE520:AE521"/>
    <mergeCell ref="AE518:AE519"/>
    <mergeCell ref="AE516:AE517"/>
    <mergeCell ref="AE514:AE515"/>
    <mergeCell ref="AE511:AE512"/>
    <mergeCell ref="AE509:AE510"/>
    <mergeCell ref="AE507:AE508"/>
    <mergeCell ref="AE505:AE506"/>
    <mergeCell ref="AE503:AE504"/>
    <mergeCell ref="AE500:AE501"/>
    <mergeCell ref="AE498:AE499"/>
    <mergeCell ref="AE496:AE497"/>
    <mergeCell ref="AE494:AE495"/>
    <mergeCell ref="AE492:AE493"/>
    <mergeCell ref="AE489:AE490"/>
    <mergeCell ref="AE487:AE488"/>
    <mergeCell ref="AE485:AE486"/>
    <mergeCell ref="AE483:AE484"/>
    <mergeCell ref="AD520:AD521"/>
    <mergeCell ref="AD518:AD519"/>
    <mergeCell ref="AD516:AD517"/>
    <mergeCell ref="AD514:AD515"/>
    <mergeCell ref="AD511:AD512"/>
    <mergeCell ref="AD509:AD510"/>
    <mergeCell ref="AD507:AD508"/>
    <mergeCell ref="AD505:AD506"/>
    <mergeCell ref="AD503:AD504"/>
    <mergeCell ref="AD500:AD501"/>
    <mergeCell ref="AD498:AD499"/>
    <mergeCell ref="AD496:AD497"/>
    <mergeCell ref="AD494:AD495"/>
    <mergeCell ref="AD492:AD493"/>
    <mergeCell ref="AD489:AD490"/>
    <mergeCell ref="AD487:AD488"/>
    <mergeCell ref="AD485:AD486"/>
    <mergeCell ref="AD483:AD484"/>
    <mergeCell ref="AC520:AC521"/>
    <mergeCell ref="AC518:AC519"/>
    <mergeCell ref="AC516:AC517"/>
    <mergeCell ref="AC514:AC515"/>
    <mergeCell ref="AC511:AC512"/>
    <mergeCell ref="AC509:AC510"/>
    <mergeCell ref="AC507:AC508"/>
    <mergeCell ref="AC505:AC506"/>
    <mergeCell ref="AC503:AC504"/>
    <mergeCell ref="AC500:AC501"/>
    <mergeCell ref="AC498:AC499"/>
    <mergeCell ref="AC496:AC497"/>
    <mergeCell ref="AC494:AC495"/>
    <mergeCell ref="AC492:AC493"/>
    <mergeCell ref="AC489:AC490"/>
    <mergeCell ref="AC487:AC488"/>
    <mergeCell ref="AC485:AC486"/>
    <mergeCell ref="AC483:AC484"/>
    <mergeCell ref="AB520:AB521"/>
    <mergeCell ref="AB518:AB519"/>
    <mergeCell ref="AB516:AB517"/>
    <mergeCell ref="AB514:AB515"/>
    <mergeCell ref="AB511:AB512"/>
    <mergeCell ref="AB509:AB510"/>
    <mergeCell ref="AB507:AB508"/>
    <mergeCell ref="AB505:AB506"/>
    <mergeCell ref="AB503:AB504"/>
    <mergeCell ref="AB500:AB501"/>
    <mergeCell ref="AB498:AB499"/>
    <mergeCell ref="AB496:AB497"/>
    <mergeCell ref="AB494:AB495"/>
    <mergeCell ref="AB492:AB493"/>
    <mergeCell ref="AB489:AB490"/>
    <mergeCell ref="AB487:AB488"/>
    <mergeCell ref="AB485:AB486"/>
    <mergeCell ref="AB483:AB484"/>
    <mergeCell ref="AA520:AA521"/>
    <mergeCell ref="AA518:AA519"/>
    <mergeCell ref="AA516:AA517"/>
    <mergeCell ref="AA514:AA515"/>
    <mergeCell ref="AA511:AA512"/>
    <mergeCell ref="AA509:AA510"/>
    <mergeCell ref="AA507:AA508"/>
    <mergeCell ref="AA505:AA506"/>
    <mergeCell ref="AA503:AA504"/>
    <mergeCell ref="AA500:AA501"/>
    <mergeCell ref="AA498:AA499"/>
    <mergeCell ref="AA496:AA497"/>
    <mergeCell ref="AA494:AA495"/>
    <mergeCell ref="AA492:AA493"/>
    <mergeCell ref="AA489:AA490"/>
    <mergeCell ref="AA487:AA488"/>
    <mergeCell ref="AA485:AA486"/>
    <mergeCell ref="AA483:AA484"/>
    <mergeCell ref="Z520:Z521"/>
    <mergeCell ref="Z518:Z519"/>
    <mergeCell ref="Z516:Z517"/>
    <mergeCell ref="Z514:Z515"/>
    <mergeCell ref="Z511:Z512"/>
    <mergeCell ref="Z509:Z510"/>
    <mergeCell ref="Z507:Z508"/>
    <mergeCell ref="Z505:Z506"/>
    <mergeCell ref="Z503:Z504"/>
    <mergeCell ref="Z500:Z501"/>
    <mergeCell ref="Z498:Z499"/>
    <mergeCell ref="Z496:Z497"/>
    <mergeCell ref="Z494:Z495"/>
    <mergeCell ref="Z492:Z493"/>
    <mergeCell ref="Z489:Z490"/>
    <mergeCell ref="Z487:Z488"/>
    <mergeCell ref="Z485:Z486"/>
    <mergeCell ref="Z483:Z484"/>
    <mergeCell ref="Y520:Y521"/>
    <mergeCell ref="Y518:Y519"/>
    <mergeCell ref="Y516:Y517"/>
    <mergeCell ref="Y514:Y515"/>
    <mergeCell ref="Y511:Y512"/>
    <mergeCell ref="Y509:Y510"/>
    <mergeCell ref="Y507:Y508"/>
    <mergeCell ref="Y505:Y506"/>
    <mergeCell ref="Y503:Y504"/>
    <mergeCell ref="Y500:Y501"/>
    <mergeCell ref="Y498:Y499"/>
    <mergeCell ref="Y496:Y497"/>
    <mergeCell ref="Y494:Y495"/>
    <mergeCell ref="Y492:Y493"/>
    <mergeCell ref="Y489:Y490"/>
    <mergeCell ref="Y487:Y488"/>
    <mergeCell ref="Y485:Y486"/>
    <mergeCell ref="Y483:Y484"/>
    <mergeCell ref="X520:X521"/>
    <mergeCell ref="X518:X519"/>
    <mergeCell ref="X516:X517"/>
    <mergeCell ref="X514:X515"/>
    <mergeCell ref="X511:X512"/>
    <mergeCell ref="X509:X510"/>
    <mergeCell ref="X507:X508"/>
    <mergeCell ref="X505:X506"/>
    <mergeCell ref="X503:X504"/>
    <mergeCell ref="X500:X501"/>
    <mergeCell ref="X498:X499"/>
    <mergeCell ref="X496:X497"/>
    <mergeCell ref="X494:X495"/>
    <mergeCell ref="X492:X493"/>
    <mergeCell ref="X489:X490"/>
    <mergeCell ref="X487:X488"/>
    <mergeCell ref="X485:X486"/>
    <mergeCell ref="X483:X484"/>
    <mergeCell ref="W520:W521"/>
    <mergeCell ref="W518:W519"/>
    <mergeCell ref="W516:W517"/>
    <mergeCell ref="W514:W515"/>
    <mergeCell ref="W511:W512"/>
    <mergeCell ref="W509:W510"/>
    <mergeCell ref="W507:W508"/>
    <mergeCell ref="W505:W506"/>
    <mergeCell ref="W503:W504"/>
    <mergeCell ref="W500:W501"/>
    <mergeCell ref="W498:W499"/>
    <mergeCell ref="W496:W497"/>
    <mergeCell ref="W494:W495"/>
    <mergeCell ref="W492:W493"/>
    <mergeCell ref="W489:W490"/>
    <mergeCell ref="W487:W488"/>
    <mergeCell ref="W485:W486"/>
    <mergeCell ref="W483:W484"/>
    <mergeCell ref="V520:V521"/>
    <mergeCell ref="V518:V519"/>
    <mergeCell ref="V516:V517"/>
    <mergeCell ref="V514:V515"/>
    <mergeCell ref="V511:V512"/>
    <mergeCell ref="V509:V510"/>
    <mergeCell ref="V507:V508"/>
    <mergeCell ref="V505:V506"/>
    <mergeCell ref="V503:V504"/>
    <mergeCell ref="V500:V501"/>
    <mergeCell ref="V498:V499"/>
    <mergeCell ref="V496:V497"/>
    <mergeCell ref="V494:V495"/>
    <mergeCell ref="V492:V493"/>
    <mergeCell ref="V489:V490"/>
    <mergeCell ref="V487:V488"/>
    <mergeCell ref="V485:V486"/>
    <mergeCell ref="V483:V484"/>
    <mergeCell ref="U520:U521"/>
    <mergeCell ref="U518:U519"/>
    <mergeCell ref="U516:U517"/>
    <mergeCell ref="U514:U515"/>
    <mergeCell ref="U511:U512"/>
    <mergeCell ref="U509:U510"/>
    <mergeCell ref="U507:U508"/>
    <mergeCell ref="U505:U506"/>
    <mergeCell ref="U503:U504"/>
    <mergeCell ref="U500:U501"/>
    <mergeCell ref="U498:U499"/>
    <mergeCell ref="U496:U497"/>
    <mergeCell ref="U494:U495"/>
    <mergeCell ref="U492:U493"/>
    <mergeCell ref="U489:U490"/>
    <mergeCell ref="U487:U488"/>
    <mergeCell ref="U485:U486"/>
    <mergeCell ref="U483:U484"/>
    <mergeCell ref="T520:T521"/>
    <mergeCell ref="T518:T519"/>
    <mergeCell ref="T516:T517"/>
    <mergeCell ref="T514:T515"/>
    <mergeCell ref="T511:T512"/>
    <mergeCell ref="T509:T510"/>
    <mergeCell ref="T507:T508"/>
    <mergeCell ref="T505:T506"/>
    <mergeCell ref="T503:T504"/>
    <mergeCell ref="T500:T501"/>
    <mergeCell ref="T498:T499"/>
    <mergeCell ref="T496:T497"/>
    <mergeCell ref="T494:T495"/>
    <mergeCell ref="T492:T493"/>
    <mergeCell ref="T489:T490"/>
    <mergeCell ref="T487:T488"/>
    <mergeCell ref="T485:T486"/>
    <mergeCell ref="T483:T484"/>
    <mergeCell ref="S520:S521"/>
    <mergeCell ref="S518:S519"/>
    <mergeCell ref="S516:S517"/>
    <mergeCell ref="S514:S515"/>
    <mergeCell ref="S511:S512"/>
    <mergeCell ref="S509:S510"/>
    <mergeCell ref="S507:S508"/>
    <mergeCell ref="S505:S506"/>
    <mergeCell ref="S503:S504"/>
    <mergeCell ref="S500:S501"/>
    <mergeCell ref="S498:S499"/>
    <mergeCell ref="S496:S497"/>
    <mergeCell ref="S494:S495"/>
    <mergeCell ref="S492:S493"/>
    <mergeCell ref="S489:S490"/>
    <mergeCell ref="S487:S488"/>
    <mergeCell ref="S485:S486"/>
    <mergeCell ref="S483:S484"/>
    <mergeCell ref="R520:R521"/>
    <mergeCell ref="R518:R519"/>
    <mergeCell ref="R516:R517"/>
    <mergeCell ref="R514:R515"/>
    <mergeCell ref="R511:R512"/>
    <mergeCell ref="R509:R510"/>
    <mergeCell ref="R507:R508"/>
    <mergeCell ref="R505:R506"/>
    <mergeCell ref="R503:R504"/>
    <mergeCell ref="R500:R501"/>
    <mergeCell ref="R498:R499"/>
    <mergeCell ref="R496:R497"/>
    <mergeCell ref="R494:R495"/>
    <mergeCell ref="R492:R493"/>
    <mergeCell ref="R489:R490"/>
    <mergeCell ref="R487:R488"/>
    <mergeCell ref="R485:R486"/>
    <mergeCell ref="R483:R484"/>
    <mergeCell ref="Q520:Q521"/>
    <mergeCell ref="Q518:Q519"/>
    <mergeCell ref="Q516:Q517"/>
    <mergeCell ref="Q514:Q515"/>
    <mergeCell ref="Q511:Q512"/>
    <mergeCell ref="Q509:Q510"/>
    <mergeCell ref="Q507:Q508"/>
    <mergeCell ref="Q505:Q506"/>
    <mergeCell ref="Q503:Q504"/>
    <mergeCell ref="Q500:Q501"/>
    <mergeCell ref="Q498:Q499"/>
    <mergeCell ref="Q496:Q497"/>
    <mergeCell ref="Q494:Q495"/>
    <mergeCell ref="Q492:Q493"/>
    <mergeCell ref="Q489:Q490"/>
    <mergeCell ref="Q487:Q488"/>
    <mergeCell ref="Q485:Q486"/>
    <mergeCell ref="Q483:Q484"/>
    <mergeCell ref="F520:F521"/>
    <mergeCell ref="F518:F519"/>
    <mergeCell ref="F516:F517"/>
    <mergeCell ref="F514:F515"/>
    <mergeCell ref="F511:F512"/>
    <mergeCell ref="F509:F510"/>
    <mergeCell ref="F507:F508"/>
    <mergeCell ref="F505:F506"/>
    <mergeCell ref="F503:F504"/>
    <mergeCell ref="F500:F501"/>
    <mergeCell ref="F498:F499"/>
    <mergeCell ref="F496:F497"/>
    <mergeCell ref="F494:F495"/>
    <mergeCell ref="F492:F493"/>
    <mergeCell ref="F489:F490"/>
    <mergeCell ref="F487:F488"/>
    <mergeCell ref="F485:F486"/>
    <mergeCell ref="F483:F484"/>
    <mergeCell ref="C511:C512"/>
    <mergeCell ref="C509:C510"/>
    <mergeCell ref="C507:C508"/>
    <mergeCell ref="C505:C506"/>
    <mergeCell ref="C500:C501"/>
    <mergeCell ref="C498:C499"/>
    <mergeCell ref="C496:C497"/>
    <mergeCell ref="C494:C495"/>
    <mergeCell ref="C489:C490"/>
    <mergeCell ref="C487:C488"/>
    <mergeCell ref="C485:C486"/>
    <mergeCell ref="C520:C521"/>
    <mergeCell ref="C518:C519"/>
    <mergeCell ref="C516:C517"/>
    <mergeCell ref="C514:C515"/>
    <mergeCell ref="C503:C504"/>
    <mergeCell ref="C492:C493"/>
    <mergeCell ref="C483:C484"/>
    <mergeCell ref="B523:D523"/>
    <mergeCell ref="B522:D522"/>
    <mergeCell ref="B520:B521"/>
    <mergeCell ref="B518:B519"/>
    <mergeCell ref="B516:B517"/>
    <mergeCell ref="B514:B515"/>
    <mergeCell ref="B513:D513"/>
    <mergeCell ref="B511:B512"/>
    <mergeCell ref="B509:B510"/>
    <mergeCell ref="B507:B508"/>
    <mergeCell ref="B505:B506"/>
    <mergeCell ref="B503:B504"/>
    <mergeCell ref="B502:D502"/>
    <mergeCell ref="B500:B501"/>
    <mergeCell ref="B498:B499"/>
    <mergeCell ref="B496:B497"/>
    <mergeCell ref="B494:B495"/>
    <mergeCell ref="B492:B493"/>
    <mergeCell ref="B491:D491"/>
    <mergeCell ref="B489:B490"/>
    <mergeCell ref="B487:B488"/>
    <mergeCell ref="B485:B486"/>
    <mergeCell ref="B483:B484"/>
    <mergeCell ref="A483:A523"/>
    <mergeCell ref="C458:C459"/>
    <mergeCell ref="C456:C457"/>
    <mergeCell ref="C454:C455"/>
    <mergeCell ref="C452:C453"/>
    <mergeCell ref="C450:C451"/>
    <mergeCell ref="AE478:AE479"/>
    <mergeCell ref="AE476:AE477"/>
    <mergeCell ref="AE474:AE475"/>
    <mergeCell ref="AE472:AE473"/>
    <mergeCell ref="AE469:AE470"/>
    <mergeCell ref="AE467:AE468"/>
    <mergeCell ref="AE465:AE466"/>
    <mergeCell ref="AE463:AE464"/>
    <mergeCell ref="AE461:AE462"/>
    <mergeCell ref="AE458:AE459"/>
    <mergeCell ref="AE456:AE457"/>
    <mergeCell ref="AE454:AE455"/>
    <mergeCell ref="AE452:AE453"/>
    <mergeCell ref="AE450:AE451"/>
    <mergeCell ref="AE447:AE448"/>
    <mergeCell ref="AE445:AE446"/>
    <mergeCell ref="AE443:AE444"/>
    <mergeCell ref="AE441:AE442"/>
    <mergeCell ref="AD478:AD479"/>
    <mergeCell ref="AD476:AD477"/>
    <mergeCell ref="AD474:AD475"/>
    <mergeCell ref="AD472:AD473"/>
    <mergeCell ref="AD469:AD470"/>
    <mergeCell ref="AD467:AD468"/>
    <mergeCell ref="AD465:AD466"/>
    <mergeCell ref="AD463:AD464"/>
    <mergeCell ref="AD461:AD462"/>
    <mergeCell ref="AD458:AD459"/>
    <mergeCell ref="AD456:AD457"/>
    <mergeCell ref="AD454:AD455"/>
    <mergeCell ref="AD452:AD453"/>
    <mergeCell ref="AD450:AD451"/>
    <mergeCell ref="AD447:AD448"/>
    <mergeCell ref="AD445:AD446"/>
    <mergeCell ref="AD443:AD444"/>
    <mergeCell ref="AD441:AD442"/>
    <mergeCell ref="AC478:AC479"/>
    <mergeCell ref="AC476:AC477"/>
    <mergeCell ref="AC474:AC475"/>
    <mergeCell ref="AC472:AC473"/>
    <mergeCell ref="AC469:AC470"/>
    <mergeCell ref="AC467:AC468"/>
    <mergeCell ref="AC465:AC466"/>
    <mergeCell ref="AC463:AC464"/>
    <mergeCell ref="AC461:AC462"/>
    <mergeCell ref="AC458:AC459"/>
    <mergeCell ref="AC456:AC457"/>
    <mergeCell ref="AC454:AC455"/>
    <mergeCell ref="AC452:AC453"/>
    <mergeCell ref="AC450:AC451"/>
    <mergeCell ref="AC447:AC448"/>
    <mergeCell ref="AC445:AC446"/>
    <mergeCell ref="AC443:AC444"/>
    <mergeCell ref="AC441:AC442"/>
    <mergeCell ref="AB478:AB479"/>
    <mergeCell ref="AB476:AB477"/>
    <mergeCell ref="AB474:AB475"/>
    <mergeCell ref="AB472:AB473"/>
    <mergeCell ref="AB469:AB470"/>
    <mergeCell ref="AB467:AB468"/>
    <mergeCell ref="AB465:AB466"/>
    <mergeCell ref="AB463:AB464"/>
    <mergeCell ref="AB461:AB462"/>
    <mergeCell ref="AB458:AB459"/>
    <mergeCell ref="AB456:AB457"/>
    <mergeCell ref="AB454:AB455"/>
    <mergeCell ref="AB452:AB453"/>
    <mergeCell ref="AB450:AB451"/>
    <mergeCell ref="AB447:AB448"/>
    <mergeCell ref="AB445:AB446"/>
    <mergeCell ref="AB443:AB444"/>
    <mergeCell ref="AB441:AB442"/>
    <mergeCell ref="AA478:AA479"/>
    <mergeCell ref="AA476:AA477"/>
    <mergeCell ref="AA474:AA475"/>
    <mergeCell ref="AA472:AA473"/>
    <mergeCell ref="AA469:AA470"/>
    <mergeCell ref="AA467:AA468"/>
    <mergeCell ref="AA465:AA466"/>
    <mergeCell ref="AA463:AA464"/>
    <mergeCell ref="AA461:AA462"/>
    <mergeCell ref="AA458:AA459"/>
    <mergeCell ref="AA456:AA457"/>
    <mergeCell ref="AA454:AA455"/>
    <mergeCell ref="AA452:AA453"/>
    <mergeCell ref="AA450:AA451"/>
    <mergeCell ref="AA447:AA448"/>
    <mergeCell ref="AA445:AA446"/>
    <mergeCell ref="AA443:AA444"/>
    <mergeCell ref="AA441:AA442"/>
    <mergeCell ref="Z478:Z479"/>
    <mergeCell ref="Z476:Z477"/>
    <mergeCell ref="Z474:Z475"/>
    <mergeCell ref="Z472:Z473"/>
    <mergeCell ref="Z469:Z470"/>
    <mergeCell ref="Z467:Z468"/>
    <mergeCell ref="Z465:Z466"/>
    <mergeCell ref="Z463:Z464"/>
    <mergeCell ref="Z461:Z462"/>
    <mergeCell ref="Z458:Z459"/>
    <mergeCell ref="Z456:Z457"/>
    <mergeCell ref="Z454:Z455"/>
    <mergeCell ref="Z452:Z453"/>
    <mergeCell ref="Z450:Z451"/>
    <mergeCell ref="Z447:Z448"/>
    <mergeCell ref="Z445:Z446"/>
    <mergeCell ref="Z443:Z444"/>
    <mergeCell ref="Z441:Z442"/>
    <mergeCell ref="Y478:Y479"/>
    <mergeCell ref="Y476:Y477"/>
    <mergeCell ref="Y474:Y475"/>
    <mergeCell ref="Y472:Y473"/>
    <mergeCell ref="Y469:Y470"/>
    <mergeCell ref="Y467:Y468"/>
    <mergeCell ref="Y465:Y466"/>
    <mergeCell ref="Y463:Y464"/>
    <mergeCell ref="Y461:Y462"/>
    <mergeCell ref="Y458:Y459"/>
    <mergeCell ref="Y456:Y457"/>
    <mergeCell ref="Y454:Y455"/>
    <mergeCell ref="Y452:Y453"/>
    <mergeCell ref="Y450:Y451"/>
    <mergeCell ref="Y447:Y448"/>
    <mergeCell ref="Y445:Y446"/>
    <mergeCell ref="Y443:Y444"/>
    <mergeCell ref="Y441:Y442"/>
    <mergeCell ref="X478:X479"/>
    <mergeCell ref="X476:X477"/>
    <mergeCell ref="X474:X475"/>
    <mergeCell ref="X472:X473"/>
    <mergeCell ref="X469:X470"/>
    <mergeCell ref="X467:X468"/>
    <mergeCell ref="X465:X466"/>
    <mergeCell ref="X463:X464"/>
    <mergeCell ref="X461:X462"/>
    <mergeCell ref="X458:X459"/>
    <mergeCell ref="X456:X457"/>
    <mergeCell ref="X454:X455"/>
    <mergeCell ref="X452:X453"/>
    <mergeCell ref="X450:X451"/>
    <mergeCell ref="X447:X448"/>
    <mergeCell ref="X445:X446"/>
    <mergeCell ref="X443:X444"/>
    <mergeCell ref="X441:X442"/>
    <mergeCell ref="W478:W479"/>
    <mergeCell ref="W476:W477"/>
    <mergeCell ref="W474:W475"/>
    <mergeCell ref="W472:W473"/>
    <mergeCell ref="W469:W470"/>
    <mergeCell ref="W467:W468"/>
    <mergeCell ref="W465:W466"/>
    <mergeCell ref="W463:W464"/>
    <mergeCell ref="W461:W462"/>
    <mergeCell ref="W458:W459"/>
    <mergeCell ref="W456:W457"/>
    <mergeCell ref="W454:W455"/>
    <mergeCell ref="W452:W453"/>
    <mergeCell ref="W450:W451"/>
    <mergeCell ref="W447:W448"/>
    <mergeCell ref="W445:W446"/>
    <mergeCell ref="W443:W444"/>
    <mergeCell ref="W441:W442"/>
    <mergeCell ref="V478:V479"/>
    <mergeCell ref="V476:V477"/>
    <mergeCell ref="V474:V475"/>
    <mergeCell ref="V472:V473"/>
    <mergeCell ref="V469:V470"/>
    <mergeCell ref="V467:V468"/>
    <mergeCell ref="V465:V466"/>
    <mergeCell ref="V463:V464"/>
    <mergeCell ref="V461:V462"/>
    <mergeCell ref="V458:V459"/>
    <mergeCell ref="V456:V457"/>
    <mergeCell ref="V454:V455"/>
    <mergeCell ref="V452:V453"/>
    <mergeCell ref="V450:V451"/>
    <mergeCell ref="V447:V448"/>
    <mergeCell ref="V445:V446"/>
    <mergeCell ref="V443:V444"/>
    <mergeCell ref="V441:V442"/>
    <mergeCell ref="U478:U479"/>
    <mergeCell ref="U476:U477"/>
    <mergeCell ref="U474:U475"/>
    <mergeCell ref="U472:U473"/>
    <mergeCell ref="U469:U470"/>
    <mergeCell ref="U467:U468"/>
    <mergeCell ref="U465:U466"/>
    <mergeCell ref="U463:U464"/>
    <mergeCell ref="U461:U462"/>
    <mergeCell ref="U458:U459"/>
    <mergeCell ref="U456:U457"/>
    <mergeCell ref="U454:U455"/>
    <mergeCell ref="U452:U453"/>
    <mergeCell ref="U450:U451"/>
    <mergeCell ref="U447:U448"/>
    <mergeCell ref="U445:U446"/>
    <mergeCell ref="U443:U444"/>
    <mergeCell ref="U441:U442"/>
    <mergeCell ref="T478:T479"/>
    <mergeCell ref="T476:T477"/>
    <mergeCell ref="T474:T475"/>
    <mergeCell ref="T472:T473"/>
    <mergeCell ref="T469:T470"/>
    <mergeCell ref="T467:T468"/>
    <mergeCell ref="T465:T466"/>
    <mergeCell ref="T463:T464"/>
    <mergeCell ref="T461:T462"/>
    <mergeCell ref="T458:T459"/>
    <mergeCell ref="T456:T457"/>
    <mergeCell ref="T454:T455"/>
    <mergeCell ref="T452:T453"/>
    <mergeCell ref="T450:T451"/>
    <mergeCell ref="T447:T448"/>
    <mergeCell ref="T445:T446"/>
    <mergeCell ref="T443:T444"/>
    <mergeCell ref="T441:T442"/>
    <mergeCell ref="S478:S479"/>
    <mergeCell ref="S476:S477"/>
    <mergeCell ref="S474:S475"/>
    <mergeCell ref="S472:S473"/>
    <mergeCell ref="S469:S470"/>
    <mergeCell ref="S467:S468"/>
    <mergeCell ref="S465:S466"/>
    <mergeCell ref="S463:S464"/>
    <mergeCell ref="S461:S462"/>
    <mergeCell ref="S458:S459"/>
    <mergeCell ref="S456:S457"/>
    <mergeCell ref="S454:S455"/>
    <mergeCell ref="S452:S453"/>
    <mergeCell ref="S450:S451"/>
    <mergeCell ref="S447:S448"/>
    <mergeCell ref="S445:S446"/>
    <mergeCell ref="S443:S444"/>
    <mergeCell ref="S441:S442"/>
    <mergeCell ref="R478:R479"/>
    <mergeCell ref="R476:R477"/>
    <mergeCell ref="R474:R475"/>
    <mergeCell ref="R472:R473"/>
    <mergeCell ref="R469:R470"/>
    <mergeCell ref="R467:R468"/>
    <mergeCell ref="R465:R466"/>
    <mergeCell ref="R463:R464"/>
    <mergeCell ref="R461:R462"/>
    <mergeCell ref="R458:R459"/>
    <mergeCell ref="R456:R457"/>
    <mergeCell ref="R454:R455"/>
    <mergeCell ref="R452:R453"/>
    <mergeCell ref="R450:R451"/>
    <mergeCell ref="R447:R448"/>
    <mergeCell ref="R445:R446"/>
    <mergeCell ref="R443:R444"/>
    <mergeCell ref="R441:R442"/>
    <mergeCell ref="Q478:Q479"/>
    <mergeCell ref="Q476:Q477"/>
    <mergeCell ref="Q474:Q475"/>
    <mergeCell ref="Q472:Q473"/>
    <mergeCell ref="Q469:Q470"/>
    <mergeCell ref="Q467:Q468"/>
    <mergeCell ref="Q465:Q466"/>
    <mergeCell ref="Q463:Q464"/>
    <mergeCell ref="Q461:Q462"/>
    <mergeCell ref="Q458:Q459"/>
    <mergeCell ref="Q456:Q457"/>
    <mergeCell ref="Q454:Q455"/>
    <mergeCell ref="Q452:Q453"/>
    <mergeCell ref="Q450:Q451"/>
    <mergeCell ref="Q447:Q448"/>
    <mergeCell ref="Q445:Q446"/>
    <mergeCell ref="Q443:Q444"/>
    <mergeCell ref="Q441:Q442"/>
    <mergeCell ref="F478:F479"/>
    <mergeCell ref="F476:F477"/>
    <mergeCell ref="F474:F475"/>
    <mergeCell ref="F472:F473"/>
    <mergeCell ref="F469:F470"/>
    <mergeCell ref="F467:F468"/>
    <mergeCell ref="F465:F466"/>
    <mergeCell ref="F463:F464"/>
    <mergeCell ref="F461:F462"/>
    <mergeCell ref="F458:F459"/>
    <mergeCell ref="F456:F457"/>
    <mergeCell ref="F454:F455"/>
    <mergeCell ref="F452:F453"/>
    <mergeCell ref="F450:F451"/>
    <mergeCell ref="F447:F448"/>
    <mergeCell ref="F445:F446"/>
    <mergeCell ref="F443:F444"/>
    <mergeCell ref="F441:F442"/>
    <mergeCell ref="C478:C479"/>
    <mergeCell ref="C476:C477"/>
    <mergeCell ref="C474:C475"/>
    <mergeCell ref="C472:C473"/>
    <mergeCell ref="C469:C470"/>
    <mergeCell ref="C467:C468"/>
    <mergeCell ref="C465:C466"/>
    <mergeCell ref="C463:C464"/>
    <mergeCell ref="C461:C462"/>
    <mergeCell ref="C447:C448"/>
    <mergeCell ref="C445:C446"/>
    <mergeCell ref="C443:C444"/>
    <mergeCell ref="C441:C442"/>
    <mergeCell ref="B481:D481"/>
    <mergeCell ref="B480:D480"/>
    <mergeCell ref="B478:B479"/>
    <mergeCell ref="B476:B477"/>
    <mergeCell ref="B474:B475"/>
    <mergeCell ref="B472:B473"/>
    <mergeCell ref="B471:D471"/>
    <mergeCell ref="B469:B470"/>
    <mergeCell ref="B467:B468"/>
    <mergeCell ref="B465:B466"/>
    <mergeCell ref="B463:B464"/>
    <mergeCell ref="B461:B462"/>
    <mergeCell ref="B460:D460"/>
    <mergeCell ref="B458:B459"/>
    <mergeCell ref="B456:B457"/>
    <mergeCell ref="B454:B455"/>
    <mergeCell ref="B452:B453"/>
    <mergeCell ref="B450:B451"/>
    <mergeCell ref="B449:D449"/>
    <mergeCell ref="B447:B448"/>
    <mergeCell ref="B445:B446"/>
    <mergeCell ref="B443:B444"/>
    <mergeCell ref="B441:B442"/>
    <mergeCell ref="A441:A481"/>
    <mergeCell ref="AE436:AE437"/>
    <mergeCell ref="AE434:AE435"/>
    <mergeCell ref="AE432:AE433"/>
    <mergeCell ref="AE430:AE431"/>
    <mergeCell ref="AE427:AE428"/>
    <mergeCell ref="AE425:AE426"/>
    <mergeCell ref="AE423:AE424"/>
    <mergeCell ref="AE421:AE422"/>
    <mergeCell ref="AE419:AE420"/>
    <mergeCell ref="AE416:AE417"/>
    <mergeCell ref="AE414:AE415"/>
    <mergeCell ref="AE412:AE413"/>
    <mergeCell ref="AE410:AE411"/>
    <mergeCell ref="AE408:AE409"/>
    <mergeCell ref="AE405:AE406"/>
    <mergeCell ref="AE403:AE404"/>
    <mergeCell ref="AE401:AE402"/>
    <mergeCell ref="AE399:AE400"/>
    <mergeCell ref="AD436:AD437"/>
    <mergeCell ref="AD434:AD435"/>
    <mergeCell ref="AD432:AD433"/>
    <mergeCell ref="AD430:AD431"/>
    <mergeCell ref="AD427:AD428"/>
    <mergeCell ref="AD425:AD426"/>
    <mergeCell ref="AD423:AD424"/>
    <mergeCell ref="AD421:AD422"/>
    <mergeCell ref="AD419:AD420"/>
    <mergeCell ref="AD416:AD417"/>
    <mergeCell ref="AD414:AD415"/>
    <mergeCell ref="AD412:AD413"/>
    <mergeCell ref="AD410:AD411"/>
    <mergeCell ref="AD408:AD409"/>
    <mergeCell ref="AD405:AD406"/>
    <mergeCell ref="AD403:AD404"/>
    <mergeCell ref="AD401:AD402"/>
    <mergeCell ref="AD399:AD400"/>
    <mergeCell ref="AC436:AC437"/>
    <mergeCell ref="AC434:AC435"/>
    <mergeCell ref="AC432:AC433"/>
    <mergeCell ref="AC430:AC431"/>
    <mergeCell ref="AC427:AC428"/>
    <mergeCell ref="AC425:AC426"/>
    <mergeCell ref="AC423:AC424"/>
    <mergeCell ref="AC421:AC422"/>
    <mergeCell ref="AC419:AC420"/>
    <mergeCell ref="AC416:AC417"/>
    <mergeCell ref="AC414:AC415"/>
    <mergeCell ref="AC412:AC413"/>
    <mergeCell ref="AC410:AC411"/>
    <mergeCell ref="AC408:AC409"/>
    <mergeCell ref="AC405:AC406"/>
    <mergeCell ref="AC403:AC404"/>
    <mergeCell ref="AC401:AC402"/>
    <mergeCell ref="AC399:AC400"/>
    <mergeCell ref="AB436:AB437"/>
    <mergeCell ref="AB434:AB435"/>
    <mergeCell ref="AB432:AB433"/>
    <mergeCell ref="AB430:AB431"/>
    <mergeCell ref="AB427:AB428"/>
    <mergeCell ref="AB425:AB426"/>
    <mergeCell ref="AB423:AB424"/>
    <mergeCell ref="AB421:AB422"/>
    <mergeCell ref="AB419:AB420"/>
    <mergeCell ref="AB416:AB417"/>
    <mergeCell ref="AB414:AB415"/>
    <mergeCell ref="AB412:AB413"/>
    <mergeCell ref="AB410:AB411"/>
    <mergeCell ref="AB408:AB409"/>
    <mergeCell ref="AB405:AB406"/>
    <mergeCell ref="AB403:AB404"/>
    <mergeCell ref="AB401:AB402"/>
    <mergeCell ref="AB399:AB400"/>
    <mergeCell ref="AA436:AA437"/>
    <mergeCell ref="AA434:AA435"/>
    <mergeCell ref="AA432:AA433"/>
    <mergeCell ref="AA430:AA431"/>
    <mergeCell ref="AA427:AA428"/>
    <mergeCell ref="AA425:AA426"/>
    <mergeCell ref="AA423:AA424"/>
    <mergeCell ref="AA421:AA422"/>
    <mergeCell ref="AA419:AA420"/>
    <mergeCell ref="AA416:AA417"/>
    <mergeCell ref="AA414:AA415"/>
    <mergeCell ref="AA412:AA413"/>
    <mergeCell ref="AA410:AA411"/>
    <mergeCell ref="AA408:AA409"/>
    <mergeCell ref="AA405:AA406"/>
    <mergeCell ref="AA403:AA404"/>
    <mergeCell ref="AA401:AA402"/>
    <mergeCell ref="AA399:AA400"/>
    <mergeCell ref="Z436:Z437"/>
    <mergeCell ref="Z434:Z435"/>
    <mergeCell ref="Z432:Z433"/>
    <mergeCell ref="Z430:Z431"/>
    <mergeCell ref="Z427:Z428"/>
    <mergeCell ref="Z425:Z426"/>
    <mergeCell ref="Z423:Z424"/>
    <mergeCell ref="Z421:Z422"/>
    <mergeCell ref="Z419:Z420"/>
    <mergeCell ref="Z416:Z417"/>
    <mergeCell ref="Z414:Z415"/>
    <mergeCell ref="Z412:Z413"/>
    <mergeCell ref="Z410:Z411"/>
    <mergeCell ref="Z408:Z409"/>
    <mergeCell ref="Z405:Z406"/>
    <mergeCell ref="Z403:Z404"/>
    <mergeCell ref="Z401:Z402"/>
    <mergeCell ref="Z399:Z400"/>
    <mergeCell ref="Y436:Y437"/>
    <mergeCell ref="Y434:Y435"/>
    <mergeCell ref="Y432:Y433"/>
    <mergeCell ref="Y430:Y431"/>
    <mergeCell ref="Y427:Y428"/>
    <mergeCell ref="Y425:Y426"/>
    <mergeCell ref="Y423:Y424"/>
    <mergeCell ref="Y421:Y422"/>
    <mergeCell ref="Y419:Y420"/>
    <mergeCell ref="Y416:Y417"/>
    <mergeCell ref="Y414:Y415"/>
    <mergeCell ref="Y412:Y413"/>
    <mergeCell ref="Y410:Y411"/>
    <mergeCell ref="Y408:Y409"/>
    <mergeCell ref="Y405:Y406"/>
    <mergeCell ref="Y403:Y404"/>
    <mergeCell ref="Y401:Y402"/>
    <mergeCell ref="Y399:Y400"/>
    <mergeCell ref="X436:X437"/>
    <mergeCell ref="X434:X435"/>
    <mergeCell ref="X432:X433"/>
    <mergeCell ref="X430:X431"/>
    <mergeCell ref="X427:X428"/>
    <mergeCell ref="X425:X426"/>
    <mergeCell ref="X423:X424"/>
    <mergeCell ref="X421:X422"/>
    <mergeCell ref="X419:X420"/>
    <mergeCell ref="X416:X417"/>
    <mergeCell ref="X414:X415"/>
    <mergeCell ref="X412:X413"/>
    <mergeCell ref="X410:X411"/>
    <mergeCell ref="X408:X409"/>
    <mergeCell ref="X405:X406"/>
    <mergeCell ref="X403:X404"/>
    <mergeCell ref="X401:X402"/>
    <mergeCell ref="X399:X400"/>
    <mergeCell ref="W436:W437"/>
    <mergeCell ref="W434:W435"/>
    <mergeCell ref="W432:W433"/>
    <mergeCell ref="W430:W431"/>
    <mergeCell ref="W427:W428"/>
    <mergeCell ref="W425:W426"/>
    <mergeCell ref="W423:W424"/>
    <mergeCell ref="W421:W422"/>
    <mergeCell ref="W419:W420"/>
    <mergeCell ref="W416:W417"/>
    <mergeCell ref="W414:W415"/>
    <mergeCell ref="W412:W413"/>
    <mergeCell ref="W410:W411"/>
    <mergeCell ref="W408:W409"/>
    <mergeCell ref="W405:W406"/>
    <mergeCell ref="W403:W404"/>
    <mergeCell ref="W401:W402"/>
    <mergeCell ref="W399:W400"/>
    <mergeCell ref="V436:V437"/>
    <mergeCell ref="V434:V435"/>
    <mergeCell ref="V432:V433"/>
    <mergeCell ref="V430:V431"/>
    <mergeCell ref="V427:V428"/>
    <mergeCell ref="V425:V426"/>
    <mergeCell ref="V423:V424"/>
    <mergeCell ref="V421:V422"/>
    <mergeCell ref="V419:V420"/>
    <mergeCell ref="V416:V417"/>
    <mergeCell ref="V414:V415"/>
    <mergeCell ref="V412:V413"/>
    <mergeCell ref="V410:V411"/>
    <mergeCell ref="V408:V409"/>
    <mergeCell ref="V405:V406"/>
    <mergeCell ref="V403:V404"/>
    <mergeCell ref="V401:V402"/>
    <mergeCell ref="V399:V400"/>
    <mergeCell ref="U436:U437"/>
    <mergeCell ref="U434:U435"/>
    <mergeCell ref="U432:U433"/>
    <mergeCell ref="U430:U431"/>
    <mergeCell ref="U427:U428"/>
    <mergeCell ref="U425:U426"/>
    <mergeCell ref="U423:U424"/>
    <mergeCell ref="U421:U422"/>
    <mergeCell ref="U419:U420"/>
    <mergeCell ref="U416:U417"/>
    <mergeCell ref="U414:U415"/>
    <mergeCell ref="U412:U413"/>
    <mergeCell ref="U410:U411"/>
    <mergeCell ref="U408:U409"/>
    <mergeCell ref="U405:U406"/>
    <mergeCell ref="U403:U404"/>
    <mergeCell ref="U401:U402"/>
    <mergeCell ref="U399:U400"/>
    <mergeCell ref="T436:T437"/>
    <mergeCell ref="T434:T435"/>
    <mergeCell ref="T432:T433"/>
    <mergeCell ref="T430:T431"/>
    <mergeCell ref="T427:T428"/>
    <mergeCell ref="T425:T426"/>
    <mergeCell ref="T423:T424"/>
    <mergeCell ref="T421:T422"/>
    <mergeCell ref="T419:T420"/>
    <mergeCell ref="T416:T417"/>
    <mergeCell ref="T414:T415"/>
    <mergeCell ref="T412:T413"/>
    <mergeCell ref="T410:T411"/>
    <mergeCell ref="T408:T409"/>
    <mergeCell ref="T405:T406"/>
    <mergeCell ref="T403:T404"/>
    <mergeCell ref="T401:T402"/>
    <mergeCell ref="T399:T400"/>
    <mergeCell ref="S436:S437"/>
    <mergeCell ref="S434:S435"/>
    <mergeCell ref="S432:S433"/>
    <mergeCell ref="S430:S431"/>
    <mergeCell ref="S427:S428"/>
    <mergeCell ref="S425:S426"/>
    <mergeCell ref="S423:S424"/>
    <mergeCell ref="S421:S422"/>
    <mergeCell ref="S419:S420"/>
    <mergeCell ref="S416:S417"/>
    <mergeCell ref="S414:S415"/>
    <mergeCell ref="S412:S413"/>
    <mergeCell ref="S410:S411"/>
    <mergeCell ref="S408:S409"/>
    <mergeCell ref="S405:S406"/>
    <mergeCell ref="S403:S404"/>
    <mergeCell ref="S401:S402"/>
    <mergeCell ref="S399:S400"/>
    <mergeCell ref="R436:R437"/>
    <mergeCell ref="R434:R435"/>
    <mergeCell ref="R432:R433"/>
    <mergeCell ref="R430:R431"/>
    <mergeCell ref="R427:R428"/>
    <mergeCell ref="R425:R426"/>
    <mergeCell ref="R423:R424"/>
    <mergeCell ref="R421:R422"/>
    <mergeCell ref="R419:R420"/>
    <mergeCell ref="R416:R417"/>
    <mergeCell ref="R414:R415"/>
    <mergeCell ref="R412:R413"/>
    <mergeCell ref="R410:R411"/>
    <mergeCell ref="R408:R409"/>
    <mergeCell ref="R405:R406"/>
    <mergeCell ref="R403:R404"/>
    <mergeCell ref="R401:R402"/>
    <mergeCell ref="R399:R400"/>
    <mergeCell ref="Q436:Q437"/>
    <mergeCell ref="Q434:Q435"/>
    <mergeCell ref="Q432:Q433"/>
    <mergeCell ref="Q430:Q431"/>
    <mergeCell ref="Q427:Q428"/>
    <mergeCell ref="Q425:Q426"/>
    <mergeCell ref="Q423:Q424"/>
    <mergeCell ref="Q421:Q422"/>
    <mergeCell ref="Q419:Q420"/>
    <mergeCell ref="Q416:Q417"/>
    <mergeCell ref="Q414:Q415"/>
    <mergeCell ref="Q412:Q413"/>
    <mergeCell ref="Q410:Q411"/>
    <mergeCell ref="Q408:Q409"/>
    <mergeCell ref="Q405:Q406"/>
    <mergeCell ref="Q403:Q404"/>
    <mergeCell ref="Q401:Q402"/>
    <mergeCell ref="Q399:Q400"/>
    <mergeCell ref="F436:F437"/>
    <mergeCell ref="F434:F435"/>
    <mergeCell ref="F432:F433"/>
    <mergeCell ref="F430:F431"/>
    <mergeCell ref="F427:F428"/>
    <mergeCell ref="F425:F426"/>
    <mergeCell ref="F423:F424"/>
    <mergeCell ref="F421:F422"/>
    <mergeCell ref="F419:F420"/>
    <mergeCell ref="F416:F417"/>
    <mergeCell ref="F414:F415"/>
    <mergeCell ref="F412:F413"/>
    <mergeCell ref="F410:F411"/>
    <mergeCell ref="F408:F409"/>
    <mergeCell ref="F405:F406"/>
    <mergeCell ref="F403:F404"/>
    <mergeCell ref="F401:F402"/>
    <mergeCell ref="F399:F400"/>
    <mergeCell ref="C427:C428"/>
    <mergeCell ref="C425:C426"/>
    <mergeCell ref="C423:C424"/>
    <mergeCell ref="C421:C422"/>
    <mergeCell ref="C416:C417"/>
    <mergeCell ref="C414:C415"/>
    <mergeCell ref="C412:C413"/>
    <mergeCell ref="C410:C411"/>
    <mergeCell ref="C436:C437"/>
    <mergeCell ref="C434:C435"/>
    <mergeCell ref="C432:C433"/>
    <mergeCell ref="C430:C431"/>
    <mergeCell ref="C419:C420"/>
    <mergeCell ref="C408:C409"/>
    <mergeCell ref="C405:C406"/>
    <mergeCell ref="C403:C404"/>
    <mergeCell ref="C401:C402"/>
    <mergeCell ref="C399:C400"/>
    <mergeCell ref="B439:D439"/>
    <mergeCell ref="B438:D438"/>
    <mergeCell ref="B436:B437"/>
    <mergeCell ref="B434:B435"/>
    <mergeCell ref="B432:B433"/>
    <mergeCell ref="B430:B431"/>
    <mergeCell ref="B429:D429"/>
    <mergeCell ref="B427:B428"/>
    <mergeCell ref="B425:B426"/>
    <mergeCell ref="B423:B424"/>
    <mergeCell ref="B421:B422"/>
    <mergeCell ref="B419:B420"/>
    <mergeCell ref="B418:D418"/>
    <mergeCell ref="B416:B417"/>
    <mergeCell ref="B414:B415"/>
    <mergeCell ref="B412:B413"/>
    <mergeCell ref="B410:B411"/>
    <mergeCell ref="B408:B409"/>
    <mergeCell ref="B407:D407"/>
    <mergeCell ref="B405:B406"/>
    <mergeCell ref="B403:B404"/>
    <mergeCell ref="B401:B402"/>
    <mergeCell ref="B399:B400"/>
    <mergeCell ref="A399:A439"/>
    <mergeCell ref="AE394:AE395"/>
    <mergeCell ref="AE392:AE393"/>
    <mergeCell ref="AE390:AE391"/>
    <mergeCell ref="AE388:AE389"/>
    <mergeCell ref="AE385:AE386"/>
    <mergeCell ref="AE383:AE384"/>
    <mergeCell ref="AE381:AE382"/>
    <mergeCell ref="AE379:AE380"/>
    <mergeCell ref="AE377:AE378"/>
    <mergeCell ref="AE374:AE375"/>
    <mergeCell ref="AE372:AE373"/>
    <mergeCell ref="AE370:AE371"/>
    <mergeCell ref="AE368:AE369"/>
    <mergeCell ref="AE366:AE367"/>
    <mergeCell ref="AE363:AE364"/>
    <mergeCell ref="AE361:AE362"/>
    <mergeCell ref="AE359:AE360"/>
    <mergeCell ref="AE357:AE358"/>
    <mergeCell ref="AD394:AD395"/>
    <mergeCell ref="AD392:AD393"/>
    <mergeCell ref="AD390:AD391"/>
    <mergeCell ref="AD388:AD389"/>
    <mergeCell ref="AD385:AD386"/>
    <mergeCell ref="AD383:AD384"/>
    <mergeCell ref="AD381:AD382"/>
    <mergeCell ref="AD379:AD380"/>
    <mergeCell ref="AD377:AD378"/>
    <mergeCell ref="AD374:AD375"/>
    <mergeCell ref="AD372:AD373"/>
    <mergeCell ref="AD370:AD371"/>
    <mergeCell ref="AD368:AD369"/>
    <mergeCell ref="AD366:AD367"/>
    <mergeCell ref="AD363:AD364"/>
    <mergeCell ref="AD361:AD362"/>
    <mergeCell ref="AD359:AD360"/>
    <mergeCell ref="AD357:AD358"/>
    <mergeCell ref="AC394:AC395"/>
    <mergeCell ref="AC392:AC393"/>
    <mergeCell ref="AC390:AC391"/>
    <mergeCell ref="AC388:AC389"/>
    <mergeCell ref="AC385:AC386"/>
    <mergeCell ref="AC383:AC384"/>
    <mergeCell ref="AC381:AC382"/>
    <mergeCell ref="AC379:AC380"/>
    <mergeCell ref="AC377:AC378"/>
    <mergeCell ref="AC374:AC375"/>
    <mergeCell ref="AC372:AC373"/>
    <mergeCell ref="AC370:AC371"/>
    <mergeCell ref="AC368:AC369"/>
    <mergeCell ref="AC366:AC367"/>
    <mergeCell ref="AC363:AC364"/>
    <mergeCell ref="AC361:AC362"/>
    <mergeCell ref="AC359:AC360"/>
    <mergeCell ref="AC357:AC358"/>
    <mergeCell ref="AB394:AB395"/>
    <mergeCell ref="AB392:AB393"/>
    <mergeCell ref="AB390:AB391"/>
    <mergeCell ref="AB388:AB389"/>
    <mergeCell ref="AB385:AB386"/>
    <mergeCell ref="AB383:AB384"/>
    <mergeCell ref="AB381:AB382"/>
    <mergeCell ref="AB379:AB380"/>
    <mergeCell ref="AB377:AB378"/>
    <mergeCell ref="AB374:AB375"/>
    <mergeCell ref="AB372:AB373"/>
    <mergeCell ref="AB370:AB371"/>
    <mergeCell ref="AB368:AB369"/>
    <mergeCell ref="AB366:AB367"/>
    <mergeCell ref="AB363:AB364"/>
    <mergeCell ref="AB361:AB362"/>
    <mergeCell ref="AB359:AB360"/>
    <mergeCell ref="AB357:AB358"/>
    <mergeCell ref="AA394:AA395"/>
    <mergeCell ref="AA392:AA393"/>
    <mergeCell ref="AA390:AA391"/>
    <mergeCell ref="AA388:AA389"/>
    <mergeCell ref="AA385:AA386"/>
    <mergeCell ref="AA383:AA384"/>
    <mergeCell ref="AA381:AA382"/>
    <mergeCell ref="AA379:AA380"/>
    <mergeCell ref="AA377:AA378"/>
    <mergeCell ref="AA374:AA375"/>
    <mergeCell ref="AA372:AA373"/>
    <mergeCell ref="AA370:AA371"/>
    <mergeCell ref="AA368:AA369"/>
    <mergeCell ref="AA366:AA367"/>
    <mergeCell ref="AA363:AA364"/>
    <mergeCell ref="AA361:AA362"/>
    <mergeCell ref="AA359:AA360"/>
    <mergeCell ref="AA357:AA358"/>
    <mergeCell ref="Z394:Z395"/>
    <mergeCell ref="Z392:Z393"/>
    <mergeCell ref="Z390:Z391"/>
    <mergeCell ref="Z388:Z389"/>
    <mergeCell ref="Z385:Z386"/>
    <mergeCell ref="Z383:Z384"/>
    <mergeCell ref="Z381:Z382"/>
    <mergeCell ref="Z379:Z380"/>
    <mergeCell ref="Z377:Z378"/>
    <mergeCell ref="Z374:Z375"/>
    <mergeCell ref="Z372:Z373"/>
    <mergeCell ref="Z370:Z371"/>
    <mergeCell ref="Z368:Z369"/>
    <mergeCell ref="Z366:Z367"/>
    <mergeCell ref="Z363:Z364"/>
    <mergeCell ref="Z361:Z362"/>
    <mergeCell ref="Z359:Z360"/>
    <mergeCell ref="Z357:Z358"/>
    <mergeCell ref="Y394:Y395"/>
    <mergeCell ref="Y392:Y393"/>
    <mergeCell ref="Y390:Y391"/>
    <mergeCell ref="Y388:Y389"/>
    <mergeCell ref="Y385:Y386"/>
    <mergeCell ref="Y383:Y384"/>
    <mergeCell ref="Y381:Y382"/>
    <mergeCell ref="Y379:Y380"/>
    <mergeCell ref="Y377:Y378"/>
    <mergeCell ref="Y374:Y375"/>
    <mergeCell ref="Y372:Y373"/>
    <mergeCell ref="Y370:Y371"/>
    <mergeCell ref="Y368:Y369"/>
    <mergeCell ref="Y366:Y367"/>
    <mergeCell ref="Y363:Y364"/>
    <mergeCell ref="Y361:Y362"/>
    <mergeCell ref="Y359:Y360"/>
    <mergeCell ref="Y357:Y358"/>
    <mergeCell ref="X394:X395"/>
    <mergeCell ref="X392:X393"/>
    <mergeCell ref="X390:X391"/>
    <mergeCell ref="X388:X389"/>
    <mergeCell ref="X385:X386"/>
    <mergeCell ref="X383:X384"/>
    <mergeCell ref="X381:X382"/>
    <mergeCell ref="X379:X380"/>
    <mergeCell ref="X377:X378"/>
    <mergeCell ref="X374:X375"/>
    <mergeCell ref="X372:X373"/>
    <mergeCell ref="X370:X371"/>
    <mergeCell ref="X368:X369"/>
    <mergeCell ref="X366:X367"/>
    <mergeCell ref="X363:X364"/>
    <mergeCell ref="X361:X362"/>
    <mergeCell ref="X359:X360"/>
    <mergeCell ref="X357:X358"/>
    <mergeCell ref="W394:W395"/>
    <mergeCell ref="W392:W393"/>
    <mergeCell ref="W390:W391"/>
    <mergeCell ref="W388:W389"/>
    <mergeCell ref="W385:W386"/>
    <mergeCell ref="W383:W384"/>
    <mergeCell ref="W381:W382"/>
    <mergeCell ref="W379:W380"/>
    <mergeCell ref="W377:W378"/>
    <mergeCell ref="W374:W375"/>
    <mergeCell ref="W372:W373"/>
    <mergeCell ref="W370:W371"/>
    <mergeCell ref="W368:W369"/>
    <mergeCell ref="W366:W367"/>
    <mergeCell ref="W363:W364"/>
    <mergeCell ref="W361:W362"/>
    <mergeCell ref="W359:W360"/>
    <mergeCell ref="W357:W358"/>
    <mergeCell ref="V394:V395"/>
    <mergeCell ref="V392:V393"/>
    <mergeCell ref="V390:V391"/>
    <mergeCell ref="V388:V389"/>
    <mergeCell ref="V385:V386"/>
    <mergeCell ref="V383:V384"/>
    <mergeCell ref="V381:V382"/>
    <mergeCell ref="V379:V380"/>
    <mergeCell ref="V377:V378"/>
    <mergeCell ref="V374:V375"/>
    <mergeCell ref="V372:V373"/>
    <mergeCell ref="V370:V371"/>
    <mergeCell ref="V368:V369"/>
    <mergeCell ref="V366:V367"/>
    <mergeCell ref="V363:V364"/>
    <mergeCell ref="V361:V362"/>
    <mergeCell ref="V359:V360"/>
    <mergeCell ref="V357:V358"/>
    <mergeCell ref="U394:U395"/>
    <mergeCell ref="U392:U393"/>
    <mergeCell ref="U390:U391"/>
    <mergeCell ref="U388:U389"/>
    <mergeCell ref="U385:U386"/>
    <mergeCell ref="U383:U384"/>
    <mergeCell ref="U381:U382"/>
    <mergeCell ref="U379:U380"/>
    <mergeCell ref="U377:U378"/>
    <mergeCell ref="U374:U375"/>
    <mergeCell ref="U372:U373"/>
    <mergeCell ref="U370:U371"/>
    <mergeCell ref="U368:U369"/>
    <mergeCell ref="U366:U367"/>
    <mergeCell ref="U363:U364"/>
    <mergeCell ref="U361:U362"/>
    <mergeCell ref="U359:U360"/>
    <mergeCell ref="U357:U358"/>
    <mergeCell ref="T394:T395"/>
    <mergeCell ref="T392:T393"/>
    <mergeCell ref="T390:T391"/>
    <mergeCell ref="T388:T389"/>
    <mergeCell ref="T385:T386"/>
    <mergeCell ref="T383:T384"/>
    <mergeCell ref="T381:T382"/>
    <mergeCell ref="T379:T380"/>
    <mergeCell ref="T377:T378"/>
    <mergeCell ref="T374:T375"/>
    <mergeCell ref="T372:T373"/>
    <mergeCell ref="T370:T371"/>
    <mergeCell ref="T368:T369"/>
    <mergeCell ref="T366:T367"/>
    <mergeCell ref="T363:T364"/>
    <mergeCell ref="T361:T362"/>
    <mergeCell ref="T359:T360"/>
    <mergeCell ref="T357:T358"/>
    <mergeCell ref="S394:S395"/>
    <mergeCell ref="S392:S393"/>
    <mergeCell ref="S390:S391"/>
    <mergeCell ref="S388:S389"/>
    <mergeCell ref="S385:S386"/>
    <mergeCell ref="S383:S384"/>
    <mergeCell ref="S381:S382"/>
    <mergeCell ref="S379:S380"/>
    <mergeCell ref="S377:S378"/>
    <mergeCell ref="S374:S375"/>
    <mergeCell ref="S372:S373"/>
    <mergeCell ref="S370:S371"/>
    <mergeCell ref="S368:S369"/>
    <mergeCell ref="S366:S367"/>
    <mergeCell ref="S363:S364"/>
    <mergeCell ref="S361:S362"/>
    <mergeCell ref="S359:S360"/>
    <mergeCell ref="S357:S358"/>
    <mergeCell ref="R394:R395"/>
    <mergeCell ref="R392:R393"/>
    <mergeCell ref="R390:R391"/>
    <mergeCell ref="R388:R389"/>
    <mergeCell ref="R385:R386"/>
    <mergeCell ref="R383:R384"/>
    <mergeCell ref="R381:R382"/>
    <mergeCell ref="R379:R380"/>
    <mergeCell ref="R377:R378"/>
    <mergeCell ref="R374:R375"/>
    <mergeCell ref="R372:R373"/>
    <mergeCell ref="R370:R371"/>
    <mergeCell ref="R368:R369"/>
    <mergeCell ref="R366:R367"/>
    <mergeCell ref="R363:R364"/>
    <mergeCell ref="R361:R362"/>
    <mergeCell ref="R359:R360"/>
    <mergeCell ref="R357:R358"/>
    <mergeCell ref="Q394:Q395"/>
    <mergeCell ref="Q392:Q393"/>
    <mergeCell ref="Q390:Q391"/>
    <mergeCell ref="Q388:Q389"/>
    <mergeCell ref="Q385:Q386"/>
    <mergeCell ref="Q383:Q384"/>
    <mergeCell ref="Q381:Q382"/>
    <mergeCell ref="Q379:Q380"/>
    <mergeCell ref="Q377:Q378"/>
    <mergeCell ref="Q374:Q375"/>
    <mergeCell ref="Q372:Q373"/>
    <mergeCell ref="Q370:Q371"/>
    <mergeCell ref="Q368:Q369"/>
    <mergeCell ref="Q366:Q367"/>
    <mergeCell ref="Q363:Q364"/>
    <mergeCell ref="Q361:Q362"/>
    <mergeCell ref="Q359:Q360"/>
    <mergeCell ref="Q357:Q358"/>
    <mergeCell ref="F394:F395"/>
    <mergeCell ref="F392:F393"/>
    <mergeCell ref="F390:F391"/>
    <mergeCell ref="F388:F389"/>
    <mergeCell ref="F385:F386"/>
    <mergeCell ref="F383:F384"/>
    <mergeCell ref="F381:F382"/>
    <mergeCell ref="F379:F380"/>
    <mergeCell ref="F377:F378"/>
    <mergeCell ref="F374:F375"/>
    <mergeCell ref="F372:F373"/>
    <mergeCell ref="F370:F371"/>
    <mergeCell ref="F368:F369"/>
    <mergeCell ref="F366:F367"/>
    <mergeCell ref="F363:F364"/>
    <mergeCell ref="F361:F362"/>
    <mergeCell ref="F359:F360"/>
    <mergeCell ref="F357:F358"/>
    <mergeCell ref="C385:C386"/>
    <mergeCell ref="C383:C384"/>
    <mergeCell ref="C381:C382"/>
    <mergeCell ref="C379:C380"/>
    <mergeCell ref="C374:C375"/>
    <mergeCell ref="C372:C373"/>
    <mergeCell ref="C370:C371"/>
    <mergeCell ref="C368:C369"/>
    <mergeCell ref="C394:C395"/>
    <mergeCell ref="C392:C393"/>
    <mergeCell ref="C390:C391"/>
    <mergeCell ref="C388:C389"/>
    <mergeCell ref="C377:C378"/>
    <mergeCell ref="C366:C367"/>
    <mergeCell ref="C363:C364"/>
    <mergeCell ref="C361:C362"/>
    <mergeCell ref="C359:C360"/>
    <mergeCell ref="C357:C358"/>
    <mergeCell ref="B397:D397"/>
    <mergeCell ref="B396:D396"/>
    <mergeCell ref="B394:B395"/>
    <mergeCell ref="B392:B393"/>
    <mergeCell ref="B390:B391"/>
    <mergeCell ref="B388:B389"/>
    <mergeCell ref="B387:D387"/>
    <mergeCell ref="B385:B386"/>
    <mergeCell ref="B383:B384"/>
    <mergeCell ref="B381:B382"/>
    <mergeCell ref="B379:B380"/>
    <mergeCell ref="B377:B378"/>
    <mergeCell ref="B376:D376"/>
    <mergeCell ref="B374:B375"/>
    <mergeCell ref="B372:B373"/>
    <mergeCell ref="B370:B371"/>
    <mergeCell ref="B368:B369"/>
    <mergeCell ref="B366:B367"/>
    <mergeCell ref="B365:D365"/>
    <mergeCell ref="B363:B364"/>
    <mergeCell ref="B361:B362"/>
    <mergeCell ref="B359:B360"/>
    <mergeCell ref="B357:B358"/>
    <mergeCell ref="A357:A397"/>
    <mergeCell ref="C324:C325"/>
    <mergeCell ref="B324:B325"/>
    <mergeCell ref="F324:F325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B325"/>
    <mergeCell ref="AC324:AC325"/>
    <mergeCell ref="AD324:AD325"/>
    <mergeCell ref="AE324:AE325"/>
    <mergeCell ref="AE326:AE327"/>
    <mergeCell ref="AC326:AC327"/>
    <mergeCell ref="AB326:AB327"/>
    <mergeCell ref="AA326:AA327"/>
    <mergeCell ref="Z326:Z327"/>
    <mergeCell ref="Y326:Y327"/>
    <mergeCell ref="X326:X327"/>
    <mergeCell ref="W326:W327"/>
    <mergeCell ref="V326:V327"/>
    <mergeCell ref="U326:U327"/>
    <mergeCell ref="T326:T327"/>
    <mergeCell ref="S326:S327"/>
    <mergeCell ref="R326:R327"/>
    <mergeCell ref="Q326:Q327"/>
    <mergeCell ref="F326:F327"/>
    <mergeCell ref="B326:B327"/>
    <mergeCell ref="AD326:AD327"/>
    <mergeCell ref="C326:C327"/>
    <mergeCell ref="AE328:AE329"/>
    <mergeCell ref="AD328:AD329"/>
    <mergeCell ref="AC328:AC329"/>
    <mergeCell ref="AB328:AB329"/>
    <mergeCell ref="AA328:AA329"/>
    <mergeCell ref="Z328:Z329"/>
    <mergeCell ref="Y328:Y329"/>
    <mergeCell ref="X328:X329"/>
    <mergeCell ref="W328:W329"/>
    <mergeCell ref="V328:V329"/>
    <mergeCell ref="U328:U329"/>
    <mergeCell ref="T328:T329"/>
    <mergeCell ref="S328:S329"/>
    <mergeCell ref="R328:R329"/>
    <mergeCell ref="Q328:Q329"/>
    <mergeCell ref="F328:F329"/>
    <mergeCell ref="B328:B329"/>
    <mergeCell ref="C328:C329"/>
    <mergeCell ref="F330:F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B331"/>
    <mergeCell ref="AC330:AC331"/>
    <mergeCell ref="AD330:AD331"/>
    <mergeCell ref="AE330:AE331"/>
    <mergeCell ref="B330:B331"/>
    <mergeCell ref="C330:C331"/>
    <mergeCell ref="AE332:AE333"/>
    <mergeCell ref="AD332:AD333"/>
    <mergeCell ref="AC332:AC333"/>
    <mergeCell ref="AB332:AB333"/>
    <mergeCell ref="AA332:AA333"/>
    <mergeCell ref="Z332:Z333"/>
    <mergeCell ref="Y332:Y333"/>
    <mergeCell ref="X332:X333"/>
    <mergeCell ref="W332:W333"/>
    <mergeCell ref="V332:V333"/>
    <mergeCell ref="U332:U333"/>
    <mergeCell ref="T332:T333"/>
    <mergeCell ref="S332:S333"/>
    <mergeCell ref="R332:R333"/>
    <mergeCell ref="Q332:Q333"/>
    <mergeCell ref="F332:F333"/>
    <mergeCell ref="B332:B333"/>
    <mergeCell ref="C332:C333"/>
    <mergeCell ref="B334:D334"/>
    <mergeCell ref="C335:C336"/>
    <mergeCell ref="AE335:AE336"/>
    <mergeCell ref="AD335:AD336"/>
    <mergeCell ref="AC335:AC336"/>
    <mergeCell ref="AB335:AB336"/>
    <mergeCell ref="AA335:AA336"/>
    <mergeCell ref="Z335:Z336"/>
    <mergeCell ref="Y335:Y336"/>
    <mergeCell ref="X335:X336"/>
    <mergeCell ref="W335:W336"/>
    <mergeCell ref="V335:V336"/>
    <mergeCell ref="U335:U336"/>
    <mergeCell ref="T335:T336"/>
    <mergeCell ref="S335:S336"/>
    <mergeCell ref="R335:R336"/>
    <mergeCell ref="Q335:Q336"/>
    <mergeCell ref="F335:F336"/>
    <mergeCell ref="B335:B336"/>
    <mergeCell ref="AE337:AE338"/>
    <mergeCell ref="AD337:AD338"/>
    <mergeCell ref="AC337:AC338"/>
    <mergeCell ref="AB337:AB338"/>
    <mergeCell ref="AA337:AA338"/>
    <mergeCell ref="Z337:Z338"/>
    <mergeCell ref="Y337:Y338"/>
    <mergeCell ref="X337:X338"/>
    <mergeCell ref="W337:W338"/>
    <mergeCell ref="V337:V338"/>
    <mergeCell ref="U337:U338"/>
    <mergeCell ref="T337:T338"/>
    <mergeCell ref="S337:S338"/>
    <mergeCell ref="R337:R338"/>
    <mergeCell ref="Q337:Q338"/>
    <mergeCell ref="F337:F338"/>
    <mergeCell ref="B337:B338"/>
    <mergeCell ref="F339:F340"/>
    <mergeCell ref="Q339:Q340"/>
    <mergeCell ref="R339:R340"/>
    <mergeCell ref="S339:S340"/>
    <mergeCell ref="T339:T340"/>
    <mergeCell ref="U339:U340"/>
    <mergeCell ref="V339:V340"/>
    <mergeCell ref="W339:W340"/>
    <mergeCell ref="X339:X340"/>
    <mergeCell ref="Y339:Y340"/>
    <mergeCell ref="Z339:Z340"/>
    <mergeCell ref="AA339:AA340"/>
    <mergeCell ref="AB339:AB340"/>
    <mergeCell ref="AC339:AC340"/>
    <mergeCell ref="AD339:AD340"/>
    <mergeCell ref="AE339:AE340"/>
    <mergeCell ref="B339:B340"/>
    <mergeCell ref="AE341:AE342"/>
    <mergeCell ref="AD341:AD342"/>
    <mergeCell ref="AC341:AC342"/>
    <mergeCell ref="AB341:AB342"/>
    <mergeCell ref="AA341:AA342"/>
    <mergeCell ref="Z341:Z342"/>
    <mergeCell ref="Y341:Y342"/>
    <mergeCell ref="X341:X342"/>
    <mergeCell ref="W341:W342"/>
    <mergeCell ref="V341:V342"/>
    <mergeCell ref="U341:U342"/>
    <mergeCell ref="T341:T342"/>
    <mergeCell ref="S341:S342"/>
    <mergeCell ref="R341:R342"/>
    <mergeCell ref="Q341:Q342"/>
    <mergeCell ref="F341:F342"/>
    <mergeCell ref="B341:B342"/>
    <mergeCell ref="C337:C338"/>
    <mergeCell ref="C339:C340"/>
    <mergeCell ref="C321:C322"/>
    <mergeCell ref="C319:C320"/>
    <mergeCell ref="C317:C318"/>
    <mergeCell ref="C315:C316"/>
    <mergeCell ref="B323:D323"/>
    <mergeCell ref="B321:B322"/>
    <mergeCell ref="AE321:AE322"/>
    <mergeCell ref="AD321:AD322"/>
    <mergeCell ref="AC321:AC322"/>
    <mergeCell ref="AB321:AB322"/>
    <mergeCell ref="AA321:AA322"/>
    <mergeCell ref="Z321:Z322"/>
    <mergeCell ref="Y321:Y322"/>
    <mergeCell ref="X321:X322"/>
    <mergeCell ref="W321:W322"/>
    <mergeCell ref="V321:V322"/>
    <mergeCell ref="U321:U322"/>
    <mergeCell ref="T321:T322"/>
    <mergeCell ref="S321:S322"/>
    <mergeCell ref="R321:R322"/>
    <mergeCell ref="Q321:Q322"/>
    <mergeCell ref="F321:F322"/>
    <mergeCell ref="B319:B320"/>
    <mergeCell ref="AE319:AE320"/>
    <mergeCell ref="AD319:AD320"/>
    <mergeCell ref="AC319:AC320"/>
    <mergeCell ref="AB319:AB320"/>
    <mergeCell ref="AA319:AA320"/>
    <mergeCell ref="Z319:Z320"/>
    <mergeCell ref="Y319:Y320"/>
    <mergeCell ref="X319:X320"/>
    <mergeCell ref="W319:W320"/>
    <mergeCell ref="V319:V320"/>
    <mergeCell ref="U319:U320"/>
    <mergeCell ref="T319:T320"/>
    <mergeCell ref="S319:S320"/>
    <mergeCell ref="R319:R320"/>
    <mergeCell ref="Q319:Q320"/>
    <mergeCell ref="F319:F320"/>
    <mergeCell ref="B317:B318"/>
    <mergeCell ref="AE317:AE318"/>
    <mergeCell ref="AD317:AD318"/>
    <mergeCell ref="AC317:AC318"/>
    <mergeCell ref="AB317:AB318"/>
    <mergeCell ref="AA317:AA318"/>
    <mergeCell ref="Z317:Z318"/>
    <mergeCell ref="Y317:Y318"/>
    <mergeCell ref="X317:X318"/>
    <mergeCell ref="W317:W318"/>
    <mergeCell ref="V317:V318"/>
    <mergeCell ref="U317:U318"/>
    <mergeCell ref="T317:T318"/>
    <mergeCell ref="S317:S318"/>
    <mergeCell ref="R317:R318"/>
    <mergeCell ref="Q317:Q318"/>
    <mergeCell ref="F317:F318"/>
    <mergeCell ref="B315:B316"/>
    <mergeCell ref="AE315:AE316"/>
    <mergeCell ref="AD315:AD316"/>
    <mergeCell ref="AC315:AC316"/>
    <mergeCell ref="AB315:AB316"/>
    <mergeCell ref="AA315:AA316"/>
    <mergeCell ref="Z315:Z316"/>
    <mergeCell ref="Y315:Y316"/>
    <mergeCell ref="X315:X316"/>
    <mergeCell ref="W315:W316"/>
    <mergeCell ref="V315:V316"/>
    <mergeCell ref="U315:U316"/>
    <mergeCell ref="T315:T316"/>
    <mergeCell ref="S315:S316"/>
    <mergeCell ref="R315:R316"/>
    <mergeCell ref="Q315:Q316"/>
    <mergeCell ref="F315:F316"/>
    <mergeCell ref="C301:C302"/>
    <mergeCell ref="C299:C300"/>
    <mergeCell ref="C297:C298"/>
    <mergeCell ref="C292:C293"/>
    <mergeCell ref="C290:C291"/>
    <mergeCell ref="C288:C289"/>
    <mergeCell ref="C286:C287"/>
    <mergeCell ref="C270:C271"/>
    <mergeCell ref="C256:C257"/>
    <mergeCell ref="C254:C255"/>
    <mergeCell ref="C252:C253"/>
    <mergeCell ref="AC241:AC242"/>
    <mergeCell ref="C265:C266"/>
    <mergeCell ref="C263:C264"/>
    <mergeCell ref="C261:C262"/>
    <mergeCell ref="B273:D273"/>
    <mergeCell ref="B272:D272"/>
    <mergeCell ref="B270:B271"/>
    <mergeCell ref="F270:F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C268:C269"/>
    <mergeCell ref="B268:B269"/>
    <mergeCell ref="F268:F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B267:D267"/>
    <mergeCell ref="B265:B266"/>
    <mergeCell ref="F265:F266"/>
    <mergeCell ref="Q265:Q266"/>
    <mergeCell ref="R265:R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B263:B264"/>
    <mergeCell ref="AE263:AE264"/>
    <mergeCell ref="AD263:AD264"/>
    <mergeCell ref="AC263:AC264"/>
    <mergeCell ref="AB263:AB264"/>
    <mergeCell ref="AA263:AA264"/>
    <mergeCell ref="Z263:Z264"/>
    <mergeCell ref="Y263:Y264"/>
    <mergeCell ref="X263:X264"/>
    <mergeCell ref="W263:W264"/>
    <mergeCell ref="V263:V264"/>
    <mergeCell ref="U263:U264"/>
    <mergeCell ref="T263:T264"/>
    <mergeCell ref="S263:S264"/>
    <mergeCell ref="R263:R264"/>
    <mergeCell ref="Q263:Q264"/>
    <mergeCell ref="F263:F264"/>
    <mergeCell ref="B261:B262"/>
    <mergeCell ref="F261:F262"/>
    <mergeCell ref="Q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C259:C260"/>
    <mergeCell ref="B259:B260"/>
    <mergeCell ref="F259:F260"/>
    <mergeCell ref="Q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Z259:Z260"/>
    <mergeCell ref="AA259:AA260"/>
    <mergeCell ref="AB259:AB260"/>
    <mergeCell ref="AC259:AC260"/>
    <mergeCell ref="AD259:AD260"/>
    <mergeCell ref="AE259:AE260"/>
    <mergeCell ref="B258:D258"/>
    <mergeCell ref="B256:B257"/>
    <mergeCell ref="F256:F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B254:B255"/>
    <mergeCell ref="AE254:AE255"/>
    <mergeCell ref="AD254:AD255"/>
    <mergeCell ref="AC254:AC255"/>
    <mergeCell ref="AB254:AB255"/>
    <mergeCell ref="AA254:AA255"/>
    <mergeCell ref="Z254:Z255"/>
    <mergeCell ref="Y254:Y255"/>
    <mergeCell ref="X254:X255"/>
    <mergeCell ref="W254:W255"/>
    <mergeCell ref="V254:V255"/>
    <mergeCell ref="U254:U255"/>
    <mergeCell ref="T254:T255"/>
    <mergeCell ref="S254:S255"/>
    <mergeCell ref="R254:R255"/>
    <mergeCell ref="Q254:Q255"/>
    <mergeCell ref="F254:F255"/>
    <mergeCell ref="B252:B253"/>
    <mergeCell ref="F252:F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C250:C251"/>
    <mergeCell ref="AD250:AD251"/>
    <mergeCell ref="B250:B251"/>
    <mergeCell ref="F250:F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E250:AE251"/>
    <mergeCell ref="B249:D249"/>
    <mergeCell ref="C247:C248"/>
    <mergeCell ref="B247:B248"/>
    <mergeCell ref="F247:F248"/>
    <mergeCell ref="Q247:Q248"/>
    <mergeCell ref="R247:R248"/>
    <mergeCell ref="S247:S248"/>
    <mergeCell ref="T247:T248"/>
    <mergeCell ref="U247:U248"/>
    <mergeCell ref="V247:V248"/>
    <mergeCell ref="W247:W248"/>
    <mergeCell ref="X247:X248"/>
    <mergeCell ref="Y247:Y248"/>
    <mergeCell ref="Z247:Z248"/>
    <mergeCell ref="AA247:AA248"/>
    <mergeCell ref="AB247:AB248"/>
    <mergeCell ref="AC247:AC248"/>
    <mergeCell ref="AD247:AD248"/>
    <mergeCell ref="AE247:AE248"/>
    <mergeCell ref="C245:C246"/>
    <mergeCell ref="B245:B246"/>
    <mergeCell ref="AE245:AE246"/>
    <mergeCell ref="AD245:AD246"/>
    <mergeCell ref="AC245:AC246"/>
    <mergeCell ref="AB245:AB246"/>
    <mergeCell ref="AA245:AA246"/>
    <mergeCell ref="Z245:Z246"/>
    <mergeCell ref="Y245:Y246"/>
    <mergeCell ref="X245:X246"/>
    <mergeCell ref="W245:W246"/>
    <mergeCell ref="V245:V246"/>
    <mergeCell ref="U245:U246"/>
    <mergeCell ref="T245:T246"/>
    <mergeCell ref="S245:S246"/>
    <mergeCell ref="R245:R246"/>
    <mergeCell ref="Q245:Q246"/>
    <mergeCell ref="F245:F246"/>
    <mergeCell ref="C243:C244"/>
    <mergeCell ref="B243:B244"/>
    <mergeCell ref="AE243:AE244"/>
    <mergeCell ref="AD243:AD244"/>
    <mergeCell ref="AC243:AC244"/>
    <mergeCell ref="AB243:AB244"/>
    <mergeCell ref="AA243:AA244"/>
    <mergeCell ref="Z243:Z244"/>
    <mergeCell ref="Y243:Y244"/>
    <mergeCell ref="X243:X244"/>
    <mergeCell ref="W243:W244"/>
    <mergeCell ref="V243:V244"/>
    <mergeCell ref="U243:U244"/>
    <mergeCell ref="T243:T244"/>
    <mergeCell ref="S243:S244"/>
    <mergeCell ref="R243:R244"/>
    <mergeCell ref="Q243:Q244"/>
    <mergeCell ref="F243:F244"/>
    <mergeCell ref="C241:C242"/>
    <mergeCell ref="B241:B242"/>
    <mergeCell ref="AE241:AE242"/>
    <mergeCell ref="AD241:AD242"/>
    <mergeCell ref="AB241:AB242"/>
    <mergeCell ref="AA241:AA242"/>
    <mergeCell ref="Z241:Z242"/>
    <mergeCell ref="Y241:Y242"/>
    <mergeCell ref="X241:X242"/>
    <mergeCell ref="W241:W242"/>
    <mergeCell ref="V241:V242"/>
    <mergeCell ref="U241:U242"/>
    <mergeCell ref="T241:T242"/>
    <mergeCell ref="S241:S242"/>
    <mergeCell ref="R241:R242"/>
    <mergeCell ref="Q241:Q242"/>
    <mergeCell ref="F241:F242"/>
    <mergeCell ref="A239:A273"/>
    <mergeCell ref="B239:B240"/>
    <mergeCell ref="AE239:AE240"/>
    <mergeCell ref="AD239:AD240"/>
    <mergeCell ref="AC239:AC240"/>
    <mergeCell ref="AB239:AB240"/>
    <mergeCell ref="AA239:AA240"/>
    <mergeCell ref="Z239:Z240"/>
    <mergeCell ref="Y239:Y240"/>
    <mergeCell ref="X239:X240"/>
    <mergeCell ref="W239:W240"/>
    <mergeCell ref="V239:V240"/>
    <mergeCell ref="U239:U240"/>
    <mergeCell ref="T239:T240"/>
    <mergeCell ref="S239:S240"/>
    <mergeCell ref="R239:R240"/>
    <mergeCell ref="Q239:Q240"/>
    <mergeCell ref="F239:F240"/>
    <mergeCell ref="C239:C240"/>
    <mergeCell ref="C234:C235"/>
    <mergeCell ref="C232:C233"/>
    <mergeCell ref="C216:C217"/>
    <mergeCell ref="C214:C215"/>
    <mergeCell ref="C212:C213"/>
    <mergeCell ref="C210:C211"/>
    <mergeCell ref="C230:C231"/>
    <mergeCell ref="C228:C229"/>
    <mergeCell ref="B237:D237"/>
    <mergeCell ref="B236:D236"/>
    <mergeCell ref="B234:B235"/>
    <mergeCell ref="F234:F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B232:B233"/>
    <mergeCell ref="AE232:AE233"/>
    <mergeCell ref="AD232:AD233"/>
    <mergeCell ref="AC232:AC233"/>
    <mergeCell ref="AB232:AB233"/>
    <mergeCell ref="AA232:AA233"/>
    <mergeCell ref="Z232:Z233"/>
    <mergeCell ref="Y232:Y233"/>
    <mergeCell ref="X232:X233"/>
    <mergeCell ref="W232:W233"/>
    <mergeCell ref="V232:V233"/>
    <mergeCell ref="U232:U233"/>
    <mergeCell ref="T232:T233"/>
    <mergeCell ref="S232:S233"/>
    <mergeCell ref="R232:R233"/>
    <mergeCell ref="Q232:Q233"/>
    <mergeCell ref="F232:F233"/>
    <mergeCell ref="B230:B231"/>
    <mergeCell ref="F230:F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E230:AE231"/>
    <mergeCell ref="B228:B229"/>
    <mergeCell ref="F228:F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B227:D227"/>
    <mergeCell ref="C225:C226"/>
    <mergeCell ref="B225:B226"/>
    <mergeCell ref="F225:F226"/>
    <mergeCell ref="Q225:Q226"/>
    <mergeCell ref="R225:R226"/>
    <mergeCell ref="S225:S226"/>
    <mergeCell ref="T225:T226"/>
    <mergeCell ref="U225:U226"/>
    <mergeCell ref="V225:V226"/>
    <mergeCell ref="W225:W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C223:C224"/>
    <mergeCell ref="B223:B224"/>
    <mergeCell ref="AE223:AE224"/>
    <mergeCell ref="AD223:AD224"/>
    <mergeCell ref="AC223:AC224"/>
    <mergeCell ref="AB223:AB224"/>
    <mergeCell ref="AA223:AA224"/>
    <mergeCell ref="Z223:Z224"/>
    <mergeCell ref="Y223:Y224"/>
    <mergeCell ref="X223:X224"/>
    <mergeCell ref="W223:W224"/>
    <mergeCell ref="V223:V224"/>
    <mergeCell ref="U223:U224"/>
    <mergeCell ref="T223:T224"/>
    <mergeCell ref="S223:S224"/>
    <mergeCell ref="R223:R224"/>
    <mergeCell ref="Q223:Q224"/>
    <mergeCell ref="F223:F224"/>
    <mergeCell ref="C221:C222"/>
    <mergeCell ref="B221:B222"/>
    <mergeCell ref="F221:F222"/>
    <mergeCell ref="Q221:Q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AC221:AC222"/>
    <mergeCell ref="AD221:AD222"/>
    <mergeCell ref="AE221:AE222"/>
    <mergeCell ref="C219:C220"/>
    <mergeCell ref="B219:B220"/>
    <mergeCell ref="F219:F220"/>
    <mergeCell ref="Q219:Q220"/>
    <mergeCell ref="R219:R220"/>
    <mergeCell ref="S219:S220"/>
    <mergeCell ref="T219:T220"/>
    <mergeCell ref="U219:U220"/>
    <mergeCell ref="V219:V220"/>
    <mergeCell ref="W219:W220"/>
    <mergeCell ref="X219:X220"/>
    <mergeCell ref="Y219:Y220"/>
    <mergeCell ref="Z219:Z220"/>
    <mergeCell ref="AA219:AA220"/>
    <mergeCell ref="AB219:AB220"/>
    <mergeCell ref="AC219:AC220"/>
    <mergeCell ref="AD219:AD220"/>
    <mergeCell ref="AE219:AE220"/>
    <mergeCell ref="B218:D218"/>
    <mergeCell ref="B216:B217"/>
    <mergeCell ref="F216:F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B214:B215"/>
    <mergeCell ref="AE214:AE215"/>
    <mergeCell ref="AD214:AD215"/>
    <mergeCell ref="AC214:AC215"/>
    <mergeCell ref="AB214:AB215"/>
    <mergeCell ref="AA214:AA215"/>
    <mergeCell ref="Z214:Z215"/>
    <mergeCell ref="Y214:Y215"/>
    <mergeCell ref="X214:X215"/>
    <mergeCell ref="W214:W215"/>
    <mergeCell ref="V214:V215"/>
    <mergeCell ref="U214:U215"/>
    <mergeCell ref="T214:T215"/>
    <mergeCell ref="S214:S215"/>
    <mergeCell ref="R214:R215"/>
    <mergeCell ref="Q214:Q215"/>
    <mergeCell ref="F214:F215"/>
    <mergeCell ref="B212:B213"/>
    <mergeCell ref="F212:F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B213"/>
    <mergeCell ref="AC212:AC213"/>
    <mergeCell ref="AD212:AD213"/>
    <mergeCell ref="AE212:AE213"/>
    <mergeCell ref="AD210:AD211"/>
    <mergeCell ref="B210:B211"/>
    <mergeCell ref="F210:F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B211"/>
    <mergeCell ref="AC210:AC211"/>
    <mergeCell ref="AE210:AE211"/>
    <mergeCell ref="B209:D209"/>
    <mergeCell ref="C207:C208"/>
    <mergeCell ref="B207:B208"/>
    <mergeCell ref="F207:F208"/>
    <mergeCell ref="Q207:Q208"/>
    <mergeCell ref="R207:R208"/>
    <mergeCell ref="S207:S208"/>
    <mergeCell ref="T207:T208"/>
    <mergeCell ref="U207:U208"/>
    <mergeCell ref="V207:V208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C205:C206"/>
    <mergeCell ref="B205:B206"/>
    <mergeCell ref="AE205:AE206"/>
    <mergeCell ref="AD205:AD206"/>
    <mergeCell ref="AC205:AC206"/>
    <mergeCell ref="AB205:AB206"/>
    <mergeCell ref="AA205:AA206"/>
    <mergeCell ref="Z205:Z206"/>
    <mergeCell ref="Y205:Y206"/>
    <mergeCell ref="X205:X206"/>
    <mergeCell ref="W205:W206"/>
    <mergeCell ref="V205:V206"/>
    <mergeCell ref="U205:U206"/>
    <mergeCell ref="T205:T206"/>
    <mergeCell ref="S205:S206"/>
    <mergeCell ref="R205:R206"/>
    <mergeCell ref="Q205:Q206"/>
    <mergeCell ref="F205:F206"/>
    <mergeCell ref="C203:C204"/>
    <mergeCell ref="B203:B204"/>
    <mergeCell ref="AE203:AE204"/>
    <mergeCell ref="AD203:AD204"/>
    <mergeCell ref="AC203:AC204"/>
    <mergeCell ref="AB203:AB204"/>
    <mergeCell ref="AA203:AA204"/>
    <mergeCell ref="Z203:Z204"/>
    <mergeCell ref="Y203:Y204"/>
    <mergeCell ref="X203:X204"/>
    <mergeCell ref="W203:W204"/>
    <mergeCell ref="V203:V204"/>
    <mergeCell ref="U203:U204"/>
    <mergeCell ref="T203:T204"/>
    <mergeCell ref="S203:S204"/>
    <mergeCell ref="R203:R204"/>
    <mergeCell ref="Q203:Q204"/>
    <mergeCell ref="F203:F204"/>
    <mergeCell ref="C201:C202"/>
    <mergeCell ref="B201:B202"/>
    <mergeCell ref="AE201:AE202"/>
    <mergeCell ref="AD201:AD202"/>
    <mergeCell ref="AC201:AC202"/>
    <mergeCell ref="AB201:AB202"/>
    <mergeCell ref="AA201:AA202"/>
    <mergeCell ref="Z201:Z202"/>
    <mergeCell ref="Y201:Y202"/>
    <mergeCell ref="X201:X202"/>
    <mergeCell ref="W201:W202"/>
    <mergeCell ref="V201:V202"/>
    <mergeCell ref="U201:U202"/>
    <mergeCell ref="T201:T202"/>
    <mergeCell ref="S201:S202"/>
    <mergeCell ref="R201:R202"/>
    <mergeCell ref="Q201:Q202"/>
    <mergeCell ref="F201:F202"/>
    <mergeCell ref="A199:A237"/>
    <mergeCell ref="B199:B200"/>
    <mergeCell ref="AE199:AE200"/>
    <mergeCell ref="AD199:AD200"/>
    <mergeCell ref="AC199:AC200"/>
    <mergeCell ref="AB199:AB200"/>
    <mergeCell ref="AA199:AA200"/>
    <mergeCell ref="Z199:Z200"/>
    <mergeCell ref="Y199:Y200"/>
    <mergeCell ref="X199:X200"/>
    <mergeCell ref="W199:W200"/>
    <mergeCell ref="V199:V200"/>
    <mergeCell ref="U199:U200"/>
    <mergeCell ref="T199:T200"/>
    <mergeCell ref="S199:S200"/>
    <mergeCell ref="R199:R200"/>
    <mergeCell ref="Q199:Q200"/>
    <mergeCell ref="F199:F200"/>
    <mergeCell ref="C199:C200"/>
    <mergeCell ref="C170:C171"/>
    <mergeCell ref="C194:C195"/>
    <mergeCell ref="C192:C193"/>
    <mergeCell ref="C190:C191"/>
    <mergeCell ref="C188:C189"/>
    <mergeCell ref="C176:C177"/>
    <mergeCell ref="C174:C175"/>
    <mergeCell ref="C172:C173"/>
    <mergeCell ref="C185:C186"/>
    <mergeCell ref="C183:C184"/>
    <mergeCell ref="C181:C182"/>
    <mergeCell ref="C179:C180"/>
    <mergeCell ref="B197:D197"/>
    <mergeCell ref="B196:D196"/>
    <mergeCell ref="B194:B195"/>
    <mergeCell ref="F194:F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C194:AC195"/>
    <mergeCell ref="AD194:AD195"/>
    <mergeCell ref="AE194:AE195"/>
    <mergeCell ref="B192:B193"/>
    <mergeCell ref="AE192:AE193"/>
    <mergeCell ref="AD192:AD193"/>
    <mergeCell ref="AC192:AC193"/>
    <mergeCell ref="AB192:AB193"/>
    <mergeCell ref="AA192:AA193"/>
    <mergeCell ref="Z192:Z193"/>
    <mergeCell ref="Y192:Y193"/>
    <mergeCell ref="X192:X193"/>
    <mergeCell ref="W192:W193"/>
    <mergeCell ref="V192:V193"/>
    <mergeCell ref="U192:U193"/>
    <mergeCell ref="T192:T193"/>
    <mergeCell ref="S192:S193"/>
    <mergeCell ref="R192:R193"/>
    <mergeCell ref="Q192:Q193"/>
    <mergeCell ref="F192:F193"/>
    <mergeCell ref="B190:B191"/>
    <mergeCell ref="F190:F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Z190:Z191"/>
    <mergeCell ref="AA190:AA191"/>
    <mergeCell ref="AB190:AB191"/>
    <mergeCell ref="AC190:AC191"/>
    <mergeCell ref="AD190:AD191"/>
    <mergeCell ref="AE190:AE191"/>
    <mergeCell ref="B188:B189"/>
    <mergeCell ref="F188:F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C188:AC189"/>
    <mergeCell ref="AD188:AD189"/>
    <mergeCell ref="AE188:AE189"/>
    <mergeCell ref="B187:D187"/>
    <mergeCell ref="B185:B186"/>
    <mergeCell ref="F185:F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B186"/>
    <mergeCell ref="AC185:AC186"/>
    <mergeCell ref="AD185:AD186"/>
    <mergeCell ref="AE185:AE186"/>
    <mergeCell ref="B183:B184"/>
    <mergeCell ref="AE183:AE184"/>
    <mergeCell ref="AD183:AD184"/>
    <mergeCell ref="AC183:AC184"/>
    <mergeCell ref="AB183:AB184"/>
    <mergeCell ref="AA183:AA184"/>
    <mergeCell ref="Z183:Z184"/>
    <mergeCell ref="Y183:Y184"/>
    <mergeCell ref="X183:X184"/>
    <mergeCell ref="W183:W184"/>
    <mergeCell ref="V183:V184"/>
    <mergeCell ref="U183:U184"/>
    <mergeCell ref="T183:T184"/>
    <mergeCell ref="S183:S184"/>
    <mergeCell ref="R183:R184"/>
    <mergeCell ref="Q183:Q184"/>
    <mergeCell ref="F183:F184"/>
    <mergeCell ref="B181:B182"/>
    <mergeCell ref="F181:F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B179:B180"/>
    <mergeCell ref="F179:F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B178:D178"/>
    <mergeCell ref="B176:B177"/>
    <mergeCell ref="F176:F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B174:B175"/>
    <mergeCell ref="AE174:AE175"/>
    <mergeCell ref="AD174:AD175"/>
    <mergeCell ref="AC174:AC175"/>
    <mergeCell ref="AB174:AB175"/>
    <mergeCell ref="AA174:AA175"/>
    <mergeCell ref="Z174:Z175"/>
    <mergeCell ref="Y174:Y175"/>
    <mergeCell ref="X174:X175"/>
    <mergeCell ref="W174:W175"/>
    <mergeCell ref="V174:V175"/>
    <mergeCell ref="U174:U175"/>
    <mergeCell ref="T174:T175"/>
    <mergeCell ref="S174:S175"/>
    <mergeCell ref="R174:R175"/>
    <mergeCell ref="Q174:Q175"/>
    <mergeCell ref="F174:F175"/>
    <mergeCell ref="B172:B173"/>
    <mergeCell ref="F172:F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D170:AD171"/>
    <mergeCell ref="B170:B171"/>
    <mergeCell ref="F170:F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E170:AE171"/>
    <mergeCell ref="B169:D169"/>
    <mergeCell ref="C167:C168"/>
    <mergeCell ref="B167:B168"/>
    <mergeCell ref="F167:F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C165:C166"/>
    <mergeCell ref="B165:B166"/>
    <mergeCell ref="AE165:AE166"/>
    <mergeCell ref="AD165:AD166"/>
    <mergeCell ref="AC165:AC166"/>
    <mergeCell ref="AB165:AB166"/>
    <mergeCell ref="AA165:AA166"/>
    <mergeCell ref="Z165:Z166"/>
    <mergeCell ref="Y165:Y166"/>
    <mergeCell ref="X165:X166"/>
    <mergeCell ref="W165:W166"/>
    <mergeCell ref="V165:V166"/>
    <mergeCell ref="U165:U166"/>
    <mergeCell ref="T165:T166"/>
    <mergeCell ref="S165:S166"/>
    <mergeCell ref="R165:R166"/>
    <mergeCell ref="Q165:Q166"/>
    <mergeCell ref="F165:F166"/>
    <mergeCell ref="C163:C164"/>
    <mergeCell ref="B163:B164"/>
    <mergeCell ref="AE163:AE164"/>
    <mergeCell ref="AD163:AD164"/>
    <mergeCell ref="AC163:AC164"/>
    <mergeCell ref="AB163:AB164"/>
    <mergeCell ref="AA163:AA164"/>
    <mergeCell ref="Z163:Z164"/>
    <mergeCell ref="Y163:Y164"/>
    <mergeCell ref="X163:X164"/>
    <mergeCell ref="W163:W164"/>
    <mergeCell ref="V163:V164"/>
    <mergeCell ref="U163:U164"/>
    <mergeCell ref="T163:T164"/>
    <mergeCell ref="S163:S164"/>
    <mergeCell ref="R163:R164"/>
    <mergeCell ref="Q163:Q164"/>
    <mergeCell ref="F163:F164"/>
    <mergeCell ref="C161:C162"/>
    <mergeCell ref="B161:B162"/>
    <mergeCell ref="AE161:AE162"/>
    <mergeCell ref="AD161:AD162"/>
    <mergeCell ref="AC161:AC162"/>
    <mergeCell ref="AB161:AB162"/>
    <mergeCell ref="AA161:AA162"/>
    <mergeCell ref="Z161:Z162"/>
    <mergeCell ref="Y161:Y162"/>
    <mergeCell ref="X161:X162"/>
    <mergeCell ref="W161:W162"/>
    <mergeCell ref="V161:V162"/>
    <mergeCell ref="U161:U162"/>
    <mergeCell ref="T161:T162"/>
    <mergeCell ref="S161:S162"/>
    <mergeCell ref="R161:R162"/>
    <mergeCell ref="Q161:Q162"/>
    <mergeCell ref="F161:F162"/>
    <mergeCell ref="A159:A197"/>
    <mergeCell ref="B159:B160"/>
    <mergeCell ref="AE159:AE160"/>
    <mergeCell ref="AD159:AD160"/>
    <mergeCell ref="AC159:AC160"/>
    <mergeCell ref="AB159:AB160"/>
    <mergeCell ref="AA159:AA160"/>
    <mergeCell ref="Z159:Z160"/>
    <mergeCell ref="Y159:Y160"/>
    <mergeCell ref="X159:X160"/>
    <mergeCell ref="W159:W160"/>
    <mergeCell ref="V159:V160"/>
    <mergeCell ref="U159:U160"/>
    <mergeCell ref="T159:T160"/>
    <mergeCell ref="S159:S160"/>
    <mergeCell ref="R159:R160"/>
    <mergeCell ref="Q159:Q160"/>
    <mergeCell ref="F159:F160"/>
    <mergeCell ref="C159:C160"/>
    <mergeCell ref="AD130:AD131"/>
    <mergeCell ref="C145:C146"/>
    <mergeCell ref="C143:C144"/>
    <mergeCell ref="C141:C142"/>
    <mergeCell ref="C136:C137"/>
    <mergeCell ref="C134:C135"/>
    <mergeCell ref="C132:C133"/>
    <mergeCell ref="C130:C131"/>
    <mergeCell ref="B157:D157"/>
    <mergeCell ref="B156:D156"/>
    <mergeCell ref="C154:C155"/>
    <mergeCell ref="B154:B155"/>
    <mergeCell ref="F154:F155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C152:C153"/>
    <mergeCell ref="B152:B153"/>
    <mergeCell ref="AE152:AE153"/>
    <mergeCell ref="AD152:AD153"/>
    <mergeCell ref="AC152:AC153"/>
    <mergeCell ref="AB152:AB153"/>
    <mergeCell ref="AA152:AA153"/>
    <mergeCell ref="Z152:Z153"/>
    <mergeCell ref="Y152:Y153"/>
    <mergeCell ref="X152:X153"/>
    <mergeCell ref="W152:W153"/>
    <mergeCell ref="V152:V153"/>
    <mergeCell ref="U152:U153"/>
    <mergeCell ref="T152:T153"/>
    <mergeCell ref="S152:S153"/>
    <mergeCell ref="R152:R153"/>
    <mergeCell ref="Q152:Q153"/>
    <mergeCell ref="F152:F153"/>
    <mergeCell ref="C150:C151"/>
    <mergeCell ref="B150:B151"/>
    <mergeCell ref="F150:F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B148:B149"/>
    <mergeCell ref="C148:C149"/>
    <mergeCell ref="F148:F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B147:D147"/>
    <mergeCell ref="B145:B146"/>
    <mergeCell ref="F145:F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B143:B144"/>
    <mergeCell ref="AE143:AE144"/>
    <mergeCell ref="AD143:AD144"/>
    <mergeCell ref="AC143:AC144"/>
    <mergeCell ref="AB143:AB144"/>
    <mergeCell ref="AA143:AA144"/>
    <mergeCell ref="Z143:Z144"/>
    <mergeCell ref="Y143:Y144"/>
    <mergeCell ref="X143:X144"/>
    <mergeCell ref="W143:W144"/>
    <mergeCell ref="V143:V144"/>
    <mergeCell ref="U143:U144"/>
    <mergeCell ref="T143:T144"/>
    <mergeCell ref="S143:S144"/>
    <mergeCell ref="R143:R144"/>
    <mergeCell ref="Q143:Q144"/>
    <mergeCell ref="F143:F144"/>
    <mergeCell ref="B141:B142"/>
    <mergeCell ref="F141:F142"/>
    <mergeCell ref="Q141:Q142"/>
    <mergeCell ref="R141:R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B142"/>
    <mergeCell ref="AC141:AC142"/>
    <mergeCell ref="AD141:AD142"/>
    <mergeCell ref="AE141:AE142"/>
    <mergeCell ref="B139:B140"/>
    <mergeCell ref="C139:C140"/>
    <mergeCell ref="F139:F140"/>
    <mergeCell ref="Q139:Q140"/>
    <mergeCell ref="R139:R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B140"/>
    <mergeCell ref="AC139:AC140"/>
    <mergeCell ref="AD139:AD140"/>
    <mergeCell ref="AE139:AE140"/>
    <mergeCell ref="B138:D138"/>
    <mergeCell ref="B136:B137"/>
    <mergeCell ref="F136:F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B134:B135"/>
    <mergeCell ref="AE134:AE135"/>
    <mergeCell ref="AD134:AD135"/>
    <mergeCell ref="AC134:AC135"/>
    <mergeCell ref="AB134:AB135"/>
    <mergeCell ref="AA134:AA135"/>
    <mergeCell ref="Z134:Z135"/>
    <mergeCell ref="Y134:Y135"/>
    <mergeCell ref="X134:X135"/>
    <mergeCell ref="W134:W135"/>
    <mergeCell ref="V134:V135"/>
    <mergeCell ref="U134:U135"/>
    <mergeCell ref="T134:T135"/>
    <mergeCell ref="S134:S135"/>
    <mergeCell ref="R134:R135"/>
    <mergeCell ref="Q134:Q135"/>
    <mergeCell ref="F134:F135"/>
    <mergeCell ref="B132:B133"/>
    <mergeCell ref="F132:F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B130:B131"/>
    <mergeCell ref="F130:F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E130:AE131"/>
    <mergeCell ref="B129:D129"/>
    <mergeCell ref="C127:C128"/>
    <mergeCell ref="B127:B128"/>
    <mergeCell ref="F127:F128"/>
    <mergeCell ref="Q127:Q128"/>
    <mergeCell ref="R127:R128"/>
    <mergeCell ref="S127:S128"/>
    <mergeCell ref="T127:T128"/>
    <mergeCell ref="U127:U128"/>
    <mergeCell ref="V127:V128"/>
    <mergeCell ref="W127:W128"/>
    <mergeCell ref="X127:X128"/>
    <mergeCell ref="Y127:Y128"/>
    <mergeCell ref="Z127:Z128"/>
    <mergeCell ref="AA127:AA128"/>
    <mergeCell ref="AB127:AB128"/>
    <mergeCell ref="AC127:AC128"/>
    <mergeCell ref="AD127:AD128"/>
    <mergeCell ref="AE127:AE128"/>
    <mergeCell ref="C125:C126"/>
    <mergeCell ref="B125:B126"/>
    <mergeCell ref="AE125:AE126"/>
    <mergeCell ref="AD125:AD126"/>
    <mergeCell ref="AC125:AC126"/>
    <mergeCell ref="AB125:AB126"/>
    <mergeCell ref="AA125:AA126"/>
    <mergeCell ref="Z125:Z126"/>
    <mergeCell ref="Y125:Y126"/>
    <mergeCell ref="X125:X126"/>
    <mergeCell ref="W125:W126"/>
    <mergeCell ref="V125:V126"/>
    <mergeCell ref="U125:U126"/>
    <mergeCell ref="T125:T126"/>
    <mergeCell ref="S125:S126"/>
    <mergeCell ref="R125:R126"/>
    <mergeCell ref="Q125:Q126"/>
    <mergeCell ref="F125:F126"/>
    <mergeCell ref="C123:C124"/>
    <mergeCell ref="B123:B124"/>
    <mergeCell ref="AE123:AE124"/>
    <mergeCell ref="AD123:AD124"/>
    <mergeCell ref="AC123:AC124"/>
    <mergeCell ref="AB123:AB124"/>
    <mergeCell ref="AA123:AA124"/>
    <mergeCell ref="Z123:Z124"/>
    <mergeCell ref="Y123:Y124"/>
    <mergeCell ref="X123:X124"/>
    <mergeCell ref="W123:W124"/>
    <mergeCell ref="V123:V124"/>
    <mergeCell ref="U123:U124"/>
    <mergeCell ref="T123:T124"/>
    <mergeCell ref="S123:S124"/>
    <mergeCell ref="R123:R124"/>
    <mergeCell ref="Q123:Q124"/>
    <mergeCell ref="F123:F124"/>
    <mergeCell ref="C121:C122"/>
    <mergeCell ref="B121:B122"/>
    <mergeCell ref="AE121:AE122"/>
    <mergeCell ref="AD121:AD122"/>
    <mergeCell ref="AC121:AC122"/>
    <mergeCell ref="AB121:AB122"/>
    <mergeCell ref="AA121:AA122"/>
    <mergeCell ref="Z121:Z122"/>
    <mergeCell ref="Y121:Y122"/>
    <mergeCell ref="X121:X122"/>
    <mergeCell ref="W121:W122"/>
    <mergeCell ref="V121:V122"/>
    <mergeCell ref="U121:U122"/>
    <mergeCell ref="T121:T122"/>
    <mergeCell ref="S121:S122"/>
    <mergeCell ref="R121:R122"/>
    <mergeCell ref="Q121:Q122"/>
    <mergeCell ref="F121:F122"/>
    <mergeCell ref="A119:A157"/>
    <mergeCell ref="B119:B120"/>
    <mergeCell ref="AE119:AE120"/>
    <mergeCell ref="AD119:AD120"/>
    <mergeCell ref="AC119:AC120"/>
    <mergeCell ref="AB119:AB120"/>
    <mergeCell ref="AA119:AA120"/>
    <mergeCell ref="Z119:Z120"/>
    <mergeCell ref="Y119:Y120"/>
    <mergeCell ref="X119:X120"/>
    <mergeCell ref="W119:W120"/>
    <mergeCell ref="V119:V120"/>
    <mergeCell ref="U119:U120"/>
    <mergeCell ref="T119:T120"/>
    <mergeCell ref="S119:S120"/>
    <mergeCell ref="R119:R120"/>
    <mergeCell ref="Q119:Q120"/>
    <mergeCell ref="F119:F120"/>
    <mergeCell ref="C119:C120"/>
    <mergeCell ref="C114:C115"/>
    <mergeCell ref="C112:C113"/>
    <mergeCell ref="C110:C111"/>
    <mergeCell ref="C105:C106"/>
    <mergeCell ref="C103:C104"/>
    <mergeCell ref="C101:C102"/>
    <mergeCell ref="B114:B115"/>
    <mergeCell ref="B112:B113"/>
    <mergeCell ref="B110:B111"/>
    <mergeCell ref="B108:B109"/>
    <mergeCell ref="B105:B106"/>
    <mergeCell ref="B103:B104"/>
    <mergeCell ref="B101:B102"/>
    <mergeCell ref="B99:B100"/>
    <mergeCell ref="B94:B95"/>
    <mergeCell ref="B92:B93"/>
    <mergeCell ref="B90:B91"/>
    <mergeCell ref="B96:B97"/>
    <mergeCell ref="A79:A117"/>
    <mergeCell ref="B117:D117"/>
    <mergeCell ref="B107:D107"/>
    <mergeCell ref="F105:F106"/>
    <mergeCell ref="Q105:Q106"/>
    <mergeCell ref="R105:R10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AE103:AE104"/>
    <mergeCell ref="AD103:AD104"/>
    <mergeCell ref="AC103:AC104"/>
    <mergeCell ref="AB103:AB104"/>
    <mergeCell ref="AA103:AA104"/>
    <mergeCell ref="Z103:Z104"/>
    <mergeCell ref="Y103:Y104"/>
    <mergeCell ref="X103:X104"/>
    <mergeCell ref="W103:W104"/>
    <mergeCell ref="V103:V104"/>
    <mergeCell ref="U103:U104"/>
    <mergeCell ref="T103:T104"/>
    <mergeCell ref="S103:S104"/>
    <mergeCell ref="R103:R104"/>
    <mergeCell ref="Q103:Q104"/>
    <mergeCell ref="F103:F104"/>
    <mergeCell ref="F101:F102"/>
    <mergeCell ref="Q101:Q102"/>
    <mergeCell ref="R101:R102"/>
    <mergeCell ref="S101:S102"/>
    <mergeCell ref="T101:T102"/>
    <mergeCell ref="U101:U102"/>
    <mergeCell ref="V101:V102"/>
    <mergeCell ref="W101:W102"/>
    <mergeCell ref="X101:X102"/>
    <mergeCell ref="Y101:Y102"/>
    <mergeCell ref="Z101:Z102"/>
    <mergeCell ref="AA101:AA102"/>
    <mergeCell ref="AB101:AB102"/>
    <mergeCell ref="AC101:AC102"/>
    <mergeCell ref="AD101:AD102"/>
    <mergeCell ref="AE101:AE102"/>
    <mergeCell ref="C99:C100"/>
    <mergeCell ref="F99:F100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AC99:AC100"/>
    <mergeCell ref="AD99:AD100"/>
    <mergeCell ref="AE99:AE100"/>
    <mergeCell ref="F96:F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C96:C97"/>
    <mergeCell ref="C94:C95"/>
    <mergeCell ref="AE94:AE95"/>
    <mergeCell ref="AD94:AD95"/>
    <mergeCell ref="AC94:AC95"/>
    <mergeCell ref="AB94:AB95"/>
    <mergeCell ref="AA94:AA95"/>
    <mergeCell ref="Z94:Z95"/>
    <mergeCell ref="Y94:Y95"/>
    <mergeCell ref="X94:X95"/>
    <mergeCell ref="W94:W95"/>
    <mergeCell ref="V94:V95"/>
    <mergeCell ref="U94:U95"/>
    <mergeCell ref="T94:T95"/>
    <mergeCell ref="S94:S95"/>
    <mergeCell ref="R94:R95"/>
    <mergeCell ref="Q94:Q95"/>
    <mergeCell ref="F94:F95"/>
    <mergeCell ref="C92:C93"/>
    <mergeCell ref="F92:F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C90:C91"/>
    <mergeCell ref="F90:F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B89:D89"/>
    <mergeCell ref="C87:C88"/>
    <mergeCell ref="B87:B88"/>
    <mergeCell ref="F87:F88"/>
    <mergeCell ref="Q87:Q88"/>
    <mergeCell ref="R87:R88"/>
    <mergeCell ref="S87:S88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B88"/>
    <mergeCell ref="AC87:AC88"/>
    <mergeCell ref="AD87:AD88"/>
    <mergeCell ref="AE87:AE88"/>
    <mergeCell ref="C85:C86"/>
    <mergeCell ref="B85:B86"/>
    <mergeCell ref="AE85:AE86"/>
    <mergeCell ref="AD85:AD86"/>
    <mergeCell ref="AC85:AC86"/>
    <mergeCell ref="AB85:AB86"/>
    <mergeCell ref="AA85:AA86"/>
    <mergeCell ref="Z85:Z86"/>
    <mergeCell ref="Y85:Y86"/>
    <mergeCell ref="X85:X86"/>
    <mergeCell ref="W85:W86"/>
    <mergeCell ref="V85:V86"/>
    <mergeCell ref="U85:U86"/>
    <mergeCell ref="T85:T86"/>
    <mergeCell ref="S85:S86"/>
    <mergeCell ref="R85:R86"/>
    <mergeCell ref="Q85:Q86"/>
    <mergeCell ref="F85:F86"/>
    <mergeCell ref="C83:C84"/>
    <mergeCell ref="B83:B84"/>
    <mergeCell ref="AE83:AE84"/>
    <mergeCell ref="AD83:AD84"/>
    <mergeCell ref="AC83:AC84"/>
    <mergeCell ref="AB83:AB84"/>
    <mergeCell ref="AA83:AA84"/>
    <mergeCell ref="Z83:Z84"/>
    <mergeCell ref="Y83:Y84"/>
    <mergeCell ref="X83:X84"/>
    <mergeCell ref="W83:W84"/>
    <mergeCell ref="V83:V84"/>
    <mergeCell ref="U83:U84"/>
    <mergeCell ref="T83:T84"/>
    <mergeCell ref="S83:S84"/>
    <mergeCell ref="R83:R84"/>
    <mergeCell ref="Q83:Q84"/>
    <mergeCell ref="F83:F84"/>
    <mergeCell ref="C81:C82"/>
    <mergeCell ref="B81:B82"/>
    <mergeCell ref="AE81:AE82"/>
    <mergeCell ref="AD81:AD82"/>
    <mergeCell ref="AC81:AC82"/>
    <mergeCell ref="AB81:AB82"/>
    <mergeCell ref="AA81:AA82"/>
    <mergeCell ref="Z81:Z82"/>
    <mergeCell ref="Y81:Y82"/>
    <mergeCell ref="X81:X82"/>
    <mergeCell ref="W81:W82"/>
    <mergeCell ref="V81:V82"/>
    <mergeCell ref="U81:U82"/>
    <mergeCell ref="T81:T82"/>
    <mergeCell ref="S81:S82"/>
    <mergeCell ref="R81:R82"/>
    <mergeCell ref="Q81:Q82"/>
    <mergeCell ref="F81:F82"/>
    <mergeCell ref="B79:B80"/>
    <mergeCell ref="AE79:AE80"/>
    <mergeCell ref="AD79:AD80"/>
    <mergeCell ref="AC79:AC80"/>
    <mergeCell ref="AB79:AB80"/>
    <mergeCell ref="AA79:AA80"/>
    <mergeCell ref="Z79:Z80"/>
    <mergeCell ref="Y79:Y80"/>
    <mergeCell ref="X79:X80"/>
    <mergeCell ref="W79:W80"/>
    <mergeCell ref="V79:V80"/>
    <mergeCell ref="U79:U80"/>
    <mergeCell ref="T79:T80"/>
    <mergeCell ref="S79:S80"/>
    <mergeCell ref="R79:R80"/>
    <mergeCell ref="Q79:Q80"/>
    <mergeCell ref="F79:F80"/>
    <mergeCell ref="C79:C80"/>
    <mergeCell ref="C63:C64"/>
    <mergeCell ref="C61:C62"/>
    <mergeCell ref="C59:C60"/>
    <mergeCell ref="C57:C58"/>
    <mergeCell ref="C74:C75"/>
    <mergeCell ref="C72:C73"/>
    <mergeCell ref="C70:C71"/>
    <mergeCell ref="C68:C69"/>
    <mergeCell ref="C66:C67"/>
    <mergeCell ref="B70:B71"/>
    <mergeCell ref="B68:B69"/>
    <mergeCell ref="B66:B67"/>
    <mergeCell ref="B72:B73"/>
    <mergeCell ref="B74:B75"/>
    <mergeCell ref="B63:B64"/>
    <mergeCell ref="B61:B62"/>
    <mergeCell ref="B59:B60"/>
    <mergeCell ref="B57:B58"/>
    <mergeCell ref="B55:B56"/>
    <mergeCell ref="F70:F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E61:AE62"/>
    <mergeCell ref="AD61:AD62"/>
    <mergeCell ref="AC61:AC62"/>
    <mergeCell ref="AB61:AB62"/>
    <mergeCell ref="AA61:AA62"/>
    <mergeCell ref="Z61:Z62"/>
    <mergeCell ref="Y61:Y62"/>
    <mergeCell ref="X61:X62"/>
    <mergeCell ref="W61:W62"/>
    <mergeCell ref="V61:V62"/>
    <mergeCell ref="U61:U62"/>
    <mergeCell ref="T61:T62"/>
    <mergeCell ref="S61:S62"/>
    <mergeCell ref="R61:R62"/>
    <mergeCell ref="Q61:Q62"/>
    <mergeCell ref="F61:F62"/>
    <mergeCell ref="B77:D77"/>
    <mergeCell ref="B76:D76"/>
    <mergeCell ref="AE74:AE75"/>
    <mergeCell ref="AD74:AD75"/>
    <mergeCell ref="AC74:AC75"/>
    <mergeCell ref="AB74:AB75"/>
    <mergeCell ref="AA74:AA75"/>
    <mergeCell ref="Z74:Z75"/>
    <mergeCell ref="Y74:Y75"/>
    <mergeCell ref="X74:X75"/>
    <mergeCell ref="W74:W75"/>
    <mergeCell ref="V74:V75"/>
    <mergeCell ref="U74:U75"/>
    <mergeCell ref="T74:T75"/>
    <mergeCell ref="S74:S75"/>
    <mergeCell ref="R74:R75"/>
    <mergeCell ref="Q74:Q75"/>
    <mergeCell ref="F74:F75"/>
    <mergeCell ref="AE72:AE73"/>
    <mergeCell ref="AD72:AD73"/>
    <mergeCell ref="AC72:AC73"/>
    <mergeCell ref="AB72:AB73"/>
    <mergeCell ref="AA72:AA73"/>
    <mergeCell ref="Z72:Z73"/>
    <mergeCell ref="Y72:Y73"/>
    <mergeCell ref="X72:X73"/>
    <mergeCell ref="W72:W73"/>
    <mergeCell ref="V72:V73"/>
    <mergeCell ref="U72:U73"/>
    <mergeCell ref="T72:T73"/>
    <mergeCell ref="S72:S73"/>
    <mergeCell ref="R72:R73"/>
    <mergeCell ref="Q72:Q73"/>
    <mergeCell ref="F72:F73"/>
    <mergeCell ref="A55:A77"/>
    <mergeCell ref="F63:F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B65:D65"/>
    <mergeCell ref="F66:F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F68:F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E59:AE60"/>
    <mergeCell ref="AD59:AD60"/>
    <mergeCell ref="AC59:AC60"/>
    <mergeCell ref="AB59:AB60"/>
    <mergeCell ref="AA59:AA60"/>
    <mergeCell ref="Z59:Z60"/>
    <mergeCell ref="Y59:Y60"/>
    <mergeCell ref="X59:X60"/>
    <mergeCell ref="W59:W60"/>
    <mergeCell ref="V59:V60"/>
    <mergeCell ref="U59:U60"/>
    <mergeCell ref="T59:T60"/>
    <mergeCell ref="S59:S60"/>
    <mergeCell ref="R59:R60"/>
    <mergeCell ref="Q59:Q60"/>
    <mergeCell ref="F59:F60"/>
    <mergeCell ref="AE57:AE58"/>
    <mergeCell ref="AD57:AD58"/>
    <mergeCell ref="AC57:AC58"/>
    <mergeCell ref="AB57:AB58"/>
    <mergeCell ref="AA57:AA58"/>
    <mergeCell ref="Z57:Z58"/>
    <mergeCell ref="Y57:Y58"/>
    <mergeCell ref="X57:X58"/>
    <mergeCell ref="W57:W58"/>
    <mergeCell ref="V57:V58"/>
    <mergeCell ref="U57:U58"/>
    <mergeCell ref="T57:T58"/>
    <mergeCell ref="S57:S58"/>
    <mergeCell ref="R57:R58"/>
    <mergeCell ref="Q57:Q58"/>
    <mergeCell ref="F57:F58"/>
    <mergeCell ref="AE55:AE56"/>
    <mergeCell ref="AD55:AD56"/>
    <mergeCell ref="AC55:AC56"/>
    <mergeCell ref="AB55:AB56"/>
    <mergeCell ref="AA55:AA56"/>
    <mergeCell ref="Z55:Z56"/>
    <mergeCell ref="Y55:Y56"/>
    <mergeCell ref="X55:X56"/>
    <mergeCell ref="W55:W56"/>
    <mergeCell ref="V55:V56"/>
    <mergeCell ref="U55:U56"/>
    <mergeCell ref="T55:T56"/>
    <mergeCell ref="S55:S56"/>
    <mergeCell ref="R55:R56"/>
    <mergeCell ref="Q55:Q56"/>
    <mergeCell ref="F55:F56"/>
    <mergeCell ref="C55:C56"/>
    <mergeCell ref="V48:V49"/>
    <mergeCell ref="V46:V47"/>
    <mergeCell ref="B46:B47"/>
    <mergeCell ref="B44:B45"/>
    <mergeCell ref="B42:B43"/>
    <mergeCell ref="B48:B49"/>
    <mergeCell ref="C48:C49"/>
    <mergeCell ref="F48:F49"/>
    <mergeCell ref="Q48:Q49"/>
    <mergeCell ref="R48:R49"/>
    <mergeCell ref="S48:S49"/>
    <mergeCell ref="T48:T49"/>
    <mergeCell ref="U48:U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B53:D53"/>
    <mergeCell ref="B52:D52"/>
    <mergeCell ref="A42:A53"/>
    <mergeCell ref="B50:B51"/>
    <mergeCell ref="C50:C51"/>
    <mergeCell ref="F50:F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E46:AE47"/>
    <mergeCell ref="AE44:AE45"/>
    <mergeCell ref="AE42:AE43"/>
    <mergeCell ref="AD46:AD47"/>
    <mergeCell ref="AD44:AD45"/>
    <mergeCell ref="AD42:AD43"/>
    <mergeCell ref="AC46:AC47"/>
    <mergeCell ref="AC44:AC45"/>
    <mergeCell ref="AC42:AC43"/>
    <mergeCell ref="AB46:AB47"/>
    <mergeCell ref="AB44:AB45"/>
    <mergeCell ref="AB42:AB43"/>
    <mergeCell ref="AA46:AA47"/>
    <mergeCell ref="AA44:AA45"/>
    <mergeCell ref="AA42:AA43"/>
    <mergeCell ref="Z46:Z47"/>
    <mergeCell ref="Z44:Z45"/>
    <mergeCell ref="Z42:Z43"/>
    <mergeCell ref="Y46:Y47"/>
    <mergeCell ref="Y44:Y45"/>
    <mergeCell ref="Y42:Y43"/>
    <mergeCell ref="X46:X47"/>
    <mergeCell ref="X44:X45"/>
    <mergeCell ref="X42:X43"/>
    <mergeCell ref="W46:W47"/>
    <mergeCell ref="W44:W45"/>
    <mergeCell ref="W42:W43"/>
    <mergeCell ref="V44:V45"/>
    <mergeCell ref="V42:V43"/>
    <mergeCell ref="U46:U47"/>
    <mergeCell ref="U44:U45"/>
    <mergeCell ref="U42:U43"/>
    <mergeCell ref="T46:T47"/>
    <mergeCell ref="T44:T45"/>
    <mergeCell ref="T42:T43"/>
    <mergeCell ref="S46:S47"/>
    <mergeCell ref="S44:S45"/>
    <mergeCell ref="S42:S43"/>
    <mergeCell ref="R46:R47"/>
    <mergeCell ref="R44:R45"/>
    <mergeCell ref="R42:R43"/>
    <mergeCell ref="Q46:Q47"/>
    <mergeCell ref="Q44:Q45"/>
    <mergeCell ref="Q42:Q43"/>
    <mergeCell ref="F46:F47"/>
    <mergeCell ref="F44:F45"/>
    <mergeCell ref="F42:F43"/>
    <mergeCell ref="C46:C47"/>
    <mergeCell ref="C44:C45"/>
    <mergeCell ref="C42:C43"/>
    <mergeCell ref="C28:C29"/>
    <mergeCell ref="C26:C27"/>
    <mergeCell ref="C24:C25"/>
    <mergeCell ref="AE37:AE38"/>
    <mergeCell ref="AE35:AE36"/>
    <mergeCell ref="AE33:AE34"/>
    <mergeCell ref="AE31:AE32"/>
    <mergeCell ref="AE28:AE29"/>
    <mergeCell ref="AE26:AE27"/>
    <mergeCell ref="AE24:AE25"/>
    <mergeCell ref="AE22:AE23"/>
    <mergeCell ref="AD37:AD38"/>
    <mergeCell ref="AD35:AD36"/>
    <mergeCell ref="AD33:AD34"/>
    <mergeCell ref="AD31:AD32"/>
    <mergeCell ref="AD28:AD29"/>
    <mergeCell ref="AD26:AD27"/>
    <mergeCell ref="AD24:AD25"/>
    <mergeCell ref="AD22:AD23"/>
    <mergeCell ref="AC37:AC38"/>
    <mergeCell ref="AC35:AC36"/>
    <mergeCell ref="AC33:AC34"/>
    <mergeCell ref="AC31:AC32"/>
    <mergeCell ref="AC28:AC29"/>
    <mergeCell ref="AC26:AC27"/>
    <mergeCell ref="AC24:AC25"/>
    <mergeCell ref="AC22:AC23"/>
    <mergeCell ref="AB37:AB38"/>
    <mergeCell ref="AB35:AB36"/>
    <mergeCell ref="AB33:AB34"/>
    <mergeCell ref="AB31:AB32"/>
    <mergeCell ref="AB28:AB29"/>
    <mergeCell ref="AB26:AB27"/>
    <mergeCell ref="AB24:AB25"/>
    <mergeCell ref="AB22:AB23"/>
    <mergeCell ref="AA37:AA38"/>
    <mergeCell ref="AA35:AA36"/>
    <mergeCell ref="AA33:AA34"/>
    <mergeCell ref="AA31:AA32"/>
    <mergeCell ref="AA28:AA29"/>
    <mergeCell ref="AA26:AA27"/>
    <mergeCell ref="AA24:AA25"/>
    <mergeCell ref="AA22:AA23"/>
    <mergeCell ref="Z37:Z38"/>
    <mergeCell ref="Z35:Z36"/>
    <mergeCell ref="Z33:Z34"/>
    <mergeCell ref="Z31:Z32"/>
    <mergeCell ref="Z28:Z29"/>
    <mergeCell ref="Z26:Z27"/>
    <mergeCell ref="Z24:Z25"/>
    <mergeCell ref="Z22:Z23"/>
    <mergeCell ref="Y37:Y38"/>
    <mergeCell ref="Y35:Y36"/>
    <mergeCell ref="Y33:Y34"/>
    <mergeCell ref="Y31:Y32"/>
    <mergeCell ref="Y28:Y29"/>
    <mergeCell ref="Y26:Y27"/>
    <mergeCell ref="Y24:Y25"/>
    <mergeCell ref="Y22:Y23"/>
    <mergeCell ref="X37:X38"/>
    <mergeCell ref="X35:X36"/>
    <mergeCell ref="X33:X34"/>
    <mergeCell ref="X31:X32"/>
    <mergeCell ref="X28:X29"/>
    <mergeCell ref="X26:X27"/>
    <mergeCell ref="X24:X25"/>
    <mergeCell ref="X22:X23"/>
    <mergeCell ref="W37:W38"/>
    <mergeCell ref="W35:W36"/>
    <mergeCell ref="W33:W34"/>
    <mergeCell ref="W31:W32"/>
    <mergeCell ref="W28:W29"/>
    <mergeCell ref="W26:W27"/>
    <mergeCell ref="W24:W25"/>
    <mergeCell ref="W22:W23"/>
    <mergeCell ref="V37:V38"/>
    <mergeCell ref="V35:V36"/>
    <mergeCell ref="V33:V34"/>
    <mergeCell ref="V31:V32"/>
    <mergeCell ref="V28:V29"/>
    <mergeCell ref="V26:V27"/>
    <mergeCell ref="V24:V25"/>
    <mergeCell ref="V22:V23"/>
    <mergeCell ref="U37:U38"/>
    <mergeCell ref="U35:U36"/>
    <mergeCell ref="U33:U34"/>
    <mergeCell ref="U31:U32"/>
    <mergeCell ref="U28:U29"/>
    <mergeCell ref="U26:U27"/>
    <mergeCell ref="U24:U25"/>
    <mergeCell ref="U22:U23"/>
    <mergeCell ref="T37:T38"/>
    <mergeCell ref="T35:T36"/>
    <mergeCell ref="T33:T34"/>
    <mergeCell ref="T31:T32"/>
    <mergeCell ref="T28:T29"/>
    <mergeCell ref="T26:T27"/>
    <mergeCell ref="T24:T25"/>
    <mergeCell ref="T22:T23"/>
    <mergeCell ref="S37:S38"/>
    <mergeCell ref="S35:S36"/>
    <mergeCell ref="S33:S34"/>
    <mergeCell ref="S31:S32"/>
    <mergeCell ref="S28:S29"/>
    <mergeCell ref="S26:S27"/>
    <mergeCell ref="S24:S25"/>
    <mergeCell ref="S22:S23"/>
    <mergeCell ref="R37:R38"/>
    <mergeCell ref="R35:R36"/>
    <mergeCell ref="R33:R34"/>
    <mergeCell ref="R31:R32"/>
    <mergeCell ref="R28:R29"/>
    <mergeCell ref="R26:R27"/>
    <mergeCell ref="R24:R25"/>
    <mergeCell ref="R22:R23"/>
    <mergeCell ref="Q37:Q38"/>
    <mergeCell ref="Q35:Q36"/>
    <mergeCell ref="Q33:Q34"/>
    <mergeCell ref="Q31:Q32"/>
    <mergeCell ref="Q28:Q29"/>
    <mergeCell ref="Q26:Q27"/>
    <mergeCell ref="Q24:Q25"/>
    <mergeCell ref="Q22:Q23"/>
    <mergeCell ref="F37:F38"/>
    <mergeCell ref="F35:F36"/>
    <mergeCell ref="F33:F34"/>
    <mergeCell ref="F31:F32"/>
    <mergeCell ref="F28:F29"/>
    <mergeCell ref="F26:F27"/>
    <mergeCell ref="F24:F25"/>
    <mergeCell ref="F22:F23"/>
    <mergeCell ref="C37:C38"/>
    <mergeCell ref="C35:C36"/>
    <mergeCell ref="C33:C34"/>
    <mergeCell ref="C31:C32"/>
    <mergeCell ref="C22:C23"/>
    <mergeCell ref="B40:D40"/>
    <mergeCell ref="B39:D39"/>
    <mergeCell ref="B37:B38"/>
    <mergeCell ref="B35:B36"/>
    <mergeCell ref="B33:B34"/>
    <mergeCell ref="B31:B32"/>
    <mergeCell ref="B30:D30"/>
    <mergeCell ref="B28:B29"/>
    <mergeCell ref="B26:B27"/>
    <mergeCell ref="B24:B25"/>
    <mergeCell ref="B22:B23"/>
    <mergeCell ref="A22:A40"/>
    <mergeCell ref="C8:C9"/>
    <mergeCell ref="C6:C7"/>
    <mergeCell ref="C4:C5"/>
    <mergeCell ref="B20:D20"/>
    <mergeCell ref="B19:D19"/>
    <mergeCell ref="C17:C18"/>
    <mergeCell ref="B17:B18"/>
    <mergeCell ref="AE17:AE18"/>
    <mergeCell ref="AD17:AD18"/>
    <mergeCell ref="AC17:AC18"/>
    <mergeCell ref="AB17:AB18"/>
    <mergeCell ref="AA17:AA18"/>
    <mergeCell ref="Z17:Z18"/>
    <mergeCell ref="Y17:Y18"/>
    <mergeCell ref="X17:X18"/>
    <mergeCell ref="W17:W18"/>
    <mergeCell ref="V17:V18"/>
    <mergeCell ref="U17:U18"/>
    <mergeCell ref="T17:T18"/>
    <mergeCell ref="S17:S18"/>
    <mergeCell ref="R17:R18"/>
    <mergeCell ref="Q17:Q18"/>
    <mergeCell ref="F17:F18"/>
    <mergeCell ref="C15:C16"/>
    <mergeCell ref="B15:B16"/>
    <mergeCell ref="AE15:AE16"/>
    <mergeCell ref="AD15:AD16"/>
    <mergeCell ref="AC15:AC16"/>
    <mergeCell ref="AB15:AB16"/>
    <mergeCell ref="AA15:AA16"/>
    <mergeCell ref="Z15:Z16"/>
    <mergeCell ref="Y15:Y16"/>
    <mergeCell ref="X15:X16"/>
    <mergeCell ref="W15:W16"/>
    <mergeCell ref="V15:V16"/>
    <mergeCell ref="U15:U16"/>
    <mergeCell ref="T15:T16"/>
    <mergeCell ref="S15:S16"/>
    <mergeCell ref="R15:R16"/>
    <mergeCell ref="Q15:Q16"/>
    <mergeCell ref="F15:F16"/>
    <mergeCell ref="C13:C14"/>
    <mergeCell ref="B13:B14"/>
    <mergeCell ref="AE13:AE14"/>
    <mergeCell ref="AD13:AD14"/>
    <mergeCell ref="AC13:AC14"/>
    <mergeCell ref="AB13:AB14"/>
    <mergeCell ref="AA13:AA14"/>
    <mergeCell ref="Z13:Z14"/>
    <mergeCell ref="Y13:Y14"/>
    <mergeCell ref="X13:X14"/>
    <mergeCell ref="W13:W14"/>
    <mergeCell ref="V13:V14"/>
    <mergeCell ref="U13:U14"/>
    <mergeCell ref="T13:T14"/>
    <mergeCell ref="S13:S14"/>
    <mergeCell ref="R13:R14"/>
    <mergeCell ref="Q13:Q14"/>
    <mergeCell ref="F13:F14"/>
    <mergeCell ref="C11:C12"/>
    <mergeCell ref="B11:B12"/>
    <mergeCell ref="AE11:AE12"/>
    <mergeCell ref="AD11:AD12"/>
    <mergeCell ref="AC11:AC12"/>
    <mergeCell ref="AB11:AB12"/>
    <mergeCell ref="AA11:AA12"/>
    <mergeCell ref="Z11:Z12"/>
    <mergeCell ref="Y11:Y12"/>
    <mergeCell ref="X11:X12"/>
    <mergeCell ref="W11:W12"/>
    <mergeCell ref="V11:V12"/>
    <mergeCell ref="U11:U12"/>
    <mergeCell ref="T11:T12"/>
    <mergeCell ref="S11:S12"/>
    <mergeCell ref="R11:R12"/>
    <mergeCell ref="Q11:Q12"/>
    <mergeCell ref="F11:F12"/>
    <mergeCell ref="B10:D10"/>
    <mergeCell ref="B8:B9"/>
    <mergeCell ref="AE8:AE9"/>
    <mergeCell ref="AD8:AD9"/>
    <mergeCell ref="AC8:AC9"/>
    <mergeCell ref="AB8:AB9"/>
    <mergeCell ref="AA8:AA9"/>
    <mergeCell ref="Z8:Z9"/>
    <mergeCell ref="Y8:Y9"/>
    <mergeCell ref="X8:X9"/>
    <mergeCell ref="W8:W9"/>
    <mergeCell ref="V8:V9"/>
    <mergeCell ref="U8:U9"/>
    <mergeCell ref="T8:T9"/>
    <mergeCell ref="S8:S9"/>
    <mergeCell ref="R8:R9"/>
    <mergeCell ref="Q8:Q9"/>
    <mergeCell ref="F8:F9"/>
    <mergeCell ref="B6:B7"/>
    <mergeCell ref="AE6:AE7"/>
    <mergeCell ref="AD6:AD7"/>
    <mergeCell ref="AC6:AC7"/>
    <mergeCell ref="AB6:AB7"/>
    <mergeCell ref="AA6:AA7"/>
    <mergeCell ref="Z6:Z7"/>
    <mergeCell ref="Y6:Y7"/>
    <mergeCell ref="X6:X7"/>
    <mergeCell ref="W6:W7"/>
    <mergeCell ref="V6:V7"/>
    <mergeCell ref="U6:U7"/>
    <mergeCell ref="T6:T7"/>
    <mergeCell ref="S6:S7"/>
    <mergeCell ref="R6:R7"/>
    <mergeCell ref="Q6:Q7"/>
    <mergeCell ref="F6:F7"/>
    <mergeCell ref="B4:B5"/>
    <mergeCell ref="AE4:AE5"/>
    <mergeCell ref="AD4:AD5"/>
    <mergeCell ref="AC4:AC5"/>
    <mergeCell ref="AB4:AB5"/>
    <mergeCell ref="AA4:AA5"/>
    <mergeCell ref="Z4:Z5"/>
    <mergeCell ref="Y4:Y5"/>
    <mergeCell ref="X4:X5"/>
    <mergeCell ref="W4:W5"/>
    <mergeCell ref="V4:V5"/>
    <mergeCell ref="U4:U5"/>
    <mergeCell ref="T4:T5"/>
    <mergeCell ref="S4:S5"/>
    <mergeCell ref="R4:R5"/>
    <mergeCell ref="Q4:Q5"/>
    <mergeCell ref="F4:F5"/>
    <mergeCell ref="C2:C3"/>
    <mergeCell ref="B2:B3"/>
    <mergeCell ref="AE2:AE3"/>
    <mergeCell ref="AD2:AD3"/>
    <mergeCell ref="AC2:AC3"/>
    <mergeCell ref="AB2:AB3"/>
    <mergeCell ref="AA2:AA3"/>
    <mergeCell ref="Z2:Z3"/>
    <mergeCell ref="Y2:Y3"/>
    <mergeCell ref="X2:X3"/>
    <mergeCell ref="W2:W3"/>
    <mergeCell ref="V2:V3"/>
    <mergeCell ref="U2:U3"/>
    <mergeCell ref="T2:T3"/>
    <mergeCell ref="S2:S3"/>
    <mergeCell ref="R2:R3"/>
    <mergeCell ref="Q2:Q3"/>
    <mergeCell ref="A2:A20"/>
    <mergeCell ref="F2:F3"/>
    <mergeCell ref="B98:D98"/>
    <mergeCell ref="C108:C109"/>
    <mergeCell ref="F108:F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F110:F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E112:AE113"/>
    <mergeCell ref="AD112:AD113"/>
    <mergeCell ref="AC112:AC113"/>
    <mergeCell ref="AB112:AB113"/>
    <mergeCell ref="AA112:AA113"/>
    <mergeCell ref="Z112:Z113"/>
    <mergeCell ref="Y112:Y113"/>
    <mergeCell ref="X112:X113"/>
    <mergeCell ref="W112:W113"/>
    <mergeCell ref="V112:V113"/>
    <mergeCell ref="U112:U113"/>
    <mergeCell ref="T112:T113"/>
    <mergeCell ref="S112:S113"/>
    <mergeCell ref="R112:R113"/>
    <mergeCell ref="Q112:Q113"/>
    <mergeCell ref="F112:F113"/>
    <mergeCell ref="F114:F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B116:D116"/>
    <mergeCell ref="A275:A313"/>
    <mergeCell ref="B275:B276"/>
    <mergeCell ref="AE275:AE276"/>
    <mergeCell ref="AD275:AD276"/>
    <mergeCell ref="AC275:AC276"/>
    <mergeCell ref="AB275:AB276"/>
    <mergeCell ref="AA275:AA276"/>
    <mergeCell ref="Z275:Z276"/>
    <mergeCell ref="Y275:Y276"/>
    <mergeCell ref="X275:X276"/>
    <mergeCell ref="W275:W276"/>
    <mergeCell ref="V275:V276"/>
    <mergeCell ref="U275:U276"/>
    <mergeCell ref="T275:T276"/>
    <mergeCell ref="S275:S276"/>
    <mergeCell ref="R275:R276"/>
    <mergeCell ref="Q275:Q276"/>
    <mergeCell ref="F275:F276"/>
    <mergeCell ref="B277:B278"/>
    <mergeCell ref="AE277:AE278"/>
    <mergeCell ref="AD277:AD278"/>
    <mergeCell ref="AC277:AC278"/>
    <mergeCell ref="AB277:AB278"/>
    <mergeCell ref="AA277:AA278"/>
    <mergeCell ref="Z277:Z278"/>
    <mergeCell ref="Y277:Y278"/>
    <mergeCell ref="X277:X278"/>
    <mergeCell ref="W277:W278"/>
    <mergeCell ref="V277:V278"/>
    <mergeCell ref="U277:U278"/>
    <mergeCell ref="T277:T278"/>
    <mergeCell ref="S277:S278"/>
    <mergeCell ref="R277:R278"/>
    <mergeCell ref="Q277:Q278"/>
    <mergeCell ref="F277:F278"/>
    <mergeCell ref="B279:B280"/>
    <mergeCell ref="AE279:AE280"/>
    <mergeCell ref="AD279:AD280"/>
    <mergeCell ref="AC279:AC280"/>
    <mergeCell ref="AB279:AB280"/>
    <mergeCell ref="AA279:AA280"/>
    <mergeCell ref="Z279:Z280"/>
    <mergeCell ref="Y279:Y280"/>
    <mergeCell ref="X279:X280"/>
    <mergeCell ref="W279:W280"/>
    <mergeCell ref="V279:V280"/>
    <mergeCell ref="U279:U280"/>
    <mergeCell ref="T279:T280"/>
    <mergeCell ref="S279:S280"/>
    <mergeCell ref="R279:R280"/>
    <mergeCell ref="Q279:Q280"/>
    <mergeCell ref="F279:F280"/>
    <mergeCell ref="B281:B282"/>
    <mergeCell ref="AE281:AE282"/>
    <mergeCell ref="AD281:AD282"/>
    <mergeCell ref="AC281:AC282"/>
    <mergeCell ref="AB281:AB282"/>
    <mergeCell ref="AA281:AA282"/>
    <mergeCell ref="Z281:Z282"/>
    <mergeCell ref="Y281:Y282"/>
    <mergeCell ref="X281:X282"/>
    <mergeCell ref="W281:W282"/>
    <mergeCell ref="V281:V282"/>
    <mergeCell ref="U281:U282"/>
    <mergeCell ref="T281:T282"/>
    <mergeCell ref="S281:S282"/>
    <mergeCell ref="R281:R282"/>
    <mergeCell ref="Q281:Q282"/>
    <mergeCell ref="F281:F282"/>
    <mergeCell ref="B283:B284"/>
    <mergeCell ref="F283:F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AC283:AC284"/>
    <mergeCell ref="AD283:AD284"/>
    <mergeCell ref="AE283:AE284"/>
    <mergeCell ref="B285:D285"/>
    <mergeCell ref="AD286:AD287"/>
    <mergeCell ref="B286:B287"/>
    <mergeCell ref="F286:F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B287"/>
    <mergeCell ref="AC286:AC287"/>
    <mergeCell ref="AE286:AE287"/>
    <mergeCell ref="B288:B289"/>
    <mergeCell ref="F288:F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AE288:AE289"/>
    <mergeCell ref="B290:B291"/>
    <mergeCell ref="AE290:AE291"/>
    <mergeCell ref="AD290:AD291"/>
    <mergeCell ref="AC290:AC291"/>
    <mergeCell ref="AB290:AB291"/>
    <mergeCell ref="AA290:AA291"/>
    <mergeCell ref="Z290:Z291"/>
    <mergeCell ref="Y290:Y291"/>
    <mergeCell ref="X290:X291"/>
    <mergeCell ref="W290:W291"/>
    <mergeCell ref="V290:V291"/>
    <mergeCell ref="U290:U291"/>
    <mergeCell ref="T290:T291"/>
    <mergeCell ref="S290:S291"/>
    <mergeCell ref="R290:R291"/>
    <mergeCell ref="Q290:Q291"/>
    <mergeCell ref="F290:F291"/>
    <mergeCell ref="B292:B293"/>
    <mergeCell ref="F292:F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B293"/>
    <mergeCell ref="AC292:AC293"/>
    <mergeCell ref="AD292:AD293"/>
    <mergeCell ref="AE292:AE293"/>
    <mergeCell ref="B294:D294"/>
    <mergeCell ref="B295:B296"/>
    <mergeCell ref="F295:F296"/>
    <mergeCell ref="Q295:Q296"/>
    <mergeCell ref="R295:R296"/>
    <mergeCell ref="S295:S296"/>
    <mergeCell ref="T295:T296"/>
    <mergeCell ref="U295:U296"/>
    <mergeCell ref="V295:V296"/>
    <mergeCell ref="W295:W296"/>
    <mergeCell ref="X295:X296"/>
    <mergeCell ref="Y295:Y296"/>
    <mergeCell ref="Z295:Z296"/>
    <mergeCell ref="AA295:AA296"/>
    <mergeCell ref="AB295:AB296"/>
    <mergeCell ref="AC295:AC296"/>
    <mergeCell ref="AD295:AD296"/>
    <mergeCell ref="AE295:AE296"/>
    <mergeCell ref="B297:B298"/>
    <mergeCell ref="F297:F298"/>
    <mergeCell ref="Q297:Q298"/>
    <mergeCell ref="R297:R298"/>
    <mergeCell ref="S297:S298"/>
    <mergeCell ref="T297:T298"/>
    <mergeCell ref="U297:U298"/>
    <mergeCell ref="V297:V298"/>
    <mergeCell ref="W297:W298"/>
    <mergeCell ref="X297:X298"/>
    <mergeCell ref="Y297:Y298"/>
    <mergeCell ref="Z297:Z298"/>
    <mergeCell ref="AA297:AA298"/>
    <mergeCell ref="AB297:AB298"/>
    <mergeCell ref="AC297:AC298"/>
    <mergeCell ref="AD297:AD298"/>
    <mergeCell ref="AE297:AE298"/>
    <mergeCell ref="B299:B300"/>
    <mergeCell ref="AE299:AE300"/>
    <mergeCell ref="AD299:AD300"/>
    <mergeCell ref="AC299:AC300"/>
    <mergeCell ref="AB299:AB300"/>
    <mergeCell ref="AA299:AA300"/>
    <mergeCell ref="Z299:Z300"/>
    <mergeCell ref="Y299:Y300"/>
    <mergeCell ref="X299:X300"/>
    <mergeCell ref="W299:W300"/>
    <mergeCell ref="V299:V300"/>
    <mergeCell ref="U299:U300"/>
    <mergeCell ref="T299:T300"/>
    <mergeCell ref="S299:S300"/>
    <mergeCell ref="R299:R300"/>
    <mergeCell ref="Q299:Q300"/>
    <mergeCell ref="F299:F300"/>
    <mergeCell ref="B301:B302"/>
    <mergeCell ref="F301:F302"/>
    <mergeCell ref="Q301:Q302"/>
    <mergeCell ref="R301:R302"/>
    <mergeCell ref="S301:S302"/>
    <mergeCell ref="T301:T302"/>
    <mergeCell ref="U301:U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AE301:AE302"/>
    <mergeCell ref="B303:D303"/>
    <mergeCell ref="B304:B305"/>
    <mergeCell ref="F304:F305"/>
    <mergeCell ref="Q304:Q305"/>
    <mergeCell ref="R304:R305"/>
    <mergeCell ref="S304:S305"/>
    <mergeCell ref="T304:T305"/>
    <mergeCell ref="U304:U305"/>
    <mergeCell ref="V304:V305"/>
    <mergeCell ref="W304:W305"/>
    <mergeCell ref="X304:X305"/>
    <mergeCell ref="Y304:Y305"/>
    <mergeCell ref="Z304:Z305"/>
    <mergeCell ref="AA304:AA305"/>
    <mergeCell ref="AB304:AB305"/>
    <mergeCell ref="AC304:AC305"/>
    <mergeCell ref="AD304:AD305"/>
    <mergeCell ref="AE304:AE305"/>
    <mergeCell ref="B306:B307"/>
    <mergeCell ref="F306:F307"/>
    <mergeCell ref="Q306:Q307"/>
    <mergeCell ref="R306:R307"/>
    <mergeCell ref="S306:S307"/>
    <mergeCell ref="T306:T307"/>
    <mergeCell ref="U306:U307"/>
    <mergeCell ref="V306:V307"/>
    <mergeCell ref="W306:W307"/>
    <mergeCell ref="X306:X307"/>
    <mergeCell ref="Y306:Y307"/>
    <mergeCell ref="Z306:Z307"/>
    <mergeCell ref="AA306:AA307"/>
    <mergeCell ref="AB306:AB307"/>
    <mergeCell ref="AC306:AC307"/>
    <mergeCell ref="AD306:AD307"/>
    <mergeCell ref="AE306:AE307"/>
    <mergeCell ref="B308:B309"/>
    <mergeCell ref="AE308:AE309"/>
    <mergeCell ref="AD308:AD309"/>
    <mergeCell ref="AC308:AC309"/>
    <mergeCell ref="AB308:AB309"/>
    <mergeCell ref="AA308:AA309"/>
    <mergeCell ref="Z308:Z309"/>
    <mergeCell ref="Y308:Y309"/>
    <mergeCell ref="X308:X309"/>
    <mergeCell ref="W308:W309"/>
    <mergeCell ref="V308:V309"/>
    <mergeCell ref="U308:U309"/>
    <mergeCell ref="T308:T309"/>
    <mergeCell ref="S308:S309"/>
    <mergeCell ref="R308:R309"/>
    <mergeCell ref="Q308:Q309"/>
    <mergeCell ref="F308:F309"/>
    <mergeCell ref="B310:B311"/>
    <mergeCell ref="F310:F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B311"/>
    <mergeCell ref="AC310:AC311"/>
    <mergeCell ref="AD310:AD311"/>
    <mergeCell ref="AE310:AE311"/>
    <mergeCell ref="B312:D312"/>
    <mergeCell ref="B313:D313"/>
    <mergeCell ref="C275:C276"/>
    <mergeCell ref="C277:C278"/>
    <mergeCell ref="C279:C280"/>
    <mergeCell ref="C281:C282"/>
    <mergeCell ref="C283:C284"/>
    <mergeCell ref="C295:C296"/>
    <mergeCell ref="C304:C305"/>
    <mergeCell ref="C306:C307"/>
    <mergeCell ref="C308:C309"/>
    <mergeCell ref="C310:C311"/>
    <mergeCell ref="C352:C353"/>
    <mergeCell ref="C350:C351"/>
    <mergeCell ref="C348:C349"/>
    <mergeCell ref="B355:D355"/>
    <mergeCell ref="B354:D354"/>
    <mergeCell ref="B352:B353"/>
    <mergeCell ref="F352:F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B353"/>
    <mergeCell ref="AC352:AC353"/>
    <mergeCell ref="AD352:AD353"/>
    <mergeCell ref="AE352:AE353"/>
    <mergeCell ref="B350:B351"/>
    <mergeCell ref="AE350:AE351"/>
    <mergeCell ref="AD350:AD351"/>
    <mergeCell ref="AC350:AC351"/>
    <mergeCell ref="AB350:AB351"/>
    <mergeCell ref="AA350:AA351"/>
    <mergeCell ref="Z350:Z351"/>
    <mergeCell ref="Y350:Y351"/>
    <mergeCell ref="X350:X351"/>
    <mergeCell ref="W350:W351"/>
    <mergeCell ref="V350:V351"/>
    <mergeCell ref="U350:U351"/>
    <mergeCell ref="T350:T351"/>
    <mergeCell ref="S350:S351"/>
    <mergeCell ref="R350:R351"/>
    <mergeCell ref="Q350:Q351"/>
    <mergeCell ref="F350:F351"/>
    <mergeCell ref="B348:B349"/>
    <mergeCell ref="F348:F349"/>
    <mergeCell ref="Q348:Q349"/>
    <mergeCell ref="R348:R349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B349"/>
    <mergeCell ref="AC348:AC349"/>
    <mergeCell ref="AD348:AD349"/>
    <mergeCell ref="AE348:AE349"/>
    <mergeCell ref="B346:B347"/>
    <mergeCell ref="F346:F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AC346:AC347"/>
    <mergeCell ref="AD346:AD347"/>
    <mergeCell ref="AE346:AE347"/>
    <mergeCell ref="C346:C347"/>
    <mergeCell ref="A315:A355"/>
    <mergeCell ref="B345:D345"/>
    <mergeCell ref="B343:B344"/>
    <mergeCell ref="F343:F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C343:AC344"/>
    <mergeCell ref="AD343:AD344"/>
    <mergeCell ref="AE343:AE344"/>
    <mergeCell ref="C343:C344"/>
    <mergeCell ref="C341:C342"/>
    <mergeCell ref="B589:B590"/>
    <mergeCell ref="C589:C590"/>
    <mergeCell ref="F589:F590"/>
    <mergeCell ref="Q589:Q590"/>
    <mergeCell ref="R589:R590"/>
    <mergeCell ref="S589:S590"/>
    <mergeCell ref="T589:T590"/>
    <mergeCell ref="U589:U590"/>
    <mergeCell ref="V589:V590"/>
    <mergeCell ref="W589:W590"/>
    <mergeCell ref="X589:X590"/>
    <mergeCell ref="Y589:Y590"/>
    <mergeCell ref="Z589:Z590"/>
    <mergeCell ref="AA589:AA590"/>
    <mergeCell ref="AB589:AB590"/>
    <mergeCell ref="AC589:AC590"/>
    <mergeCell ref="AD589:AD590"/>
    <mergeCell ref="A589:A632"/>
    <mergeCell ref="B591:B592"/>
    <mergeCell ref="F591:F592"/>
    <mergeCell ref="Q591:Q592"/>
    <mergeCell ref="R591:R592"/>
    <mergeCell ref="S591:S592"/>
    <mergeCell ref="T591:T592"/>
    <mergeCell ref="U591:U592"/>
    <mergeCell ref="V591:V592"/>
    <mergeCell ref="W591:W592"/>
    <mergeCell ref="X591:X592"/>
    <mergeCell ref="Y591:Y592"/>
    <mergeCell ref="Z591:Z592"/>
    <mergeCell ref="AA591:AA592"/>
    <mergeCell ref="AB591:AB592"/>
    <mergeCell ref="AC591:AC592"/>
    <mergeCell ref="AD591:AD592"/>
    <mergeCell ref="C591:C592"/>
    <mergeCell ref="B593:B594"/>
    <mergeCell ref="F593:F594"/>
    <mergeCell ref="Q593:Q594"/>
    <mergeCell ref="R593:R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B593:AB594"/>
    <mergeCell ref="AC593:AC594"/>
    <mergeCell ref="AD593:AD594"/>
    <mergeCell ref="C593:C594"/>
    <mergeCell ref="B595:B596"/>
    <mergeCell ref="F595:F596"/>
    <mergeCell ref="Q595:Q596"/>
    <mergeCell ref="R595:R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B595:AB596"/>
    <mergeCell ref="AC595:AC596"/>
    <mergeCell ref="AD595:AD596"/>
    <mergeCell ref="C595:C596"/>
    <mergeCell ref="AD597:AD598"/>
    <mergeCell ref="AC597:AC598"/>
    <mergeCell ref="AB597:AB598"/>
    <mergeCell ref="AA597:AA598"/>
    <mergeCell ref="Z597:Z598"/>
    <mergeCell ref="Y597:Y598"/>
    <mergeCell ref="X597:X598"/>
    <mergeCell ref="W597:W598"/>
    <mergeCell ref="V597:V598"/>
    <mergeCell ref="U597:U598"/>
    <mergeCell ref="T597:T598"/>
    <mergeCell ref="S597:S598"/>
    <mergeCell ref="R597:R598"/>
    <mergeCell ref="Q597:Q598"/>
    <mergeCell ref="F597:F598"/>
    <mergeCell ref="C597:C598"/>
    <mergeCell ref="B597:B598"/>
    <mergeCell ref="B599:D599"/>
    <mergeCell ref="AD600:AD601"/>
    <mergeCell ref="AC600:AC601"/>
    <mergeCell ref="AB600:AB601"/>
    <mergeCell ref="AA600:AA601"/>
    <mergeCell ref="Z600:Z601"/>
    <mergeCell ref="Y600:Y601"/>
    <mergeCell ref="X600:X601"/>
    <mergeCell ref="W600:W601"/>
    <mergeCell ref="V600:V601"/>
    <mergeCell ref="U600:U601"/>
    <mergeCell ref="T600:T601"/>
    <mergeCell ref="S600:S601"/>
    <mergeCell ref="R600:R601"/>
    <mergeCell ref="Q600:Q601"/>
    <mergeCell ref="F600:F601"/>
    <mergeCell ref="C600:C601"/>
    <mergeCell ref="B600:B601"/>
    <mergeCell ref="C602:C603"/>
    <mergeCell ref="AD602:AD603"/>
    <mergeCell ref="AC602:AC603"/>
    <mergeCell ref="AB602:AB603"/>
    <mergeCell ref="AA602:AA603"/>
    <mergeCell ref="Z602:Z603"/>
    <mergeCell ref="Y602:Y603"/>
    <mergeCell ref="X602:X603"/>
    <mergeCell ref="W602:W603"/>
    <mergeCell ref="V602:V603"/>
    <mergeCell ref="U602:U603"/>
    <mergeCell ref="T602:T603"/>
    <mergeCell ref="S602:S603"/>
    <mergeCell ref="R602:R603"/>
    <mergeCell ref="Q602:Q603"/>
    <mergeCell ref="F602:F603"/>
    <mergeCell ref="B602:B603"/>
    <mergeCell ref="C604:C605"/>
    <mergeCell ref="AD604:AD605"/>
    <mergeCell ref="AC604:AC605"/>
    <mergeCell ref="AB604:AB605"/>
    <mergeCell ref="AA604:AA605"/>
    <mergeCell ref="Z604:Z605"/>
    <mergeCell ref="Y604:Y605"/>
    <mergeCell ref="X604:X605"/>
    <mergeCell ref="W604:W605"/>
    <mergeCell ref="V604:V605"/>
    <mergeCell ref="U604:U605"/>
    <mergeCell ref="T604:T605"/>
    <mergeCell ref="S604:S605"/>
    <mergeCell ref="R604:R605"/>
    <mergeCell ref="Q604:Q605"/>
    <mergeCell ref="F604:F605"/>
    <mergeCell ref="B604:B605"/>
    <mergeCell ref="C606:C607"/>
    <mergeCell ref="AD606:AD607"/>
    <mergeCell ref="AC606:AC607"/>
    <mergeCell ref="AB606:AB607"/>
    <mergeCell ref="AA606:AA607"/>
    <mergeCell ref="Z606:Z607"/>
    <mergeCell ref="Y606:Y607"/>
    <mergeCell ref="X606:X607"/>
    <mergeCell ref="W606:W607"/>
    <mergeCell ref="V606:V607"/>
    <mergeCell ref="U606:U607"/>
    <mergeCell ref="T606:T607"/>
    <mergeCell ref="S606:S607"/>
    <mergeCell ref="R606:R607"/>
    <mergeCell ref="Q606:Q607"/>
    <mergeCell ref="F606:F607"/>
    <mergeCell ref="B606:B607"/>
    <mergeCell ref="B608:D608"/>
    <mergeCell ref="AD609:AD610"/>
    <mergeCell ref="AC609:AC610"/>
    <mergeCell ref="AB609:AB610"/>
    <mergeCell ref="AA609:AA610"/>
    <mergeCell ref="Z609:Z610"/>
    <mergeCell ref="Y609:Y610"/>
    <mergeCell ref="X609:X610"/>
    <mergeCell ref="W609:W610"/>
    <mergeCell ref="V609:V610"/>
    <mergeCell ref="U609:U610"/>
    <mergeCell ref="T609:T610"/>
    <mergeCell ref="S609:S610"/>
    <mergeCell ref="R609:R610"/>
    <mergeCell ref="Q609:Q610"/>
    <mergeCell ref="F609:F610"/>
    <mergeCell ref="C609:C610"/>
    <mergeCell ref="B609:B610"/>
    <mergeCell ref="AD611:AD612"/>
    <mergeCell ref="AC611:AC612"/>
    <mergeCell ref="AB611:AB612"/>
    <mergeCell ref="AA611:AA612"/>
    <mergeCell ref="Z611:Z612"/>
    <mergeCell ref="Y611:Y612"/>
    <mergeCell ref="X611:X612"/>
    <mergeCell ref="W611:W612"/>
    <mergeCell ref="V611:V612"/>
    <mergeCell ref="U611:U612"/>
    <mergeCell ref="T611:T612"/>
    <mergeCell ref="S611:S612"/>
    <mergeCell ref="R611:R612"/>
    <mergeCell ref="Q611:Q612"/>
    <mergeCell ref="F611:F612"/>
    <mergeCell ref="C611:C612"/>
    <mergeCell ref="B611:B612"/>
    <mergeCell ref="C613:C614"/>
    <mergeCell ref="AD613:AD614"/>
    <mergeCell ref="AC613:AC614"/>
    <mergeCell ref="AB613:AB614"/>
    <mergeCell ref="AA613:AA614"/>
    <mergeCell ref="Z613:Z614"/>
    <mergeCell ref="Y613:Y614"/>
    <mergeCell ref="X613:X614"/>
    <mergeCell ref="W613:W614"/>
    <mergeCell ref="V613:V614"/>
    <mergeCell ref="U613:U614"/>
    <mergeCell ref="T613:T614"/>
    <mergeCell ref="S613:S614"/>
    <mergeCell ref="R613:R614"/>
    <mergeCell ref="Q613:Q614"/>
    <mergeCell ref="F613:F614"/>
    <mergeCell ref="B613:B614"/>
    <mergeCell ref="C615:C616"/>
    <mergeCell ref="AD615:AD616"/>
    <mergeCell ref="AC615:AC616"/>
    <mergeCell ref="AB615:AB616"/>
    <mergeCell ref="AA615:AA616"/>
    <mergeCell ref="Z615:Z616"/>
    <mergeCell ref="Y615:Y616"/>
    <mergeCell ref="X615:X616"/>
    <mergeCell ref="W615:W616"/>
    <mergeCell ref="V615:V616"/>
    <mergeCell ref="U615:U616"/>
    <mergeCell ref="T615:T616"/>
    <mergeCell ref="S615:S616"/>
    <mergeCell ref="R615:R616"/>
    <mergeCell ref="Q615:Q616"/>
    <mergeCell ref="F615:F616"/>
    <mergeCell ref="B615:B616"/>
    <mergeCell ref="B617:D617"/>
    <mergeCell ref="C618:C619"/>
    <mergeCell ref="AD618:AD619"/>
    <mergeCell ref="AC618:AC619"/>
    <mergeCell ref="AB618:AB619"/>
    <mergeCell ref="AA618:AA619"/>
    <mergeCell ref="Z618:Z619"/>
    <mergeCell ref="Y618:Y619"/>
    <mergeCell ref="X618:X619"/>
    <mergeCell ref="W618:W619"/>
    <mergeCell ref="V618:V619"/>
    <mergeCell ref="U618:U619"/>
    <mergeCell ref="T618:T619"/>
    <mergeCell ref="S618:S619"/>
    <mergeCell ref="R618:R619"/>
    <mergeCell ref="Q618:Q619"/>
    <mergeCell ref="F618:F619"/>
    <mergeCell ref="B618:B619"/>
    <mergeCell ref="B620:B621"/>
    <mergeCell ref="C620:C621"/>
    <mergeCell ref="F620:F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B621"/>
    <mergeCell ref="AC620:AC621"/>
    <mergeCell ref="AD620:AD621"/>
    <mergeCell ref="B622:D622"/>
    <mergeCell ref="AD623:AD624"/>
    <mergeCell ref="AC623:AC624"/>
    <mergeCell ref="AB623:AB624"/>
    <mergeCell ref="AA623:AA624"/>
    <mergeCell ref="Z623:Z624"/>
    <mergeCell ref="Y623:Y624"/>
    <mergeCell ref="X623:X624"/>
    <mergeCell ref="W623:W624"/>
    <mergeCell ref="V623:V624"/>
    <mergeCell ref="U623:U624"/>
    <mergeCell ref="T623:T624"/>
    <mergeCell ref="S623:S624"/>
    <mergeCell ref="R623:R624"/>
    <mergeCell ref="Q623:Q624"/>
    <mergeCell ref="F623:F624"/>
    <mergeCell ref="C623:C624"/>
    <mergeCell ref="B623:B624"/>
    <mergeCell ref="AD625:AD626"/>
    <mergeCell ref="AC625:AC626"/>
    <mergeCell ref="AB625:AB626"/>
    <mergeCell ref="AA625:AA626"/>
    <mergeCell ref="Z625:Z626"/>
    <mergeCell ref="Y625:Y626"/>
    <mergeCell ref="X625:X626"/>
    <mergeCell ref="W625:W626"/>
    <mergeCell ref="V625:V626"/>
    <mergeCell ref="U625:U626"/>
    <mergeCell ref="T625:T626"/>
    <mergeCell ref="S625:S626"/>
    <mergeCell ref="R625:R626"/>
    <mergeCell ref="Q625:Q626"/>
    <mergeCell ref="F625:F626"/>
    <mergeCell ref="B625:B626"/>
    <mergeCell ref="C625:C626"/>
    <mergeCell ref="AD627:AD628"/>
    <mergeCell ref="AC627:AC628"/>
    <mergeCell ref="AB627:AB628"/>
    <mergeCell ref="AA627:AA628"/>
    <mergeCell ref="Z627:Z628"/>
    <mergeCell ref="Y627:Y628"/>
    <mergeCell ref="X627:X628"/>
    <mergeCell ref="W627:W628"/>
    <mergeCell ref="V627:V628"/>
    <mergeCell ref="U627:U628"/>
    <mergeCell ref="T627:T628"/>
    <mergeCell ref="S627:S628"/>
    <mergeCell ref="R627:R628"/>
    <mergeCell ref="Q627:Q628"/>
    <mergeCell ref="F627:F628"/>
    <mergeCell ref="B627:B628"/>
    <mergeCell ref="C627:C628"/>
    <mergeCell ref="AD629:AD630"/>
    <mergeCell ref="AC629:AC630"/>
    <mergeCell ref="AB629:AB630"/>
    <mergeCell ref="AA629:AA630"/>
    <mergeCell ref="Z629:Z630"/>
    <mergeCell ref="Y629:Y630"/>
    <mergeCell ref="X629:X630"/>
    <mergeCell ref="W629:W630"/>
    <mergeCell ref="V629:V630"/>
    <mergeCell ref="U629:U630"/>
    <mergeCell ref="T629:T630"/>
    <mergeCell ref="S629:S630"/>
    <mergeCell ref="R629:R630"/>
    <mergeCell ref="Q629:Q630"/>
    <mergeCell ref="F629:F630"/>
    <mergeCell ref="B629:B630"/>
    <mergeCell ref="C629:C630"/>
    <mergeCell ref="B631:D631"/>
    <mergeCell ref="B632:D632"/>
    <mergeCell ref="AE589:AE590"/>
    <mergeCell ref="AE591:AE592"/>
    <mergeCell ref="AE593:AE594"/>
    <mergeCell ref="AE595:AE596"/>
    <mergeCell ref="AE597:AE598"/>
    <mergeCell ref="AE600:AE601"/>
    <mergeCell ref="AE602:AE603"/>
    <mergeCell ref="AE604:AE605"/>
    <mergeCell ref="AE606:AE607"/>
    <mergeCell ref="AE609:AE610"/>
    <mergeCell ref="AE611:AE612"/>
    <mergeCell ref="AE613:AE614"/>
    <mergeCell ref="AE615:AE616"/>
    <mergeCell ref="AE618:AE619"/>
    <mergeCell ref="AE620:AE621"/>
    <mergeCell ref="AE623:AE624"/>
    <mergeCell ref="AE625:AE626"/>
    <mergeCell ref="AE627:AE628"/>
    <mergeCell ref="AE629:AE630"/>
    <mergeCell ref="B634:B635"/>
    <mergeCell ref="C634:C635"/>
    <mergeCell ref="F634:F635"/>
    <mergeCell ref="Q634:Q635"/>
    <mergeCell ref="R634:R635"/>
    <mergeCell ref="S634:S635"/>
    <mergeCell ref="T634:T635"/>
    <mergeCell ref="U634:U635"/>
    <mergeCell ref="V634:V635"/>
    <mergeCell ref="W634:W635"/>
    <mergeCell ref="X634:X635"/>
    <mergeCell ref="Y634:Y635"/>
    <mergeCell ref="Z634:Z635"/>
    <mergeCell ref="AA634:AA635"/>
    <mergeCell ref="AB634:AB635"/>
    <mergeCell ref="AC634:AC635"/>
    <mergeCell ref="AD634:AD635"/>
    <mergeCell ref="AE634:AE635"/>
    <mergeCell ref="A634:A677"/>
    <mergeCell ref="B636:B637"/>
    <mergeCell ref="F636:F637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Y636:Y637"/>
    <mergeCell ref="Z636:Z637"/>
    <mergeCell ref="AA636:AA637"/>
    <mergeCell ref="AB636:AB637"/>
    <mergeCell ref="AC636:AC637"/>
    <mergeCell ref="AD636:AD637"/>
    <mergeCell ref="AE636:AE637"/>
    <mergeCell ref="C636:C637"/>
    <mergeCell ref="B638:B639"/>
    <mergeCell ref="F638:F639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Y638:Y639"/>
    <mergeCell ref="Z638:Z639"/>
    <mergeCell ref="AA638:AA639"/>
    <mergeCell ref="AB638:AB639"/>
    <mergeCell ref="AC638:AC639"/>
    <mergeCell ref="AD638:AD639"/>
    <mergeCell ref="AE638:AE639"/>
    <mergeCell ref="C638:C639"/>
    <mergeCell ref="B640:B641"/>
    <mergeCell ref="F640:F64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B641"/>
    <mergeCell ref="AC640:AC641"/>
    <mergeCell ref="AD640:AD641"/>
    <mergeCell ref="AE640:AE641"/>
    <mergeCell ref="C640:C641"/>
    <mergeCell ref="AE642:AE643"/>
    <mergeCell ref="AD642:AD643"/>
    <mergeCell ref="AC642:AC643"/>
    <mergeCell ref="AB642:AB643"/>
    <mergeCell ref="AA642:AA643"/>
    <mergeCell ref="Z642:Z643"/>
    <mergeCell ref="Y642:Y643"/>
    <mergeCell ref="X642:X643"/>
    <mergeCell ref="W642:W643"/>
    <mergeCell ref="V642:V643"/>
    <mergeCell ref="U642:U643"/>
    <mergeCell ref="T642:T643"/>
    <mergeCell ref="S642:S643"/>
    <mergeCell ref="R642:R643"/>
    <mergeCell ref="Q642:Q643"/>
    <mergeCell ref="F642:F643"/>
    <mergeCell ref="C642:C643"/>
    <mergeCell ref="B642:B643"/>
    <mergeCell ref="B644:D644"/>
    <mergeCell ref="AE645:AE646"/>
    <mergeCell ref="AD645:AD646"/>
    <mergeCell ref="AC645:AC646"/>
    <mergeCell ref="AB645:AB646"/>
    <mergeCell ref="AA645:AA646"/>
    <mergeCell ref="Z645:Z646"/>
    <mergeCell ref="Y645:Y646"/>
    <mergeCell ref="X645:X646"/>
    <mergeCell ref="W645:W646"/>
    <mergeCell ref="V645:V646"/>
    <mergeCell ref="U645:U646"/>
    <mergeCell ref="T645:T646"/>
    <mergeCell ref="S645:S646"/>
    <mergeCell ref="R645:R646"/>
    <mergeCell ref="Q645:Q646"/>
    <mergeCell ref="F645:F646"/>
    <mergeCell ref="C645:C646"/>
    <mergeCell ref="B645:B646"/>
    <mergeCell ref="C647:C648"/>
    <mergeCell ref="AE647:AE648"/>
    <mergeCell ref="AD647:AD648"/>
    <mergeCell ref="AC647:AC648"/>
    <mergeCell ref="AB647:AB648"/>
    <mergeCell ref="AA647:AA648"/>
    <mergeCell ref="Z647:Z648"/>
    <mergeCell ref="Y647:Y648"/>
    <mergeCell ref="X647:X648"/>
    <mergeCell ref="W647:W648"/>
    <mergeCell ref="V647:V648"/>
    <mergeCell ref="U647:U648"/>
    <mergeCell ref="T647:T648"/>
    <mergeCell ref="S647:S648"/>
    <mergeCell ref="R647:R648"/>
    <mergeCell ref="Q647:Q648"/>
    <mergeCell ref="F647:F648"/>
    <mergeCell ref="B647:B648"/>
    <mergeCell ref="C649:C650"/>
    <mergeCell ref="AE649:AE650"/>
    <mergeCell ref="AD649:AD650"/>
    <mergeCell ref="AC649:AC650"/>
    <mergeCell ref="AB649:AB650"/>
    <mergeCell ref="AA649:AA650"/>
    <mergeCell ref="Z649:Z650"/>
    <mergeCell ref="Y649:Y650"/>
    <mergeCell ref="X649:X650"/>
    <mergeCell ref="W649:W650"/>
    <mergeCell ref="V649:V650"/>
    <mergeCell ref="U649:U650"/>
    <mergeCell ref="T649:T650"/>
    <mergeCell ref="S649:S650"/>
    <mergeCell ref="R649:R650"/>
    <mergeCell ref="Q649:Q650"/>
    <mergeCell ref="F649:F650"/>
    <mergeCell ref="B649:B650"/>
    <mergeCell ref="C651:C652"/>
    <mergeCell ref="AE651:AE652"/>
    <mergeCell ref="AD651:AD652"/>
    <mergeCell ref="AC651:AC652"/>
    <mergeCell ref="AB651:AB652"/>
    <mergeCell ref="AA651:AA652"/>
    <mergeCell ref="Z651:Z652"/>
    <mergeCell ref="Y651:Y652"/>
    <mergeCell ref="X651:X652"/>
    <mergeCell ref="W651:W652"/>
    <mergeCell ref="V651:V652"/>
    <mergeCell ref="U651:U652"/>
    <mergeCell ref="T651:T652"/>
    <mergeCell ref="S651:S652"/>
    <mergeCell ref="R651:R652"/>
    <mergeCell ref="Q651:Q652"/>
    <mergeCell ref="F651:F652"/>
    <mergeCell ref="B651:B652"/>
    <mergeCell ref="B653:D653"/>
    <mergeCell ref="AE654:AE655"/>
    <mergeCell ref="AD654:AD655"/>
    <mergeCell ref="AC654:AC655"/>
    <mergeCell ref="AB654:AB655"/>
    <mergeCell ref="AA654:AA655"/>
    <mergeCell ref="Z654:Z655"/>
    <mergeCell ref="Y654:Y655"/>
    <mergeCell ref="X654:X655"/>
    <mergeCell ref="W654:W655"/>
    <mergeCell ref="V654:V655"/>
    <mergeCell ref="U654:U655"/>
    <mergeCell ref="T654:T655"/>
    <mergeCell ref="S654:S655"/>
    <mergeCell ref="R654:R655"/>
    <mergeCell ref="Q654:Q655"/>
    <mergeCell ref="F654:F655"/>
    <mergeCell ref="C654:C655"/>
    <mergeCell ref="B654:B655"/>
    <mergeCell ref="AE656:AE657"/>
    <mergeCell ref="AD656:AD657"/>
    <mergeCell ref="AC656:AC657"/>
    <mergeCell ref="AB656:AB657"/>
    <mergeCell ref="AA656:AA657"/>
    <mergeCell ref="Z656:Z657"/>
    <mergeCell ref="Y656:Y657"/>
    <mergeCell ref="X656:X657"/>
    <mergeCell ref="W656:W657"/>
    <mergeCell ref="V656:V657"/>
    <mergeCell ref="U656:U657"/>
    <mergeCell ref="T656:T657"/>
    <mergeCell ref="S656:S657"/>
    <mergeCell ref="R656:R657"/>
    <mergeCell ref="Q656:Q657"/>
    <mergeCell ref="F656:F657"/>
    <mergeCell ref="C656:C657"/>
    <mergeCell ref="B656:B657"/>
    <mergeCell ref="C658:C659"/>
    <mergeCell ref="AE658:AE659"/>
    <mergeCell ref="AD658:AD659"/>
    <mergeCell ref="AC658:AC659"/>
    <mergeCell ref="AB658:AB659"/>
    <mergeCell ref="AA658:AA659"/>
    <mergeCell ref="Z658:Z659"/>
    <mergeCell ref="Y658:Y659"/>
    <mergeCell ref="X658:X659"/>
    <mergeCell ref="W658:W659"/>
    <mergeCell ref="V658:V659"/>
    <mergeCell ref="U658:U659"/>
    <mergeCell ref="T658:T659"/>
    <mergeCell ref="S658:S659"/>
    <mergeCell ref="R658:R659"/>
    <mergeCell ref="Q658:Q659"/>
    <mergeCell ref="F658:F659"/>
    <mergeCell ref="B658:B659"/>
    <mergeCell ref="C660:C661"/>
    <mergeCell ref="AE660:AE661"/>
    <mergeCell ref="AD660:AD661"/>
    <mergeCell ref="AC660:AC661"/>
    <mergeCell ref="AB660:AB661"/>
    <mergeCell ref="AA660:AA661"/>
    <mergeCell ref="Z660:Z661"/>
    <mergeCell ref="Y660:Y661"/>
    <mergeCell ref="X660:X661"/>
    <mergeCell ref="W660:W661"/>
    <mergeCell ref="V660:V661"/>
    <mergeCell ref="U660:U661"/>
    <mergeCell ref="T660:T661"/>
    <mergeCell ref="S660:S661"/>
    <mergeCell ref="R660:R661"/>
    <mergeCell ref="Q660:Q661"/>
    <mergeCell ref="F660:F661"/>
    <mergeCell ref="B660:B661"/>
    <mergeCell ref="B662:D662"/>
    <mergeCell ref="C663:C664"/>
    <mergeCell ref="AE663:AE664"/>
    <mergeCell ref="AD663:AD664"/>
    <mergeCell ref="AC663:AC664"/>
    <mergeCell ref="AB663:AB664"/>
    <mergeCell ref="AA663:AA664"/>
    <mergeCell ref="Z663:Z664"/>
    <mergeCell ref="Y663:Y664"/>
    <mergeCell ref="X663:X664"/>
    <mergeCell ref="W663:W664"/>
    <mergeCell ref="V663:V664"/>
    <mergeCell ref="U663:U664"/>
    <mergeCell ref="T663:T664"/>
    <mergeCell ref="S663:S664"/>
    <mergeCell ref="R663:R664"/>
    <mergeCell ref="Q663:Q664"/>
    <mergeCell ref="F663:F664"/>
    <mergeCell ref="B663:B664"/>
    <mergeCell ref="B665:B666"/>
    <mergeCell ref="C665:C666"/>
    <mergeCell ref="F665:F666"/>
    <mergeCell ref="Q665:Q666"/>
    <mergeCell ref="R665:R666"/>
    <mergeCell ref="S665:S666"/>
    <mergeCell ref="T665:T666"/>
    <mergeCell ref="U665:U666"/>
    <mergeCell ref="V665:V666"/>
    <mergeCell ref="W665:W666"/>
    <mergeCell ref="X665:X666"/>
    <mergeCell ref="Y665:Y666"/>
    <mergeCell ref="Z665:Z666"/>
    <mergeCell ref="AA665:AA666"/>
    <mergeCell ref="AB665:AB666"/>
    <mergeCell ref="AC665:AC666"/>
    <mergeCell ref="AD665:AD666"/>
    <mergeCell ref="AE665:AE666"/>
    <mergeCell ref="B667:D667"/>
    <mergeCell ref="AE668:AE669"/>
    <mergeCell ref="AD668:AD669"/>
    <mergeCell ref="AC668:AC669"/>
    <mergeCell ref="AB668:AB669"/>
    <mergeCell ref="AA668:AA669"/>
    <mergeCell ref="Z668:Z669"/>
    <mergeCell ref="Y668:Y669"/>
    <mergeCell ref="X668:X669"/>
    <mergeCell ref="W668:W669"/>
    <mergeCell ref="V668:V669"/>
    <mergeCell ref="U668:U669"/>
    <mergeCell ref="T668:T669"/>
    <mergeCell ref="S668:S669"/>
    <mergeCell ref="R668:R669"/>
    <mergeCell ref="Q668:Q669"/>
    <mergeCell ref="F668:F669"/>
    <mergeCell ref="C668:C669"/>
    <mergeCell ref="B668:B669"/>
    <mergeCell ref="AE670:AE671"/>
    <mergeCell ref="AD670:AD671"/>
    <mergeCell ref="AC670:AC671"/>
    <mergeCell ref="AB670:AB671"/>
    <mergeCell ref="AA670:AA671"/>
    <mergeCell ref="Z670:Z671"/>
    <mergeCell ref="Y670:Y671"/>
    <mergeCell ref="X670:X671"/>
    <mergeCell ref="W670:W671"/>
    <mergeCell ref="V670:V671"/>
    <mergeCell ref="U670:U671"/>
    <mergeCell ref="T670:T671"/>
    <mergeCell ref="S670:S671"/>
    <mergeCell ref="R670:R671"/>
    <mergeCell ref="Q670:Q671"/>
    <mergeCell ref="F670:F671"/>
    <mergeCell ref="B670:B671"/>
    <mergeCell ref="C670:C671"/>
    <mergeCell ref="AE672:AE673"/>
    <mergeCell ref="AD672:AD673"/>
    <mergeCell ref="AC672:AC673"/>
    <mergeCell ref="AB672:AB673"/>
    <mergeCell ref="AA672:AA673"/>
    <mergeCell ref="Z672:Z673"/>
    <mergeCell ref="Y672:Y673"/>
    <mergeCell ref="X672:X673"/>
    <mergeCell ref="W672:W673"/>
    <mergeCell ref="V672:V673"/>
    <mergeCell ref="U672:U673"/>
    <mergeCell ref="T672:T673"/>
    <mergeCell ref="S672:S673"/>
    <mergeCell ref="R672:R673"/>
    <mergeCell ref="Q672:Q673"/>
    <mergeCell ref="F672:F673"/>
    <mergeCell ref="B672:B673"/>
    <mergeCell ref="C672:C673"/>
    <mergeCell ref="AE674:AE675"/>
    <mergeCell ref="AD674:AD675"/>
    <mergeCell ref="AC674:AC675"/>
    <mergeCell ref="AB674:AB675"/>
    <mergeCell ref="AA674:AA675"/>
    <mergeCell ref="Z674:Z675"/>
    <mergeCell ref="Y674:Y675"/>
    <mergeCell ref="X674:X675"/>
    <mergeCell ref="W674:W675"/>
    <mergeCell ref="V674:V675"/>
    <mergeCell ref="U674:U675"/>
    <mergeCell ref="T674:T675"/>
    <mergeCell ref="S674:S675"/>
    <mergeCell ref="R674:R675"/>
    <mergeCell ref="Q674:Q675"/>
    <mergeCell ref="F674:F675"/>
    <mergeCell ref="B674:B675"/>
    <mergeCell ref="C674:C675"/>
    <mergeCell ref="B676:D676"/>
    <mergeCell ref="B677:D677"/>
    <mergeCell ref="B679:B680"/>
    <mergeCell ref="F679:F680"/>
    <mergeCell ref="Q679:Q680"/>
    <mergeCell ref="R679:R680"/>
    <mergeCell ref="S679:S680"/>
    <mergeCell ref="T679:T680"/>
    <mergeCell ref="U679:U680"/>
    <mergeCell ref="V679:V680"/>
    <mergeCell ref="W679:W680"/>
    <mergeCell ref="X679:X680"/>
    <mergeCell ref="Y679:Y680"/>
    <mergeCell ref="Z679:Z680"/>
    <mergeCell ref="AA679:AA680"/>
    <mergeCell ref="AB679:AB680"/>
    <mergeCell ref="AC679:AC680"/>
    <mergeCell ref="AD679:AD680"/>
    <mergeCell ref="AE679:AE680"/>
    <mergeCell ref="A679:A722"/>
    <mergeCell ref="B681:B682"/>
    <mergeCell ref="F681:F682"/>
    <mergeCell ref="Q681:Q682"/>
    <mergeCell ref="R681:R682"/>
    <mergeCell ref="S681:S682"/>
    <mergeCell ref="T681:T682"/>
    <mergeCell ref="U681:U682"/>
    <mergeCell ref="V681:V682"/>
    <mergeCell ref="W681:W682"/>
    <mergeCell ref="X681:X682"/>
    <mergeCell ref="Y681:Y682"/>
    <mergeCell ref="Z681:Z682"/>
    <mergeCell ref="AA681:AA682"/>
    <mergeCell ref="AB681:AB682"/>
    <mergeCell ref="AC681:AC682"/>
    <mergeCell ref="AD681:AD682"/>
    <mergeCell ref="AE681:AE682"/>
    <mergeCell ref="B683:B684"/>
    <mergeCell ref="F683:F684"/>
    <mergeCell ref="Q683:Q684"/>
    <mergeCell ref="R683:R684"/>
    <mergeCell ref="S683:S684"/>
    <mergeCell ref="T683:T684"/>
    <mergeCell ref="U683:U684"/>
    <mergeCell ref="V683:V684"/>
    <mergeCell ref="W683:W684"/>
    <mergeCell ref="X683:X684"/>
    <mergeCell ref="Y683:Y684"/>
    <mergeCell ref="Z683:Z684"/>
    <mergeCell ref="AA683:AA684"/>
    <mergeCell ref="AB683:AB684"/>
    <mergeCell ref="AC683:AC684"/>
    <mergeCell ref="AD683:AD684"/>
    <mergeCell ref="AE683:AE684"/>
    <mergeCell ref="B685:B686"/>
    <mergeCell ref="F685:F686"/>
    <mergeCell ref="Q685:Q686"/>
    <mergeCell ref="R685:R686"/>
    <mergeCell ref="S685:S686"/>
    <mergeCell ref="T685:T686"/>
    <mergeCell ref="U685:U686"/>
    <mergeCell ref="V685:V686"/>
    <mergeCell ref="W685:W686"/>
    <mergeCell ref="X685:X686"/>
    <mergeCell ref="Y685:Y686"/>
    <mergeCell ref="Z685:Z686"/>
    <mergeCell ref="AA685:AA686"/>
    <mergeCell ref="AD685:AD686"/>
    <mergeCell ref="AE685:AE686"/>
    <mergeCell ref="AE687:AE688"/>
    <mergeCell ref="AD687:AD688"/>
    <mergeCell ref="AC687:AC688"/>
    <mergeCell ref="AB687:AB688"/>
    <mergeCell ref="AA687:AA688"/>
    <mergeCell ref="Z687:Z688"/>
    <mergeCell ref="Y687:Y688"/>
    <mergeCell ref="X687:X688"/>
    <mergeCell ref="W687:W688"/>
    <mergeCell ref="V687:V688"/>
    <mergeCell ref="U687:U688"/>
    <mergeCell ref="T687:T688"/>
    <mergeCell ref="S687:S688"/>
    <mergeCell ref="R687:R688"/>
    <mergeCell ref="Q687:Q688"/>
    <mergeCell ref="F687:F688"/>
    <mergeCell ref="B687:B688"/>
    <mergeCell ref="B689:D689"/>
    <mergeCell ref="AE690:AE691"/>
    <mergeCell ref="AD690:AD691"/>
    <mergeCell ref="AC690:AC691"/>
    <mergeCell ref="AB690:AB691"/>
    <mergeCell ref="AA690:AA691"/>
    <mergeCell ref="Z690:Z691"/>
    <mergeCell ref="Y690:Y691"/>
    <mergeCell ref="X690:X691"/>
    <mergeCell ref="W690:W691"/>
    <mergeCell ref="V690:V691"/>
    <mergeCell ref="U690:U691"/>
    <mergeCell ref="T690:T691"/>
    <mergeCell ref="S690:S691"/>
    <mergeCell ref="R690:R691"/>
    <mergeCell ref="Q690:Q691"/>
    <mergeCell ref="F690:F691"/>
    <mergeCell ref="C690:C691"/>
    <mergeCell ref="B690:B691"/>
    <mergeCell ref="C692:C693"/>
    <mergeCell ref="AE692:AE693"/>
    <mergeCell ref="AD692:AD693"/>
    <mergeCell ref="AC692:AC693"/>
    <mergeCell ref="AB692:AB693"/>
    <mergeCell ref="AA692:AA693"/>
    <mergeCell ref="Z692:Z693"/>
    <mergeCell ref="Y692:Y693"/>
    <mergeCell ref="X692:X693"/>
    <mergeCell ref="W692:W693"/>
    <mergeCell ref="V692:V693"/>
    <mergeCell ref="U692:U693"/>
    <mergeCell ref="T692:T693"/>
    <mergeCell ref="S692:S693"/>
    <mergeCell ref="R692:R693"/>
    <mergeCell ref="Q692:Q693"/>
    <mergeCell ref="F692:F693"/>
    <mergeCell ref="B692:B693"/>
    <mergeCell ref="C694:C695"/>
    <mergeCell ref="AE694:AE695"/>
    <mergeCell ref="AD694:AD695"/>
    <mergeCell ref="AC694:AC695"/>
    <mergeCell ref="AB694:AB695"/>
    <mergeCell ref="AA694:AA695"/>
    <mergeCell ref="Z694:Z695"/>
    <mergeCell ref="Y694:Y695"/>
    <mergeCell ref="X694:X695"/>
    <mergeCell ref="W694:W695"/>
    <mergeCell ref="V694:V695"/>
    <mergeCell ref="U694:U695"/>
    <mergeCell ref="T694:T695"/>
    <mergeCell ref="S694:S695"/>
    <mergeCell ref="R694:R695"/>
    <mergeCell ref="Q694:Q695"/>
    <mergeCell ref="F694:F695"/>
    <mergeCell ref="B694:B695"/>
    <mergeCell ref="C696:C697"/>
    <mergeCell ref="AE696:AE697"/>
    <mergeCell ref="AD696:AD697"/>
    <mergeCell ref="AC696:AC697"/>
    <mergeCell ref="AB696:AB697"/>
    <mergeCell ref="AA696:AA697"/>
    <mergeCell ref="Z696:Z697"/>
    <mergeCell ref="Y696:Y697"/>
    <mergeCell ref="X696:X697"/>
    <mergeCell ref="W696:W697"/>
    <mergeCell ref="V696:V697"/>
    <mergeCell ref="U696:U697"/>
    <mergeCell ref="T696:T697"/>
    <mergeCell ref="S696:S697"/>
    <mergeCell ref="R696:R697"/>
    <mergeCell ref="Q696:Q697"/>
    <mergeCell ref="F696:F697"/>
    <mergeCell ref="B696:B697"/>
    <mergeCell ref="B698:D698"/>
    <mergeCell ref="AE699:AE700"/>
    <mergeCell ref="AD699:AD700"/>
    <mergeCell ref="AC699:AC700"/>
    <mergeCell ref="AB699:AB700"/>
    <mergeCell ref="AA699:AA700"/>
    <mergeCell ref="Z699:Z700"/>
    <mergeCell ref="Y699:Y700"/>
    <mergeCell ref="X699:X700"/>
    <mergeCell ref="W699:W700"/>
    <mergeCell ref="V699:V700"/>
    <mergeCell ref="U699:U700"/>
    <mergeCell ref="T699:T700"/>
    <mergeCell ref="S699:S700"/>
    <mergeCell ref="R699:R700"/>
    <mergeCell ref="Q699:Q700"/>
    <mergeCell ref="F699:F700"/>
    <mergeCell ref="B699:B700"/>
    <mergeCell ref="AE701:AE702"/>
    <mergeCell ref="AD701:AD702"/>
    <mergeCell ref="AC701:AC702"/>
    <mergeCell ref="AB701:AB702"/>
    <mergeCell ref="AA701:AA702"/>
    <mergeCell ref="Z701:Z702"/>
    <mergeCell ref="Y701:Y702"/>
    <mergeCell ref="X701:X702"/>
    <mergeCell ref="W701:W702"/>
    <mergeCell ref="V701:V702"/>
    <mergeCell ref="U701:U702"/>
    <mergeCell ref="T701:T702"/>
    <mergeCell ref="S701:S702"/>
    <mergeCell ref="R701:R702"/>
    <mergeCell ref="Q701:Q702"/>
    <mergeCell ref="F701:F702"/>
    <mergeCell ref="B701:B702"/>
    <mergeCell ref="AE703:AE704"/>
    <mergeCell ref="AD703:AD704"/>
    <mergeCell ref="AC703:AC704"/>
    <mergeCell ref="AB703:AB704"/>
    <mergeCell ref="AA703:AA704"/>
    <mergeCell ref="Z703:Z704"/>
    <mergeCell ref="Y703:Y704"/>
    <mergeCell ref="X703:X704"/>
    <mergeCell ref="W703:W704"/>
    <mergeCell ref="V703:V704"/>
    <mergeCell ref="U703:U704"/>
    <mergeCell ref="T703:T704"/>
    <mergeCell ref="S703:S704"/>
    <mergeCell ref="R703:R704"/>
    <mergeCell ref="Q703:Q704"/>
    <mergeCell ref="F703:F704"/>
    <mergeCell ref="B703:B704"/>
    <mergeCell ref="AE705:AE706"/>
    <mergeCell ref="AD705:AD706"/>
    <mergeCell ref="AC705:AC706"/>
    <mergeCell ref="AB705:AB706"/>
    <mergeCell ref="AA705:AA706"/>
    <mergeCell ref="Z705:Z706"/>
    <mergeCell ref="Y705:Y706"/>
    <mergeCell ref="X705:X706"/>
    <mergeCell ref="W705:W706"/>
    <mergeCell ref="V705:V706"/>
    <mergeCell ref="U705:U706"/>
    <mergeCell ref="T705:T706"/>
    <mergeCell ref="S705:S706"/>
    <mergeCell ref="R705:R706"/>
    <mergeCell ref="Q705:Q706"/>
    <mergeCell ref="F705:F706"/>
    <mergeCell ref="B705:B706"/>
    <mergeCell ref="B707:D707"/>
    <mergeCell ref="C708:C709"/>
    <mergeCell ref="AE708:AE709"/>
    <mergeCell ref="AD708:AD709"/>
    <mergeCell ref="AC708:AC709"/>
    <mergeCell ref="AB708:AB709"/>
    <mergeCell ref="AA708:AA709"/>
    <mergeCell ref="Z708:Z709"/>
    <mergeCell ref="Y708:Y709"/>
    <mergeCell ref="X708:X709"/>
    <mergeCell ref="W708:W709"/>
    <mergeCell ref="V708:V709"/>
    <mergeCell ref="U708:U709"/>
    <mergeCell ref="T708:T709"/>
    <mergeCell ref="S708:S709"/>
    <mergeCell ref="R708:R709"/>
    <mergeCell ref="Q708:Q709"/>
    <mergeCell ref="F708:F709"/>
    <mergeCell ref="B708:B709"/>
    <mergeCell ref="B710:B711"/>
    <mergeCell ref="C710:C711"/>
    <mergeCell ref="F710:F711"/>
    <mergeCell ref="Q710:Q711"/>
    <mergeCell ref="R710:R711"/>
    <mergeCell ref="S710:S711"/>
    <mergeCell ref="T710:T711"/>
    <mergeCell ref="U710:U711"/>
    <mergeCell ref="V710:V711"/>
    <mergeCell ref="W710:W711"/>
    <mergeCell ref="X710:X711"/>
    <mergeCell ref="Y710:Y711"/>
    <mergeCell ref="Z710:Z711"/>
    <mergeCell ref="AA710:AA711"/>
    <mergeCell ref="AB710:AB711"/>
    <mergeCell ref="AC710:AC711"/>
    <mergeCell ref="AD710:AD711"/>
    <mergeCell ref="AE710:AE711"/>
    <mergeCell ref="B712:D712"/>
    <mergeCell ref="AE713:AE714"/>
    <mergeCell ref="AD713:AD714"/>
    <mergeCell ref="AC713:AC714"/>
    <mergeCell ref="AB713:AB714"/>
    <mergeCell ref="AA713:AA714"/>
    <mergeCell ref="Z713:Z714"/>
    <mergeCell ref="Y713:Y714"/>
    <mergeCell ref="X713:X714"/>
    <mergeCell ref="W713:W714"/>
    <mergeCell ref="V713:V714"/>
    <mergeCell ref="U713:U714"/>
    <mergeCell ref="T713:T714"/>
    <mergeCell ref="S713:S714"/>
    <mergeCell ref="R713:R714"/>
    <mergeCell ref="Q713:Q714"/>
    <mergeCell ref="F713:F714"/>
    <mergeCell ref="C713:C714"/>
    <mergeCell ref="B713:B714"/>
    <mergeCell ref="AE715:AE716"/>
    <mergeCell ref="AD715:AD716"/>
    <mergeCell ref="AC715:AC716"/>
    <mergeCell ref="AB715:AB716"/>
    <mergeCell ref="AA715:AA716"/>
    <mergeCell ref="Z715:Z716"/>
    <mergeCell ref="Y715:Y716"/>
    <mergeCell ref="X715:X716"/>
    <mergeCell ref="W715:W716"/>
    <mergeCell ref="V715:V716"/>
    <mergeCell ref="U715:U716"/>
    <mergeCell ref="T715:T716"/>
    <mergeCell ref="S715:S716"/>
    <mergeCell ref="R715:R716"/>
    <mergeCell ref="Q715:Q716"/>
    <mergeCell ref="F715:F716"/>
    <mergeCell ref="B715:B716"/>
    <mergeCell ref="C715:C716"/>
    <mergeCell ref="AE717:AE718"/>
    <mergeCell ref="AD717:AD718"/>
    <mergeCell ref="AC717:AC718"/>
    <mergeCell ref="AB717:AB718"/>
    <mergeCell ref="AA717:AA718"/>
    <mergeCell ref="Z717:Z718"/>
    <mergeCell ref="Y717:Y718"/>
    <mergeCell ref="X717:X718"/>
    <mergeCell ref="W717:W718"/>
    <mergeCell ref="V717:V718"/>
    <mergeCell ref="U717:U718"/>
    <mergeCell ref="T717:T718"/>
    <mergeCell ref="S717:S718"/>
    <mergeCell ref="R717:R718"/>
    <mergeCell ref="Q717:Q718"/>
    <mergeCell ref="F717:F718"/>
    <mergeCell ref="B717:B718"/>
    <mergeCell ref="C717:C718"/>
    <mergeCell ref="AE719:AE720"/>
    <mergeCell ref="AD719:AD720"/>
    <mergeCell ref="AC719:AC720"/>
    <mergeCell ref="AB719:AB720"/>
    <mergeCell ref="AA719:AA720"/>
    <mergeCell ref="Z719:Z720"/>
    <mergeCell ref="Y719:Y720"/>
    <mergeCell ref="X719:X720"/>
    <mergeCell ref="W719:W720"/>
    <mergeCell ref="V719:V720"/>
    <mergeCell ref="U719:U720"/>
    <mergeCell ref="T719:T720"/>
    <mergeCell ref="S719:S720"/>
    <mergeCell ref="R719:R720"/>
    <mergeCell ref="Q719:Q720"/>
    <mergeCell ref="F719:F720"/>
    <mergeCell ref="B719:B720"/>
    <mergeCell ref="C719:C720"/>
    <mergeCell ref="B721:D721"/>
    <mergeCell ref="B722:D722"/>
    <mergeCell ref="C679:C680"/>
    <mergeCell ref="C681:C682"/>
    <mergeCell ref="C683:C684"/>
    <mergeCell ref="C685:C686"/>
    <mergeCell ref="C687:C688"/>
    <mergeCell ref="C699:C700"/>
    <mergeCell ref="C701:C702"/>
    <mergeCell ref="C703:C704"/>
    <mergeCell ref="C705:C706"/>
    <mergeCell ref="AB685:AB686"/>
    <mergeCell ref="AC685:AC686"/>
    <mergeCell ref="B724:B725"/>
    <mergeCell ref="F724:F725"/>
    <mergeCell ref="Q724:Q725"/>
    <mergeCell ref="R724:R725"/>
    <mergeCell ref="S724:S725"/>
    <mergeCell ref="T724:T725"/>
    <mergeCell ref="U724:U725"/>
    <mergeCell ref="V724:V725"/>
    <mergeCell ref="Y724:Y725"/>
    <mergeCell ref="AB724:AB725"/>
    <mergeCell ref="AC724:AC725"/>
    <mergeCell ref="AD724:AD725"/>
    <mergeCell ref="AE724:AE725"/>
    <mergeCell ref="A724:A767"/>
    <mergeCell ref="C724:C725"/>
    <mergeCell ref="B726:B727"/>
    <mergeCell ref="F726:F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B727"/>
    <mergeCell ref="AC726:AC727"/>
    <mergeCell ref="AD726:AD727"/>
    <mergeCell ref="AE726:AE727"/>
    <mergeCell ref="C726:C727"/>
    <mergeCell ref="B728:B729"/>
    <mergeCell ref="F728:F729"/>
    <mergeCell ref="Q728:Q729"/>
    <mergeCell ref="R728:R729"/>
    <mergeCell ref="S728:S729"/>
    <mergeCell ref="T728:T729"/>
    <mergeCell ref="U728:U729"/>
    <mergeCell ref="V728:V729"/>
    <mergeCell ref="W728:W729"/>
    <mergeCell ref="X728:X729"/>
    <mergeCell ref="Y728:Y729"/>
    <mergeCell ref="Z728:Z729"/>
    <mergeCell ref="AA728:AA729"/>
    <mergeCell ref="AB728:AB729"/>
    <mergeCell ref="AC728:AC729"/>
    <mergeCell ref="AD728:AD729"/>
    <mergeCell ref="AE728:AE729"/>
    <mergeCell ref="C728:C729"/>
    <mergeCell ref="B730:B731"/>
    <mergeCell ref="F730:F731"/>
    <mergeCell ref="Q730:Q731"/>
    <mergeCell ref="R730:R731"/>
    <mergeCell ref="S730:S731"/>
    <mergeCell ref="T730:T731"/>
    <mergeCell ref="U730:U731"/>
    <mergeCell ref="V730:V731"/>
    <mergeCell ref="W730:W731"/>
    <mergeCell ref="X730:X731"/>
    <mergeCell ref="Y730:Y731"/>
    <mergeCell ref="Z730:Z731"/>
    <mergeCell ref="AA730:AA731"/>
    <mergeCell ref="AD730:AD731"/>
    <mergeCell ref="AE730:AE731"/>
    <mergeCell ref="C730:C731"/>
    <mergeCell ref="AB730:AB731"/>
    <mergeCell ref="AC730:AC731"/>
    <mergeCell ref="AD732:AD733"/>
    <mergeCell ref="AC732:AC733"/>
    <mergeCell ref="AB732:AB733"/>
    <mergeCell ref="Y732:Y733"/>
    <mergeCell ref="V732:V733"/>
    <mergeCell ref="U732:U733"/>
    <mergeCell ref="T732:T733"/>
    <mergeCell ref="S732:S733"/>
    <mergeCell ref="R732:R733"/>
    <mergeCell ref="Q732:Q733"/>
    <mergeCell ref="F732:F733"/>
    <mergeCell ref="B732:B733"/>
    <mergeCell ref="C732:C733"/>
    <mergeCell ref="B734:D734"/>
    <mergeCell ref="AE735:AE736"/>
    <mergeCell ref="AD735:AD736"/>
    <mergeCell ref="AC735:AC736"/>
    <mergeCell ref="AB735:AB736"/>
    <mergeCell ref="AA735:AA736"/>
    <mergeCell ref="Z735:Z736"/>
    <mergeCell ref="Y735:Y736"/>
    <mergeCell ref="X735:X736"/>
    <mergeCell ref="W735:W736"/>
    <mergeCell ref="V735:V736"/>
    <mergeCell ref="U735:U736"/>
    <mergeCell ref="T735:T736"/>
    <mergeCell ref="S735:S736"/>
    <mergeCell ref="R735:R736"/>
    <mergeCell ref="Q735:Q736"/>
    <mergeCell ref="F735:F736"/>
    <mergeCell ref="C735:C736"/>
    <mergeCell ref="B735:B736"/>
    <mergeCell ref="C737:C738"/>
    <mergeCell ref="AE737:AE738"/>
    <mergeCell ref="AD737:AD738"/>
    <mergeCell ref="AC737:AC738"/>
    <mergeCell ref="AB737:AB738"/>
    <mergeCell ref="AA737:AA738"/>
    <mergeCell ref="Z737:Z738"/>
    <mergeCell ref="Y737:Y738"/>
    <mergeCell ref="X737:X738"/>
    <mergeCell ref="W737:W738"/>
    <mergeCell ref="V737:V738"/>
    <mergeCell ref="U737:U738"/>
    <mergeCell ref="T737:T738"/>
    <mergeCell ref="S737:S738"/>
    <mergeCell ref="R737:R738"/>
    <mergeCell ref="Q737:Q738"/>
    <mergeCell ref="F737:F738"/>
    <mergeCell ref="B737:B738"/>
    <mergeCell ref="C739:C740"/>
    <mergeCell ref="AE739:AE740"/>
    <mergeCell ref="AD739:AD740"/>
    <mergeCell ref="AC739:AC740"/>
    <mergeCell ref="AB739:AB740"/>
    <mergeCell ref="AA739:AA740"/>
    <mergeCell ref="Z739:Z740"/>
    <mergeCell ref="Y739:Y740"/>
    <mergeCell ref="X739:X740"/>
    <mergeCell ref="W739:W740"/>
    <mergeCell ref="V739:V740"/>
    <mergeCell ref="U739:U740"/>
    <mergeCell ref="T739:T740"/>
    <mergeCell ref="S739:S740"/>
    <mergeCell ref="R739:R740"/>
    <mergeCell ref="Q739:Q740"/>
    <mergeCell ref="F739:F740"/>
    <mergeCell ref="B739:B740"/>
    <mergeCell ref="C741:C742"/>
    <mergeCell ref="AE741:AE742"/>
    <mergeCell ref="AD741:AD742"/>
    <mergeCell ref="AC741:AC742"/>
    <mergeCell ref="AB741:AB742"/>
    <mergeCell ref="AA741:AA742"/>
    <mergeCell ref="Z741:Z742"/>
    <mergeCell ref="Y741:Y742"/>
    <mergeCell ref="X741:X742"/>
    <mergeCell ref="W741:W742"/>
    <mergeCell ref="V741:V742"/>
    <mergeCell ref="U741:U742"/>
    <mergeCell ref="T741:T742"/>
    <mergeCell ref="S741:S742"/>
    <mergeCell ref="R741:R742"/>
    <mergeCell ref="Q741:Q742"/>
    <mergeCell ref="F741:F742"/>
    <mergeCell ref="B741:B742"/>
    <mergeCell ref="B743:D743"/>
    <mergeCell ref="AE744:AE745"/>
    <mergeCell ref="AD744:AD745"/>
    <mergeCell ref="AC744:AC745"/>
    <mergeCell ref="AB744:AB745"/>
    <mergeCell ref="AA744:AA745"/>
    <mergeCell ref="Z744:Z745"/>
    <mergeCell ref="Y744:Y745"/>
    <mergeCell ref="X744:X745"/>
    <mergeCell ref="W744:W745"/>
    <mergeCell ref="V744:V745"/>
    <mergeCell ref="U744:U745"/>
    <mergeCell ref="T744:T745"/>
    <mergeCell ref="S744:S745"/>
    <mergeCell ref="R744:R745"/>
    <mergeCell ref="Q744:Q745"/>
    <mergeCell ref="F744:F745"/>
    <mergeCell ref="B744:B745"/>
    <mergeCell ref="C744:C745"/>
    <mergeCell ref="AE746:AE747"/>
    <mergeCell ref="AD746:AD747"/>
    <mergeCell ref="AC746:AC747"/>
    <mergeCell ref="AB746:AB747"/>
    <mergeCell ref="AA746:AA747"/>
    <mergeCell ref="Z746:Z747"/>
    <mergeCell ref="Y746:Y747"/>
    <mergeCell ref="X746:X747"/>
    <mergeCell ref="W746:W747"/>
    <mergeCell ref="V746:V747"/>
    <mergeCell ref="U746:U747"/>
    <mergeCell ref="T746:T747"/>
    <mergeCell ref="S746:S747"/>
    <mergeCell ref="R746:R747"/>
    <mergeCell ref="Q746:Q747"/>
    <mergeCell ref="F746:F747"/>
    <mergeCell ref="B746:B747"/>
    <mergeCell ref="AE748:AE749"/>
    <mergeCell ref="AD748:AD749"/>
    <mergeCell ref="AC748:AC749"/>
    <mergeCell ref="AB748:AB749"/>
    <mergeCell ref="AA748:AA749"/>
    <mergeCell ref="Z748:Z749"/>
    <mergeCell ref="Y748:Y749"/>
    <mergeCell ref="X748:X749"/>
    <mergeCell ref="W748:W749"/>
    <mergeCell ref="V748:V749"/>
    <mergeCell ref="U748:U749"/>
    <mergeCell ref="T748:T749"/>
    <mergeCell ref="S748:S749"/>
    <mergeCell ref="R748:R749"/>
    <mergeCell ref="Q748:Q749"/>
    <mergeCell ref="F748:F749"/>
    <mergeCell ref="B748:B749"/>
    <mergeCell ref="AE750:AE751"/>
    <mergeCell ref="AD750:AD751"/>
    <mergeCell ref="AC750:AC751"/>
    <mergeCell ref="AB750:AB751"/>
    <mergeCell ref="AA750:AA751"/>
    <mergeCell ref="Z750:Z751"/>
    <mergeCell ref="Y750:Y751"/>
    <mergeCell ref="X750:X751"/>
    <mergeCell ref="W750:W751"/>
    <mergeCell ref="V750:V751"/>
    <mergeCell ref="U750:U751"/>
    <mergeCell ref="T750:T751"/>
    <mergeCell ref="S750:S751"/>
    <mergeCell ref="R750:R751"/>
    <mergeCell ref="Q750:Q751"/>
    <mergeCell ref="F750:F751"/>
    <mergeCell ref="B750:B751"/>
    <mergeCell ref="B752:D752"/>
    <mergeCell ref="C753:C754"/>
    <mergeCell ref="AE753:AE754"/>
    <mergeCell ref="AD753:AD754"/>
    <mergeCell ref="AC753:AC754"/>
    <mergeCell ref="AB753:AB754"/>
    <mergeCell ref="AA753:AA754"/>
    <mergeCell ref="Z753:Z754"/>
    <mergeCell ref="Y753:Y754"/>
    <mergeCell ref="X753:X754"/>
    <mergeCell ref="W753:W754"/>
    <mergeCell ref="V753:V754"/>
    <mergeCell ref="U753:U754"/>
    <mergeCell ref="T753:T754"/>
    <mergeCell ref="S753:S754"/>
    <mergeCell ref="R753:R754"/>
    <mergeCell ref="Q753:Q754"/>
    <mergeCell ref="F753:F754"/>
    <mergeCell ref="B753:B754"/>
    <mergeCell ref="B755:B756"/>
    <mergeCell ref="C755:C756"/>
    <mergeCell ref="F755:F756"/>
    <mergeCell ref="Q755:Q756"/>
    <mergeCell ref="R755:R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B755:AB756"/>
    <mergeCell ref="AC755:AC756"/>
    <mergeCell ref="AD755:AD756"/>
    <mergeCell ref="AE755:AE756"/>
    <mergeCell ref="B757:D757"/>
    <mergeCell ref="AE758:AE759"/>
    <mergeCell ref="AD758:AD759"/>
    <mergeCell ref="AC758:AC759"/>
    <mergeCell ref="AB758:AB759"/>
    <mergeCell ref="AA758:AA759"/>
    <mergeCell ref="Z758:Z759"/>
    <mergeCell ref="Y758:Y759"/>
    <mergeCell ref="X758:X759"/>
    <mergeCell ref="W758:W759"/>
    <mergeCell ref="V758:V759"/>
    <mergeCell ref="U758:U759"/>
    <mergeCell ref="T758:T759"/>
    <mergeCell ref="S758:S759"/>
    <mergeCell ref="R758:R759"/>
    <mergeCell ref="Q758:Q759"/>
    <mergeCell ref="F758:F759"/>
    <mergeCell ref="C758:C759"/>
    <mergeCell ref="B758:B759"/>
    <mergeCell ref="AE760:AE761"/>
    <mergeCell ref="AD760:AD761"/>
    <mergeCell ref="AC760:AC761"/>
    <mergeCell ref="AB760:AB761"/>
    <mergeCell ref="AA760:AA761"/>
    <mergeCell ref="Z760:Z761"/>
    <mergeCell ref="Y760:Y761"/>
    <mergeCell ref="X760:X761"/>
    <mergeCell ref="W760:W761"/>
    <mergeCell ref="V760:V761"/>
    <mergeCell ref="U760:U761"/>
    <mergeCell ref="T760:T761"/>
    <mergeCell ref="S760:S761"/>
    <mergeCell ref="R760:R761"/>
    <mergeCell ref="Q760:Q761"/>
    <mergeCell ref="F760:F761"/>
    <mergeCell ref="B760:B761"/>
    <mergeCell ref="AE762:AE763"/>
    <mergeCell ref="AD762:AD763"/>
    <mergeCell ref="AC762:AC763"/>
    <mergeCell ref="AB762:AB763"/>
    <mergeCell ref="AA762:AA763"/>
    <mergeCell ref="Z762:Z763"/>
    <mergeCell ref="Y762:Y763"/>
    <mergeCell ref="X762:X763"/>
    <mergeCell ref="W762:W763"/>
    <mergeCell ref="V762:V763"/>
    <mergeCell ref="U762:U763"/>
    <mergeCell ref="T762:T763"/>
    <mergeCell ref="S762:S763"/>
    <mergeCell ref="R762:R763"/>
    <mergeCell ref="Q762:Q763"/>
    <mergeCell ref="F762:F763"/>
    <mergeCell ref="B762:B763"/>
    <mergeCell ref="AE764:AE765"/>
    <mergeCell ref="AD764:AD765"/>
    <mergeCell ref="AC764:AC765"/>
    <mergeCell ref="AB764:AB765"/>
    <mergeCell ref="AA764:AA765"/>
    <mergeCell ref="Z764:Z765"/>
    <mergeCell ref="Y764:Y765"/>
    <mergeCell ref="X764:X765"/>
    <mergeCell ref="W764:W765"/>
    <mergeCell ref="V764:V765"/>
    <mergeCell ref="U764:U765"/>
    <mergeCell ref="T764:T765"/>
    <mergeCell ref="S764:S765"/>
    <mergeCell ref="R764:R765"/>
    <mergeCell ref="Q764:Q765"/>
    <mergeCell ref="F764:F765"/>
    <mergeCell ref="B764:B765"/>
    <mergeCell ref="B766:D766"/>
    <mergeCell ref="B767:D767"/>
    <mergeCell ref="W732:W733"/>
    <mergeCell ref="X732:X733"/>
    <mergeCell ref="Z732:Z733"/>
    <mergeCell ref="AA732:AA733"/>
    <mergeCell ref="C746:C747"/>
    <mergeCell ref="C748:C749"/>
    <mergeCell ref="C750:C751"/>
    <mergeCell ref="C760:C761"/>
    <mergeCell ref="C762:C763"/>
    <mergeCell ref="C764:C765"/>
    <mergeCell ref="W724:W725"/>
    <mergeCell ref="X724:X725"/>
    <mergeCell ref="Z724:Z725"/>
    <mergeCell ref="AA724:AA725"/>
    <mergeCell ref="AE732:AE733"/>
    <mergeCell ref="AE769:AE770"/>
    <mergeCell ref="AD769:AD770"/>
    <mergeCell ref="AC769:AC770"/>
    <mergeCell ref="AB769:AB770"/>
    <mergeCell ref="AA769:AA770"/>
    <mergeCell ref="Z769:Z770"/>
    <mergeCell ref="Y769:Y770"/>
    <mergeCell ref="X769:X770"/>
    <mergeCell ref="W769:W770"/>
    <mergeCell ref="V769:V770"/>
    <mergeCell ref="U769:U770"/>
    <mergeCell ref="T769:T770"/>
    <mergeCell ref="S769:S770"/>
    <mergeCell ref="R769:R770"/>
    <mergeCell ref="Q769:Q770"/>
    <mergeCell ref="F769:F770"/>
    <mergeCell ref="B769:B770"/>
    <mergeCell ref="C769:C770"/>
    <mergeCell ref="B782:B783"/>
    <mergeCell ref="B780:B781"/>
    <mergeCell ref="C780:C781"/>
    <mergeCell ref="F780:F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B780:AB781"/>
    <mergeCell ref="AC780:AC781"/>
    <mergeCell ref="AD780:AD781"/>
    <mergeCell ref="AE780:AE781"/>
    <mergeCell ref="B779:D779"/>
    <mergeCell ref="B777:B778"/>
    <mergeCell ref="B806:B807"/>
    <mergeCell ref="B804:B805"/>
    <mergeCell ref="B802:B803"/>
    <mergeCell ref="B800:B801"/>
    <mergeCell ref="B798:B799"/>
    <mergeCell ref="B795:B796"/>
    <mergeCell ref="B793:B794"/>
    <mergeCell ref="B791:B792"/>
    <mergeCell ref="A769:A809"/>
    <mergeCell ref="B808:D808"/>
    <mergeCell ref="B809:D809"/>
    <mergeCell ref="C798:C799"/>
    <mergeCell ref="F798:F799"/>
    <mergeCell ref="Q798:Q799"/>
    <mergeCell ref="R798:R799"/>
    <mergeCell ref="S798:S799"/>
    <mergeCell ref="T798:T799"/>
    <mergeCell ref="U798:U799"/>
    <mergeCell ref="V798:V799"/>
    <mergeCell ref="W798:W799"/>
    <mergeCell ref="X798:X799"/>
    <mergeCell ref="Y798:Y799"/>
    <mergeCell ref="Z798:Z799"/>
    <mergeCell ref="AA798:AA799"/>
    <mergeCell ref="AB798:AB799"/>
    <mergeCell ref="AC798:AC799"/>
    <mergeCell ref="AD798:AD799"/>
    <mergeCell ref="AE798:AE799"/>
    <mergeCell ref="B797:D797"/>
    <mergeCell ref="B786:B787"/>
    <mergeCell ref="B788:B789"/>
    <mergeCell ref="B790:D790"/>
    <mergeCell ref="AE791:AE792"/>
    <mergeCell ref="AD791:AD792"/>
    <mergeCell ref="AC791:AC792"/>
    <mergeCell ref="AB791:AB792"/>
    <mergeCell ref="AA791:AA792"/>
    <mergeCell ref="Z791:Z792"/>
    <mergeCell ref="Y791:Y792"/>
    <mergeCell ref="X791:X792"/>
    <mergeCell ref="W791:W792"/>
    <mergeCell ref="V791:V792"/>
    <mergeCell ref="U791:U792"/>
    <mergeCell ref="T791:T792"/>
    <mergeCell ref="S791:S792"/>
    <mergeCell ref="R791:R792"/>
    <mergeCell ref="Q791:Q792"/>
    <mergeCell ref="F791:F792"/>
    <mergeCell ref="C791:C792"/>
    <mergeCell ref="B784:B785"/>
    <mergeCell ref="AE771:AE772"/>
    <mergeCell ref="AD771:AD772"/>
    <mergeCell ref="AC771:AC772"/>
    <mergeCell ref="AB771:AB772"/>
    <mergeCell ref="AA771:AA772"/>
    <mergeCell ref="Z771:Z772"/>
    <mergeCell ref="Y771:Y772"/>
    <mergeCell ref="X771:X772"/>
    <mergeCell ref="W771:W772"/>
    <mergeCell ref="V771:V772"/>
    <mergeCell ref="U771:U772"/>
    <mergeCell ref="T771:T772"/>
    <mergeCell ref="S771:S772"/>
    <mergeCell ref="R771:R772"/>
    <mergeCell ref="Q771:Q772"/>
    <mergeCell ref="F771:F772"/>
    <mergeCell ref="C771:C772"/>
    <mergeCell ref="AE773:AE774"/>
    <mergeCell ref="AD773:AD774"/>
    <mergeCell ref="AC773:AC774"/>
    <mergeCell ref="AB773:AB774"/>
    <mergeCell ref="AA773:AA774"/>
    <mergeCell ref="Z773:Z774"/>
    <mergeCell ref="Y773:Y774"/>
    <mergeCell ref="X773:X774"/>
    <mergeCell ref="W773:W774"/>
    <mergeCell ref="V773:V774"/>
    <mergeCell ref="U773:U774"/>
    <mergeCell ref="T773:T774"/>
    <mergeCell ref="S773:S774"/>
    <mergeCell ref="R773:R774"/>
    <mergeCell ref="Q773:Q774"/>
    <mergeCell ref="F773:F774"/>
    <mergeCell ref="C773:C774"/>
    <mergeCell ref="AE775:AE776"/>
    <mergeCell ref="AD775:AD776"/>
    <mergeCell ref="AC775:AC776"/>
    <mergeCell ref="AB775:AB776"/>
    <mergeCell ref="AA775:AA776"/>
    <mergeCell ref="Z775:Z776"/>
    <mergeCell ref="Y775:Y776"/>
    <mergeCell ref="X775:X776"/>
    <mergeCell ref="W775:W776"/>
    <mergeCell ref="V775:V776"/>
    <mergeCell ref="U775:U776"/>
    <mergeCell ref="T775:T776"/>
    <mergeCell ref="S775:S776"/>
    <mergeCell ref="R775:R776"/>
    <mergeCell ref="Q775:Q776"/>
    <mergeCell ref="F775:F776"/>
    <mergeCell ref="C775:C776"/>
    <mergeCell ref="AE777:AE778"/>
    <mergeCell ref="AD777:AD778"/>
    <mergeCell ref="AC777:AC778"/>
    <mergeCell ref="AB777:AB778"/>
    <mergeCell ref="AA777:AA778"/>
    <mergeCell ref="Z777:Z778"/>
    <mergeCell ref="Y777:Y778"/>
    <mergeCell ref="X777:X778"/>
    <mergeCell ref="W777:W778"/>
    <mergeCell ref="V777:V778"/>
    <mergeCell ref="U777:U778"/>
    <mergeCell ref="T777:T778"/>
    <mergeCell ref="S777:S778"/>
    <mergeCell ref="R777:R778"/>
    <mergeCell ref="Q777:Q778"/>
    <mergeCell ref="F777:F778"/>
    <mergeCell ref="C777:C778"/>
    <mergeCell ref="C782:C783"/>
    <mergeCell ref="F782:F783"/>
    <mergeCell ref="Q782:Q783"/>
    <mergeCell ref="R782:R783"/>
    <mergeCell ref="S782:S783"/>
    <mergeCell ref="T782:T783"/>
    <mergeCell ref="U782:U783"/>
    <mergeCell ref="V782:V783"/>
    <mergeCell ref="W782:W783"/>
    <mergeCell ref="X782:X783"/>
    <mergeCell ref="Y782:Y783"/>
    <mergeCell ref="Z782:Z783"/>
    <mergeCell ref="AA782:AA783"/>
    <mergeCell ref="AB782:AB783"/>
    <mergeCell ref="AC782:AC783"/>
    <mergeCell ref="AD782:AD783"/>
    <mergeCell ref="AE782:AE783"/>
    <mergeCell ref="C784:C785"/>
    <mergeCell ref="F784:F785"/>
    <mergeCell ref="Q784:Q785"/>
    <mergeCell ref="R784:R785"/>
    <mergeCell ref="S784:S785"/>
    <mergeCell ref="T784:T785"/>
    <mergeCell ref="U784:U785"/>
    <mergeCell ref="V784:V785"/>
    <mergeCell ref="W784:W785"/>
    <mergeCell ref="X784:X785"/>
    <mergeCell ref="Y784:Y785"/>
    <mergeCell ref="Z784:Z785"/>
    <mergeCell ref="AA784:AA785"/>
    <mergeCell ref="AB784:AB785"/>
    <mergeCell ref="AC784:AC785"/>
    <mergeCell ref="AD784:AD785"/>
    <mergeCell ref="AE784:AE785"/>
    <mergeCell ref="C786:C787"/>
    <mergeCell ref="F786:F787"/>
    <mergeCell ref="Q786:Q787"/>
    <mergeCell ref="R786:R787"/>
    <mergeCell ref="S786:S787"/>
    <mergeCell ref="T786:T787"/>
    <mergeCell ref="U786:U787"/>
    <mergeCell ref="V786:V787"/>
    <mergeCell ref="W786:W787"/>
    <mergeCell ref="X786:X787"/>
    <mergeCell ref="Y786:Y787"/>
    <mergeCell ref="Z786:Z787"/>
    <mergeCell ref="AA786:AA787"/>
    <mergeCell ref="AB786:AB787"/>
    <mergeCell ref="AC786:AC787"/>
    <mergeCell ref="AD786:AD787"/>
    <mergeCell ref="AE786:AE787"/>
    <mergeCell ref="C788:C789"/>
    <mergeCell ref="F788:F789"/>
    <mergeCell ref="Q788:Q789"/>
    <mergeCell ref="R788:R789"/>
    <mergeCell ref="S788:S789"/>
    <mergeCell ref="T788:T789"/>
    <mergeCell ref="U788:U789"/>
    <mergeCell ref="V788:V789"/>
    <mergeCell ref="W788:W789"/>
    <mergeCell ref="X788:X789"/>
    <mergeCell ref="Y788:Y789"/>
    <mergeCell ref="Z788:Z789"/>
    <mergeCell ref="AA788:AA789"/>
    <mergeCell ref="AB788:AB789"/>
    <mergeCell ref="AC788:AC789"/>
    <mergeCell ref="AD788:AD789"/>
    <mergeCell ref="AE788:AE789"/>
    <mergeCell ref="AE793:AE794"/>
    <mergeCell ref="AD793:AD794"/>
    <mergeCell ref="AC793:AC794"/>
    <mergeCell ref="AB793:AB794"/>
    <mergeCell ref="AA793:AA794"/>
    <mergeCell ref="Z793:Z794"/>
    <mergeCell ref="Y793:Y794"/>
    <mergeCell ref="X793:X794"/>
    <mergeCell ref="W793:W794"/>
    <mergeCell ref="V793:V794"/>
    <mergeCell ref="U793:U794"/>
    <mergeCell ref="T793:T794"/>
    <mergeCell ref="S793:S794"/>
    <mergeCell ref="R793:R794"/>
    <mergeCell ref="Q793:Q794"/>
    <mergeCell ref="F793:F794"/>
    <mergeCell ref="C793:C794"/>
    <mergeCell ref="AE795:AE796"/>
    <mergeCell ref="AD795:AD796"/>
    <mergeCell ref="AC795:AC796"/>
    <mergeCell ref="AB795:AB796"/>
    <mergeCell ref="AA795:AA796"/>
    <mergeCell ref="Z795:Z796"/>
    <mergeCell ref="Y795:Y796"/>
    <mergeCell ref="X795:X796"/>
    <mergeCell ref="W795:W796"/>
    <mergeCell ref="V795:V796"/>
    <mergeCell ref="U795:U796"/>
    <mergeCell ref="T795:T796"/>
    <mergeCell ref="S795:S796"/>
    <mergeCell ref="R795:R796"/>
    <mergeCell ref="Q795:Q796"/>
    <mergeCell ref="F795:F796"/>
    <mergeCell ref="C795:C796"/>
    <mergeCell ref="C800:C801"/>
    <mergeCell ref="F800:F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B800:AB801"/>
    <mergeCell ref="AC800:AC801"/>
    <mergeCell ref="AD800:AD801"/>
    <mergeCell ref="AE800:AE801"/>
    <mergeCell ref="C802:C803"/>
    <mergeCell ref="F802:F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B803"/>
    <mergeCell ref="AC802:AC803"/>
    <mergeCell ref="AD802:AD803"/>
    <mergeCell ref="AE802:AE803"/>
    <mergeCell ref="C804:C805"/>
    <mergeCell ref="F804:F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B805"/>
    <mergeCell ref="AC804:AC805"/>
    <mergeCell ref="AD804:AD805"/>
    <mergeCell ref="AE804:AE805"/>
    <mergeCell ref="C806:C807"/>
    <mergeCell ref="F806:F807"/>
    <mergeCell ref="Q806:Q807"/>
    <mergeCell ref="R806:R807"/>
    <mergeCell ref="S806:S807"/>
    <mergeCell ref="T806:T807"/>
    <mergeCell ref="U806:U807"/>
    <mergeCell ref="V806:V807"/>
    <mergeCell ref="W806:W807"/>
    <mergeCell ref="X806:X807"/>
    <mergeCell ref="Y806:Y807"/>
    <mergeCell ref="Z806:Z807"/>
    <mergeCell ref="AA806:AA807"/>
    <mergeCell ref="AB806:AB807"/>
    <mergeCell ref="AC806:AC807"/>
    <mergeCell ref="AD806:AD807"/>
    <mergeCell ref="AE806:AE807"/>
    <mergeCell ref="AE811:AE812"/>
    <mergeCell ref="AD811:AD812"/>
    <mergeCell ref="AC811:AC812"/>
    <mergeCell ref="AB811:AB812"/>
    <mergeCell ref="AA811:AA812"/>
    <mergeCell ref="Z811:Z812"/>
    <mergeCell ref="Y811:Y812"/>
    <mergeCell ref="X811:X812"/>
    <mergeCell ref="W811:W812"/>
    <mergeCell ref="V811:V812"/>
    <mergeCell ref="U811:U812"/>
    <mergeCell ref="T811:T812"/>
    <mergeCell ref="S811:S812"/>
    <mergeCell ref="R811:R812"/>
    <mergeCell ref="Q811:Q812"/>
    <mergeCell ref="F811:F812"/>
    <mergeCell ref="B811:B812"/>
    <mergeCell ref="C811:C812"/>
    <mergeCell ref="B813:B814"/>
    <mergeCell ref="AE813:AE814"/>
    <mergeCell ref="AD813:AD814"/>
    <mergeCell ref="AC813:AC814"/>
    <mergeCell ref="AB813:AB814"/>
    <mergeCell ref="AA813:AA814"/>
    <mergeCell ref="Z813:Z814"/>
    <mergeCell ref="Y813:Y814"/>
    <mergeCell ref="X813:X814"/>
    <mergeCell ref="W813:W814"/>
    <mergeCell ref="V813:V814"/>
    <mergeCell ref="U813:U814"/>
    <mergeCell ref="T813:T814"/>
    <mergeCell ref="S813:S814"/>
    <mergeCell ref="R813:R814"/>
    <mergeCell ref="Q813:Q814"/>
    <mergeCell ref="F813:F814"/>
    <mergeCell ref="C813:C814"/>
    <mergeCell ref="B815:B816"/>
    <mergeCell ref="AE815:AE816"/>
    <mergeCell ref="AD815:AD816"/>
    <mergeCell ref="AA815:AA816"/>
    <mergeCell ref="Z815:Z816"/>
    <mergeCell ref="Y815:Y816"/>
    <mergeCell ref="X815:X816"/>
    <mergeCell ref="W815:W816"/>
    <mergeCell ref="V815:V816"/>
    <mergeCell ref="U815:U816"/>
    <mergeCell ref="T815:T816"/>
    <mergeCell ref="S815:S816"/>
    <mergeCell ref="R815:R816"/>
    <mergeCell ref="Q815:Q816"/>
    <mergeCell ref="F815:F816"/>
    <mergeCell ref="C815:C816"/>
    <mergeCell ref="B817:B818"/>
    <mergeCell ref="AE817:AE818"/>
    <mergeCell ref="AD817:AD818"/>
    <mergeCell ref="AC817:AC818"/>
    <mergeCell ref="AB817:AB818"/>
    <mergeCell ref="AA817:AA818"/>
    <mergeCell ref="Z817:Z818"/>
    <mergeCell ref="Y817:Y818"/>
    <mergeCell ref="X817:X818"/>
    <mergeCell ref="W817:W818"/>
    <mergeCell ref="V817:V818"/>
    <mergeCell ref="U817:U818"/>
    <mergeCell ref="T817:T818"/>
    <mergeCell ref="S817:S818"/>
    <mergeCell ref="R817:R818"/>
    <mergeCell ref="Q817:Q818"/>
    <mergeCell ref="F817:F818"/>
    <mergeCell ref="C817:C818"/>
    <mergeCell ref="B819:B820"/>
    <mergeCell ref="AE819:AE820"/>
    <mergeCell ref="AD819:AD820"/>
    <mergeCell ref="AC819:AC820"/>
    <mergeCell ref="AB819:AB820"/>
    <mergeCell ref="AA819:AA820"/>
    <mergeCell ref="Z819:Z820"/>
    <mergeCell ref="Y819:Y820"/>
    <mergeCell ref="X819:X820"/>
    <mergeCell ref="W819:W820"/>
    <mergeCell ref="V819:V820"/>
    <mergeCell ref="U819:U820"/>
    <mergeCell ref="T819:T820"/>
    <mergeCell ref="S819:S820"/>
    <mergeCell ref="R819:R820"/>
    <mergeCell ref="Q819:Q820"/>
    <mergeCell ref="F819:F820"/>
    <mergeCell ref="C819:C820"/>
    <mergeCell ref="B821:D821"/>
    <mergeCell ref="B822:B823"/>
    <mergeCell ref="C822:C823"/>
    <mergeCell ref="F822:F823"/>
    <mergeCell ref="Q822:Q823"/>
    <mergeCell ref="R822:R823"/>
    <mergeCell ref="S822:S823"/>
    <mergeCell ref="T822:T823"/>
    <mergeCell ref="U822:U823"/>
    <mergeCell ref="V822:V823"/>
    <mergeCell ref="W822:W823"/>
    <mergeCell ref="X822:X823"/>
    <mergeCell ref="Y822:Y823"/>
    <mergeCell ref="Z822:Z823"/>
    <mergeCell ref="AA822:AA823"/>
    <mergeCell ref="AD822:AD823"/>
    <mergeCell ref="AE822:AE823"/>
    <mergeCell ref="B824:B825"/>
    <mergeCell ref="C824:C825"/>
    <mergeCell ref="F824:F825"/>
    <mergeCell ref="Q824:Q825"/>
    <mergeCell ref="R824:R825"/>
    <mergeCell ref="S824:S825"/>
    <mergeCell ref="T824:T825"/>
    <mergeCell ref="U824:U825"/>
    <mergeCell ref="V824:V825"/>
    <mergeCell ref="W824:W825"/>
    <mergeCell ref="X824:X825"/>
    <mergeCell ref="Y824:Y825"/>
    <mergeCell ref="Z824:Z825"/>
    <mergeCell ref="AA824:AA825"/>
    <mergeCell ref="AB824:AB825"/>
    <mergeCell ref="AC824:AC825"/>
    <mergeCell ref="AD824:AD825"/>
    <mergeCell ref="AE824:AE825"/>
    <mergeCell ref="B826:B827"/>
    <mergeCell ref="C826:C827"/>
    <mergeCell ref="F826:F827"/>
    <mergeCell ref="Q826:Q827"/>
    <mergeCell ref="R826:R827"/>
    <mergeCell ref="S826:S827"/>
    <mergeCell ref="T826:T827"/>
    <mergeCell ref="U826:U827"/>
    <mergeCell ref="V826:V827"/>
    <mergeCell ref="W826:W827"/>
    <mergeCell ref="X826:X827"/>
    <mergeCell ref="Y826:Y827"/>
    <mergeCell ref="Z826:Z827"/>
    <mergeCell ref="AA826:AA827"/>
    <mergeCell ref="AB826:AB827"/>
    <mergeCell ref="AC826:AC827"/>
    <mergeCell ref="AD826:AD827"/>
    <mergeCell ref="AE826:AE827"/>
    <mergeCell ref="B828:B829"/>
    <mergeCell ref="C828:C829"/>
    <mergeCell ref="F828:F829"/>
    <mergeCell ref="Q828:Q829"/>
    <mergeCell ref="R828:R829"/>
    <mergeCell ref="S828:S829"/>
    <mergeCell ref="T828:T829"/>
    <mergeCell ref="U828:U829"/>
    <mergeCell ref="V828:V829"/>
    <mergeCell ref="W828:W829"/>
    <mergeCell ref="X828:X829"/>
    <mergeCell ref="Y828:Y829"/>
    <mergeCell ref="Z828:Z829"/>
    <mergeCell ref="AA828:AA829"/>
    <mergeCell ref="AB828:AB829"/>
    <mergeCell ref="AC828:AC829"/>
    <mergeCell ref="AD828:AD829"/>
    <mergeCell ref="AE828:AE829"/>
    <mergeCell ref="B830:B831"/>
    <mergeCell ref="C830:C831"/>
    <mergeCell ref="F830:F831"/>
    <mergeCell ref="Q830:Q831"/>
    <mergeCell ref="R830:R831"/>
    <mergeCell ref="S830:S831"/>
    <mergeCell ref="T830:T831"/>
    <mergeCell ref="U830:U831"/>
    <mergeCell ref="V830:V831"/>
    <mergeCell ref="W830:W831"/>
    <mergeCell ref="X830:X831"/>
    <mergeCell ref="Y830:Y831"/>
    <mergeCell ref="Z830:Z831"/>
    <mergeCell ref="AA830:AA831"/>
    <mergeCell ref="AB830:AB831"/>
    <mergeCell ref="AC830:AC831"/>
    <mergeCell ref="AD830:AD831"/>
    <mergeCell ref="AE830:AE831"/>
    <mergeCell ref="B832:D832"/>
    <mergeCell ref="B833:B834"/>
    <mergeCell ref="AE833:AE834"/>
    <mergeCell ref="AD833:AD834"/>
    <mergeCell ref="AC833:AC834"/>
    <mergeCell ref="AB833:AB834"/>
    <mergeCell ref="AA833:AA834"/>
    <mergeCell ref="Z833:Z834"/>
    <mergeCell ref="Y833:Y834"/>
    <mergeCell ref="X833:X834"/>
    <mergeCell ref="W833:W834"/>
    <mergeCell ref="V833:V834"/>
    <mergeCell ref="U833:U834"/>
    <mergeCell ref="T833:T834"/>
    <mergeCell ref="S833:S834"/>
    <mergeCell ref="R833:R834"/>
    <mergeCell ref="Q833:Q834"/>
    <mergeCell ref="F833:F834"/>
    <mergeCell ref="C833:C834"/>
    <mergeCell ref="B835:B836"/>
    <mergeCell ref="AE835:AE836"/>
    <mergeCell ref="AD835:AD836"/>
    <mergeCell ref="AC835:AC836"/>
    <mergeCell ref="AB835:AB836"/>
    <mergeCell ref="AA835:AA836"/>
    <mergeCell ref="Z835:Z836"/>
    <mergeCell ref="Y835:Y836"/>
    <mergeCell ref="X835:X836"/>
    <mergeCell ref="W835:W836"/>
    <mergeCell ref="V835:V836"/>
    <mergeCell ref="U835:U836"/>
    <mergeCell ref="T835:T836"/>
    <mergeCell ref="S835:S836"/>
    <mergeCell ref="R835:R836"/>
    <mergeCell ref="Q835:Q836"/>
    <mergeCell ref="F835:F836"/>
    <mergeCell ref="C835:C836"/>
    <mergeCell ref="AC815:AC816"/>
    <mergeCell ref="AB815:AB816"/>
    <mergeCell ref="AC822:AC823"/>
    <mergeCell ref="AB822:AB823"/>
    <mergeCell ref="C839:C840"/>
    <mergeCell ref="F839:F840"/>
    <mergeCell ref="Q839:Q840"/>
    <mergeCell ref="R839:R840"/>
    <mergeCell ref="S839:S840"/>
    <mergeCell ref="T839:T840"/>
    <mergeCell ref="U839:U840"/>
    <mergeCell ref="V839:V840"/>
    <mergeCell ref="W839:W840"/>
    <mergeCell ref="X839:X840"/>
    <mergeCell ref="Y839:Y840"/>
    <mergeCell ref="Z839:Z840"/>
    <mergeCell ref="AA839:AA840"/>
    <mergeCell ref="AB839:AB840"/>
    <mergeCell ref="AC839:AC840"/>
    <mergeCell ref="AD839:AD840"/>
    <mergeCell ref="AE839:AE840"/>
    <mergeCell ref="C837:C838"/>
    <mergeCell ref="F837:F838"/>
    <mergeCell ref="Q837:Q838"/>
    <mergeCell ref="R837:R838"/>
    <mergeCell ref="S837:S838"/>
    <mergeCell ref="T837:T838"/>
    <mergeCell ref="U837:U838"/>
    <mergeCell ref="V837:V838"/>
    <mergeCell ref="W837:W838"/>
    <mergeCell ref="X837:X838"/>
    <mergeCell ref="Y837:Y838"/>
    <mergeCell ref="Z837:Z838"/>
    <mergeCell ref="AA837:AA838"/>
    <mergeCell ref="AB837:AB838"/>
    <mergeCell ref="AC837:AC838"/>
    <mergeCell ref="AD837:AD838"/>
    <mergeCell ref="AE837:AE838"/>
    <mergeCell ref="B837:B838"/>
    <mergeCell ref="B839:B840"/>
    <mergeCell ref="B841:D841"/>
    <mergeCell ref="A855:A895"/>
    <mergeCell ref="AE855:AE856"/>
    <mergeCell ref="AD855:AD856"/>
    <mergeCell ref="AC855:AC856"/>
    <mergeCell ref="AB855:AB856"/>
    <mergeCell ref="AA855:AA856"/>
    <mergeCell ref="Z855:Z856"/>
    <mergeCell ref="Y855:Y856"/>
    <mergeCell ref="X855:X856"/>
    <mergeCell ref="W855:W856"/>
    <mergeCell ref="V855:V856"/>
    <mergeCell ref="U855:U856"/>
    <mergeCell ref="T855:T856"/>
    <mergeCell ref="S855:S856"/>
    <mergeCell ref="R855:R856"/>
    <mergeCell ref="Q855:Q856"/>
    <mergeCell ref="F855:F856"/>
    <mergeCell ref="B855:B856"/>
    <mergeCell ref="C855:C856"/>
    <mergeCell ref="B857:B858"/>
    <mergeCell ref="AE857:AE858"/>
    <mergeCell ref="AD857:AD858"/>
    <mergeCell ref="AC857:AC858"/>
    <mergeCell ref="AB857:AB858"/>
    <mergeCell ref="AA857:AA858"/>
    <mergeCell ref="Z857:Z858"/>
    <mergeCell ref="Y857:Y858"/>
    <mergeCell ref="X857:X858"/>
    <mergeCell ref="W857:W858"/>
    <mergeCell ref="V857:V858"/>
    <mergeCell ref="U857:U858"/>
    <mergeCell ref="T857:T858"/>
    <mergeCell ref="S857:S858"/>
    <mergeCell ref="R857:R858"/>
    <mergeCell ref="Q857:Q858"/>
    <mergeCell ref="F857:F858"/>
    <mergeCell ref="C857:C858"/>
    <mergeCell ref="B859:B860"/>
    <mergeCell ref="AE859:AE860"/>
    <mergeCell ref="AD859:AD860"/>
    <mergeCell ref="AA859:AA860"/>
    <mergeCell ref="Z859:Z860"/>
    <mergeCell ref="Y859:Y860"/>
    <mergeCell ref="X859:X860"/>
    <mergeCell ref="W859:W860"/>
    <mergeCell ref="V859:V860"/>
    <mergeCell ref="U859:U860"/>
    <mergeCell ref="T859:T860"/>
    <mergeCell ref="S859:S860"/>
    <mergeCell ref="R859:R860"/>
    <mergeCell ref="Q859:Q860"/>
    <mergeCell ref="F859:F860"/>
    <mergeCell ref="C859:C860"/>
    <mergeCell ref="AC859:AC860"/>
    <mergeCell ref="AB859:AB860"/>
    <mergeCell ref="B861:B862"/>
    <mergeCell ref="AE861:AE862"/>
    <mergeCell ref="AD861:AD862"/>
    <mergeCell ref="AC861:AC862"/>
    <mergeCell ref="AB861:AB862"/>
    <mergeCell ref="AA861:AA862"/>
    <mergeCell ref="Z861:Z862"/>
    <mergeCell ref="Y861:Y862"/>
    <mergeCell ref="X861:X862"/>
    <mergeCell ref="W861:W862"/>
    <mergeCell ref="V861:V862"/>
    <mergeCell ref="U861:U862"/>
    <mergeCell ref="T861:T862"/>
    <mergeCell ref="S861:S862"/>
    <mergeCell ref="R861:R862"/>
    <mergeCell ref="Q861:Q862"/>
    <mergeCell ref="F861:F862"/>
    <mergeCell ref="C861:C862"/>
    <mergeCell ref="B863:B864"/>
    <mergeCell ref="AE863:AE864"/>
    <mergeCell ref="AD863:AD864"/>
    <mergeCell ref="AC863:AC864"/>
    <mergeCell ref="AB863:AB864"/>
    <mergeCell ref="AA863:AA864"/>
    <mergeCell ref="Z863:Z864"/>
    <mergeCell ref="Y863:Y864"/>
    <mergeCell ref="X863:X864"/>
    <mergeCell ref="W863:W864"/>
    <mergeCell ref="V863:V864"/>
    <mergeCell ref="U863:U864"/>
    <mergeCell ref="T863:T864"/>
    <mergeCell ref="S863:S864"/>
    <mergeCell ref="R863:R864"/>
    <mergeCell ref="Q863:Q864"/>
    <mergeCell ref="F863:F864"/>
    <mergeCell ref="C863:C864"/>
    <mergeCell ref="B865:D865"/>
    <mergeCell ref="B866:B867"/>
    <mergeCell ref="C866:C867"/>
    <mergeCell ref="F866:F867"/>
    <mergeCell ref="Q866:Q867"/>
    <mergeCell ref="R866:R867"/>
    <mergeCell ref="S866:S867"/>
    <mergeCell ref="T866:T867"/>
    <mergeCell ref="U866:U867"/>
    <mergeCell ref="V866:V867"/>
    <mergeCell ref="W866:W867"/>
    <mergeCell ref="X866:X867"/>
    <mergeCell ref="Y866:Y867"/>
    <mergeCell ref="Z866:Z867"/>
    <mergeCell ref="AA866:AA867"/>
    <mergeCell ref="AD866:AD867"/>
    <mergeCell ref="AE866:AE867"/>
    <mergeCell ref="AC866:AC867"/>
    <mergeCell ref="AB866:AB867"/>
    <mergeCell ref="B870:B871"/>
    <mergeCell ref="F870:F871"/>
    <mergeCell ref="Q870:Q871"/>
    <mergeCell ref="R870:R871"/>
    <mergeCell ref="S870:S871"/>
    <mergeCell ref="T870:T871"/>
    <mergeCell ref="U870:U871"/>
    <mergeCell ref="V870:V871"/>
    <mergeCell ref="W870:W871"/>
    <mergeCell ref="X870:X871"/>
    <mergeCell ref="Y870:Y871"/>
    <mergeCell ref="Z870:Z871"/>
    <mergeCell ref="AA870:AA871"/>
    <mergeCell ref="AB870:AB871"/>
    <mergeCell ref="AC870:AC871"/>
    <mergeCell ref="AD870:AD871"/>
    <mergeCell ref="AE870:AE871"/>
    <mergeCell ref="B872:B873"/>
    <mergeCell ref="F872:F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B872:AB873"/>
    <mergeCell ref="AC872:AC873"/>
    <mergeCell ref="AD872:AD873"/>
    <mergeCell ref="AE872:AE873"/>
    <mergeCell ref="B874:B875"/>
    <mergeCell ref="F874:F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B875"/>
    <mergeCell ref="AC874:AC875"/>
    <mergeCell ref="AD874:AD875"/>
    <mergeCell ref="AE874:AE875"/>
    <mergeCell ref="B876:D876"/>
    <mergeCell ref="B877:B878"/>
    <mergeCell ref="AE877:AE878"/>
    <mergeCell ref="AD877:AD878"/>
    <mergeCell ref="AC877:AC878"/>
    <mergeCell ref="AB877:AB878"/>
    <mergeCell ref="AA877:AA878"/>
    <mergeCell ref="Z877:Z878"/>
    <mergeCell ref="Y877:Y878"/>
    <mergeCell ref="X877:X878"/>
    <mergeCell ref="W877:W878"/>
    <mergeCell ref="V877:V878"/>
    <mergeCell ref="U877:U878"/>
    <mergeCell ref="T877:T878"/>
    <mergeCell ref="S877:S878"/>
    <mergeCell ref="R877:R878"/>
    <mergeCell ref="Q877:Q878"/>
    <mergeCell ref="F877:F878"/>
    <mergeCell ref="C877:C878"/>
    <mergeCell ref="B879:B880"/>
    <mergeCell ref="AE879:AE880"/>
    <mergeCell ref="AD879:AD880"/>
    <mergeCell ref="AC879:AC880"/>
    <mergeCell ref="AB879:AB880"/>
    <mergeCell ref="AA879:AA880"/>
    <mergeCell ref="Z879:Z880"/>
    <mergeCell ref="Y879:Y880"/>
    <mergeCell ref="X879:X880"/>
    <mergeCell ref="W879:W880"/>
    <mergeCell ref="V879:V880"/>
    <mergeCell ref="U879:U880"/>
    <mergeCell ref="T879:T880"/>
    <mergeCell ref="S879:S880"/>
    <mergeCell ref="R879:R880"/>
    <mergeCell ref="Q879:Q880"/>
    <mergeCell ref="F879:F880"/>
    <mergeCell ref="C879:C880"/>
    <mergeCell ref="C881:C882"/>
    <mergeCell ref="F881:F882"/>
    <mergeCell ref="Q881:Q882"/>
    <mergeCell ref="R881:R882"/>
    <mergeCell ref="S881:S882"/>
    <mergeCell ref="T881:T882"/>
    <mergeCell ref="U881:U882"/>
    <mergeCell ref="V881:V882"/>
    <mergeCell ref="W881:W882"/>
    <mergeCell ref="X881:X882"/>
    <mergeCell ref="Y881:Y882"/>
    <mergeCell ref="Z881:Z882"/>
    <mergeCell ref="AA881:AA882"/>
    <mergeCell ref="AB881:AB882"/>
    <mergeCell ref="AC881:AC882"/>
    <mergeCell ref="AD881:AD882"/>
    <mergeCell ref="AE881:AE882"/>
    <mergeCell ref="B881:B882"/>
    <mergeCell ref="C883:C884"/>
    <mergeCell ref="F883:F884"/>
    <mergeCell ref="Q883:Q884"/>
    <mergeCell ref="R883:R884"/>
    <mergeCell ref="S883:S884"/>
    <mergeCell ref="T883:T884"/>
    <mergeCell ref="U883:U884"/>
    <mergeCell ref="V883:V884"/>
    <mergeCell ref="W883:W884"/>
    <mergeCell ref="X883:X884"/>
    <mergeCell ref="Y883:Y884"/>
    <mergeCell ref="Z883:Z884"/>
    <mergeCell ref="AA883:AA884"/>
    <mergeCell ref="AB883:AB884"/>
    <mergeCell ref="AC883:AC884"/>
    <mergeCell ref="AD883:AD884"/>
    <mergeCell ref="AE883:AE884"/>
    <mergeCell ref="B883:B884"/>
    <mergeCell ref="B885:D885"/>
    <mergeCell ref="AE886:AE887"/>
    <mergeCell ref="AD886:AD887"/>
    <mergeCell ref="AC886:AC887"/>
    <mergeCell ref="AB886:AB887"/>
    <mergeCell ref="AA886:AA887"/>
    <mergeCell ref="Z886:Z887"/>
    <mergeCell ref="Y886:Y887"/>
    <mergeCell ref="X886:X887"/>
    <mergeCell ref="W886:W887"/>
    <mergeCell ref="V886:V887"/>
    <mergeCell ref="U886:U887"/>
    <mergeCell ref="T886:T887"/>
    <mergeCell ref="S886:S887"/>
    <mergeCell ref="R886:R887"/>
    <mergeCell ref="Q886:Q887"/>
    <mergeCell ref="F886:F887"/>
    <mergeCell ref="C886:C887"/>
    <mergeCell ref="B886:B887"/>
    <mergeCell ref="AE888:AE889"/>
    <mergeCell ref="AD888:AD889"/>
    <mergeCell ref="AC888:AC889"/>
    <mergeCell ref="AB888:AB889"/>
    <mergeCell ref="AA888:AA889"/>
    <mergeCell ref="Z888:Z889"/>
    <mergeCell ref="Y888:Y889"/>
    <mergeCell ref="X888:X889"/>
    <mergeCell ref="W888:W889"/>
    <mergeCell ref="V888:V889"/>
    <mergeCell ref="U888:U889"/>
    <mergeCell ref="T888:T889"/>
    <mergeCell ref="S888:S889"/>
    <mergeCell ref="R888:R889"/>
    <mergeCell ref="Q888:Q889"/>
    <mergeCell ref="F888:F889"/>
    <mergeCell ref="C888:C889"/>
    <mergeCell ref="AE890:AE891"/>
    <mergeCell ref="AD890:AD891"/>
    <mergeCell ref="AC890:AC891"/>
    <mergeCell ref="AB890:AB891"/>
    <mergeCell ref="AA890:AA891"/>
    <mergeCell ref="Z890:Z891"/>
    <mergeCell ref="Y890:Y891"/>
    <mergeCell ref="X890:X891"/>
    <mergeCell ref="W890:W891"/>
    <mergeCell ref="V890:V891"/>
    <mergeCell ref="U890:U891"/>
    <mergeCell ref="T890:T891"/>
    <mergeCell ref="S890:S891"/>
    <mergeCell ref="R890:R891"/>
    <mergeCell ref="Q890:Q891"/>
    <mergeCell ref="F890:F891"/>
    <mergeCell ref="C890:C891"/>
    <mergeCell ref="AE892:AE893"/>
    <mergeCell ref="AD892:AD893"/>
    <mergeCell ref="AC892:AC893"/>
    <mergeCell ref="AB892:AB893"/>
    <mergeCell ref="AA892:AA893"/>
    <mergeCell ref="Z892:Z893"/>
    <mergeCell ref="Y892:Y893"/>
    <mergeCell ref="X892:X893"/>
    <mergeCell ref="W892:W893"/>
    <mergeCell ref="V892:V893"/>
    <mergeCell ref="U892:U893"/>
    <mergeCell ref="T892:T893"/>
    <mergeCell ref="S892:S893"/>
    <mergeCell ref="R892:R893"/>
    <mergeCell ref="Q892:Q893"/>
    <mergeCell ref="F892:F893"/>
    <mergeCell ref="C892:C893"/>
    <mergeCell ref="B894:D894"/>
    <mergeCell ref="B895:D895"/>
    <mergeCell ref="C870:C871"/>
    <mergeCell ref="C872:C873"/>
    <mergeCell ref="C874:C875"/>
    <mergeCell ref="B917:B918"/>
    <mergeCell ref="B919:B920"/>
    <mergeCell ref="B922:B923"/>
    <mergeCell ref="B924:B925"/>
    <mergeCell ref="B888:B889"/>
    <mergeCell ref="B890:B891"/>
    <mergeCell ref="B892:B893"/>
    <mergeCell ref="AE924:AE925"/>
    <mergeCell ref="AD924:AD925"/>
    <mergeCell ref="AC924:AC925"/>
    <mergeCell ref="AB924:AB925"/>
    <mergeCell ref="AA924:AA925"/>
    <mergeCell ref="Z924:Z925"/>
    <mergeCell ref="Y924:Y925"/>
    <mergeCell ref="X924:X925"/>
    <mergeCell ref="W924:W925"/>
    <mergeCell ref="V924:V925"/>
    <mergeCell ref="U924:U925"/>
    <mergeCell ref="T924:T925"/>
    <mergeCell ref="S924:S925"/>
    <mergeCell ref="R924:R925"/>
    <mergeCell ref="Q924:Q925"/>
    <mergeCell ref="F924:F925"/>
    <mergeCell ref="AE926:AE927"/>
    <mergeCell ref="AD926:AD927"/>
    <mergeCell ref="AC926:AC927"/>
    <mergeCell ref="AB926:AB927"/>
    <mergeCell ref="AA926:AA927"/>
    <mergeCell ref="Z926:Z927"/>
    <mergeCell ref="Y926:Y927"/>
    <mergeCell ref="X926:X927"/>
    <mergeCell ref="W926:W927"/>
    <mergeCell ref="V926:V927"/>
    <mergeCell ref="U926:U927"/>
    <mergeCell ref="T926:T927"/>
    <mergeCell ref="S926:S927"/>
    <mergeCell ref="R926:R927"/>
    <mergeCell ref="Q926:Q927"/>
    <mergeCell ref="F926:F927"/>
    <mergeCell ref="AE928:AE929"/>
    <mergeCell ref="AD928:AD929"/>
    <mergeCell ref="AC928:AC929"/>
    <mergeCell ref="AB928:AB929"/>
    <mergeCell ref="AA928:AA929"/>
    <mergeCell ref="Z928:Z929"/>
    <mergeCell ref="Y928:Y929"/>
    <mergeCell ref="X928:X929"/>
    <mergeCell ref="W928:W929"/>
    <mergeCell ref="V928:V929"/>
    <mergeCell ref="U928:U929"/>
    <mergeCell ref="T928:T929"/>
    <mergeCell ref="S928:S929"/>
    <mergeCell ref="R928:R929"/>
    <mergeCell ref="Q928:Q929"/>
    <mergeCell ref="F928:F929"/>
    <mergeCell ref="AE931:AE932"/>
    <mergeCell ref="AD931:AD932"/>
    <mergeCell ref="AC931:AC932"/>
    <mergeCell ref="AB931:AB932"/>
    <mergeCell ref="AA931:AA932"/>
    <mergeCell ref="Z931:Z932"/>
    <mergeCell ref="Y931:Y932"/>
    <mergeCell ref="X931:X932"/>
    <mergeCell ref="W931:W932"/>
    <mergeCell ref="V931:V932"/>
    <mergeCell ref="U931:U932"/>
    <mergeCell ref="T931:T932"/>
    <mergeCell ref="S931:S932"/>
    <mergeCell ref="R931:R932"/>
    <mergeCell ref="Q931:Q932"/>
    <mergeCell ref="F931:F932"/>
    <mergeCell ref="F933:F934"/>
    <mergeCell ref="Q933:Q934"/>
    <mergeCell ref="R933:R934"/>
    <mergeCell ref="S933:S934"/>
    <mergeCell ref="T933:T934"/>
    <mergeCell ref="U933:U934"/>
    <mergeCell ref="V933:V934"/>
    <mergeCell ref="W933:W934"/>
    <mergeCell ref="X933:X934"/>
    <mergeCell ref="Y933:Y934"/>
    <mergeCell ref="Z933:Z934"/>
    <mergeCell ref="AA933:AA934"/>
    <mergeCell ref="AB933:AB934"/>
    <mergeCell ref="AC933:AC934"/>
    <mergeCell ref="AD933:AD934"/>
    <mergeCell ref="AE933:AE934"/>
    <mergeCell ref="F935:F936"/>
    <mergeCell ref="Q935:Q936"/>
    <mergeCell ref="R935:R936"/>
    <mergeCell ref="S935:S936"/>
    <mergeCell ref="T935:T936"/>
    <mergeCell ref="U935:U936"/>
    <mergeCell ref="V935:V936"/>
    <mergeCell ref="W935:W936"/>
    <mergeCell ref="X935:X936"/>
    <mergeCell ref="Y935:Y936"/>
    <mergeCell ref="Z935:Z936"/>
    <mergeCell ref="AA935:AA936"/>
    <mergeCell ref="AB935:AB936"/>
    <mergeCell ref="AC935:AC936"/>
    <mergeCell ref="AD935:AD936"/>
    <mergeCell ref="AE935:AE936"/>
    <mergeCell ref="F937:F938"/>
    <mergeCell ref="Q937:Q938"/>
    <mergeCell ref="R937:R938"/>
    <mergeCell ref="S937:S938"/>
    <mergeCell ref="T937:T938"/>
    <mergeCell ref="U937:U938"/>
    <mergeCell ref="V937:V938"/>
    <mergeCell ref="W937:W938"/>
    <mergeCell ref="X937:X938"/>
    <mergeCell ref="Y937:Y938"/>
    <mergeCell ref="Z937:Z938"/>
    <mergeCell ref="AA937:AA938"/>
    <mergeCell ref="AB937:AB938"/>
    <mergeCell ref="AC937:AC938"/>
    <mergeCell ref="AD937:AD938"/>
    <mergeCell ref="AE937:AE938"/>
    <mergeCell ref="F939:F940"/>
    <mergeCell ref="Q939:Q940"/>
    <mergeCell ref="R939:R940"/>
    <mergeCell ref="S939:S940"/>
    <mergeCell ref="T939:T940"/>
    <mergeCell ref="U939:U940"/>
    <mergeCell ref="V939:V940"/>
    <mergeCell ref="W939:W940"/>
    <mergeCell ref="X939:X940"/>
    <mergeCell ref="Y939:Y940"/>
    <mergeCell ref="Z939:Z940"/>
    <mergeCell ref="AA939:AA940"/>
    <mergeCell ref="AB939:AB940"/>
    <mergeCell ref="AC939:AC940"/>
    <mergeCell ref="AD939:AD940"/>
    <mergeCell ref="AE939:AE940"/>
    <mergeCell ref="AB899:AB900"/>
    <mergeCell ref="AC899:AC900"/>
    <mergeCell ref="C1004:C1005"/>
    <mergeCell ref="A991:A1036"/>
    <mergeCell ref="B1013:B1014"/>
    <mergeCell ref="F1013:F1014"/>
    <mergeCell ref="Q1013:Q1014"/>
    <mergeCell ref="R1013:R1014"/>
    <mergeCell ref="S1013:S1014"/>
    <mergeCell ref="T1013:T1014"/>
    <mergeCell ref="U1013:U1014"/>
    <mergeCell ref="V1013:V1014"/>
    <mergeCell ref="W1013:W1014"/>
    <mergeCell ref="X1013:X1014"/>
    <mergeCell ref="Y1013:Y1014"/>
    <mergeCell ref="Z1013:Z1014"/>
    <mergeCell ref="AA1013:AA1014"/>
    <mergeCell ref="AB1013:AB1014"/>
    <mergeCell ref="AC1013:AC1014"/>
    <mergeCell ref="AD1013:AD1014"/>
    <mergeCell ref="AE1013:AE1014"/>
    <mergeCell ref="B1015:D1015"/>
    <mergeCell ref="B1016:B1017"/>
    <mergeCell ref="F1016:F1017"/>
    <mergeCell ref="Q1016:Q1017"/>
    <mergeCell ref="R1016:R1017"/>
    <mergeCell ref="S1016:S1017"/>
    <mergeCell ref="T1016:T1017"/>
    <mergeCell ref="U1016:U1017"/>
    <mergeCell ref="V1016:V1017"/>
    <mergeCell ref="W1016:W1017"/>
    <mergeCell ref="X1016:X1017"/>
    <mergeCell ref="Y1016:Y1017"/>
    <mergeCell ref="Z1016:Z1017"/>
    <mergeCell ref="AA1016:AA1017"/>
    <mergeCell ref="AB1016:AB1017"/>
    <mergeCell ref="AC1016:AC1017"/>
    <mergeCell ref="AD1016:AD1017"/>
    <mergeCell ref="AE1016:AE1017"/>
    <mergeCell ref="C1016:C1017"/>
    <mergeCell ref="F1018:F1019"/>
    <mergeCell ref="Q1018:Q1019"/>
    <mergeCell ref="R1018:R1019"/>
    <mergeCell ref="S1018:S1019"/>
    <mergeCell ref="T1018:T1019"/>
    <mergeCell ref="U1018:U1019"/>
    <mergeCell ref="V1018:V1019"/>
    <mergeCell ref="W1018:W1019"/>
    <mergeCell ref="X1018:X1019"/>
    <mergeCell ref="Y1018:Y1019"/>
    <mergeCell ref="Z1018:Z1019"/>
    <mergeCell ref="AA1018:AA1019"/>
    <mergeCell ref="AB1018:AB1019"/>
    <mergeCell ref="AC1018:AC1019"/>
    <mergeCell ref="AD1018:AD1019"/>
    <mergeCell ref="AE1018:AE1019"/>
    <mergeCell ref="B1018:B1019"/>
    <mergeCell ref="C1018:C1019"/>
    <mergeCell ref="F1020:F1021"/>
    <mergeCell ref="Q1020:Q1021"/>
    <mergeCell ref="R1020:R1021"/>
    <mergeCell ref="S1020:S1021"/>
    <mergeCell ref="T1020:T1021"/>
    <mergeCell ref="U1020:U1021"/>
    <mergeCell ref="V1020:V1021"/>
    <mergeCell ref="W1020:W1021"/>
    <mergeCell ref="X1020:X1021"/>
    <mergeCell ref="Y1020:Y1021"/>
    <mergeCell ref="Z1020:Z1021"/>
    <mergeCell ref="AA1020:AA1021"/>
    <mergeCell ref="AB1020:AB1021"/>
    <mergeCell ref="AC1020:AC1021"/>
    <mergeCell ref="AD1020:AD1021"/>
    <mergeCell ref="AE1020:AE1021"/>
    <mergeCell ref="B1020:B1021"/>
    <mergeCell ref="C1020:C1021"/>
    <mergeCell ref="F1022:F1023"/>
    <mergeCell ref="Q1022:Q1023"/>
    <mergeCell ref="R1022:R1023"/>
    <mergeCell ref="S1022:S1023"/>
    <mergeCell ref="T1022:T1023"/>
    <mergeCell ref="U1022:U1023"/>
    <mergeCell ref="V1022:V1023"/>
    <mergeCell ref="W1022:W1023"/>
    <mergeCell ref="X1022:X1023"/>
    <mergeCell ref="Y1022:Y1023"/>
    <mergeCell ref="Z1022:Z1023"/>
    <mergeCell ref="AA1022:AA1023"/>
    <mergeCell ref="AB1022:AB1023"/>
    <mergeCell ref="AC1022:AC1023"/>
    <mergeCell ref="AD1022:AD1023"/>
    <mergeCell ref="AE1022:AE1023"/>
    <mergeCell ref="B1022:B1023"/>
    <mergeCell ref="C1022:C1023"/>
    <mergeCell ref="B1024:D1024"/>
    <mergeCell ref="F1025:F1026"/>
    <mergeCell ref="Q1025:Q1026"/>
    <mergeCell ref="R1025:R1026"/>
    <mergeCell ref="S1025:S1026"/>
    <mergeCell ref="T1025:T1026"/>
    <mergeCell ref="U1025:U1026"/>
    <mergeCell ref="V1025:V1026"/>
    <mergeCell ref="W1025:W1026"/>
    <mergeCell ref="X1025:X1026"/>
    <mergeCell ref="Y1025:Y1026"/>
    <mergeCell ref="Z1025:Z1026"/>
    <mergeCell ref="AA1025:AA1026"/>
    <mergeCell ref="AB1025:AB1026"/>
    <mergeCell ref="AC1025:AC1026"/>
    <mergeCell ref="AD1025:AD1026"/>
    <mergeCell ref="AE1025:AE1026"/>
    <mergeCell ref="B1025:B1026"/>
    <mergeCell ref="C1025:C1026"/>
    <mergeCell ref="AE1027:AE1028"/>
    <mergeCell ref="AD1027:AD1028"/>
    <mergeCell ref="AC1027:AC1028"/>
    <mergeCell ref="AB1027:AB1028"/>
    <mergeCell ref="AA1027:AA1028"/>
    <mergeCell ref="Z1027:Z1028"/>
    <mergeCell ref="Y1027:Y1028"/>
    <mergeCell ref="X1027:X1028"/>
    <mergeCell ref="W1027:W1028"/>
    <mergeCell ref="V1027:V1028"/>
    <mergeCell ref="U1027:U1028"/>
    <mergeCell ref="T1027:T1028"/>
    <mergeCell ref="S1027:S1028"/>
    <mergeCell ref="R1027:R1028"/>
    <mergeCell ref="Q1027:Q1028"/>
    <mergeCell ref="F1027:F1028"/>
    <mergeCell ref="B1027:B1028"/>
    <mergeCell ref="AE1029:AE1030"/>
    <mergeCell ref="AD1029:AD1030"/>
    <mergeCell ref="AC1029:AC1030"/>
    <mergeCell ref="AB1029:AB1030"/>
    <mergeCell ref="AA1029:AA1030"/>
    <mergeCell ref="Z1029:Z1030"/>
    <mergeCell ref="Y1029:Y1030"/>
    <mergeCell ref="X1029:X1030"/>
    <mergeCell ref="W1029:W1030"/>
    <mergeCell ref="V1029:V1030"/>
    <mergeCell ref="U1029:U1030"/>
    <mergeCell ref="T1029:T1030"/>
    <mergeCell ref="S1029:S1030"/>
    <mergeCell ref="R1029:R1030"/>
    <mergeCell ref="Q1029:Q1030"/>
    <mergeCell ref="F1029:F1030"/>
    <mergeCell ref="B1029:B1030"/>
    <mergeCell ref="AE1031:AE1032"/>
    <mergeCell ref="AD1031:AD1032"/>
    <mergeCell ref="AC1031:AC1032"/>
    <mergeCell ref="AB1031:AB1032"/>
    <mergeCell ref="AA1031:AA1032"/>
    <mergeCell ref="Z1031:Z1032"/>
    <mergeCell ref="Y1031:Y1032"/>
    <mergeCell ref="X1031:X1032"/>
    <mergeCell ref="W1031:W1032"/>
    <mergeCell ref="V1031:V1032"/>
    <mergeCell ref="U1031:U1032"/>
    <mergeCell ref="T1031:T1032"/>
    <mergeCell ref="S1031:S1032"/>
    <mergeCell ref="R1031:R1032"/>
    <mergeCell ref="Q1031:Q1032"/>
    <mergeCell ref="F1031:F1032"/>
    <mergeCell ref="B1031:B1032"/>
    <mergeCell ref="AE1033:AE1034"/>
    <mergeCell ref="AD1033:AD1034"/>
    <mergeCell ref="AC1033:AC1034"/>
    <mergeCell ref="AB1033:AB1034"/>
    <mergeCell ref="AA1033:AA1034"/>
    <mergeCell ref="Z1033:Z1034"/>
    <mergeCell ref="Y1033:Y1034"/>
    <mergeCell ref="X1033:X1034"/>
    <mergeCell ref="W1033:W1034"/>
    <mergeCell ref="V1033:V1034"/>
    <mergeCell ref="U1033:U1034"/>
    <mergeCell ref="T1033:T1034"/>
    <mergeCell ref="S1033:S1034"/>
    <mergeCell ref="R1033:R1034"/>
    <mergeCell ref="Q1033:Q1034"/>
    <mergeCell ref="F1033:F1034"/>
    <mergeCell ref="B1033:B1034"/>
    <mergeCell ref="B1035:D1035"/>
    <mergeCell ref="B1036:D1036"/>
    <mergeCell ref="B1009:B1010"/>
    <mergeCell ref="F1009:F1010"/>
    <mergeCell ref="Q1009:Q1010"/>
    <mergeCell ref="R1009:R1010"/>
    <mergeCell ref="S1009:S1010"/>
    <mergeCell ref="T1009:T1010"/>
    <mergeCell ref="U1009:U1010"/>
    <mergeCell ref="V1009:V1010"/>
    <mergeCell ref="W1009:W1010"/>
    <mergeCell ref="X1009:X1010"/>
    <mergeCell ref="Y1009:Y1010"/>
    <mergeCell ref="Z1009:Z1010"/>
    <mergeCell ref="AA1009:AA1010"/>
    <mergeCell ref="AB1009:AB1010"/>
    <mergeCell ref="AC1009:AC1010"/>
    <mergeCell ref="AD1009:AD1010"/>
    <mergeCell ref="AE1009:AE1010"/>
    <mergeCell ref="B1011:B1012"/>
    <mergeCell ref="F1011:F1012"/>
    <mergeCell ref="Q1011:Q1012"/>
    <mergeCell ref="R1011:R1012"/>
    <mergeCell ref="S1011:S1012"/>
    <mergeCell ref="T1011:T1012"/>
    <mergeCell ref="U1011:U1012"/>
    <mergeCell ref="V1011:V1012"/>
    <mergeCell ref="W1011:W1012"/>
    <mergeCell ref="X1011:X1012"/>
    <mergeCell ref="Y1011:Y1012"/>
    <mergeCell ref="Z1011:Z1012"/>
    <mergeCell ref="AA1011:AA1012"/>
    <mergeCell ref="AB1011:AB1012"/>
    <mergeCell ref="AC1011:AC1012"/>
    <mergeCell ref="AD1011:AD1012"/>
    <mergeCell ref="AE1011:AE1012"/>
    <mergeCell ref="C1009:C1010"/>
    <mergeCell ref="C1011:C1012"/>
    <mergeCell ref="C1013:C1014"/>
    <mergeCell ref="C1027:C1028"/>
    <mergeCell ref="C1029:C1030"/>
    <mergeCell ref="C1031:C1032"/>
    <mergeCell ref="C1033:C1034"/>
    <mergeCell ref="C1038:C1039"/>
    <mergeCell ref="B1038:B1039"/>
    <mergeCell ref="F1038:F1039"/>
    <mergeCell ref="Q1038:Q1039"/>
    <mergeCell ref="R1038:R1039"/>
    <mergeCell ref="S1038:S1039"/>
    <mergeCell ref="T1038:T1039"/>
    <mergeCell ref="U1038:U1039"/>
    <mergeCell ref="V1038:V1039"/>
    <mergeCell ref="Y1038:Y1039"/>
    <mergeCell ref="AB1038:AB1039"/>
    <mergeCell ref="AC1038:AC1039"/>
    <mergeCell ref="AD1038:AD1039"/>
    <mergeCell ref="AE1038:AE1039"/>
    <mergeCell ref="W1038:W1039"/>
    <mergeCell ref="X1038:X1039"/>
    <mergeCell ref="Z1038:Z1039"/>
    <mergeCell ref="AA1038:AA1039"/>
    <mergeCell ref="A1038:A1083"/>
    <mergeCell ref="B1040:B1041"/>
    <mergeCell ref="F1040:F1041"/>
    <mergeCell ref="Q1040:Q1041"/>
    <mergeCell ref="R1040:R1041"/>
    <mergeCell ref="S1040:S1041"/>
    <mergeCell ref="T1040:T1041"/>
    <mergeCell ref="U1040:U1041"/>
    <mergeCell ref="V1040:V1041"/>
    <mergeCell ref="W1040:W1041"/>
    <mergeCell ref="X1040:X1041"/>
    <mergeCell ref="Y1040:Y1041"/>
    <mergeCell ref="Z1040:Z1041"/>
    <mergeCell ref="AA1040:AA1041"/>
    <mergeCell ref="AD1040:AD1041"/>
    <mergeCell ref="AE1040:AE1041"/>
    <mergeCell ref="AB1040:AB1041"/>
    <mergeCell ref="AC1040:AC1041"/>
    <mergeCell ref="B1042:B1043"/>
    <mergeCell ref="F1042:F1043"/>
    <mergeCell ref="Q1042:Q1043"/>
    <mergeCell ref="R1042:R1043"/>
    <mergeCell ref="S1042:S1043"/>
    <mergeCell ref="T1042:T1043"/>
    <mergeCell ref="U1042:U1043"/>
    <mergeCell ref="V1042:V1043"/>
    <mergeCell ref="W1042:W1043"/>
    <mergeCell ref="X1042:X1043"/>
    <mergeCell ref="Y1042:Y1043"/>
    <mergeCell ref="Z1042:Z1043"/>
    <mergeCell ref="AA1042:AA1043"/>
    <mergeCell ref="AB1042:AB1043"/>
    <mergeCell ref="AC1042:AC1043"/>
    <mergeCell ref="AD1042:AD1043"/>
    <mergeCell ref="AE1042:AE1043"/>
    <mergeCell ref="B1044:B1045"/>
    <mergeCell ref="F1044:F1045"/>
    <mergeCell ref="Q1044:Q1045"/>
    <mergeCell ref="R1044:R1045"/>
    <mergeCell ref="S1044:S1045"/>
    <mergeCell ref="T1044:T1045"/>
    <mergeCell ref="U1044:U1045"/>
    <mergeCell ref="V1044:V1045"/>
    <mergeCell ref="W1044:W1045"/>
    <mergeCell ref="X1044:X1045"/>
    <mergeCell ref="Y1044:Y1045"/>
    <mergeCell ref="Z1044:Z1045"/>
    <mergeCell ref="AA1044:AA1045"/>
    <mergeCell ref="AD1044:AD1045"/>
    <mergeCell ref="AE1044:AE1045"/>
    <mergeCell ref="AB1044:AB1045"/>
    <mergeCell ref="AC1044:AC1045"/>
    <mergeCell ref="B1046:B1047"/>
    <mergeCell ref="AD1046:AD1047"/>
    <mergeCell ref="AC1046:AC1047"/>
    <mergeCell ref="AB1046:AB1047"/>
    <mergeCell ref="Y1046:Y1047"/>
    <mergeCell ref="V1046:V1047"/>
    <mergeCell ref="U1046:U1047"/>
    <mergeCell ref="T1046:T1047"/>
    <mergeCell ref="S1046:S1047"/>
    <mergeCell ref="R1046:R1047"/>
    <mergeCell ref="Q1046:Q1047"/>
    <mergeCell ref="F1046:F1047"/>
    <mergeCell ref="W1046:W1047"/>
    <mergeCell ref="X1046:X1047"/>
    <mergeCell ref="Z1046:Z1047"/>
    <mergeCell ref="AA1046:AA1047"/>
    <mergeCell ref="AE1046:AE1047"/>
    <mergeCell ref="B1048:D1048"/>
    <mergeCell ref="C1049:C1050"/>
    <mergeCell ref="B1049:B1050"/>
    <mergeCell ref="AE1049:AE1050"/>
    <mergeCell ref="AD1049:AD1050"/>
    <mergeCell ref="AC1049:AC1050"/>
    <mergeCell ref="AB1049:AB1050"/>
    <mergeCell ref="AA1049:AA1050"/>
    <mergeCell ref="Z1049:Z1050"/>
    <mergeCell ref="Y1049:Y1050"/>
    <mergeCell ref="X1049:X1050"/>
    <mergeCell ref="W1049:W1050"/>
    <mergeCell ref="V1049:V1050"/>
    <mergeCell ref="U1049:U1050"/>
    <mergeCell ref="T1049:T1050"/>
    <mergeCell ref="S1049:S1050"/>
    <mergeCell ref="R1049:R1050"/>
    <mergeCell ref="Q1049:Q1050"/>
    <mergeCell ref="F1049:F1050"/>
    <mergeCell ref="B1051:B1052"/>
    <mergeCell ref="AE1051:AE1052"/>
    <mergeCell ref="AD1051:AD1052"/>
    <mergeCell ref="AC1051:AC1052"/>
    <mergeCell ref="AB1051:AB1052"/>
    <mergeCell ref="AA1051:AA1052"/>
    <mergeCell ref="Z1051:Z1052"/>
    <mergeCell ref="Y1051:Y1052"/>
    <mergeCell ref="X1051:X1052"/>
    <mergeCell ref="W1051:W1052"/>
    <mergeCell ref="V1051:V1052"/>
    <mergeCell ref="U1051:U1052"/>
    <mergeCell ref="T1051:T1052"/>
    <mergeCell ref="S1051:S1052"/>
    <mergeCell ref="R1051:R1052"/>
    <mergeCell ref="Q1051:Q1052"/>
    <mergeCell ref="F1051:F1052"/>
    <mergeCell ref="C1051:C1052"/>
    <mergeCell ref="B1053:D1053"/>
    <mergeCell ref="AE1054:AE1055"/>
    <mergeCell ref="AD1054:AD1055"/>
    <mergeCell ref="AC1054:AC1055"/>
    <mergeCell ref="AB1054:AB1055"/>
    <mergeCell ref="AA1054:AA1055"/>
    <mergeCell ref="Z1054:Z1055"/>
    <mergeCell ref="Y1054:Y1055"/>
    <mergeCell ref="X1054:X1055"/>
    <mergeCell ref="W1054:W1055"/>
    <mergeCell ref="V1054:V1055"/>
    <mergeCell ref="U1054:U1055"/>
    <mergeCell ref="T1054:T1055"/>
    <mergeCell ref="S1054:S1055"/>
    <mergeCell ref="R1054:R1055"/>
    <mergeCell ref="Q1054:Q1055"/>
    <mergeCell ref="F1054:F1055"/>
    <mergeCell ref="C1054:C1055"/>
    <mergeCell ref="B1054:B1055"/>
    <mergeCell ref="B1056:B1057"/>
    <mergeCell ref="F1056:F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B1057"/>
    <mergeCell ref="AC1056:AC1057"/>
    <mergeCell ref="AD1056:AD1057"/>
    <mergeCell ref="AE1056:AE1057"/>
    <mergeCell ref="B1058:B1059"/>
    <mergeCell ref="F1058:F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B1058:AB1059"/>
    <mergeCell ref="AC1058:AC1059"/>
    <mergeCell ref="AD1058:AD1059"/>
    <mergeCell ref="AE1058:AE1059"/>
    <mergeCell ref="B1060:B1061"/>
    <mergeCell ref="F1060:F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B1060:AB1061"/>
    <mergeCell ref="AC1060:AC1061"/>
    <mergeCell ref="AD1060:AD1061"/>
    <mergeCell ref="AE1060:AE1061"/>
    <mergeCell ref="B1062:D1062"/>
    <mergeCell ref="B1063:B1064"/>
    <mergeCell ref="F1063:F1064"/>
    <mergeCell ref="Q1063:Q1064"/>
    <mergeCell ref="R1063:R1064"/>
    <mergeCell ref="S1063:S1064"/>
    <mergeCell ref="T1063:T1064"/>
    <mergeCell ref="U1063:U1064"/>
    <mergeCell ref="V1063:V1064"/>
    <mergeCell ref="W1063:W1064"/>
    <mergeCell ref="X1063:X1064"/>
    <mergeCell ref="Y1063:Y1064"/>
    <mergeCell ref="Z1063:Z1064"/>
    <mergeCell ref="AA1063:AA1064"/>
    <mergeCell ref="AB1063:AB1064"/>
    <mergeCell ref="AC1063:AC1064"/>
    <mergeCell ref="AD1063:AD1064"/>
    <mergeCell ref="AE1063:AE1064"/>
    <mergeCell ref="C1063:C1064"/>
    <mergeCell ref="F1065:F1066"/>
    <mergeCell ref="Q1065:Q1066"/>
    <mergeCell ref="R1065:R1066"/>
    <mergeCell ref="S1065:S1066"/>
    <mergeCell ref="T1065:T1066"/>
    <mergeCell ref="U1065:U1066"/>
    <mergeCell ref="V1065:V1066"/>
    <mergeCell ref="W1065:W1066"/>
    <mergeCell ref="X1065:X1066"/>
    <mergeCell ref="Y1065:Y1066"/>
    <mergeCell ref="Z1065:Z1066"/>
    <mergeCell ref="AA1065:AA1066"/>
    <mergeCell ref="AB1065:AB1066"/>
    <mergeCell ref="AC1065:AC1066"/>
    <mergeCell ref="AD1065:AD1066"/>
    <mergeCell ref="AE1065:AE1066"/>
    <mergeCell ref="B1065:B1066"/>
    <mergeCell ref="C1065:C1066"/>
    <mergeCell ref="F1067:F1068"/>
    <mergeCell ref="Q1067:Q1068"/>
    <mergeCell ref="R1067:R1068"/>
    <mergeCell ref="S1067:S1068"/>
    <mergeCell ref="T1067:T1068"/>
    <mergeCell ref="U1067:U1068"/>
    <mergeCell ref="V1067:V1068"/>
    <mergeCell ref="W1067:W1068"/>
    <mergeCell ref="X1067:X1068"/>
    <mergeCell ref="Y1067:Y1068"/>
    <mergeCell ref="Z1067:Z1068"/>
    <mergeCell ref="AA1067:AA1068"/>
    <mergeCell ref="AB1067:AB1068"/>
    <mergeCell ref="AC1067:AC1068"/>
    <mergeCell ref="AD1067:AD1068"/>
    <mergeCell ref="AE1067:AE1068"/>
    <mergeCell ref="B1067:B1068"/>
    <mergeCell ref="C1067:C1068"/>
    <mergeCell ref="F1069:F1070"/>
    <mergeCell ref="Q1069:Q1070"/>
    <mergeCell ref="R1069:R1070"/>
    <mergeCell ref="S1069:S1070"/>
    <mergeCell ref="T1069:T1070"/>
    <mergeCell ref="U1069:U1070"/>
    <mergeCell ref="V1069:V1070"/>
    <mergeCell ref="W1069:W1070"/>
    <mergeCell ref="X1069:X1070"/>
    <mergeCell ref="Y1069:Y1070"/>
    <mergeCell ref="Z1069:Z1070"/>
    <mergeCell ref="AA1069:AA1070"/>
    <mergeCell ref="AB1069:AB1070"/>
    <mergeCell ref="AC1069:AC1070"/>
    <mergeCell ref="AD1069:AD1070"/>
    <mergeCell ref="AE1069:AE1070"/>
    <mergeCell ref="B1069:B1070"/>
    <mergeCell ref="C1069:C1070"/>
    <mergeCell ref="B1071:D1071"/>
    <mergeCell ref="F1072:F1073"/>
    <mergeCell ref="Q1072:Q1073"/>
    <mergeCell ref="R1072:R1073"/>
    <mergeCell ref="S1072:S1073"/>
    <mergeCell ref="T1072:T1073"/>
    <mergeCell ref="U1072:U1073"/>
    <mergeCell ref="V1072:V1073"/>
    <mergeCell ref="W1072:W1073"/>
    <mergeCell ref="X1072:X1073"/>
    <mergeCell ref="Y1072:Y1073"/>
    <mergeCell ref="Z1072:Z1073"/>
    <mergeCell ref="AA1072:AA1073"/>
    <mergeCell ref="AB1072:AB1073"/>
    <mergeCell ref="AC1072:AC1073"/>
    <mergeCell ref="AD1072:AD1073"/>
    <mergeCell ref="AE1072:AE1073"/>
    <mergeCell ref="B1072:B1073"/>
    <mergeCell ref="C1072:C1073"/>
    <mergeCell ref="AE1074:AE1075"/>
    <mergeCell ref="AD1074:AD1075"/>
    <mergeCell ref="AC1074:AC1075"/>
    <mergeCell ref="AB1074:AB1075"/>
    <mergeCell ref="AA1074:AA1075"/>
    <mergeCell ref="Z1074:Z1075"/>
    <mergeCell ref="Y1074:Y1075"/>
    <mergeCell ref="X1074:X1075"/>
    <mergeCell ref="W1074:W1075"/>
    <mergeCell ref="V1074:V1075"/>
    <mergeCell ref="U1074:U1075"/>
    <mergeCell ref="T1074:T1075"/>
    <mergeCell ref="S1074:S1075"/>
    <mergeCell ref="R1074:R1075"/>
    <mergeCell ref="Q1074:Q1075"/>
    <mergeCell ref="F1074:F1075"/>
    <mergeCell ref="B1074:B1075"/>
    <mergeCell ref="C1074:C1075"/>
    <mergeCell ref="AE1076:AE1077"/>
    <mergeCell ref="AD1076:AD1077"/>
    <mergeCell ref="AC1076:AC1077"/>
    <mergeCell ref="AB1076:AB1077"/>
    <mergeCell ref="AA1076:AA1077"/>
    <mergeCell ref="Z1076:Z1077"/>
    <mergeCell ref="Y1076:Y1077"/>
    <mergeCell ref="X1076:X1077"/>
    <mergeCell ref="W1076:W1077"/>
    <mergeCell ref="V1076:V1077"/>
    <mergeCell ref="U1076:U1077"/>
    <mergeCell ref="T1076:T1077"/>
    <mergeCell ref="S1076:S1077"/>
    <mergeCell ref="R1076:R1077"/>
    <mergeCell ref="Q1076:Q1077"/>
    <mergeCell ref="F1076:F1077"/>
    <mergeCell ref="B1076:B1077"/>
    <mergeCell ref="C1076:C1077"/>
    <mergeCell ref="AE1078:AE1079"/>
    <mergeCell ref="AD1078:AD1079"/>
    <mergeCell ref="AC1078:AC1079"/>
    <mergeCell ref="AB1078:AB1079"/>
    <mergeCell ref="AA1078:AA1079"/>
    <mergeCell ref="Z1078:Z1079"/>
    <mergeCell ref="Y1078:Y1079"/>
    <mergeCell ref="X1078:X1079"/>
    <mergeCell ref="W1078:W1079"/>
    <mergeCell ref="V1078:V1079"/>
    <mergeCell ref="U1078:U1079"/>
    <mergeCell ref="T1078:T1079"/>
    <mergeCell ref="S1078:S1079"/>
    <mergeCell ref="R1078:R1079"/>
    <mergeCell ref="Q1078:Q1079"/>
    <mergeCell ref="F1078:F1079"/>
    <mergeCell ref="B1078:B1079"/>
    <mergeCell ref="C1078:C1079"/>
    <mergeCell ref="AE1080:AE1081"/>
    <mergeCell ref="AD1080:AD1081"/>
    <mergeCell ref="AC1080:AC1081"/>
    <mergeCell ref="AB1080:AB1081"/>
    <mergeCell ref="AA1080:AA1081"/>
    <mergeCell ref="Z1080:Z1081"/>
    <mergeCell ref="Y1080:Y1081"/>
    <mergeCell ref="X1080:X1081"/>
    <mergeCell ref="W1080:W1081"/>
    <mergeCell ref="V1080:V1081"/>
    <mergeCell ref="U1080:U1081"/>
    <mergeCell ref="T1080:T1081"/>
    <mergeCell ref="S1080:S1081"/>
    <mergeCell ref="R1080:R1081"/>
    <mergeCell ref="Q1080:Q1081"/>
    <mergeCell ref="F1080:F1081"/>
    <mergeCell ref="B1080:B1081"/>
    <mergeCell ref="C1080:C1081"/>
    <mergeCell ref="B1082:D1082"/>
    <mergeCell ref="B1083:D1083"/>
    <mergeCell ref="C1040:C1041"/>
    <mergeCell ref="C1042:C1043"/>
    <mergeCell ref="C1044:C1045"/>
    <mergeCell ref="C1046:C1047"/>
    <mergeCell ref="C1056:C1057"/>
    <mergeCell ref="C1058:C1059"/>
    <mergeCell ref="C1060:C1061"/>
    <mergeCell ref="C1085:C1086"/>
    <mergeCell ref="B1085:B1086"/>
    <mergeCell ref="F1085:F1086"/>
    <mergeCell ref="Q1085:Q1086"/>
    <mergeCell ref="R1085:R1086"/>
    <mergeCell ref="S1085:S1086"/>
    <mergeCell ref="T1085:T1086"/>
    <mergeCell ref="U1085:U1086"/>
    <mergeCell ref="V1085:V1086"/>
    <mergeCell ref="Y1085:Y1086"/>
    <mergeCell ref="AB1085:AB1086"/>
    <mergeCell ref="AC1085:AC1086"/>
    <mergeCell ref="AD1085:AD1086"/>
    <mergeCell ref="AE1085:AE1086"/>
    <mergeCell ref="W1085:W1086"/>
    <mergeCell ref="X1085:X1086"/>
    <mergeCell ref="Z1085:Z1086"/>
    <mergeCell ref="AA1085:AA1086"/>
    <mergeCell ref="B1087:B1088"/>
    <mergeCell ref="F1087:F1088"/>
    <mergeCell ref="Q1087:Q1088"/>
    <mergeCell ref="R1087:R1088"/>
    <mergeCell ref="S1087:S1088"/>
    <mergeCell ref="T1087:T1088"/>
    <mergeCell ref="U1087:U1088"/>
    <mergeCell ref="V1087:V1088"/>
    <mergeCell ref="W1087:W1088"/>
    <mergeCell ref="X1087:X1088"/>
    <mergeCell ref="Y1087:Y1088"/>
    <mergeCell ref="Z1087:Z1088"/>
    <mergeCell ref="AA1087:AA1088"/>
    <mergeCell ref="AD1087:AD1088"/>
    <mergeCell ref="AE1087:AE1088"/>
    <mergeCell ref="AB1087:AB1088"/>
    <mergeCell ref="AC1087:AC1088"/>
    <mergeCell ref="C1087:C1088"/>
    <mergeCell ref="B1089:B1090"/>
    <mergeCell ref="F1089:F1090"/>
    <mergeCell ref="Q1089:Q1090"/>
    <mergeCell ref="R1089:R1090"/>
    <mergeCell ref="S1089:S1090"/>
    <mergeCell ref="T1089:T1090"/>
    <mergeCell ref="U1089:U1090"/>
    <mergeCell ref="V1089:V1090"/>
    <mergeCell ref="W1089:W1090"/>
    <mergeCell ref="X1089:X1090"/>
    <mergeCell ref="Y1089:Y1090"/>
    <mergeCell ref="Z1089:Z1090"/>
    <mergeCell ref="AA1089:AA1090"/>
    <mergeCell ref="AB1089:AB1090"/>
    <mergeCell ref="AC1089:AC1090"/>
    <mergeCell ref="AD1089:AD1090"/>
    <mergeCell ref="AE1089:AE1090"/>
    <mergeCell ref="C1089:C1090"/>
    <mergeCell ref="B1091:B1092"/>
    <mergeCell ref="F1091:F1092"/>
    <mergeCell ref="Q1091:Q1092"/>
    <mergeCell ref="R1091:R1092"/>
    <mergeCell ref="S1091:S1092"/>
    <mergeCell ref="T1091:T1092"/>
    <mergeCell ref="U1091:U1092"/>
    <mergeCell ref="V1091:V1092"/>
    <mergeCell ref="W1091:W1092"/>
    <mergeCell ref="X1091:X1092"/>
    <mergeCell ref="Y1091:Y1092"/>
    <mergeCell ref="Z1091:Z1092"/>
    <mergeCell ref="AA1091:AA1092"/>
    <mergeCell ref="AD1091:AD1092"/>
    <mergeCell ref="AE1091:AE1092"/>
    <mergeCell ref="AB1091:AB1092"/>
    <mergeCell ref="AC1091:AC1092"/>
    <mergeCell ref="C1091:C1092"/>
    <mergeCell ref="B1093:B1094"/>
    <mergeCell ref="AD1093:AD1094"/>
    <mergeCell ref="AC1093:AC1094"/>
    <mergeCell ref="AB1093:AB1094"/>
    <mergeCell ref="Y1093:Y1094"/>
    <mergeCell ref="V1093:V1094"/>
    <mergeCell ref="U1093:U1094"/>
    <mergeCell ref="T1093:T1094"/>
    <mergeCell ref="S1093:S1094"/>
    <mergeCell ref="R1093:R1094"/>
    <mergeCell ref="Q1093:Q1094"/>
    <mergeCell ref="F1093:F1094"/>
    <mergeCell ref="W1093:W1094"/>
    <mergeCell ref="X1093:X1094"/>
    <mergeCell ref="Z1093:Z1094"/>
    <mergeCell ref="AA1093:AA1094"/>
    <mergeCell ref="AE1093:AE1094"/>
    <mergeCell ref="C1093:C1094"/>
    <mergeCell ref="B1095:D1095"/>
    <mergeCell ref="C1096:C1097"/>
    <mergeCell ref="B1096:B1097"/>
    <mergeCell ref="AE1096:AE1097"/>
    <mergeCell ref="AD1096:AD1097"/>
    <mergeCell ref="AC1096:AC1097"/>
    <mergeCell ref="AB1096:AB1097"/>
    <mergeCell ref="AA1096:AA1097"/>
    <mergeCell ref="Z1096:Z1097"/>
    <mergeCell ref="Y1096:Y1097"/>
    <mergeCell ref="X1096:X1097"/>
    <mergeCell ref="W1096:W1097"/>
    <mergeCell ref="V1096:V1097"/>
    <mergeCell ref="U1096:U1097"/>
    <mergeCell ref="T1096:T1097"/>
    <mergeCell ref="S1096:S1097"/>
    <mergeCell ref="R1096:R1097"/>
    <mergeCell ref="Q1096:Q1097"/>
    <mergeCell ref="F1096:F1097"/>
    <mergeCell ref="B1130:D1130"/>
    <mergeCell ref="B1129:D1129"/>
    <mergeCell ref="B1127:B1128"/>
    <mergeCell ref="F1127:F1128"/>
    <mergeCell ref="Q1127:Q1128"/>
    <mergeCell ref="R1127:R1128"/>
    <mergeCell ref="S1127:S1128"/>
    <mergeCell ref="T1127:T1128"/>
    <mergeCell ref="U1127:U1128"/>
    <mergeCell ref="V1127:V1128"/>
    <mergeCell ref="W1127:W1128"/>
    <mergeCell ref="X1127:X1128"/>
    <mergeCell ref="Y1127:Y1128"/>
    <mergeCell ref="Z1127:Z1128"/>
    <mergeCell ref="AA1127:AA1128"/>
    <mergeCell ref="AB1127:AB1128"/>
    <mergeCell ref="AC1127:AC1128"/>
    <mergeCell ref="AD1127:AD1128"/>
    <mergeCell ref="AE1127:AE1128"/>
    <mergeCell ref="F1125:F1126"/>
    <mergeCell ref="Q1125:Q1126"/>
    <mergeCell ref="R1125:R1126"/>
    <mergeCell ref="S1125:S1126"/>
    <mergeCell ref="T1125:T1126"/>
    <mergeCell ref="U1125:U1126"/>
    <mergeCell ref="V1125:V1126"/>
    <mergeCell ref="W1125:W1126"/>
    <mergeCell ref="X1125:X1126"/>
    <mergeCell ref="Y1125:Y1126"/>
    <mergeCell ref="Z1125:Z1126"/>
    <mergeCell ref="AA1125:AA1126"/>
    <mergeCell ref="AB1125:AB1126"/>
    <mergeCell ref="AC1125:AC1126"/>
    <mergeCell ref="AD1125:AD1126"/>
    <mergeCell ref="AE1125:AE1126"/>
    <mergeCell ref="F1123:F1124"/>
    <mergeCell ref="Q1123:Q1124"/>
    <mergeCell ref="R1123:R1124"/>
    <mergeCell ref="S1123:S1124"/>
    <mergeCell ref="T1123:T1124"/>
    <mergeCell ref="U1123:U1124"/>
    <mergeCell ref="V1123:V1124"/>
    <mergeCell ref="W1123:W1124"/>
    <mergeCell ref="X1123:X1124"/>
    <mergeCell ref="Y1123:Y1124"/>
    <mergeCell ref="Z1123:Z1124"/>
    <mergeCell ref="AA1123:AA1124"/>
    <mergeCell ref="AB1123:AB1124"/>
    <mergeCell ref="AC1123:AC1124"/>
    <mergeCell ref="AD1123:AD1124"/>
    <mergeCell ref="AE1123:AE1124"/>
    <mergeCell ref="C1121:C1122"/>
    <mergeCell ref="AE1121:AE1122"/>
    <mergeCell ref="AD1121:AD1122"/>
    <mergeCell ref="AC1121:AC1122"/>
    <mergeCell ref="AB1121:AB1122"/>
    <mergeCell ref="AA1121:AA1122"/>
    <mergeCell ref="Z1121:Z1122"/>
    <mergeCell ref="Y1121:Y1122"/>
    <mergeCell ref="X1121:X1122"/>
    <mergeCell ref="W1121:W1122"/>
    <mergeCell ref="V1121:V1122"/>
    <mergeCell ref="U1121:U1122"/>
    <mergeCell ref="T1121:T1122"/>
    <mergeCell ref="S1121:S1122"/>
    <mergeCell ref="R1121:R1122"/>
    <mergeCell ref="Q1121:Q1122"/>
    <mergeCell ref="F1121:F1122"/>
    <mergeCell ref="B1120:D1120"/>
    <mergeCell ref="B1118:B1119"/>
    <mergeCell ref="AE1118:AE1119"/>
    <mergeCell ref="AD1118:AD1119"/>
    <mergeCell ref="AC1118:AC1119"/>
    <mergeCell ref="AB1118:AB1119"/>
    <mergeCell ref="AA1118:AA1119"/>
    <mergeCell ref="Z1118:Z1119"/>
    <mergeCell ref="Y1118:Y1119"/>
    <mergeCell ref="X1118:X1119"/>
    <mergeCell ref="W1118:W1119"/>
    <mergeCell ref="V1118:V1119"/>
    <mergeCell ref="U1118:U1119"/>
    <mergeCell ref="T1118:T1119"/>
    <mergeCell ref="S1118:S1119"/>
    <mergeCell ref="R1118:R1119"/>
    <mergeCell ref="Q1118:Q1119"/>
    <mergeCell ref="F1118:F1119"/>
    <mergeCell ref="AE1116:AE1117"/>
    <mergeCell ref="AD1116:AD1117"/>
    <mergeCell ref="AC1116:AC1117"/>
    <mergeCell ref="AB1116:AB1117"/>
    <mergeCell ref="AA1116:AA1117"/>
    <mergeCell ref="Z1116:Z1117"/>
    <mergeCell ref="Y1116:Y1117"/>
    <mergeCell ref="X1116:X1117"/>
    <mergeCell ref="W1116:W1117"/>
    <mergeCell ref="V1116:V1117"/>
    <mergeCell ref="U1116:U1117"/>
    <mergeCell ref="T1116:T1117"/>
    <mergeCell ref="S1116:S1117"/>
    <mergeCell ref="R1116:R1117"/>
    <mergeCell ref="Q1116:Q1117"/>
    <mergeCell ref="F1116:F1117"/>
    <mergeCell ref="AE1114:AE1115"/>
    <mergeCell ref="AD1114:AD1115"/>
    <mergeCell ref="AC1114:AC1115"/>
    <mergeCell ref="AB1114:AB1115"/>
    <mergeCell ref="AA1114:AA1115"/>
    <mergeCell ref="Z1114:Z1115"/>
    <mergeCell ref="Y1114:Y1115"/>
    <mergeCell ref="X1114:X1115"/>
    <mergeCell ref="W1114:W1115"/>
    <mergeCell ref="V1114:V1115"/>
    <mergeCell ref="U1114:U1115"/>
    <mergeCell ref="T1114:T1115"/>
    <mergeCell ref="S1114:S1115"/>
    <mergeCell ref="R1114:R1115"/>
    <mergeCell ref="Q1114:Q1115"/>
    <mergeCell ref="F1114:F1115"/>
    <mergeCell ref="C1112:C1113"/>
    <mergeCell ref="AE1112:AE1113"/>
    <mergeCell ref="AD1112:AD1113"/>
    <mergeCell ref="AC1112:AC1113"/>
    <mergeCell ref="AB1112:AB1113"/>
    <mergeCell ref="AA1112:AA1113"/>
    <mergeCell ref="Z1112:Z1113"/>
    <mergeCell ref="Y1112:Y1113"/>
    <mergeCell ref="X1112:X1113"/>
    <mergeCell ref="W1112:W1113"/>
    <mergeCell ref="V1112:V1113"/>
    <mergeCell ref="U1112:U1113"/>
    <mergeCell ref="T1112:T1113"/>
    <mergeCell ref="S1112:S1113"/>
    <mergeCell ref="R1112:R1113"/>
    <mergeCell ref="Q1112:Q1113"/>
    <mergeCell ref="F1112:F1113"/>
    <mergeCell ref="B1111:D1111"/>
    <mergeCell ref="AE1109:AE1110"/>
    <mergeCell ref="AD1109:AD1110"/>
    <mergeCell ref="AC1109:AC1110"/>
    <mergeCell ref="AB1109:AB1110"/>
    <mergeCell ref="AA1109:AA1110"/>
    <mergeCell ref="Z1109:Z1110"/>
    <mergeCell ref="Y1109:Y1110"/>
    <mergeCell ref="X1109:X1110"/>
    <mergeCell ref="W1109:W1110"/>
    <mergeCell ref="V1109:V1110"/>
    <mergeCell ref="U1109:U1110"/>
    <mergeCell ref="T1109:T1110"/>
    <mergeCell ref="S1109:S1110"/>
    <mergeCell ref="R1109:R1110"/>
    <mergeCell ref="Q1109:Q1110"/>
    <mergeCell ref="F1109:F1110"/>
    <mergeCell ref="B1109:B1110"/>
    <mergeCell ref="AE1107:AE1108"/>
    <mergeCell ref="AD1107:AD1108"/>
    <mergeCell ref="AC1107:AC1108"/>
    <mergeCell ref="AB1107:AB1108"/>
    <mergeCell ref="AA1107:AA1108"/>
    <mergeCell ref="Z1107:Z1108"/>
    <mergeCell ref="Y1107:Y1108"/>
    <mergeCell ref="X1107:X1108"/>
    <mergeCell ref="W1107:W1108"/>
    <mergeCell ref="V1107:V1108"/>
    <mergeCell ref="U1107:U1108"/>
    <mergeCell ref="T1107:T1108"/>
    <mergeCell ref="S1107:S1108"/>
    <mergeCell ref="R1107:R1108"/>
    <mergeCell ref="Q1107:Q1108"/>
    <mergeCell ref="F1107:F1108"/>
    <mergeCell ref="B1107:B1108"/>
    <mergeCell ref="AE1105:AE1106"/>
    <mergeCell ref="AD1105:AD1106"/>
    <mergeCell ref="AC1105:AC1106"/>
    <mergeCell ref="AB1105:AB1106"/>
    <mergeCell ref="AA1105:AA1106"/>
    <mergeCell ref="Z1105:Z1106"/>
    <mergeCell ref="Y1105:Y1106"/>
    <mergeCell ref="X1105:X1106"/>
    <mergeCell ref="W1105:W1106"/>
    <mergeCell ref="V1105:V1106"/>
    <mergeCell ref="U1105:U1106"/>
    <mergeCell ref="T1105:T1106"/>
    <mergeCell ref="S1105:S1106"/>
    <mergeCell ref="R1105:R1106"/>
    <mergeCell ref="Q1105:Q1106"/>
    <mergeCell ref="F1105:F1106"/>
    <mergeCell ref="B1105:B1106"/>
    <mergeCell ref="B1103:B1104"/>
    <mergeCell ref="C1103:C1104"/>
    <mergeCell ref="F1103:F1104"/>
    <mergeCell ref="Q1103:Q1104"/>
    <mergeCell ref="R1103:R1104"/>
    <mergeCell ref="S1103:S1104"/>
    <mergeCell ref="T1103:T1104"/>
    <mergeCell ref="U1103:U1104"/>
    <mergeCell ref="V1103:V1104"/>
    <mergeCell ref="W1103:W1104"/>
    <mergeCell ref="X1103:X1104"/>
    <mergeCell ref="Y1103:Y1104"/>
    <mergeCell ref="Z1103:Z1104"/>
    <mergeCell ref="AA1103:AA1104"/>
    <mergeCell ref="AB1103:AB1104"/>
    <mergeCell ref="AC1103:AC1104"/>
    <mergeCell ref="AD1103:AD1104"/>
    <mergeCell ref="AE1103:AE1104"/>
    <mergeCell ref="B1102:D1102"/>
    <mergeCell ref="F1100:F1101"/>
    <mergeCell ref="Q1100:Q1101"/>
    <mergeCell ref="R1100:R1101"/>
    <mergeCell ref="S1100:S1101"/>
    <mergeCell ref="T1100:T1101"/>
    <mergeCell ref="U1100:U1101"/>
    <mergeCell ref="V1100:V1101"/>
    <mergeCell ref="W1100:W1101"/>
    <mergeCell ref="X1100:X1101"/>
    <mergeCell ref="Y1100:Y1101"/>
    <mergeCell ref="Z1100:Z1101"/>
    <mergeCell ref="AA1100:AA1101"/>
    <mergeCell ref="AB1100:AB1101"/>
    <mergeCell ref="AC1100:AC1101"/>
    <mergeCell ref="AD1100:AD1101"/>
    <mergeCell ref="AE1100:AE1101"/>
    <mergeCell ref="B1100:B1101"/>
    <mergeCell ref="A1085:A1130"/>
    <mergeCell ref="F1098:F1099"/>
    <mergeCell ref="Q1098:Q1099"/>
    <mergeCell ref="R1098:R1099"/>
    <mergeCell ref="S1098:S1099"/>
    <mergeCell ref="T1098:T1099"/>
    <mergeCell ref="U1098:U1099"/>
    <mergeCell ref="V1098:V1099"/>
    <mergeCell ref="W1098:W1099"/>
    <mergeCell ref="X1098:X1099"/>
    <mergeCell ref="Y1098:Y1099"/>
    <mergeCell ref="Z1098:Z1099"/>
    <mergeCell ref="AA1098:AA1099"/>
    <mergeCell ref="AB1098:AB1099"/>
    <mergeCell ref="AC1098:AC1099"/>
    <mergeCell ref="AD1098:AD1099"/>
    <mergeCell ref="AE1098:AE1099"/>
    <mergeCell ref="B1098:B1099"/>
    <mergeCell ref="C1098:C1099"/>
    <mergeCell ref="C1100:C1101"/>
    <mergeCell ref="C1105:C1106"/>
    <mergeCell ref="C1107:C1108"/>
    <mergeCell ref="C1109:C1110"/>
    <mergeCell ref="C1114:C1115"/>
    <mergeCell ref="C1116:C1117"/>
    <mergeCell ref="C1118:C1119"/>
    <mergeCell ref="B1112:B1113"/>
    <mergeCell ref="B1114:B1115"/>
    <mergeCell ref="B1116:B1117"/>
    <mergeCell ref="B1121:B1122"/>
    <mergeCell ref="B1123:B1124"/>
    <mergeCell ref="B1125:B1126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856025039123631"/>
    <col collapsed="false" customWidth="true" hidden="false" max="1" min="1" style="0" width="16.262910798122068"/>
  </cols>
  <sheetData>
    <row r="1">
      <c r="A1" s="572" t="s">
        <v>548</v>
      </c>
      <c r="B1" s="572" t="s">
        <v>549</v>
      </c>
      <c r="C1" s="572" t="s">
        <v>550</v>
      </c>
      <c r="D1" s="572" t="s">
        <v>551</v>
      </c>
      <c r="E1" s="572" t="s">
        <v>552</v>
      </c>
      <c r="F1" s="572" t="s">
        <v>553</v>
      </c>
      <c r="G1" s="572" t="s">
        <v>554</v>
      </c>
      <c r="H1" s="572" t="s">
        <v>555</v>
      </c>
      <c r="I1" s="573" t="s">
        <v>556</v>
      </c>
      <c r="J1" s="574" t="s">
        <v>557</v>
      </c>
      <c r="K1" s="572" t="s">
        <v>558</v>
      </c>
      <c r="L1" s="574" t="s">
        <v>559</v>
      </c>
      <c r="M1" s="575" t="s">
        <v>560</v>
      </c>
      <c r="N1" s="576" t="s">
        <v>561</v>
      </c>
      <c r="O1" s="572" t="s">
        <v>562</v>
      </c>
      <c r="P1" s="576" t="s">
        <v>563</v>
      </c>
      <c r="Q1" s="573" t="s">
        <v>564</v>
      </c>
      <c r="R1" s="577" t="s">
        <v>565</v>
      </c>
      <c r="S1" s="578" t="s">
        <v>566</v>
      </c>
      <c r="T1" s="577" t="s">
        <v>567</v>
      </c>
      <c r="U1" s="579" t="s">
        <v>568</v>
      </c>
      <c r="V1" s="580" t="s">
        <v>569</v>
      </c>
      <c r="W1" s="580" t="s">
        <v>570</v>
      </c>
      <c r="X1" s="580" t="s">
        <v>571</v>
      </c>
      <c r="Y1" s="578" t="s">
        <v>572</v>
      </c>
      <c r="Z1" s="580" t="s">
        <v>573</v>
      </c>
      <c r="AA1" s="580" t="s">
        <v>574</v>
      </c>
      <c r="AB1" s="580" t="s">
        <v>575</v>
      </c>
      <c r="AC1" s="577" t="s">
        <v>576</v>
      </c>
      <c r="AD1" s="578" t="s">
        <v>577</v>
      </c>
      <c r="AE1" s="580" t="s">
        <v>578</v>
      </c>
      <c r="AF1" s="580" t="s">
        <v>579</v>
      </c>
    </row>
    <row r="2">
      <c r="A2" s="581" t="s">
        <v>580</v>
      </c>
      <c r="B2" s="582" t="s">
        <v>581</v>
      </c>
      <c r="C2" s="583" t="s">
        <v>582</v>
      </c>
      <c r="D2" s="584" t="s">
        <v>583</v>
      </c>
      <c r="E2" s="585">
        <v>626.6</v>
      </c>
      <c r="F2" s="586">
        <f>E2+E3</f>
      </c>
      <c r="G2" s="585">
        <v>3817</v>
      </c>
      <c r="H2" s="585">
        <v>73</v>
      </c>
      <c r="I2" s="587">
        <f t="shared" ref="I2:I18" si="54">H2/G2</f>
      </c>
      <c r="J2" s="588">
        <f t="shared" ref="J2:J18" si="168">(E2/G2)*1000</f>
      </c>
      <c r="K2" s="585">
        <v>8</v>
      </c>
      <c r="L2" s="588">
        <f t="shared" ref="L2:L18" si="282">E2/K2</f>
      </c>
      <c r="M2" s="585">
        <v>0</v>
      </c>
      <c r="N2" s="589">
        <f t="shared" ref="N2:N18" si="366">E2/M2</f>
      </c>
      <c r="O2" s="585">
        <v>1</v>
      </c>
      <c r="P2" s="589">
        <f t="shared" ref="P2:P18" si="450">E2/O2</f>
      </c>
      <c r="Q2" s="590">
        <f>(M2+M3)/(O2+O3)</f>
      </c>
      <c r="R2" s="585">
        <v>2</v>
      </c>
      <c r="S2" s="590">
        <f>(O2+O3)/(K2+K3)</f>
      </c>
      <c r="T2" s="585">
        <v>1</v>
      </c>
      <c r="U2" s="591">
        <f>F2/T2</f>
      </c>
      <c r="V2" s="592">
        <f>(F2+4*500)/T2</f>
      </c>
      <c r="W2" s="585">
        <v>2407.2</v>
      </c>
      <c r="X2" s="592">
        <f>W2/T2</f>
      </c>
      <c r="Y2" s="590">
        <f>T2/R2</f>
      </c>
      <c r="Z2" s="592">
        <f>W2/F2</f>
      </c>
      <c r="AA2" s="592">
        <f>W2/(F2+500)</f>
      </c>
      <c r="AB2" s="585">
        <v>0</v>
      </c>
      <c r="AC2" s="585">
        <v>0</v>
      </c>
      <c r="AD2" s="590">
        <f>AB2/T2</f>
      </c>
      <c r="AE2" s="592">
        <f>(W2-AC2)/(F2+500)</f>
      </c>
      <c r="AF2" s="593" t="s">
        <v>584</v>
      </c>
    </row>
    <row r="3">
      <c r="A3" s="581"/>
      <c r="B3" s="594"/>
      <c r="C3" s="595"/>
      <c r="D3" s="596" t="s">
        <v>585</v>
      </c>
      <c r="E3" s="585">
        <v>159.48</v>
      </c>
      <c r="F3" s="586"/>
      <c r="G3" s="585">
        <v>2291</v>
      </c>
      <c r="H3" s="585">
        <v>127</v>
      </c>
      <c r="I3" s="587">
        <f t="shared" si="54"/>
      </c>
      <c r="J3" s="588">
        <f t="shared" si="168"/>
      </c>
      <c r="K3" s="585">
        <v>4</v>
      </c>
      <c r="L3" s="588">
        <f t="shared" si="282"/>
      </c>
      <c r="M3" s="585">
        <v>1</v>
      </c>
      <c r="N3" s="589">
        <f t="shared" si="366"/>
      </c>
      <c r="O3" s="585">
        <v>1</v>
      </c>
      <c r="P3" s="589">
        <f t="shared" si="450"/>
      </c>
      <c r="Q3" s="590"/>
      <c r="R3" s="585"/>
      <c r="S3" s="590"/>
      <c r="T3" s="585"/>
      <c r="U3" s="591"/>
      <c r="V3" s="592"/>
      <c r="W3" s="585"/>
      <c r="X3" s="592"/>
      <c r="Y3" s="590"/>
      <c r="Z3" s="592"/>
      <c r="AA3" s="592"/>
      <c r="AB3" s="585"/>
      <c r="AC3" s="585"/>
      <c r="AD3" s="590"/>
      <c r="AE3" s="592"/>
      <c r="AF3" s="593" t="s">
        <v>586</v>
      </c>
    </row>
    <row r="4">
      <c r="A4" s="597"/>
      <c r="B4" s="598" t="s">
        <v>587</v>
      </c>
      <c r="C4" s="599" t="s">
        <v>582</v>
      </c>
      <c r="D4" s="600" t="s">
        <v>583</v>
      </c>
      <c r="E4" s="601">
        <v>1496.2</v>
      </c>
      <c r="F4" s="586">
        <f>E4+E5</f>
      </c>
      <c r="G4" s="585">
        <v>15481</v>
      </c>
      <c r="H4" s="585">
        <v>304</v>
      </c>
      <c r="I4" s="587">
        <f t="shared" si="54"/>
      </c>
      <c r="J4" s="588">
        <f t="shared" si="168"/>
      </c>
      <c r="K4" s="585">
        <v>25</v>
      </c>
      <c r="L4" s="588">
        <f t="shared" si="282"/>
      </c>
      <c r="M4" s="585">
        <v>2</v>
      </c>
      <c r="N4" s="589">
        <f t="shared" si="366"/>
      </c>
      <c r="O4" s="585">
        <v>4</v>
      </c>
      <c r="P4" s="589">
        <f t="shared" si="450"/>
      </c>
      <c r="Q4" s="590">
        <f>(M4+M5)/(O4+O5)</f>
      </c>
      <c r="R4" s="585">
        <v>5</v>
      </c>
      <c r="S4" s="590">
        <f>(O4+O5)/(K4+K5)</f>
      </c>
      <c r="T4" s="585">
        <v>2</v>
      </c>
      <c r="U4" s="591">
        <f>F4/T4</f>
      </c>
      <c r="V4" s="592">
        <f>(F4+4*500)/T4</f>
      </c>
      <c r="W4" s="585">
        <v>2455.2</v>
      </c>
      <c r="X4" s="592">
        <f>W4/T4</f>
      </c>
      <c r="Y4" s="590">
        <f>T4/R4</f>
      </c>
      <c r="Z4" s="592">
        <f>W4/F4</f>
      </c>
      <c r="AA4" s="592">
        <f>W4/(F4+500)</f>
      </c>
      <c r="AB4" s="585">
        <v>0</v>
      </c>
      <c r="AC4" s="585">
        <v>0</v>
      </c>
      <c r="AD4" s="590">
        <f>AB4/T4</f>
      </c>
      <c r="AE4" s="592">
        <f>(W4-AC4)/(F4+500)</f>
      </c>
      <c r="AF4" s="593" t="s">
        <v>584</v>
      </c>
    </row>
    <row r="5">
      <c r="A5" s="597"/>
      <c r="B5" s="598"/>
      <c r="C5" s="599"/>
      <c r="D5" s="600" t="s">
        <v>585</v>
      </c>
      <c r="E5" s="601">
        <v>136.02</v>
      </c>
      <c r="F5" s="586"/>
      <c r="G5" s="585">
        <v>1532</v>
      </c>
      <c r="H5" s="585">
        <v>112</v>
      </c>
      <c r="I5" s="587">
        <f t="shared" si="54"/>
      </c>
      <c r="J5" s="588">
        <f t="shared" si="168"/>
      </c>
      <c r="K5" s="585">
        <v>2</v>
      </c>
      <c r="L5" s="588">
        <f t="shared" si="282"/>
      </c>
      <c r="M5" s="585">
        <v>0</v>
      </c>
      <c r="N5" s="589">
        <f t="shared" si="366"/>
      </c>
      <c r="O5" s="585">
        <v>0</v>
      </c>
      <c r="P5" s="589">
        <f t="shared" si="450"/>
      </c>
      <c r="Q5" s="590"/>
      <c r="R5" s="585"/>
      <c r="S5" s="590"/>
      <c r="T5" s="585"/>
      <c r="U5" s="591"/>
      <c r="V5" s="592"/>
      <c r="W5" s="585"/>
      <c r="X5" s="592"/>
      <c r="Y5" s="590"/>
      <c r="Z5" s="592"/>
      <c r="AA5" s="592"/>
      <c r="AB5" s="585"/>
      <c r="AC5" s="585"/>
      <c r="AD5" s="590"/>
      <c r="AE5" s="592"/>
      <c r="AF5" s="593" t="s">
        <v>586</v>
      </c>
    </row>
    <row r="6">
      <c r="A6" s="597"/>
      <c r="B6" s="598" t="s">
        <v>588</v>
      </c>
      <c r="C6" s="599" t="s">
        <v>582</v>
      </c>
      <c r="D6" s="600" t="s">
        <v>583</v>
      </c>
      <c r="E6" s="601">
        <v>1834.36</v>
      </c>
      <c r="F6" s="586">
        <f>E6+E7</f>
      </c>
      <c r="G6" s="585">
        <v>16119</v>
      </c>
      <c r="H6" s="585">
        <v>315</v>
      </c>
      <c r="I6" s="587">
        <f t="shared" si="54"/>
      </c>
      <c r="J6" s="588">
        <f t="shared" si="168"/>
      </c>
      <c r="K6" s="585">
        <v>22</v>
      </c>
      <c r="L6" s="588">
        <f t="shared" si="282"/>
      </c>
      <c r="M6" s="585">
        <v>3</v>
      </c>
      <c r="N6" s="589">
        <f t="shared" si="366"/>
      </c>
      <c r="O6" s="585">
        <v>5</v>
      </c>
      <c r="P6" s="589">
        <f t="shared" si="450"/>
      </c>
      <c r="Q6" s="590">
        <f>(M6+M7)/(O6+O7)</f>
      </c>
      <c r="R6" s="585">
        <v>5</v>
      </c>
      <c r="S6" s="590">
        <f>(O6+O7)/(K6+K7)</f>
      </c>
      <c r="T6" s="585">
        <v>3</v>
      </c>
      <c r="U6" s="591">
        <f>F6/T6</f>
      </c>
      <c r="V6" s="592">
        <f>(F6+4*500)/T6</f>
      </c>
      <c r="W6" s="585">
        <v>5282.4</v>
      </c>
      <c r="X6" s="592">
        <f>W6/T6</f>
      </c>
      <c r="Y6" s="590">
        <f>T6/R6</f>
      </c>
      <c r="Z6" s="592">
        <f>W6/F6</f>
      </c>
      <c r="AA6" s="592">
        <f>W6/(F6+500)</f>
      </c>
      <c r="AB6" s="585">
        <v>1</v>
      </c>
      <c r="AC6" s="585">
        <v>679.2</v>
      </c>
      <c r="AD6" s="590">
        <f>AB6/T6</f>
      </c>
      <c r="AE6" s="592">
        <f>(W6-AC6)/(F6+500)</f>
      </c>
      <c r="AF6" s="593" t="s">
        <v>584</v>
      </c>
    </row>
    <row r="7">
      <c r="A7" s="597"/>
      <c r="B7" s="598"/>
      <c r="C7" s="599"/>
      <c r="D7" s="600" t="s">
        <v>585</v>
      </c>
      <c r="E7" s="601">
        <v>109.61</v>
      </c>
      <c r="F7" s="586"/>
      <c r="G7" s="585">
        <v>1216</v>
      </c>
      <c r="H7" s="585">
        <v>114</v>
      </c>
      <c r="I7" s="587">
        <f t="shared" si="54"/>
      </c>
      <c r="J7" s="588">
        <f t="shared" si="168"/>
      </c>
      <c r="K7" s="585">
        <v>2</v>
      </c>
      <c r="L7" s="588">
        <f t="shared" si="282"/>
      </c>
      <c r="M7" s="585">
        <v>0</v>
      </c>
      <c r="N7" s="589">
        <f t="shared" si="366"/>
      </c>
      <c r="O7" s="585">
        <v>0</v>
      </c>
      <c r="P7" s="589">
        <f t="shared" si="450"/>
      </c>
      <c r="Q7" s="590"/>
      <c r="R7" s="585"/>
      <c r="S7" s="590"/>
      <c r="T7" s="585"/>
      <c r="U7" s="591"/>
      <c r="V7" s="592"/>
      <c r="W7" s="585"/>
      <c r="X7" s="592"/>
      <c r="Y7" s="590"/>
      <c r="Z7" s="592"/>
      <c r="AA7" s="592"/>
      <c r="AB7" s="585"/>
      <c r="AC7" s="585"/>
      <c r="AD7" s="590"/>
      <c r="AE7" s="592"/>
      <c r="AF7" s="593" t="s">
        <v>586</v>
      </c>
    </row>
    <row r="8">
      <c r="A8" s="597"/>
      <c r="B8" s="598" t="s">
        <v>589</v>
      </c>
      <c r="C8" s="599" t="s">
        <v>582</v>
      </c>
      <c r="D8" s="600" t="s">
        <v>583</v>
      </c>
      <c r="E8" s="601">
        <v>1738.84</v>
      </c>
      <c r="F8" s="586">
        <f>E8+E9</f>
      </c>
      <c r="G8" s="585">
        <v>21144</v>
      </c>
      <c r="H8" s="585">
        <v>289</v>
      </c>
      <c r="I8" s="587">
        <f t="shared" si="54"/>
      </c>
      <c r="J8" s="588">
        <f t="shared" si="168"/>
      </c>
      <c r="K8" s="585">
        <v>16</v>
      </c>
      <c r="L8" s="588">
        <f t="shared" si="282"/>
      </c>
      <c r="M8" s="585">
        <v>1</v>
      </c>
      <c r="N8" s="589">
        <f t="shared" si="366"/>
      </c>
      <c r="O8" s="585">
        <v>1</v>
      </c>
      <c r="P8" s="589">
        <f t="shared" si="450"/>
      </c>
      <c r="Q8" s="590">
        <f>(M8+M9)/(O8+O9)</f>
      </c>
      <c r="R8" s="585">
        <v>2</v>
      </c>
      <c r="S8" s="590">
        <f>(O8+O9)/(K8+K9)</f>
      </c>
      <c r="T8" s="585">
        <v>2</v>
      </c>
      <c r="U8" s="591">
        <f>F8/T8</f>
      </c>
      <c r="V8" s="592">
        <f>(F8+4*500)/T8</f>
      </c>
      <c r="W8" s="585">
        <v>4890</v>
      </c>
      <c r="X8" s="592">
        <f>W8/T8</f>
      </c>
      <c r="Y8" s="590">
        <f>T8/R8</f>
      </c>
      <c r="Z8" s="592">
        <f>W8/F8</f>
      </c>
      <c r="AA8" s="592">
        <f>W8/(F8+500)</f>
      </c>
      <c r="AB8" s="585">
        <v>0</v>
      </c>
      <c r="AC8" s="585">
        <v>0</v>
      </c>
      <c r="AD8" s="590">
        <f>AB8/T8</f>
      </c>
      <c r="AE8" s="592">
        <f>(W8-AC8)/(F8+500)</f>
      </c>
      <c r="AF8" s="593" t="s">
        <v>584</v>
      </c>
    </row>
    <row r="9">
      <c r="A9" s="597"/>
      <c r="B9" s="598"/>
      <c r="C9" s="599"/>
      <c r="D9" s="600" t="s">
        <v>585</v>
      </c>
      <c r="E9" s="601">
        <v>140.66</v>
      </c>
      <c r="F9" s="586"/>
      <c r="G9" s="585">
        <v>964</v>
      </c>
      <c r="H9" s="602">
        <v>99</v>
      </c>
      <c r="I9" s="587">
        <f t="shared" si="54"/>
      </c>
      <c r="J9" s="588">
        <f t="shared" si="168"/>
      </c>
      <c r="K9" s="585">
        <v>2</v>
      </c>
      <c r="L9" s="588">
        <f t="shared" si="282"/>
      </c>
      <c r="M9" s="585">
        <v>0</v>
      </c>
      <c r="N9" s="589">
        <f t="shared" si="366"/>
      </c>
      <c r="O9" s="585">
        <v>0</v>
      </c>
      <c r="P9" s="589">
        <f t="shared" si="450"/>
      </c>
      <c r="Q9" s="590"/>
      <c r="R9" s="585"/>
      <c r="S9" s="590"/>
      <c r="T9" s="585"/>
      <c r="U9" s="591"/>
      <c r="V9" s="592"/>
      <c r="W9" s="585"/>
      <c r="X9" s="592"/>
      <c r="Y9" s="590"/>
      <c r="Z9" s="592"/>
      <c r="AA9" s="592"/>
      <c r="AB9" s="585"/>
      <c r="AC9" s="585"/>
      <c r="AD9" s="590"/>
      <c r="AE9" s="592"/>
      <c r="AF9" s="593" t="s">
        <v>586</v>
      </c>
    </row>
    <row r="10">
      <c r="A10" s="597"/>
      <c r="B10" s="603" t="s">
        <v>590</v>
      </c>
      <c r="C10" s="599" t="s">
        <v>582</v>
      </c>
      <c r="D10" s="600" t="s">
        <v>583</v>
      </c>
      <c r="E10" s="601">
        <v>846.65</v>
      </c>
      <c r="F10" s="586">
        <f>E10+E11</f>
      </c>
      <c r="G10" s="585">
        <v>9169</v>
      </c>
      <c r="H10" s="585">
        <v>216</v>
      </c>
      <c r="I10" s="587">
        <f t="shared" si="54"/>
      </c>
      <c r="J10" s="588">
        <f t="shared" si="168"/>
      </c>
      <c r="K10" s="585">
        <v>7</v>
      </c>
      <c r="L10" s="588">
        <f t="shared" si="282"/>
      </c>
      <c r="M10" s="585">
        <v>0</v>
      </c>
      <c r="N10" s="589">
        <f t="shared" si="366"/>
      </c>
      <c r="O10" s="585">
        <v>0</v>
      </c>
      <c r="P10" s="589">
        <f t="shared" si="450"/>
      </c>
      <c r="Q10" s="590">
        <f>(M10+M11)/(O10+O11)</f>
      </c>
      <c r="R10" s="585">
        <v>0</v>
      </c>
      <c r="S10" s="590">
        <f>(O10+O11)/(K10+K11)</f>
      </c>
      <c r="T10" s="585">
        <v>0</v>
      </c>
      <c r="U10" s="591">
        <f>F10/T10</f>
      </c>
      <c r="V10" s="592">
        <f>(F10+4*500)/T10</f>
      </c>
      <c r="W10" s="585">
        <v>0</v>
      </c>
      <c r="X10" s="592">
        <f>W10/T10</f>
      </c>
      <c r="Y10" s="590">
        <f>T10/R10</f>
      </c>
      <c r="Z10" s="592">
        <f>W10/F10</f>
      </c>
      <c r="AA10" s="592">
        <f>W10/(F10+500)</f>
      </c>
      <c r="AB10" s="585">
        <v>0</v>
      </c>
      <c r="AC10" s="585">
        <v>0</v>
      </c>
      <c r="AD10" s="590">
        <f>AB10/T10</f>
      </c>
      <c r="AE10" s="592">
        <f>(W10-AC10)/(F10+500)</f>
      </c>
      <c r="AF10" s="593" t="s">
        <v>584</v>
      </c>
    </row>
    <row r="11">
      <c r="A11" s="597"/>
      <c r="B11" s="603"/>
      <c r="C11" s="599"/>
      <c r="D11" s="600" t="s">
        <v>585</v>
      </c>
      <c r="E11" s="601">
        <v>90.66</v>
      </c>
      <c r="F11" s="586"/>
      <c r="G11" s="585">
        <v>868</v>
      </c>
      <c r="H11" s="602">
        <v>61</v>
      </c>
      <c r="I11" s="587">
        <f t="shared" si="54"/>
      </c>
      <c r="J11" s="588">
        <f t="shared" si="168"/>
      </c>
      <c r="K11" s="585">
        <v>1</v>
      </c>
      <c r="L11" s="588">
        <f t="shared" si="282"/>
      </c>
      <c r="M11" s="585">
        <v>0</v>
      </c>
      <c r="N11" s="589">
        <f t="shared" si="366"/>
      </c>
      <c r="O11" s="585">
        <v>0</v>
      </c>
      <c r="P11" s="589">
        <f t="shared" si="450"/>
      </c>
      <c r="Q11" s="590"/>
      <c r="R11" s="585"/>
      <c r="S11" s="590"/>
      <c r="T11" s="585"/>
      <c r="U11" s="591"/>
      <c r="V11" s="592"/>
      <c r="W11" s="585"/>
      <c r="X11" s="592"/>
      <c r="Y11" s="590"/>
      <c r="Z11" s="592"/>
      <c r="AA11" s="592"/>
      <c r="AB11" s="585"/>
      <c r="AC11" s="585"/>
      <c r="AD11" s="590"/>
      <c r="AE11" s="592"/>
      <c r="AF11" s="593" t="s">
        <v>586</v>
      </c>
    </row>
    <row r="12">
      <c r="A12" s="597"/>
      <c r="B12" s="604" t="s">
        <v>591</v>
      </c>
      <c r="C12" s="604"/>
      <c r="D12" s="604"/>
      <c r="E12" s="605">
        <f>SUM(E2:E11)</f>
      </c>
      <c r="F12" s="606">
        <f>SUM(F2:F11)</f>
      </c>
      <c r="G12" s="606">
        <f>SUM(G2:G11)</f>
      </c>
      <c r="H12" s="606">
        <f>SUM(H2:H11)</f>
      </c>
      <c r="I12" s="607">
        <f t="shared" si="54"/>
      </c>
      <c r="J12" s="608">
        <f t="shared" si="168"/>
      </c>
      <c r="K12" s="606">
        <f>SUM(K2:K11)</f>
      </c>
      <c r="L12" s="608">
        <f t="shared" si="282"/>
      </c>
      <c r="M12" s="606">
        <f>SUM(M2:M11)</f>
      </c>
      <c r="N12" s="609">
        <f t="shared" si="366"/>
      </c>
      <c r="O12" s="606">
        <f>SUM(O2:O11)</f>
      </c>
      <c r="P12" s="609">
        <f t="shared" si="450"/>
      </c>
      <c r="Q12" s="610">
        <f>M12/O12</f>
      </c>
      <c r="R12" s="606">
        <f>SUM(R2:R11)</f>
      </c>
      <c r="S12" s="610">
        <f>(O12+O12)/(K12+K12)</f>
      </c>
      <c r="T12" s="606">
        <f>SUM(T2:T11)</f>
      </c>
      <c r="U12" s="611">
        <f t="shared" ref="U12:U13" si="0">F12/T12</f>
      </c>
      <c r="V12" s="612">
        <f t="shared" ref="V12:V13" si="84">(F12+4*500)/T12</f>
      </c>
      <c r="W12" s="606">
        <f>SUM(W2:W11)</f>
      </c>
      <c r="X12" s="613">
        <f t="shared" ref="X12:X13" si="198">W12/T12</f>
      </c>
      <c r="Y12" s="610">
        <f t="shared" ref="Y12:Y13" si="312">T12/R12</f>
      </c>
      <c r="Z12" s="612">
        <f t="shared" ref="Z12:Z13" si="396">W12/F12</f>
      </c>
      <c r="AA12" s="612">
        <f>W12/(F12+COUNT(W2:W11)*500)</f>
      </c>
      <c r="AB12" s="606">
        <f>SUM(AB2:AB11)</f>
      </c>
      <c r="AC12" s="606">
        <f>SUM(AC2:AC11)</f>
      </c>
      <c r="AD12" s="610">
        <f t="shared" ref="AD12:AD13" si="480">AB12/T12</f>
      </c>
      <c r="AE12" s="614">
        <f>(W12-AC12)/(F12+COUNT(W2:W11)*500)</f>
      </c>
      <c r="AF12" s="592"/>
    </row>
    <row r="13">
      <c r="A13" s="597"/>
      <c r="B13" s="603" t="s">
        <v>592</v>
      </c>
      <c r="C13" s="599" t="s">
        <v>593</v>
      </c>
      <c r="D13" s="600" t="s">
        <v>583</v>
      </c>
      <c r="E13" s="601">
        <v>650.26</v>
      </c>
      <c r="F13" s="586">
        <f>E13+E14</f>
      </c>
      <c r="G13" s="585">
        <v>8040</v>
      </c>
      <c r="H13" s="585">
        <v>174</v>
      </c>
      <c r="I13" s="587">
        <f t="shared" si="54"/>
      </c>
      <c r="J13" s="588">
        <f t="shared" si="168"/>
      </c>
      <c r="K13" s="585">
        <v>8</v>
      </c>
      <c r="L13" s="588">
        <f t="shared" si="282"/>
      </c>
      <c r="M13" s="585">
        <v>0</v>
      </c>
      <c r="N13" s="589">
        <f t="shared" si="366"/>
      </c>
      <c r="O13" s="585">
        <v>0</v>
      </c>
      <c r="P13" s="589">
        <f t="shared" si="450"/>
      </c>
      <c r="Q13" s="590">
        <f>(M13+M14)/(O13+O14)</f>
      </c>
      <c r="R13" s="585">
        <v>1</v>
      </c>
      <c r="S13" s="590">
        <f>(O13+O14)/(K13+K14)</f>
      </c>
      <c r="T13" s="585">
        <v>0</v>
      </c>
      <c r="U13" s="591">
        <f t="shared" si="0"/>
      </c>
      <c r="V13" s="592">
        <f t="shared" si="84"/>
      </c>
      <c r="W13" s="585">
        <v>0</v>
      </c>
      <c r="X13" s="592">
        <f t="shared" si="198"/>
      </c>
      <c r="Y13" s="590">
        <f t="shared" si="312"/>
      </c>
      <c r="Z13" s="592">
        <f t="shared" si="396"/>
      </c>
      <c r="AA13" s="592">
        <f>W13/(F13+500)</f>
      </c>
      <c r="AB13" s="585">
        <v>0</v>
      </c>
      <c r="AC13" s="585">
        <v>0</v>
      </c>
      <c r="AD13" s="590">
        <f t="shared" si="480"/>
      </c>
      <c r="AE13" s="592">
        <f>(W13-AC13)/(F13+500)</f>
      </c>
      <c r="AF13" s="593" t="s">
        <v>584</v>
      </c>
    </row>
    <row r="14">
      <c r="A14" s="597"/>
      <c r="B14" s="603"/>
      <c r="C14" s="599"/>
      <c r="D14" s="600" t="s">
        <v>585</v>
      </c>
      <c r="E14" s="601">
        <v>131.57</v>
      </c>
      <c r="F14" s="586"/>
      <c r="G14" s="585">
        <v>847</v>
      </c>
      <c r="H14" s="602">
        <v>85</v>
      </c>
      <c r="I14" s="587">
        <f t="shared" si="54"/>
      </c>
      <c r="J14" s="588">
        <f t="shared" si="168"/>
      </c>
      <c r="K14" s="585">
        <v>1</v>
      </c>
      <c r="L14" s="588">
        <f t="shared" si="282"/>
      </c>
      <c r="M14" s="585">
        <v>0</v>
      </c>
      <c r="N14" s="589">
        <f t="shared" si="366"/>
      </c>
      <c r="O14" s="585">
        <v>1</v>
      </c>
      <c r="P14" s="589">
        <f t="shared" si="450"/>
      </c>
      <c r="Q14" s="590"/>
      <c r="R14" s="585"/>
      <c r="S14" s="590"/>
      <c r="T14" s="585"/>
      <c r="U14" s="591"/>
      <c r="V14" s="592"/>
      <c r="W14" s="585"/>
      <c r="X14" s="592"/>
      <c r="Y14" s="590"/>
      <c r="Z14" s="592"/>
      <c r="AA14" s="592"/>
      <c r="AB14" s="585"/>
      <c r="AC14" s="585"/>
      <c r="AD14" s="590"/>
      <c r="AE14" s="592"/>
      <c r="AF14" s="593" t="s">
        <v>586</v>
      </c>
    </row>
    <row r="15">
      <c r="A15" s="597"/>
      <c r="B15" s="598" t="s">
        <v>594</v>
      </c>
      <c r="C15" s="599" t="s">
        <v>593</v>
      </c>
      <c r="D15" s="600" t="s">
        <v>583</v>
      </c>
      <c r="E15" s="601">
        <v>384.05</v>
      </c>
      <c r="F15" s="586">
        <f>E15+E16</f>
      </c>
      <c r="G15" s="585">
        <v>3858</v>
      </c>
      <c r="H15" s="585">
        <v>81</v>
      </c>
      <c r="I15" s="587">
        <f t="shared" si="54"/>
      </c>
      <c r="J15" s="588">
        <f t="shared" si="168"/>
      </c>
      <c r="K15" s="585">
        <v>11</v>
      </c>
      <c r="L15" s="588">
        <f t="shared" si="282"/>
      </c>
      <c r="M15" s="585">
        <v>0</v>
      </c>
      <c r="N15" s="589">
        <f t="shared" si="366"/>
      </c>
      <c r="O15" s="585">
        <v>2</v>
      </c>
      <c r="P15" s="589">
        <f t="shared" si="450"/>
      </c>
      <c r="Q15" s="590">
        <f>(M15+M16)/(O15+O16)</f>
      </c>
      <c r="R15" s="585">
        <v>2</v>
      </c>
      <c r="S15" s="590">
        <f>(O15+O16)/(K15+K16)</f>
      </c>
      <c r="T15" s="585">
        <v>0</v>
      </c>
      <c r="U15" s="591">
        <f>F15/T15</f>
      </c>
      <c r="V15" s="592">
        <f>(F15+4*500)/T15</f>
      </c>
      <c r="W15" s="585">
        <v>0</v>
      </c>
      <c r="X15" s="592">
        <f>W15/T15</f>
      </c>
      <c r="Y15" s="590">
        <f>T15/R15</f>
      </c>
      <c r="Z15" s="592">
        <f>W15/F15</f>
      </c>
      <c r="AA15" s="592">
        <f>W15/(F15+500)</f>
      </c>
      <c r="AB15" s="585">
        <v>0</v>
      </c>
      <c r="AC15" s="585">
        <v>0</v>
      </c>
      <c r="AD15" s="590">
        <f>AB15/T15</f>
      </c>
      <c r="AE15" s="592">
        <f>(W15-AC15)/(F15+500)</f>
      </c>
      <c r="AF15" s="593" t="s">
        <v>584</v>
      </c>
    </row>
    <row r="16">
      <c r="A16" s="597"/>
      <c r="B16" s="598"/>
      <c r="C16" s="599"/>
      <c r="D16" s="600" t="s">
        <v>585</v>
      </c>
      <c r="E16" s="601">
        <v>111.63</v>
      </c>
      <c r="F16" s="586"/>
      <c r="G16" s="585">
        <v>514</v>
      </c>
      <c r="H16" s="585">
        <v>58</v>
      </c>
      <c r="I16" s="587">
        <f t="shared" si="54"/>
      </c>
      <c r="J16" s="588">
        <f t="shared" si="168"/>
      </c>
      <c r="K16" s="585">
        <v>1</v>
      </c>
      <c r="L16" s="588">
        <f t="shared" si="282"/>
      </c>
      <c r="M16" s="585">
        <v>0</v>
      </c>
      <c r="N16" s="589">
        <f t="shared" si="366"/>
      </c>
      <c r="O16" s="585">
        <v>0</v>
      </c>
      <c r="P16" s="589">
        <f t="shared" si="450"/>
      </c>
      <c r="Q16" s="590"/>
      <c r="R16" s="585"/>
      <c r="S16" s="590"/>
      <c r="T16" s="585"/>
      <c r="U16" s="591"/>
      <c r="V16" s="592"/>
      <c r="W16" s="585"/>
      <c r="X16" s="592"/>
      <c r="Y16" s="590"/>
      <c r="Z16" s="592"/>
      <c r="AA16" s="592"/>
      <c r="AB16" s="585"/>
      <c r="AC16" s="585"/>
      <c r="AD16" s="590"/>
      <c r="AE16" s="592"/>
      <c r="AF16" s="593" t="s">
        <v>586</v>
      </c>
    </row>
    <row r="17">
      <c r="A17" s="581"/>
      <c r="B17" s="615" t="s">
        <v>591</v>
      </c>
      <c r="C17" s="615"/>
      <c r="D17" s="615"/>
      <c r="E17" s="606">
        <f>SUM(E13:E16)</f>
      </c>
      <c r="F17" s="606">
        <f>SUM(F13:F16)</f>
      </c>
      <c r="G17" s="606">
        <f>SUM(G13:G16)</f>
      </c>
      <c r="H17" s="606">
        <f>SUM(H13:H16)</f>
      </c>
      <c r="I17" s="607">
        <f t="shared" si="54"/>
      </c>
      <c r="J17" s="608">
        <f t="shared" si="168"/>
      </c>
      <c r="K17" s="606">
        <f>SUM(K13:K16)</f>
      </c>
      <c r="L17" s="608">
        <f t="shared" si="282"/>
      </c>
      <c r="M17" s="606">
        <f>SUM(M13:M16)</f>
      </c>
      <c r="N17" s="609">
        <f t="shared" si="366"/>
      </c>
      <c r="O17" s="606">
        <f>SUM(O13:O16)</f>
      </c>
      <c r="P17" s="609">
        <f t="shared" si="450"/>
      </c>
      <c r="Q17" s="610">
        <f t="shared" ref="Q17:Q18" si="138">M17/O17</f>
      </c>
      <c r="R17" s="606">
        <f>SUM(R13:R16)</f>
      </c>
      <c r="S17" s="610">
        <f t="shared" ref="S17:S18" si="252">(O17+O17)/(K17+K17)</f>
      </c>
      <c r="T17" s="606">
        <f>SUM(T13:T16)</f>
      </c>
      <c r="U17" s="611">
        <f t="shared" ref="U17:U18" si="1">F17/T17</f>
      </c>
      <c r="V17" s="612">
        <f t="shared" ref="V17:V18" si="85">(F17+4*500)/T17</f>
      </c>
      <c r="W17" s="606">
        <f>SUM(W13:W16)</f>
      </c>
      <c r="X17" s="613">
        <f t="shared" ref="X17:X18" si="199">W17/T17</f>
      </c>
      <c r="Y17" s="610">
        <f t="shared" ref="Y17:Y18" si="313">T17/R17</f>
      </c>
      <c r="Z17" s="612">
        <f t="shared" ref="Z17:Z18" si="397">W17/F17</f>
      </c>
      <c r="AA17" s="612">
        <f>W17/(F17+COUNT(W13:W16)*500)</f>
      </c>
      <c r="AB17" s="606">
        <f>SUM(AB13:AB16)</f>
      </c>
      <c r="AC17" s="606">
        <f>SUM(AC13:AC16)</f>
      </c>
      <c r="AD17" s="610">
        <f t="shared" ref="AD17:AD18" si="481">AB17/T17</f>
      </c>
      <c r="AE17" s="614">
        <f>(W17-AC17)/(F17+COUNT(W13:W16)*500)</f>
      </c>
      <c r="AF17" s="592"/>
    </row>
    <row r="18">
      <c r="A18" s="581"/>
      <c r="B18" s="616" t="s">
        <v>595</v>
      </c>
      <c r="C18" s="616"/>
      <c r="D18" s="616"/>
      <c r="E18" s="617">
        <f>E12+E17</f>
      </c>
      <c r="F18" s="617">
        <f>F12+F17</f>
      </c>
      <c r="G18" s="617">
        <f>G12+G17</f>
      </c>
      <c r="H18" s="617">
        <f>H12+H17</f>
      </c>
      <c r="I18" s="618">
        <f t="shared" si="54"/>
      </c>
      <c r="J18" s="619">
        <f t="shared" si="168"/>
      </c>
      <c r="K18" s="617">
        <f>K12+K17</f>
      </c>
      <c r="L18" s="619">
        <f t="shared" si="282"/>
      </c>
      <c r="M18" s="617">
        <f>M12+M17</f>
      </c>
      <c r="N18" s="620">
        <f t="shared" si="366"/>
      </c>
      <c r="O18" s="617">
        <f>O12+O17</f>
      </c>
      <c r="P18" s="620">
        <f t="shared" si="450"/>
      </c>
      <c r="Q18" s="621">
        <f t="shared" si="138"/>
      </c>
      <c r="R18" s="617">
        <f>R12+R17</f>
      </c>
      <c r="S18" s="621">
        <f t="shared" si="252"/>
      </c>
      <c r="T18" s="617">
        <f>T12+T17</f>
      </c>
      <c r="U18" s="622">
        <f t="shared" si="1"/>
      </c>
      <c r="V18" s="617">
        <f t="shared" si="85"/>
      </c>
      <c r="W18" s="617">
        <f>W12+W17</f>
      </c>
      <c r="X18" s="617">
        <f t="shared" si="199"/>
      </c>
      <c r="Y18" s="621">
        <f t="shared" si="313"/>
      </c>
      <c r="Z18" s="617">
        <f t="shared" si="397"/>
      </c>
      <c r="AA18" s="617">
        <f>W18/(F18+COUNT(W2:W11,W13:W16)*500)</f>
      </c>
      <c r="AB18" s="617">
        <f>AB12+AB17</f>
      </c>
      <c r="AC18" s="617">
        <f>AC12+AC17</f>
      </c>
      <c r="AD18" s="621">
        <f t="shared" si="481"/>
      </c>
      <c r="AE18" s="617">
        <f>(W18-AC18)/(F18+COUNT(W2:W11,W13:W16)*500)</f>
      </c>
      <c r="AF18" s="623"/>
    </row>
    <row r="19">
      <c r="A19" s="572" t="s">
        <v>548</v>
      </c>
      <c r="B19" s="624" t="s">
        <v>549</v>
      </c>
      <c r="C19" s="572" t="s">
        <v>550</v>
      </c>
      <c r="D19" s="572" t="s">
        <v>551</v>
      </c>
      <c r="E19" s="572" t="s">
        <v>552</v>
      </c>
      <c r="F19" s="572" t="s">
        <v>553</v>
      </c>
      <c r="G19" s="572" t="s">
        <v>554</v>
      </c>
      <c r="H19" s="572" t="s">
        <v>555</v>
      </c>
      <c r="I19" s="573" t="s">
        <v>556</v>
      </c>
      <c r="J19" s="574" t="s">
        <v>557</v>
      </c>
      <c r="K19" s="572" t="s">
        <v>558</v>
      </c>
      <c r="L19" s="574" t="s">
        <v>559</v>
      </c>
      <c r="M19" s="575" t="s">
        <v>560</v>
      </c>
      <c r="N19" s="576" t="s">
        <v>561</v>
      </c>
      <c r="O19" s="572" t="s">
        <v>562</v>
      </c>
      <c r="P19" s="576" t="s">
        <v>563</v>
      </c>
      <c r="Q19" s="573" t="s">
        <v>564</v>
      </c>
      <c r="R19" s="577" t="s">
        <v>565</v>
      </c>
      <c r="S19" s="578" t="s">
        <v>566</v>
      </c>
      <c r="T19" s="577" t="s">
        <v>567</v>
      </c>
      <c r="U19" s="579" t="s">
        <v>568</v>
      </c>
      <c r="V19" s="580" t="s">
        <v>569</v>
      </c>
      <c r="W19" s="580" t="s">
        <v>570</v>
      </c>
      <c r="X19" s="580" t="s">
        <v>571</v>
      </c>
      <c r="Y19" s="578" t="s">
        <v>572</v>
      </c>
      <c r="Z19" s="580" t="s">
        <v>573</v>
      </c>
      <c r="AA19" s="580" t="s">
        <v>574</v>
      </c>
      <c r="AB19" s="580" t="s">
        <v>575</v>
      </c>
      <c r="AC19" s="577" t="s">
        <v>576</v>
      </c>
      <c r="AD19" s="578" t="s">
        <v>577</v>
      </c>
      <c r="AE19" s="580" t="s">
        <v>578</v>
      </c>
      <c r="AF19" s="580" t="s">
        <v>579</v>
      </c>
    </row>
    <row r="20">
      <c r="A20" s="597" t="s">
        <v>596</v>
      </c>
      <c r="B20" s="598" t="s">
        <v>581</v>
      </c>
      <c r="C20" s="625" t="s">
        <v>582</v>
      </c>
      <c r="D20" s="584" t="s">
        <v>583</v>
      </c>
      <c r="E20" s="585">
        <v>941.79</v>
      </c>
      <c r="F20" s="586">
        <f>E20+E21</f>
      </c>
      <c r="G20" s="585">
        <v>8470</v>
      </c>
      <c r="H20" s="585">
        <v>99</v>
      </c>
      <c r="I20" s="587">
        <f t="shared" ref="I20:I36" si="55">H20/G20</f>
      </c>
      <c r="J20" s="588">
        <f t="shared" ref="J20:J36" si="169">(E20/G20)*1000</f>
      </c>
      <c r="K20" s="585">
        <v>11</v>
      </c>
      <c r="L20" s="588">
        <f t="shared" ref="L20:L36" si="283">E20/K20</f>
      </c>
      <c r="M20" s="585">
        <v>0</v>
      </c>
      <c r="N20" s="589">
        <f t="shared" ref="N20:N36" si="367">E20/M20</f>
      </c>
      <c r="O20" s="585">
        <v>1</v>
      </c>
      <c r="P20" s="589">
        <f t="shared" ref="P20:P36" si="451">E20/O20</f>
      </c>
      <c r="Q20" s="590">
        <f>(M20+M21)/(O20+O21)</f>
      </c>
      <c r="R20" s="585">
        <v>1</v>
      </c>
      <c r="S20" s="590">
        <f>(O20+O21)/(K20+K21)</f>
      </c>
      <c r="T20" s="585">
        <v>0</v>
      </c>
      <c r="U20" s="591">
        <f>F20/T20</f>
      </c>
      <c r="V20" s="592">
        <f>(F20+4*500)/T20</f>
      </c>
      <c r="W20" s="585">
        <v>0</v>
      </c>
      <c r="X20" s="592">
        <f>W20/T20</f>
      </c>
      <c r="Y20" s="590">
        <f>T20/R20</f>
      </c>
      <c r="Z20" s="592">
        <f>W20/F20</f>
      </c>
      <c r="AA20" s="592">
        <f>W20/(F20+500)</f>
      </c>
      <c r="AB20" s="585">
        <v>0</v>
      </c>
      <c r="AC20" s="585">
        <v>0</v>
      </c>
      <c r="AD20" s="590">
        <f>AB20/T20</f>
      </c>
      <c r="AE20" s="592">
        <f>(W20-AC20)/(F20+500)</f>
      </c>
      <c r="AF20" s="593" t="s">
        <v>584</v>
      </c>
    </row>
    <row r="21">
      <c r="A21" s="597"/>
      <c r="B21" s="598"/>
      <c r="C21" s="625"/>
      <c r="D21" s="596" t="s">
        <v>585</v>
      </c>
      <c r="E21" s="585">
        <v>202.45</v>
      </c>
      <c r="F21" s="586"/>
      <c r="G21" s="585">
        <v>3781</v>
      </c>
      <c r="H21" s="585">
        <v>181</v>
      </c>
      <c r="I21" s="587">
        <f t="shared" si="55"/>
      </c>
      <c r="J21" s="588">
        <f t="shared" si="169"/>
      </c>
      <c r="K21" s="585">
        <v>4</v>
      </c>
      <c r="L21" s="588">
        <f t="shared" si="283"/>
      </c>
      <c r="M21" s="585">
        <v>0</v>
      </c>
      <c r="N21" s="589">
        <f t="shared" si="367"/>
      </c>
      <c r="O21" s="585">
        <v>0</v>
      </c>
      <c r="P21" s="589">
        <f t="shared" si="451"/>
      </c>
      <c r="Q21" s="590"/>
      <c r="R21" s="585"/>
      <c r="S21" s="590"/>
      <c r="T21" s="585"/>
      <c r="U21" s="591"/>
      <c r="V21" s="592"/>
      <c r="W21" s="585"/>
      <c r="X21" s="592"/>
      <c r="Y21" s="590"/>
      <c r="Z21" s="592"/>
      <c r="AA21" s="592"/>
      <c r="AB21" s="585"/>
      <c r="AC21" s="585"/>
      <c r="AD21" s="590"/>
      <c r="AE21" s="592"/>
      <c r="AF21" s="593" t="s">
        <v>586</v>
      </c>
    </row>
    <row r="22">
      <c r="A22" s="581"/>
      <c r="B22" s="626" t="s">
        <v>587</v>
      </c>
      <c r="C22" s="599" t="s">
        <v>582</v>
      </c>
      <c r="D22" s="600" t="s">
        <v>583</v>
      </c>
      <c r="E22" s="601">
        <v>495.98</v>
      </c>
      <c r="F22" s="586">
        <f>E22+E23</f>
      </c>
      <c r="G22" s="585">
        <v>4845</v>
      </c>
      <c r="H22" s="585">
        <v>102</v>
      </c>
      <c r="I22" s="587">
        <f t="shared" si="55"/>
      </c>
      <c r="J22" s="588">
        <f t="shared" si="169"/>
      </c>
      <c r="K22" s="585">
        <v>11</v>
      </c>
      <c r="L22" s="588">
        <f t="shared" si="283"/>
      </c>
      <c r="M22" s="585">
        <v>0</v>
      </c>
      <c r="N22" s="589">
        <f t="shared" si="367"/>
      </c>
      <c r="O22" s="585">
        <v>2</v>
      </c>
      <c r="P22" s="589">
        <f t="shared" si="451"/>
      </c>
      <c r="Q22" s="590">
        <f>(M22+M23)/(O22+O23)</f>
      </c>
      <c r="R22" s="585">
        <v>3</v>
      </c>
      <c r="S22" s="590">
        <f>(O22+O23)/(K22+K23)</f>
      </c>
      <c r="T22" s="585">
        <v>0</v>
      </c>
      <c r="U22" s="591">
        <f>F22/T22</f>
      </c>
      <c r="V22" s="592">
        <f>(F22+4*500)/T22</f>
      </c>
      <c r="W22" s="585">
        <v>0</v>
      </c>
      <c r="X22" s="592">
        <f>W22/T22</f>
      </c>
      <c r="Y22" s="590">
        <f>T22/R22</f>
      </c>
      <c r="Z22" s="592">
        <f>W22/F22</f>
      </c>
      <c r="AA22" s="592">
        <f>W22/(F22+500)</f>
      </c>
      <c r="AB22" s="585">
        <v>0</v>
      </c>
      <c r="AC22" s="585">
        <v>0</v>
      </c>
      <c r="AD22" s="590">
        <f>AB22/T22</f>
      </c>
      <c r="AE22" s="592">
        <f>(W22-AC22)/(F22+500)</f>
      </c>
      <c r="AF22" s="593" t="s">
        <v>584</v>
      </c>
    </row>
    <row r="23">
      <c r="A23" s="581"/>
      <c r="B23" s="598"/>
      <c r="C23" s="599"/>
      <c r="D23" s="600" t="s">
        <v>585</v>
      </c>
      <c r="E23" s="601">
        <v>111.99</v>
      </c>
      <c r="F23" s="586"/>
      <c r="G23" s="585">
        <v>1612</v>
      </c>
      <c r="H23" s="585">
        <v>108</v>
      </c>
      <c r="I23" s="587">
        <f t="shared" si="55"/>
      </c>
      <c r="J23" s="588">
        <f t="shared" si="169"/>
      </c>
      <c r="K23" s="585">
        <v>3</v>
      </c>
      <c r="L23" s="588">
        <f t="shared" si="283"/>
      </c>
      <c r="M23" s="585">
        <v>0</v>
      </c>
      <c r="N23" s="589">
        <f t="shared" si="367"/>
      </c>
      <c r="O23" s="585">
        <v>0</v>
      </c>
      <c r="P23" s="589">
        <f t="shared" si="451"/>
      </c>
      <c r="Q23" s="590"/>
      <c r="R23" s="585"/>
      <c r="S23" s="590"/>
      <c r="T23" s="585"/>
      <c r="U23" s="591"/>
      <c r="V23" s="592"/>
      <c r="W23" s="585"/>
      <c r="X23" s="592"/>
      <c r="Y23" s="590"/>
      <c r="Z23" s="592"/>
      <c r="AA23" s="592"/>
      <c r="AB23" s="585"/>
      <c r="AC23" s="585"/>
      <c r="AD23" s="590"/>
      <c r="AE23" s="592"/>
      <c r="AF23" s="593" t="s">
        <v>586</v>
      </c>
    </row>
    <row r="24">
      <c r="A24" s="581"/>
      <c r="B24" s="598" t="s">
        <v>588</v>
      </c>
      <c r="C24" s="599" t="s">
        <v>582</v>
      </c>
      <c r="D24" s="600" t="s">
        <v>583</v>
      </c>
      <c r="E24" s="601">
        <v>631.81</v>
      </c>
      <c r="F24" s="586">
        <f>E24+E25</f>
      </c>
      <c r="G24" s="585">
        <v>3886</v>
      </c>
      <c r="H24" s="585">
        <v>54</v>
      </c>
      <c r="I24" s="587">
        <f t="shared" si="55"/>
      </c>
      <c r="J24" s="588">
        <f t="shared" si="169"/>
      </c>
      <c r="K24" s="585">
        <v>11</v>
      </c>
      <c r="L24" s="588">
        <f t="shared" si="283"/>
      </c>
      <c r="M24" s="585">
        <v>1</v>
      </c>
      <c r="N24" s="589">
        <f t="shared" si="367"/>
      </c>
      <c r="O24" s="585">
        <v>1</v>
      </c>
      <c r="P24" s="589">
        <f t="shared" si="451"/>
      </c>
      <c r="Q24" s="590">
        <f>(M24+M25)/(O24+O25)</f>
      </c>
      <c r="R24" s="585">
        <v>2</v>
      </c>
      <c r="S24" s="590">
        <f>(O24+O25)/(K24+K25)</f>
      </c>
      <c r="T24" s="585">
        <v>1</v>
      </c>
      <c r="U24" s="591">
        <f>F24/T24</f>
      </c>
      <c r="V24" s="592">
        <f>(F24+4*500)/T24</f>
      </c>
      <c r="W24" s="585">
        <v>2011.2</v>
      </c>
      <c r="X24" s="592">
        <f>W24/T24</f>
      </c>
      <c r="Y24" s="590">
        <f>T24/R24</f>
      </c>
      <c r="Z24" s="592">
        <f>W24/F24</f>
      </c>
      <c r="AA24" s="592">
        <f>W24/(F24+500)</f>
      </c>
      <c r="AB24" s="585">
        <v>0</v>
      </c>
      <c r="AC24" s="585">
        <v>0</v>
      </c>
      <c r="AD24" s="590">
        <f>AB24/T24</f>
      </c>
      <c r="AE24" s="592">
        <f>(W24-AC24)/(F24+500)</f>
      </c>
      <c r="AF24" s="593" t="s">
        <v>584</v>
      </c>
    </row>
    <row r="25">
      <c r="A25" s="581"/>
      <c r="B25" s="598"/>
      <c r="C25" s="599"/>
      <c r="D25" s="600" t="s">
        <v>585</v>
      </c>
      <c r="E25" s="601">
        <v>173.73</v>
      </c>
      <c r="F25" s="586"/>
      <c r="G25" s="585">
        <v>1994</v>
      </c>
      <c r="H25" s="585">
        <v>139</v>
      </c>
      <c r="I25" s="587">
        <f t="shared" si="55"/>
      </c>
      <c r="J25" s="588">
        <f t="shared" si="169"/>
      </c>
      <c r="K25" s="585">
        <v>3</v>
      </c>
      <c r="L25" s="588">
        <f t="shared" si="283"/>
      </c>
      <c r="M25" s="585">
        <v>0</v>
      </c>
      <c r="N25" s="589">
        <f t="shared" si="367"/>
      </c>
      <c r="O25" s="585">
        <v>0</v>
      </c>
      <c r="P25" s="589">
        <f t="shared" si="451"/>
      </c>
      <c r="Q25" s="590"/>
      <c r="R25" s="585"/>
      <c r="S25" s="590"/>
      <c r="T25" s="585"/>
      <c r="U25" s="591"/>
      <c r="V25" s="592"/>
      <c r="W25" s="585"/>
      <c r="X25" s="592"/>
      <c r="Y25" s="590"/>
      <c r="Z25" s="592"/>
      <c r="AA25" s="592"/>
      <c r="AB25" s="585"/>
      <c r="AC25" s="585"/>
      <c r="AD25" s="590"/>
      <c r="AE25" s="592"/>
      <c r="AF25" s="593" t="s">
        <v>586</v>
      </c>
    </row>
    <row r="26">
      <c r="A26" s="581"/>
      <c r="B26" s="598" t="s">
        <v>589</v>
      </c>
      <c r="C26" s="599" t="s">
        <v>582</v>
      </c>
      <c r="D26" s="600" t="s">
        <v>583</v>
      </c>
      <c r="E26" s="601">
        <v>927.26</v>
      </c>
      <c r="F26" s="586">
        <f>E26+E27</f>
      </c>
      <c r="G26" s="585">
        <v>9010</v>
      </c>
      <c r="H26" s="585">
        <v>136</v>
      </c>
      <c r="I26" s="587">
        <f t="shared" si="55"/>
      </c>
      <c r="J26" s="588">
        <f t="shared" si="169"/>
      </c>
      <c r="K26" s="585">
        <v>8</v>
      </c>
      <c r="L26" s="588">
        <f t="shared" si="283"/>
      </c>
      <c r="M26" s="585">
        <v>0</v>
      </c>
      <c r="N26" s="589">
        <f t="shared" si="367"/>
      </c>
      <c r="O26" s="585">
        <v>0</v>
      </c>
      <c r="P26" s="589">
        <f t="shared" si="451"/>
      </c>
      <c r="Q26" s="590">
        <f>(M26+M27)/(O26+O27)</f>
      </c>
      <c r="R26" s="585">
        <v>2</v>
      </c>
      <c r="S26" s="590">
        <f>(O26+O27)/(K26+K27)</f>
      </c>
      <c r="T26" s="585">
        <v>1</v>
      </c>
      <c r="U26" s="591">
        <f>F26/T26</f>
      </c>
      <c r="V26" s="592">
        <f>(F26+4*500)/T26</f>
      </c>
      <c r="W26" s="585">
        <v>371.9999999999998</v>
      </c>
      <c r="X26" s="592">
        <f>W26/T26</f>
      </c>
      <c r="Y26" s="590">
        <f>T26/R26</f>
      </c>
      <c r="Z26" s="592">
        <f>W26/F26</f>
      </c>
      <c r="AA26" s="592">
        <f>W26/(F26+500)</f>
      </c>
      <c r="AB26" s="585">
        <v>0</v>
      </c>
      <c r="AC26" s="585">
        <v>0</v>
      </c>
      <c r="AD26" s="590">
        <f>AB26/T26</f>
      </c>
      <c r="AE26" s="592">
        <f>(W26-AC26)/(F26+500)</f>
      </c>
      <c r="AF26" s="593" t="s">
        <v>584</v>
      </c>
    </row>
    <row r="27">
      <c r="A27" s="581"/>
      <c r="B27" s="598"/>
      <c r="C27" s="599"/>
      <c r="D27" s="600" t="s">
        <v>585</v>
      </c>
      <c r="E27" s="601">
        <v>97.75</v>
      </c>
      <c r="F27" s="586"/>
      <c r="G27" s="585">
        <v>1758</v>
      </c>
      <c r="H27" s="602">
        <v>144</v>
      </c>
      <c r="I27" s="587">
        <f t="shared" si="55"/>
      </c>
      <c r="J27" s="588">
        <f t="shared" si="169"/>
      </c>
      <c r="K27" s="585">
        <v>1</v>
      </c>
      <c r="L27" s="588">
        <f t="shared" si="283"/>
      </c>
      <c r="M27" s="585">
        <v>0</v>
      </c>
      <c r="N27" s="589">
        <f t="shared" si="367"/>
      </c>
      <c r="O27" s="585">
        <v>0</v>
      </c>
      <c r="P27" s="589">
        <f t="shared" si="451"/>
      </c>
      <c r="Q27" s="590"/>
      <c r="R27" s="585"/>
      <c r="S27" s="590"/>
      <c r="T27" s="585"/>
      <c r="U27" s="591"/>
      <c r="V27" s="592"/>
      <c r="W27" s="585"/>
      <c r="X27" s="592"/>
      <c r="Y27" s="590"/>
      <c r="Z27" s="592"/>
      <c r="AA27" s="592"/>
      <c r="AB27" s="585"/>
      <c r="AC27" s="585"/>
      <c r="AD27" s="590"/>
      <c r="AE27" s="592"/>
      <c r="AF27" s="593" t="s">
        <v>586</v>
      </c>
    </row>
    <row r="28">
      <c r="A28" s="581"/>
      <c r="B28" s="603" t="s">
        <v>590</v>
      </c>
      <c r="C28" s="599" t="s">
        <v>582</v>
      </c>
      <c r="D28" s="600" t="s">
        <v>583</v>
      </c>
      <c r="E28" s="601">
        <v>318.44</v>
      </c>
      <c r="F28" s="586">
        <f>E28+E29</f>
      </c>
      <c r="G28" s="585">
        <v>2778</v>
      </c>
      <c r="H28" s="585">
        <v>76</v>
      </c>
      <c r="I28" s="587">
        <f t="shared" si="55"/>
      </c>
      <c r="J28" s="588">
        <f t="shared" si="169"/>
      </c>
      <c r="K28" s="585">
        <v>3</v>
      </c>
      <c r="L28" s="588">
        <f t="shared" si="283"/>
      </c>
      <c r="M28" s="585">
        <v>0</v>
      </c>
      <c r="N28" s="589">
        <f t="shared" si="367"/>
      </c>
      <c r="O28" s="585">
        <v>0</v>
      </c>
      <c r="P28" s="589">
        <f t="shared" si="451"/>
      </c>
      <c r="Q28" s="590">
        <f>(M28+M29)/(O28+O29)</f>
      </c>
      <c r="R28" s="585">
        <v>0</v>
      </c>
      <c r="S28" s="590">
        <f>(O28+O29)/(K28+K29)</f>
      </c>
      <c r="T28" s="585">
        <v>0</v>
      </c>
      <c r="U28" s="591">
        <f>F28/T28</f>
      </c>
      <c r="V28" s="592">
        <f>(F28+4*500)/T28</f>
      </c>
      <c r="W28" s="585">
        <v>0</v>
      </c>
      <c r="X28" s="592">
        <f>W28/T28</f>
      </c>
      <c r="Y28" s="590">
        <f>T28/R28</f>
      </c>
      <c r="Z28" s="592">
        <f>W28/F28</f>
      </c>
      <c r="AA28" s="592">
        <f>W28/(F28+500)</f>
      </c>
      <c r="AB28" s="585">
        <v>0</v>
      </c>
      <c r="AC28" s="585">
        <v>0</v>
      </c>
      <c r="AD28" s="590">
        <f>AB28/T28</f>
      </c>
      <c r="AE28" s="592">
        <f>(W28-AC28)/(F28+500)</f>
      </c>
      <c r="AF28" s="593" t="s">
        <v>584</v>
      </c>
    </row>
    <row r="29">
      <c r="A29" s="581"/>
      <c r="B29" s="603"/>
      <c r="C29" s="599"/>
      <c r="D29" s="600" t="s">
        <v>585</v>
      </c>
      <c r="E29" s="601">
        <v>96.43</v>
      </c>
      <c r="F29" s="586"/>
      <c r="G29" s="585">
        <v>1237</v>
      </c>
      <c r="H29" s="602">
        <v>127</v>
      </c>
      <c r="I29" s="587">
        <f t="shared" si="55"/>
      </c>
      <c r="J29" s="588">
        <f t="shared" si="169"/>
      </c>
      <c r="K29" s="585">
        <v>4</v>
      </c>
      <c r="L29" s="588">
        <f t="shared" si="283"/>
      </c>
      <c r="M29" s="585">
        <v>0</v>
      </c>
      <c r="N29" s="589">
        <f t="shared" si="367"/>
      </c>
      <c r="O29" s="585">
        <v>0</v>
      </c>
      <c r="P29" s="589">
        <f t="shared" si="451"/>
      </c>
      <c r="Q29" s="590"/>
      <c r="R29" s="585"/>
      <c r="S29" s="590"/>
      <c r="T29" s="585"/>
      <c r="U29" s="591"/>
      <c r="V29" s="592"/>
      <c r="W29" s="585"/>
      <c r="X29" s="592"/>
      <c r="Y29" s="590"/>
      <c r="Z29" s="592"/>
      <c r="AA29" s="592"/>
      <c r="AB29" s="585"/>
      <c r="AC29" s="585"/>
      <c r="AD29" s="590"/>
      <c r="AE29" s="592"/>
      <c r="AF29" s="593" t="s">
        <v>586</v>
      </c>
    </row>
    <row r="30">
      <c r="A30" s="581"/>
      <c r="B30" s="604" t="s">
        <v>591</v>
      </c>
      <c r="C30" s="604"/>
      <c r="D30" s="604"/>
      <c r="E30" s="605">
        <f>SUM(E20:E29)</f>
      </c>
      <c r="F30" s="606">
        <f>SUM(F20:F29)</f>
      </c>
      <c r="G30" s="606">
        <f>SUM(G20:G29)</f>
      </c>
      <c r="H30" s="606">
        <f>SUM(H20:H29)</f>
      </c>
      <c r="I30" s="607">
        <f t="shared" si="55"/>
      </c>
      <c r="J30" s="608">
        <f t="shared" si="169"/>
      </c>
      <c r="K30" s="606">
        <f>SUM(K20:K29)</f>
      </c>
      <c r="L30" s="608">
        <f t="shared" si="283"/>
      </c>
      <c r="M30" s="606">
        <f>SUM(M20:M29)</f>
      </c>
      <c r="N30" s="609">
        <f t="shared" si="367"/>
      </c>
      <c r="O30" s="606">
        <f>SUM(O20:O29)</f>
      </c>
      <c r="P30" s="609">
        <f t="shared" si="451"/>
      </c>
      <c r="Q30" s="610">
        <f>M30/O30</f>
      </c>
      <c r="R30" s="606">
        <f>SUM(R20:R29)</f>
      </c>
      <c r="S30" s="610">
        <f>(O30+O30)/(K30+K30)</f>
      </c>
      <c r="T30" s="606">
        <f>SUM(T20:T29)</f>
      </c>
      <c r="U30" s="611">
        <f t="shared" ref="U30:U31" si="2">F30/T30</f>
      </c>
      <c r="V30" s="612">
        <f t="shared" ref="V30:V31" si="86">(F30+4*500)/T30</f>
      </c>
      <c r="W30" s="606">
        <f>SUM(W20:W29)</f>
      </c>
      <c r="X30" s="613">
        <f t="shared" ref="X30:X31" si="200">W30/T30</f>
      </c>
      <c r="Y30" s="610">
        <f t="shared" ref="Y30:Y31" si="314">T30/R30</f>
      </c>
      <c r="Z30" s="612">
        <f t="shared" ref="Z30:Z31" si="398">W30/F30</f>
      </c>
      <c r="AA30" s="612">
        <f>W30/(F30+COUNT(W20:W29)*500)</f>
      </c>
      <c r="AB30" s="606">
        <f>SUM(AB20:AB29)</f>
      </c>
      <c r="AC30" s="606">
        <f>SUM(AC20:AC29)</f>
      </c>
      <c r="AD30" s="610">
        <f t="shared" ref="AD30:AD31" si="482">AB30/T30</f>
      </c>
      <c r="AE30" s="614">
        <f>(W30-AC30)/(F30+COUNT(W20:W29)*500)</f>
      </c>
      <c r="AF30" s="592"/>
    </row>
    <row r="31">
      <c r="A31" s="581"/>
      <c r="B31" s="603" t="s">
        <v>592</v>
      </c>
      <c r="C31" s="599" t="s">
        <v>593</v>
      </c>
      <c r="D31" s="600" t="s">
        <v>583</v>
      </c>
      <c r="E31" s="601">
        <v>214.06</v>
      </c>
      <c r="F31" s="586">
        <f>E31+E32</f>
      </c>
      <c r="G31" s="585">
        <v>2055</v>
      </c>
      <c r="H31" s="585">
        <v>82</v>
      </c>
      <c r="I31" s="587">
        <f t="shared" si="55"/>
      </c>
      <c r="J31" s="588">
        <f t="shared" si="169"/>
      </c>
      <c r="K31" s="585">
        <v>5</v>
      </c>
      <c r="L31" s="588">
        <f t="shared" si="283"/>
      </c>
      <c r="M31" s="585">
        <v>0</v>
      </c>
      <c r="N31" s="589">
        <f t="shared" si="367"/>
      </c>
      <c r="O31" s="585">
        <v>0</v>
      </c>
      <c r="P31" s="589">
        <f t="shared" si="451"/>
      </c>
      <c r="Q31" s="590">
        <f>(M31+M32)/(O31+O32)</f>
      </c>
      <c r="R31" s="585">
        <v>0</v>
      </c>
      <c r="S31" s="590">
        <f>(O31+O32)/(K31+K32)</f>
      </c>
      <c r="T31" s="585">
        <v>0</v>
      </c>
      <c r="U31" s="591">
        <f t="shared" si="2"/>
      </c>
      <c r="V31" s="592">
        <f t="shared" si="86"/>
      </c>
      <c r="W31" s="585">
        <v>0</v>
      </c>
      <c r="X31" s="592">
        <f t="shared" si="200"/>
      </c>
      <c r="Y31" s="590">
        <f t="shared" si="314"/>
      </c>
      <c r="Z31" s="592">
        <f t="shared" si="398"/>
      </c>
      <c r="AA31" s="592">
        <f>W31/(F31+500)</f>
      </c>
      <c r="AB31" s="585">
        <v>0</v>
      </c>
      <c r="AC31" s="585">
        <v>0</v>
      </c>
      <c r="AD31" s="590">
        <f t="shared" si="482"/>
      </c>
      <c r="AE31" s="592">
        <f>(W31-AC31)/(F31+500)</f>
      </c>
      <c r="AF31" s="593" t="s">
        <v>584</v>
      </c>
    </row>
    <row r="32">
      <c r="A32" s="581"/>
      <c r="B32" s="603"/>
      <c r="C32" s="599"/>
      <c r="D32" s="600" t="s">
        <v>585</v>
      </c>
      <c r="E32" s="601">
        <v>81.74</v>
      </c>
      <c r="F32" s="586"/>
      <c r="G32" s="585">
        <v>985</v>
      </c>
      <c r="H32" s="602">
        <v>105</v>
      </c>
      <c r="I32" s="587">
        <f t="shared" si="55"/>
      </c>
      <c r="J32" s="588">
        <f t="shared" si="169"/>
      </c>
      <c r="K32" s="585">
        <v>0</v>
      </c>
      <c r="L32" s="588">
        <f t="shared" si="283"/>
      </c>
      <c r="M32" s="585">
        <v>0</v>
      </c>
      <c r="N32" s="589">
        <f t="shared" si="367"/>
      </c>
      <c r="O32" s="585">
        <v>0</v>
      </c>
      <c r="P32" s="589">
        <f t="shared" si="451"/>
      </c>
      <c r="Q32" s="590"/>
      <c r="R32" s="585"/>
      <c r="S32" s="590"/>
      <c r="T32" s="585"/>
      <c r="U32" s="591"/>
      <c r="V32" s="592"/>
      <c r="W32" s="585"/>
      <c r="X32" s="592"/>
      <c r="Y32" s="590"/>
      <c r="Z32" s="592"/>
      <c r="AA32" s="592"/>
      <c r="AB32" s="585"/>
      <c r="AC32" s="585"/>
      <c r="AD32" s="590"/>
      <c r="AE32" s="592"/>
      <c r="AF32" s="593" t="s">
        <v>586</v>
      </c>
    </row>
    <row r="33">
      <c r="A33" s="581"/>
      <c r="B33" s="598" t="s">
        <v>594</v>
      </c>
      <c r="C33" s="599" t="s">
        <v>593</v>
      </c>
      <c r="D33" s="600" t="s">
        <v>583</v>
      </c>
      <c r="E33" s="601">
        <v>241.75</v>
      </c>
      <c r="F33" s="586">
        <f>E33+E34</f>
      </c>
      <c r="G33" s="585">
        <v>1413</v>
      </c>
      <c r="H33" s="585">
        <v>53</v>
      </c>
      <c r="I33" s="587">
        <f t="shared" si="55"/>
      </c>
      <c r="J33" s="588">
        <f t="shared" si="169"/>
      </c>
      <c r="K33" s="585">
        <v>7</v>
      </c>
      <c r="L33" s="588">
        <f t="shared" si="283"/>
      </c>
      <c r="M33" s="585">
        <v>1</v>
      </c>
      <c r="N33" s="589">
        <f t="shared" si="367"/>
      </c>
      <c r="O33" s="585">
        <v>2</v>
      </c>
      <c r="P33" s="589">
        <f t="shared" si="451"/>
      </c>
      <c r="Q33" s="590">
        <f>(M33+M34)/(O33+O34)</f>
      </c>
      <c r="R33" s="585">
        <v>2</v>
      </c>
      <c r="S33" s="590">
        <f>(O33+O34)/(K33+K34)</f>
      </c>
      <c r="T33" s="585">
        <v>1</v>
      </c>
      <c r="U33" s="591">
        <f>F33/T33</f>
      </c>
      <c r="V33" s="592">
        <f>(F33+4*500)/T33</f>
      </c>
      <c r="W33" s="585">
        <v>1663.2000000000003</v>
      </c>
      <c r="X33" s="592">
        <f>W33/T33</f>
      </c>
      <c r="Y33" s="590">
        <f>T33/R33</f>
      </c>
      <c r="Z33" s="592">
        <f>W33/F33</f>
      </c>
      <c r="AA33" s="592">
        <f>W33/(F33+500)</f>
      </c>
      <c r="AB33" s="585">
        <v>0</v>
      </c>
      <c r="AC33" s="585">
        <v>0</v>
      </c>
      <c r="AD33" s="590">
        <f>AB33/T33</f>
      </c>
      <c r="AE33" s="592">
        <f>(W33-AC33)/(F33+500)</f>
      </c>
      <c r="AF33" s="593" t="s">
        <v>584</v>
      </c>
    </row>
    <row r="34">
      <c r="A34" s="581"/>
      <c r="B34" s="598"/>
      <c r="C34" s="599"/>
      <c r="D34" s="600" t="s">
        <v>585</v>
      </c>
      <c r="E34" s="601">
        <v>42.14</v>
      </c>
      <c r="F34" s="586"/>
      <c r="G34" s="585">
        <v>734</v>
      </c>
      <c r="H34" s="585">
        <v>60</v>
      </c>
      <c r="I34" s="587">
        <f t="shared" si="55"/>
      </c>
      <c r="J34" s="588">
        <f t="shared" si="169"/>
      </c>
      <c r="K34" s="585">
        <v>1</v>
      </c>
      <c r="L34" s="588">
        <f t="shared" si="283"/>
      </c>
      <c r="M34" s="585">
        <v>0</v>
      </c>
      <c r="N34" s="589">
        <f t="shared" si="367"/>
      </c>
      <c r="O34" s="585">
        <v>0</v>
      </c>
      <c r="P34" s="589">
        <f t="shared" si="451"/>
      </c>
      <c r="Q34" s="590"/>
      <c r="R34" s="585"/>
      <c r="S34" s="590"/>
      <c r="T34" s="585"/>
      <c r="U34" s="591"/>
      <c r="V34" s="592"/>
      <c r="W34" s="585"/>
      <c r="X34" s="592"/>
      <c r="Y34" s="590"/>
      <c r="Z34" s="592"/>
      <c r="AA34" s="592"/>
      <c r="AB34" s="585"/>
      <c r="AC34" s="585"/>
      <c r="AD34" s="590"/>
      <c r="AE34" s="592"/>
      <c r="AF34" s="593" t="s">
        <v>586</v>
      </c>
    </row>
    <row r="35">
      <c r="A35" s="581"/>
      <c r="B35" s="615" t="s">
        <v>591</v>
      </c>
      <c r="C35" s="615"/>
      <c r="D35" s="615"/>
      <c r="E35" s="606">
        <f>SUM(E31:E34)</f>
      </c>
      <c r="F35" s="606">
        <f>SUM(F31:F34)</f>
      </c>
      <c r="G35" s="606">
        <f>SUM(G31:G34)</f>
      </c>
      <c r="H35" s="606">
        <f>SUM(H31:H34)</f>
      </c>
      <c r="I35" s="607">
        <f t="shared" si="55"/>
      </c>
      <c r="J35" s="608">
        <f t="shared" si="169"/>
      </c>
      <c r="K35" s="606">
        <f>SUM(K31:K34)</f>
      </c>
      <c r="L35" s="608">
        <f t="shared" si="283"/>
      </c>
      <c r="M35" s="606">
        <f>SUM(M31:M34)</f>
      </c>
      <c r="N35" s="609">
        <f t="shared" si="367"/>
      </c>
      <c r="O35" s="606">
        <f>SUM(O31:O34)</f>
      </c>
      <c r="P35" s="609">
        <f t="shared" si="451"/>
      </c>
      <c r="Q35" s="610">
        <f t="shared" ref="Q35:Q36" si="139">M35/O35</f>
      </c>
      <c r="R35" s="606">
        <f>SUM(R31:R34)</f>
      </c>
      <c r="S35" s="610">
        <f t="shared" ref="S35:S36" si="253">(O35+O35)/(K35+K35)</f>
      </c>
      <c r="T35" s="606">
        <f>SUM(T31:T34)</f>
      </c>
      <c r="U35" s="611">
        <f t="shared" ref="U35:U36" si="3">F35/T35</f>
      </c>
      <c r="V35" s="612">
        <f t="shared" ref="V35:V36" si="87">(F35+4*500)/T35</f>
      </c>
      <c r="W35" s="606">
        <f>SUM(W31:W34)</f>
      </c>
      <c r="X35" s="613">
        <f t="shared" ref="X35:X36" si="201">W35/T35</f>
      </c>
      <c r="Y35" s="610">
        <f t="shared" ref="Y35:Y36" si="315">T35/R35</f>
      </c>
      <c r="Z35" s="612">
        <f t="shared" ref="Z35:Z36" si="399">W35/F35</f>
      </c>
      <c r="AA35" s="612">
        <f>W35/(F35+COUNT(W31:W34)*500)</f>
      </c>
      <c r="AB35" s="606">
        <f>SUM(AB31:AB34)</f>
      </c>
      <c r="AC35" s="606">
        <f>SUM(AC31:AC34)</f>
      </c>
      <c r="AD35" s="610">
        <f t="shared" ref="AD35:AD36" si="483">AB35/T35</f>
      </c>
      <c r="AE35" s="614">
        <f>(W35-AC35)/(F35+COUNT(W31:W34)*500)</f>
      </c>
      <c r="AF35" s="592"/>
    </row>
    <row r="36">
      <c r="A36" s="581"/>
      <c r="B36" s="616" t="s">
        <v>595</v>
      </c>
      <c r="C36" s="616"/>
      <c r="D36" s="616"/>
      <c r="E36" s="617">
        <f>E30+E35</f>
      </c>
      <c r="F36" s="617">
        <f>F30+F35</f>
      </c>
      <c r="G36" s="617">
        <f>G30+G35</f>
      </c>
      <c r="H36" s="617">
        <f>H30+H35</f>
      </c>
      <c r="I36" s="618">
        <f t="shared" si="55"/>
      </c>
      <c r="J36" s="619">
        <f t="shared" si="169"/>
      </c>
      <c r="K36" s="617">
        <f>K30+K35</f>
      </c>
      <c r="L36" s="619">
        <f t="shared" si="283"/>
      </c>
      <c r="M36" s="617">
        <f>M30+M35</f>
      </c>
      <c r="N36" s="620">
        <f t="shared" si="367"/>
      </c>
      <c r="O36" s="617">
        <f>O30+O35</f>
      </c>
      <c r="P36" s="620">
        <f t="shared" si="451"/>
      </c>
      <c r="Q36" s="621">
        <f t="shared" si="139"/>
      </c>
      <c r="R36" s="617">
        <f>R30+R35</f>
      </c>
      <c r="S36" s="621">
        <f t="shared" si="253"/>
      </c>
      <c r="T36" s="617">
        <f>T30+T35</f>
      </c>
      <c r="U36" s="622">
        <f t="shared" si="3"/>
      </c>
      <c r="V36" s="617">
        <f t="shared" si="87"/>
      </c>
      <c r="W36" s="617">
        <f>W30+W35</f>
      </c>
      <c r="X36" s="617">
        <f t="shared" si="201"/>
      </c>
      <c r="Y36" s="621">
        <f t="shared" si="315"/>
      </c>
      <c r="Z36" s="617">
        <f t="shared" si="399"/>
      </c>
      <c r="AA36" s="617">
        <f>W36/(F36+COUNT(W20:W29,W31:W34)*500)</f>
      </c>
      <c r="AB36" s="617">
        <f>AB30+AB35</f>
      </c>
      <c r="AC36" s="617">
        <f>AC30+AC35</f>
      </c>
      <c r="AD36" s="621">
        <f t="shared" si="483"/>
      </c>
      <c r="AE36" s="617">
        <f>(W36-AC36)/(F36+COUNT(W20:W29,W31:W34)*500)</f>
      </c>
      <c r="AF36" s="623"/>
    </row>
    <row r="37">
      <c r="A37" s="627" t="s">
        <v>548</v>
      </c>
      <c r="B37" s="628" t="s">
        <v>549</v>
      </c>
      <c r="C37" s="628" t="s">
        <v>550</v>
      </c>
      <c r="D37" s="628" t="s">
        <v>551</v>
      </c>
      <c r="E37" s="629" t="s">
        <v>552</v>
      </c>
      <c r="F37" s="572" t="s">
        <v>553</v>
      </c>
      <c r="G37" s="572" t="s">
        <v>554</v>
      </c>
      <c r="H37" s="572" t="s">
        <v>555</v>
      </c>
      <c r="I37" s="573" t="s">
        <v>556</v>
      </c>
      <c r="J37" s="574" t="s">
        <v>557</v>
      </c>
      <c r="K37" s="572" t="s">
        <v>558</v>
      </c>
      <c r="L37" s="574" t="s">
        <v>559</v>
      </c>
      <c r="M37" s="575" t="s">
        <v>560</v>
      </c>
      <c r="N37" s="576" t="s">
        <v>561</v>
      </c>
      <c r="O37" s="572" t="s">
        <v>562</v>
      </c>
      <c r="P37" s="576" t="s">
        <v>563</v>
      </c>
      <c r="Q37" s="573" t="s">
        <v>564</v>
      </c>
      <c r="R37" s="577" t="s">
        <v>565</v>
      </c>
      <c r="S37" s="578" t="s">
        <v>566</v>
      </c>
      <c r="T37" s="577" t="s">
        <v>567</v>
      </c>
      <c r="U37" s="579" t="s">
        <v>568</v>
      </c>
      <c r="V37" s="580" t="s">
        <v>569</v>
      </c>
      <c r="W37" s="580" t="s">
        <v>570</v>
      </c>
      <c r="X37" s="580" t="s">
        <v>571</v>
      </c>
      <c r="Y37" s="578" t="s">
        <v>572</v>
      </c>
      <c r="Z37" s="580" t="s">
        <v>573</v>
      </c>
      <c r="AA37" s="580" t="s">
        <v>574</v>
      </c>
      <c r="AB37" s="580" t="s">
        <v>575</v>
      </c>
      <c r="AC37" s="577" t="s">
        <v>576</v>
      </c>
      <c r="AD37" s="578" t="s">
        <v>577</v>
      </c>
      <c r="AE37" s="580" t="s">
        <v>578</v>
      </c>
      <c r="AF37" s="580" t="s">
        <v>579</v>
      </c>
    </row>
    <row r="38">
      <c r="A38" s="597" t="s">
        <v>597</v>
      </c>
      <c r="B38" s="603" t="s">
        <v>592</v>
      </c>
      <c r="C38" s="599" t="s">
        <v>582</v>
      </c>
      <c r="D38" s="600" t="s">
        <v>583</v>
      </c>
      <c r="E38" s="601">
        <v>518.06</v>
      </c>
      <c r="F38" s="586">
        <f>E38+E39</f>
      </c>
      <c r="G38" s="585">
        <v>3117</v>
      </c>
      <c r="H38" s="585">
        <v>70</v>
      </c>
      <c r="I38" s="587">
        <f t="shared" ref="I38:I49" si="56">H38/G38</f>
      </c>
      <c r="J38" s="588">
        <f t="shared" ref="J38:J49" si="170">(E38/G38)*1000</f>
      </c>
      <c r="K38" s="585">
        <v>10</v>
      </c>
      <c r="L38" s="588">
        <f t="shared" ref="L38:L49" si="284">E38/K38</f>
      </c>
      <c r="M38" s="585">
        <v>0</v>
      </c>
      <c r="N38" s="589">
        <f t="shared" ref="N38:N49" si="368">E38/M38</f>
      </c>
      <c r="O38" s="585">
        <v>2</v>
      </c>
      <c r="P38" s="589">
        <f t="shared" ref="P38:P49" si="452">E38/O38</f>
      </c>
      <c r="Q38" s="590">
        <f>(M38+M39)/(O38+O39)</f>
      </c>
      <c r="R38" s="585">
        <v>3</v>
      </c>
      <c r="S38" s="590">
        <f>(O38+O39)/(K38+K39)</f>
      </c>
      <c r="T38" s="585">
        <v>0</v>
      </c>
      <c r="U38" s="591">
        <f>F38/T38</f>
      </c>
      <c r="V38" s="592">
        <f>(F38+4*500)/T38</f>
      </c>
      <c r="W38" s="585">
        <v>0</v>
      </c>
      <c r="X38" s="592">
        <f>W38/T38</f>
      </c>
      <c r="Y38" s="590">
        <f>T38/R38</f>
      </c>
      <c r="Z38" s="592">
        <f>W38/F38</f>
      </c>
      <c r="AA38" s="592">
        <f>W38/(F38+500)</f>
      </c>
      <c r="AB38" s="585">
        <v>0</v>
      </c>
      <c r="AC38" s="585">
        <v>0</v>
      </c>
      <c r="AD38" s="590">
        <f>AB38/T38</f>
      </c>
      <c r="AE38" s="592">
        <f>(W38-AC38)/(F38+500)</f>
      </c>
      <c r="AF38" s="593" t="s">
        <v>584</v>
      </c>
    </row>
    <row r="39">
      <c r="A39" s="597"/>
      <c r="B39" s="603"/>
      <c r="C39" s="599"/>
      <c r="D39" s="600" t="s">
        <v>585</v>
      </c>
      <c r="E39" s="601">
        <v>200.56</v>
      </c>
      <c r="F39" s="586"/>
      <c r="G39" s="585">
        <v>4239</v>
      </c>
      <c r="H39" s="602">
        <v>202</v>
      </c>
      <c r="I39" s="587">
        <f t="shared" si="56"/>
      </c>
      <c r="J39" s="588">
        <f t="shared" si="170"/>
      </c>
      <c r="K39" s="585">
        <v>7</v>
      </c>
      <c r="L39" s="588">
        <f t="shared" si="284"/>
      </c>
      <c r="M39" s="585">
        <v>0</v>
      </c>
      <c r="N39" s="589">
        <f t="shared" si="368"/>
      </c>
      <c r="O39" s="585">
        <v>1</v>
      </c>
      <c r="P39" s="589">
        <f t="shared" si="452"/>
      </c>
      <c r="Q39" s="590"/>
      <c r="R39" s="585"/>
      <c r="S39" s="590"/>
      <c r="T39" s="585"/>
      <c r="U39" s="591"/>
      <c r="V39" s="592"/>
      <c r="W39" s="585"/>
      <c r="X39" s="592"/>
      <c r="Y39" s="590"/>
      <c r="Z39" s="592"/>
      <c r="AA39" s="592"/>
      <c r="AB39" s="585"/>
      <c r="AC39" s="585"/>
      <c r="AD39" s="590"/>
      <c r="AE39" s="592"/>
      <c r="AF39" s="593" t="s">
        <v>586</v>
      </c>
    </row>
    <row r="40">
      <c r="A40" s="597"/>
      <c r="B40" s="598" t="s">
        <v>594</v>
      </c>
      <c r="C40" s="599" t="s">
        <v>582</v>
      </c>
      <c r="D40" s="600" t="s">
        <v>583</v>
      </c>
      <c r="E40" s="601">
        <v>717.17</v>
      </c>
      <c r="F40" s="586">
        <f>E40+E41</f>
      </c>
      <c r="G40" s="585">
        <v>5165</v>
      </c>
      <c r="H40" s="585">
        <v>84</v>
      </c>
      <c r="I40" s="587">
        <f t="shared" si="56"/>
      </c>
      <c r="J40" s="588">
        <f t="shared" si="170"/>
      </c>
      <c r="K40" s="585">
        <v>14</v>
      </c>
      <c r="L40" s="588">
        <f t="shared" si="284"/>
      </c>
      <c r="M40" s="585">
        <v>1</v>
      </c>
      <c r="N40" s="589">
        <f t="shared" si="368"/>
      </c>
      <c r="O40" s="585">
        <v>4</v>
      </c>
      <c r="P40" s="589">
        <f t="shared" si="452"/>
      </c>
      <c r="Q40" s="590">
        <f>(M40+M41)/(O40+O41)</f>
      </c>
      <c r="R40" s="585">
        <v>4</v>
      </c>
      <c r="S40" s="590">
        <f>(O40+O41)/(K40+K41)</f>
      </c>
      <c r="T40" s="585">
        <v>1</v>
      </c>
      <c r="U40" s="591">
        <f>F40/T40</f>
      </c>
      <c r="V40" s="592">
        <f>(F40+4*500)/T40</f>
      </c>
      <c r="W40" s="585">
        <v>775.2</v>
      </c>
      <c r="X40" s="592">
        <f>W40/T40</f>
      </c>
      <c r="Y40" s="590">
        <f>T40/R40</f>
      </c>
      <c r="Z40" s="592">
        <f>W40/F40</f>
      </c>
      <c r="AA40" s="592">
        <f>W40/(F40+500)</f>
      </c>
      <c r="AB40" s="585">
        <v>0</v>
      </c>
      <c r="AC40" s="585">
        <v>0</v>
      </c>
      <c r="AD40" s="590">
        <f>AB40/T40</f>
      </c>
      <c r="AE40" s="592">
        <f>(W40-AC40)/(F40+500)</f>
      </c>
      <c r="AF40" s="593" t="s">
        <v>584</v>
      </c>
    </row>
    <row r="41">
      <c r="A41" s="597"/>
      <c r="B41" s="598"/>
      <c r="C41" s="599"/>
      <c r="D41" s="600" t="s">
        <v>585</v>
      </c>
      <c r="E41" s="601">
        <v>61.24</v>
      </c>
      <c r="F41" s="586"/>
      <c r="G41" s="585">
        <v>1544</v>
      </c>
      <c r="H41" s="585">
        <v>108</v>
      </c>
      <c r="I41" s="587">
        <f t="shared" si="56"/>
      </c>
      <c r="J41" s="588">
        <f t="shared" si="170"/>
      </c>
      <c r="K41" s="585">
        <v>1</v>
      </c>
      <c r="L41" s="588">
        <f t="shared" si="284"/>
      </c>
      <c r="M41" s="585">
        <v>0</v>
      </c>
      <c r="N41" s="589">
        <f t="shared" si="368"/>
      </c>
      <c r="O41" s="585">
        <v>0</v>
      </c>
      <c r="P41" s="589">
        <f t="shared" si="452"/>
      </c>
      <c r="Q41" s="590"/>
      <c r="R41" s="585"/>
      <c r="S41" s="590"/>
      <c r="T41" s="585"/>
      <c r="U41" s="591"/>
      <c r="V41" s="592"/>
      <c r="W41" s="585"/>
      <c r="X41" s="592"/>
      <c r="Y41" s="590"/>
      <c r="Z41" s="592"/>
      <c r="AA41" s="592"/>
      <c r="AB41" s="585"/>
      <c r="AC41" s="585"/>
      <c r="AD41" s="590"/>
      <c r="AE41" s="592"/>
      <c r="AF41" s="593" t="s">
        <v>586</v>
      </c>
    </row>
    <row r="42">
      <c r="A42" s="597"/>
      <c r="B42" s="598" t="s">
        <v>598</v>
      </c>
      <c r="C42" s="599" t="s">
        <v>582</v>
      </c>
      <c r="D42" s="600" t="s">
        <v>583</v>
      </c>
      <c r="E42" s="601">
        <v>1368.91</v>
      </c>
      <c r="F42" s="586">
        <f>E42+E43</f>
      </c>
      <c r="G42" s="585">
        <v>9920</v>
      </c>
      <c r="H42" s="585">
        <v>92</v>
      </c>
      <c r="I42" s="587">
        <f t="shared" si="56"/>
      </c>
      <c r="J42" s="588">
        <f t="shared" si="170"/>
      </c>
      <c r="K42" s="585">
        <v>15</v>
      </c>
      <c r="L42" s="588">
        <f t="shared" si="284"/>
      </c>
      <c r="M42" s="585">
        <v>1</v>
      </c>
      <c r="N42" s="589">
        <f t="shared" si="368"/>
      </c>
      <c r="O42" s="585">
        <v>3</v>
      </c>
      <c r="P42" s="589">
        <f t="shared" si="452"/>
      </c>
      <c r="Q42" s="590">
        <f>(M42+M43)/(O42+O43)</f>
      </c>
      <c r="R42" s="585">
        <v>3</v>
      </c>
      <c r="S42" s="590">
        <f>(O42+O43)/(K42+K43)</f>
      </c>
      <c r="T42" s="585">
        <v>1</v>
      </c>
      <c r="U42" s="591">
        <f>F42/T42</f>
      </c>
      <c r="V42" s="592">
        <f>(F42+4*500)/T42</f>
      </c>
      <c r="W42" s="585">
        <v>2407.2</v>
      </c>
      <c r="X42" s="592">
        <f>W42/T42</f>
      </c>
      <c r="Y42" s="590">
        <f>T42/R42</f>
      </c>
      <c r="Z42" s="592">
        <f>W42/F42</f>
      </c>
      <c r="AA42" s="592">
        <f>W42/(F42+500)</f>
      </c>
      <c r="AB42" s="585">
        <v>0</v>
      </c>
      <c r="AC42" s="585">
        <v>0</v>
      </c>
      <c r="AD42" s="590">
        <f>AB42/T42</f>
      </c>
      <c r="AE42" s="592">
        <f>(W42-AC42)/(F42+500)</f>
      </c>
      <c r="AF42" s="593" t="s">
        <v>584</v>
      </c>
    </row>
    <row r="43">
      <c r="A43" s="597"/>
      <c r="B43" s="598"/>
      <c r="C43" s="599"/>
      <c r="D43" s="600" t="s">
        <v>585</v>
      </c>
      <c r="E43" s="601">
        <v>123.26</v>
      </c>
      <c r="F43" s="586"/>
      <c r="G43" s="585">
        <v>1724</v>
      </c>
      <c r="H43" s="585">
        <v>94</v>
      </c>
      <c r="I43" s="587">
        <f t="shared" si="56"/>
      </c>
      <c r="J43" s="588">
        <f t="shared" si="170"/>
      </c>
      <c r="K43" s="585">
        <v>2</v>
      </c>
      <c r="L43" s="588">
        <f t="shared" si="284"/>
      </c>
      <c r="M43" s="585">
        <v>0</v>
      </c>
      <c r="N43" s="589">
        <f t="shared" si="368"/>
      </c>
      <c r="O43" s="585">
        <v>0</v>
      </c>
      <c r="P43" s="589">
        <f t="shared" si="452"/>
      </c>
      <c r="Q43" s="590"/>
      <c r="R43" s="585"/>
      <c r="S43" s="590"/>
      <c r="T43" s="585"/>
      <c r="U43" s="591"/>
      <c r="V43" s="592"/>
      <c r="W43" s="585"/>
      <c r="X43" s="592"/>
      <c r="Y43" s="590"/>
      <c r="Z43" s="592"/>
      <c r="AA43" s="592"/>
      <c r="AB43" s="585"/>
      <c r="AC43" s="585"/>
      <c r="AD43" s="590"/>
      <c r="AE43" s="592"/>
      <c r="AF43" s="593" t="s">
        <v>586</v>
      </c>
    </row>
    <row r="44">
      <c r="A44" s="597"/>
      <c r="B44" s="598" t="s">
        <v>599</v>
      </c>
      <c r="C44" s="599" t="s">
        <v>582</v>
      </c>
      <c r="D44" s="600" t="s">
        <v>583</v>
      </c>
      <c r="E44" s="601">
        <v>844.21</v>
      </c>
      <c r="F44" s="586">
        <f>E44+E45</f>
      </c>
      <c r="G44" s="585">
        <v>6041</v>
      </c>
      <c r="H44" s="585">
        <v>127</v>
      </c>
      <c r="I44" s="587">
        <f t="shared" si="56"/>
      </c>
      <c r="J44" s="588">
        <f t="shared" si="170"/>
      </c>
      <c r="K44" s="585">
        <v>9</v>
      </c>
      <c r="L44" s="588">
        <f t="shared" si="284"/>
      </c>
      <c r="M44" s="585">
        <v>1</v>
      </c>
      <c r="N44" s="589">
        <f t="shared" si="368"/>
      </c>
      <c r="O44" s="585">
        <v>1</v>
      </c>
      <c r="P44" s="589">
        <f t="shared" si="452"/>
      </c>
      <c r="Q44" s="590">
        <f>(M44+M45)/(O44+O45)</f>
      </c>
      <c r="R44" s="585">
        <v>1</v>
      </c>
      <c r="S44" s="590">
        <f>(O44+O45)/(K44+K45)</f>
      </c>
      <c r="T44" s="585">
        <v>1</v>
      </c>
      <c r="U44" s="591">
        <f>F44/T44</f>
      </c>
      <c r="V44" s="592">
        <f>(F44+4*500)/T44</f>
      </c>
      <c r="W44" s="585">
        <v>691.2000000000003</v>
      </c>
      <c r="X44" s="592">
        <f>W44/T44</f>
      </c>
      <c r="Y44" s="590">
        <f>T44/R44</f>
      </c>
      <c r="Z44" s="592">
        <f>W44/F44</f>
      </c>
      <c r="AA44" s="592">
        <f>W44/(F44+500)</f>
      </c>
      <c r="AB44" s="585">
        <v>0</v>
      </c>
      <c r="AC44" s="585">
        <v>0</v>
      </c>
      <c r="AD44" s="590">
        <f>AB44/T44</f>
      </c>
      <c r="AE44" s="592">
        <f>(W44-AC44)/(F44+500)</f>
      </c>
      <c r="AF44" s="593" t="s">
        <v>584</v>
      </c>
    </row>
    <row r="45">
      <c r="A45" s="597"/>
      <c r="B45" s="598"/>
      <c r="C45" s="599"/>
      <c r="D45" s="600" t="s">
        <v>585</v>
      </c>
      <c r="E45" s="601">
        <v>186.79</v>
      </c>
      <c r="F45" s="586"/>
      <c r="G45" s="585">
        <v>2623</v>
      </c>
      <c r="H45" s="602">
        <v>247</v>
      </c>
      <c r="I45" s="587">
        <f t="shared" si="56"/>
      </c>
      <c r="J45" s="588">
        <f t="shared" si="170"/>
      </c>
      <c r="K45" s="585">
        <v>1</v>
      </c>
      <c r="L45" s="588">
        <f t="shared" si="284"/>
      </c>
      <c r="M45" s="585">
        <v>0</v>
      </c>
      <c r="N45" s="589">
        <f t="shared" si="368"/>
      </c>
      <c r="O45" s="585">
        <v>0</v>
      </c>
      <c r="P45" s="589">
        <f t="shared" si="452"/>
      </c>
      <c r="Q45" s="590"/>
      <c r="R45" s="585"/>
      <c r="S45" s="590"/>
      <c r="T45" s="585"/>
      <c r="U45" s="591"/>
      <c r="V45" s="592"/>
      <c r="W45" s="585"/>
      <c r="X45" s="592"/>
      <c r="Y45" s="590"/>
      <c r="Z45" s="592"/>
      <c r="AA45" s="592"/>
      <c r="AB45" s="585"/>
      <c r="AC45" s="585"/>
      <c r="AD45" s="590"/>
      <c r="AE45" s="592"/>
      <c r="AF45" s="593" t="s">
        <v>586</v>
      </c>
    </row>
    <row r="46">
      <c r="A46" s="597"/>
      <c r="B46" s="598" t="s">
        <v>600</v>
      </c>
      <c r="C46" s="599" t="s">
        <v>582</v>
      </c>
      <c r="D46" s="600" t="s">
        <v>583</v>
      </c>
      <c r="E46" s="601">
        <v>423.34</v>
      </c>
      <c r="F46" s="586">
        <f>E46+E47</f>
      </c>
      <c r="G46" s="585">
        <v>3322</v>
      </c>
      <c r="H46" s="585">
        <v>140</v>
      </c>
      <c r="I46" s="587">
        <f t="shared" si="56"/>
      </c>
      <c r="J46" s="588">
        <f t="shared" si="170"/>
      </c>
      <c r="K46" s="585">
        <v>5</v>
      </c>
      <c r="L46" s="588">
        <f t="shared" si="284"/>
      </c>
      <c r="M46" s="585">
        <v>0</v>
      </c>
      <c r="N46" s="589">
        <f t="shared" si="368"/>
      </c>
      <c r="O46" s="585">
        <v>0</v>
      </c>
      <c r="P46" s="589">
        <f t="shared" si="452"/>
      </c>
      <c r="Q46" s="590">
        <f>(M46+M47)/(O46+O47)</f>
      </c>
      <c r="R46" s="585">
        <v>0</v>
      </c>
      <c r="S46" s="590">
        <f>(O46+O47)/(K46+K47)</f>
      </c>
      <c r="T46" s="585">
        <v>0</v>
      </c>
      <c r="U46" s="591">
        <f>F46/T46</f>
      </c>
      <c r="V46" s="592">
        <f>(F46+4*500)/T46</f>
      </c>
      <c r="W46" s="585">
        <v>0</v>
      </c>
      <c r="X46" s="592">
        <f>W46/T46</f>
      </c>
      <c r="Y46" s="590">
        <f>T46/R46</f>
      </c>
      <c r="Z46" s="592">
        <f>W46/F46</f>
      </c>
      <c r="AA46" s="592">
        <f>W46/(F46+500)</f>
      </c>
      <c r="AB46" s="585">
        <v>0</v>
      </c>
      <c r="AC46" s="585">
        <v>0</v>
      </c>
      <c r="AD46" s="590">
        <f>AB46/T46</f>
      </c>
      <c r="AE46" s="592">
        <f>(W46-AC46)/(F46+500)</f>
      </c>
      <c r="AF46" s="593" t="s">
        <v>584</v>
      </c>
    </row>
    <row r="47">
      <c r="A47" s="597"/>
      <c r="B47" s="598"/>
      <c r="C47" s="599"/>
      <c r="D47" s="600" t="s">
        <v>585</v>
      </c>
      <c r="E47" s="601">
        <v>196.42</v>
      </c>
      <c r="F47" s="586"/>
      <c r="G47" s="585">
        <v>3214</v>
      </c>
      <c r="H47" s="585">
        <v>326</v>
      </c>
      <c r="I47" s="587">
        <f t="shared" si="56"/>
      </c>
      <c r="J47" s="588">
        <f t="shared" si="170"/>
      </c>
      <c r="K47" s="585">
        <v>3</v>
      </c>
      <c r="L47" s="588">
        <f t="shared" si="284"/>
      </c>
      <c r="M47" s="585">
        <v>0</v>
      </c>
      <c r="N47" s="589">
        <f t="shared" si="368"/>
      </c>
      <c r="O47" s="585">
        <v>0</v>
      </c>
      <c r="P47" s="589">
        <f t="shared" si="452"/>
      </c>
      <c r="Q47" s="590"/>
      <c r="R47" s="585"/>
      <c r="S47" s="590"/>
      <c r="T47" s="585"/>
      <c r="U47" s="591"/>
      <c r="V47" s="592"/>
      <c r="W47" s="585"/>
      <c r="X47" s="592"/>
      <c r="Y47" s="590"/>
      <c r="Z47" s="592"/>
      <c r="AA47" s="592"/>
      <c r="AB47" s="585"/>
      <c r="AC47" s="585"/>
      <c r="AD47" s="590"/>
      <c r="AE47" s="592"/>
      <c r="AF47" s="593" t="s">
        <v>586</v>
      </c>
    </row>
    <row r="48">
      <c r="A48" s="597"/>
      <c r="B48" s="604" t="s">
        <v>591</v>
      </c>
      <c r="C48" s="604"/>
      <c r="D48" s="604"/>
      <c r="E48" s="605">
        <f>SUM(E38:E47)</f>
      </c>
      <c r="F48" s="606">
        <f>SUM(F38:F47)</f>
      </c>
      <c r="G48" s="606">
        <f>SUM(G38:G47)</f>
      </c>
      <c r="H48" s="606">
        <f>SUM(H38:H47)</f>
      </c>
      <c r="I48" s="607">
        <f t="shared" si="56"/>
      </c>
      <c r="J48" s="608">
        <f t="shared" si="170"/>
      </c>
      <c r="K48" s="606">
        <f>SUM(K38:K47)</f>
      </c>
      <c r="L48" s="608">
        <f t="shared" si="284"/>
      </c>
      <c r="M48" s="606">
        <f>SUM(M38:M47)</f>
      </c>
      <c r="N48" s="609">
        <f t="shared" si="368"/>
      </c>
      <c r="O48" s="606">
        <f>SUM(O38:O47)</f>
      </c>
      <c r="P48" s="609">
        <f t="shared" si="452"/>
      </c>
      <c r="Q48" s="610">
        <f t="shared" ref="Q48:Q49" si="140">M48/O48</f>
      </c>
      <c r="R48" s="606">
        <f>SUM(R38:R47)</f>
      </c>
      <c r="S48" s="610">
        <f t="shared" ref="S48:S49" si="254">(O48+O48)/(K48+K48)</f>
      </c>
      <c r="T48" s="606">
        <f>SUM(T38:T47)</f>
      </c>
      <c r="U48" s="611">
        <f t="shared" ref="U48:U49" si="4">F48/T48</f>
      </c>
      <c r="V48" s="612">
        <f t="shared" ref="V48:V49" si="88">(F48+4*500)/T48</f>
      </c>
      <c r="W48" s="606">
        <f>SUM(W38:W47)</f>
      </c>
      <c r="X48" s="613">
        <f t="shared" ref="X48:X49" si="202">W48/T48</f>
      </c>
      <c r="Y48" s="610">
        <f t="shared" ref="Y48:Y49" si="316">T48/R48</f>
      </c>
      <c r="Z48" s="612">
        <f t="shared" ref="Z48:Z49" si="400">W48/F48</f>
      </c>
      <c r="AA48" s="612">
        <f>W48/(F48+COUNT(W38:W47)*500)</f>
      </c>
      <c r="AB48" s="606">
        <f>SUM(AB38:AB47)</f>
      </c>
      <c r="AC48" s="606">
        <f>SUM(AC38:AC47)</f>
      </c>
      <c r="AD48" s="610">
        <f t="shared" ref="AD48:AD49" si="484">AB48/T48</f>
      </c>
      <c r="AE48" s="614">
        <f>(W48-AC48)/(F48+COUNT(W38:W47)*500)</f>
      </c>
      <c r="AF48" s="592"/>
    </row>
    <row r="49">
      <c r="A49" s="597"/>
      <c r="B49" s="630" t="s">
        <v>595</v>
      </c>
      <c r="C49" s="630"/>
      <c r="D49" s="630"/>
      <c r="E49" s="631">
        <f>E48</f>
      </c>
      <c r="F49" s="617">
        <f>F48</f>
      </c>
      <c r="G49" s="617">
        <f>G48</f>
      </c>
      <c r="H49" s="617">
        <f>H48</f>
      </c>
      <c r="I49" s="618">
        <f t="shared" si="56"/>
      </c>
      <c r="J49" s="619">
        <f t="shared" si="170"/>
      </c>
      <c r="K49" s="617">
        <f>K48</f>
      </c>
      <c r="L49" s="619">
        <f t="shared" si="284"/>
      </c>
      <c r="M49" s="617">
        <f>M48</f>
      </c>
      <c r="N49" s="620">
        <f t="shared" si="368"/>
      </c>
      <c r="O49" s="617">
        <f>O48</f>
      </c>
      <c r="P49" s="620">
        <f t="shared" si="452"/>
      </c>
      <c r="Q49" s="621">
        <f t="shared" si="140"/>
      </c>
      <c r="R49" s="617">
        <f>R48</f>
      </c>
      <c r="S49" s="621">
        <f t="shared" si="254"/>
      </c>
      <c r="T49" s="617">
        <f>T48</f>
      </c>
      <c r="U49" s="622">
        <f t="shared" si="4"/>
      </c>
      <c r="V49" s="617">
        <f t="shared" si="88"/>
      </c>
      <c r="W49" s="617">
        <f>W48</f>
      </c>
      <c r="X49" s="617">
        <f t="shared" si="202"/>
      </c>
      <c r="Y49" s="621">
        <f t="shared" si="316"/>
      </c>
      <c r="Z49" s="617">
        <f t="shared" si="400"/>
      </c>
      <c r="AA49" s="617">
        <f>W49/(F49+COUNT(Z48:X46,W38:W47)*500)</f>
      </c>
      <c r="AB49" s="617">
        <f>AB48</f>
      </c>
      <c r="AC49" s="617">
        <f>AC48</f>
      </c>
      <c r="AD49" s="621">
        <f t="shared" si="484"/>
      </c>
      <c r="AE49" s="617">
        <f>(W49-AC49)/(F49+COUNT(AD48:AB46,W38:W47)*500)</f>
      </c>
      <c r="AF49" s="623"/>
    </row>
    <row r="50">
      <c r="A50" s="627" t="s">
        <v>548</v>
      </c>
      <c r="B50" s="628" t="s">
        <v>549</v>
      </c>
      <c r="C50" s="628" t="s">
        <v>550</v>
      </c>
      <c r="D50" s="628" t="s">
        <v>551</v>
      </c>
      <c r="E50" s="629" t="s">
        <v>552</v>
      </c>
      <c r="F50" s="572" t="s">
        <v>553</v>
      </c>
      <c r="G50" s="572" t="s">
        <v>554</v>
      </c>
      <c r="H50" s="572" t="s">
        <v>555</v>
      </c>
      <c r="I50" s="573" t="s">
        <v>556</v>
      </c>
      <c r="J50" s="574" t="s">
        <v>557</v>
      </c>
      <c r="K50" s="572" t="s">
        <v>558</v>
      </c>
      <c r="L50" s="574" t="s">
        <v>559</v>
      </c>
      <c r="M50" s="575" t="s">
        <v>560</v>
      </c>
      <c r="N50" s="576" t="s">
        <v>561</v>
      </c>
      <c r="O50" s="572" t="s">
        <v>562</v>
      </c>
      <c r="P50" s="576" t="s">
        <v>563</v>
      </c>
      <c r="Q50" s="573" t="s">
        <v>564</v>
      </c>
      <c r="R50" s="577" t="s">
        <v>565</v>
      </c>
      <c r="S50" s="578" t="s">
        <v>566</v>
      </c>
      <c r="T50" s="577" t="s">
        <v>567</v>
      </c>
      <c r="U50" s="579" t="s">
        <v>568</v>
      </c>
      <c r="V50" s="580" t="s">
        <v>569</v>
      </c>
      <c r="W50" s="580" t="s">
        <v>570</v>
      </c>
      <c r="X50" s="580" t="s">
        <v>571</v>
      </c>
      <c r="Y50" s="578" t="s">
        <v>572</v>
      </c>
      <c r="Z50" s="580" t="s">
        <v>573</v>
      </c>
      <c r="AA50" s="580" t="s">
        <v>574</v>
      </c>
      <c r="AB50" s="580" t="s">
        <v>575</v>
      </c>
      <c r="AC50" s="577" t="s">
        <v>576</v>
      </c>
      <c r="AD50" s="578" t="s">
        <v>577</v>
      </c>
      <c r="AE50" s="580" t="s">
        <v>578</v>
      </c>
      <c r="AF50" s="580" t="s">
        <v>579</v>
      </c>
    </row>
    <row r="51">
      <c r="A51" s="597" t="s">
        <v>601</v>
      </c>
      <c r="B51" s="603" t="s">
        <v>581</v>
      </c>
      <c r="C51" s="599" t="s">
        <v>582</v>
      </c>
      <c r="D51" s="600" t="s">
        <v>583</v>
      </c>
      <c r="E51" s="601">
        <v>287.43</v>
      </c>
      <c r="F51" s="586">
        <f>E51+E52</f>
      </c>
      <c r="G51" s="585">
        <v>2039</v>
      </c>
      <c r="H51" s="585">
        <v>44</v>
      </c>
      <c r="I51" s="587">
        <f t="shared" ref="I51:I62" si="57">H51/G51</f>
      </c>
      <c r="J51" s="588">
        <f t="shared" ref="J51:J62" si="171">(E51/G51)*1000</f>
      </c>
      <c r="K51" s="585">
        <v>4</v>
      </c>
      <c r="L51" s="588">
        <f t="shared" ref="L51:L62" si="285">E51/K51</f>
      </c>
      <c r="M51" s="585">
        <v>0</v>
      </c>
      <c r="N51" s="589">
        <f t="shared" ref="N51:N62" si="369">E51/M51</f>
      </c>
      <c r="O51" s="585">
        <v>1</v>
      </c>
      <c r="P51" s="589">
        <f t="shared" ref="P51:P62" si="453">E51/O51</f>
      </c>
      <c r="Q51" s="590">
        <f>(M51+M52)/(O51+O52)</f>
      </c>
      <c r="R51" s="585">
        <v>2</v>
      </c>
      <c r="S51" s="590">
        <f>(O51+O52)/(K51+K52)</f>
      </c>
      <c r="T51" s="585">
        <v>1</v>
      </c>
      <c r="U51" s="591">
        <f>F51/T51</f>
      </c>
      <c r="V51" s="592">
        <f>(F51+4*500)/T51</f>
      </c>
      <c r="W51" s="585">
        <v>2011.2</v>
      </c>
      <c r="X51" s="592">
        <f>W51/T51</f>
      </c>
      <c r="Y51" s="590">
        <f>T51/R51</f>
      </c>
      <c r="Z51" s="592">
        <f>W51/F51</f>
      </c>
      <c r="AA51" s="592">
        <f>W51/(F51+500)</f>
      </c>
      <c r="AB51" s="585">
        <v>0</v>
      </c>
      <c r="AC51" s="585">
        <v>0</v>
      </c>
      <c r="AD51" s="590">
        <f>AB51/T51</f>
      </c>
      <c r="AE51" s="592">
        <f>(W51-AC51)/(F51+500)</f>
      </c>
      <c r="AF51" s="593" t="s">
        <v>584</v>
      </c>
    </row>
    <row r="52">
      <c r="A52" s="597"/>
      <c r="B52" s="603"/>
      <c r="C52" s="599"/>
      <c r="D52" s="600" t="s">
        <v>585</v>
      </c>
      <c r="E52" s="601">
        <v>210.94</v>
      </c>
      <c r="F52" s="586"/>
      <c r="G52" s="585">
        <v>4805</v>
      </c>
      <c r="H52" s="602">
        <v>174</v>
      </c>
      <c r="I52" s="587">
        <f t="shared" si="57"/>
      </c>
      <c r="J52" s="588">
        <f t="shared" si="171"/>
      </c>
      <c r="K52" s="585">
        <v>8</v>
      </c>
      <c r="L52" s="588">
        <f t="shared" si="285"/>
      </c>
      <c r="M52" s="585">
        <v>0</v>
      </c>
      <c r="N52" s="589">
        <f t="shared" si="369"/>
      </c>
      <c r="O52" s="585">
        <v>0</v>
      </c>
      <c r="P52" s="589">
        <f t="shared" si="453"/>
      </c>
      <c r="Q52" s="590"/>
      <c r="R52" s="585"/>
      <c r="S52" s="590"/>
      <c r="T52" s="585"/>
      <c r="U52" s="591"/>
      <c r="V52" s="592"/>
      <c r="W52" s="585"/>
      <c r="X52" s="592"/>
      <c r="Y52" s="590"/>
      <c r="Z52" s="592"/>
      <c r="AA52" s="592"/>
      <c r="AB52" s="585"/>
      <c r="AC52" s="585"/>
      <c r="AD52" s="590"/>
      <c r="AE52" s="592"/>
      <c r="AF52" s="593" t="s">
        <v>586</v>
      </c>
    </row>
    <row r="53">
      <c r="A53" s="597"/>
      <c r="B53" s="603" t="s">
        <v>587</v>
      </c>
      <c r="C53" s="599" t="s">
        <v>582</v>
      </c>
      <c r="D53" s="600" t="s">
        <v>583</v>
      </c>
      <c r="E53" s="601">
        <v>366.86</v>
      </c>
      <c r="F53" s="586">
        <f>E53+E54</f>
      </c>
      <c r="G53" s="585">
        <v>2319</v>
      </c>
      <c r="H53" s="585">
        <v>39</v>
      </c>
      <c r="I53" s="587">
        <f t="shared" si="57"/>
      </c>
      <c r="J53" s="588">
        <f t="shared" si="171"/>
      </c>
      <c r="K53" s="585">
        <v>4</v>
      </c>
      <c r="L53" s="588">
        <f t="shared" si="285"/>
      </c>
      <c r="M53" s="585">
        <v>0</v>
      </c>
      <c r="N53" s="589">
        <f t="shared" si="369"/>
      </c>
      <c r="O53" s="585">
        <v>0</v>
      </c>
      <c r="P53" s="589">
        <f t="shared" si="453"/>
      </c>
      <c r="Q53" s="590">
        <f>(M53+M54)/(O53+O54)</f>
      </c>
      <c r="R53" s="585">
        <v>0</v>
      </c>
      <c r="S53" s="590">
        <f>(O53+O54)/(K53+K54)</f>
      </c>
      <c r="T53" s="585">
        <v>0</v>
      </c>
      <c r="U53" s="591">
        <f>F53/T53</f>
      </c>
      <c r="V53" s="592">
        <f>(F53+4*500)/T53</f>
      </c>
      <c r="W53" s="585">
        <v>0</v>
      </c>
      <c r="X53" s="592">
        <f>W53/T53</f>
      </c>
      <c r="Y53" s="590">
        <f>T53/R53</f>
      </c>
      <c r="Z53" s="592">
        <f>W53/F53</f>
      </c>
      <c r="AA53" s="592">
        <f>W53/(F53+500)</f>
      </c>
      <c r="AB53" s="585">
        <v>0</v>
      </c>
      <c r="AC53" s="585">
        <v>0</v>
      </c>
      <c r="AD53" s="590">
        <f>AB53/T53</f>
      </c>
      <c r="AE53" s="592">
        <f>(W53-AC53)/(F53+500)</f>
      </c>
      <c r="AF53" s="593" t="s">
        <v>584</v>
      </c>
    </row>
    <row r="54">
      <c r="A54" s="597"/>
      <c r="B54" s="598"/>
      <c r="C54" s="599"/>
      <c r="D54" s="600" t="s">
        <v>585</v>
      </c>
      <c r="E54" s="601">
        <v>162.7</v>
      </c>
      <c r="F54" s="586"/>
      <c r="G54" s="585">
        <v>3269</v>
      </c>
      <c r="H54" s="585">
        <v>120</v>
      </c>
      <c r="I54" s="587">
        <f t="shared" si="57"/>
      </c>
      <c r="J54" s="588">
        <f t="shared" si="171"/>
      </c>
      <c r="K54" s="585">
        <v>6</v>
      </c>
      <c r="L54" s="588">
        <f t="shared" si="285"/>
      </c>
      <c r="M54" s="585">
        <v>0</v>
      </c>
      <c r="N54" s="589">
        <f t="shared" si="369"/>
      </c>
      <c r="O54" s="585">
        <v>0</v>
      </c>
      <c r="P54" s="589">
        <f t="shared" si="453"/>
      </c>
      <c r="Q54" s="590"/>
      <c r="R54" s="585"/>
      <c r="S54" s="590"/>
      <c r="T54" s="585"/>
      <c r="U54" s="591"/>
      <c r="V54" s="592"/>
      <c r="W54" s="585"/>
      <c r="X54" s="592"/>
      <c r="Y54" s="590"/>
      <c r="Z54" s="592"/>
      <c r="AA54" s="592"/>
      <c r="AB54" s="585"/>
      <c r="AC54" s="585"/>
      <c r="AD54" s="590"/>
      <c r="AE54" s="592"/>
      <c r="AF54" s="593" t="s">
        <v>586</v>
      </c>
    </row>
    <row r="55">
      <c r="A55" s="597"/>
      <c r="B55" s="603" t="s">
        <v>588</v>
      </c>
      <c r="C55" s="599" t="s">
        <v>582</v>
      </c>
      <c r="D55" s="600" t="s">
        <v>583</v>
      </c>
      <c r="E55" s="601">
        <v>340.93</v>
      </c>
      <c r="F55" s="586">
        <f>E55+E56</f>
      </c>
      <c r="G55" s="585">
        <v>2215</v>
      </c>
      <c r="H55" s="585">
        <v>31</v>
      </c>
      <c r="I55" s="587">
        <f t="shared" si="57"/>
      </c>
      <c r="J55" s="588">
        <f t="shared" si="171"/>
      </c>
      <c r="K55" s="585">
        <v>8</v>
      </c>
      <c r="L55" s="588">
        <f t="shared" si="285"/>
      </c>
      <c r="M55" s="585">
        <v>0</v>
      </c>
      <c r="N55" s="589">
        <f t="shared" si="369"/>
      </c>
      <c r="O55" s="585">
        <v>0</v>
      </c>
      <c r="P55" s="589">
        <f t="shared" si="453"/>
      </c>
      <c r="Q55" s="590">
        <f>(M55+M56)/(O55+O56)</f>
      </c>
      <c r="R55" s="585">
        <v>0</v>
      </c>
      <c r="S55" s="590">
        <f>(O55+O56)/(K55+K56)</f>
      </c>
      <c r="T55" s="585">
        <v>0</v>
      </c>
      <c r="U55" s="591">
        <f>F55/T55</f>
      </c>
      <c r="V55" s="592">
        <f>(F55+4*500)/T55</f>
      </c>
      <c r="W55" s="585">
        <v>0</v>
      </c>
      <c r="X55" s="592">
        <f>W55/T55</f>
      </c>
      <c r="Y55" s="590">
        <f>T55/R55</f>
      </c>
      <c r="Z55" s="592">
        <f>W55/F55</f>
      </c>
      <c r="AA55" s="592">
        <f>W55/(F55+500)</f>
      </c>
      <c r="AB55" s="585">
        <v>0</v>
      </c>
      <c r="AC55" s="585">
        <v>0</v>
      </c>
      <c r="AD55" s="590">
        <f>AB55/T55</f>
      </c>
      <c r="AE55" s="592">
        <f>(W55-AC55)/(F55+500)</f>
      </c>
      <c r="AF55" s="593" t="s">
        <v>584</v>
      </c>
    </row>
    <row r="56">
      <c r="A56" s="597"/>
      <c r="B56" s="598"/>
      <c r="C56" s="599"/>
      <c r="D56" s="600" t="s">
        <v>585</v>
      </c>
      <c r="E56" s="601">
        <v>144.57</v>
      </c>
      <c r="F56" s="586"/>
      <c r="G56" s="585">
        <v>3194</v>
      </c>
      <c r="H56" s="585">
        <v>151</v>
      </c>
      <c r="I56" s="587">
        <f t="shared" si="57"/>
      </c>
      <c r="J56" s="588">
        <f t="shared" si="171"/>
      </c>
      <c r="K56" s="585">
        <v>7</v>
      </c>
      <c r="L56" s="588">
        <f t="shared" si="285"/>
      </c>
      <c r="M56" s="585">
        <v>0</v>
      </c>
      <c r="N56" s="589">
        <f t="shared" si="369"/>
      </c>
      <c r="O56" s="585">
        <v>0</v>
      </c>
      <c r="P56" s="589">
        <f t="shared" si="453"/>
      </c>
      <c r="Q56" s="590"/>
      <c r="R56" s="585"/>
      <c r="S56" s="590"/>
      <c r="T56" s="585"/>
      <c r="U56" s="591"/>
      <c r="V56" s="592"/>
      <c r="W56" s="585"/>
      <c r="X56" s="592"/>
      <c r="Y56" s="590"/>
      <c r="Z56" s="592"/>
      <c r="AA56" s="592"/>
      <c r="AB56" s="585"/>
      <c r="AC56" s="585"/>
      <c r="AD56" s="590"/>
      <c r="AE56" s="592"/>
      <c r="AF56" s="593" t="s">
        <v>586</v>
      </c>
    </row>
    <row r="57">
      <c r="A57" s="597"/>
      <c r="B57" s="603" t="s">
        <v>589</v>
      </c>
      <c r="C57" s="599" t="s">
        <v>582</v>
      </c>
      <c r="D57" s="600" t="s">
        <v>583</v>
      </c>
      <c r="E57" s="601">
        <v>188.02</v>
      </c>
      <c r="F57" s="586">
        <f>E57+E58</f>
      </c>
      <c r="G57" s="585">
        <v>1483</v>
      </c>
      <c r="H57" s="585">
        <v>29</v>
      </c>
      <c r="I57" s="587">
        <f t="shared" si="57"/>
      </c>
      <c r="J57" s="588">
        <f t="shared" si="171"/>
      </c>
      <c r="K57" s="585">
        <v>1</v>
      </c>
      <c r="L57" s="588">
        <f t="shared" si="285"/>
      </c>
      <c r="M57" s="585">
        <v>1</v>
      </c>
      <c r="N57" s="589">
        <f t="shared" si="369"/>
      </c>
      <c r="O57" s="585">
        <v>1</v>
      </c>
      <c r="P57" s="589">
        <f t="shared" si="453"/>
      </c>
      <c r="Q57" s="590">
        <f>(M57+M58)/(O57+O58)</f>
      </c>
      <c r="R57" s="585">
        <v>4</v>
      </c>
      <c r="S57" s="590">
        <f>(O57+O58)/(K57+K58)</f>
      </c>
      <c r="T57" s="585">
        <v>4</v>
      </c>
      <c r="U57" s="591">
        <f>F57/T57</f>
      </c>
      <c r="V57" s="592">
        <f>(F57+4*500)/T57</f>
      </c>
      <c r="W57" s="585">
        <v>3372</v>
      </c>
      <c r="X57" s="592">
        <f>W57/T57</f>
      </c>
      <c r="Y57" s="590">
        <f>T57/R57</f>
      </c>
      <c r="Z57" s="592">
        <f>W57/F57</f>
      </c>
      <c r="AA57" s="592">
        <f>W57/(F57+500)</f>
      </c>
      <c r="AB57" s="585">
        <v>0</v>
      </c>
      <c r="AC57" s="585">
        <v>0</v>
      </c>
      <c r="AD57" s="590">
        <f>AB57/T57</f>
      </c>
      <c r="AE57" s="592">
        <f>(W57-AC57)/(F57+500)</f>
      </c>
      <c r="AF57" s="593" t="s">
        <v>584</v>
      </c>
    </row>
    <row r="58">
      <c r="A58" s="597"/>
      <c r="B58" s="598"/>
      <c r="C58" s="599"/>
      <c r="D58" s="600" t="s">
        <v>585</v>
      </c>
      <c r="E58" s="601">
        <v>141.75</v>
      </c>
      <c r="F58" s="586"/>
      <c r="G58" s="585">
        <v>3373</v>
      </c>
      <c r="H58" s="602">
        <v>146</v>
      </c>
      <c r="I58" s="587">
        <f t="shared" si="57"/>
      </c>
      <c r="J58" s="588">
        <f t="shared" si="171"/>
      </c>
      <c r="K58" s="585">
        <v>5</v>
      </c>
      <c r="L58" s="588">
        <f t="shared" si="285"/>
      </c>
      <c r="M58" s="585">
        <v>0</v>
      </c>
      <c r="N58" s="589">
        <f t="shared" si="369"/>
      </c>
      <c r="O58" s="585">
        <v>0</v>
      </c>
      <c r="P58" s="589">
        <f t="shared" si="453"/>
      </c>
      <c r="Q58" s="590"/>
      <c r="R58" s="585"/>
      <c r="S58" s="590"/>
      <c r="T58" s="585"/>
      <c r="U58" s="591"/>
      <c r="V58" s="592"/>
      <c r="W58" s="585"/>
      <c r="X58" s="592"/>
      <c r="Y58" s="590"/>
      <c r="Z58" s="592"/>
      <c r="AA58" s="592"/>
      <c r="AB58" s="585"/>
      <c r="AC58" s="585"/>
      <c r="AD58" s="590"/>
      <c r="AE58" s="592"/>
      <c r="AF58" s="593" t="s">
        <v>586</v>
      </c>
    </row>
    <row r="59">
      <c r="A59" s="597"/>
      <c r="B59" s="603" t="s">
        <v>590</v>
      </c>
      <c r="C59" s="599" t="s">
        <v>582</v>
      </c>
      <c r="D59" s="600" t="s">
        <v>583</v>
      </c>
      <c r="E59" s="601">
        <v>432.35</v>
      </c>
      <c r="F59" s="586">
        <f>E59+E60</f>
      </c>
      <c r="G59" s="585">
        <v>3038</v>
      </c>
      <c r="H59" s="585">
        <v>59</v>
      </c>
      <c r="I59" s="587">
        <f t="shared" si="57"/>
      </c>
      <c r="J59" s="588">
        <f t="shared" si="171"/>
      </c>
      <c r="K59" s="585">
        <v>8</v>
      </c>
      <c r="L59" s="588">
        <f t="shared" si="285"/>
      </c>
      <c r="M59" s="585">
        <v>0</v>
      </c>
      <c r="N59" s="589">
        <f t="shared" si="369"/>
      </c>
      <c r="O59" s="585">
        <v>1</v>
      </c>
      <c r="P59" s="589">
        <f t="shared" si="453"/>
      </c>
      <c r="Q59" s="590">
        <f>(M59+M60)/(O59+O60)</f>
      </c>
      <c r="R59" s="585">
        <v>0</v>
      </c>
      <c r="S59" s="590">
        <f>(O59+O60)/(K59+K60)</f>
      </c>
      <c r="T59" s="585">
        <v>0</v>
      </c>
      <c r="U59" s="591">
        <f>F59/T59</f>
      </c>
      <c r="V59" s="592">
        <f>(F59+4*500)/T59</f>
      </c>
      <c r="W59" s="585">
        <v>0</v>
      </c>
      <c r="X59" s="592">
        <f>W59/T59</f>
      </c>
      <c r="Y59" s="590">
        <f>T59/R59</f>
      </c>
      <c r="Z59" s="592">
        <f>W59/F59</f>
      </c>
      <c r="AA59" s="592">
        <f>W59/(F59+500)</f>
      </c>
      <c r="AB59" s="585">
        <v>0</v>
      </c>
      <c r="AC59" s="585">
        <v>0</v>
      </c>
      <c r="AD59" s="590">
        <f>AB59/T59</f>
      </c>
      <c r="AE59" s="592">
        <f>(W59-AC59)/(F59+500)</f>
      </c>
      <c r="AF59" s="593" t="s">
        <v>584</v>
      </c>
    </row>
    <row r="60">
      <c r="A60" s="597"/>
      <c r="B60" s="598"/>
      <c r="C60" s="599"/>
      <c r="D60" s="600" t="s">
        <v>585</v>
      </c>
      <c r="E60" s="601">
        <v>155.21</v>
      </c>
      <c r="F60" s="586"/>
      <c r="G60" s="585">
        <v>4077</v>
      </c>
      <c r="H60" s="585">
        <v>184</v>
      </c>
      <c r="I60" s="587">
        <f t="shared" si="57"/>
      </c>
      <c r="J60" s="588">
        <f t="shared" si="171"/>
      </c>
      <c r="K60" s="585">
        <v>6</v>
      </c>
      <c r="L60" s="588">
        <f t="shared" si="285"/>
      </c>
      <c r="M60" s="585">
        <v>0</v>
      </c>
      <c r="N60" s="589">
        <f t="shared" si="369"/>
      </c>
      <c r="O60" s="585">
        <v>0</v>
      </c>
      <c r="P60" s="589">
        <f t="shared" si="453"/>
      </c>
      <c r="Q60" s="590"/>
      <c r="R60" s="585"/>
      <c r="S60" s="590"/>
      <c r="T60" s="585"/>
      <c r="U60" s="591"/>
      <c r="V60" s="592"/>
      <c r="W60" s="585"/>
      <c r="X60" s="592"/>
      <c r="Y60" s="590"/>
      <c r="Z60" s="592"/>
      <c r="AA60" s="592"/>
      <c r="AB60" s="585"/>
      <c r="AC60" s="585"/>
      <c r="AD60" s="590"/>
      <c r="AE60" s="592"/>
      <c r="AF60" s="593" t="s">
        <v>586</v>
      </c>
    </row>
    <row r="61">
      <c r="A61" s="597"/>
      <c r="B61" s="604" t="s">
        <v>591</v>
      </c>
      <c r="C61" s="604"/>
      <c r="D61" s="604"/>
      <c r="E61" s="605">
        <f>SUM(E51:E60)</f>
      </c>
      <c r="F61" s="606">
        <f>SUM(F51:F60)</f>
      </c>
      <c r="G61" s="606">
        <f>SUM(G51:G60)</f>
      </c>
      <c r="H61" s="606">
        <f>SUM(H51:H60)</f>
      </c>
      <c r="I61" s="607">
        <f t="shared" si="57"/>
      </c>
      <c r="J61" s="608">
        <f t="shared" si="171"/>
      </c>
      <c r="K61" s="606">
        <f>SUM(K51:K60)</f>
      </c>
      <c r="L61" s="608">
        <f t="shared" si="285"/>
      </c>
      <c r="M61" s="606">
        <f>SUM(M51:M60)</f>
      </c>
      <c r="N61" s="609">
        <f t="shared" si="369"/>
      </c>
      <c r="O61" s="606">
        <f>SUM(O51:O60)</f>
      </c>
      <c r="P61" s="609">
        <f t="shared" si="453"/>
      </c>
      <c r="Q61" s="610">
        <f t="shared" ref="Q61:Q62" si="141">M61/O61</f>
      </c>
      <c r="R61" s="606">
        <f>SUM(R51:R60)</f>
      </c>
      <c r="S61" s="610">
        <f t="shared" ref="S61:S62" si="255">(O61+O61)/(K61+K61)</f>
      </c>
      <c r="T61" s="606">
        <f>SUM(T51:T60)</f>
      </c>
      <c r="U61" s="611">
        <f t="shared" ref="U61:U62" si="5">F61/T61</f>
      </c>
      <c r="V61" s="612">
        <f t="shared" ref="V61:V62" si="89">(F61+4*500)/T61</f>
      </c>
      <c r="W61" s="606">
        <f>SUM(W51:W60)</f>
      </c>
      <c r="X61" s="613">
        <f t="shared" ref="X61:X62" si="203">W61/T61</f>
      </c>
      <c r="Y61" s="610">
        <f t="shared" ref="Y61:Y62" si="317">T61/R61</f>
      </c>
      <c r="Z61" s="612">
        <f t="shared" ref="Z61:Z62" si="401">W61/F61</f>
      </c>
      <c r="AA61" s="612">
        <f>W61/(F61+COUNT(W51:W60)*500)</f>
      </c>
      <c r="AB61" s="606">
        <f>SUM(AB51:AB60)</f>
      </c>
      <c r="AC61" s="606">
        <f>SUM(AC51:AC60)</f>
      </c>
      <c r="AD61" s="610">
        <f t="shared" ref="AD61:AD62" si="485">AB61/T61</f>
      </c>
      <c r="AE61" s="614">
        <f>(W61-AC61)/(F61+COUNT(W51:W60)*500)</f>
      </c>
      <c r="AF61" s="592"/>
    </row>
    <row r="62">
      <c r="A62" s="597"/>
      <c r="B62" s="630" t="s">
        <v>595</v>
      </c>
      <c r="C62" s="630"/>
      <c r="D62" s="630"/>
      <c r="E62" s="631">
        <f>E61</f>
      </c>
      <c r="F62" s="617">
        <f>F61</f>
      </c>
      <c r="G62" s="617">
        <f>G61</f>
      </c>
      <c r="H62" s="617">
        <f>H61</f>
      </c>
      <c r="I62" s="618">
        <f t="shared" si="57"/>
      </c>
      <c r="J62" s="619">
        <f t="shared" si="171"/>
      </c>
      <c r="K62" s="617">
        <f>K61</f>
      </c>
      <c r="L62" s="619">
        <f t="shared" si="285"/>
      </c>
      <c r="M62" s="617">
        <f>M61</f>
      </c>
      <c r="N62" s="620">
        <f t="shared" si="369"/>
      </c>
      <c r="O62" s="617">
        <f>O61</f>
      </c>
      <c r="P62" s="620">
        <f t="shared" si="453"/>
      </c>
      <c r="Q62" s="621">
        <f t="shared" si="141"/>
      </c>
      <c r="R62" s="617">
        <f>R61</f>
      </c>
      <c r="S62" s="621">
        <f t="shared" si="255"/>
      </c>
      <c r="T62" s="617">
        <f>T61</f>
      </c>
      <c r="U62" s="622">
        <f t="shared" si="5"/>
      </c>
      <c r="V62" s="617">
        <f t="shared" si="89"/>
      </c>
      <c r="W62" s="617">
        <f>W61</f>
      </c>
      <c r="X62" s="617">
        <f t="shared" si="203"/>
      </c>
      <c r="Y62" s="621">
        <f t="shared" si="317"/>
      </c>
      <c r="Z62" s="617">
        <f t="shared" si="401"/>
      </c>
      <c r="AA62" s="617">
        <f>W62/(F62+COUNT(Z61:X59,W51:W60)*500)</f>
      </c>
      <c r="AB62" s="617">
        <f>AB61</f>
      </c>
      <c r="AC62" s="617">
        <f>AC61</f>
      </c>
      <c r="AD62" s="621">
        <f t="shared" si="485"/>
      </c>
      <c r="AE62" s="617">
        <f>(W62-AC62)/(F62+COUNT(AD61:AB59,W51:W60)*500)</f>
      </c>
      <c r="AF62" s="623"/>
    </row>
    <row r="63">
      <c r="A63" s="572" t="s">
        <v>548</v>
      </c>
      <c r="B63" s="624" t="s">
        <v>549</v>
      </c>
      <c r="C63" s="572" t="s">
        <v>550</v>
      </c>
      <c r="D63" s="572" t="s">
        <v>551</v>
      </c>
      <c r="E63" s="572" t="s">
        <v>552</v>
      </c>
      <c r="F63" s="572" t="s">
        <v>553</v>
      </c>
      <c r="G63" s="572" t="s">
        <v>554</v>
      </c>
      <c r="H63" s="572" t="s">
        <v>555</v>
      </c>
      <c r="I63" s="573" t="s">
        <v>556</v>
      </c>
      <c r="J63" s="574" t="s">
        <v>557</v>
      </c>
      <c r="K63" s="572" t="s">
        <v>558</v>
      </c>
      <c r="L63" s="574" t="s">
        <v>559</v>
      </c>
      <c r="M63" s="575" t="s">
        <v>560</v>
      </c>
      <c r="N63" s="576" t="s">
        <v>561</v>
      </c>
      <c r="O63" s="572" t="s">
        <v>562</v>
      </c>
      <c r="P63" s="576" t="s">
        <v>563</v>
      </c>
      <c r="Q63" s="573" t="s">
        <v>564</v>
      </c>
      <c r="R63" s="577" t="s">
        <v>565</v>
      </c>
      <c r="S63" s="578" t="s">
        <v>566</v>
      </c>
      <c r="T63" s="577" t="s">
        <v>567</v>
      </c>
      <c r="U63" s="579" t="s">
        <v>568</v>
      </c>
      <c r="V63" s="580" t="s">
        <v>569</v>
      </c>
      <c r="W63" s="580" t="s">
        <v>570</v>
      </c>
      <c r="X63" s="580" t="s">
        <v>571</v>
      </c>
      <c r="Y63" s="578" t="s">
        <v>572</v>
      </c>
      <c r="Z63" s="580" t="s">
        <v>573</v>
      </c>
      <c r="AA63" s="580" t="s">
        <v>574</v>
      </c>
      <c r="AB63" s="580" t="s">
        <v>575</v>
      </c>
      <c r="AC63" s="577" t="s">
        <v>576</v>
      </c>
      <c r="AD63" s="578" t="s">
        <v>577</v>
      </c>
      <c r="AE63" s="580" t="s">
        <v>578</v>
      </c>
      <c r="AF63" s="580" t="s">
        <v>579</v>
      </c>
    </row>
    <row r="64">
      <c r="A64" s="597" t="s">
        <v>602</v>
      </c>
      <c r="B64" s="598" t="s">
        <v>581</v>
      </c>
      <c r="C64" s="625" t="s">
        <v>582</v>
      </c>
      <c r="D64" s="584" t="s">
        <v>583</v>
      </c>
      <c r="E64" s="585">
        <v>618.84</v>
      </c>
      <c r="F64" s="586">
        <f>E64+E65</f>
      </c>
      <c r="G64" s="585">
        <v>3995</v>
      </c>
      <c r="H64" s="585">
        <v>59</v>
      </c>
      <c r="I64" s="587">
        <f t="shared" ref="I64:I80" si="58">H64/G64</f>
      </c>
      <c r="J64" s="588">
        <f t="shared" ref="J64:J80" si="172">(E64/G64)*1000</f>
      </c>
      <c r="K64" s="585">
        <v>7</v>
      </c>
      <c r="L64" s="588">
        <f t="shared" ref="L64:L80" si="286">E64/K64</f>
      </c>
      <c r="M64" s="585">
        <v>0</v>
      </c>
      <c r="N64" s="589">
        <f t="shared" ref="N64:N80" si="370">E64/M64</f>
      </c>
      <c r="O64" s="585">
        <v>0</v>
      </c>
      <c r="P64" s="589">
        <f t="shared" ref="P64:P80" si="454">E64/O64</f>
      </c>
      <c r="Q64" s="590">
        <f>(M64+M65)/(O64+O65)</f>
      </c>
      <c r="R64" s="585">
        <v>0</v>
      </c>
      <c r="S64" s="590">
        <f>(O64+O65)/(K64+K65)</f>
      </c>
      <c r="T64" s="585">
        <v>0</v>
      </c>
      <c r="U64" s="591">
        <f>F64/T64</f>
      </c>
      <c r="V64" s="592">
        <f>(F64+4*500)/T64</f>
      </c>
      <c r="W64" s="585">
        <v>0</v>
      </c>
      <c r="X64" s="592">
        <f>W64/T64</f>
      </c>
      <c r="Y64" s="590">
        <f>T64/R64</f>
      </c>
      <c r="Z64" s="592">
        <f>W64/F64</f>
      </c>
      <c r="AA64" s="592">
        <f>W64/(F64+500)</f>
      </c>
      <c r="AB64" s="585">
        <v>0</v>
      </c>
      <c r="AC64" s="585">
        <v>0</v>
      </c>
      <c r="AD64" s="590">
        <f>AB64/T64</f>
      </c>
      <c r="AE64" s="592">
        <f>(W64-AC64)/(F64+500)</f>
      </c>
      <c r="AF64" s="593" t="s">
        <v>584</v>
      </c>
    </row>
    <row r="65">
      <c r="A65" s="597"/>
      <c r="B65" s="598"/>
      <c r="C65" s="625"/>
      <c r="D65" s="596" t="s">
        <v>585</v>
      </c>
      <c r="E65" s="585">
        <v>334.68</v>
      </c>
      <c r="F65" s="586"/>
      <c r="G65" s="585">
        <v>5078</v>
      </c>
      <c r="H65" s="585">
        <v>206</v>
      </c>
      <c r="I65" s="587">
        <f t="shared" si="58"/>
      </c>
      <c r="J65" s="588">
        <f t="shared" si="172"/>
      </c>
      <c r="K65" s="585">
        <v>6</v>
      </c>
      <c r="L65" s="588">
        <f t="shared" si="286"/>
      </c>
      <c r="M65" s="585">
        <v>0</v>
      </c>
      <c r="N65" s="589">
        <f t="shared" si="370"/>
      </c>
      <c r="O65" s="585">
        <v>0</v>
      </c>
      <c r="P65" s="589">
        <f t="shared" si="454"/>
      </c>
      <c r="Q65" s="590"/>
      <c r="R65" s="585"/>
      <c r="S65" s="590"/>
      <c r="T65" s="585"/>
      <c r="U65" s="591"/>
      <c r="V65" s="592"/>
      <c r="W65" s="585"/>
      <c r="X65" s="592"/>
      <c r="Y65" s="590"/>
      <c r="Z65" s="592"/>
      <c r="AA65" s="592"/>
      <c r="AB65" s="585"/>
      <c r="AC65" s="585"/>
      <c r="AD65" s="590"/>
      <c r="AE65" s="592"/>
      <c r="AF65" s="593" t="s">
        <v>586</v>
      </c>
    </row>
    <row r="66">
      <c r="A66" s="597"/>
      <c r="B66" s="626" t="s">
        <v>587</v>
      </c>
      <c r="C66" s="599" t="s">
        <v>582</v>
      </c>
      <c r="D66" s="600" t="s">
        <v>583</v>
      </c>
      <c r="E66" s="601">
        <v>241.97</v>
      </c>
      <c r="F66" s="586">
        <f>E66+E67</f>
      </c>
      <c r="G66" s="585">
        <v>2013</v>
      </c>
      <c r="H66" s="585">
        <v>50</v>
      </c>
      <c r="I66" s="587">
        <f t="shared" si="58"/>
      </c>
      <c r="J66" s="588">
        <f t="shared" si="172"/>
      </c>
      <c r="K66" s="585">
        <v>3</v>
      </c>
      <c r="L66" s="588">
        <f t="shared" si="286"/>
      </c>
      <c r="M66" s="585">
        <v>0</v>
      </c>
      <c r="N66" s="589">
        <f t="shared" si="370"/>
      </c>
      <c r="O66" s="585">
        <v>0</v>
      </c>
      <c r="P66" s="589">
        <f t="shared" si="454"/>
      </c>
      <c r="Q66" s="590">
        <f>(M66+M67)/(O66+O67)</f>
      </c>
      <c r="R66" s="585">
        <v>0</v>
      </c>
      <c r="S66" s="590">
        <f>(O66+O67)/(K66+K67)</f>
      </c>
      <c r="T66" s="585">
        <v>0</v>
      </c>
      <c r="U66" s="591">
        <f>F66/T66</f>
      </c>
      <c r="V66" s="592">
        <f>(F66+4*500)/T66</f>
      </c>
      <c r="W66" s="585">
        <v>0</v>
      </c>
      <c r="X66" s="592">
        <f>W66/T66</f>
      </c>
      <c r="Y66" s="590">
        <f>T66/R66</f>
      </c>
      <c r="Z66" s="592">
        <f>W66/F66</f>
      </c>
      <c r="AA66" s="592">
        <f>W66/(F66+500)</f>
      </c>
      <c r="AB66" s="585">
        <v>0</v>
      </c>
      <c r="AC66" s="585">
        <v>0</v>
      </c>
      <c r="AD66" s="590">
        <f>AB66/T66</f>
      </c>
      <c r="AE66" s="592">
        <f>(W66-AC66)/(F66+500)</f>
      </c>
      <c r="AF66" s="593" t="s">
        <v>584</v>
      </c>
    </row>
    <row r="67">
      <c r="A67" s="597"/>
      <c r="B67" s="626"/>
      <c r="C67" s="599"/>
      <c r="D67" s="600" t="s">
        <v>585</v>
      </c>
      <c r="E67" s="601">
        <v>124.65</v>
      </c>
      <c r="F67" s="586"/>
      <c r="G67" s="585">
        <v>2670</v>
      </c>
      <c r="H67" s="585">
        <v>144</v>
      </c>
      <c r="I67" s="587">
        <f t="shared" si="58"/>
      </c>
      <c r="J67" s="588">
        <f t="shared" si="172"/>
      </c>
      <c r="K67" s="585">
        <v>5</v>
      </c>
      <c r="L67" s="588">
        <f t="shared" si="286"/>
      </c>
      <c r="M67" s="585">
        <v>0</v>
      </c>
      <c r="N67" s="589">
        <f t="shared" si="370"/>
      </c>
      <c r="O67" s="585">
        <v>0</v>
      </c>
      <c r="P67" s="589">
        <f t="shared" si="454"/>
      </c>
      <c r="Q67" s="590"/>
      <c r="R67" s="585"/>
      <c r="S67" s="590"/>
      <c r="T67" s="585"/>
      <c r="U67" s="591"/>
      <c r="V67" s="592"/>
      <c r="W67" s="585"/>
      <c r="X67" s="592"/>
      <c r="Y67" s="590"/>
      <c r="Z67" s="592"/>
      <c r="AA67" s="592"/>
      <c r="AB67" s="585"/>
      <c r="AC67" s="585"/>
      <c r="AD67" s="590"/>
      <c r="AE67" s="592"/>
      <c r="AF67" s="593" t="s">
        <v>586</v>
      </c>
    </row>
    <row r="68">
      <c r="A68" s="597"/>
      <c r="B68" s="598" t="s">
        <v>588</v>
      </c>
      <c r="C68" s="599" t="s">
        <v>582</v>
      </c>
      <c r="D68" s="600" t="s">
        <v>583</v>
      </c>
      <c r="E68" s="601">
        <v>187.8</v>
      </c>
      <c r="F68" s="586">
        <f>E68+E69</f>
      </c>
      <c r="G68" s="585">
        <v>1697</v>
      </c>
      <c r="H68" s="585">
        <v>35</v>
      </c>
      <c r="I68" s="587">
        <f t="shared" si="58"/>
      </c>
      <c r="J68" s="588">
        <f t="shared" si="172"/>
      </c>
      <c r="K68" s="585">
        <v>1</v>
      </c>
      <c r="L68" s="588">
        <f t="shared" si="286"/>
      </c>
      <c r="M68" s="585">
        <v>0</v>
      </c>
      <c r="N68" s="589">
        <f t="shared" si="370"/>
      </c>
      <c r="O68" s="585">
        <v>0</v>
      </c>
      <c r="P68" s="589">
        <f t="shared" si="454"/>
      </c>
      <c r="Q68" s="590">
        <f>(M68+M69)/(O68+O69)</f>
      </c>
      <c r="R68" s="585">
        <v>1</v>
      </c>
      <c r="S68" s="590">
        <f>(O68+O69)/(K68+K69)</f>
      </c>
      <c r="T68" s="585">
        <v>0</v>
      </c>
      <c r="U68" s="591">
        <f>F68/T68</f>
      </c>
      <c r="V68" s="592">
        <f>(F68+4*500)/T68</f>
      </c>
      <c r="W68" s="585">
        <v>0</v>
      </c>
      <c r="X68" s="592">
        <f>W68/T68</f>
      </c>
      <c r="Y68" s="590">
        <f>T68/R68</f>
      </c>
      <c r="Z68" s="592">
        <f>W68/F68</f>
      </c>
      <c r="AA68" s="592">
        <f>W68/(F68+500)</f>
      </c>
      <c r="AB68" s="585">
        <v>0</v>
      </c>
      <c r="AC68" s="585">
        <v>0</v>
      </c>
      <c r="AD68" s="590">
        <f>AB68/T68</f>
      </c>
      <c r="AE68" s="592">
        <f>(W68-AC68)/(F68+500)</f>
      </c>
      <c r="AF68" s="593" t="s">
        <v>584</v>
      </c>
    </row>
    <row r="69">
      <c r="A69" s="597"/>
      <c r="B69" s="598"/>
      <c r="C69" s="599"/>
      <c r="D69" s="600" t="s">
        <v>585</v>
      </c>
      <c r="E69" s="601">
        <v>87.68</v>
      </c>
      <c r="F69" s="586"/>
      <c r="G69" s="585">
        <v>1761</v>
      </c>
      <c r="H69" s="585">
        <v>112</v>
      </c>
      <c r="I69" s="587">
        <f t="shared" si="58"/>
      </c>
      <c r="J69" s="588">
        <f t="shared" si="172"/>
      </c>
      <c r="K69" s="585">
        <v>3</v>
      </c>
      <c r="L69" s="588">
        <f t="shared" si="286"/>
      </c>
      <c r="M69" s="585">
        <v>0</v>
      </c>
      <c r="N69" s="589">
        <f t="shared" si="370"/>
      </c>
      <c r="O69" s="585">
        <v>0</v>
      </c>
      <c r="P69" s="589">
        <f t="shared" si="454"/>
      </c>
      <c r="Q69" s="590"/>
      <c r="R69" s="585"/>
      <c r="S69" s="590"/>
      <c r="T69" s="585"/>
      <c r="U69" s="591"/>
      <c r="V69" s="592"/>
      <c r="W69" s="585"/>
      <c r="X69" s="592"/>
      <c r="Y69" s="590"/>
      <c r="Z69" s="592"/>
      <c r="AA69" s="592"/>
      <c r="AB69" s="585"/>
      <c r="AC69" s="585"/>
      <c r="AD69" s="590"/>
      <c r="AE69" s="592"/>
      <c r="AF69" s="593" t="s">
        <v>586</v>
      </c>
    </row>
    <row r="70">
      <c r="A70" s="597"/>
      <c r="B70" s="598" t="s">
        <v>589</v>
      </c>
      <c r="C70" s="599" t="s">
        <v>582</v>
      </c>
      <c r="D70" s="600" t="s">
        <v>583</v>
      </c>
      <c r="E70" s="601">
        <v>98.12</v>
      </c>
      <c r="F70" s="586">
        <f>E70+E71</f>
      </c>
      <c r="G70" s="585">
        <v>1146</v>
      </c>
      <c r="H70" s="585">
        <v>43</v>
      </c>
      <c r="I70" s="587">
        <f t="shared" si="58"/>
      </c>
      <c r="J70" s="588">
        <f t="shared" si="172"/>
      </c>
      <c r="K70" s="585">
        <v>0</v>
      </c>
      <c r="L70" s="588">
        <f t="shared" si="286"/>
      </c>
      <c r="M70" s="585">
        <v>0</v>
      </c>
      <c r="N70" s="589">
        <f t="shared" si="370"/>
      </c>
      <c r="O70" s="585">
        <v>0</v>
      </c>
      <c r="P70" s="589">
        <f t="shared" si="454"/>
      </c>
      <c r="Q70" s="590">
        <f>(M70+M71)/(O70+O71)</f>
      </c>
      <c r="R70" s="585">
        <v>0</v>
      </c>
      <c r="S70" s="590">
        <f>(O70+O71)/(K70+K71)</f>
      </c>
      <c r="T70" s="585">
        <v>0</v>
      </c>
      <c r="U70" s="591">
        <f>F70/T70</f>
      </c>
      <c r="V70" s="592">
        <f>(F70+4*500)/T70</f>
      </c>
      <c r="W70" s="585">
        <v>0</v>
      </c>
      <c r="X70" s="592">
        <f>W70/T70</f>
      </c>
      <c r="Y70" s="590">
        <f>T70/R70</f>
      </c>
      <c r="Z70" s="592">
        <f>W70/F70</f>
      </c>
      <c r="AA70" s="592">
        <f>W70/(F70+500)</f>
      </c>
      <c r="AB70" s="585">
        <v>0</v>
      </c>
      <c r="AC70" s="585">
        <v>0</v>
      </c>
      <c r="AD70" s="590">
        <f>AB70/T70</f>
      </c>
      <c r="AE70" s="592">
        <f>(W70-AC70)/(F70+500)</f>
      </c>
      <c r="AF70" s="593" t="s">
        <v>584</v>
      </c>
    </row>
    <row r="71">
      <c r="A71" s="597"/>
      <c r="B71" s="598"/>
      <c r="C71" s="599"/>
      <c r="D71" s="600" t="s">
        <v>585</v>
      </c>
      <c r="E71" s="601">
        <v>125.97</v>
      </c>
      <c r="F71" s="586"/>
      <c r="G71" s="585">
        <v>3473</v>
      </c>
      <c r="H71" s="602">
        <v>197</v>
      </c>
      <c r="I71" s="587">
        <f t="shared" si="58"/>
      </c>
      <c r="J71" s="588">
        <f t="shared" si="172"/>
      </c>
      <c r="K71" s="585">
        <v>3</v>
      </c>
      <c r="L71" s="588">
        <f t="shared" si="286"/>
      </c>
      <c r="M71" s="585">
        <v>0</v>
      </c>
      <c r="N71" s="589">
        <f t="shared" si="370"/>
      </c>
      <c r="O71" s="585">
        <v>0</v>
      </c>
      <c r="P71" s="589">
        <f t="shared" si="454"/>
      </c>
      <c r="Q71" s="590"/>
      <c r="R71" s="585"/>
      <c r="S71" s="590"/>
      <c r="T71" s="585"/>
      <c r="U71" s="591"/>
      <c r="V71" s="592"/>
      <c r="W71" s="585"/>
      <c r="X71" s="592"/>
      <c r="Y71" s="590"/>
      <c r="Z71" s="592"/>
      <c r="AA71" s="592"/>
      <c r="AB71" s="585"/>
      <c r="AC71" s="585"/>
      <c r="AD71" s="590"/>
      <c r="AE71" s="592"/>
      <c r="AF71" s="593" t="s">
        <v>586</v>
      </c>
    </row>
    <row r="72">
      <c r="A72" s="597"/>
      <c r="B72" s="603" t="s">
        <v>590</v>
      </c>
      <c r="C72" s="599" t="s">
        <v>582</v>
      </c>
      <c r="D72" s="600" t="s">
        <v>583</v>
      </c>
      <c r="E72" s="601">
        <v>271.89</v>
      </c>
      <c r="F72" s="586">
        <f>E72+E73</f>
      </c>
      <c r="G72" s="585">
        <v>2396</v>
      </c>
      <c r="H72" s="585">
        <v>92</v>
      </c>
      <c r="I72" s="587">
        <f t="shared" si="58"/>
      </c>
      <c r="J72" s="588">
        <f t="shared" si="172"/>
      </c>
      <c r="K72" s="585">
        <v>2</v>
      </c>
      <c r="L72" s="588">
        <f t="shared" si="286"/>
      </c>
      <c r="M72" s="585">
        <v>0</v>
      </c>
      <c r="N72" s="589">
        <f t="shared" si="370"/>
      </c>
      <c r="O72" s="585">
        <v>0</v>
      </c>
      <c r="P72" s="589">
        <f t="shared" si="454"/>
      </c>
      <c r="Q72" s="590">
        <f>(M72+M73)/(O72+O73)</f>
      </c>
      <c r="R72" s="585">
        <v>0</v>
      </c>
      <c r="S72" s="590">
        <f>(O72+O73)/(K72+K73)</f>
      </c>
      <c r="T72" s="585">
        <v>0</v>
      </c>
      <c r="U72" s="591">
        <f>F72/T72</f>
      </c>
      <c r="V72" s="592">
        <f>(F72+4*500)/T72</f>
      </c>
      <c r="W72" s="585">
        <v>0</v>
      </c>
      <c r="X72" s="592">
        <f>W72/T72</f>
      </c>
      <c r="Y72" s="590">
        <f>T72/R72</f>
      </c>
      <c r="Z72" s="592">
        <f>W72/F72</f>
      </c>
      <c r="AA72" s="592">
        <f>W72/(F72+500)</f>
      </c>
      <c r="AB72" s="585">
        <v>0</v>
      </c>
      <c r="AC72" s="585">
        <v>0</v>
      </c>
      <c r="AD72" s="590">
        <f>AB72/T72</f>
      </c>
      <c r="AE72" s="592">
        <f>(W72-AC72)/(F72+500)</f>
      </c>
      <c r="AF72" s="593" t="s">
        <v>584</v>
      </c>
    </row>
    <row r="73">
      <c r="A73" s="597"/>
      <c r="B73" s="603"/>
      <c r="C73" s="599"/>
      <c r="D73" s="600" t="s">
        <v>585</v>
      </c>
      <c r="E73" s="601">
        <v>150.46</v>
      </c>
      <c r="F73" s="586"/>
      <c r="G73" s="585">
        <v>3124</v>
      </c>
      <c r="H73" s="602">
        <v>154</v>
      </c>
      <c r="I73" s="587">
        <f t="shared" si="58"/>
      </c>
      <c r="J73" s="588">
        <f t="shared" si="172"/>
      </c>
      <c r="K73" s="585">
        <v>2</v>
      </c>
      <c r="L73" s="588">
        <f t="shared" si="286"/>
      </c>
      <c r="M73" s="585">
        <v>0</v>
      </c>
      <c r="N73" s="589">
        <f t="shared" si="370"/>
      </c>
      <c r="O73" s="585">
        <v>0</v>
      </c>
      <c r="P73" s="589">
        <f t="shared" si="454"/>
      </c>
      <c r="Q73" s="590"/>
      <c r="R73" s="585"/>
      <c r="S73" s="590"/>
      <c r="T73" s="585"/>
      <c r="U73" s="591"/>
      <c r="V73" s="592"/>
      <c r="W73" s="585"/>
      <c r="X73" s="592"/>
      <c r="Y73" s="590"/>
      <c r="Z73" s="592"/>
      <c r="AA73" s="592"/>
      <c r="AB73" s="585"/>
      <c r="AC73" s="585"/>
      <c r="AD73" s="590"/>
      <c r="AE73" s="592"/>
      <c r="AF73" s="593" t="s">
        <v>586</v>
      </c>
    </row>
    <row r="74">
      <c r="A74" s="597"/>
      <c r="B74" s="604" t="s">
        <v>591</v>
      </c>
      <c r="C74" s="604"/>
      <c r="D74" s="604"/>
      <c r="E74" s="605">
        <f>SUM(E64:E73)</f>
      </c>
      <c r="F74" s="606">
        <f>SUM(F64:F73)</f>
      </c>
      <c r="G74" s="606">
        <f>SUM(G64:G73)</f>
      </c>
      <c r="H74" s="606">
        <f>SUM(H64:H73)</f>
      </c>
      <c r="I74" s="607">
        <f t="shared" si="58"/>
      </c>
      <c r="J74" s="608">
        <f t="shared" si="172"/>
      </c>
      <c r="K74" s="606">
        <f>SUM(K64:K73)</f>
      </c>
      <c r="L74" s="608">
        <f t="shared" si="286"/>
      </c>
      <c r="M74" s="606">
        <f>SUM(M64:M73)</f>
      </c>
      <c r="N74" s="609">
        <f t="shared" si="370"/>
      </c>
      <c r="O74" s="606">
        <f>SUM(O64:O73)</f>
      </c>
      <c r="P74" s="609">
        <f t="shared" si="454"/>
      </c>
      <c r="Q74" s="610">
        <f>M74/O74</f>
      </c>
      <c r="R74" s="606">
        <f>SUM(R64:R73)</f>
      </c>
      <c r="S74" s="610">
        <f>(O74+O74)/(K74+K74)</f>
      </c>
      <c r="T74" s="606">
        <f>SUM(T64:T73)</f>
      </c>
      <c r="U74" s="611">
        <f t="shared" ref="U74:U75" si="6">F74/T74</f>
      </c>
      <c r="V74" s="612">
        <f t="shared" ref="V74:V75" si="90">(F74+4*500)/T74</f>
      </c>
      <c r="W74" s="606">
        <f>SUM(W64:W73)</f>
      </c>
      <c r="X74" s="613">
        <f t="shared" ref="X74:X75" si="204">W74/T74</f>
      </c>
      <c r="Y74" s="610">
        <f t="shared" ref="Y74:Y75" si="318">T74/R74</f>
      </c>
      <c r="Z74" s="612">
        <f t="shared" ref="Z74:Z75" si="402">W74/F74</f>
      </c>
      <c r="AA74" s="612">
        <f>W74/(F74+COUNT(W64:W73)*500)</f>
      </c>
      <c r="AB74" s="606">
        <f>SUM(AB64:AB73)</f>
      </c>
      <c r="AC74" s="606">
        <f>SUM(AC64:AC73)</f>
      </c>
      <c r="AD74" s="610">
        <f t="shared" ref="AD74:AD75" si="486">AB74/T74</f>
      </c>
      <c r="AE74" s="614">
        <f>(W74-AC74)/(F74+COUNT(W64:W73)*500)</f>
      </c>
      <c r="AF74" s="592"/>
    </row>
    <row r="75">
      <c r="A75" s="597"/>
      <c r="B75" s="603" t="s">
        <v>592</v>
      </c>
      <c r="C75" s="599" t="s">
        <v>593</v>
      </c>
      <c r="D75" s="600" t="s">
        <v>583</v>
      </c>
      <c r="E75" s="601">
        <v>176.09</v>
      </c>
      <c r="F75" s="586">
        <f>E75+E76</f>
      </c>
      <c r="G75" s="585">
        <v>1662</v>
      </c>
      <c r="H75" s="585">
        <v>58</v>
      </c>
      <c r="I75" s="587">
        <f t="shared" si="58"/>
      </c>
      <c r="J75" s="588">
        <f t="shared" si="172"/>
      </c>
      <c r="K75" s="585">
        <v>3</v>
      </c>
      <c r="L75" s="588">
        <f t="shared" si="286"/>
      </c>
      <c r="M75" s="585">
        <v>0</v>
      </c>
      <c r="N75" s="589">
        <f t="shared" si="370"/>
      </c>
      <c r="O75" s="585">
        <v>0</v>
      </c>
      <c r="P75" s="589">
        <f t="shared" si="454"/>
      </c>
      <c r="Q75" s="590">
        <f>(M75+M76)/(O75+O76)</f>
      </c>
      <c r="R75" s="585">
        <v>0</v>
      </c>
      <c r="S75" s="590">
        <f>(O75+O76)/(K75+K76)</f>
      </c>
      <c r="T75" s="585">
        <v>0</v>
      </c>
      <c r="U75" s="591">
        <f t="shared" si="6"/>
      </c>
      <c r="V75" s="592">
        <f t="shared" si="90"/>
      </c>
      <c r="W75" s="585">
        <v>0</v>
      </c>
      <c r="X75" s="592">
        <f t="shared" si="204"/>
      </c>
      <c r="Y75" s="590">
        <f t="shared" si="318"/>
      </c>
      <c r="Z75" s="592">
        <f t="shared" si="402"/>
      </c>
      <c r="AA75" s="592">
        <f>W75/(F75+500)</f>
      </c>
      <c r="AB75" s="585">
        <v>0</v>
      </c>
      <c r="AC75" s="585">
        <v>0</v>
      </c>
      <c r="AD75" s="590">
        <f t="shared" si="486"/>
      </c>
      <c r="AE75" s="592">
        <f>(W75-AC75)/(F75+500)</f>
      </c>
      <c r="AF75" s="593" t="s">
        <v>584</v>
      </c>
    </row>
    <row r="76">
      <c r="A76" s="597"/>
      <c r="B76" s="603"/>
      <c r="C76" s="599"/>
      <c r="D76" s="600" t="s">
        <v>585</v>
      </c>
      <c r="E76" s="601">
        <v>137.74</v>
      </c>
      <c r="F76" s="586"/>
      <c r="G76" s="585">
        <v>1959</v>
      </c>
      <c r="H76" s="602">
        <v>153</v>
      </c>
      <c r="I76" s="587">
        <f t="shared" si="58"/>
      </c>
      <c r="J76" s="588">
        <f t="shared" si="172"/>
      </c>
      <c r="K76" s="585">
        <v>3</v>
      </c>
      <c r="L76" s="588">
        <f t="shared" si="286"/>
      </c>
      <c r="M76" s="585">
        <v>0</v>
      </c>
      <c r="N76" s="589">
        <f t="shared" si="370"/>
      </c>
      <c r="O76" s="585">
        <v>0</v>
      </c>
      <c r="P76" s="589">
        <f t="shared" si="454"/>
      </c>
      <c r="Q76" s="590"/>
      <c r="R76" s="585"/>
      <c r="S76" s="590"/>
      <c r="T76" s="585"/>
      <c r="U76" s="591"/>
      <c r="V76" s="592"/>
      <c r="W76" s="585"/>
      <c r="X76" s="592"/>
      <c r="Y76" s="590"/>
      <c r="Z76" s="592"/>
      <c r="AA76" s="592"/>
      <c r="AB76" s="585"/>
      <c r="AC76" s="585"/>
      <c r="AD76" s="590"/>
      <c r="AE76" s="592"/>
      <c r="AF76" s="593" t="s">
        <v>586</v>
      </c>
    </row>
    <row r="77">
      <c r="A77" s="597"/>
      <c r="B77" s="598" t="s">
        <v>594</v>
      </c>
      <c r="C77" s="599" t="s">
        <v>593</v>
      </c>
      <c r="D77" s="600" t="s">
        <v>583</v>
      </c>
      <c r="E77" s="601">
        <v>133.15</v>
      </c>
      <c r="F77" s="586">
        <f>E77+E78</f>
      </c>
      <c r="G77" s="585">
        <v>1185</v>
      </c>
      <c r="H77" s="585">
        <v>45</v>
      </c>
      <c r="I77" s="587">
        <f t="shared" si="58"/>
      </c>
      <c r="J77" s="588">
        <f t="shared" si="172"/>
      </c>
      <c r="K77" s="585">
        <v>0</v>
      </c>
      <c r="L77" s="588">
        <f t="shared" si="286"/>
      </c>
      <c r="M77" s="585">
        <v>0</v>
      </c>
      <c r="N77" s="589">
        <f t="shared" si="370"/>
      </c>
      <c r="O77" s="585">
        <v>0</v>
      </c>
      <c r="P77" s="589">
        <f t="shared" si="454"/>
      </c>
      <c r="Q77" s="590">
        <f>(M77+M78)/(O77+O78)</f>
      </c>
      <c r="R77" s="585">
        <v>0</v>
      </c>
      <c r="S77" s="590">
        <f>(O77+O78)/(K77+K78)</f>
      </c>
      <c r="T77" s="585">
        <v>0</v>
      </c>
      <c r="U77" s="591">
        <f>F77/T77</f>
      </c>
      <c r="V77" s="592">
        <f>(F77+4*500)/T77</f>
      </c>
      <c r="W77" s="585">
        <v>0</v>
      </c>
      <c r="X77" s="592">
        <f>W77/T77</f>
      </c>
      <c r="Y77" s="590">
        <f>T77/R77</f>
      </c>
      <c r="Z77" s="592">
        <f>W77/F77</f>
      </c>
      <c r="AA77" s="592">
        <f>W77/(F77+500)</f>
      </c>
      <c r="AB77" s="585">
        <v>0</v>
      </c>
      <c r="AC77" s="585">
        <v>0</v>
      </c>
      <c r="AD77" s="590">
        <f>AB77/T77</f>
      </c>
      <c r="AE77" s="592">
        <f>(W77-AC77)/(F77+500)</f>
      </c>
      <c r="AF77" s="593" t="s">
        <v>584</v>
      </c>
    </row>
    <row r="78">
      <c r="A78" s="597"/>
      <c r="B78" s="598"/>
      <c r="C78" s="599"/>
      <c r="D78" s="600" t="s">
        <v>585</v>
      </c>
      <c r="E78" s="601">
        <v>117.44</v>
      </c>
      <c r="F78" s="586"/>
      <c r="G78" s="585">
        <v>1478</v>
      </c>
      <c r="H78" s="585">
        <v>108</v>
      </c>
      <c r="I78" s="587">
        <f t="shared" si="58"/>
      </c>
      <c r="J78" s="588">
        <f t="shared" si="172"/>
      </c>
      <c r="K78" s="585">
        <v>2</v>
      </c>
      <c r="L78" s="588">
        <f t="shared" si="286"/>
      </c>
      <c r="M78" s="585">
        <v>0</v>
      </c>
      <c r="N78" s="589">
        <f t="shared" si="370"/>
      </c>
      <c r="O78" s="585">
        <v>0</v>
      </c>
      <c r="P78" s="589">
        <f t="shared" si="454"/>
      </c>
      <c r="Q78" s="590"/>
      <c r="R78" s="585"/>
      <c r="S78" s="590"/>
      <c r="T78" s="585"/>
      <c r="U78" s="591"/>
      <c r="V78" s="592"/>
      <c r="W78" s="585"/>
      <c r="X78" s="592"/>
      <c r="Y78" s="590"/>
      <c r="Z78" s="592"/>
      <c r="AA78" s="592"/>
      <c r="AB78" s="585"/>
      <c r="AC78" s="585"/>
      <c r="AD78" s="590"/>
      <c r="AE78" s="592"/>
      <c r="AF78" s="593" t="s">
        <v>586</v>
      </c>
    </row>
    <row r="79">
      <c r="A79" s="597"/>
      <c r="B79" s="615" t="s">
        <v>591</v>
      </c>
      <c r="C79" s="615"/>
      <c r="D79" s="615"/>
      <c r="E79" s="606">
        <f>SUM(E75:E78)</f>
      </c>
      <c r="F79" s="606">
        <f>SUM(F75:F78)</f>
      </c>
      <c r="G79" s="606">
        <f>SUM(G75:G78)</f>
      </c>
      <c r="H79" s="606">
        <f>SUM(H75:H78)</f>
      </c>
      <c r="I79" s="607">
        <f t="shared" si="58"/>
      </c>
      <c r="J79" s="608">
        <f t="shared" si="172"/>
      </c>
      <c r="K79" s="606">
        <f>SUM(K75:K78)</f>
      </c>
      <c r="L79" s="608">
        <f t="shared" si="286"/>
      </c>
      <c r="M79" s="606">
        <f>SUM(M75:M78)</f>
      </c>
      <c r="N79" s="609">
        <f t="shared" si="370"/>
      </c>
      <c r="O79" s="606">
        <f>SUM(O75:O78)</f>
      </c>
      <c r="P79" s="609">
        <f t="shared" si="454"/>
      </c>
      <c r="Q79" s="610">
        <f t="shared" ref="Q79:Q80" si="142">M79/O79</f>
      </c>
      <c r="R79" s="606">
        <f>SUM(R75:R78)</f>
      </c>
      <c r="S79" s="610">
        <f t="shared" ref="S79:S80" si="256">(O79+O79)/(K79+K79)</f>
      </c>
      <c r="T79" s="606">
        <f>SUM(T75:T78)</f>
      </c>
      <c r="U79" s="611">
        <f t="shared" ref="U79:U80" si="7">F79/T79</f>
      </c>
      <c r="V79" s="612">
        <f t="shared" ref="V79:V80" si="91">(F79+4*500)/T79</f>
      </c>
      <c r="W79" s="606">
        <f>SUM(W75:W78)</f>
      </c>
      <c r="X79" s="613">
        <f t="shared" ref="X79:X80" si="205">W79/T79</f>
      </c>
      <c r="Y79" s="610">
        <f t="shared" ref="Y79:Y80" si="319">T79/R79</f>
      </c>
      <c r="Z79" s="612">
        <f t="shared" ref="Z79:Z80" si="403">W79/F79</f>
      </c>
      <c r="AA79" s="612">
        <f>W79/(F79+COUNT(W75:W78)*500)</f>
      </c>
      <c r="AB79" s="606">
        <f>SUM(AB75:AB78)</f>
      </c>
      <c r="AC79" s="606">
        <f>SUM(AC75:AC78)</f>
      </c>
      <c r="AD79" s="610">
        <f t="shared" ref="AD79:AD80" si="487">AB79/T79</f>
      </c>
      <c r="AE79" s="614">
        <f>(W79-AC79)/(F79+COUNT(W75:W78)*500)</f>
      </c>
      <c r="AF79" s="592"/>
    </row>
    <row r="80">
      <c r="A80" s="597"/>
      <c r="B80" s="616" t="s">
        <v>595</v>
      </c>
      <c r="C80" s="616"/>
      <c r="D80" s="616"/>
      <c r="E80" s="617">
        <f>E74+E79</f>
      </c>
      <c r="F80" s="617">
        <f>F74+F79</f>
      </c>
      <c r="G80" s="617">
        <f>G74+G79</f>
      </c>
      <c r="H80" s="617">
        <f>H74+H79</f>
      </c>
      <c r="I80" s="618">
        <f t="shared" si="58"/>
      </c>
      <c r="J80" s="619">
        <f t="shared" si="172"/>
      </c>
      <c r="K80" s="617">
        <f>K74+K79</f>
      </c>
      <c r="L80" s="619">
        <f t="shared" si="286"/>
      </c>
      <c r="M80" s="617">
        <f>M74+M79</f>
      </c>
      <c r="N80" s="620">
        <f t="shared" si="370"/>
      </c>
      <c r="O80" s="617">
        <f>O74+O79</f>
      </c>
      <c r="P80" s="620">
        <f t="shared" si="454"/>
      </c>
      <c r="Q80" s="621">
        <f t="shared" si="142"/>
      </c>
      <c r="R80" s="617">
        <f>R74+R79</f>
      </c>
      <c r="S80" s="621">
        <f t="shared" si="256"/>
      </c>
      <c r="T80" s="617">
        <f>T74+T79</f>
      </c>
      <c r="U80" s="622">
        <f t="shared" si="7"/>
      </c>
      <c r="V80" s="617">
        <f t="shared" si="91"/>
      </c>
      <c r="W80" s="617">
        <f>W74+W79</f>
      </c>
      <c r="X80" s="617">
        <f t="shared" si="205"/>
      </c>
      <c r="Y80" s="621">
        <f t="shared" si="319"/>
      </c>
      <c r="Z80" s="617">
        <f t="shared" si="403"/>
      </c>
      <c r="AA80" s="617">
        <f>W80/(F80+COUNT(W64:W73,W75:W78)*500)</f>
      </c>
      <c r="AB80" s="617">
        <f>AB74+AB79</f>
      </c>
      <c r="AC80" s="617">
        <f>AC74+AC79</f>
      </c>
      <c r="AD80" s="621">
        <f t="shared" si="487"/>
      </c>
      <c r="AE80" s="617">
        <f>(W80-AC80)/(F80+COUNT(W64:W73,W75:W78)*500)</f>
      </c>
      <c r="AF80" s="623"/>
    </row>
    <row r="81">
      <c r="A81" s="572" t="s">
        <v>548</v>
      </c>
      <c r="B81" s="624" t="s">
        <v>549</v>
      </c>
      <c r="C81" s="572" t="s">
        <v>550</v>
      </c>
      <c r="D81" s="572" t="s">
        <v>551</v>
      </c>
      <c r="E81" s="572" t="s">
        <v>552</v>
      </c>
      <c r="F81" s="572" t="s">
        <v>553</v>
      </c>
      <c r="G81" s="572" t="s">
        <v>554</v>
      </c>
      <c r="H81" s="572" t="s">
        <v>555</v>
      </c>
      <c r="I81" s="573" t="s">
        <v>556</v>
      </c>
      <c r="J81" s="574" t="s">
        <v>557</v>
      </c>
      <c r="K81" s="572" t="s">
        <v>558</v>
      </c>
      <c r="L81" s="574" t="s">
        <v>559</v>
      </c>
      <c r="M81" s="575" t="s">
        <v>560</v>
      </c>
      <c r="N81" s="576" t="s">
        <v>561</v>
      </c>
      <c r="O81" s="572" t="s">
        <v>562</v>
      </c>
      <c r="P81" s="576" t="s">
        <v>563</v>
      </c>
      <c r="Q81" s="573" t="s">
        <v>564</v>
      </c>
      <c r="R81" s="577" t="s">
        <v>565</v>
      </c>
      <c r="S81" s="578" t="s">
        <v>566</v>
      </c>
      <c r="T81" s="577" t="s">
        <v>567</v>
      </c>
      <c r="U81" s="579" t="s">
        <v>568</v>
      </c>
      <c r="V81" s="580" t="s">
        <v>569</v>
      </c>
      <c r="W81" s="580" t="s">
        <v>570</v>
      </c>
      <c r="X81" s="580" t="s">
        <v>571</v>
      </c>
      <c r="Y81" s="578" t="s">
        <v>572</v>
      </c>
      <c r="Z81" s="580" t="s">
        <v>573</v>
      </c>
      <c r="AA81" s="580" t="s">
        <v>574</v>
      </c>
      <c r="AB81" s="580" t="s">
        <v>575</v>
      </c>
      <c r="AC81" s="577" t="s">
        <v>576</v>
      </c>
      <c r="AD81" s="578" t="s">
        <v>577</v>
      </c>
      <c r="AE81" s="580" t="s">
        <v>578</v>
      </c>
      <c r="AF81" s="580" t="s">
        <v>579</v>
      </c>
    </row>
    <row r="82">
      <c r="A82" s="597" t="s">
        <v>603</v>
      </c>
      <c r="B82" s="598" t="s">
        <v>581</v>
      </c>
      <c r="C82" s="625" t="s">
        <v>582</v>
      </c>
      <c r="D82" s="584" t="s">
        <v>583</v>
      </c>
      <c r="E82" s="585">
        <v>530.04</v>
      </c>
      <c r="F82" s="586">
        <f>E82+E83</f>
      </c>
      <c r="G82" s="585">
        <v>3123</v>
      </c>
      <c r="H82" s="585">
        <v>61</v>
      </c>
      <c r="I82" s="587">
        <f t="shared" ref="I82:I98" si="59">H82/G82</f>
      </c>
      <c r="J82" s="588">
        <f t="shared" ref="J82:J98" si="173">(E82/G82)*1000</f>
      </c>
      <c r="K82" s="585">
        <v>1</v>
      </c>
      <c r="L82" s="588">
        <f t="shared" ref="L82:L98" si="287">E82/K82</f>
      </c>
      <c r="M82" s="585">
        <v>0</v>
      </c>
      <c r="N82" s="589">
        <f t="shared" ref="N82:N98" si="371">E82/M82</f>
      </c>
      <c r="O82" s="585">
        <v>0</v>
      </c>
      <c r="P82" s="589">
        <f t="shared" ref="P82:P98" si="455">E82/O82</f>
      </c>
      <c r="Q82" s="590">
        <f>(M82+M83)/(O82+O83)</f>
      </c>
      <c r="R82" s="585">
        <v>0</v>
      </c>
      <c r="S82" s="590">
        <f>(O82+O83)/(K82+K83)</f>
      </c>
      <c r="T82" s="585">
        <v>0</v>
      </c>
      <c r="U82" s="591">
        <f>F82/T82</f>
      </c>
      <c r="V82" s="592">
        <f>(F82+4*500)/T82</f>
      </c>
      <c r="W82" s="585">
        <v>0</v>
      </c>
      <c r="X82" s="592">
        <f>W82/T82</f>
      </c>
      <c r="Y82" s="590">
        <f>T82/R82</f>
      </c>
      <c r="Z82" s="592">
        <f>W82/F82</f>
      </c>
      <c r="AA82" s="592">
        <f>W82/(F82+500)</f>
      </c>
      <c r="AB82" s="585">
        <v>0</v>
      </c>
      <c r="AC82" s="585">
        <v>0</v>
      </c>
      <c r="AD82" s="590">
        <f>AB82/T82</f>
      </c>
      <c r="AE82" s="592">
        <f>(W82-AC82)/(F82+500)</f>
      </c>
      <c r="AF82" s="593" t="s">
        <v>584</v>
      </c>
    </row>
    <row r="83">
      <c r="A83" s="597"/>
      <c r="B83" s="598"/>
      <c r="C83" s="625"/>
      <c r="D83" s="596" t="s">
        <v>585</v>
      </c>
      <c r="E83" s="585">
        <v>168.66</v>
      </c>
      <c r="F83" s="586"/>
      <c r="G83" s="585">
        <v>3201</v>
      </c>
      <c r="H83" s="585">
        <v>134</v>
      </c>
      <c r="I83" s="587">
        <f t="shared" si="59"/>
      </c>
      <c r="J83" s="588">
        <f t="shared" si="173"/>
      </c>
      <c r="K83" s="585">
        <v>5</v>
      </c>
      <c r="L83" s="588">
        <f t="shared" si="287"/>
      </c>
      <c r="M83" s="585">
        <v>0</v>
      </c>
      <c r="N83" s="589">
        <f t="shared" si="371"/>
      </c>
      <c r="O83" s="585">
        <v>0</v>
      </c>
      <c r="P83" s="589">
        <f t="shared" si="455"/>
      </c>
      <c r="Q83" s="590"/>
      <c r="R83" s="585"/>
      <c r="S83" s="590"/>
      <c r="T83" s="585"/>
      <c r="U83" s="591"/>
      <c r="V83" s="592"/>
      <c r="W83" s="585"/>
      <c r="X83" s="592"/>
      <c r="Y83" s="590"/>
      <c r="Z83" s="592"/>
      <c r="AA83" s="592"/>
      <c r="AB83" s="585"/>
      <c r="AC83" s="585"/>
      <c r="AD83" s="590"/>
      <c r="AE83" s="592"/>
      <c r="AF83" s="593" t="s">
        <v>604</v>
      </c>
    </row>
    <row r="84">
      <c r="A84" s="597"/>
      <c r="B84" s="626" t="s">
        <v>587</v>
      </c>
      <c r="C84" s="599" t="s">
        <v>582</v>
      </c>
      <c r="D84" s="600" t="s">
        <v>583</v>
      </c>
      <c r="E84" s="601">
        <v>889.34</v>
      </c>
      <c r="F84" s="586">
        <f>E84+E85</f>
      </c>
      <c r="G84" s="585">
        <v>8612</v>
      </c>
      <c r="H84" s="585">
        <v>115</v>
      </c>
      <c r="I84" s="587">
        <f t="shared" si="59"/>
      </c>
      <c r="J84" s="588">
        <f t="shared" si="173"/>
      </c>
      <c r="K84" s="585">
        <v>11</v>
      </c>
      <c r="L84" s="588">
        <f t="shared" si="287"/>
      </c>
      <c r="M84" s="585">
        <v>1</v>
      </c>
      <c r="N84" s="589">
        <f t="shared" si="371"/>
      </c>
      <c r="O84" s="585">
        <v>1</v>
      </c>
      <c r="P84" s="589">
        <f t="shared" si="455"/>
      </c>
      <c r="Q84" s="590">
        <f>(M84+M85)/(O84+O85)</f>
      </c>
      <c r="R84" s="585">
        <v>3</v>
      </c>
      <c r="S84" s="590">
        <f>(O84+O85)/(K84+K85)</f>
      </c>
      <c r="T84" s="585">
        <v>1</v>
      </c>
      <c r="U84" s="591">
        <f>F84/T84</f>
      </c>
      <c r="V84" s="592">
        <f>(F84+4*500)/T84</f>
      </c>
      <c r="W84" s="585">
        <v>444</v>
      </c>
      <c r="X84" s="592">
        <f>W84/T84</f>
      </c>
      <c r="Y84" s="590">
        <f>T84/R84</f>
      </c>
      <c r="Z84" s="592">
        <f>W84/F84</f>
      </c>
      <c r="AA84" s="592">
        <f>W84/(F84+500)</f>
      </c>
      <c r="AB84" s="585">
        <v>0</v>
      </c>
      <c r="AC84" s="585">
        <v>0</v>
      </c>
      <c r="AD84" s="590">
        <f>AB84/T84</f>
      </c>
      <c r="AE84" s="592">
        <f>(W84-AC84)/(F84+500)</f>
      </c>
      <c r="AF84" s="593" t="s">
        <v>584</v>
      </c>
    </row>
    <row r="85">
      <c r="A85" s="597"/>
      <c r="B85" s="626"/>
      <c r="C85" s="599"/>
      <c r="D85" s="600" t="s">
        <v>585</v>
      </c>
      <c r="E85" s="601">
        <v>123.73</v>
      </c>
      <c r="F85" s="586"/>
      <c r="G85" s="585">
        <v>2529</v>
      </c>
      <c r="H85" s="585">
        <v>134</v>
      </c>
      <c r="I85" s="587">
        <f t="shared" si="59"/>
      </c>
      <c r="J85" s="588">
        <f t="shared" si="173"/>
      </c>
      <c r="K85" s="585">
        <v>2</v>
      </c>
      <c r="L85" s="588">
        <f t="shared" si="287"/>
      </c>
      <c r="M85" s="585">
        <v>0</v>
      </c>
      <c r="N85" s="589">
        <f t="shared" si="371"/>
      </c>
      <c r="O85" s="585">
        <v>0</v>
      </c>
      <c r="P85" s="589">
        <f t="shared" si="455"/>
      </c>
      <c r="Q85" s="590"/>
      <c r="R85" s="585"/>
      <c r="S85" s="590"/>
      <c r="T85" s="585"/>
      <c r="U85" s="591"/>
      <c r="V85" s="592"/>
      <c r="W85" s="585"/>
      <c r="X85" s="592"/>
      <c r="Y85" s="590"/>
      <c r="Z85" s="592"/>
      <c r="AA85" s="592"/>
      <c r="AB85" s="585"/>
      <c r="AC85" s="585"/>
      <c r="AD85" s="590"/>
      <c r="AE85" s="592"/>
      <c r="AF85" s="593" t="s">
        <v>604</v>
      </c>
    </row>
    <row r="86">
      <c r="A86" s="597"/>
      <c r="B86" s="598" t="s">
        <v>588</v>
      </c>
      <c r="C86" s="599" t="s">
        <v>582</v>
      </c>
      <c r="D86" s="600" t="s">
        <v>583</v>
      </c>
      <c r="E86" s="601">
        <v>1226.17</v>
      </c>
      <c r="F86" s="586">
        <f>E86+E87</f>
      </c>
      <c r="G86" s="585">
        <v>11751</v>
      </c>
      <c r="H86" s="585">
        <v>116</v>
      </c>
      <c r="I86" s="587">
        <f t="shared" si="59"/>
      </c>
      <c r="J86" s="588">
        <f t="shared" si="173"/>
      </c>
      <c r="K86" s="585">
        <v>10</v>
      </c>
      <c r="L86" s="588">
        <f t="shared" si="287"/>
      </c>
      <c r="M86" s="585">
        <v>0</v>
      </c>
      <c r="N86" s="589">
        <f t="shared" si="371"/>
      </c>
      <c r="O86" s="585">
        <v>0</v>
      </c>
      <c r="P86" s="589">
        <f t="shared" si="455"/>
      </c>
      <c r="Q86" s="590">
        <f>(M86+M87)/(O86+O87)</f>
      </c>
      <c r="R86" s="585">
        <v>1</v>
      </c>
      <c r="S86" s="590">
        <f>(O86+O87)/(K86+K87)</f>
      </c>
      <c r="T86" s="585">
        <v>1</v>
      </c>
      <c r="U86" s="591">
        <f>F86/T86</f>
      </c>
      <c r="V86" s="592">
        <f>(F86+4*500)/T86</f>
      </c>
      <c r="W86" s="585">
        <v>1344</v>
      </c>
      <c r="X86" s="592">
        <f>W86/T86</f>
      </c>
      <c r="Y86" s="590">
        <f>T86/R86</f>
      </c>
      <c r="Z86" s="592">
        <f>W86/F86</f>
      </c>
      <c r="AA86" s="592">
        <f>W86/(F86+500)</f>
      </c>
      <c r="AB86" s="585">
        <v>0</v>
      </c>
      <c r="AC86" s="585">
        <v>0</v>
      </c>
      <c r="AD86" s="590">
        <f>AB86/T86</f>
      </c>
      <c r="AE86" s="592">
        <f>(W86-AC86)/(F86+500)</f>
      </c>
      <c r="AF86" s="593" t="s">
        <v>584</v>
      </c>
    </row>
    <row r="87">
      <c r="A87" s="597"/>
      <c r="B87" s="598"/>
      <c r="C87" s="599"/>
      <c r="D87" s="600" t="s">
        <v>585</v>
      </c>
      <c r="E87" s="601">
        <v>112.74</v>
      </c>
      <c r="F87" s="586"/>
      <c r="G87" s="585">
        <v>2073</v>
      </c>
      <c r="H87" s="585">
        <v>133</v>
      </c>
      <c r="I87" s="587">
        <f t="shared" si="59"/>
      </c>
      <c r="J87" s="588">
        <f t="shared" si="173"/>
      </c>
      <c r="K87" s="585">
        <v>3</v>
      </c>
      <c r="L87" s="588">
        <f t="shared" si="287"/>
      </c>
      <c r="M87" s="585">
        <v>0</v>
      </c>
      <c r="N87" s="589">
        <f t="shared" si="371"/>
      </c>
      <c r="O87" s="585">
        <v>0</v>
      </c>
      <c r="P87" s="589">
        <f t="shared" si="455"/>
      </c>
      <c r="Q87" s="590"/>
      <c r="R87" s="585"/>
      <c r="S87" s="590"/>
      <c r="T87" s="585"/>
      <c r="U87" s="591"/>
      <c r="V87" s="592"/>
      <c r="W87" s="585"/>
      <c r="X87" s="592"/>
      <c r="Y87" s="590"/>
      <c r="Z87" s="592"/>
      <c r="AA87" s="592"/>
      <c r="AB87" s="585"/>
      <c r="AC87" s="585"/>
      <c r="AD87" s="590"/>
      <c r="AE87" s="592"/>
      <c r="AF87" s="593" t="s">
        <v>586</v>
      </c>
    </row>
    <row r="88">
      <c r="A88" s="597"/>
      <c r="B88" s="598" t="s">
        <v>589</v>
      </c>
      <c r="C88" s="599" t="s">
        <v>582</v>
      </c>
      <c r="D88" s="600" t="s">
        <v>583</v>
      </c>
      <c r="E88" s="601">
        <v>492.78</v>
      </c>
      <c r="F88" s="586">
        <f>E88+E89</f>
      </c>
      <c r="G88" s="585">
        <v>4741</v>
      </c>
      <c r="H88" s="585">
        <v>70</v>
      </c>
      <c r="I88" s="587">
        <f t="shared" si="59"/>
      </c>
      <c r="J88" s="588">
        <f t="shared" si="173"/>
      </c>
      <c r="K88" s="585">
        <v>7</v>
      </c>
      <c r="L88" s="588">
        <f t="shared" si="287"/>
      </c>
      <c r="M88" s="585">
        <v>0</v>
      </c>
      <c r="N88" s="589">
        <f t="shared" si="371"/>
      </c>
      <c r="O88" s="585">
        <v>1</v>
      </c>
      <c r="P88" s="589">
        <f t="shared" si="455"/>
      </c>
      <c r="Q88" s="590">
        <f>(M88+M89)/(O88+O89)</f>
      </c>
      <c r="R88" s="585">
        <v>2</v>
      </c>
      <c r="S88" s="590">
        <f>(O88+O89)/(K88+K89)</f>
      </c>
      <c r="T88" s="585">
        <v>0</v>
      </c>
      <c r="U88" s="591">
        <f>F88/T88</f>
      </c>
      <c r="V88" s="592">
        <f>(F88+4*500)/T88</f>
      </c>
      <c r="W88" s="585">
        <v>0</v>
      </c>
      <c r="X88" s="592">
        <f>W88/T88</f>
      </c>
      <c r="Y88" s="590">
        <f>T88/R88</f>
      </c>
      <c r="Z88" s="592">
        <f>W88/F88</f>
      </c>
      <c r="AA88" s="592">
        <f>W88/(F88+500)</f>
      </c>
      <c r="AB88" s="585">
        <v>0</v>
      </c>
      <c r="AC88" s="585">
        <v>0</v>
      </c>
      <c r="AD88" s="590">
        <f>AB88/T88</f>
      </c>
      <c r="AE88" s="592">
        <f>(W88-AC88)/(F88+500)</f>
      </c>
      <c r="AF88" s="593" t="s">
        <v>584</v>
      </c>
    </row>
    <row r="89">
      <c r="A89" s="597"/>
      <c r="B89" s="598"/>
      <c r="C89" s="599"/>
      <c r="D89" s="600" t="s">
        <v>585</v>
      </c>
      <c r="E89" s="601">
        <v>128.56</v>
      </c>
      <c r="F89" s="586"/>
      <c r="G89" s="585">
        <v>2052</v>
      </c>
      <c r="H89" s="602">
        <v>148</v>
      </c>
      <c r="I89" s="587">
        <f t="shared" si="59"/>
      </c>
      <c r="J89" s="588">
        <f t="shared" si="173"/>
      </c>
      <c r="K89" s="585">
        <v>6</v>
      </c>
      <c r="L89" s="588">
        <f t="shared" si="287"/>
      </c>
      <c r="M89" s="585">
        <v>0</v>
      </c>
      <c r="N89" s="589">
        <f t="shared" si="371"/>
      </c>
      <c r="O89" s="585">
        <v>1</v>
      </c>
      <c r="P89" s="589">
        <f t="shared" si="455"/>
      </c>
      <c r="Q89" s="590"/>
      <c r="R89" s="585"/>
      <c r="S89" s="590"/>
      <c r="T89" s="585"/>
      <c r="U89" s="591"/>
      <c r="V89" s="592"/>
      <c r="W89" s="585"/>
      <c r="X89" s="592"/>
      <c r="Y89" s="590"/>
      <c r="Z89" s="592"/>
      <c r="AA89" s="592"/>
      <c r="AB89" s="585"/>
      <c r="AC89" s="585"/>
      <c r="AD89" s="590"/>
      <c r="AE89" s="592"/>
      <c r="AF89" s="593" t="s">
        <v>586</v>
      </c>
    </row>
    <row r="90">
      <c r="A90" s="597"/>
      <c r="B90" s="603" t="s">
        <v>590</v>
      </c>
      <c r="C90" s="599" t="s">
        <v>582</v>
      </c>
      <c r="D90" s="600" t="s">
        <v>583</v>
      </c>
      <c r="E90" s="601">
        <v>337.75</v>
      </c>
      <c r="F90" s="586">
        <f>E90+E91</f>
      </c>
      <c r="G90" s="585">
        <v>3098</v>
      </c>
      <c r="H90" s="585">
        <v>64</v>
      </c>
      <c r="I90" s="587">
        <f t="shared" si="59"/>
      </c>
      <c r="J90" s="588">
        <f t="shared" si="173"/>
      </c>
      <c r="K90" s="585">
        <v>3</v>
      </c>
      <c r="L90" s="588">
        <f t="shared" si="287"/>
      </c>
      <c r="M90" s="585">
        <v>0</v>
      </c>
      <c r="N90" s="589">
        <f t="shared" si="371"/>
      </c>
      <c r="O90" s="585">
        <v>0</v>
      </c>
      <c r="P90" s="589">
        <f t="shared" si="455"/>
      </c>
      <c r="Q90" s="590">
        <f>(M90+M91)/(O90+O91)</f>
      </c>
      <c r="R90" s="585">
        <v>0</v>
      </c>
      <c r="S90" s="590">
        <f>(O90+O91)/(K90+K91)</f>
      </c>
      <c r="T90" s="585">
        <v>0</v>
      </c>
      <c r="U90" s="591">
        <f>F90/T90</f>
      </c>
      <c r="V90" s="592">
        <f>(F90+4*500)/T90</f>
      </c>
      <c r="W90" s="585">
        <v>0</v>
      </c>
      <c r="X90" s="592">
        <f>W90/T90</f>
      </c>
      <c r="Y90" s="590">
        <f>T90/R90</f>
      </c>
      <c r="Z90" s="592">
        <f>W90/F90</f>
      </c>
      <c r="AA90" s="592">
        <f>W90/(F90+500)</f>
      </c>
      <c r="AB90" s="585">
        <v>0</v>
      </c>
      <c r="AC90" s="585">
        <v>0</v>
      </c>
      <c r="AD90" s="590">
        <f>AB90/T90</f>
      </c>
      <c r="AE90" s="592">
        <f>(W90-AC90)/(F90+500)</f>
      </c>
      <c r="AF90" s="593" t="s">
        <v>584</v>
      </c>
    </row>
    <row r="91">
      <c r="A91" s="597"/>
      <c r="B91" s="603"/>
      <c r="C91" s="599"/>
      <c r="D91" s="600" t="s">
        <v>585</v>
      </c>
      <c r="E91" s="601">
        <v>135.09</v>
      </c>
      <c r="F91" s="586"/>
      <c r="G91" s="585">
        <v>2117</v>
      </c>
      <c r="H91" s="602">
        <v>130</v>
      </c>
      <c r="I91" s="587">
        <f t="shared" si="59"/>
      </c>
      <c r="J91" s="588">
        <f t="shared" si="173"/>
      </c>
      <c r="K91" s="585">
        <v>1</v>
      </c>
      <c r="L91" s="588">
        <f t="shared" si="287"/>
      </c>
      <c r="M91" s="585">
        <v>0</v>
      </c>
      <c r="N91" s="589">
        <f t="shared" si="371"/>
      </c>
      <c r="O91" s="585">
        <v>0</v>
      </c>
      <c r="P91" s="589">
        <f t="shared" si="455"/>
      </c>
      <c r="Q91" s="590"/>
      <c r="R91" s="585"/>
      <c r="S91" s="590"/>
      <c r="T91" s="585"/>
      <c r="U91" s="591"/>
      <c r="V91" s="592"/>
      <c r="W91" s="585"/>
      <c r="X91" s="592"/>
      <c r="Y91" s="590"/>
      <c r="Z91" s="592"/>
      <c r="AA91" s="592"/>
      <c r="AB91" s="585"/>
      <c r="AC91" s="585"/>
      <c r="AD91" s="590"/>
      <c r="AE91" s="592"/>
      <c r="AF91" s="593" t="s">
        <v>586</v>
      </c>
    </row>
    <row r="92">
      <c r="A92" s="597"/>
      <c r="B92" s="604" t="s">
        <v>591</v>
      </c>
      <c r="C92" s="604"/>
      <c r="D92" s="604"/>
      <c r="E92" s="605">
        <f>SUM(E82:E91)</f>
      </c>
      <c r="F92" s="606">
        <f>SUM(F82:F91)</f>
      </c>
      <c r="G92" s="606">
        <f>SUM(G82:G91)</f>
      </c>
      <c r="H92" s="606">
        <f>SUM(H82:H91)</f>
      </c>
      <c r="I92" s="607">
        <f t="shared" si="59"/>
      </c>
      <c r="J92" s="608">
        <f t="shared" si="173"/>
      </c>
      <c r="K92" s="606">
        <f>SUM(K82:K91)</f>
      </c>
      <c r="L92" s="608">
        <f t="shared" si="287"/>
      </c>
      <c r="M92" s="606">
        <f>SUM(M82:M91)</f>
      </c>
      <c r="N92" s="609">
        <f t="shared" si="371"/>
      </c>
      <c r="O92" s="606">
        <f>SUM(O82:O91)</f>
      </c>
      <c r="P92" s="609">
        <f t="shared" si="455"/>
      </c>
      <c r="Q92" s="610">
        <f>M92/O92</f>
      </c>
      <c r="R92" s="606">
        <f>SUM(R82:R91)</f>
      </c>
      <c r="S92" s="610">
        <f>(O92+O92)/(K92+K92)</f>
      </c>
      <c r="T92" s="606">
        <f>SUM(T82:T91)</f>
      </c>
      <c r="U92" s="611">
        <f t="shared" ref="U92:U93" si="8">F92/T92</f>
      </c>
      <c r="V92" s="612">
        <f t="shared" ref="V92:V93" si="92">(F92+4*500)/T92</f>
      </c>
      <c r="W92" s="606">
        <f>SUM(W82:W91)</f>
      </c>
      <c r="X92" s="613">
        <f t="shared" ref="X92:X93" si="206">W92/T92</f>
      </c>
      <c r="Y92" s="610">
        <f t="shared" ref="Y92:Y93" si="320">T92/R92</f>
      </c>
      <c r="Z92" s="612">
        <f t="shared" ref="Z92:Z93" si="404">W92/F92</f>
      </c>
      <c r="AA92" s="612">
        <f>W92/(F92+COUNT(W82:W91)*500)</f>
      </c>
      <c r="AB92" s="606">
        <f>SUM(AB82:AB91)</f>
      </c>
      <c r="AC92" s="606">
        <f>SUM(AC82:AC91)</f>
      </c>
      <c r="AD92" s="610">
        <f t="shared" ref="AD92:AD93" si="488">AB92/T92</f>
      </c>
      <c r="AE92" s="614">
        <f>(W92-AC92)/(F92+COUNT(W82:W91)*500)</f>
      </c>
      <c r="AF92" s="592"/>
    </row>
    <row r="93">
      <c r="A93" s="597"/>
      <c r="B93" s="603" t="s">
        <v>592</v>
      </c>
      <c r="C93" s="599" t="s">
        <v>593</v>
      </c>
      <c r="D93" s="600" t="s">
        <v>583</v>
      </c>
      <c r="E93" s="601">
        <v>135.63</v>
      </c>
      <c r="F93" s="586">
        <f>E93+E94</f>
      </c>
      <c r="G93" s="585">
        <v>1248</v>
      </c>
      <c r="H93" s="585">
        <v>27</v>
      </c>
      <c r="I93" s="587">
        <f t="shared" si="59"/>
      </c>
      <c r="J93" s="588">
        <f t="shared" si="173"/>
      </c>
      <c r="K93" s="585">
        <v>2</v>
      </c>
      <c r="L93" s="588">
        <f t="shared" si="287"/>
      </c>
      <c r="M93" s="585">
        <v>0</v>
      </c>
      <c r="N93" s="589">
        <f t="shared" si="371"/>
      </c>
      <c r="O93" s="585">
        <v>0</v>
      </c>
      <c r="P93" s="589">
        <f t="shared" si="455"/>
      </c>
      <c r="Q93" s="590">
        <f>(M93+M94)/(O93+O94)</f>
      </c>
      <c r="R93" s="585">
        <v>0</v>
      </c>
      <c r="S93" s="590">
        <f>(O93+O94)/(K93+K94)</f>
      </c>
      <c r="T93" s="585">
        <v>0</v>
      </c>
      <c r="U93" s="591">
        <f t="shared" si="8"/>
      </c>
      <c r="V93" s="592">
        <f t="shared" si="92"/>
      </c>
      <c r="W93" s="585">
        <v>0</v>
      </c>
      <c r="X93" s="592">
        <f t="shared" si="206"/>
      </c>
      <c r="Y93" s="590">
        <f t="shared" si="320"/>
      </c>
      <c r="Z93" s="592">
        <f t="shared" si="404"/>
      </c>
      <c r="AA93" s="592">
        <f>W93/(F93+500)</f>
      </c>
      <c r="AB93" s="585">
        <v>0</v>
      </c>
      <c r="AC93" s="585">
        <v>0</v>
      </c>
      <c r="AD93" s="590">
        <f t="shared" si="488"/>
      </c>
      <c r="AE93" s="592">
        <f>(W93-AC93)/(F93+500)</f>
      </c>
      <c r="AF93" s="593" t="s">
        <v>584</v>
      </c>
    </row>
    <row r="94">
      <c r="A94" s="597"/>
      <c r="B94" s="603"/>
      <c r="C94" s="599"/>
      <c r="D94" s="600" t="s">
        <v>585</v>
      </c>
      <c r="E94" s="601">
        <v>138.23</v>
      </c>
      <c r="F94" s="586"/>
      <c r="G94" s="585">
        <v>2683</v>
      </c>
      <c r="H94" s="602">
        <v>124</v>
      </c>
      <c r="I94" s="587">
        <f t="shared" si="59"/>
      </c>
      <c r="J94" s="588">
        <f t="shared" si="173"/>
      </c>
      <c r="K94" s="585">
        <v>4</v>
      </c>
      <c r="L94" s="588">
        <f t="shared" si="287"/>
      </c>
      <c r="M94" s="585">
        <v>0</v>
      </c>
      <c r="N94" s="589">
        <f t="shared" si="371"/>
      </c>
      <c r="O94" s="585">
        <v>0</v>
      </c>
      <c r="P94" s="589">
        <f t="shared" si="455"/>
      </c>
      <c r="Q94" s="590"/>
      <c r="R94" s="585"/>
      <c r="S94" s="590"/>
      <c r="T94" s="585"/>
      <c r="U94" s="591"/>
      <c r="V94" s="592"/>
      <c r="W94" s="585"/>
      <c r="X94" s="592"/>
      <c r="Y94" s="590"/>
      <c r="Z94" s="592"/>
      <c r="AA94" s="592"/>
      <c r="AB94" s="585"/>
      <c r="AC94" s="585"/>
      <c r="AD94" s="590"/>
      <c r="AE94" s="592"/>
      <c r="AF94" s="593" t="s">
        <v>586</v>
      </c>
    </row>
    <row r="95">
      <c r="A95" s="597"/>
      <c r="B95" s="598" t="s">
        <v>594</v>
      </c>
      <c r="C95" s="599" t="s">
        <v>593</v>
      </c>
      <c r="D95" s="600" t="s">
        <v>583</v>
      </c>
      <c r="E95" s="601">
        <v>151.43</v>
      </c>
      <c r="F95" s="586">
        <f>E95+E96</f>
      </c>
      <c r="G95" s="585">
        <v>1523</v>
      </c>
      <c r="H95" s="585">
        <v>30</v>
      </c>
      <c r="I95" s="587">
        <f t="shared" si="59"/>
      </c>
      <c r="J95" s="588">
        <f t="shared" si="173"/>
      </c>
      <c r="K95" s="585">
        <v>1</v>
      </c>
      <c r="L95" s="588">
        <f t="shared" si="287"/>
      </c>
      <c r="M95" s="585">
        <v>0</v>
      </c>
      <c r="N95" s="589">
        <f t="shared" si="371"/>
      </c>
      <c r="O95" s="585">
        <v>0</v>
      </c>
      <c r="P95" s="589">
        <f t="shared" si="455"/>
      </c>
      <c r="Q95" s="590">
        <f>(M95+M96)/(O95+O96)</f>
      </c>
      <c r="R95" s="585">
        <v>0</v>
      </c>
      <c r="S95" s="590">
        <f>(O95+O96)/(K95+K96)</f>
      </c>
      <c r="T95" s="585">
        <v>0</v>
      </c>
      <c r="U95" s="591">
        <f>F95/T95</f>
      </c>
      <c r="V95" s="592">
        <f>(F95+4*500)/T95</f>
      </c>
      <c r="W95" s="585">
        <v>0</v>
      </c>
      <c r="X95" s="592">
        <f>W95/T95</f>
      </c>
      <c r="Y95" s="590">
        <f>T95/R95</f>
      </c>
      <c r="Z95" s="592">
        <f>W95/F95</f>
      </c>
      <c r="AA95" s="592">
        <f>W95/(F95+500)</f>
      </c>
      <c r="AB95" s="585">
        <v>0</v>
      </c>
      <c r="AC95" s="585">
        <v>0</v>
      </c>
      <c r="AD95" s="590">
        <f>AB95/T95</f>
      </c>
      <c r="AE95" s="592">
        <f>(W95-AC95)/(F95+500)</f>
      </c>
      <c r="AF95" s="593" t="s">
        <v>584</v>
      </c>
    </row>
    <row r="96">
      <c r="A96" s="597"/>
      <c r="B96" s="598"/>
      <c r="C96" s="599"/>
      <c r="D96" s="600" t="s">
        <v>585</v>
      </c>
      <c r="E96" s="601">
        <v>234.32</v>
      </c>
      <c r="F96" s="586"/>
      <c r="G96" s="585">
        <v>2954</v>
      </c>
      <c r="H96" s="602">
        <v>155</v>
      </c>
      <c r="I96" s="587">
        <f t="shared" si="59"/>
      </c>
      <c r="J96" s="588">
        <f t="shared" si="173"/>
      </c>
      <c r="K96" s="585">
        <v>4</v>
      </c>
      <c r="L96" s="588">
        <f t="shared" si="287"/>
      </c>
      <c r="M96" s="585">
        <v>0</v>
      </c>
      <c r="N96" s="589">
        <f t="shared" si="371"/>
      </c>
      <c r="O96" s="585">
        <v>0</v>
      </c>
      <c r="P96" s="589">
        <f t="shared" si="455"/>
      </c>
      <c r="Q96" s="590"/>
      <c r="R96" s="585"/>
      <c r="S96" s="590"/>
      <c r="T96" s="585"/>
      <c r="U96" s="591"/>
      <c r="V96" s="592"/>
      <c r="W96" s="585"/>
      <c r="X96" s="592"/>
      <c r="Y96" s="590"/>
      <c r="Z96" s="592"/>
      <c r="AA96" s="592"/>
      <c r="AB96" s="585"/>
      <c r="AC96" s="585"/>
      <c r="AD96" s="590"/>
      <c r="AE96" s="592"/>
      <c r="AF96" s="593" t="s">
        <v>586</v>
      </c>
    </row>
    <row r="97">
      <c r="A97" s="597"/>
      <c r="B97" s="615" t="s">
        <v>591</v>
      </c>
      <c r="C97" s="615"/>
      <c r="D97" s="615"/>
      <c r="E97" s="606">
        <f>SUM(E93:E96)</f>
      </c>
      <c r="F97" s="606">
        <f>SUM(F93:F96)</f>
      </c>
      <c r="G97" s="606">
        <f>SUM(G93:G96)</f>
      </c>
      <c r="H97" s="606">
        <f>SUM(H93:H96)</f>
      </c>
      <c r="I97" s="607">
        <f t="shared" si="59"/>
      </c>
      <c r="J97" s="608">
        <f t="shared" si="173"/>
      </c>
      <c r="K97" s="606">
        <f>SUM(K93:K96)</f>
      </c>
      <c r="L97" s="608">
        <f t="shared" si="287"/>
      </c>
      <c r="M97" s="606">
        <f>SUM(M93:M96)</f>
      </c>
      <c r="N97" s="609">
        <f t="shared" si="371"/>
      </c>
      <c r="O97" s="606">
        <f>SUM(O93:O96)</f>
      </c>
      <c r="P97" s="609">
        <f t="shared" si="455"/>
      </c>
      <c r="Q97" s="610">
        <f t="shared" ref="Q97:Q98" si="143">M97/O97</f>
      </c>
      <c r="R97" s="606">
        <f>SUM(R93:R96)</f>
      </c>
      <c r="S97" s="610">
        <f t="shared" ref="S97:S98" si="257">(O97+O97)/(K97+K97)</f>
      </c>
      <c r="T97" s="606">
        <f>SUM(T93:T96)</f>
      </c>
      <c r="U97" s="611">
        <f t="shared" ref="U97:U98" si="9">F97/T97</f>
      </c>
      <c r="V97" s="612">
        <f t="shared" ref="V97:V98" si="93">(F97+4*500)/T97</f>
      </c>
      <c r="W97" s="606">
        <f>SUM(W93:W96)</f>
      </c>
      <c r="X97" s="613">
        <f t="shared" ref="X97:X98" si="207">W97/T97</f>
      </c>
      <c r="Y97" s="610">
        <f t="shared" ref="Y97:Y98" si="321">T97/R97</f>
      </c>
      <c r="Z97" s="612">
        <f t="shared" ref="Z97:Z98" si="405">W97/F97</f>
      </c>
      <c r="AA97" s="612">
        <f>W97/(F97+COUNT(W93:W96)*500)</f>
      </c>
      <c r="AB97" s="606">
        <f>SUM(AB93:AB96)</f>
      </c>
      <c r="AC97" s="606">
        <f>SUM(AC93:AC96)</f>
      </c>
      <c r="AD97" s="610">
        <f t="shared" ref="AD97:AD98" si="489">AB97/T97</f>
      </c>
      <c r="AE97" s="614">
        <f>(W97-AC97)/(F97+COUNT(W93:W96)*500)</f>
      </c>
      <c r="AF97" s="592"/>
    </row>
    <row r="98">
      <c r="A98" s="597"/>
      <c r="B98" s="616" t="s">
        <v>595</v>
      </c>
      <c r="C98" s="616"/>
      <c r="D98" s="616"/>
      <c r="E98" s="617">
        <f>E92+E97</f>
      </c>
      <c r="F98" s="617">
        <f>F92+F97</f>
      </c>
      <c r="G98" s="617">
        <f>G92+G97</f>
      </c>
      <c r="H98" s="617">
        <f>H92+H97</f>
      </c>
      <c r="I98" s="618">
        <f t="shared" si="59"/>
      </c>
      <c r="J98" s="619">
        <f t="shared" si="173"/>
      </c>
      <c r="K98" s="617">
        <f>K92+K97</f>
      </c>
      <c r="L98" s="619">
        <f t="shared" si="287"/>
      </c>
      <c r="M98" s="617">
        <f>M92+M97</f>
      </c>
      <c r="N98" s="620">
        <f t="shared" si="371"/>
      </c>
      <c r="O98" s="617">
        <f>O92+O97</f>
      </c>
      <c r="P98" s="620">
        <f t="shared" si="455"/>
      </c>
      <c r="Q98" s="621">
        <f t="shared" si="143"/>
      </c>
      <c r="R98" s="617">
        <f>R92+R97</f>
      </c>
      <c r="S98" s="621">
        <f t="shared" si="257"/>
      </c>
      <c r="T98" s="617">
        <f>T92+T97</f>
      </c>
      <c r="U98" s="622">
        <f t="shared" si="9"/>
      </c>
      <c r="V98" s="617">
        <f t="shared" si="93"/>
      </c>
      <c r="W98" s="617">
        <f>W92+W97</f>
      </c>
      <c r="X98" s="617">
        <f t="shared" si="207"/>
      </c>
      <c r="Y98" s="621">
        <f t="shared" si="321"/>
      </c>
      <c r="Z98" s="617">
        <f t="shared" si="405"/>
      </c>
      <c r="AA98" s="617">
        <f>W98/(F98+COUNT(W82:W91,W93:W96)*500)</f>
      </c>
      <c r="AB98" s="617">
        <f>AB92+AB97</f>
      </c>
      <c r="AC98" s="617">
        <f>AC92+AC97</f>
      </c>
      <c r="AD98" s="621">
        <f t="shared" si="489"/>
      </c>
      <c r="AE98" s="617">
        <f>(W98-AC98)/(F98+COUNT(W82:W91,W93:W96)*500)</f>
      </c>
      <c r="AF98" s="623"/>
    </row>
    <row r="99">
      <c r="A99" s="572" t="s">
        <v>548</v>
      </c>
      <c r="B99" s="624" t="s">
        <v>549</v>
      </c>
      <c r="C99" s="572" t="s">
        <v>550</v>
      </c>
      <c r="D99" s="572" t="s">
        <v>551</v>
      </c>
      <c r="E99" s="572" t="s">
        <v>552</v>
      </c>
      <c r="F99" s="572" t="s">
        <v>553</v>
      </c>
      <c r="G99" s="572" t="s">
        <v>554</v>
      </c>
      <c r="H99" s="572" t="s">
        <v>555</v>
      </c>
      <c r="I99" s="573" t="s">
        <v>556</v>
      </c>
      <c r="J99" s="574" t="s">
        <v>557</v>
      </c>
      <c r="K99" s="572" t="s">
        <v>558</v>
      </c>
      <c r="L99" s="574" t="s">
        <v>559</v>
      </c>
      <c r="M99" s="575" t="s">
        <v>560</v>
      </c>
      <c r="N99" s="576" t="s">
        <v>561</v>
      </c>
      <c r="O99" s="572" t="s">
        <v>562</v>
      </c>
      <c r="P99" s="576" t="s">
        <v>563</v>
      </c>
      <c r="Q99" s="573" t="s">
        <v>564</v>
      </c>
      <c r="R99" s="577" t="s">
        <v>565</v>
      </c>
      <c r="S99" s="578" t="s">
        <v>566</v>
      </c>
      <c r="T99" s="577" t="s">
        <v>567</v>
      </c>
      <c r="U99" s="579" t="s">
        <v>568</v>
      </c>
      <c r="V99" s="580" t="s">
        <v>569</v>
      </c>
      <c r="W99" s="580" t="s">
        <v>570</v>
      </c>
      <c r="X99" s="580" t="s">
        <v>571</v>
      </c>
      <c r="Y99" s="578" t="s">
        <v>572</v>
      </c>
      <c r="Z99" s="580" t="s">
        <v>573</v>
      </c>
      <c r="AA99" s="580" t="s">
        <v>574</v>
      </c>
      <c r="AB99" s="580" t="s">
        <v>575</v>
      </c>
      <c r="AC99" s="577" t="s">
        <v>576</v>
      </c>
      <c r="AD99" s="578" t="s">
        <v>577</v>
      </c>
      <c r="AE99" s="580" t="s">
        <v>578</v>
      </c>
      <c r="AF99" s="580" t="s">
        <v>579</v>
      </c>
    </row>
    <row r="100">
      <c r="A100" s="597" t="s">
        <v>605</v>
      </c>
      <c r="B100" s="598" t="s">
        <v>581</v>
      </c>
      <c r="C100" s="625" t="s">
        <v>606</v>
      </c>
      <c r="D100" s="584" t="s">
        <v>583</v>
      </c>
      <c r="E100" s="585">
        <v>751.8</v>
      </c>
      <c r="F100" s="586">
        <f>E100+E101</f>
      </c>
      <c r="G100" s="585">
        <v>5033</v>
      </c>
      <c r="H100" s="585">
        <v>63</v>
      </c>
      <c r="I100" s="587">
        <f t="shared" ref="I100:I116" si="60">H100/G100</f>
      </c>
      <c r="J100" s="588">
        <f t="shared" ref="J100:J116" si="174">(E100/G100)*1000</f>
      </c>
      <c r="K100" s="585">
        <v>8</v>
      </c>
      <c r="L100" s="588">
        <f t="shared" ref="L100:L116" si="288">E100/K100</f>
      </c>
      <c r="M100" s="585">
        <v>0</v>
      </c>
      <c r="N100" s="589">
        <f t="shared" ref="N100:N116" si="372">E100/M100</f>
      </c>
      <c r="O100" s="585">
        <v>1</v>
      </c>
      <c r="P100" s="589">
        <f t="shared" ref="P100:P116" si="456">E100/O100</f>
      </c>
      <c r="Q100" s="590">
        <f>(M100+M101)/(O100+O101)</f>
      </c>
      <c r="R100" s="585">
        <v>1</v>
      </c>
      <c r="S100" s="590">
        <f>(O100+O101)/(K100+K101)</f>
      </c>
      <c r="T100" s="585">
        <v>0</v>
      </c>
      <c r="U100" s="591">
        <f>F100/T100</f>
      </c>
      <c r="V100" s="592">
        <f>(F100+4*500)/T100</f>
      </c>
      <c r="W100" s="585">
        <v>0</v>
      </c>
      <c r="X100" s="592">
        <f>W100/T100</f>
      </c>
      <c r="Y100" s="590">
        <f>T100/R100</f>
      </c>
      <c r="Z100" s="592">
        <f>W100/F100</f>
      </c>
      <c r="AA100" s="592">
        <f>W100/(F100+500)</f>
      </c>
      <c r="AB100" s="585">
        <v>0</v>
      </c>
      <c r="AC100" s="585">
        <v>0</v>
      </c>
      <c r="AD100" s="590">
        <f>AB100/T100</f>
      </c>
      <c r="AE100" s="592">
        <f>(W100-AC100)/(F100+500)</f>
      </c>
      <c r="AF100" s="593" t="s">
        <v>584</v>
      </c>
    </row>
    <row r="101">
      <c r="A101" s="597"/>
      <c r="B101" s="598"/>
      <c r="C101" s="625"/>
      <c r="D101" s="596" t="s">
        <v>585</v>
      </c>
      <c r="E101" s="585">
        <v>158.37</v>
      </c>
      <c r="F101" s="586"/>
      <c r="G101" s="585">
        <v>3135</v>
      </c>
      <c r="H101" s="585">
        <v>175</v>
      </c>
      <c r="I101" s="587">
        <f t="shared" si="60"/>
      </c>
      <c r="J101" s="588">
        <f t="shared" si="174"/>
      </c>
      <c r="K101" s="585">
        <v>3</v>
      </c>
      <c r="L101" s="588">
        <f t="shared" si="288"/>
      </c>
      <c r="M101" s="585">
        <v>0</v>
      </c>
      <c r="N101" s="589">
        <f t="shared" si="372"/>
      </c>
      <c r="O101" s="585">
        <v>0</v>
      </c>
      <c r="P101" s="589">
        <f t="shared" si="456"/>
      </c>
      <c r="Q101" s="590"/>
      <c r="R101" s="585"/>
      <c r="S101" s="590"/>
      <c r="T101" s="585"/>
      <c r="U101" s="591"/>
      <c r="V101" s="592"/>
      <c r="W101" s="585"/>
      <c r="X101" s="592"/>
      <c r="Y101" s="590"/>
      <c r="Z101" s="592"/>
      <c r="AA101" s="592"/>
      <c r="AB101" s="585"/>
      <c r="AC101" s="585"/>
      <c r="AD101" s="590"/>
      <c r="AE101" s="592"/>
      <c r="AF101" s="593" t="s">
        <v>604</v>
      </c>
    </row>
    <row r="102">
      <c r="A102" s="597"/>
      <c r="B102" s="626" t="s">
        <v>587</v>
      </c>
      <c r="C102" s="625" t="s">
        <v>606</v>
      </c>
      <c r="D102" s="600" t="s">
        <v>583</v>
      </c>
      <c r="E102" s="601">
        <v>962.74</v>
      </c>
      <c r="F102" s="586">
        <f>E102+E103</f>
      </c>
      <c r="G102" s="585">
        <v>6197</v>
      </c>
      <c r="H102" s="585">
        <v>112</v>
      </c>
      <c r="I102" s="587">
        <f t="shared" si="60"/>
      </c>
      <c r="J102" s="588">
        <f t="shared" si="174"/>
      </c>
      <c r="K102" s="585">
        <v>14</v>
      </c>
      <c r="L102" s="588">
        <f t="shared" si="288"/>
      </c>
      <c r="M102" s="585">
        <v>1</v>
      </c>
      <c r="N102" s="589">
        <f t="shared" si="372"/>
      </c>
      <c r="O102" s="585">
        <v>1</v>
      </c>
      <c r="P102" s="589">
        <f t="shared" si="456"/>
      </c>
      <c r="Q102" s="590">
        <f>(M102+M103)/(O102+O103)</f>
      </c>
      <c r="R102" s="585">
        <v>1</v>
      </c>
      <c r="S102" s="590">
        <f>(O102+O103)/(K102+K103)</f>
      </c>
      <c r="T102" s="585">
        <v>1</v>
      </c>
      <c r="U102" s="591">
        <f>F102/T102</f>
      </c>
      <c r="V102" s="592">
        <f>(F102+4*500)/T102</f>
      </c>
      <c r="W102" s="585">
        <v>691.2</v>
      </c>
      <c r="X102" s="592">
        <f>W102/T102</f>
      </c>
      <c r="Y102" s="590">
        <f>T102/R102</f>
      </c>
      <c r="Z102" s="592">
        <f>W102/F102</f>
      </c>
      <c r="AA102" s="592">
        <f>W102/(F102+500)</f>
      </c>
      <c r="AB102" s="585">
        <v>0</v>
      </c>
      <c r="AC102" s="585">
        <v>0</v>
      </c>
      <c r="AD102" s="590">
        <f>AB102/T102</f>
      </c>
      <c r="AE102" s="592">
        <f>(W102-AC102)/(F102+500)</f>
      </c>
      <c r="AF102" s="593" t="s">
        <v>584</v>
      </c>
    </row>
    <row r="103">
      <c r="A103" s="597"/>
      <c r="B103" s="626"/>
      <c r="C103" s="625"/>
      <c r="D103" s="600" t="s">
        <v>585</v>
      </c>
      <c r="E103" s="601">
        <v>96.79</v>
      </c>
      <c r="F103" s="586"/>
      <c r="G103" s="585">
        <v>2064</v>
      </c>
      <c r="H103" s="585">
        <v>163</v>
      </c>
      <c r="I103" s="587">
        <f t="shared" si="60"/>
      </c>
      <c r="J103" s="588">
        <f t="shared" si="174"/>
      </c>
      <c r="K103" s="585">
        <v>3</v>
      </c>
      <c r="L103" s="588">
        <f t="shared" si="288"/>
      </c>
      <c r="M103" s="585">
        <v>0</v>
      </c>
      <c r="N103" s="589">
        <f t="shared" si="372"/>
      </c>
      <c r="O103" s="585">
        <v>0</v>
      </c>
      <c r="P103" s="589">
        <f t="shared" si="456"/>
      </c>
      <c r="Q103" s="590"/>
      <c r="R103" s="585"/>
      <c r="S103" s="590"/>
      <c r="T103" s="585"/>
      <c r="U103" s="591"/>
      <c r="V103" s="592"/>
      <c r="W103" s="585"/>
      <c r="X103" s="592"/>
      <c r="Y103" s="590"/>
      <c r="Z103" s="592"/>
      <c r="AA103" s="592"/>
      <c r="AB103" s="585"/>
      <c r="AC103" s="585"/>
      <c r="AD103" s="590"/>
      <c r="AE103" s="592"/>
      <c r="AF103" s="593" t="s">
        <v>604</v>
      </c>
    </row>
    <row r="104">
      <c r="A104" s="597"/>
      <c r="B104" s="598" t="s">
        <v>588</v>
      </c>
      <c r="C104" s="625" t="s">
        <v>606</v>
      </c>
      <c r="D104" s="600" t="s">
        <v>583</v>
      </c>
      <c r="E104" s="601">
        <v>703.89</v>
      </c>
      <c r="F104" s="586">
        <f>E104+E105</f>
      </c>
      <c r="G104" s="585">
        <v>5277</v>
      </c>
      <c r="H104" s="585">
        <v>86</v>
      </c>
      <c r="I104" s="587">
        <f t="shared" si="60"/>
      </c>
      <c r="J104" s="588">
        <f t="shared" si="174"/>
      </c>
      <c r="K104" s="585">
        <v>8</v>
      </c>
      <c r="L104" s="588">
        <f t="shared" si="288"/>
      </c>
      <c r="M104" s="585">
        <v>0</v>
      </c>
      <c r="N104" s="589">
        <f t="shared" si="372"/>
      </c>
      <c r="O104" s="585">
        <v>1</v>
      </c>
      <c r="P104" s="589">
        <f t="shared" si="456"/>
      </c>
      <c r="Q104" s="590">
        <f>(M104+M105)/(O104+O105)</f>
      </c>
      <c r="R104" s="585">
        <v>2</v>
      </c>
      <c r="S104" s="590">
        <f>(O104+O105)/(K104+K105)</f>
      </c>
      <c r="T104" s="585">
        <v>0</v>
      </c>
      <c r="U104" s="591">
        <f>F104/T104</f>
      </c>
      <c r="V104" s="592">
        <f>(F104+4*500)/T104</f>
      </c>
      <c r="W104" s="585">
        <v>0</v>
      </c>
      <c r="X104" s="592">
        <f>W104/T104</f>
      </c>
      <c r="Y104" s="590">
        <f>T104/R104</f>
      </c>
      <c r="Z104" s="592">
        <f>W104/F104</f>
      </c>
      <c r="AA104" s="592">
        <f>W104/(F104+500)</f>
      </c>
      <c r="AB104" s="585">
        <v>0</v>
      </c>
      <c r="AC104" s="585">
        <v>0</v>
      </c>
      <c r="AD104" s="590">
        <f>AB104/T104</f>
      </c>
      <c r="AE104" s="592">
        <f>(W104-AC104)/(F104+500)</f>
      </c>
      <c r="AF104" s="593" t="s">
        <v>584</v>
      </c>
    </row>
    <row r="105">
      <c r="A105" s="597"/>
      <c r="B105" s="598"/>
      <c r="C105" s="625"/>
      <c r="D105" s="600" t="s">
        <v>585</v>
      </c>
      <c r="E105" s="601">
        <v>99.15</v>
      </c>
      <c r="F105" s="586"/>
      <c r="G105" s="585">
        <v>1610</v>
      </c>
      <c r="H105" s="585">
        <v>113</v>
      </c>
      <c r="I105" s="587">
        <f t="shared" si="60"/>
      </c>
      <c r="J105" s="588">
        <f t="shared" si="174"/>
      </c>
      <c r="K105" s="585">
        <v>3</v>
      </c>
      <c r="L105" s="588">
        <f t="shared" si="288"/>
      </c>
      <c r="M105" s="585">
        <v>0</v>
      </c>
      <c r="N105" s="589">
        <f t="shared" si="372"/>
      </c>
      <c r="O105" s="585">
        <v>0</v>
      </c>
      <c r="P105" s="589">
        <f t="shared" si="456"/>
      </c>
      <c r="Q105" s="590"/>
      <c r="R105" s="585"/>
      <c r="S105" s="590"/>
      <c r="T105" s="585"/>
      <c r="U105" s="591"/>
      <c r="V105" s="592"/>
      <c r="W105" s="585"/>
      <c r="X105" s="592"/>
      <c r="Y105" s="590"/>
      <c r="Z105" s="592"/>
      <c r="AA105" s="592"/>
      <c r="AB105" s="585"/>
      <c r="AC105" s="585"/>
      <c r="AD105" s="590"/>
      <c r="AE105" s="592"/>
      <c r="AF105" s="593" t="s">
        <v>586</v>
      </c>
    </row>
    <row r="106">
      <c r="A106" s="597"/>
      <c r="B106" s="598" t="s">
        <v>589</v>
      </c>
      <c r="C106" s="625" t="s">
        <v>606</v>
      </c>
      <c r="D106" s="600" t="s">
        <v>583</v>
      </c>
      <c r="E106" s="601">
        <v>361.08</v>
      </c>
      <c r="F106" s="586">
        <f>E106+E107</f>
      </c>
      <c r="G106" s="585">
        <v>2923</v>
      </c>
      <c r="H106" s="585">
        <v>56</v>
      </c>
      <c r="I106" s="587">
        <f t="shared" si="60"/>
      </c>
      <c r="J106" s="588">
        <f t="shared" si="174"/>
      </c>
      <c r="K106" s="585">
        <v>2</v>
      </c>
      <c r="L106" s="588">
        <f t="shared" si="288"/>
      </c>
      <c r="M106" s="585">
        <v>0</v>
      </c>
      <c r="N106" s="589">
        <f t="shared" si="372"/>
      </c>
      <c r="O106" s="585">
        <v>0</v>
      </c>
      <c r="P106" s="589">
        <f t="shared" si="456"/>
      </c>
      <c r="Q106" s="590">
        <f>(M106+M107)/(O106+O107)</f>
      </c>
      <c r="R106" s="585">
        <v>1</v>
      </c>
      <c r="S106" s="590">
        <f>(O106+O107)/(K106+K107)</f>
      </c>
      <c r="T106" s="585">
        <v>1</v>
      </c>
      <c r="U106" s="591">
        <f>F106/T106</f>
      </c>
      <c r="V106" s="592">
        <f>(F106+4*500)/T106</f>
      </c>
      <c r="W106" s="585">
        <v>1663.2</v>
      </c>
      <c r="X106" s="592">
        <f>W106/T106</f>
      </c>
      <c r="Y106" s="590">
        <f>T106/R106</f>
      </c>
      <c r="Z106" s="592">
        <f>W106/F106</f>
      </c>
      <c r="AA106" s="592">
        <f>W106/(F106+500)</f>
      </c>
      <c r="AB106" s="585">
        <v>0</v>
      </c>
      <c r="AC106" s="585">
        <v>0</v>
      </c>
      <c r="AD106" s="590">
        <f>AB106/T106</f>
      </c>
      <c r="AE106" s="592">
        <f>(W106-AC106)/(F106+500)</f>
      </c>
      <c r="AF106" s="593" t="s">
        <v>584</v>
      </c>
    </row>
    <row r="107">
      <c r="A107" s="597"/>
      <c r="B107" s="598"/>
      <c r="C107" s="625"/>
      <c r="D107" s="600" t="s">
        <v>585</v>
      </c>
      <c r="E107" s="601">
        <v>134.45</v>
      </c>
      <c r="F107" s="586"/>
      <c r="G107" s="585">
        <v>2288</v>
      </c>
      <c r="H107" s="602">
        <v>146</v>
      </c>
      <c r="I107" s="587">
        <f t="shared" si="60"/>
      </c>
      <c r="J107" s="588">
        <f t="shared" si="174"/>
      </c>
      <c r="K107" s="585">
        <v>1</v>
      </c>
      <c r="L107" s="588">
        <f t="shared" si="288"/>
      </c>
      <c r="M107" s="585">
        <v>1</v>
      </c>
      <c r="N107" s="589">
        <f t="shared" si="372"/>
      </c>
      <c r="O107" s="585">
        <v>1</v>
      </c>
      <c r="P107" s="589">
        <f t="shared" si="456"/>
      </c>
      <c r="Q107" s="590"/>
      <c r="R107" s="585"/>
      <c r="S107" s="590"/>
      <c r="T107" s="585"/>
      <c r="U107" s="591"/>
      <c r="V107" s="592"/>
      <c r="W107" s="585"/>
      <c r="X107" s="592"/>
      <c r="Y107" s="590"/>
      <c r="Z107" s="592"/>
      <c r="AA107" s="592"/>
      <c r="AB107" s="585"/>
      <c r="AC107" s="585"/>
      <c r="AD107" s="590"/>
      <c r="AE107" s="592"/>
      <c r="AF107" s="593" t="s">
        <v>586</v>
      </c>
    </row>
    <row r="108">
      <c r="A108" s="597"/>
      <c r="B108" s="603" t="s">
        <v>590</v>
      </c>
      <c r="C108" s="625" t="s">
        <v>606</v>
      </c>
      <c r="D108" s="600" t="s">
        <v>583</v>
      </c>
      <c r="E108" s="601">
        <v>267.35</v>
      </c>
      <c r="F108" s="586">
        <f>E108+E109</f>
      </c>
      <c r="G108" s="585">
        <v>2547</v>
      </c>
      <c r="H108" s="585">
        <v>48</v>
      </c>
      <c r="I108" s="587">
        <f t="shared" si="60"/>
      </c>
      <c r="J108" s="588">
        <f t="shared" si="174"/>
      </c>
      <c r="K108" s="585">
        <v>1</v>
      </c>
      <c r="L108" s="588">
        <f t="shared" si="288"/>
      </c>
      <c r="M108" s="585">
        <v>0</v>
      </c>
      <c r="N108" s="589">
        <f t="shared" si="372"/>
      </c>
      <c r="O108" s="585">
        <v>0</v>
      </c>
      <c r="P108" s="589">
        <f t="shared" si="456"/>
      </c>
      <c r="Q108" s="590">
        <f>(M108+M109)/(O108+O109)</f>
      </c>
      <c r="R108" s="585">
        <v>1</v>
      </c>
      <c r="S108" s="590">
        <f>(O108+O109)/(K108+K109)</f>
      </c>
      <c r="T108" s="585">
        <v>0</v>
      </c>
      <c r="U108" s="591">
        <f>F108/T108</f>
      </c>
      <c r="V108" s="592">
        <f>(F108+4*500)/T108</f>
      </c>
      <c r="W108" s="585">
        <v>0</v>
      </c>
      <c r="X108" s="592">
        <f>W108/T108</f>
      </c>
      <c r="Y108" s="590">
        <f>T108/R108</f>
      </c>
      <c r="Z108" s="592">
        <f>W108/F108</f>
      </c>
      <c r="AA108" s="592">
        <f>W108/(F108+500)</f>
      </c>
      <c r="AB108" s="585">
        <v>0</v>
      </c>
      <c r="AC108" s="585">
        <v>0</v>
      </c>
      <c r="AD108" s="590">
        <f>AB108/T108</f>
      </c>
      <c r="AE108" s="592">
        <f>(W108-AC108)/(F108+500)</f>
      </c>
      <c r="AF108" s="593" t="s">
        <v>584</v>
      </c>
    </row>
    <row r="109">
      <c r="A109" s="597"/>
      <c r="B109" s="603"/>
      <c r="C109" s="625"/>
      <c r="D109" s="600" t="s">
        <v>585</v>
      </c>
      <c r="E109" s="601">
        <v>162.08</v>
      </c>
      <c r="F109" s="586"/>
      <c r="G109" s="585">
        <v>3148</v>
      </c>
      <c r="H109" s="602">
        <v>165</v>
      </c>
      <c r="I109" s="587">
        <f t="shared" si="60"/>
      </c>
      <c r="J109" s="588">
        <f t="shared" si="174"/>
      </c>
      <c r="K109" s="585">
        <v>1</v>
      </c>
      <c r="L109" s="588">
        <f t="shared" si="288"/>
      </c>
      <c r="M109" s="585">
        <v>0</v>
      </c>
      <c r="N109" s="589">
        <f t="shared" si="372"/>
      </c>
      <c r="O109" s="585">
        <v>1</v>
      </c>
      <c r="P109" s="589">
        <f t="shared" si="456"/>
      </c>
      <c r="Q109" s="590"/>
      <c r="R109" s="585"/>
      <c r="S109" s="590"/>
      <c r="T109" s="585"/>
      <c r="U109" s="591"/>
      <c r="V109" s="592"/>
      <c r="W109" s="585"/>
      <c r="X109" s="592"/>
      <c r="Y109" s="590"/>
      <c r="Z109" s="592"/>
      <c r="AA109" s="592"/>
      <c r="AB109" s="585"/>
      <c r="AC109" s="585"/>
      <c r="AD109" s="590"/>
      <c r="AE109" s="592"/>
      <c r="AF109" s="593" t="s">
        <v>586</v>
      </c>
    </row>
    <row r="110">
      <c r="A110" s="597"/>
      <c r="B110" s="604" t="s">
        <v>591</v>
      </c>
      <c r="C110" s="604"/>
      <c r="D110" s="604"/>
      <c r="E110" s="605">
        <f>SUM(E100:E109)</f>
      </c>
      <c r="F110" s="606">
        <f>SUM(F100:F109)</f>
      </c>
      <c r="G110" s="606">
        <f>SUM(G100:G109)</f>
      </c>
      <c r="H110" s="606">
        <f>SUM(H100:H109)</f>
      </c>
      <c r="I110" s="607">
        <f t="shared" si="60"/>
      </c>
      <c r="J110" s="608">
        <f t="shared" si="174"/>
      </c>
      <c r="K110" s="606">
        <f>SUM(K100:K109)</f>
      </c>
      <c r="L110" s="608">
        <f t="shared" si="288"/>
      </c>
      <c r="M110" s="606">
        <f>SUM(M100:M109)</f>
      </c>
      <c r="N110" s="609">
        <f t="shared" si="372"/>
      </c>
      <c r="O110" s="606">
        <f>SUM(O100:O109)</f>
      </c>
      <c r="P110" s="609">
        <f t="shared" si="456"/>
      </c>
      <c r="Q110" s="610">
        <f>M110/O110</f>
      </c>
      <c r="R110" s="606">
        <f>SUM(R100:R109)</f>
      </c>
      <c r="S110" s="610">
        <f>(O110+O110)/(K110+K110)</f>
      </c>
      <c r="T110" s="606">
        <f>SUM(T100:T109)</f>
      </c>
      <c r="U110" s="611">
        <f t="shared" ref="U110:U111" si="10">F110/T110</f>
      </c>
      <c r="V110" s="612">
        <f t="shared" ref="V110:V111" si="94">(F110+4*500)/T110</f>
      </c>
      <c r="W110" s="606">
        <f>SUM(W100:W109)</f>
      </c>
      <c r="X110" s="613">
        <f t="shared" ref="X110:X111" si="208">W110/T110</f>
      </c>
      <c r="Y110" s="610">
        <f t="shared" ref="Y110:Y111" si="322">T110/R110</f>
      </c>
      <c r="Z110" s="612">
        <f t="shared" ref="Z110:Z111" si="406">W110/F110</f>
      </c>
      <c r="AA110" s="612">
        <f>W110/(F110+COUNT(W100:W109)*500)</f>
      </c>
      <c r="AB110" s="606">
        <f>SUM(AB100:AB109)</f>
      </c>
      <c r="AC110" s="606">
        <f>SUM(AC100:AC109)</f>
      </c>
      <c r="AD110" s="610">
        <f t="shared" ref="AD110:AD111" si="490">AB110/T110</f>
      </c>
      <c r="AE110" s="614">
        <f>(W110-AC110)/(F110+COUNT(W100:W109)*500)</f>
      </c>
      <c r="AF110" s="592"/>
    </row>
    <row r="111">
      <c r="A111" s="597"/>
      <c r="B111" s="603" t="s">
        <v>592</v>
      </c>
      <c r="C111" s="599" t="s">
        <v>593</v>
      </c>
      <c r="D111" s="600" t="s">
        <v>583</v>
      </c>
      <c r="E111" s="601">
        <v>453.52</v>
      </c>
      <c r="F111" s="586">
        <f>E111+E112</f>
      </c>
      <c r="G111" s="585">
        <v>2836</v>
      </c>
      <c r="H111" s="585">
        <v>52</v>
      </c>
      <c r="I111" s="587">
        <f t="shared" si="60"/>
      </c>
      <c r="J111" s="588">
        <f t="shared" si="174"/>
      </c>
      <c r="K111" s="585">
        <v>6</v>
      </c>
      <c r="L111" s="588">
        <f t="shared" si="288"/>
      </c>
      <c r="M111" s="585">
        <v>0</v>
      </c>
      <c r="N111" s="589">
        <f t="shared" si="372"/>
      </c>
      <c r="O111" s="585">
        <v>1</v>
      </c>
      <c r="P111" s="589">
        <f t="shared" si="456"/>
      </c>
      <c r="Q111" s="590">
        <f>(M111+M112)/(O111+O112)</f>
      </c>
      <c r="R111" s="585">
        <v>1</v>
      </c>
      <c r="S111" s="590">
        <f>(O111+O112)/(K111+K112)</f>
      </c>
      <c r="T111" s="585">
        <v>0</v>
      </c>
      <c r="U111" s="591">
        <f t="shared" si="10"/>
      </c>
      <c r="V111" s="592">
        <f t="shared" si="94"/>
      </c>
      <c r="W111" s="585">
        <v>0</v>
      </c>
      <c r="X111" s="592">
        <f t="shared" si="208"/>
      </c>
      <c r="Y111" s="590">
        <f t="shared" si="322"/>
      </c>
      <c r="Z111" s="592">
        <f t="shared" si="406"/>
      </c>
      <c r="AA111" s="592">
        <f>W111/(F111+500)</f>
      </c>
      <c r="AB111" s="585">
        <v>0</v>
      </c>
      <c r="AC111" s="585">
        <v>0</v>
      </c>
      <c r="AD111" s="590">
        <f t="shared" si="490"/>
      </c>
      <c r="AE111" s="592">
        <f>(W111-AC111)/(F111+500)</f>
      </c>
      <c r="AF111" s="593" t="s">
        <v>584</v>
      </c>
    </row>
    <row r="112">
      <c r="A112" s="597"/>
      <c r="B112" s="603"/>
      <c r="C112" s="599"/>
      <c r="D112" s="600" t="s">
        <v>585</v>
      </c>
      <c r="E112" s="601">
        <v>124.59</v>
      </c>
      <c r="F112" s="586"/>
      <c r="G112" s="585">
        <v>2037</v>
      </c>
      <c r="H112" s="602">
        <v>146</v>
      </c>
      <c r="I112" s="587">
        <f t="shared" si="60"/>
      </c>
      <c r="J112" s="588">
        <f t="shared" si="174"/>
      </c>
      <c r="K112" s="585">
        <v>2</v>
      </c>
      <c r="L112" s="588">
        <f t="shared" si="288"/>
      </c>
      <c r="M112" s="585">
        <v>0</v>
      </c>
      <c r="N112" s="589">
        <f t="shared" si="372"/>
      </c>
      <c r="O112" s="585">
        <v>0</v>
      </c>
      <c r="P112" s="589">
        <f t="shared" si="456"/>
      </c>
      <c r="Q112" s="590"/>
      <c r="R112" s="585"/>
      <c r="S112" s="590"/>
      <c r="T112" s="585"/>
      <c r="U112" s="591"/>
      <c r="V112" s="592"/>
      <c r="W112" s="585"/>
      <c r="X112" s="592"/>
      <c r="Y112" s="590"/>
      <c r="Z112" s="592"/>
      <c r="AA112" s="592"/>
      <c r="AB112" s="585"/>
      <c r="AC112" s="585"/>
      <c r="AD112" s="590"/>
      <c r="AE112" s="592"/>
      <c r="AF112" s="593" t="s">
        <v>586</v>
      </c>
    </row>
    <row r="113">
      <c r="A113" s="597"/>
      <c r="B113" s="598" t="s">
        <v>594</v>
      </c>
      <c r="C113" s="599" t="s">
        <v>593</v>
      </c>
      <c r="D113" s="600" t="s">
        <v>583</v>
      </c>
      <c r="E113" s="601">
        <v>530.23</v>
      </c>
      <c r="F113" s="586">
        <f>E113+E114</f>
      </c>
      <c r="G113" s="585">
        <v>3152</v>
      </c>
      <c r="H113" s="585">
        <v>66</v>
      </c>
      <c r="I113" s="587">
        <f t="shared" si="60"/>
      </c>
      <c r="J113" s="588">
        <f t="shared" si="174"/>
      </c>
      <c r="K113" s="585">
        <v>10</v>
      </c>
      <c r="L113" s="588">
        <f t="shared" si="288"/>
      </c>
      <c r="M113" s="585">
        <v>0</v>
      </c>
      <c r="N113" s="589">
        <f t="shared" si="372"/>
      </c>
      <c r="O113" s="585">
        <v>1</v>
      </c>
      <c r="P113" s="589">
        <f t="shared" si="456"/>
      </c>
      <c r="Q113" s="590">
        <f>(M113+M114)/(O113+O114)</f>
      </c>
      <c r="R113" s="585">
        <v>3</v>
      </c>
      <c r="S113" s="590">
        <f>(O113+O114)/(K113+K114)</f>
      </c>
      <c r="T113" s="585">
        <v>0</v>
      </c>
      <c r="U113" s="591">
        <f>F113/T113</f>
      </c>
      <c r="V113" s="592">
        <f>(F113+4*500)/T113</f>
      </c>
      <c r="W113" s="585">
        <v>0</v>
      </c>
      <c r="X113" s="592">
        <f>W113/T113</f>
      </c>
      <c r="Y113" s="590">
        <f>T113/R113</f>
      </c>
      <c r="Z113" s="592">
        <f>W113/F113</f>
      </c>
      <c r="AA113" s="592">
        <f>W113/(F113+500)</f>
      </c>
      <c r="AB113" s="585">
        <v>0</v>
      </c>
      <c r="AC113" s="585">
        <v>0</v>
      </c>
      <c r="AD113" s="590">
        <f>AB113/T113</f>
      </c>
      <c r="AE113" s="592">
        <f>(W113-AC113)/(F113+500)</f>
      </c>
      <c r="AF113" s="593" t="s">
        <v>584</v>
      </c>
    </row>
    <row r="114">
      <c r="A114" s="597"/>
      <c r="B114" s="598"/>
      <c r="C114" s="599"/>
      <c r="D114" s="600" t="s">
        <v>585</v>
      </c>
      <c r="E114" s="601">
        <v>59.39</v>
      </c>
      <c r="F114" s="586"/>
      <c r="G114" s="585">
        <v>885</v>
      </c>
      <c r="H114" s="602">
        <v>90</v>
      </c>
      <c r="I114" s="587">
        <f t="shared" si="60"/>
      </c>
      <c r="J114" s="588">
        <f t="shared" si="174"/>
      </c>
      <c r="K114" s="585">
        <v>6</v>
      </c>
      <c r="L114" s="588">
        <f t="shared" si="288"/>
      </c>
      <c r="M114" s="585">
        <v>0</v>
      </c>
      <c r="N114" s="589">
        <f t="shared" si="372"/>
      </c>
      <c r="O114" s="585">
        <v>1</v>
      </c>
      <c r="P114" s="589">
        <f t="shared" si="456"/>
      </c>
      <c r="Q114" s="590"/>
      <c r="R114" s="585"/>
      <c r="S114" s="590"/>
      <c r="T114" s="585"/>
      <c r="U114" s="591"/>
      <c r="V114" s="592"/>
      <c r="W114" s="585"/>
      <c r="X114" s="592"/>
      <c r="Y114" s="590"/>
      <c r="Z114" s="592"/>
      <c r="AA114" s="592"/>
      <c r="AB114" s="585"/>
      <c r="AC114" s="585"/>
      <c r="AD114" s="590"/>
      <c r="AE114" s="592"/>
      <c r="AF114" s="593" t="s">
        <v>586</v>
      </c>
    </row>
    <row r="115">
      <c r="A115" s="597"/>
      <c r="B115" s="615" t="s">
        <v>591</v>
      </c>
      <c r="C115" s="615"/>
      <c r="D115" s="615"/>
      <c r="E115" s="606">
        <f>SUM(E111:E114)</f>
      </c>
      <c r="F115" s="606">
        <f>SUM(F111:F114)</f>
      </c>
      <c r="G115" s="606">
        <f>SUM(G111:G114)</f>
      </c>
      <c r="H115" s="606">
        <f>SUM(H111:H114)</f>
      </c>
      <c r="I115" s="607">
        <f t="shared" si="60"/>
      </c>
      <c r="J115" s="608">
        <f t="shared" si="174"/>
      </c>
      <c r="K115" s="606">
        <f>SUM(K111:K114)</f>
      </c>
      <c r="L115" s="608">
        <f t="shared" si="288"/>
      </c>
      <c r="M115" s="606">
        <f>SUM(M111:M114)</f>
      </c>
      <c r="N115" s="609">
        <f t="shared" si="372"/>
      </c>
      <c r="O115" s="606">
        <f>SUM(O111:O114)</f>
      </c>
      <c r="P115" s="609">
        <f t="shared" si="456"/>
      </c>
      <c r="Q115" s="610">
        <f t="shared" ref="Q115:Q116" si="144">M115/O115</f>
      </c>
      <c r="R115" s="606">
        <f>SUM(R111:R114)</f>
      </c>
      <c r="S115" s="610">
        <f t="shared" ref="S115:S116" si="258">(O115+O115)/(K115+K115)</f>
      </c>
      <c r="T115" s="606">
        <f>SUM(T111:T114)</f>
      </c>
      <c r="U115" s="611">
        <f t="shared" ref="U115:U116" si="11">F115/T115</f>
      </c>
      <c r="V115" s="612">
        <f t="shared" ref="V115:V116" si="95">(F115+4*500)/T115</f>
      </c>
      <c r="W115" s="606">
        <f>SUM(W111:W114)</f>
      </c>
      <c r="X115" s="613">
        <f t="shared" ref="X115:X116" si="209">W115/T115</f>
      </c>
      <c r="Y115" s="610">
        <f t="shared" ref="Y115:Y116" si="323">T115/R115</f>
      </c>
      <c r="Z115" s="612">
        <f t="shared" ref="Z115:Z116" si="407">W115/F115</f>
      </c>
      <c r="AA115" s="612">
        <f>W115/(F115+COUNT(W111:W114)*500)</f>
      </c>
      <c r="AB115" s="606">
        <f>SUM(AB111:AB114)</f>
      </c>
      <c r="AC115" s="606">
        <f>SUM(AC111:AC114)</f>
      </c>
      <c r="AD115" s="610">
        <f t="shared" ref="AD115:AD116" si="491">AB115/T115</f>
      </c>
      <c r="AE115" s="614">
        <f>(W115-AC115)/(F115+COUNT(W111:W114)*500)</f>
      </c>
      <c r="AF115" s="592"/>
    </row>
    <row r="116">
      <c r="A116" s="597"/>
      <c r="B116" s="616" t="s">
        <v>595</v>
      </c>
      <c r="C116" s="616"/>
      <c r="D116" s="616"/>
      <c r="E116" s="617">
        <f>E110+E115</f>
      </c>
      <c r="F116" s="617">
        <f>F110+F115</f>
      </c>
      <c r="G116" s="617">
        <f>G110+G115</f>
      </c>
      <c r="H116" s="617">
        <f>H110+H115</f>
      </c>
      <c r="I116" s="618">
        <f t="shared" si="60"/>
      </c>
      <c r="J116" s="619">
        <f t="shared" si="174"/>
      </c>
      <c r="K116" s="617">
        <f>K110+K115</f>
      </c>
      <c r="L116" s="619">
        <f t="shared" si="288"/>
      </c>
      <c r="M116" s="617">
        <f>M110+M115</f>
      </c>
      <c r="N116" s="620">
        <f t="shared" si="372"/>
      </c>
      <c r="O116" s="617">
        <f>O110+O115</f>
      </c>
      <c r="P116" s="620">
        <f t="shared" si="456"/>
      </c>
      <c r="Q116" s="621">
        <f t="shared" si="144"/>
      </c>
      <c r="R116" s="617">
        <f>R110+R115</f>
      </c>
      <c r="S116" s="621">
        <f t="shared" si="258"/>
      </c>
      <c r="T116" s="617">
        <f>T110+T115</f>
      </c>
      <c r="U116" s="622">
        <f t="shared" si="11"/>
      </c>
      <c r="V116" s="617">
        <f t="shared" si="95"/>
      </c>
      <c r="W116" s="617">
        <f>W110+W115</f>
      </c>
      <c r="X116" s="617">
        <f t="shared" si="209"/>
      </c>
      <c r="Y116" s="621">
        <f t="shared" si="323"/>
      </c>
      <c r="Z116" s="617">
        <f t="shared" si="407"/>
      </c>
      <c r="AA116" s="617">
        <f>W116/(F116+COUNT(W100:W109,W111:W114)*500)</f>
      </c>
      <c r="AB116" s="617">
        <f>AB110+AB115</f>
      </c>
      <c r="AC116" s="617">
        <f>AC110+AC115</f>
      </c>
      <c r="AD116" s="621">
        <f t="shared" si="491"/>
      </c>
      <c r="AE116" s="617">
        <f>(W116-AC116)/(F116+COUNT(W100:W109,W111:W114)*500)</f>
      </c>
      <c r="AF116" s="623"/>
    </row>
    <row r="117">
      <c r="A117" s="627" t="s">
        <v>548</v>
      </c>
      <c r="B117" s="628" t="s">
        <v>549</v>
      </c>
      <c r="C117" s="628" t="s">
        <v>550</v>
      </c>
      <c r="D117" s="628" t="s">
        <v>551</v>
      </c>
      <c r="E117" s="629" t="s">
        <v>552</v>
      </c>
      <c r="F117" s="572" t="s">
        <v>553</v>
      </c>
      <c r="G117" s="572" t="s">
        <v>554</v>
      </c>
      <c r="H117" s="572" t="s">
        <v>555</v>
      </c>
      <c r="I117" s="573" t="s">
        <v>556</v>
      </c>
      <c r="J117" s="574" t="s">
        <v>557</v>
      </c>
      <c r="K117" s="572" t="s">
        <v>558</v>
      </c>
      <c r="L117" s="574" t="s">
        <v>559</v>
      </c>
      <c r="M117" s="575" t="s">
        <v>560</v>
      </c>
      <c r="N117" s="576" t="s">
        <v>561</v>
      </c>
      <c r="O117" s="572" t="s">
        <v>562</v>
      </c>
      <c r="P117" s="576" t="s">
        <v>563</v>
      </c>
      <c r="Q117" s="573" t="s">
        <v>564</v>
      </c>
      <c r="R117" s="577" t="s">
        <v>565</v>
      </c>
      <c r="S117" s="578" t="s">
        <v>566</v>
      </c>
      <c r="T117" s="577" t="s">
        <v>567</v>
      </c>
      <c r="U117" s="579" t="s">
        <v>568</v>
      </c>
      <c r="V117" s="580" t="s">
        <v>569</v>
      </c>
      <c r="W117" s="580" t="s">
        <v>570</v>
      </c>
      <c r="X117" s="580" t="s">
        <v>571</v>
      </c>
      <c r="Y117" s="578" t="s">
        <v>572</v>
      </c>
      <c r="Z117" s="580" t="s">
        <v>573</v>
      </c>
      <c r="AA117" s="580" t="s">
        <v>574</v>
      </c>
      <c r="AB117" s="580" t="s">
        <v>575</v>
      </c>
      <c r="AC117" s="577" t="s">
        <v>576</v>
      </c>
      <c r="AD117" s="578" t="s">
        <v>577</v>
      </c>
      <c r="AE117" s="580" t="s">
        <v>578</v>
      </c>
      <c r="AF117" s="580" t="s">
        <v>579</v>
      </c>
    </row>
    <row r="118">
      <c r="A118" s="597" t="s">
        <v>607</v>
      </c>
      <c r="B118" s="603" t="s">
        <v>581</v>
      </c>
      <c r="C118" s="599" t="s">
        <v>606</v>
      </c>
      <c r="D118" s="600" t="s">
        <v>583</v>
      </c>
      <c r="E118" s="601">
        <v>319.72</v>
      </c>
      <c r="F118" s="586">
        <f>E118+E119</f>
      </c>
      <c r="G118" s="585">
        <v>2143</v>
      </c>
      <c r="H118" s="585">
        <v>37</v>
      </c>
      <c r="I118" s="587">
        <f t="shared" ref="I118:I129" si="61">H118/G118</f>
      </c>
      <c r="J118" s="588">
        <f t="shared" ref="J118:J129" si="175">(E118/G118)*1000</f>
      </c>
      <c r="K118" s="585">
        <v>4</v>
      </c>
      <c r="L118" s="588">
        <f t="shared" ref="L118:L129" si="289">E118/K118</f>
      </c>
      <c r="M118" s="585">
        <v>0</v>
      </c>
      <c r="N118" s="589">
        <f t="shared" ref="N118:N129" si="373">E118/M118</f>
      </c>
      <c r="O118" s="585">
        <v>0</v>
      </c>
      <c r="P118" s="589">
        <f t="shared" ref="P118:P129" si="457">E118/O118</f>
      </c>
      <c r="Q118" s="590">
        <f>(M118+M119)/(O118+O119)</f>
      </c>
      <c r="R118" s="585">
        <v>2</v>
      </c>
      <c r="S118" s="590">
        <f>(O118+O119)/(K118+K119)</f>
      </c>
      <c r="T118" s="585">
        <v>0</v>
      </c>
      <c r="U118" s="591">
        <f>F118/T118</f>
      </c>
      <c r="V118" s="592">
        <f>(F118+4*500)/T118</f>
      </c>
      <c r="W118" s="585">
        <v>0</v>
      </c>
      <c r="X118" s="592">
        <f>W118/T118</f>
      </c>
      <c r="Y118" s="590">
        <f>T118/R118</f>
      </c>
      <c r="Z118" s="592">
        <f>W118/F118</f>
      </c>
      <c r="AA118" s="592">
        <f>W118/(F118+500)</f>
      </c>
      <c r="AB118" s="585">
        <v>0</v>
      </c>
      <c r="AC118" s="585">
        <v>0</v>
      </c>
      <c r="AD118" s="590">
        <f>AB118/T118</f>
      </c>
      <c r="AE118" s="592">
        <f>(W118-AC118)/(F118+500)</f>
      </c>
      <c r="AF118" s="593" t="s">
        <v>584</v>
      </c>
    </row>
    <row r="119">
      <c r="A119" s="597"/>
      <c r="B119" s="603"/>
      <c r="C119" s="599"/>
      <c r="D119" s="600" t="s">
        <v>585</v>
      </c>
      <c r="E119" s="601">
        <v>207.79</v>
      </c>
      <c r="F119" s="586"/>
      <c r="G119" s="585">
        <v>3138</v>
      </c>
      <c r="H119" s="602">
        <v>149</v>
      </c>
      <c r="I119" s="587">
        <f t="shared" si="61"/>
      </c>
      <c r="J119" s="588">
        <f t="shared" si="175"/>
      </c>
      <c r="K119" s="585">
        <v>3</v>
      </c>
      <c r="L119" s="588">
        <f t="shared" si="289"/>
      </c>
      <c r="M119" s="585">
        <v>0</v>
      </c>
      <c r="N119" s="589">
        <f t="shared" si="373"/>
      </c>
      <c r="O119" s="585">
        <v>1</v>
      </c>
      <c r="P119" s="589">
        <f t="shared" si="457"/>
      </c>
      <c r="Q119" s="590"/>
      <c r="R119" s="585"/>
      <c r="S119" s="590"/>
      <c r="T119" s="585"/>
      <c r="U119" s="591"/>
      <c r="V119" s="592"/>
      <c r="W119" s="585"/>
      <c r="X119" s="592"/>
      <c r="Y119" s="590"/>
      <c r="Z119" s="592"/>
      <c r="AA119" s="592"/>
      <c r="AB119" s="585"/>
      <c r="AC119" s="585"/>
      <c r="AD119" s="590"/>
      <c r="AE119" s="592"/>
      <c r="AF119" s="593" t="s">
        <v>604</v>
      </c>
    </row>
    <row r="120">
      <c r="A120" s="597"/>
      <c r="B120" s="603" t="s">
        <v>587</v>
      </c>
      <c r="C120" s="599" t="s">
        <v>606</v>
      </c>
      <c r="D120" s="600" t="s">
        <v>583</v>
      </c>
      <c r="E120" s="601">
        <v>317.73</v>
      </c>
      <c r="F120" s="586">
        <f>E120+E121</f>
      </c>
      <c r="G120" s="585">
        <v>3138</v>
      </c>
      <c r="H120" s="585">
        <v>71</v>
      </c>
      <c r="I120" s="587">
        <f t="shared" si="61"/>
      </c>
      <c r="J120" s="588">
        <f t="shared" si="175"/>
      </c>
      <c r="K120" s="585">
        <v>4</v>
      </c>
      <c r="L120" s="588">
        <f t="shared" si="289"/>
      </c>
      <c r="M120" s="585">
        <v>0</v>
      </c>
      <c r="N120" s="589">
        <f t="shared" si="373"/>
      </c>
      <c r="O120" s="585">
        <v>1</v>
      </c>
      <c r="P120" s="589">
        <f t="shared" si="457"/>
      </c>
      <c r="Q120" s="590">
        <f>(M120+M121)/(O120+O121)</f>
      </c>
      <c r="R120" s="585">
        <v>3</v>
      </c>
      <c r="S120" s="590">
        <f>(O120+O121)/(K120+K121)</f>
      </c>
      <c r="T120" s="585">
        <v>0</v>
      </c>
      <c r="U120" s="591">
        <f>F120/T120</f>
      </c>
      <c r="V120" s="592">
        <f>(F120+4*500)/T120</f>
      </c>
      <c r="W120" s="585">
        <v>0</v>
      </c>
      <c r="X120" s="592">
        <f>W120/T120</f>
      </c>
      <c r="Y120" s="590">
        <f>T120/R120</f>
      </c>
      <c r="Z120" s="592">
        <f>W120/F120</f>
      </c>
      <c r="AA120" s="592">
        <f>W120/(F120+500)</f>
      </c>
      <c r="AB120" s="585">
        <v>0</v>
      </c>
      <c r="AC120" s="585">
        <v>0</v>
      </c>
      <c r="AD120" s="590">
        <f>AB120/T120</f>
      </c>
      <c r="AE120" s="592">
        <f>(W120-AC120)/(F120+500)</f>
      </c>
      <c r="AF120" s="593" t="s">
        <v>584</v>
      </c>
    </row>
    <row r="121">
      <c r="A121" s="597"/>
      <c r="B121" s="603"/>
      <c r="C121" s="599"/>
      <c r="D121" s="600" t="s">
        <v>585</v>
      </c>
      <c r="E121" s="601">
        <v>80.68</v>
      </c>
      <c r="F121" s="586"/>
      <c r="G121" s="585">
        <v>1076</v>
      </c>
      <c r="H121" s="585">
        <v>81</v>
      </c>
      <c r="I121" s="587">
        <f t="shared" si="61"/>
      </c>
      <c r="J121" s="588">
        <f t="shared" si="175"/>
      </c>
      <c r="K121" s="585">
        <v>3</v>
      </c>
      <c r="L121" s="588">
        <f t="shared" si="289"/>
      </c>
      <c r="M121" s="585">
        <v>0</v>
      </c>
      <c r="N121" s="589">
        <f t="shared" si="373"/>
      </c>
      <c r="O121" s="585">
        <v>0</v>
      </c>
      <c r="P121" s="589">
        <f t="shared" si="457"/>
      </c>
      <c r="Q121" s="590"/>
      <c r="R121" s="585"/>
      <c r="S121" s="590"/>
      <c r="T121" s="585"/>
      <c r="U121" s="591"/>
      <c r="V121" s="592"/>
      <c r="W121" s="585"/>
      <c r="X121" s="592"/>
      <c r="Y121" s="590"/>
      <c r="Z121" s="592"/>
      <c r="AA121" s="592"/>
      <c r="AB121" s="585"/>
      <c r="AC121" s="585"/>
      <c r="AD121" s="590"/>
      <c r="AE121" s="592"/>
      <c r="AF121" s="593" t="s">
        <v>604</v>
      </c>
    </row>
    <row r="122">
      <c r="A122" s="597"/>
      <c r="B122" s="603" t="s">
        <v>588</v>
      </c>
      <c r="C122" s="599" t="s">
        <v>606</v>
      </c>
      <c r="D122" s="600" t="s">
        <v>583</v>
      </c>
      <c r="E122" s="601">
        <v>108.46</v>
      </c>
      <c r="F122" s="586">
        <f>E122+E123</f>
      </c>
      <c r="G122" s="585">
        <v>1163</v>
      </c>
      <c r="H122" s="585">
        <v>25</v>
      </c>
      <c r="I122" s="587">
        <f t="shared" si="61"/>
      </c>
      <c r="J122" s="588">
        <f t="shared" si="175"/>
      </c>
      <c r="K122" s="585">
        <v>2</v>
      </c>
      <c r="L122" s="588">
        <f t="shared" si="289"/>
      </c>
      <c r="M122" s="585">
        <v>0</v>
      </c>
      <c r="N122" s="589">
        <f t="shared" si="373"/>
      </c>
      <c r="O122" s="585">
        <v>1</v>
      </c>
      <c r="P122" s="589">
        <f t="shared" si="457"/>
      </c>
      <c r="Q122" s="590">
        <f>(M122+M123)/(O122+O123)</f>
      </c>
      <c r="R122" s="585">
        <v>3</v>
      </c>
      <c r="S122" s="590">
        <f>(O122+O123)/(K122+K123)</f>
      </c>
      <c r="T122" s="585">
        <v>2</v>
      </c>
      <c r="U122" s="591">
        <f>F122/T122</f>
      </c>
      <c r="V122" s="592">
        <f>(F122+4*500)/T122</f>
      </c>
      <c r="W122" s="585">
        <v>1159.2</v>
      </c>
      <c r="X122" s="592">
        <f>W122/T122</f>
      </c>
      <c r="Y122" s="590">
        <f>T122/R122</f>
      </c>
      <c r="Z122" s="592">
        <f>W122/F122</f>
      </c>
      <c r="AA122" s="592">
        <f>W122/(F122+500)</f>
      </c>
      <c r="AB122" s="585">
        <v>0</v>
      </c>
      <c r="AC122" s="585">
        <v>0</v>
      </c>
      <c r="AD122" s="590">
        <f>AB122/T122</f>
      </c>
      <c r="AE122" s="592">
        <f>(W122-AC122)/(F122+500)</f>
      </c>
      <c r="AF122" s="593" t="s">
        <v>584</v>
      </c>
    </row>
    <row r="123">
      <c r="A123" s="597"/>
      <c r="B123" s="603"/>
      <c r="C123" s="599"/>
      <c r="D123" s="600" t="s">
        <v>585</v>
      </c>
      <c r="E123" s="601">
        <v>109.32</v>
      </c>
      <c r="F123" s="586"/>
      <c r="G123" s="585">
        <v>769</v>
      </c>
      <c r="H123" s="585">
        <v>66</v>
      </c>
      <c r="I123" s="587">
        <f t="shared" si="61"/>
      </c>
      <c r="J123" s="588">
        <f t="shared" si="175"/>
      </c>
      <c r="K123" s="585">
        <v>2</v>
      </c>
      <c r="L123" s="588">
        <f t="shared" si="289"/>
      </c>
      <c r="M123" s="585">
        <v>1</v>
      </c>
      <c r="N123" s="589">
        <f t="shared" si="373"/>
      </c>
      <c r="O123" s="585">
        <v>1</v>
      </c>
      <c r="P123" s="589">
        <f t="shared" si="457"/>
      </c>
      <c r="Q123" s="590"/>
      <c r="R123" s="585"/>
      <c r="S123" s="590"/>
      <c r="T123" s="585"/>
      <c r="U123" s="591"/>
      <c r="V123" s="592"/>
      <c r="W123" s="585"/>
      <c r="X123" s="592"/>
      <c r="Y123" s="590"/>
      <c r="Z123" s="592"/>
      <c r="AA123" s="592"/>
      <c r="AB123" s="585"/>
      <c r="AC123" s="585"/>
      <c r="AD123" s="590"/>
      <c r="AE123" s="592"/>
      <c r="AF123" s="593" t="s">
        <v>586</v>
      </c>
    </row>
    <row r="124">
      <c r="A124" s="597"/>
      <c r="B124" s="603" t="s">
        <v>589</v>
      </c>
      <c r="C124" s="599" t="s">
        <v>606</v>
      </c>
      <c r="D124" s="600" t="s">
        <v>583</v>
      </c>
      <c r="E124" s="601">
        <v>170.09</v>
      </c>
      <c r="F124" s="586">
        <f>E124+E125</f>
      </c>
      <c r="G124" s="585">
        <v>1400</v>
      </c>
      <c r="H124" s="585">
        <v>35</v>
      </c>
      <c r="I124" s="587">
        <f t="shared" si="61"/>
      </c>
      <c r="J124" s="588">
        <f t="shared" si="175"/>
      </c>
      <c r="K124" s="585">
        <v>4</v>
      </c>
      <c r="L124" s="588">
        <f t="shared" si="289"/>
      </c>
      <c r="M124" s="585">
        <v>0</v>
      </c>
      <c r="N124" s="589">
        <f t="shared" si="373"/>
      </c>
      <c r="O124" s="585">
        <v>1</v>
      </c>
      <c r="P124" s="589">
        <f t="shared" si="457"/>
      </c>
      <c r="Q124" s="590">
        <f>(M124+M125)/(O124+O125)</f>
      </c>
      <c r="R124" s="585">
        <v>1</v>
      </c>
      <c r="S124" s="590">
        <f>(O124+O125)/(K124+K125)</f>
      </c>
      <c r="T124" s="585">
        <v>0</v>
      </c>
      <c r="U124" s="591">
        <f>F124/T124</f>
      </c>
      <c r="V124" s="592">
        <f>(F124+4*500)/T124</f>
      </c>
      <c r="W124" s="585">
        <v>0</v>
      </c>
      <c r="X124" s="592">
        <f>W124/T124</f>
      </c>
      <c r="Y124" s="590">
        <f>T124/R124</f>
      </c>
      <c r="Z124" s="592">
        <f>W124/F124</f>
      </c>
      <c r="AA124" s="592">
        <f>W124/(F124+500)</f>
      </c>
      <c r="AB124" s="585">
        <v>0</v>
      </c>
      <c r="AC124" s="585">
        <v>0</v>
      </c>
      <c r="AD124" s="590">
        <f>AB124/T124</f>
      </c>
      <c r="AE124" s="592">
        <f>(W124-AC124)/(F124+500)</f>
      </c>
      <c r="AF124" s="593" t="s">
        <v>584</v>
      </c>
    </row>
    <row r="125">
      <c r="A125" s="597"/>
      <c r="B125" s="603"/>
      <c r="C125" s="599"/>
      <c r="D125" s="600" t="s">
        <v>585</v>
      </c>
      <c r="E125" s="601">
        <v>210.43</v>
      </c>
      <c r="F125" s="586"/>
      <c r="G125" s="585">
        <v>1329</v>
      </c>
      <c r="H125" s="602">
        <v>85</v>
      </c>
      <c r="I125" s="587">
        <f t="shared" si="61"/>
      </c>
      <c r="J125" s="588">
        <f t="shared" si="175"/>
      </c>
      <c r="K125" s="585">
        <v>1</v>
      </c>
      <c r="L125" s="588">
        <f t="shared" si="289"/>
      </c>
      <c r="M125" s="585">
        <v>0</v>
      </c>
      <c r="N125" s="589">
        <f t="shared" si="373"/>
      </c>
      <c r="O125" s="585">
        <v>0</v>
      </c>
      <c r="P125" s="589">
        <f t="shared" si="457"/>
      </c>
      <c r="Q125" s="590"/>
      <c r="R125" s="585"/>
      <c r="S125" s="590"/>
      <c r="T125" s="585"/>
      <c r="U125" s="591"/>
      <c r="V125" s="592"/>
      <c r="W125" s="585"/>
      <c r="X125" s="592"/>
      <c r="Y125" s="590"/>
      <c r="Z125" s="592"/>
      <c r="AA125" s="592"/>
      <c r="AB125" s="585"/>
      <c r="AC125" s="585"/>
      <c r="AD125" s="590"/>
      <c r="AE125" s="592"/>
      <c r="AF125" s="593" t="s">
        <v>586</v>
      </c>
    </row>
    <row r="126">
      <c r="A126" s="597"/>
      <c r="B126" s="603" t="s">
        <v>590</v>
      </c>
      <c r="C126" s="599" t="s">
        <v>606</v>
      </c>
      <c r="D126" s="600" t="s">
        <v>583</v>
      </c>
      <c r="E126" s="601">
        <v>201.03</v>
      </c>
      <c r="F126" s="586">
        <f>E126+E127</f>
      </c>
      <c r="G126" s="585">
        <v>1580</v>
      </c>
      <c r="H126" s="585">
        <v>41</v>
      </c>
      <c r="I126" s="587">
        <f t="shared" si="61"/>
      </c>
      <c r="J126" s="588">
        <f t="shared" si="175"/>
      </c>
      <c r="K126" s="585">
        <v>2</v>
      </c>
      <c r="L126" s="588">
        <f t="shared" si="289"/>
      </c>
      <c r="M126" s="585">
        <v>0</v>
      </c>
      <c r="N126" s="589">
        <f t="shared" si="373"/>
      </c>
      <c r="O126" s="585">
        <v>0</v>
      </c>
      <c r="P126" s="589">
        <f t="shared" si="457"/>
      </c>
      <c r="Q126" s="590">
        <f>(M126+M127)/(O126+O127)</f>
      </c>
      <c r="R126" s="585">
        <v>0</v>
      </c>
      <c r="S126" s="590">
        <f>(O126+O127)/(K126+K127)</f>
      </c>
      <c r="T126" s="585">
        <v>0</v>
      </c>
      <c r="U126" s="591">
        <f>F126/T126</f>
      </c>
      <c r="V126" s="592">
        <f>(F126+4*500)/T126</f>
      </c>
      <c r="W126" s="585">
        <v>0</v>
      </c>
      <c r="X126" s="592">
        <f>W126/T126</f>
      </c>
      <c r="Y126" s="590">
        <f>T126/R126</f>
      </c>
      <c r="Z126" s="592">
        <f>W126/F126</f>
      </c>
      <c r="AA126" s="592">
        <f>W126/(F126+500)</f>
      </c>
      <c r="AB126" s="585">
        <v>0</v>
      </c>
      <c r="AC126" s="585">
        <v>0</v>
      </c>
      <c r="AD126" s="590">
        <f>AB126/T126</f>
      </c>
      <c r="AE126" s="592">
        <f>(W126-AC126)/(F126+500)</f>
      </c>
      <c r="AF126" s="593" t="s">
        <v>584</v>
      </c>
    </row>
    <row r="127">
      <c r="A127" s="597"/>
      <c r="B127" s="603"/>
      <c r="C127" s="599"/>
      <c r="D127" s="600" t="s">
        <v>585</v>
      </c>
      <c r="E127" s="601">
        <v>93.97</v>
      </c>
      <c r="F127" s="586"/>
      <c r="G127" s="585">
        <v>1274</v>
      </c>
      <c r="H127" s="585">
        <v>86</v>
      </c>
      <c r="I127" s="587">
        <f t="shared" si="61"/>
      </c>
      <c r="J127" s="588">
        <f t="shared" si="175"/>
      </c>
      <c r="K127" s="585">
        <v>3</v>
      </c>
      <c r="L127" s="588">
        <f t="shared" si="289"/>
      </c>
      <c r="M127" s="585">
        <v>0</v>
      </c>
      <c r="N127" s="589">
        <f t="shared" si="373"/>
      </c>
      <c r="O127" s="585">
        <v>0</v>
      </c>
      <c r="P127" s="589">
        <f t="shared" si="457"/>
      </c>
      <c r="Q127" s="590"/>
      <c r="R127" s="585"/>
      <c r="S127" s="590"/>
      <c r="T127" s="585"/>
      <c r="U127" s="591"/>
      <c r="V127" s="592"/>
      <c r="W127" s="585"/>
      <c r="X127" s="592"/>
      <c r="Y127" s="590"/>
      <c r="Z127" s="592"/>
      <c r="AA127" s="592"/>
      <c r="AB127" s="585"/>
      <c r="AC127" s="585"/>
      <c r="AD127" s="590"/>
      <c r="AE127" s="592"/>
      <c r="AF127" s="593" t="s">
        <v>586</v>
      </c>
    </row>
    <row r="128">
      <c r="A128" s="597"/>
      <c r="B128" s="604" t="s">
        <v>591</v>
      </c>
      <c r="C128" s="604"/>
      <c r="D128" s="604"/>
      <c r="E128" s="605">
        <f>SUM(E118:E127)</f>
      </c>
      <c r="F128" s="606">
        <f>SUM(F118:F127)</f>
      </c>
      <c r="G128" s="606">
        <f>SUM(G118:G127)</f>
      </c>
      <c r="H128" s="606">
        <f>SUM(H118:H127)</f>
      </c>
      <c r="I128" s="607">
        <f t="shared" si="61"/>
      </c>
      <c r="J128" s="608">
        <f t="shared" si="175"/>
      </c>
      <c r="K128" s="606">
        <f>SUM(K118:K127)</f>
      </c>
      <c r="L128" s="608">
        <f t="shared" si="289"/>
      </c>
      <c r="M128" s="606">
        <f>SUM(M118:M127)</f>
      </c>
      <c r="N128" s="609">
        <f t="shared" si="373"/>
      </c>
      <c r="O128" s="606">
        <f>SUM(O118:O127)</f>
      </c>
      <c r="P128" s="609">
        <f t="shared" si="457"/>
      </c>
      <c r="Q128" s="610">
        <f t="shared" ref="Q128:Q129" si="145">M128/O128</f>
      </c>
      <c r="R128" s="606">
        <f>SUM(R118:R127)</f>
      </c>
      <c r="S128" s="610">
        <f t="shared" ref="S128:S129" si="259">(O128+O128)/(K128+K128)</f>
      </c>
      <c r="T128" s="606">
        <f>SUM(T118:T127)</f>
      </c>
      <c r="U128" s="611">
        <f t="shared" ref="U128:U129" si="12">F128/T128</f>
      </c>
      <c r="V128" s="612">
        <f t="shared" ref="V128:V129" si="96">(F128+4*500)/T128</f>
      </c>
      <c r="W128" s="606">
        <f>SUM(W118:W127)</f>
      </c>
      <c r="X128" s="613">
        <f t="shared" ref="X128:X129" si="210">W128/T128</f>
      </c>
      <c r="Y128" s="610">
        <f t="shared" ref="Y128:Y129" si="324">T128/R128</f>
      </c>
      <c r="Z128" s="612">
        <f t="shared" ref="Z128:Z129" si="408">W128/F128</f>
      </c>
      <c r="AA128" s="612">
        <f>W128/(F128+COUNT(W118:W127)*500)</f>
      </c>
      <c r="AB128" s="606">
        <f>SUM(AB118:AB127)</f>
      </c>
      <c r="AC128" s="606">
        <f>SUM(AC118:AC127)</f>
      </c>
      <c r="AD128" s="610">
        <f t="shared" ref="AD128:AD129" si="492">AB128/T128</f>
      </c>
      <c r="AE128" s="614">
        <f>(W128-AC128)/(F128+COUNT(W118:W127)*500)</f>
      </c>
      <c r="AF128" s="592"/>
    </row>
    <row r="129">
      <c r="A129" s="597"/>
      <c r="B129" s="630" t="s">
        <v>595</v>
      </c>
      <c r="C129" s="630"/>
      <c r="D129" s="630"/>
      <c r="E129" s="631">
        <f>E128</f>
      </c>
      <c r="F129" s="617">
        <f>F128</f>
      </c>
      <c r="G129" s="617">
        <f>G128</f>
      </c>
      <c r="H129" s="617">
        <f>H128</f>
      </c>
      <c r="I129" s="618">
        <f t="shared" si="61"/>
      </c>
      <c r="J129" s="619">
        <f t="shared" si="175"/>
      </c>
      <c r="K129" s="617">
        <f>K128</f>
      </c>
      <c r="L129" s="619">
        <f t="shared" si="289"/>
      </c>
      <c r="M129" s="617">
        <f>M128</f>
      </c>
      <c r="N129" s="620">
        <f t="shared" si="373"/>
      </c>
      <c r="O129" s="617">
        <f>O128</f>
      </c>
      <c r="P129" s="620">
        <f t="shared" si="457"/>
      </c>
      <c r="Q129" s="621">
        <f t="shared" si="145"/>
      </c>
      <c r="R129" s="617">
        <f>R128</f>
      </c>
      <c r="S129" s="621">
        <f t="shared" si="259"/>
      </c>
      <c r="T129" s="617">
        <f>T128</f>
      </c>
      <c r="U129" s="622">
        <f t="shared" si="12"/>
      </c>
      <c r="V129" s="617">
        <f t="shared" si="96"/>
      </c>
      <c r="W129" s="617">
        <f>W128</f>
      </c>
      <c r="X129" s="617">
        <f t="shared" si="210"/>
      </c>
      <c r="Y129" s="621">
        <f t="shared" si="324"/>
      </c>
      <c r="Z129" s="617">
        <f t="shared" si="408"/>
      </c>
      <c r="AA129" s="617">
        <f>W129/(F129+COUNT(Z128:X126,W118:W127)*500)</f>
      </c>
      <c r="AB129" s="617">
        <f>AB128</f>
      </c>
      <c r="AC129" s="617">
        <f>AC128</f>
      </c>
      <c r="AD129" s="621">
        <f t="shared" si="492"/>
      </c>
      <c r="AE129" s="617">
        <f>(W129-AC129)/(F129+COUNT(AD128:AB126,W118:W127)*500)</f>
      </c>
      <c r="AF129" s="623"/>
    </row>
    <row r="130">
      <c r="A130" s="627" t="s">
        <v>548</v>
      </c>
      <c r="B130" s="628" t="s">
        <v>549</v>
      </c>
      <c r="C130" s="628" t="s">
        <v>550</v>
      </c>
      <c r="D130" s="628" t="s">
        <v>551</v>
      </c>
      <c r="E130" s="629" t="s">
        <v>552</v>
      </c>
      <c r="F130" s="572" t="s">
        <v>553</v>
      </c>
      <c r="G130" s="572" t="s">
        <v>554</v>
      </c>
      <c r="H130" s="572" t="s">
        <v>555</v>
      </c>
      <c r="I130" s="573" t="s">
        <v>556</v>
      </c>
      <c r="J130" s="574" t="s">
        <v>557</v>
      </c>
      <c r="K130" s="572" t="s">
        <v>558</v>
      </c>
      <c r="L130" s="574" t="s">
        <v>559</v>
      </c>
      <c r="M130" s="575" t="s">
        <v>560</v>
      </c>
      <c r="N130" s="576" t="s">
        <v>561</v>
      </c>
      <c r="O130" s="572" t="s">
        <v>562</v>
      </c>
      <c r="P130" s="576" t="s">
        <v>563</v>
      </c>
      <c r="Q130" s="573" t="s">
        <v>564</v>
      </c>
      <c r="R130" s="577" t="s">
        <v>565</v>
      </c>
      <c r="S130" s="578" t="s">
        <v>566</v>
      </c>
      <c r="T130" s="577" t="s">
        <v>567</v>
      </c>
      <c r="U130" s="579" t="s">
        <v>568</v>
      </c>
      <c r="V130" s="580" t="s">
        <v>569</v>
      </c>
      <c r="W130" s="580" t="s">
        <v>570</v>
      </c>
      <c r="X130" s="580" t="s">
        <v>571</v>
      </c>
      <c r="Y130" s="578" t="s">
        <v>572</v>
      </c>
      <c r="Z130" s="580" t="s">
        <v>573</v>
      </c>
      <c r="AA130" s="580" t="s">
        <v>574</v>
      </c>
      <c r="AB130" s="580" t="s">
        <v>575</v>
      </c>
      <c r="AC130" s="577" t="s">
        <v>576</v>
      </c>
      <c r="AD130" s="578" t="s">
        <v>577</v>
      </c>
      <c r="AE130" s="580" t="s">
        <v>578</v>
      </c>
      <c r="AF130" s="580" t="s">
        <v>579</v>
      </c>
    </row>
    <row r="131">
      <c r="A131" s="597" t="s">
        <v>608</v>
      </c>
      <c r="B131" s="603" t="s">
        <v>581</v>
      </c>
      <c r="C131" s="599" t="s">
        <v>606</v>
      </c>
      <c r="D131" s="600" t="s">
        <v>583</v>
      </c>
      <c r="E131" s="601">
        <v>423.32</v>
      </c>
      <c r="F131" s="586">
        <f>E131+E132</f>
      </c>
      <c r="G131" s="585">
        <v>2633</v>
      </c>
      <c r="H131" s="585">
        <v>34</v>
      </c>
      <c r="I131" s="587">
        <f t="shared" ref="I131:I142" si="62">H131/G131</f>
      </c>
      <c r="J131" s="588">
        <f t="shared" ref="J131:J142" si="176">(E131/G131)*1000</f>
      </c>
      <c r="K131" s="585">
        <v>3</v>
      </c>
      <c r="L131" s="588">
        <f t="shared" ref="L131:L142" si="290">E131/K131</f>
      </c>
      <c r="M131" s="585">
        <v>0</v>
      </c>
      <c r="N131" s="589">
        <f t="shared" ref="N131:N142" si="374">E131/M131</f>
      </c>
      <c r="O131" s="585">
        <v>1</v>
      </c>
      <c r="P131" s="589">
        <f t="shared" ref="P131:P142" si="458">E131/O131</f>
      </c>
      <c r="Q131" s="590">
        <f>(M131+M132)/(O131+O132)</f>
      </c>
      <c r="R131" s="585">
        <v>2</v>
      </c>
      <c r="S131" s="590">
        <f>(O131+O132)/(K131+K132)</f>
      </c>
      <c r="T131" s="585">
        <v>0</v>
      </c>
      <c r="U131" s="591">
        <f>F131/T131</f>
      </c>
      <c r="V131" s="592">
        <f>(F131+4*500)/T131</f>
      </c>
      <c r="W131" s="585">
        <v>0</v>
      </c>
      <c r="X131" s="592">
        <f>W131/T131</f>
      </c>
      <c r="Y131" s="590">
        <f>T131/R131</f>
      </c>
      <c r="Z131" s="592">
        <f>W131/F131</f>
      </c>
      <c r="AA131" s="592">
        <f>W131/(F131+500)</f>
      </c>
      <c r="AB131" s="585">
        <v>0</v>
      </c>
      <c r="AC131" s="585">
        <v>0</v>
      </c>
      <c r="AD131" s="590">
        <f>AB131/T131</f>
      </c>
      <c r="AE131" s="592">
        <f>(W131-AC131)/(F131+500)</f>
      </c>
      <c r="AF131" s="593" t="s">
        <v>584</v>
      </c>
    </row>
    <row r="132">
      <c r="A132" s="597"/>
      <c r="B132" s="603"/>
      <c r="C132" s="599"/>
      <c r="D132" s="600" t="s">
        <v>585</v>
      </c>
      <c r="E132" s="601">
        <v>170.99</v>
      </c>
      <c r="F132" s="586"/>
      <c r="G132" s="585">
        <v>3047</v>
      </c>
      <c r="H132" s="602">
        <v>135</v>
      </c>
      <c r="I132" s="587">
        <f t="shared" si="62"/>
      </c>
      <c r="J132" s="588">
        <f t="shared" si="176"/>
      </c>
      <c r="K132" s="585">
        <v>3</v>
      </c>
      <c r="L132" s="588">
        <f t="shared" si="290"/>
      </c>
      <c r="M132" s="585">
        <v>0</v>
      </c>
      <c r="N132" s="589">
        <f t="shared" si="374"/>
      </c>
      <c r="O132" s="585">
        <v>0</v>
      </c>
      <c r="P132" s="589">
        <f t="shared" si="458"/>
      </c>
      <c r="Q132" s="590"/>
      <c r="R132" s="585"/>
      <c r="S132" s="590"/>
      <c r="T132" s="585"/>
      <c r="U132" s="591"/>
      <c r="V132" s="592"/>
      <c r="W132" s="585"/>
      <c r="X132" s="592"/>
      <c r="Y132" s="590"/>
      <c r="Z132" s="592"/>
      <c r="AA132" s="592"/>
      <c r="AB132" s="585"/>
      <c r="AC132" s="585"/>
      <c r="AD132" s="590"/>
      <c r="AE132" s="592"/>
      <c r="AF132" s="593" t="s">
        <v>609</v>
      </c>
    </row>
    <row r="133">
      <c r="A133" s="597"/>
      <c r="B133" s="603" t="s">
        <v>587</v>
      </c>
      <c r="C133" s="599" t="s">
        <v>606</v>
      </c>
      <c r="D133" s="600" t="s">
        <v>583</v>
      </c>
      <c r="E133" s="601">
        <v>743.03</v>
      </c>
      <c r="F133" s="586">
        <f>E133+E134</f>
      </c>
      <c r="G133" s="585">
        <v>4570</v>
      </c>
      <c r="H133" s="585">
        <v>74</v>
      </c>
      <c r="I133" s="587">
        <f t="shared" si="62"/>
      </c>
      <c r="J133" s="588">
        <f t="shared" si="176"/>
      </c>
      <c r="K133" s="585">
        <v>8</v>
      </c>
      <c r="L133" s="588">
        <f t="shared" si="290"/>
      </c>
      <c r="M133" s="585">
        <v>1</v>
      </c>
      <c r="N133" s="589">
        <f t="shared" si="374"/>
      </c>
      <c r="O133" s="585">
        <v>2</v>
      </c>
      <c r="P133" s="589">
        <f t="shared" si="458"/>
      </c>
      <c r="Q133" s="590">
        <f>(M133+M134)/(O133+O134)</f>
      </c>
      <c r="R133" s="585">
        <v>2</v>
      </c>
      <c r="S133" s="590">
        <f>(O133+O134)/(K133+K134)</f>
      </c>
      <c r="T133" s="585">
        <v>1</v>
      </c>
      <c r="U133" s="591">
        <f>F133/T133</f>
      </c>
      <c r="V133" s="592">
        <f>(F133+4*500)/T133</f>
      </c>
      <c r="W133" s="585">
        <v>1663.2</v>
      </c>
      <c r="X133" s="592">
        <f>W133/T133</f>
      </c>
      <c r="Y133" s="590">
        <f>T133/R133</f>
      </c>
      <c r="Z133" s="592">
        <f>W133/F133</f>
      </c>
      <c r="AA133" s="592">
        <f>W133/(F133+500)</f>
      </c>
      <c r="AB133" s="585">
        <v>1</v>
      </c>
      <c r="AC133" s="585">
        <v>1663.2</v>
      </c>
      <c r="AD133" s="590">
        <f>AB133/T133</f>
      </c>
      <c r="AE133" s="592">
        <f>(W133-AC133)/(F133+500)</f>
      </c>
      <c r="AF133" s="593" t="s">
        <v>584</v>
      </c>
    </row>
    <row r="134">
      <c r="A134" s="597"/>
      <c r="B134" s="603"/>
      <c r="C134" s="599"/>
      <c r="D134" s="600" t="s">
        <v>585</v>
      </c>
      <c r="E134" s="601">
        <v>50.49</v>
      </c>
      <c r="F134" s="586"/>
      <c r="G134" s="585">
        <v>1094</v>
      </c>
      <c r="H134" s="585">
        <v>77</v>
      </c>
      <c r="I134" s="587">
        <f t="shared" si="62"/>
      </c>
      <c r="J134" s="588">
        <f t="shared" si="176"/>
      </c>
      <c r="K134" s="585">
        <v>0</v>
      </c>
      <c r="L134" s="588">
        <f t="shared" si="290"/>
      </c>
      <c r="M134" s="585">
        <v>0</v>
      </c>
      <c r="N134" s="589">
        <f t="shared" si="374"/>
      </c>
      <c r="O134" s="585">
        <v>0</v>
      </c>
      <c r="P134" s="589">
        <f t="shared" si="458"/>
      </c>
      <c r="Q134" s="590"/>
      <c r="R134" s="585"/>
      <c r="S134" s="590"/>
      <c r="T134" s="585"/>
      <c r="U134" s="591"/>
      <c r="V134" s="592"/>
      <c r="W134" s="585"/>
      <c r="X134" s="592"/>
      <c r="Y134" s="590"/>
      <c r="Z134" s="592"/>
      <c r="AA134" s="592"/>
      <c r="AB134" s="585"/>
      <c r="AC134" s="585"/>
      <c r="AD134" s="590"/>
      <c r="AE134" s="592"/>
      <c r="AF134" s="593" t="s">
        <v>609</v>
      </c>
    </row>
    <row r="135">
      <c r="A135" s="597"/>
      <c r="B135" s="603" t="s">
        <v>588</v>
      </c>
      <c r="C135" s="599" t="s">
        <v>606</v>
      </c>
      <c r="D135" s="600" t="s">
        <v>583</v>
      </c>
      <c r="E135" s="601">
        <v>523.5</v>
      </c>
      <c r="F135" s="586">
        <f>E135+E136</f>
      </c>
      <c r="G135" s="585">
        <v>3289</v>
      </c>
      <c r="H135" s="585">
        <v>37</v>
      </c>
      <c r="I135" s="587">
        <f t="shared" si="62"/>
      </c>
      <c r="J135" s="588">
        <f t="shared" si="176"/>
      </c>
      <c r="K135" s="585">
        <v>3</v>
      </c>
      <c r="L135" s="588">
        <f t="shared" si="290"/>
      </c>
      <c r="M135" s="585">
        <v>0</v>
      </c>
      <c r="N135" s="589">
        <f t="shared" si="374"/>
      </c>
      <c r="O135" s="585">
        <v>0</v>
      </c>
      <c r="P135" s="589">
        <f t="shared" si="458"/>
      </c>
      <c r="Q135" s="590">
        <f>(M135+M136)/(O135+O136)</f>
      </c>
      <c r="R135" s="585">
        <v>0</v>
      </c>
      <c r="S135" s="590">
        <f>(O135+O136)/(K135+K136)</f>
      </c>
      <c r="T135" s="585">
        <v>0</v>
      </c>
      <c r="U135" s="591">
        <f>F135/T135</f>
      </c>
      <c r="V135" s="592">
        <f>(F135+4*500)/T135</f>
      </c>
      <c r="W135" s="585">
        <v>0</v>
      </c>
      <c r="X135" s="592">
        <f>W135/T135</f>
      </c>
      <c r="Y135" s="590">
        <f>T135/R135</f>
      </c>
      <c r="Z135" s="592">
        <f>W135/F135</f>
      </c>
      <c r="AA135" s="592">
        <f>W135/(F135+500)</f>
      </c>
      <c r="AB135" s="585">
        <v>0</v>
      </c>
      <c r="AC135" s="585">
        <v>0</v>
      </c>
      <c r="AD135" s="590">
        <f>AB135/T135</f>
      </c>
      <c r="AE135" s="592">
        <f>(W135-AC135)/(F135+500)</f>
      </c>
      <c r="AF135" s="593" t="s">
        <v>584</v>
      </c>
    </row>
    <row r="136">
      <c r="A136" s="597"/>
      <c r="B136" s="603"/>
      <c r="C136" s="599"/>
      <c r="D136" s="600" t="s">
        <v>585</v>
      </c>
      <c r="E136" s="601">
        <v>71.51</v>
      </c>
      <c r="F136" s="586"/>
      <c r="G136" s="585">
        <v>1247</v>
      </c>
      <c r="H136" s="585">
        <v>93</v>
      </c>
      <c r="I136" s="587">
        <f t="shared" si="62"/>
      </c>
      <c r="J136" s="588">
        <f t="shared" si="176"/>
      </c>
      <c r="K136" s="585">
        <v>1</v>
      </c>
      <c r="L136" s="588">
        <f t="shared" si="290"/>
      </c>
      <c r="M136" s="585">
        <v>0</v>
      </c>
      <c r="N136" s="589">
        <f t="shared" si="374"/>
      </c>
      <c r="O136" s="585">
        <v>0</v>
      </c>
      <c r="P136" s="589">
        <f t="shared" si="458"/>
      </c>
      <c r="Q136" s="590"/>
      <c r="R136" s="585"/>
      <c r="S136" s="590"/>
      <c r="T136" s="585"/>
      <c r="U136" s="591"/>
      <c r="V136" s="592"/>
      <c r="W136" s="585"/>
      <c r="X136" s="592"/>
      <c r="Y136" s="590"/>
      <c r="Z136" s="592"/>
      <c r="AA136" s="592"/>
      <c r="AB136" s="585"/>
      <c r="AC136" s="585"/>
      <c r="AD136" s="590"/>
      <c r="AE136" s="592"/>
      <c r="AF136" s="593" t="s">
        <v>609</v>
      </c>
    </row>
    <row r="137">
      <c r="A137" s="597"/>
      <c r="B137" s="603" t="s">
        <v>589</v>
      </c>
      <c r="C137" s="599" t="s">
        <v>606</v>
      </c>
      <c r="D137" s="600" t="s">
        <v>583</v>
      </c>
      <c r="E137" s="601">
        <v>300.74</v>
      </c>
      <c r="F137" s="586">
        <f>E137+E138</f>
      </c>
      <c r="G137" s="585">
        <v>2189</v>
      </c>
      <c r="H137" s="585">
        <v>43</v>
      </c>
      <c r="I137" s="587">
        <f t="shared" si="62"/>
      </c>
      <c r="J137" s="588">
        <f t="shared" si="176"/>
      </c>
      <c r="K137" s="585">
        <v>3</v>
      </c>
      <c r="L137" s="588">
        <f t="shared" si="290"/>
      </c>
      <c r="M137" s="585">
        <v>0</v>
      </c>
      <c r="N137" s="589">
        <f t="shared" si="374"/>
      </c>
      <c r="O137" s="585">
        <v>0</v>
      </c>
      <c r="P137" s="589">
        <f t="shared" si="458"/>
      </c>
      <c r="Q137" s="590">
        <f>(M137+M138)/(O137+O138)</f>
      </c>
      <c r="R137" s="585">
        <v>0</v>
      </c>
      <c r="S137" s="590">
        <f>(O137+O138)/(K137+K138)</f>
      </c>
      <c r="T137" s="585">
        <v>0</v>
      </c>
      <c r="U137" s="591">
        <f>F137/T137</f>
      </c>
      <c r="V137" s="592">
        <f>(F137+4*500)/T137</f>
      </c>
      <c r="W137" s="585">
        <v>0</v>
      </c>
      <c r="X137" s="592">
        <f>W137/T137</f>
      </c>
      <c r="Y137" s="590">
        <f>T137/R137</f>
      </c>
      <c r="Z137" s="592">
        <f>W137/F137</f>
      </c>
      <c r="AA137" s="592">
        <f>W137/(F137+500)</f>
      </c>
      <c r="AB137" s="585">
        <v>0</v>
      </c>
      <c r="AC137" s="585">
        <v>0</v>
      </c>
      <c r="AD137" s="590">
        <f>AB137/T137</f>
      </c>
      <c r="AE137" s="592">
        <f>(W137-AC137)/(F137+500)</f>
      </c>
      <c r="AF137" s="593" t="s">
        <v>584</v>
      </c>
    </row>
    <row r="138">
      <c r="A138" s="597"/>
      <c r="B138" s="603"/>
      <c r="C138" s="599"/>
      <c r="D138" s="600" t="s">
        <v>585</v>
      </c>
      <c r="E138" s="601">
        <v>122.17</v>
      </c>
      <c r="F138" s="586"/>
      <c r="G138" s="585">
        <v>1638</v>
      </c>
      <c r="H138" s="602">
        <v>85</v>
      </c>
      <c r="I138" s="587">
        <f t="shared" si="62"/>
      </c>
      <c r="J138" s="588">
        <f t="shared" si="176"/>
      </c>
      <c r="K138" s="585">
        <v>0</v>
      </c>
      <c r="L138" s="588">
        <f t="shared" si="290"/>
      </c>
      <c r="M138" s="585">
        <v>0</v>
      </c>
      <c r="N138" s="589">
        <f t="shared" si="374"/>
      </c>
      <c r="O138" s="585">
        <v>0</v>
      </c>
      <c r="P138" s="589">
        <f t="shared" si="458"/>
      </c>
      <c r="Q138" s="590"/>
      <c r="R138" s="585"/>
      <c r="S138" s="590"/>
      <c r="T138" s="585"/>
      <c r="U138" s="591"/>
      <c r="V138" s="592"/>
      <c r="W138" s="585"/>
      <c r="X138" s="592"/>
      <c r="Y138" s="590"/>
      <c r="Z138" s="592"/>
      <c r="AA138" s="592"/>
      <c r="AB138" s="585"/>
      <c r="AC138" s="585"/>
      <c r="AD138" s="590"/>
      <c r="AE138" s="592"/>
      <c r="AF138" s="593" t="s">
        <v>609</v>
      </c>
    </row>
    <row r="139">
      <c r="A139" s="597"/>
      <c r="B139" s="603" t="s">
        <v>590</v>
      </c>
      <c r="C139" s="599" t="s">
        <v>606</v>
      </c>
      <c r="D139" s="600" t="s">
        <v>583</v>
      </c>
      <c r="E139" s="601">
        <f>158.13+2.79</f>
      </c>
      <c r="F139" s="586">
        <f>E139+E140</f>
      </c>
      <c r="G139" s="585">
        <v>1697</v>
      </c>
      <c r="H139" s="585">
        <v>41</v>
      </c>
      <c r="I139" s="587">
        <f t="shared" si="62"/>
      </c>
      <c r="J139" s="588">
        <f t="shared" si="176"/>
      </c>
      <c r="K139" s="585">
        <v>2</v>
      </c>
      <c r="L139" s="588">
        <f t="shared" si="290"/>
      </c>
      <c r="M139" s="585">
        <v>0</v>
      </c>
      <c r="N139" s="589">
        <f t="shared" si="374"/>
      </c>
      <c r="O139" s="585">
        <v>1</v>
      </c>
      <c r="P139" s="589">
        <f t="shared" si="458"/>
      </c>
      <c r="Q139" s="590">
        <f>(M139+M140)/(O139+O140)</f>
      </c>
      <c r="R139" s="585">
        <v>1</v>
      </c>
      <c r="S139" s="590">
        <f>(O139+O140)/(K139+K140)</f>
      </c>
      <c r="T139" s="585">
        <v>0</v>
      </c>
      <c r="U139" s="591">
        <f>F139/T139</f>
      </c>
      <c r="V139" s="592">
        <f>(F139+4*500)/T139</f>
      </c>
      <c r="W139" s="585">
        <v>0</v>
      </c>
      <c r="X139" s="592">
        <f>W139/T139</f>
      </c>
      <c r="Y139" s="590">
        <f>T139/R139</f>
      </c>
      <c r="Z139" s="592">
        <f>W139/F139</f>
      </c>
      <c r="AA139" s="592">
        <f>W139/(F139+500)</f>
      </c>
      <c r="AB139" s="585">
        <v>0</v>
      </c>
      <c r="AC139" s="585">
        <v>0</v>
      </c>
      <c r="AD139" s="590">
        <f>AB139/T139</f>
      </c>
      <c r="AE139" s="592">
        <f>(W139-AC139)/(F139+500)</f>
      </c>
      <c r="AF139" s="593" t="s">
        <v>584</v>
      </c>
    </row>
    <row r="140">
      <c r="A140" s="597"/>
      <c r="B140" s="603"/>
      <c r="C140" s="599"/>
      <c r="D140" s="600" t="s">
        <v>585</v>
      </c>
      <c r="E140" s="601">
        <v>90.7</v>
      </c>
      <c r="F140" s="586"/>
      <c r="G140" s="585">
        <v>1852</v>
      </c>
      <c r="H140" s="585">
        <v>112</v>
      </c>
      <c r="I140" s="587">
        <f t="shared" si="62"/>
      </c>
      <c r="J140" s="588">
        <f t="shared" si="176"/>
      </c>
      <c r="K140" s="585">
        <v>3</v>
      </c>
      <c r="L140" s="588">
        <f t="shared" si="290"/>
      </c>
      <c r="M140" s="585">
        <v>0</v>
      </c>
      <c r="N140" s="589">
        <f t="shared" si="374"/>
      </c>
      <c r="O140" s="585">
        <v>0</v>
      </c>
      <c r="P140" s="589">
        <f t="shared" si="458"/>
      </c>
      <c r="Q140" s="590"/>
      <c r="R140" s="585"/>
      <c r="S140" s="590"/>
      <c r="T140" s="585"/>
      <c r="U140" s="591"/>
      <c r="V140" s="592"/>
      <c r="W140" s="585"/>
      <c r="X140" s="592"/>
      <c r="Y140" s="590"/>
      <c r="Z140" s="592"/>
      <c r="AA140" s="592"/>
      <c r="AB140" s="585"/>
      <c r="AC140" s="585"/>
      <c r="AD140" s="590"/>
      <c r="AE140" s="592"/>
      <c r="AF140" s="593" t="s">
        <v>609</v>
      </c>
    </row>
    <row r="141">
      <c r="A141" s="597"/>
      <c r="B141" s="604" t="s">
        <v>591</v>
      </c>
      <c r="C141" s="604"/>
      <c r="D141" s="604"/>
      <c r="E141" s="605">
        <f>SUM(E131:E140)</f>
      </c>
      <c r="F141" s="606">
        <f>SUM(F131:F140)</f>
      </c>
      <c r="G141" s="606">
        <f>SUM(G131:G140)</f>
      </c>
      <c r="H141" s="606">
        <f>SUM(H131:H140)</f>
      </c>
      <c r="I141" s="607">
        <f t="shared" si="62"/>
      </c>
      <c r="J141" s="608">
        <f t="shared" si="176"/>
      </c>
      <c r="K141" s="606">
        <f>SUM(K131:K140)</f>
      </c>
      <c r="L141" s="608">
        <f t="shared" si="290"/>
      </c>
      <c r="M141" s="606">
        <f>SUM(M131:M140)</f>
      </c>
      <c r="N141" s="609">
        <f t="shared" si="374"/>
      </c>
      <c r="O141" s="606">
        <f>SUM(O131:O140)</f>
      </c>
      <c r="P141" s="609">
        <f t="shared" si="458"/>
      </c>
      <c r="Q141" s="610">
        <f t="shared" ref="Q141:Q142" si="146">M141/O141</f>
      </c>
      <c r="R141" s="606">
        <f>SUM(R131:R140)</f>
      </c>
      <c r="S141" s="610">
        <f t="shared" ref="S141:S142" si="260">(O141+O141)/(K141+K141)</f>
      </c>
      <c r="T141" s="606">
        <f>SUM(T131:T140)</f>
      </c>
      <c r="U141" s="611">
        <f t="shared" ref="U141:U142" si="13">F141/T141</f>
      </c>
      <c r="V141" s="612">
        <f t="shared" ref="V141:V142" si="97">(F141+4*500)/T141</f>
      </c>
      <c r="W141" s="606">
        <f>SUM(W131:W140)</f>
      </c>
      <c r="X141" s="613">
        <f t="shared" ref="X141:X142" si="211">W141/T141</f>
      </c>
      <c r="Y141" s="610">
        <f t="shared" ref="Y141:Y142" si="325">T141/R141</f>
      </c>
      <c r="Z141" s="612">
        <f t="shared" ref="Z141:Z142" si="409">W141/F141</f>
      </c>
      <c r="AA141" s="612">
        <f>W141/(F141+COUNT(W131:W140)*500)</f>
      </c>
      <c r="AB141" s="606">
        <f>SUM(AB131:AB140)</f>
      </c>
      <c r="AC141" s="606">
        <f>SUM(AC131:AC140)</f>
      </c>
      <c r="AD141" s="610">
        <f t="shared" ref="AD141:AD142" si="493">AB141/T141</f>
      </c>
      <c r="AE141" s="614">
        <f>(W141-AC141)/(F141+COUNT(W131:W140)*500)</f>
      </c>
      <c r="AF141" s="592"/>
    </row>
    <row r="142">
      <c r="A142" s="597"/>
      <c r="B142" s="630" t="s">
        <v>595</v>
      </c>
      <c r="C142" s="630"/>
      <c r="D142" s="630"/>
      <c r="E142" s="631">
        <f>E141</f>
      </c>
      <c r="F142" s="617">
        <f>F141</f>
      </c>
      <c r="G142" s="617">
        <f>G141</f>
      </c>
      <c r="H142" s="617">
        <f>H141</f>
      </c>
      <c r="I142" s="618">
        <f t="shared" si="62"/>
      </c>
      <c r="J142" s="619">
        <f t="shared" si="176"/>
      </c>
      <c r="K142" s="617">
        <f>K141</f>
      </c>
      <c r="L142" s="619">
        <f t="shared" si="290"/>
      </c>
      <c r="M142" s="617">
        <f>M141</f>
      </c>
      <c r="N142" s="620">
        <f t="shared" si="374"/>
      </c>
      <c r="O142" s="617">
        <f>O141</f>
      </c>
      <c r="P142" s="620">
        <f t="shared" si="458"/>
      </c>
      <c r="Q142" s="621">
        <f t="shared" si="146"/>
      </c>
      <c r="R142" s="617">
        <f>R141</f>
      </c>
      <c r="S142" s="621">
        <f t="shared" si="260"/>
      </c>
      <c r="T142" s="617">
        <f>T141</f>
      </c>
      <c r="U142" s="622">
        <f t="shared" si="13"/>
      </c>
      <c r="V142" s="617">
        <f t="shared" si="97"/>
      </c>
      <c r="W142" s="617">
        <f>W141</f>
      </c>
      <c r="X142" s="617">
        <f t="shared" si="211"/>
      </c>
      <c r="Y142" s="621">
        <f t="shared" si="325"/>
      </c>
      <c r="Z142" s="617">
        <f t="shared" si="409"/>
      </c>
      <c r="AA142" s="617">
        <f>W142/(F142+COUNT(Z141:X139,W131:W140)*500)</f>
      </c>
      <c r="AB142" s="617">
        <f>AB141</f>
      </c>
      <c r="AC142" s="617">
        <f>AC141</f>
      </c>
      <c r="AD142" s="621">
        <f t="shared" si="493"/>
      </c>
      <c r="AE142" s="617">
        <f>(W142-AC142)/(F142+COUNT(AD141:AB139,W131:W140)*500)</f>
      </c>
      <c r="AF142" s="623"/>
    </row>
    <row r="143">
      <c r="A143" s="627" t="s">
        <v>548</v>
      </c>
      <c r="B143" s="628" t="s">
        <v>549</v>
      </c>
      <c r="C143" s="628" t="s">
        <v>550</v>
      </c>
      <c r="D143" s="628" t="s">
        <v>551</v>
      </c>
      <c r="E143" s="629" t="s">
        <v>552</v>
      </c>
      <c r="F143" s="572" t="s">
        <v>553</v>
      </c>
      <c r="G143" s="572" t="s">
        <v>554</v>
      </c>
      <c r="H143" s="572" t="s">
        <v>555</v>
      </c>
      <c r="I143" s="573" t="s">
        <v>556</v>
      </c>
      <c r="J143" s="574" t="s">
        <v>557</v>
      </c>
      <c r="K143" s="572" t="s">
        <v>558</v>
      </c>
      <c r="L143" s="574" t="s">
        <v>559</v>
      </c>
      <c r="M143" s="575" t="s">
        <v>560</v>
      </c>
      <c r="N143" s="576" t="s">
        <v>561</v>
      </c>
      <c r="O143" s="572" t="s">
        <v>562</v>
      </c>
      <c r="P143" s="576" t="s">
        <v>563</v>
      </c>
      <c r="Q143" s="573" t="s">
        <v>564</v>
      </c>
      <c r="R143" s="577" t="s">
        <v>565</v>
      </c>
      <c r="S143" s="578" t="s">
        <v>566</v>
      </c>
      <c r="T143" s="577" t="s">
        <v>567</v>
      </c>
      <c r="U143" s="579" t="s">
        <v>568</v>
      </c>
      <c r="V143" s="580" t="s">
        <v>569</v>
      </c>
      <c r="W143" s="580" t="s">
        <v>570</v>
      </c>
      <c r="X143" s="580" t="s">
        <v>571</v>
      </c>
      <c r="Y143" s="578" t="s">
        <v>572</v>
      </c>
      <c r="Z143" s="580" t="s">
        <v>573</v>
      </c>
      <c r="AA143" s="580" t="s">
        <v>574</v>
      </c>
      <c r="AB143" s="580" t="s">
        <v>575</v>
      </c>
      <c r="AC143" s="577" t="s">
        <v>576</v>
      </c>
      <c r="AD143" s="578" t="s">
        <v>577</v>
      </c>
      <c r="AE143" s="580" t="s">
        <v>578</v>
      </c>
      <c r="AF143" s="580" t="s">
        <v>579</v>
      </c>
    </row>
    <row r="144">
      <c r="A144" s="597" t="s">
        <v>610</v>
      </c>
      <c r="B144" s="603" t="s">
        <v>581</v>
      </c>
      <c r="C144" s="599" t="s">
        <v>606</v>
      </c>
      <c r="D144" s="600" t="s">
        <v>583</v>
      </c>
      <c r="E144" s="601">
        <v>231.4</v>
      </c>
      <c r="F144" s="586">
        <f>E144+E145</f>
      </c>
      <c r="G144" s="585">
        <v>1733</v>
      </c>
      <c r="H144" s="585">
        <v>30</v>
      </c>
      <c r="I144" s="587">
        <f t="shared" ref="I144:I155" si="63">H144/G144</f>
      </c>
      <c r="J144" s="588">
        <f t="shared" ref="J144:J155" si="177">(E144/G144)*1000</f>
      </c>
      <c r="K144" s="585">
        <v>1</v>
      </c>
      <c r="L144" s="588">
        <f t="shared" ref="L144:L155" si="291">E144/K144</f>
      </c>
      <c r="M144" s="585">
        <v>0</v>
      </c>
      <c r="N144" s="589">
        <f t="shared" ref="N144:N155" si="375">E144/M144</f>
      </c>
      <c r="O144" s="585">
        <v>0</v>
      </c>
      <c r="P144" s="589">
        <f t="shared" ref="P144:P155" si="459">E144/O144</f>
      </c>
      <c r="Q144" s="590">
        <f>(M144+M145)/(O144+O145)</f>
      </c>
      <c r="R144" s="585">
        <v>2</v>
      </c>
      <c r="S144" s="590">
        <f>(O144+O145)/(K144+K145)</f>
      </c>
      <c r="T144" s="585">
        <v>0</v>
      </c>
      <c r="U144" s="591">
        <f>F144/T144</f>
      </c>
      <c r="V144" s="592">
        <f>(F144+4*500)/T144</f>
      </c>
      <c r="W144" s="585">
        <v>0</v>
      </c>
      <c r="X144" s="592">
        <f>W144/T144</f>
      </c>
      <c r="Y144" s="590">
        <f>T144/R144</f>
      </c>
      <c r="Z144" s="592">
        <f>W144/F144</f>
      </c>
      <c r="AA144" s="592">
        <f>W144/(F144+500)</f>
      </c>
      <c r="AB144" s="585">
        <v>0</v>
      </c>
      <c r="AC144" s="585">
        <v>0</v>
      </c>
      <c r="AD144" s="590">
        <f>AB144/T144</f>
      </c>
      <c r="AE144" s="592">
        <f>(W144-AC144)/(F144+500)</f>
      </c>
      <c r="AF144" s="593" t="s">
        <v>584</v>
      </c>
    </row>
    <row r="145">
      <c r="A145" s="597"/>
      <c r="B145" s="603"/>
      <c r="C145" s="599"/>
      <c r="D145" s="600" t="s">
        <v>585</v>
      </c>
      <c r="E145" s="601">
        <v>194.67</v>
      </c>
      <c r="F145" s="586"/>
      <c r="G145" s="585">
        <v>3950</v>
      </c>
      <c r="H145" s="602">
        <v>166</v>
      </c>
      <c r="I145" s="587">
        <f t="shared" si="63"/>
      </c>
      <c r="J145" s="588">
        <f t="shared" si="177"/>
      </c>
      <c r="K145" s="585">
        <v>5</v>
      </c>
      <c r="L145" s="588">
        <f t="shared" si="291"/>
      </c>
      <c r="M145" s="585">
        <v>0</v>
      </c>
      <c r="N145" s="589">
        <f t="shared" si="375"/>
      </c>
      <c r="O145" s="585">
        <v>1</v>
      </c>
      <c r="P145" s="589">
        <f t="shared" si="459"/>
      </c>
      <c r="Q145" s="590"/>
      <c r="R145" s="585"/>
      <c r="S145" s="590"/>
      <c r="T145" s="585"/>
      <c r="U145" s="591"/>
      <c r="V145" s="592"/>
      <c r="W145" s="585"/>
      <c r="X145" s="592"/>
      <c r="Y145" s="590"/>
      <c r="Z145" s="592"/>
      <c r="AA145" s="592"/>
      <c r="AB145" s="585"/>
      <c r="AC145" s="585"/>
      <c r="AD145" s="590"/>
      <c r="AE145" s="592"/>
      <c r="AF145" s="593" t="s">
        <v>611</v>
      </c>
    </row>
    <row r="146">
      <c r="A146" s="597"/>
      <c r="B146" s="603" t="s">
        <v>587</v>
      </c>
      <c r="C146" s="599" t="s">
        <v>606</v>
      </c>
      <c r="D146" s="600" t="s">
        <v>583</v>
      </c>
      <c r="E146" s="601">
        <v>170.62</v>
      </c>
      <c r="F146" s="586">
        <f>E146+E147</f>
      </c>
      <c r="G146" s="585">
        <v>1687</v>
      </c>
      <c r="H146" s="585">
        <v>42</v>
      </c>
      <c r="I146" s="587">
        <f t="shared" si="63"/>
      </c>
      <c r="J146" s="588">
        <f t="shared" si="177"/>
      </c>
      <c r="K146" s="585">
        <v>3</v>
      </c>
      <c r="L146" s="588">
        <f t="shared" si="291"/>
      </c>
      <c r="M146" s="585">
        <v>1</v>
      </c>
      <c r="N146" s="589">
        <f t="shared" si="375"/>
      </c>
      <c r="O146" s="585">
        <v>2</v>
      </c>
      <c r="P146" s="589">
        <f t="shared" si="459"/>
      </c>
      <c r="Q146" s="590">
        <f>(M146+M147)/(O146+O147)</f>
      </c>
      <c r="R146" s="585">
        <v>2</v>
      </c>
      <c r="S146" s="590">
        <f>(O146+O147)/(K146+K147)</f>
      </c>
      <c r="T146" s="585">
        <v>1</v>
      </c>
      <c r="U146" s="591">
        <f>F146/T146</f>
      </c>
      <c r="V146" s="592">
        <f>(F146+4*500)/T146</f>
      </c>
      <c r="W146" s="585">
        <v>2407.2</v>
      </c>
      <c r="X146" s="592">
        <f>W146/T146</f>
      </c>
      <c r="Y146" s="590">
        <f>T146/R146</f>
      </c>
      <c r="Z146" s="592">
        <f>W146/F146</f>
      </c>
      <c r="AA146" s="592">
        <f>W146/(F146+500)</f>
      </c>
      <c r="AB146" s="585">
        <v>1</v>
      </c>
      <c r="AC146" s="585">
        <v>2407.2</v>
      </c>
      <c r="AD146" s="590">
        <f>AB146/T146</f>
      </c>
      <c r="AE146" s="592">
        <f>(W146-AC146)/(F146+500)</f>
      </c>
      <c r="AF146" s="593" t="s">
        <v>584</v>
      </c>
    </row>
    <row r="147">
      <c r="A147" s="597"/>
      <c r="B147" s="603"/>
      <c r="C147" s="599"/>
      <c r="D147" s="600" t="s">
        <v>585</v>
      </c>
      <c r="E147" s="601">
        <v>130.67</v>
      </c>
      <c r="F147" s="586"/>
      <c r="G147" s="585">
        <v>1954</v>
      </c>
      <c r="H147" s="585">
        <v>138</v>
      </c>
      <c r="I147" s="587">
        <f t="shared" si="63"/>
      </c>
      <c r="J147" s="588">
        <f t="shared" si="177"/>
      </c>
      <c r="K147" s="585">
        <v>3</v>
      </c>
      <c r="L147" s="588">
        <f t="shared" si="291"/>
      </c>
      <c r="M147" s="585">
        <v>0</v>
      </c>
      <c r="N147" s="589">
        <f t="shared" si="375"/>
      </c>
      <c r="O147" s="585">
        <v>0</v>
      </c>
      <c r="P147" s="589">
        <f t="shared" si="459"/>
      </c>
      <c r="Q147" s="590"/>
      <c r="R147" s="585"/>
      <c r="S147" s="590"/>
      <c r="T147" s="585"/>
      <c r="U147" s="591"/>
      <c r="V147" s="592"/>
      <c r="W147" s="585"/>
      <c r="X147" s="592"/>
      <c r="Y147" s="590"/>
      <c r="Z147" s="592"/>
      <c r="AA147" s="592"/>
      <c r="AB147" s="585"/>
      <c r="AC147" s="585"/>
      <c r="AD147" s="590"/>
      <c r="AE147" s="592"/>
      <c r="AF147" s="593" t="s">
        <v>611</v>
      </c>
    </row>
    <row r="148">
      <c r="A148" s="597"/>
      <c r="B148" s="603" t="s">
        <v>588</v>
      </c>
      <c r="C148" s="599" t="s">
        <v>606</v>
      </c>
      <c r="D148" s="600" t="s">
        <v>583</v>
      </c>
      <c r="E148" s="601">
        <v>299.95</v>
      </c>
      <c r="F148" s="586">
        <f>E148+E149</f>
      </c>
      <c r="G148" s="585">
        <v>1917</v>
      </c>
      <c r="H148" s="585">
        <v>44</v>
      </c>
      <c r="I148" s="587">
        <f t="shared" si="63"/>
      </c>
      <c r="J148" s="588">
        <f t="shared" si="177"/>
      </c>
      <c r="K148" s="585">
        <v>5</v>
      </c>
      <c r="L148" s="588">
        <f t="shared" si="291"/>
      </c>
      <c r="M148" s="585">
        <v>0</v>
      </c>
      <c r="N148" s="589">
        <f t="shared" si="375"/>
      </c>
      <c r="O148" s="585">
        <v>0</v>
      </c>
      <c r="P148" s="589">
        <f t="shared" si="459"/>
      </c>
      <c r="Q148" s="590">
        <f>(M148+M149)/(O148+O149)</f>
      </c>
      <c r="R148" s="585">
        <v>1</v>
      </c>
      <c r="S148" s="590">
        <f>(O148+O149)/(K148+K149)</f>
      </c>
      <c r="T148" s="585">
        <v>0</v>
      </c>
      <c r="U148" s="591">
        <f>F148/T148</f>
      </c>
      <c r="V148" s="592">
        <f>(F148+4*500)/T148</f>
      </c>
      <c r="W148" s="585">
        <v>0</v>
      </c>
      <c r="X148" s="592">
        <f>W148/T148</f>
      </c>
      <c r="Y148" s="590">
        <f>T148/R148</f>
      </c>
      <c r="Z148" s="592">
        <f>W148/F148</f>
      </c>
      <c r="AA148" s="592">
        <f>W148/(F148+500)</f>
      </c>
      <c r="AB148" s="585">
        <v>0</v>
      </c>
      <c r="AC148" s="585">
        <v>0</v>
      </c>
      <c r="AD148" s="590">
        <f>AB148/T148</f>
      </c>
      <c r="AE148" s="592">
        <f>(W148-AC148)/(F148+500)</f>
      </c>
      <c r="AF148" s="593" t="s">
        <v>584</v>
      </c>
    </row>
    <row r="149">
      <c r="A149" s="597"/>
      <c r="B149" s="603"/>
      <c r="C149" s="599"/>
      <c r="D149" s="600" t="s">
        <v>585</v>
      </c>
      <c r="E149" s="601">
        <v>86.49</v>
      </c>
      <c r="F149" s="586"/>
      <c r="G149" s="585">
        <v>1623</v>
      </c>
      <c r="H149" s="585">
        <v>112</v>
      </c>
      <c r="I149" s="587">
        <f t="shared" si="63"/>
      </c>
      <c r="J149" s="588">
        <f t="shared" si="177"/>
      </c>
      <c r="K149" s="585">
        <v>3</v>
      </c>
      <c r="L149" s="588">
        <f t="shared" si="291"/>
      </c>
      <c r="M149" s="585">
        <v>0</v>
      </c>
      <c r="N149" s="589">
        <f t="shared" si="375"/>
      </c>
      <c r="O149" s="585">
        <v>1</v>
      </c>
      <c r="P149" s="589">
        <f t="shared" si="459"/>
      </c>
      <c r="Q149" s="590"/>
      <c r="R149" s="585"/>
      <c r="S149" s="590"/>
      <c r="T149" s="585"/>
      <c r="U149" s="591"/>
      <c r="V149" s="592"/>
      <c r="W149" s="585"/>
      <c r="X149" s="592"/>
      <c r="Y149" s="590"/>
      <c r="Z149" s="592"/>
      <c r="AA149" s="592"/>
      <c r="AB149" s="585"/>
      <c r="AC149" s="585"/>
      <c r="AD149" s="590"/>
      <c r="AE149" s="592"/>
      <c r="AF149" s="593" t="s">
        <v>611</v>
      </c>
    </row>
    <row r="150">
      <c r="A150" s="597"/>
      <c r="B150" s="603" t="s">
        <v>589</v>
      </c>
      <c r="C150" s="599" t="s">
        <v>606</v>
      </c>
      <c r="D150" s="600" t="s">
        <v>583</v>
      </c>
      <c r="E150" s="601">
        <v>717.3</v>
      </c>
      <c r="F150" s="586">
        <f>E150+E151</f>
      </c>
      <c r="G150" s="585">
        <v>5138</v>
      </c>
      <c r="H150" s="585">
        <v>69</v>
      </c>
      <c r="I150" s="587">
        <f t="shared" si="63"/>
      </c>
      <c r="J150" s="588">
        <f t="shared" si="177"/>
      </c>
      <c r="K150" s="585">
        <v>6</v>
      </c>
      <c r="L150" s="588">
        <f t="shared" si="291"/>
      </c>
      <c r="M150" s="585">
        <v>1</v>
      </c>
      <c r="N150" s="589">
        <f t="shared" si="375"/>
      </c>
      <c r="O150" s="585">
        <v>1</v>
      </c>
      <c r="P150" s="589">
        <f t="shared" si="459"/>
      </c>
      <c r="Q150" s="590">
        <f>(M150+M151)/(O150+O151)</f>
      </c>
      <c r="R150" s="585">
        <v>2</v>
      </c>
      <c r="S150" s="590">
        <f>(O150+O151)/(K150+K151)</f>
      </c>
      <c r="T150" s="585">
        <v>1</v>
      </c>
      <c r="U150" s="591">
        <f>F150/T150</f>
      </c>
      <c r="V150" s="592">
        <f>(F150+4*500)/T150</f>
      </c>
      <c r="W150" s="585">
        <v>1951</v>
      </c>
      <c r="X150" s="592">
        <f>W150/T150</f>
      </c>
      <c r="Y150" s="590">
        <f>T150/R150</f>
      </c>
      <c r="Z150" s="592">
        <f>W150/F150</f>
      </c>
      <c r="AA150" s="592">
        <f>W150/(F150+500)</f>
      </c>
      <c r="AB150" s="585">
        <v>0</v>
      </c>
      <c r="AC150" s="585">
        <v>0</v>
      </c>
      <c r="AD150" s="590">
        <f>AB150/T150</f>
      </c>
      <c r="AE150" s="592">
        <f>(W150-AC150)/(F150+500)</f>
      </c>
      <c r="AF150" s="593" t="s">
        <v>584</v>
      </c>
    </row>
    <row r="151">
      <c r="A151" s="597"/>
      <c r="B151" s="603"/>
      <c r="C151" s="599"/>
      <c r="D151" s="600" t="s">
        <v>585</v>
      </c>
      <c r="E151" s="601">
        <v>83.47</v>
      </c>
      <c r="F151" s="586"/>
      <c r="G151" s="585">
        <v>1325</v>
      </c>
      <c r="H151" s="602">
        <v>73</v>
      </c>
      <c r="I151" s="587">
        <f t="shared" si="63"/>
      </c>
      <c r="J151" s="588">
        <f t="shared" si="177"/>
      </c>
      <c r="K151" s="585">
        <v>2</v>
      </c>
      <c r="L151" s="588">
        <f t="shared" si="291"/>
      </c>
      <c r="M151" s="585">
        <v>0</v>
      </c>
      <c r="N151" s="589">
        <f t="shared" si="375"/>
      </c>
      <c r="O151" s="585">
        <v>0</v>
      </c>
      <c r="P151" s="589">
        <f t="shared" si="459"/>
      </c>
      <c r="Q151" s="590"/>
      <c r="R151" s="585"/>
      <c r="S151" s="590"/>
      <c r="T151" s="585"/>
      <c r="U151" s="591"/>
      <c r="V151" s="592"/>
      <c r="W151" s="585"/>
      <c r="X151" s="592"/>
      <c r="Y151" s="590"/>
      <c r="Z151" s="592"/>
      <c r="AA151" s="592"/>
      <c r="AB151" s="585"/>
      <c r="AC151" s="585"/>
      <c r="AD151" s="590"/>
      <c r="AE151" s="592"/>
      <c r="AF151" s="593" t="s">
        <v>611</v>
      </c>
    </row>
    <row r="152">
      <c r="A152" s="597"/>
      <c r="B152" s="603" t="s">
        <v>590</v>
      </c>
      <c r="C152" s="599" t="s">
        <v>606</v>
      </c>
      <c r="D152" s="600" t="s">
        <v>583</v>
      </c>
      <c r="E152" s="601">
        <f>588.54+6.82</f>
      </c>
      <c r="F152" s="586">
        <f>E152+E153</f>
      </c>
      <c r="G152" s="585">
        <v>5553</v>
      </c>
      <c r="H152" s="585">
        <v>56</v>
      </c>
      <c r="I152" s="587">
        <f t="shared" si="63"/>
      </c>
      <c r="J152" s="588">
        <f t="shared" si="177"/>
      </c>
      <c r="K152" s="585">
        <v>4</v>
      </c>
      <c r="L152" s="588">
        <f t="shared" si="291"/>
      </c>
      <c r="M152" s="585">
        <v>0</v>
      </c>
      <c r="N152" s="589">
        <f t="shared" si="375"/>
      </c>
      <c r="O152" s="585">
        <v>1</v>
      </c>
      <c r="P152" s="589">
        <f t="shared" si="459"/>
      </c>
      <c r="Q152" s="590">
        <f>(M152+M153)/(O152+O153)</f>
      </c>
      <c r="R152" s="585">
        <v>2</v>
      </c>
      <c r="S152" s="590">
        <f>(O152+O153)/(K152+K153)</f>
      </c>
      <c r="T152" s="585">
        <v>0</v>
      </c>
      <c r="U152" s="591">
        <f>F152/T152</f>
      </c>
      <c r="V152" s="592">
        <f>(F152+4*500)/T152</f>
      </c>
      <c r="W152" s="585">
        <v>0</v>
      </c>
      <c r="X152" s="592">
        <f>W152/T152</f>
      </c>
      <c r="Y152" s="590">
        <f>T152/R152</f>
      </c>
      <c r="Z152" s="592">
        <f>W152/F152</f>
      </c>
      <c r="AA152" s="592">
        <f>W152/(F152+500)</f>
      </c>
      <c r="AB152" s="585">
        <v>0</v>
      </c>
      <c r="AC152" s="585">
        <v>0</v>
      </c>
      <c r="AD152" s="590">
        <f>AB152/T152</f>
      </c>
      <c r="AE152" s="592">
        <f>(W152-AC152)/(F152+500)</f>
      </c>
      <c r="AF152" s="593" t="s">
        <v>584</v>
      </c>
    </row>
    <row r="153">
      <c r="A153" s="597"/>
      <c r="B153" s="603"/>
      <c r="C153" s="599"/>
      <c r="D153" s="600" t="s">
        <v>585</v>
      </c>
      <c r="E153" s="601">
        <f>119.2+7.78</f>
      </c>
      <c r="F153" s="586"/>
      <c r="G153" s="585">
        <v>2020</v>
      </c>
      <c r="H153" s="585">
        <v>88</v>
      </c>
      <c r="I153" s="587">
        <f t="shared" si="63"/>
      </c>
      <c r="J153" s="588">
        <f t="shared" si="177"/>
      </c>
      <c r="K153" s="585">
        <v>2</v>
      </c>
      <c r="L153" s="588">
        <f t="shared" si="291"/>
      </c>
      <c r="M153" s="585">
        <v>0</v>
      </c>
      <c r="N153" s="589">
        <f t="shared" si="375"/>
      </c>
      <c r="O153" s="585">
        <v>0</v>
      </c>
      <c r="P153" s="589">
        <f t="shared" si="459"/>
      </c>
      <c r="Q153" s="590"/>
      <c r="R153" s="585"/>
      <c r="S153" s="590"/>
      <c r="T153" s="585"/>
      <c r="U153" s="591"/>
      <c r="V153" s="592"/>
      <c r="W153" s="585"/>
      <c r="X153" s="592"/>
      <c r="Y153" s="590"/>
      <c r="Z153" s="592"/>
      <c r="AA153" s="592"/>
      <c r="AB153" s="585"/>
      <c r="AC153" s="585"/>
      <c r="AD153" s="590"/>
      <c r="AE153" s="592"/>
      <c r="AF153" s="593" t="s">
        <v>611</v>
      </c>
    </row>
    <row r="154">
      <c r="A154" s="597"/>
      <c r="B154" s="604" t="s">
        <v>591</v>
      </c>
      <c r="C154" s="604"/>
      <c r="D154" s="604"/>
      <c r="E154" s="605">
        <f>SUM(E144:E153)</f>
      </c>
      <c r="F154" s="606">
        <f>SUM(F144:F153)</f>
      </c>
      <c r="G154" s="606">
        <f>SUM(G144:G153)</f>
      </c>
      <c r="H154" s="606">
        <f>SUM(H144:H153)</f>
      </c>
      <c r="I154" s="607">
        <f t="shared" si="63"/>
      </c>
      <c r="J154" s="608">
        <f t="shared" si="177"/>
      </c>
      <c r="K154" s="606">
        <f>SUM(K144:K153)</f>
      </c>
      <c r="L154" s="608">
        <f t="shared" si="291"/>
      </c>
      <c r="M154" s="606">
        <f>SUM(M144:M153)</f>
      </c>
      <c r="N154" s="609">
        <f t="shared" si="375"/>
      </c>
      <c r="O154" s="606">
        <f>SUM(O144:O153)</f>
      </c>
      <c r="P154" s="609">
        <f t="shared" si="459"/>
      </c>
      <c r="Q154" s="610">
        <f t="shared" ref="Q154:Q155" si="147">M154/O154</f>
      </c>
      <c r="R154" s="606">
        <f>SUM(R144:R153)</f>
      </c>
      <c r="S154" s="610">
        <f t="shared" ref="S154:S155" si="261">(O154+O154)/(K154+K154)</f>
      </c>
      <c r="T154" s="606">
        <f>SUM(T144:T153)</f>
      </c>
      <c r="U154" s="611">
        <f t="shared" ref="U154:U155" si="14">F154/T154</f>
      </c>
      <c r="V154" s="612">
        <f t="shared" ref="V154:V155" si="98">(F154+4*500)/T154</f>
      </c>
      <c r="W154" s="606">
        <f>SUM(W144:W153)</f>
      </c>
      <c r="X154" s="613">
        <f t="shared" ref="X154:X155" si="212">W154/T154</f>
      </c>
      <c r="Y154" s="610">
        <f t="shared" ref="Y154:Y155" si="326">T154/R154</f>
      </c>
      <c r="Z154" s="612">
        <f t="shared" ref="Z154:Z155" si="410">W154/F154</f>
      </c>
      <c r="AA154" s="612">
        <f>W154/(F154+COUNT(W144:W153)*500)</f>
      </c>
      <c r="AB154" s="606">
        <f>SUM(AB144:AB153)</f>
      </c>
      <c r="AC154" s="606">
        <f>SUM(AC144:AC153)</f>
      </c>
      <c r="AD154" s="610">
        <f t="shared" ref="AD154:AD155" si="494">AB154/T154</f>
      </c>
      <c r="AE154" s="614">
        <f>(W154-AC154)/(F154+COUNT(W144:W153)*500)</f>
      </c>
      <c r="AF154" s="592"/>
    </row>
    <row r="155">
      <c r="A155" s="597"/>
      <c r="B155" s="630" t="s">
        <v>595</v>
      </c>
      <c r="C155" s="630"/>
      <c r="D155" s="630"/>
      <c r="E155" s="631">
        <f>E154</f>
      </c>
      <c r="F155" s="617">
        <f>F154</f>
      </c>
      <c r="G155" s="617">
        <f>G154</f>
      </c>
      <c r="H155" s="617">
        <f>H154</f>
      </c>
      <c r="I155" s="618">
        <f t="shared" si="63"/>
      </c>
      <c r="J155" s="619">
        <f t="shared" si="177"/>
      </c>
      <c r="K155" s="617">
        <f>K154</f>
      </c>
      <c r="L155" s="619">
        <f t="shared" si="291"/>
      </c>
      <c r="M155" s="617">
        <f>M154</f>
      </c>
      <c r="N155" s="620">
        <f t="shared" si="375"/>
      </c>
      <c r="O155" s="617">
        <f>O154</f>
      </c>
      <c r="P155" s="620">
        <f t="shared" si="459"/>
      </c>
      <c r="Q155" s="621">
        <f t="shared" si="147"/>
      </c>
      <c r="R155" s="617">
        <f>R154</f>
      </c>
      <c r="S155" s="621">
        <f t="shared" si="261"/>
      </c>
      <c r="T155" s="617">
        <f>T154</f>
      </c>
      <c r="U155" s="622">
        <f t="shared" si="14"/>
      </c>
      <c r="V155" s="617">
        <f t="shared" si="98"/>
      </c>
      <c r="W155" s="617">
        <f>W154</f>
      </c>
      <c r="X155" s="617">
        <f t="shared" si="212"/>
      </c>
      <c r="Y155" s="621">
        <f t="shared" si="326"/>
      </c>
      <c r="Z155" s="617">
        <f t="shared" si="410"/>
      </c>
      <c r="AA155" s="617">
        <f>W155/(F155+COUNT(Z154:X152,W144:W153)*500)</f>
      </c>
      <c r="AB155" s="617">
        <f>AB154</f>
      </c>
      <c r="AC155" s="617">
        <f>AC154</f>
      </c>
      <c r="AD155" s="621">
        <f t="shared" si="494"/>
      </c>
      <c r="AE155" s="617">
        <f>(W155-AC155)/(F155+COUNT(AD154:AB152,W144:W153)*500)</f>
      </c>
      <c r="AF155" s="623"/>
    </row>
    <row r="156">
      <c r="A156" s="627" t="s">
        <v>548</v>
      </c>
      <c r="B156" s="628" t="s">
        <v>549</v>
      </c>
      <c r="C156" s="628" t="s">
        <v>550</v>
      </c>
      <c r="D156" s="628" t="s">
        <v>551</v>
      </c>
      <c r="E156" s="629" t="s">
        <v>552</v>
      </c>
      <c r="F156" s="572" t="s">
        <v>553</v>
      </c>
      <c r="G156" s="572" t="s">
        <v>554</v>
      </c>
      <c r="H156" s="572" t="s">
        <v>555</v>
      </c>
      <c r="I156" s="573" t="s">
        <v>556</v>
      </c>
      <c r="J156" s="574" t="s">
        <v>557</v>
      </c>
      <c r="K156" s="572" t="s">
        <v>558</v>
      </c>
      <c r="L156" s="574" t="s">
        <v>559</v>
      </c>
      <c r="M156" s="575" t="s">
        <v>560</v>
      </c>
      <c r="N156" s="576" t="s">
        <v>561</v>
      </c>
      <c r="O156" s="572" t="s">
        <v>562</v>
      </c>
      <c r="P156" s="576" t="s">
        <v>563</v>
      </c>
      <c r="Q156" s="573" t="s">
        <v>564</v>
      </c>
      <c r="R156" s="577" t="s">
        <v>565</v>
      </c>
      <c r="S156" s="578" t="s">
        <v>566</v>
      </c>
      <c r="T156" s="577" t="s">
        <v>567</v>
      </c>
      <c r="U156" s="579" t="s">
        <v>568</v>
      </c>
      <c r="V156" s="580" t="s">
        <v>569</v>
      </c>
      <c r="W156" s="580" t="s">
        <v>570</v>
      </c>
      <c r="X156" s="580" t="s">
        <v>571</v>
      </c>
      <c r="Y156" s="578" t="s">
        <v>572</v>
      </c>
      <c r="Z156" s="580" t="s">
        <v>573</v>
      </c>
      <c r="AA156" s="580" t="s">
        <v>574</v>
      </c>
      <c r="AB156" s="580" t="s">
        <v>575</v>
      </c>
      <c r="AC156" s="577" t="s">
        <v>576</v>
      </c>
      <c r="AD156" s="578" t="s">
        <v>577</v>
      </c>
      <c r="AE156" s="580" t="s">
        <v>578</v>
      </c>
      <c r="AF156" s="580" t="s">
        <v>579</v>
      </c>
    </row>
    <row r="157">
      <c r="A157" s="597" t="s">
        <v>612</v>
      </c>
      <c r="B157" s="598" t="s">
        <v>581</v>
      </c>
      <c r="C157" s="599" t="s">
        <v>606</v>
      </c>
      <c r="D157" s="600" t="s">
        <v>583</v>
      </c>
      <c r="E157" s="601">
        <v>302.7</v>
      </c>
      <c r="F157" s="586">
        <f>E157+E158</f>
      </c>
      <c r="G157" s="585">
        <v>2564</v>
      </c>
      <c r="H157" s="585">
        <v>40</v>
      </c>
      <c r="I157" s="587">
        <f t="shared" ref="I157:I179" si="64">H157/G157</f>
      </c>
      <c r="J157" s="588">
        <f t="shared" ref="J157:J179" si="178">(E157/G157)*1000</f>
      </c>
      <c r="K157" s="585">
        <v>3</v>
      </c>
      <c r="L157" s="588">
        <f t="shared" ref="L157:L179" si="292">E157/K157</f>
      </c>
      <c r="M157" s="585">
        <v>0</v>
      </c>
      <c r="N157" s="589">
        <f t="shared" ref="N157:N179" si="376">E157/M157</f>
      </c>
      <c r="O157" s="585">
        <v>0</v>
      </c>
      <c r="P157" s="589">
        <f t="shared" ref="P157:P179" si="460">E157/O157</f>
      </c>
      <c r="Q157" s="590">
        <f>(M157+M158)/(O157+O158)</f>
      </c>
      <c r="R157" s="585">
        <v>0</v>
      </c>
      <c r="S157" s="590">
        <f>(O157+O158)/(K157+K158)</f>
      </c>
      <c r="T157" s="585">
        <v>0</v>
      </c>
      <c r="U157" s="591">
        <f>F157/T157</f>
      </c>
      <c r="V157" s="592">
        <f>(F157+4*500)/T157</f>
      </c>
      <c r="W157" s="585">
        <v>0</v>
      </c>
      <c r="X157" s="592">
        <f>W157/T157</f>
      </c>
      <c r="Y157" s="590">
        <f>T157/R157</f>
      </c>
      <c r="Z157" s="592">
        <f>W157/F157</f>
      </c>
      <c r="AA157" s="592">
        <f>W157/(F157+500)</f>
      </c>
      <c r="AB157" s="585">
        <v>0</v>
      </c>
      <c r="AC157" s="585">
        <v>0</v>
      </c>
      <c r="AD157" s="590">
        <f>AB157/T157</f>
      </c>
      <c r="AE157" s="592">
        <f>(W157-AC157)/(F157+500)</f>
      </c>
      <c r="AF157" s="593" t="s">
        <v>584</v>
      </c>
    </row>
    <row r="158">
      <c r="A158" s="597"/>
      <c r="B158" s="598"/>
      <c r="C158" s="599"/>
      <c r="D158" s="600" t="s">
        <v>585</v>
      </c>
      <c r="E158" s="601">
        <v>121.25</v>
      </c>
      <c r="F158" s="586"/>
      <c r="G158" s="585">
        <v>2175</v>
      </c>
      <c r="H158" s="585">
        <v>100</v>
      </c>
      <c r="I158" s="587">
        <f t="shared" si="64"/>
      </c>
      <c r="J158" s="588">
        <f t="shared" si="178"/>
      </c>
      <c r="K158" s="585">
        <v>4</v>
      </c>
      <c r="L158" s="588">
        <f t="shared" si="292"/>
      </c>
      <c r="M158" s="585">
        <v>0</v>
      </c>
      <c r="N158" s="589">
        <f t="shared" si="376"/>
      </c>
      <c r="O158" s="585">
        <v>0</v>
      </c>
      <c r="P158" s="589">
        <f t="shared" si="460"/>
      </c>
      <c r="Q158" s="590"/>
      <c r="R158" s="585"/>
      <c r="S158" s="590"/>
      <c r="T158" s="585"/>
      <c r="U158" s="591"/>
      <c r="V158" s="592"/>
      <c r="W158" s="585"/>
      <c r="X158" s="592"/>
      <c r="Y158" s="590"/>
      <c r="Z158" s="592"/>
      <c r="AA158" s="592"/>
      <c r="AB158" s="585"/>
      <c r="AC158" s="585"/>
      <c r="AD158" s="590"/>
      <c r="AE158" s="592"/>
      <c r="AF158" s="593" t="s">
        <v>611</v>
      </c>
    </row>
    <row r="159">
      <c r="A159" s="597"/>
      <c r="B159" s="598" t="s">
        <v>587</v>
      </c>
      <c r="C159" s="599" t="s">
        <v>606</v>
      </c>
      <c r="D159" s="600" t="s">
        <v>583</v>
      </c>
      <c r="E159" s="601">
        <v>180.62</v>
      </c>
      <c r="F159" s="586">
        <f>E159+E160</f>
      </c>
      <c r="G159" s="585">
        <v>1762</v>
      </c>
      <c r="H159" s="585">
        <v>44</v>
      </c>
      <c r="I159" s="587">
        <f t="shared" si="64"/>
      </c>
      <c r="J159" s="588">
        <f t="shared" si="178"/>
      </c>
      <c r="K159" s="585">
        <v>1</v>
      </c>
      <c r="L159" s="588">
        <f t="shared" si="292"/>
      </c>
      <c r="M159" s="585">
        <v>0</v>
      </c>
      <c r="N159" s="589">
        <f t="shared" si="376"/>
      </c>
      <c r="O159" s="585">
        <v>0</v>
      </c>
      <c r="P159" s="589">
        <f t="shared" si="460"/>
      </c>
      <c r="Q159" s="590">
        <f>(M159+M160)/(O159+O160)</f>
      </c>
      <c r="R159" s="585">
        <v>0</v>
      </c>
      <c r="S159" s="590">
        <f>(O159+O160)/(K159+K160)</f>
      </c>
      <c r="T159" s="585">
        <v>0</v>
      </c>
      <c r="U159" s="591">
        <f>F159/T159</f>
      </c>
      <c r="V159" s="592">
        <f>(F159+4*500)/T159</f>
      </c>
      <c r="W159" s="585">
        <v>0</v>
      </c>
      <c r="X159" s="592">
        <f>W159/T159</f>
      </c>
      <c r="Y159" s="590">
        <f>T159/R159</f>
      </c>
      <c r="Z159" s="592">
        <f>W159/F159</f>
      </c>
      <c r="AA159" s="592">
        <f>W159/(F159+500)</f>
      </c>
      <c r="AB159" s="585">
        <v>0</v>
      </c>
      <c r="AC159" s="585">
        <v>0</v>
      </c>
      <c r="AD159" s="590">
        <f>AB159/T159</f>
      </c>
      <c r="AE159" s="592">
        <f>(W159-AC159)/(F159+500)</f>
      </c>
      <c r="AF159" s="593" t="s">
        <v>584</v>
      </c>
    </row>
    <row r="160">
      <c r="A160" s="597"/>
      <c r="B160" s="598"/>
      <c r="C160" s="599"/>
      <c r="D160" s="600" t="s">
        <v>585</v>
      </c>
      <c r="E160" s="601">
        <v>86.47</v>
      </c>
      <c r="F160" s="586"/>
      <c r="G160" s="585">
        <v>1369</v>
      </c>
      <c r="H160" s="585">
        <v>84</v>
      </c>
      <c r="I160" s="587">
        <f t="shared" si="64"/>
      </c>
      <c r="J160" s="588">
        <f t="shared" si="178"/>
      </c>
      <c r="K160" s="585">
        <v>0</v>
      </c>
      <c r="L160" s="588">
        <f t="shared" si="292"/>
      </c>
      <c r="M160" s="585">
        <v>0</v>
      </c>
      <c r="N160" s="589">
        <f t="shared" si="376"/>
      </c>
      <c r="O160" s="585">
        <v>0</v>
      </c>
      <c r="P160" s="589">
        <f t="shared" si="460"/>
      </c>
      <c r="Q160" s="590"/>
      <c r="R160" s="585"/>
      <c r="S160" s="590"/>
      <c r="T160" s="585"/>
      <c r="U160" s="591"/>
      <c r="V160" s="592"/>
      <c r="W160" s="585"/>
      <c r="X160" s="592"/>
      <c r="Y160" s="590"/>
      <c r="Z160" s="592"/>
      <c r="AA160" s="592"/>
      <c r="AB160" s="585"/>
      <c r="AC160" s="585"/>
      <c r="AD160" s="590"/>
      <c r="AE160" s="592"/>
      <c r="AF160" s="593" t="s">
        <v>611</v>
      </c>
    </row>
    <row r="161">
      <c r="A161" s="597"/>
      <c r="B161" s="598" t="s">
        <v>588</v>
      </c>
      <c r="C161" s="599" t="s">
        <v>606</v>
      </c>
      <c r="D161" s="600" t="s">
        <v>583</v>
      </c>
      <c r="E161" s="601">
        <v>207.81</v>
      </c>
      <c r="F161" s="586">
        <f>E161+E162</f>
      </c>
      <c r="G161" s="585">
        <v>1932</v>
      </c>
      <c r="H161" s="585">
        <v>43</v>
      </c>
      <c r="I161" s="587">
        <f t="shared" si="64"/>
      </c>
      <c r="J161" s="588">
        <f t="shared" si="178"/>
      </c>
      <c r="K161" s="585">
        <v>1</v>
      </c>
      <c r="L161" s="588">
        <f t="shared" si="292"/>
      </c>
      <c r="M161" s="585">
        <v>0</v>
      </c>
      <c r="N161" s="589">
        <f t="shared" si="376"/>
      </c>
      <c r="O161" s="585">
        <v>0</v>
      </c>
      <c r="P161" s="589">
        <f t="shared" si="460"/>
      </c>
      <c r="Q161" s="590">
        <f>(M161+M162)/(O161+O162)</f>
      </c>
      <c r="R161" s="585">
        <v>0</v>
      </c>
      <c r="S161" s="590">
        <f>(O161+O162)/(K161+K162)</f>
      </c>
      <c r="T161" s="585">
        <v>0</v>
      </c>
      <c r="U161" s="591">
        <f>F161/T161</f>
      </c>
      <c r="V161" s="592">
        <f>(F161+4*500)/T161</f>
      </c>
      <c r="W161" s="585">
        <v>0</v>
      </c>
      <c r="X161" s="592">
        <f>W161/T161</f>
      </c>
      <c r="Y161" s="590">
        <f>T161/R161</f>
      </c>
      <c r="Z161" s="592">
        <f>W161/F161</f>
      </c>
      <c r="AA161" s="592">
        <f>W161/(F161+500)</f>
      </c>
      <c r="AB161" s="585">
        <v>0</v>
      </c>
      <c r="AC161" s="585">
        <v>0</v>
      </c>
      <c r="AD161" s="590">
        <f>AB161/T161</f>
      </c>
      <c r="AE161" s="592">
        <f>(W161-AC161)/(F161+500)</f>
      </c>
      <c r="AF161" s="593" t="s">
        <v>584</v>
      </c>
    </row>
    <row r="162">
      <c r="A162" s="597"/>
      <c r="B162" s="598"/>
      <c r="C162" s="599"/>
      <c r="D162" s="600" t="s">
        <v>585</v>
      </c>
      <c r="E162" s="601">
        <v>62.11</v>
      </c>
      <c r="F162" s="586"/>
      <c r="G162" s="585">
        <v>1320</v>
      </c>
      <c r="H162" s="585">
        <v>73</v>
      </c>
      <c r="I162" s="587">
        <f t="shared" si="64"/>
      </c>
      <c r="J162" s="588">
        <f t="shared" si="178"/>
      </c>
      <c r="K162" s="585">
        <v>0</v>
      </c>
      <c r="L162" s="588">
        <f t="shared" si="292"/>
      </c>
      <c r="M162" s="585">
        <v>0</v>
      </c>
      <c r="N162" s="589">
        <f t="shared" si="376"/>
      </c>
      <c r="O162" s="585">
        <v>0</v>
      </c>
      <c r="P162" s="589">
        <f t="shared" si="460"/>
      </c>
      <c r="Q162" s="590"/>
      <c r="R162" s="585"/>
      <c r="S162" s="590"/>
      <c r="T162" s="585"/>
      <c r="U162" s="591"/>
      <c r="V162" s="592"/>
      <c r="W162" s="585"/>
      <c r="X162" s="592"/>
      <c r="Y162" s="590"/>
      <c r="Z162" s="592"/>
      <c r="AA162" s="592"/>
      <c r="AB162" s="585"/>
      <c r="AC162" s="585"/>
      <c r="AD162" s="590"/>
      <c r="AE162" s="592"/>
      <c r="AF162" s="593" t="s">
        <v>611</v>
      </c>
    </row>
    <row r="163">
      <c r="A163" s="597"/>
      <c r="B163" s="598" t="s">
        <v>589</v>
      </c>
      <c r="C163" s="599" t="s">
        <v>606</v>
      </c>
      <c r="D163" s="600" t="s">
        <v>583</v>
      </c>
      <c r="E163" s="601">
        <v>239.84</v>
      </c>
      <c r="F163" s="586">
        <f>E163+E164</f>
      </c>
      <c r="G163" s="585">
        <v>2560</v>
      </c>
      <c r="H163" s="585">
        <v>29</v>
      </c>
      <c r="I163" s="587">
        <f t="shared" si="64"/>
      </c>
      <c r="J163" s="588">
        <f t="shared" si="178"/>
      </c>
      <c r="K163" s="585">
        <v>2</v>
      </c>
      <c r="L163" s="588">
        <f t="shared" si="292"/>
      </c>
      <c r="M163" s="585">
        <v>0</v>
      </c>
      <c r="N163" s="589">
        <f t="shared" si="376"/>
      </c>
      <c r="O163" s="585">
        <v>0</v>
      </c>
      <c r="P163" s="589">
        <f t="shared" si="460"/>
      </c>
      <c r="Q163" s="590">
        <f>(M163+M164)/(O163+O164)</f>
      </c>
      <c r="R163" s="585">
        <v>0</v>
      </c>
      <c r="S163" s="590">
        <f>(O163+O164)/(K163+K164)</f>
      </c>
      <c r="T163" s="585">
        <v>0</v>
      </c>
      <c r="U163" s="591">
        <f>F163/T163</f>
      </c>
      <c r="V163" s="592">
        <f>(F163+4*500)/T163</f>
      </c>
      <c r="W163" s="585">
        <v>0</v>
      </c>
      <c r="X163" s="592">
        <f>W163/T163</f>
      </c>
      <c r="Y163" s="590">
        <f>T163/R163</f>
      </c>
      <c r="Z163" s="592">
        <f>W163/F163</f>
      </c>
      <c r="AA163" s="592">
        <f>W163/(F163+500)</f>
      </c>
      <c r="AB163" s="585">
        <v>0</v>
      </c>
      <c r="AC163" s="585">
        <v>0</v>
      </c>
      <c r="AD163" s="590">
        <f>AB163/T163</f>
      </c>
      <c r="AE163" s="592">
        <f>(W163-AC163)/(F163+500)</f>
      </c>
      <c r="AF163" s="593" t="s">
        <v>584</v>
      </c>
    </row>
    <row r="164">
      <c r="A164" s="597"/>
      <c r="B164" s="598"/>
      <c r="C164" s="599"/>
      <c r="D164" s="600" t="s">
        <v>585</v>
      </c>
      <c r="E164" s="601">
        <v>60.34</v>
      </c>
      <c r="F164" s="586"/>
      <c r="G164" s="585">
        <v>1295</v>
      </c>
      <c r="H164" s="602">
        <v>64</v>
      </c>
      <c r="I164" s="587">
        <f t="shared" si="64"/>
      </c>
      <c r="J164" s="588">
        <f t="shared" si="178"/>
      </c>
      <c r="K164" s="585">
        <v>0</v>
      </c>
      <c r="L164" s="588">
        <f t="shared" si="292"/>
      </c>
      <c r="M164" s="585">
        <v>0</v>
      </c>
      <c r="N164" s="589">
        <f t="shared" si="376"/>
      </c>
      <c r="O164" s="585">
        <v>0</v>
      </c>
      <c r="P164" s="589">
        <f t="shared" si="460"/>
      </c>
      <c r="Q164" s="590"/>
      <c r="R164" s="585"/>
      <c r="S164" s="590"/>
      <c r="T164" s="585"/>
      <c r="U164" s="591"/>
      <c r="V164" s="592"/>
      <c r="W164" s="585"/>
      <c r="X164" s="592"/>
      <c r="Y164" s="590"/>
      <c r="Z164" s="592"/>
      <c r="AA164" s="592"/>
      <c r="AB164" s="585"/>
      <c r="AC164" s="585"/>
      <c r="AD164" s="590"/>
      <c r="AE164" s="592"/>
      <c r="AF164" s="593" t="s">
        <v>611</v>
      </c>
    </row>
    <row r="165">
      <c r="A165" s="597"/>
      <c r="B165" s="598" t="s">
        <v>590</v>
      </c>
      <c r="C165" s="599" t="s">
        <v>606</v>
      </c>
      <c r="D165" s="600" t="s">
        <v>583</v>
      </c>
      <c r="E165" s="601">
        <v>227.38</v>
      </c>
      <c r="F165" s="586">
        <f>E165+E166</f>
      </c>
      <c r="G165" s="585">
        <v>2462</v>
      </c>
      <c r="H165" s="585">
        <v>69</v>
      </c>
      <c r="I165" s="587">
        <f t="shared" si="64"/>
      </c>
      <c r="J165" s="588">
        <f t="shared" si="178"/>
      </c>
      <c r="K165" s="585">
        <v>4</v>
      </c>
      <c r="L165" s="588">
        <f t="shared" si="292"/>
      </c>
      <c r="M165" s="585">
        <v>0</v>
      </c>
      <c r="N165" s="589">
        <f t="shared" si="376"/>
      </c>
      <c r="O165" s="585">
        <v>0</v>
      </c>
      <c r="P165" s="589">
        <f t="shared" si="460"/>
      </c>
      <c r="Q165" s="590">
        <f>(M165+M166)/(O165+O166)</f>
      </c>
      <c r="R165" s="585">
        <v>4</v>
      </c>
      <c r="S165" s="590">
        <f>(O165+O166)/(K165+K166)</f>
      </c>
      <c r="T165" s="585">
        <v>2</v>
      </c>
      <c r="U165" s="591">
        <f>F165/T165</f>
      </c>
      <c r="V165" s="592">
        <f>(F165+4*500)/T165</f>
      </c>
      <c r="W165" s="585">
        <v>604.8</v>
      </c>
      <c r="X165" s="592">
        <f>W165/T165</f>
      </c>
      <c r="Y165" s="590">
        <f>T165/R165</f>
      </c>
      <c r="Z165" s="592">
        <f>W165/F165</f>
      </c>
      <c r="AA165" s="592">
        <f>W165/(F165+500)</f>
      </c>
      <c r="AB165" s="585">
        <v>0</v>
      </c>
      <c r="AC165" s="585">
        <v>0</v>
      </c>
      <c r="AD165" s="590">
        <f>AB165/T165</f>
      </c>
      <c r="AE165" s="592">
        <f>(W165-AC165)/(F165+500)</f>
      </c>
      <c r="AF165" s="593" t="s">
        <v>584</v>
      </c>
    </row>
    <row r="166">
      <c r="A166" s="597"/>
      <c r="B166" s="598"/>
      <c r="C166" s="599"/>
      <c r="D166" s="600" t="s">
        <v>585</v>
      </c>
      <c r="E166" s="601">
        <v>81.7</v>
      </c>
      <c r="F166" s="586"/>
      <c r="G166" s="585">
        <v>1812</v>
      </c>
      <c r="H166" s="585">
        <v>90</v>
      </c>
      <c r="I166" s="587">
        <f t="shared" si="64"/>
      </c>
      <c r="J166" s="588">
        <f t="shared" si="178"/>
      </c>
      <c r="K166" s="585">
        <v>2</v>
      </c>
      <c r="L166" s="588">
        <f t="shared" si="292"/>
      </c>
      <c r="M166" s="585">
        <v>0</v>
      </c>
      <c r="N166" s="589">
        <f t="shared" si="376"/>
      </c>
      <c r="O166" s="585">
        <v>1</v>
      </c>
      <c r="P166" s="589">
        <f t="shared" si="460"/>
      </c>
      <c r="Q166" s="590"/>
      <c r="R166" s="585"/>
      <c r="S166" s="590"/>
      <c r="T166" s="585"/>
      <c r="U166" s="591"/>
      <c r="V166" s="592"/>
      <c r="W166" s="585"/>
      <c r="X166" s="592"/>
      <c r="Y166" s="590"/>
      <c r="Z166" s="592"/>
      <c r="AA166" s="592"/>
      <c r="AB166" s="585"/>
      <c r="AC166" s="585"/>
      <c r="AD166" s="590"/>
      <c r="AE166" s="592"/>
      <c r="AF166" s="593" t="s">
        <v>611</v>
      </c>
    </row>
    <row r="167">
      <c r="A167" s="597"/>
      <c r="B167" s="604" t="s">
        <v>591</v>
      </c>
      <c r="C167" s="604"/>
      <c r="D167" s="604"/>
      <c r="E167" s="605">
        <f>SUM(E157:E166)</f>
      </c>
      <c r="F167" s="606">
        <f>SUM(F157:F166)</f>
      </c>
      <c r="G167" s="606">
        <f>SUM(G157:G166)</f>
      </c>
      <c r="H167" s="606">
        <f>SUM(H157:H166)</f>
      </c>
      <c r="I167" s="607">
        <f t="shared" si="64"/>
      </c>
      <c r="J167" s="608">
        <f t="shared" si="178"/>
      </c>
      <c r="K167" s="606">
        <f>SUM(K157:K166)</f>
      </c>
      <c r="L167" s="608">
        <f t="shared" si="292"/>
      </c>
      <c r="M167" s="606">
        <f>SUM(M157:M166)</f>
      </c>
      <c r="N167" s="609">
        <f t="shared" si="376"/>
      </c>
      <c r="O167" s="606">
        <f>SUM(O157:O166)</f>
      </c>
      <c r="P167" s="609">
        <f t="shared" si="460"/>
      </c>
      <c r="Q167" s="610">
        <f>M167/O167</f>
      </c>
      <c r="R167" s="606">
        <f>SUM(R157:R166)</f>
      </c>
      <c r="S167" s="610">
        <f>(O167+O167)/(K167+K167)</f>
      </c>
      <c r="T167" s="606">
        <f>SUM(T157:T166)</f>
      </c>
      <c r="U167" s="611">
        <f t="shared" ref="U167:U168" si="15">F167/T167</f>
      </c>
      <c r="V167" s="612">
        <f t="shared" ref="V167:V168" si="99">(F167+4*500)/T167</f>
      </c>
      <c r="W167" s="606">
        <f>SUM(W157:W166)</f>
      </c>
      <c r="X167" s="613">
        <f t="shared" ref="X167:X168" si="213">W167/T167</f>
      </c>
      <c r="Y167" s="610">
        <f t="shared" ref="Y167:Y168" si="327">T167/R167</f>
      </c>
      <c r="Z167" s="612">
        <f t="shared" ref="Z167:Z168" si="411">W167/F167</f>
      </c>
      <c r="AA167" s="612">
        <f>W167/(F167+COUNT(W157:W166)*500)</f>
      </c>
      <c r="AB167" s="606">
        <f>SUM(AB157:AB166)</f>
      </c>
      <c r="AC167" s="606">
        <f>SUM(AC157:AC166)</f>
      </c>
      <c r="AD167" s="610">
        <f t="shared" ref="AD167:AD168" si="495">AB167/T167</f>
      </c>
      <c r="AE167" s="614">
        <f>(W167-AC167)/(F167+COUNT(W157:W166)*500)</f>
      </c>
      <c r="AF167" s="592"/>
    </row>
    <row r="168">
      <c r="A168" s="597"/>
      <c r="B168" s="598" t="s">
        <v>592</v>
      </c>
      <c r="C168" s="599" t="s">
        <v>582</v>
      </c>
      <c r="D168" s="600" t="s">
        <v>583</v>
      </c>
      <c r="E168" s="601">
        <v>170.38</v>
      </c>
      <c r="F168" s="586">
        <f>E168+E169</f>
      </c>
      <c r="G168" s="585">
        <v>1686</v>
      </c>
      <c r="H168" s="585">
        <v>51</v>
      </c>
      <c r="I168" s="587">
        <f t="shared" si="64"/>
      </c>
      <c r="J168" s="588">
        <f t="shared" si="178"/>
      </c>
      <c r="K168" s="585">
        <v>3</v>
      </c>
      <c r="L168" s="588">
        <f t="shared" si="292"/>
      </c>
      <c r="M168" s="585">
        <v>0</v>
      </c>
      <c r="N168" s="589">
        <f t="shared" si="376"/>
      </c>
      <c r="O168" s="585">
        <v>0</v>
      </c>
      <c r="P168" s="589">
        <f t="shared" si="460"/>
      </c>
      <c r="Q168" s="590">
        <f>(M168+M169)/(O168+O169)</f>
      </c>
      <c r="R168" s="585">
        <v>2</v>
      </c>
      <c r="S168" s="590">
        <f>(O168+O169)/(K168+K169)</f>
      </c>
      <c r="T168" s="585">
        <v>0</v>
      </c>
      <c r="U168" s="591">
        <f t="shared" si="15"/>
      </c>
      <c r="V168" s="592">
        <f t="shared" si="99"/>
      </c>
      <c r="W168" s="585">
        <v>0</v>
      </c>
      <c r="X168" s="592">
        <f t="shared" si="213"/>
      </c>
      <c r="Y168" s="590">
        <f t="shared" si="327"/>
      </c>
      <c r="Z168" s="592">
        <f t="shared" si="411"/>
      </c>
      <c r="AA168" s="592">
        <f>W168/(F168+500)</f>
      </c>
      <c r="AB168" s="585">
        <v>0</v>
      </c>
      <c r="AC168" s="585">
        <v>0</v>
      </c>
      <c r="AD168" s="590">
        <f t="shared" si="495"/>
      </c>
      <c r="AE168" s="592">
        <f>(W168-AC168)/(F168+500)</f>
      </c>
      <c r="AF168" s="593" t="s">
        <v>584</v>
      </c>
    </row>
    <row r="169">
      <c r="A169" s="597"/>
      <c r="B169" s="598"/>
      <c r="C169" s="599"/>
      <c r="D169" s="600" t="s">
        <v>585</v>
      </c>
      <c r="E169" s="601">
        <v>220.43</v>
      </c>
      <c r="F169" s="586"/>
      <c r="G169" s="585">
        <v>2549</v>
      </c>
      <c r="H169" s="585">
        <v>150</v>
      </c>
      <c r="I169" s="587">
        <f t="shared" si="64"/>
      </c>
      <c r="J169" s="588">
        <f t="shared" si="178"/>
      </c>
      <c r="K169" s="585">
        <v>5</v>
      </c>
      <c r="L169" s="588">
        <f t="shared" si="292"/>
      </c>
      <c r="M169" s="585">
        <v>1</v>
      </c>
      <c r="N169" s="589">
        <f t="shared" si="376"/>
      </c>
      <c r="O169" s="585">
        <v>1</v>
      </c>
      <c r="P169" s="589">
        <f t="shared" si="460"/>
      </c>
      <c r="Q169" s="590"/>
      <c r="R169" s="585"/>
      <c r="S169" s="590"/>
      <c r="T169" s="585"/>
      <c r="U169" s="591"/>
      <c r="V169" s="592"/>
      <c r="W169" s="585"/>
      <c r="X169" s="592"/>
      <c r="Y169" s="590"/>
      <c r="Z169" s="592"/>
      <c r="AA169" s="592"/>
      <c r="AB169" s="585"/>
      <c r="AC169" s="585"/>
      <c r="AD169" s="590"/>
      <c r="AE169" s="592"/>
      <c r="AF169" s="593" t="s">
        <v>611</v>
      </c>
    </row>
    <row r="170">
      <c r="A170" s="597"/>
      <c r="B170" s="598" t="s">
        <v>594</v>
      </c>
      <c r="C170" s="599" t="s">
        <v>582</v>
      </c>
      <c r="D170" s="600" t="s">
        <v>583</v>
      </c>
      <c r="E170" s="601">
        <v>169.61</v>
      </c>
      <c r="F170" s="586">
        <f>E170+E171</f>
      </c>
      <c r="G170" s="585">
        <v>1500</v>
      </c>
      <c r="H170" s="585">
        <v>41</v>
      </c>
      <c r="I170" s="587">
        <f t="shared" si="64"/>
      </c>
      <c r="J170" s="588">
        <f t="shared" si="178"/>
      </c>
      <c r="K170" s="585">
        <v>4</v>
      </c>
      <c r="L170" s="588">
        <f t="shared" si="292"/>
      </c>
      <c r="M170" s="585">
        <v>0</v>
      </c>
      <c r="N170" s="589">
        <f t="shared" si="376"/>
      </c>
      <c r="O170" s="585">
        <v>0</v>
      </c>
      <c r="P170" s="589">
        <f t="shared" si="460"/>
      </c>
      <c r="Q170" s="590">
        <f>(M170+M171)/(O170+O171)</f>
      </c>
      <c r="R170" s="585">
        <v>1</v>
      </c>
      <c r="S170" s="590">
        <f>(O170+O171)/(K170+K171)</f>
      </c>
      <c r="T170" s="585">
        <v>1</v>
      </c>
      <c r="U170" s="591">
        <f>F170/T170</f>
      </c>
      <c r="V170" s="592">
        <f>(F170+4*500)/T170</f>
      </c>
      <c r="W170" s="585">
        <v>1411.2</v>
      </c>
      <c r="X170" s="592">
        <f>W170/T170</f>
      </c>
      <c r="Y170" s="590">
        <f>T170/R170</f>
      </c>
      <c r="Z170" s="592">
        <f>W170/F170</f>
      </c>
      <c r="AA170" s="592">
        <f>W170/(F170+500)</f>
      </c>
      <c r="AB170" s="585">
        <v>0</v>
      </c>
      <c r="AC170" s="585">
        <v>0</v>
      </c>
      <c r="AD170" s="590">
        <f>AB170/T170</f>
      </c>
      <c r="AE170" s="592">
        <f>(W170-AC170)/(F170+500)</f>
      </c>
      <c r="AF170" s="593" t="s">
        <v>584</v>
      </c>
    </row>
    <row r="171">
      <c r="A171" s="597"/>
      <c r="B171" s="598"/>
      <c r="C171" s="599"/>
      <c r="D171" s="600" t="s">
        <v>585</v>
      </c>
      <c r="E171" s="601">
        <v>141.12</v>
      </c>
      <c r="F171" s="586"/>
      <c r="G171" s="585">
        <v>2362</v>
      </c>
      <c r="H171" s="585">
        <v>119</v>
      </c>
      <c r="I171" s="587">
        <f t="shared" si="64"/>
      </c>
      <c r="J171" s="588">
        <f t="shared" si="178"/>
      </c>
      <c r="K171" s="585">
        <v>3</v>
      </c>
      <c r="L171" s="588">
        <f t="shared" si="292"/>
      </c>
      <c r="M171" s="585">
        <v>1</v>
      </c>
      <c r="N171" s="589">
        <f t="shared" si="376"/>
      </c>
      <c r="O171" s="585">
        <v>1</v>
      </c>
      <c r="P171" s="589">
        <f t="shared" si="460"/>
      </c>
      <c r="Q171" s="590"/>
      <c r="R171" s="585"/>
      <c r="S171" s="590"/>
      <c r="T171" s="585"/>
      <c r="U171" s="591"/>
      <c r="V171" s="592"/>
      <c r="W171" s="585"/>
      <c r="X171" s="592"/>
      <c r="Y171" s="590"/>
      <c r="Z171" s="592"/>
      <c r="AA171" s="592"/>
      <c r="AB171" s="585"/>
      <c r="AC171" s="585"/>
      <c r="AD171" s="590"/>
      <c r="AE171" s="592"/>
      <c r="AF171" s="593" t="s">
        <v>611</v>
      </c>
    </row>
    <row r="172">
      <c r="A172" s="597"/>
      <c r="B172" s="598" t="s">
        <v>598</v>
      </c>
      <c r="C172" s="599" t="s">
        <v>582</v>
      </c>
      <c r="D172" s="600" t="s">
        <v>583</v>
      </c>
      <c r="E172" s="601">
        <v>210.38</v>
      </c>
      <c r="F172" s="586">
        <f>E172+E173</f>
      </c>
      <c r="G172" s="585">
        <v>1590</v>
      </c>
      <c r="H172" s="585">
        <v>45</v>
      </c>
      <c r="I172" s="587">
        <f t="shared" si="64"/>
      </c>
      <c r="J172" s="588">
        <f t="shared" si="178"/>
      </c>
      <c r="K172" s="585">
        <v>2</v>
      </c>
      <c r="L172" s="588">
        <f t="shared" si="292"/>
      </c>
      <c r="M172" s="585">
        <v>0</v>
      </c>
      <c r="N172" s="589">
        <f t="shared" si="376"/>
      </c>
      <c r="O172" s="585">
        <v>1</v>
      </c>
      <c r="P172" s="589">
        <f t="shared" si="460"/>
      </c>
      <c r="Q172" s="590">
        <f>(M172+M173)/(O172+O173)</f>
      </c>
      <c r="R172" s="585">
        <v>1</v>
      </c>
      <c r="S172" s="590">
        <f>(O172+O173)/(K172+K173)</f>
      </c>
      <c r="T172" s="585">
        <v>0</v>
      </c>
      <c r="U172" s="591">
        <f>F172/T172</f>
      </c>
      <c r="V172" s="592">
        <f>(F172+4*500)/T172</f>
      </c>
      <c r="W172" s="585">
        <v>0</v>
      </c>
      <c r="X172" s="592">
        <f>W172/T172</f>
      </c>
      <c r="Y172" s="590">
        <f>T172/R172</f>
      </c>
      <c r="Z172" s="592">
        <f>W172/F172</f>
      </c>
      <c r="AA172" s="592">
        <f>W172/(F172+500)</f>
      </c>
      <c r="AB172" s="585">
        <v>0</v>
      </c>
      <c r="AC172" s="585">
        <v>0</v>
      </c>
      <c r="AD172" s="590">
        <f>AB172/T172</f>
      </c>
      <c r="AE172" s="592">
        <f>(W172-AC172)/(F172+500)</f>
      </c>
      <c r="AF172" s="593" t="s">
        <v>584</v>
      </c>
    </row>
    <row r="173">
      <c r="A173" s="597"/>
      <c r="B173" s="598"/>
      <c r="C173" s="599"/>
      <c r="D173" s="600" t="s">
        <v>585</v>
      </c>
      <c r="E173" s="601">
        <v>173.41</v>
      </c>
      <c r="F173" s="586"/>
      <c r="G173" s="585">
        <v>2320</v>
      </c>
      <c r="H173" s="585">
        <v>128</v>
      </c>
      <c r="I173" s="587">
        <f t="shared" si="64"/>
      </c>
      <c r="J173" s="588">
        <f t="shared" si="178"/>
      </c>
      <c r="K173" s="585">
        <v>2</v>
      </c>
      <c r="L173" s="588">
        <f t="shared" si="292"/>
      </c>
      <c r="M173" s="585">
        <v>0</v>
      </c>
      <c r="N173" s="589">
        <f t="shared" si="376"/>
      </c>
      <c r="O173" s="585">
        <v>0</v>
      </c>
      <c r="P173" s="589">
        <f t="shared" si="460"/>
      </c>
      <c r="Q173" s="590"/>
      <c r="R173" s="585"/>
      <c r="S173" s="590"/>
      <c r="T173" s="585"/>
      <c r="U173" s="591"/>
      <c r="V173" s="592"/>
      <c r="W173" s="585"/>
      <c r="X173" s="592"/>
      <c r="Y173" s="590"/>
      <c r="Z173" s="592"/>
      <c r="AA173" s="592"/>
      <c r="AB173" s="585"/>
      <c r="AC173" s="585"/>
      <c r="AD173" s="590"/>
      <c r="AE173" s="592"/>
      <c r="AF173" s="593" t="s">
        <v>611</v>
      </c>
    </row>
    <row r="174">
      <c r="A174" s="597"/>
      <c r="B174" s="598" t="s">
        <v>599</v>
      </c>
      <c r="C174" s="599" t="s">
        <v>582</v>
      </c>
      <c r="D174" s="600" t="s">
        <v>583</v>
      </c>
      <c r="E174" s="601">
        <v>242.88</v>
      </c>
      <c r="F174" s="586">
        <f>E174+E175</f>
      </c>
      <c r="G174" s="585">
        <v>2304</v>
      </c>
      <c r="H174" s="585">
        <v>63</v>
      </c>
      <c r="I174" s="587">
        <f t="shared" si="64"/>
      </c>
      <c r="J174" s="588">
        <f t="shared" si="178"/>
      </c>
      <c r="K174" s="585">
        <v>2</v>
      </c>
      <c r="L174" s="588">
        <f t="shared" si="292"/>
      </c>
      <c r="M174" s="585">
        <v>0</v>
      </c>
      <c r="N174" s="589">
        <f t="shared" si="376"/>
      </c>
      <c r="O174" s="585">
        <v>0</v>
      </c>
      <c r="P174" s="589">
        <f t="shared" si="460"/>
      </c>
      <c r="Q174" s="590">
        <f>(M174+M175)/(O174+O175)</f>
      </c>
      <c r="R174" s="585">
        <v>1</v>
      </c>
      <c r="S174" s="590">
        <f>(O174+O175)/(K174+K175)</f>
      </c>
      <c r="T174" s="585">
        <v>0</v>
      </c>
      <c r="U174" s="591">
        <f>F174/T174</f>
      </c>
      <c r="V174" s="592">
        <f>(F174+4*500)/T174</f>
      </c>
      <c r="W174" s="585">
        <v>0</v>
      </c>
      <c r="X174" s="592">
        <f>W174/T174</f>
      </c>
      <c r="Y174" s="590">
        <f>T174/R174</f>
      </c>
      <c r="Z174" s="592">
        <f>W174/F174</f>
      </c>
      <c r="AA174" s="592">
        <f>W174/(F174+500)</f>
      </c>
      <c r="AB174" s="585">
        <v>0</v>
      </c>
      <c r="AC174" s="585">
        <v>0</v>
      </c>
      <c r="AD174" s="590">
        <f>AB174/T174</f>
      </c>
      <c r="AE174" s="592">
        <f>(W174-AC174)/(F174+500)</f>
      </c>
      <c r="AF174" s="593" t="s">
        <v>584</v>
      </c>
    </row>
    <row r="175">
      <c r="A175" s="597"/>
      <c r="B175" s="598"/>
      <c r="C175" s="599"/>
      <c r="D175" s="600" t="s">
        <v>585</v>
      </c>
      <c r="E175" s="601">
        <v>379.78</v>
      </c>
      <c r="F175" s="586"/>
      <c r="G175" s="585">
        <v>5993</v>
      </c>
      <c r="H175" s="602">
        <v>365</v>
      </c>
      <c r="I175" s="587">
        <f t="shared" si="64"/>
      </c>
      <c r="J175" s="588">
        <f t="shared" si="178"/>
      </c>
      <c r="K175" s="585">
        <v>11</v>
      </c>
      <c r="L175" s="588">
        <f t="shared" si="292"/>
      </c>
      <c r="M175" s="585">
        <v>0</v>
      </c>
      <c r="N175" s="589">
        <f t="shared" si="376"/>
      </c>
      <c r="O175" s="585">
        <v>2</v>
      </c>
      <c r="P175" s="589">
        <f t="shared" si="460"/>
      </c>
      <c r="Q175" s="590"/>
      <c r="R175" s="585"/>
      <c r="S175" s="590"/>
      <c r="T175" s="585"/>
      <c r="U175" s="591"/>
      <c r="V175" s="592"/>
      <c r="W175" s="585"/>
      <c r="X175" s="592"/>
      <c r="Y175" s="590"/>
      <c r="Z175" s="592"/>
      <c r="AA175" s="592"/>
      <c r="AB175" s="585"/>
      <c r="AC175" s="585"/>
      <c r="AD175" s="590"/>
      <c r="AE175" s="592"/>
      <c r="AF175" s="593" t="s">
        <v>611</v>
      </c>
    </row>
    <row r="176">
      <c r="A176" s="597"/>
      <c r="B176" s="598" t="s">
        <v>600</v>
      </c>
      <c r="C176" s="599" t="s">
        <v>582</v>
      </c>
      <c r="D176" s="600" t="s">
        <v>583</v>
      </c>
      <c r="E176" s="601">
        <v>359.77</v>
      </c>
      <c r="F176" s="586">
        <f>E176+E177</f>
      </c>
      <c r="G176" s="585">
        <v>3233</v>
      </c>
      <c r="H176" s="585">
        <v>111</v>
      </c>
      <c r="I176" s="587">
        <f t="shared" si="64"/>
      </c>
      <c r="J176" s="588">
        <f t="shared" si="178"/>
      </c>
      <c r="K176" s="585">
        <v>4</v>
      </c>
      <c r="L176" s="588">
        <f t="shared" si="292"/>
      </c>
      <c r="M176" s="585">
        <v>0</v>
      </c>
      <c r="N176" s="589">
        <f t="shared" si="376"/>
      </c>
      <c r="O176" s="585">
        <v>0</v>
      </c>
      <c r="P176" s="589">
        <f t="shared" si="460"/>
      </c>
      <c r="Q176" s="590">
        <f>(M176+M177)/(O176+O177)</f>
      </c>
      <c r="R176" s="585">
        <v>0</v>
      </c>
      <c r="S176" s="590">
        <f>(O176+O177)/(K176+K177)</f>
      </c>
      <c r="T176" s="585">
        <v>0</v>
      </c>
      <c r="U176" s="591">
        <f>F176/T176</f>
      </c>
      <c r="V176" s="592">
        <f>(F176+4*500)/T176</f>
      </c>
      <c r="W176" s="585">
        <v>0</v>
      </c>
      <c r="X176" s="592">
        <f>W176/T176</f>
      </c>
      <c r="Y176" s="590">
        <f>T176/R176</f>
      </c>
      <c r="Z176" s="592">
        <f>W176/F176</f>
      </c>
      <c r="AA176" s="592">
        <f>W176/(F176+500)</f>
      </c>
      <c r="AB176" s="585">
        <v>0</v>
      </c>
      <c r="AC176" s="585">
        <v>0</v>
      </c>
      <c r="AD176" s="590">
        <f>AB176/T176</f>
      </c>
      <c r="AE176" s="592">
        <f>(W176-AC176)/(F176+500)</f>
      </c>
      <c r="AF176" s="593" t="s">
        <v>584</v>
      </c>
    </row>
    <row r="177">
      <c r="A177" s="597"/>
      <c r="B177" s="598"/>
      <c r="C177" s="599"/>
      <c r="D177" s="600" t="s">
        <v>585</v>
      </c>
      <c r="E177" s="601">
        <v>316.75</v>
      </c>
      <c r="F177" s="586"/>
      <c r="G177" s="585">
        <v>5010</v>
      </c>
      <c r="H177" s="585">
        <v>287</v>
      </c>
      <c r="I177" s="587">
        <f t="shared" si="64"/>
      </c>
      <c r="J177" s="588">
        <f t="shared" si="178"/>
      </c>
      <c r="K177" s="585">
        <v>8</v>
      </c>
      <c r="L177" s="588">
        <f t="shared" si="292"/>
      </c>
      <c r="M177" s="585">
        <v>0</v>
      </c>
      <c r="N177" s="589">
        <f t="shared" si="376"/>
      </c>
      <c r="O177" s="585">
        <v>0</v>
      </c>
      <c r="P177" s="589">
        <f t="shared" si="460"/>
      </c>
      <c r="Q177" s="590"/>
      <c r="R177" s="585"/>
      <c r="S177" s="590"/>
      <c r="T177" s="585"/>
      <c r="U177" s="591"/>
      <c r="V177" s="592"/>
      <c r="W177" s="585"/>
      <c r="X177" s="592"/>
      <c r="Y177" s="590"/>
      <c r="Z177" s="592"/>
      <c r="AA177" s="592"/>
      <c r="AB177" s="585"/>
      <c r="AC177" s="585"/>
      <c r="AD177" s="590"/>
      <c r="AE177" s="592"/>
      <c r="AF177" s="593" t="s">
        <v>611</v>
      </c>
    </row>
    <row r="178">
      <c r="A178" s="597"/>
      <c r="B178" s="604" t="s">
        <v>591</v>
      </c>
      <c r="C178" s="604"/>
      <c r="D178" s="604"/>
      <c r="E178" s="605">
        <f>SUM(E168:E177)</f>
      </c>
      <c r="F178" s="606">
        <f>SUM(F168:F177)</f>
      </c>
      <c r="G178" s="606">
        <f>SUM(G168:G177)</f>
      </c>
      <c r="H178" s="606">
        <f>SUM(H168:H177)</f>
      </c>
      <c r="I178" s="607">
        <f t="shared" si="64"/>
      </c>
      <c r="J178" s="608">
        <f t="shared" si="178"/>
      </c>
      <c r="K178" s="606">
        <f>SUM(K168:K177)</f>
      </c>
      <c r="L178" s="608">
        <f t="shared" si="292"/>
      </c>
      <c r="M178" s="606">
        <f>SUM(M168:M177)</f>
      </c>
      <c r="N178" s="609">
        <f t="shared" si="376"/>
      </c>
      <c r="O178" s="606">
        <f>SUM(O168:O177)</f>
      </c>
      <c r="P178" s="609">
        <f t="shared" si="460"/>
      </c>
      <c r="Q178" s="610">
        <f t="shared" ref="Q178:Q179" si="148">M178/O178</f>
      </c>
      <c r="R178" s="606">
        <f>SUM(R168:R177)</f>
      </c>
      <c r="S178" s="610">
        <f t="shared" ref="S178:S179" si="262">(O178+O178)/(K178+K178)</f>
      </c>
      <c r="T178" s="606">
        <f>SUM(T168:T177)</f>
      </c>
      <c r="U178" s="611">
        <f t="shared" ref="U178:U179" si="16">F178/T178</f>
      </c>
      <c r="V178" s="612">
        <f t="shared" ref="V178:V179" si="100">(F178+4*500)/T178</f>
      </c>
      <c r="W178" s="606">
        <f>SUM(W168:W177)</f>
      </c>
      <c r="X178" s="613">
        <f t="shared" ref="X178:X179" si="214">W178/T178</f>
      </c>
      <c r="Y178" s="610">
        <f t="shared" ref="Y178:Y179" si="328">T178/R178</f>
      </c>
      <c r="Z178" s="612">
        <f t="shared" ref="Z178:Z179" si="412">W178/F178</f>
      </c>
      <c r="AA178" s="612">
        <f>W178/(F178+COUNT(W168:W177)*500)</f>
      </c>
      <c r="AB178" s="606">
        <f>SUM(AB168:AB177)</f>
      </c>
      <c r="AC178" s="606">
        <f>SUM(AC168:AC177)</f>
      </c>
      <c r="AD178" s="610">
        <f t="shared" ref="AD178:AD179" si="496">AB178/T178</f>
      </c>
      <c r="AE178" s="614">
        <f>(W178-AC178)/(F178+COUNT(W168:W177)*500)</f>
      </c>
      <c r="AF178" s="592"/>
    </row>
    <row r="179">
      <c r="A179" s="597"/>
      <c r="B179" s="630" t="s">
        <v>595</v>
      </c>
      <c r="C179" s="630"/>
      <c r="D179" s="630"/>
      <c r="E179" s="631">
        <f>E167+E178</f>
      </c>
      <c r="F179" s="617">
        <f>F167+F178</f>
      </c>
      <c r="G179" s="617">
        <f>G167+G178</f>
      </c>
      <c r="H179" s="617">
        <f>H167+H178</f>
      </c>
      <c r="I179" s="618">
        <f t="shared" si="64"/>
      </c>
      <c r="J179" s="619">
        <f t="shared" si="178"/>
      </c>
      <c r="K179" s="617">
        <f>K167+K178</f>
      </c>
      <c r="L179" s="619">
        <f t="shared" si="292"/>
      </c>
      <c r="M179" s="617">
        <f>M167+M178</f>
      </c>
      <c r="N179" s="620">
        <f t="shared" si="376"/>
      </c>
      <c r="O179" s="617">
        <f>O167+O178</f>
      </c>
      <c r="P179" s="620">
        <f t="shared" si="460"/>
      </c>
      <c r="Q179" s="621">
        <f t="shared" si="148"/>
      </c>
      <c r="R179" s="617">
        <f>R167+R178</f>
      </c>
      <c r="S179" s="621">
        <f t="shared" si="262"/>
      </c>
      <c r="T179" s="617">
        <f>T167+T178</f>
      </c>
      <c r="U179" s="622">
        <f t="shared" si="16"/>
      </c>
      <c r="V179" s="617">
        <f t="shared" si="100"/>
      </c>
      <c r="W179" s="617">
        <f>W167+W178</f>
      </c>
      <c r="X179" s="617">
        <f t="shared" si="214"/>
      </c>
      <c r="Y179" s="621">
        <f t="shared" si="328"/>
      </c>
      <c r="Z179" s="617">
        <f t="shared" si="412"/>
      </c>
      <c r="AA179" s="617">
        <f>W179/(F179+COUNT(W157:W166,W168:W177)*500)</f>
      </c>
      <c r="AB179" s="617">
        <f>AB167+AB178</f>
      </c>
      <c r="AC179" s="617">
        <f>AC167+AC178</f>
      </c>
      <c r="AD179" s="621">
        <f t="shared" si="496"/>
      </c>
      <c r="AE179" s="617">
        <f>(W179-AC179)/(F179+COUNT(W157:W166,W168:W177)*500)</f>
      </c>
      <c r="AF179" s="623"/>
    </row>
    <row r="180">
      <c r="A180" s="627" t="s">
        <v>548</v>
      </c>
      <c r="B180" s="628" t="s">
        <v>549</v>
      </c>
      <c r="C180" s="628" t="s">
        <v>550</v>
      </c>
      <c r="D180" s="628" t="s">
        <v>551</v>
      </c>
      <c r="E180" s="629" t="s">
        <v>552</v>
      </c>
      <c r="F180" s="572" t="s">
        <v>553</v>
      </c>
      <c r="G180" s="572" t="s">
        <v>554</v>
      </c>
      <c r="H180" s="572" t="s">
        <v>555</v>
      </c>
      <c r="I180" s="573" t="s">
        <v>556</v>
      </c>
      <c r="J180" s="574" t="s">
        <v>557</v>
      </c>
      <c r="K180" s="572" t="s">
        <v>558</v>
      </c>
      <c r="L180" s="574" t="s">
        <v>559</v>
      </c>
      <c r="M180" s="575" t="s">
        <v>560</v>
      </c>
      <c r="N180" s="576" t="s">
        <v>561</v>
      </c>
      <c r="O180" s="572" t="s">
        <v>562</v>
      </c>
      <c r="P180" s="576" t="s">
        <v>563</v>
      </c>
      <c r="Q180" s="573" t="s">
        <v>564</v>
      </c>
      <c r="R180" s="577" t="s">
        <v>565</v>
      </c>
      <c r="S180" s="578" t="s">
        <v>566</v>
      </c>
      <c r="T180" s="577" t="s">
        <v>567</v>
      </c>
      <c r="U180" s="579" t="s">
        <v>568</v>
      </c>
      <c r="V180" s="580" t="s">
        <v>569</v>
      </c>
      <c r="W180" s="580" t="s">
        <v>570</v>
      </c>
      <c r="X180" s="580" t="s">
        <v>571</v>
      </c>
      <c r="Y180" s="578" t="s">
        <v>572</v>
      </c>
      <c r="Z180" s="580" t="s">
        <v>573</v>
      </c>
      <c r="AA180" s="580" t="s">
        <v>574</v>
      </c>
      <c r="AB180" s="580" t="s">
        <v>575</v>
      </c>
      <c r="AC180" s="577" t="s">
        <v>576</v>
      </c>
      <c r="AD180" s="578" t="s">
        <v>577</v>
      </c>
      <c r="AE180" s="580" t="s">
        <v>578</v>
      </c>
      <c r="AF180" s="580" t="s">
        <v>579</v>
      </c>
    </row>
    <row r="181">
      <c r="A181" s="597" t="s">
        <v>613</v>
      </c>
      <c r="B181" s="598" t="s">
        <v>581</v>
      </c>
      <c r="C181" s="599" t="s">
        <v>582</v>
      </c>
      <c r="D181" s="600" t="s">
        <v>583</v>
      </c>
      <c r="E181" s="601">
        <v>198.37</v>
      </c>
      <c r="F181" s="586">
        <f>E181+E182</f>
      </c>
      <c r="G181" s="585">
        <v>2060</v>
      </c>
      <c r="H181" s="585">
        <v>53</v>
      </c>
      <c r="I181" s="587">
        <f t="shared" ref="I181:I203" si="65">H181/G181</f>
      </c>
      <c r="J181" s="588">
        <f t="shared" ref="J181:J203" si="179">(E181/G181)*1000</f>
      </c>
      <c r="K181" s="585">
        <v>1</v>
      </c>
      <c r="L181" s="588">
        <f t="shared" ref="L181:L203" si="293">E181/K181</f>
      </c>
      <c r="M181" s="585">
        <v>0</v>
      </c>
      <c r="N181" s="589">
        <f t="shared" ref="N181:N203" si="377">E181/M181</f>
      </c>
      <c r="O181" s="585">
        <v>1</v>
      </c>
      <c r="P181" s="589">
        <f t="shared" ref="P181:P203" si="461">E181/O181</f>
      </c>
      <c r="Q181" s="590">
        <f>(M181+M182)/(O181+O182)</f>
      </c>
      <c r="R181" s="585">
        <v>2</v>
      </c>
      <c r="S181" s="590">
        <f>(O181+O182)/(K181+K182)</f>
      </c>
      <c r="T181" s="585">
        <v>0</v>
      </c>
      <c r="U181" s="591">
        <f>F181/T181</f>
      </c>
      <c r="V181" s="592">
        <f>(F181+4*500)/T181</f>
      </c>
      <c r="W181" s="585">
        <v>0</v>
      </c>
      <c r="X181" s="592">
        <f>W181/T181</f>
      </c>
      <c r="Y181" s="590">
        <f>T181/R181</f>
      </c>
      <c r="Z181" s="592">
        <f>W181/F181</f>
      </c>
      <c r="AA181" s="592">
        <f>W181/(F181+500)</f>
      </c>
      <c r="AB181" s="585">
        <v>0</v>
      </c>
      <c r="AC181" s="585">
        <v>0</v>
      </c>
      <c r="AD181" s="590">
        <f>AB181/T181</f>
      </c>
      <c r="AE181" s="592">
        <f>(W181-AC181)/(F181+500)</f>
      </c>
      <c r="AF181" s="593" t="s">
        <v>584</v>
      </c>
    </row>
    <row r="182">
      <c r="A182" s="597"/>
      <c r="B182" s="598"/>
      <c r="C182" s="599"/>
      <c r="D182" s="600" t="s">
        <v>585</v>
      </c>
      <c r="E182" s="601">
        <v>138.16</v>
      </c>
      <c r="F182" s="586"/>
      <c r="G182" s="585">
        <v>2559</v>
      </c>
      <c r="H182" s="585">
        <v>114</v>
      </c>
      <c r="I182" s="587">
        <f t="shared" si="65"/>
      </c>
      <c r="J182" s="588">
        <f t="shared" si="179"/>
      </c>
      <c r="K182" s="585">
        <v>2</v>
      </c>
      <c r="L182" s="588">
        <f t="shared" si="293"/>
      </c>
      <c r="M182" s="585">
        <v>0</v>
      </c>
      <c r="N182" s="589">
        <f t="shared" si="377"/>
      </c>
      <c r="O182" s="585">
        <v>1</v>
      </c>
      <c r="P182" s="589">
        <f t="shared" si="461"/>
      </c>
      <c r="Q182" s="590"/>
      <c r="R182" s="585"/>
      <c r="S182" s="590"/>
      <c r="T182" s="585"/>
      <c r="U182" s="591"/>
      <c r="V182" s="592"/>
      <c r="W182" s="585"/>
      <c r="X182" s="592"/>
      <c r="Y182" s="590"/>
      <c r="Z182" s="592"/>
      <c r="AA182" s="592"/>
      <c r="AB182" s="585"/>
      <c r="AC182" s="585"/>
      <c r="AD182" s="590"/>
      <c r="AE182" s="592"/>
      <c r="AF182" s="593" t="s">
        <v>611</v>
      </c>
    </row>
    <row r="183">
      <c r="A183" s="597"/>
      <c r="B183" s="598" t="s">
        <v>587</v>
      </c>
      <c r="C183" s="599" t="s">
        <v>582</v>
      </c>
      <c r="D183" s="600" t="s">
        <v>583</v>
      </c>
      <c r="E183" s="601">
        <v>118.23</v>
      </c>
      <c r="F183" s="586">
        <f>E183+E184</f>
      </c>
      <c r="G183" s="585">
        <v>1164</v>
      </c>
      <c r="H183" s="585">
        <v>46</v>
      </c>
      <c r="I183" s="587">
        <f t="shared" si="65"/>
      </c>
      <c r="J183" s="588">
        <f t="shared" si="179"/>
      </c>
      <c r="K183" s="585">
        <v>1</v>
      </c>
      <c r="L183" s="588">
        <f t="shared" si="293"/>
      </c>
      <c r="M183" s="585">
        <v>0</v>
      </c>
      <c r="N183" s="589">
        <f t="shared" si="377"/>
      </c>
      <c r="O183" s="585">
        <v>0</v>
      </c>
      <c r="P183" s="589">
        <f t="shared" si="461"/>
      </c>
      <c r="Q183" s="590">
        <f>(M183+M184)/(O183+O184)</f>
      </c>
      <c r="R183" s="585">
        <v>0</v>
      </c>
      <c r="S183" s="590">
        <f>(O183+O184)/(K183+K184)</f>
      </c>
      <c r="T183" s="585">
        <v>0</v>
      </c>
      <c r="U183" s="591">
        <f>F183/T183</f>
      </c>
      <c r="V183" s="592">
        <f>(F183+4*500)/T183</f>
      </c>
      <c r="W183" s="585">
        <v>0</v>
      </c>
      <c r="X183" s="592">
        <f>W183/T183</f>
      </c>
      <c r="Y183" s="590">
        <f>T183/R183</f>
      </c>
      <c r="Z183" s="592">
        <f>W183/F183</f>
      </c>
      <c r="AA183" s="592">
        <f>W183/(F183+500)</f>
      </c>
      <c r="AB183" s="585">
        <v>0</v>
      </c>
      <c r="AC183" s="585">
        <v>0</v>
      </c>
      <c r="AD183" s="590">
        <f>AB183/T183</f>
      </c>
      <c r="AE183" s="592">
        <f>(W183-AC183)/(F183+500)</f>
      </c>
      <c r="AF183" s="593" t="s">
        <v>584</v>
      </c>
    </row>
    <row r="184">
      <c r="A184" s="597"/>
      <c r="B184" s="598"/>
      <c r="C184" s="599"/>
      <c r="D184" s="600" t="s">
        <v>585</v>
      </c>
      <c r="E184" s="601">
        <v>50.59</v>
      </c>
      <c r="F184" s="586"/>
      <c r="G184" s="585">
        <v>792</v>
      </c>
      <c r="H184" s="585">
        <v>60</v>
      </c>
      <c r="I184" s="587">
        <f t="shared" si="65"/>
      </c>
      <c r="J184" s="588">
        <f t="shared" si="179"/>
      </c>
      <c r="K184" s="585">
        <v>1</v>
      </c>
      <c r="L184" s="588">
        <f t="shared" si="293"/>
      </c>
      <c r="M184" s="585">
        <v>0</v>
      </c>
      <c r="N184" s="589">
        <f t="shared" si="377"/>
      </c>
      <c r="O184" s="585">
        <v>0</v>
      </c>
      <c r="P184" s="589">
        <f t="shared" si="461"/>
      </c>
      <c r="Q184" s="590"/>
      <c r="R184" s="585"/>
      <c r="S184" s="590"/>
      <c r="T184" s="585"/>
      <c r="U184" s="591"/>
      <c r="V184" s="592"/>
      <c r="W184" s="585"/>
      <c r="X184" s="592"/>
      <c r="Y184" s="590"/>
      <c r="Z184" s="592"/>
      <c r="AA184" s="592"/>
      <c r="AB184" s="585"/>
      <c r="AC184" s="585"/>
      <c r="AD184" s="590"/>
      <c r="AE184" s="592"/>
      <c r="AF184" s="593" t="s">
        <v>611</v>
      </c>
    </row>
    <row r="185">
      <c r="A185" s="597"/>
      <c r="B185" s="598" t="s">
        <v>588</v>
      </c>
      <c r="C185" s="599" t="s">
        <v>582</v>
      </c>
      <c r="D185" s="600" t="s">
        <v>583</v>
      </c>
      <c r="E185" s="601">
        <v>80.94</v>
      </c>
      <c r="F185" s="586">
        <f>E185+E186</f>
      </c>
      <c r="G185" s="585">
        <v>752</v>
      </c>
      <c r="H185" s="585">
        <v>31</v>
      </c>
      <c r="I185" s="587">
        <f t="shared" si="65"/>
      </c>
      <c r="J185" s="588">
        <f t="shared" si="179"/>
      </c>
      <c r="K185" s="585">
        <v>0</v>
      </c>
      <c r="L185" s="588">
        <f t="shared" si="293"/>
      </c>
      <c r="M185" s="585">
        <v>0</v>
      </c>
      <c r="N185" s="589">
        <f t="shared" si="377"/>
      </c>
      <c r="O185" s="585">
        <v>0</v>
      </c>
      <c r="P185" s="589">
        <f t="shared" si="461"/>
      </c>
      <c r="Q185" s="590">
        <f>(M185+M186)/(O185+O186)</f>
      </c>
      <c r="R185" s="585">
        <v>0</v>
      </c>
      <c r="S185" s="590">
        <f>(O185+O186)/(K185+K186)</f>
      </c>
      <c r="T185" s="585">
        <v>0</v>
      </c>
      <c r="U185" s="591">
        <f>F185/T185</f>
      </c>
      <c r="V185" s="592">
        <f>(F185+4*500)/T185</f>
      </c>
      <c r="W185" s="585">
        <v>0</v>
      </c>
      <c r="X185" s="592">
        <f>W185/T185</f>
      </c>
      <c r="Y185" s="590">
        <f>T185/R185</f>
      </c>
      <c r="Z185" s="592">
        <f>W185/F185</f>
      </c>
      <c r="AA185" s="592">
        <f>W185/(F185+500)</f>
      </c>
      <c r="AB185" s="585">
        <v>0</v>
      </c>
      <c r="AC185" s="585">
        <v>0</v>
      </c>
      <c r="AD185" s="590">
        <f>AB185/T185</f>
      </c>
      <c r="AE185" s="592">
        <f>(W185-AC185)/(F185+500)</f>
      </c>
      <c r="AF185" s="593" t="s">
        <v>584</v>
      </c>
    </row>
    <row r="186">
      <c r="A186" s="597"/>
      <c r="B186" s="598"/>
      <c r="C186" s="599"/>
      <c r="D186" s="600" t="s">
        <v>585</v>
      </c>
      <c r="E186" s="601">
        <v>42.48</v>
      </c>
      <c r="F186" s="586"/>
      <c r="G186" s="585">
        <v>671</v>
      </c>
      <c r="H186" s="585">
        <v>34</v>
      </c>
      <c r="I186" s="587">
        <f t="shared" si="65"/>
      </c>
      <c r="J186" s="588">
        <f t="shared" si="179"/>
      </c>
      <c r="K186" s="585">
        <v>0</v>
      </c>
      <c r="L186" s="588">
        <f t="shared" si="293"/>
      </c>
      <c r="M186" s="585">
        <v>0</v>
      </c>
      <c r="N186" s="589">
        <f t="shared" si="377"/>
      </c>
      <c r="O186" s="585">
        <v>0</v>
      </c>
      <c r="P186" s="589">
        <f t="shared" si="461"/>
      </c>
      <c r="Q186" s="590"/>
      <c r="R186" s="585"/>
      <c r="S186" s="590"/>
      <c r="T186" s="585"/>
      <c r="U186" s="591"/>
      <c r="V186" s="592"/>
      <c r="W186" s="585"/>
      <c r="X186" s="592"/>
      <c r="Y186" s="590"/>
      <c r="Z186" s="592"/>
      <c r="AA186" s="592"/>
      <c r="AB186" s="585"/>
      <c r="AC186" s="585"/>
      <c r="AD186" s="590"/>
      <c r="AE186" s="592"/>
      <c r="AF186" s="593" t="s">
        <v>611</v>
      </c>
    </row>
    <row r="187">
      <c r="A187" s="597"/>
      <c r="B187" s="598" t="s">
        <v>589</v>
      </c>
      <c r="C187" s="599" t="s">
        <v>582</v>
      </c>
      <c r="D187" s="600" t="s">
        <v>583</v>
      </c>
      <c r="E187" s="601">
        <v>112.24</v>
      </c>
      <c r="F187" s="586">
        <f>E187+E188</f>
      </c>
      <c r="G187" s="585">
        <v>983</v>
      </c>
      <c r="H187" s="585">
        <v>26</v>
      </c>
      <c r="I187" s="587">
        <f t="shared" si="65"/>
      </c>
      <c r="J187" s="588">
        <f t="shared" si="179"/>
      </c>
      <c r="K187" s="585">
        <v>0</v>
      </c>
      <c r="L187" s="588">
        <f t="shared" si="293"/>
      </c>
      <c r="M187" s="585">
        <v>0</v>
      </c>
      <c r="N187" s="589">
        <f t="shared" si="377"/>
      </c>
      <c r="O187" s="585">
        <v>0</v>
      </c>
      <c r="P187" s="589">
        <f t="shared" si="461"/>
      </c>
      <c r="Q187" s="590">
        <f>(M187+M188)/(O187+O188)</f>
      </c>
      <c r="R187" s="585">
        <v>0</v>
      </c>
      <c r="S187" s="590">
        <f>(O187+O188)/(K187+K188)</f>
      </c>
      <c r="T187" s="585">
        <v>0</v>
      </c>
      <c r="U187" s="591">
        <f>F187/T187</f>
      </c>
      <c r="V187" s="592">
        <f>(F187+4*500)/T187</f>
      </c>
      <c r="W187" s="585">
        <v>0</v>
      </c>
      <c r="X187" s="592">
        <f>W187/T187</f>
      </c>
      <c r="Y187" s="590">
        <f>T187/R187</f>
      </c>
      <c r="Z187" s="592">
        <f>W187/F187</f>
      </c>
      <c r="AA187" s="592">
        <f>W187/(F187+500)</f>
      </c>
      <c r="AB187" s="585">
        <v>0</v>
      </c>
      <c r="AC187" s="585">
        <v>0</v>
      </c>
      <c r="AD187" s="590">
        <f>AB187/T187</f>
      </c>
      <c r="AE187" s="592">
        <f>(W187-AC187)/(F187+500)</f>
      </c>
      <c r="AF187" s="593" t="s">
        <v>584</v>
      </c>
    </row>
    <row r="188">
      <c r="A188" s="597"/>
      <c r="B188" s="598"/>
      <c r="C188" s="599"/>
      <c r="D188" s="600" t="s">
        <v>585</v>
      </c>
      <c r="E188" s="601">
        <v>67.06</v>
      </c>
      <c r="F188" s="586"/>
      <c r="G188" s="585">
        <v>966</v>
      </c>
      <c r="H188" s="602">
        <v>48</v>
      </c>
      <c r="I188" s="587">
        <f t="shared" si="65"/>
      </c>
      <c r="J188" s="588">
        <f t="shared" si="179"/>
      </c>
      <c r="K188" s="585">
        <v>0</v>
      </c>
      <c r="L188" s="588">
        <f t="shared" si="293"/>
      </c>
      <c r="M188" s="585">
        <v>0</v>
      </c>
      <c r="N188" s="589">
        <f t="shared" si="377"/>
      </c>
      <c r="O188" s="585">
        <v>0</v>
      </c>
      <c r="P188" s="589">
        <f t="shared" si="461"/>
      </c>
      <c r="Q188" s="590"/>
      <c r="R188" s="585"/>
      <c r="S188" s="590"/>
      <c r="T188" s="585"/>
      <c r="U188" s="591"/>
      <c r="V188" s="592"/>
      <c r="W188" s="585"/>
      <c r="X188" s="592"/>
      <c r="Y188" s="590"/>
      <c r="Z188" s="592"/>
      <c r="AA188" s="592"/>
      <c r="AB188" s="585"/>
      <c r="AC188" s="585"/>
      <c r="AD188" s="590"/>
      <c r="AE188" s="592"/>
      <c r="AF188" s="593" t="s">
        <v>611</v>
      </c>
    </row>
    <row r="189">
      <c r="A189" s="597"/>
      <c r="B189" s="598" t="s">
        <v>590</v>
      </c>
      <c r="C189" s="599" t="s">
        <v>582</v>
      </c>
      <c r="D189" s="600" t="s">
        <v>583</v>
      </c>
      <c r="E189" s="601">
        <v>127.93</v>
      </c>
      <c r="F189" s="586">
        <f>E189+E190</f>
      </c>
      <c r="G189" s="585">
        <v>1133</v>
      </c>
      <c r="H189" s="585">
        <v>32</v>
      </c>
      <c r="I189" s="587">
        <f t="shared" si="65"/>
      </c>
      <c r="J189" s="588">
        <f t="shared" si="179"/>
      </c>
      <c r="K189" s="585">
        <v>0</v>
      </c>
      <c r="L189" s="588">
        <f t="shared" si="293"/>
      </c>
      <c r="M189" s="585">
        <v>0</v>
      </c>
      <c r="N189" s="589">
        <f t="shared" si="377"/>
      </c>
      <c r="O189" s="585">
        <v>0</v>
      </c>
      <c r="P189" s="589">
        <f t="shared" si="461"/>
      </c>
      <c r="Q189" s="590">
        <f>(M189+M190)/(O189+O190)</f>
      </c>
      <c r="R189" s="585">
        <v>0</v>
      </c>
      <c r="S189" s="590">
        <f>(O189+O190)/(K189+K190)</f>
      </c>
      <c r="T189" s="585">
        <v>0</v>
      </c>
      <c r="U189" s="591">
        <f>F189/T189</f>
      </c>
      <c r="V189" s="592">
        <f>(F189+4*500)/T189</f>
      </c>
      <c r="W189" s="585">
        <v>0</v>
      </c>
      <c r="X189" s="592">
        <f>W189/T189</f>
      </c>
      <c r="Y189" s="590">
        <f>T189/R189</f>
      </c>
      <c r="Z189" s="592">
        <f>W189/F189</f>
      </c>
      <c r="AA189" s="592">
        <f>W189/(F189+500)</f>
      </c>
      <c r="AB189" s="585">
        <v>0</v>
      </c>
      <c r="AC189" s="585">
        <v>0</v>
      </c>
      <c r="AD189" s="590">
        <f>AB189/T189</f>
      </c>
      <c r="AE189" s="592">
        <f>(W189-AC189)/(F189+500)</f>
      </c>
      <c r="AF189" s="593" t="s">
        <v>584</v>
      </c>
    </row>
    <row r="190">
      <c r="A190" s="597"/>
      <c r="B190" s="598"/>
      <c r="C190" s="599"/>
      <c r="D190" s="600" t="s">
        <v>585</v>
      </c>
      <c r="E190" s="601">
        <v>29.22</v>
      </c>
      <c r="F190" s="586"/>
      <c r="G190" s="585">
        <v>487</v>
      </c>
      <c r="H190" s="585">
        <v>40</v>
      </c>
      <c r="I190" s="587">
        <f t="shared" si="65"/>
      </c>
      <c r="J190" s="588">
        <f t="shared" si="179"/>
      </c>
      <c r="K190" s="585">
        <v>1</v>
      </c>
      <c r="L190" s="588">
        <f t="shared" si="293"/>
      </c>
      <c r="M190" s="585">
        <v>0</v>
      </c>
      <c r="N190" s="589">
        <f t="shared" si="377"/>
      </c>
      <c r="O190" s="585">
        <v>0</v>
      </c>
      <c r="P190" s="589">
        <f t="shared" si="461"/>
      </c>
      <c r="Q190" s="590"/>
      <c r="R190" s="585"/>
      <c r="S190" s="590"/>
      <c r="T190" s="585"/>
      <c r="U190" s="591"/>
      <c r="V190" s="592"/>
      <c r="W190" s="585"/>
      <c r="X190" s="592"/>
      <c r="Y190" s="590"/>
      <c r="Z190" s="592"/>
      <c r="AA190" s="592"/>
      <c r="AB190" s="585"/>
      <c r="AC190" s="585"/>
      <c r="AD190" s="590"/>
      <c r="AE190" s="592"/>
      <c r="AF190" s="593" t="s">
        <v>611</v>
      </c>
    </row>
    <row r="191">
      <c r="A191" s="597"/>
      <c r="B191" s="604" t="s">
        <v>591</v>
      </c>
      <c r="C191" s="604"/>
      <c r="D191" s="604"/>
      <c r="E191" s="605">
        <f>SUM(E181:E190)</f>
      </c>
      <c r="F191" s="606">
        <f>SUM(F181:F190)</f>
      </c>
      <c r="G191" s="606">
        <f>SUM(G181:G190)</f>
      </c>
      <c r="H191" s="606">
        <f>SUM(H181:H190)</f>
      </c>
      <c r="I191" s="607">
        <f t="shared" si="65"/>
      </c>
      <c r="J191" s="608">
        <f t="shared" si="179"/>
      </c>
      <c r="K191" s="606">
        <f>SUM(K181:K190)</f>
      </c>
      <c r="L191" s="608">
        <f t="shared" si="293"/>
      </c>
      <c r="M191" s="606">
        <f>SUM(M181:M190)</f>
      </c>
      <c r="N191" s="609">
        <f t="shared" si="377"/>
      </c>
      <c r="O191" s="606">
        <f>SUM(O181:O190)</f>
      </c>
      <c r="P191" s="609">
        <f t="shared" si="461"/>
      </c>
      <c r="Q191" s="610">
        <f>M191/O191</f>
      </c>
      <c r="R191" s="606">
        <f>SUM(R181:R190)</f>
      </c>
      <c r="S191" s="610">
        <f>(O191+O191)/(K191+K191)</f>
      </c>
      <c r="T191" s="606">
        <f>SUM(T181:T190)</f>
      </c>
      <c r="U191" s="611">
        <f t="shared" ref="U191:U192" si="17">F191/T191</f>
      </c>
      <c r="V191" s="612">
        <f t="shared" ref="V191:V192" si="101">(F191+4*500)/T191</f>
      </c>
      <c r="W191" s="606">
        <f>SUM(W181:W190)</f>
      </c>
      <c r="X191" s="613">
        <f t="shared" ref="X191:X192" si="215">W191/T191</f>
      </c>
      <c r="Y191" s="610">
        <f t="shared" ref="Y191:Y192" si="329">T191/R191</f>
      </c>
      <c r="Z191" s="612">
        <f t="shared" ref="Z191:Z192" si="413">W191/F191</f>
      </c>
      <c r="AA191" s="612">
        <f>W191/(F191+COUNT(W181:W190)*500)</f>
      </c>
      <c r="AB191" s="606">
        <f>SUM(AB181:AB190)</f>
      </c>
      <c r="AC191" s="606">
        <f>SUM(AC181:AC190)</f>
      </c>
      <c r="AD191" s="610">
        <f t="shared" ref="AD191:AD192" si="497">AB191/T191</f>
      </c>
      <c r="AE191" s="614">
        <f>(W191-AC191)/(F191+COUNT(W181:W190)*500)</f>
      </c>
      <c r="AF191" s="592"/>
    </row>
    <row r="192">
      <c r="A192" s="597"/>
      <c r="B192" s="598" t="s">
        <v>592</v>
      </c>
      <c r="C192" s="599" t="s">
        <v>606</v>
      </c>
      <c r="D192" s="600" t="s">
        <v>583</v>
      </c>
      <c r="E192" s="601">
        <v>206.87</v>
      </c>
      <c r="F192" s="586">
        <f>E192+E193</f>
      </c>
      <c r="G192" s="585">
        <v>1573</v>
      </c>
      <c r="H192" s="585">
        <v>36</v>
      </c>
      <c r="I192" s="587">
        <f t="shared" si="65"/>
      </c>
      <c r="J192" s="588">
        <f t="shared" si="179"/>
      </c>
      <c r="K192" s="585">
        <v>2</v>
      </c>
      <c r="L192" s="588">
        <f t="shared" si="293"/>
      </c>
      <c r="M192" s="585">
        <v>0</v>
      </c>
      <c r="N192" s="589">
        <f t="shared" si="377"/>
      </c>
      <c r="O192" s="585">
        <v>1</v>
      </c>
      <c r="P192" s="589">
        <f t="shared" si="461"/>
      </c>
      <c r="Q192" s="590">
        <f>(M192+M193)/(O192+O193)</f>
      </c>
      <c r="R192" s="585">
        <v>1</v>
      </c>
      <c r="S192" s="590">
        <f>(O192+O193)/(K192+K193)</f>
      </c>
      <c r="T192" s="585">
        <v>0</v>
      </c>
      <c r="U192" s="591">
        <f t="shared" si="17"/>
      </c>
      <c r="V192" s="592">
        <f t="shared" si="101"/>
      </c>
      <c r="W192" s="585">
        <v>0</v>
      </c>
      <c r="X192" s="592">
        <f t="shared" si="215"/>
      </c>
      <c r="Y192" s="590">
        <f t="shared" si="329"/>
      </c>
      <c r="Z192" s="592">
        <f t="shared" si="413"/>
      </c>
      <c r="AA192" s="592">
        <f>W192/(F192+500)</f>
      </c>
      <c r="AB192" s="585">
        <v>0</v>
      </c>
      <c r="AC192" s="585">
        <v>0</v>
      </c>
      <c r="AD192" s="590">
        <f t="shared" si="497"/>
      </c>
      <c r="AE192" s="592">
        <f>(W192-AC192)/(F192+500)</f>
      </c>
      <c r="AF192" s="593" t="s">
        <v>584</v>
      </c>
    </row>
    <row r="193">
      <c r="A193" s="597"/>
      <c r="B193" s="598"/>
      <c r="C193" s="599"/>
      <c r="D193" s="600" t="s">
        <v>585</v>
      </c>
      <c r="E193" s="601">
        <v>37.31</v>
      </c>
      <c r="F193" s="586"/>
      <c r="G193" s="585">
        <v>454</v>
      </c>
      <c r="H193" s="585">
        <v>26</v>
      </c>
      <c r="I193" s="587">
        <f t="shared" si="65"/>
      </c>
      <c r="J193" s="588">
        <f t="shared" si="179"/>
      </c>
      <c r="K193" s="585">
        <v>0</v>
      </c>
      <c r="L193" s="588">
        <f t="shared" si="293"/>
      </c>
      <c r="M193" s="585">
        <v>0</v>
      </c>
      <c r="N193" s="589">
        <f t="shared" si="377"/>
      </c>
      <c r="O193" s="585">
        <v>0</v>
      </c>
      <c r="P193" s="589">
        <f t="shared" si="461"/>
      </c>
      <c r="Q193" s="590"/>
      <c r="R193" s="585"/>
      <c r="S193" s="590"/>
      <c r="T193" s="585"/>
      <c r="U193" s="591"/>
      <c r="V193" s="592"/>
      <c r="W193" s="585"/>
      <c r="X193" s="592"/>
      <c r="Y193" s="590"/>
      <c r="Z193" s="592"/>
      <c r="AA193" s="592"/>
      <c r="AB193" s="585"/>
      <c r="AC193" s="585"/>
      <c r="AD193" s="590"/>
      <c r="AE193" s="592"/>
      <c r="AF193" s="593" t="s">
        <v>611</v>
      </c>
    </row>
    <row r="194">
      <c r="A194" s="597"/>
      <c r="B194" s="598" t="s">
        <v>594</v>
      </c>
      <c r="C194" s="599" t="s">
        <v>606</v>
      </c>
      <c r="D194" s="600" t="s">
        <v>583</v>
      </c>
      <c r="E194" s="601">
        <v>184.36</v>
      </c>
      <c r="F194" s="586">
        <f>E194+E195</f>
      </c>
      <c r="G194" s="585">
        <v>1505</v>
      </c>
      <c r="H194" s="585">
        <v>26</v>
      </c>
      <c r="I194" s="587">
        <f t="shared" si="65"/>
      </c>
      <c r="J194" s="588">
        <f t="shared" si="179"/>
      </c>
      <c r="K194" s="585">
        <v>3</v>
      </c>
      <c r="L194" s="588">
        <f t="shared" si="293"/>
      </c>
      <c r="M194" s="585">
        <v>0</v>
      </c>
      <c r="N194" s="589">
        <f t="shared" si="377"/>
      </c>
      <c r="O194" s="585">
        <v>0</v>
      </c>
      <c r="P194" s="589">
        <f t="shared" si="461"/>
      </c>
      <c r="Q194" s="590">
        <f>(M194+M195)/(O194+O195)</f>
      </c>
      <c r="R194" s="585">
        <v>0</v>
      </c>
      <c r="S194" s="590">
        <f>(O194+O195)/(K194+K195)</f>
      </c>
      <c r="T194" s="585">
        <v>0</v>
      </c>
      <c r="U194" s="591">
        <f>F194/T194</f>
      </c>
      <c r="V194" s="592">
        <f>(F194+4*500)/T194</f>
      </c>
      <c r="W194" s="585">
        <v>0</v>
      </c>
      <c r="X194" s="592">
        <f>W194/T194</f>
      </c>
      <c r="Y194" s="590">
        <f>T194/R194</f>
      </c>
      <c r="Z194" s="592">
        <f>W194/F194</f>
      </c>
      <c r="AA194" s="592">
        <f>W194/(F194+500)</f>
      </c>
      <c r="AB194" s="585">
        <v>0</v>
      </c>
      <c r="AC194" s="585">
        <v>0</v>
      </c>
      <c r="AD194" s="590">
        <f>AB194/T194</f>
      </c>
      <c r="AE194" s="592">
        <f>(W194-AC194)/(F194+500)</f>
      </c>
      <c r="AF194" s="593" t="s">
        <v>584</v>
      </c>
    </row>
    <row r="195">
      <c r="A195" s="597"/>
      <c r="B195" s="598"/>
      <c r="C195" s="599"/>
      <c r="D195" s="600" t="s">
        <v>585</v>
      </c>
      <c r="E195" s="601">
        <v>43.03</v>
      </c>
      <c r="F195" s="586"/>
      <c r="G195" s="585">
        <v>522</v>
      </c>
      <c r="H195" s="585">
        <v>35</v>
      </c>
      <c r="I195" s="587">
        <f t="shared" si="65"/>
      </c>
      <c r="J195" s="588">
        <f t="shared" si="179"/>
      </c>
      <c r="K195" s="585">
        <v>2</v>
      </c>
      <c r="L195" s="588">
        <f t="shared" si="293"/>
      </c>
      <c r="M195" s="585">
        <v>0</v>
      </c>
      <c r="N195" s="589">
        <f t="shared" si="377"/>
      </c>
      <c r="O195" s="585">
        <v>0</v>
      </c>
      <c r="P195" s="589">
        <f t="shared" si="461"/>
      </c>
      <c r="Q195" s="590"/>
      <c r="R195" s="585"/>
      <c r="S195" s="590"/>
      <c r="T195" s="585"/>
      <c r="U195" s="591"/>
      <c r="V195" s="592"/>
      <c r="W195" s="585"/>
      <c r="X195" s="592"/>
      <c r="Y195" s="590"/>
      <c r="Z195" s="592"/>
      <c r="AA195" s="592"/>
      <c r="AB195" s="585"/>
      <c r="AC195" s="585"/>
      <c r="AD195" s="590"/>
      <c r="AE195" s="592"/>
      <c r="AF195" s="593" t="s">
        <v>611</v>
      </c>
    </row>
    <row r="196">
      <c r="A196" s="597"/>
      <c r="B196" s="598" t="s">
        <v>598</v>
      </c>
      <c r="C196" s="599" t="s">
        <v>606</v>
      </c>
      <c r="D196" s="600" t="s">
        <v>583</v>
      </c>
      <c r="E196" s="601">
        <v>281.36</v>
      </c>
      <c r="F196" s="586">
        <f>E196+E197</f>
      </c>
      <c r="G196" s="585">
        <v>2065</v>
      </c>
      <c r="H196" s="585">
        <v>36</v>
      </c>
      <c r="I196" s="587">
        <f t="shared" si="65"/>
      </c>
      <c r="J196" s="588">
        <f t="shared" si="179"/>
      </c>
      <c r="K196" s="585">
        <v>2</v>
      </c>
      <c r="L196" s="588">
        <f t="shared" si="293"/>
      </c>
      <c r="M196" s="585">
        <v>1</v>
      </c>
      <c r="N196" s="589">
        <f t="shared" si="377"/>
      </c>
      <c r="O196" s="585">
        <v>1</v>
      </c>
      <c r="P196" s="589">
        <f t="shared" si="461"/>
      </c>
      <c r="Q196" s="590">
        <f>(M196+M197)/(O196+O197)</f>
      </c>
      <c r="R196" s="585">
        <v>2</v>
      </c>
      <c r="S196" s="590">
        <f>(O196+O197)/(K196+K197)</f>
      </c>
      <c r="T196" s="585">
        <v>1</v>
      </c>
      <c r="U196" s="591">
        <f>F196/T196</f>
      </c>
      <c r="V196" s="592">
        <f>(F196+4*500)/T196</f>
      </c>
      <c r="W196" s="585">
        <v>2011.2</v>
      </c>
      <c r="X196" s="592">
        <f>W196/T196</f>
      </c>
      <c r="Y196" s="590">
        <f>T196/R196</f>
      </c>
      <c r="Z196" s="592">
        <f>W196/F196</f>
      </c>
      <c r="AA196" s="592">
        <f>W196/(F196+500)</f>
      </c>
      <c r="AB196" s="585">
        <v>0</v>
      </c>
      <c r="AC196" s="585">
        <v>0</v>
      </c>
      <c r="AD196" s="590">
        <f>AB196/T196</f>
      </c>
      <c r="AE196" s="592">
        <f>(W196-AC196)/(F196+500)</f>
      </c>
      <c r="AF196" s="593" t="s">
        <v>584</v>
      </c>
    </row>
    <row r="197">
      <c r="A197" s="597"/>
      <c r="B197" s="598"/>
      <c r="C197" s="599"/>
      <c r="D197" s="600" t="s">
        <v>585</v>
      </c>
      <c r="E197" s="601">
        <v>104.2</v>
      </c>
      <c r="F197" s="586"/>
      <c r="G197" s="585">
        <v>624</v>
      </c>
      <c r="H197" s="585">
        <v>48</v>
      </c>
      <c r="I197" s="587">
        <f t="shared" si="65"/>
      </c>
      <c r="J197" s="588">
        <f t="shared" si="179"/>
      </c>
      <c r="K197" s="585">
        <v>2</v>
      </c>
      <c r="L197" s="588">
        <f t="shared" si="293"/>
      </c>
      <c r="M197" s="585">
        <v>0</v>
      </c>
      <c r="N197" s="589">
        <f t="shared" si="377"/>
      </c>
      <c r="O197" s="585">
        <v>0</v>
      </c>
      <c r="P197" s="589">
        <f t="shared" si="461"/>
      </c>
      <c r="Q197" s="590"/>
      <c r="R197" s="585"/>
      <c r="S197" s="590"/>
      <c r="T197" s="585"/>
      <c r="U197" s="591"/>
      <c r="V197" s="592"/>
      <c r="W197" s="585"/>
      <c r="X197" s="592"/>
      <c r="Y197" s="590"/>
      <c r="Z197" s="592"/>
      <c r="AA197" s="592"/>
      <c r="AB197" s="585"/>
      <c r="AC197" s="585"/>
      <c r="AD197" s="590"/>
      <c r="AE197" s="592"/>
      <c r="AF197" s="593" t="s">
        <v>611</v>
      </c>
    </row>
    <row r="198">
      <c r="A198" s="597"/>
      <c r="B198" s="598" t="s">
        <v>599</v>
      </c>
      <c r="C198" s="599" t="s">
        <v>606</v>
      </c>
      <c r="D198" s="600" t="s">
        <v>583</v>
      </c>
      <c r="E198" s="601">
        <v>667.38</v>
      </c>
      <c r="F198" s="586">
        <f>E198+E199</f>
      </c>
      <c r="G198" s="585">
        <v>4782</v>
      </c>
      <c r="H198" s="585">
        <v>81</v>
      </c>
      <c r="I198" s="587">
        <f t="shared" si="65"/>
      </c>
      <c r="J198" s="588">
        <f t="shared" si="179"/>
      </c>
      <c r="K198" s="585">
        <v>4</v>
      </c>
      <c r="L198" s="588">
        <f t="shared" si="293"/>
      </c>
      <c r="M198" s="585">
        <v>0</v>
      </c>
      <c r="N198" s="589">
        <f t="shared" si="377"/>
      </c>
      <c r="O198" s="585">
        <v>1</v>
      </c>
      <c r="P198" s="589">
        <f t="shared" si="461"/>
      </c>
      <c r="Q198" s="590">
        <f>(M198+M199)/(O198+O199)</f>
      </c>
      <c r="R198" s="585">
        <v>1</v>
      </c>
      <c r="S198" s="590">
        <f>(O198+O199)/(K198+K199)</f>
      </c>
      <c r="T198" s="585">
        <v>0</v>
      </c>
      <c r="U198" s="591">
        <f>F198/T198</f>
      </c>
      <c r="V198" s="592">
        <f>(F198+4*500)/T198</f>
      </c>
      <c r="W198" s="585">
        <v>0</v>
      </c>
      <c r="X198" s="592">
        <f>W198/T198</f>
      </c>
      <c r="Y198" s="590">
        <f>T198/R198</f>
      </c>
      <c r="Z198" s="592">
        <f>W198/F198</f>
      </c>
      <c r="AA198" s="592">
        <f>W198/(F198+500)</f>
      </c>
      <c r="AB198" s="585">
        <v>0</v>
      </c>
      <c r="AC198" s="585">
        <v>0</v>
      </c>
      <c r="AD198" s="590">
        <f>AB198/T198</f>
      </c>
      <c r="AE198" s="592">
        <f>(W198-AC198)/(F198+500)</f>
      </c>
      <c r="AF198" s="593" t="s">
        <v>584</v>
      </c>
    </row>
    <row r="199">
      <c r="A199" s="597"/>
      <c r="B199" s="598"/>
      <c r="C199" s="599"/>
      <c r="D199" s="600" t="s">
        <v>585</v>
      </c>
      <c r="E199" s="601">
        <v>93.2</v>
      </c>
      <c r="F199" s="586"/>
      <c r="G199" s="585">
        <v>1224</v>
      </c>
      <c r="H199" s="602">
        <v>117</v>
      </c>
      <c r="I199" s="587">
        <f t="shared" si="65"/>
      </c>
      <c r="J199" s="588">
        <f t="shared" si="179"/>
      </c>
      <c r="K199" s="585">
        <v>1</v>
      </c>
      <c r="L199" s="588">
        <f t="shared" si="293"/>
      </c>
      <c r="M199" s="585">
        <v>0</v>
      </c>
      <c r="N199" s="589">
        <f t="shared" si="377"/>
      </c>
      <c r="O199" s="585">
        <v>0</v>
      </c>
      <c r="P199" s="589">
        <f t="shared" si="461"/>
      </c>
      <c r="Q199" s="590"/>
      <c r="R199" s="585"/>
      <c r="S199" s="590"/>
      <c r="T199" s="585"/>
      <c r="U199" s="591"/>
      <c r="V199" s="592"/>
      <c r="W199" s="585"/>
      <c r="X199" s="592"/>
      <c r="Y199" s="590"/>
      <c r="Z199" s="592"/>
      <c r="AA199" s="592"/>
      <c r="AB199" s="585"/>
      <c r="AC199" s="585"/>
      <c r="AD199" s="590"/>
      <c r="AE199" s="592"/>
      <c r="AF199" s="593" t="s">
        <v>611</v>
      </c>
    </row>
    <row r="200">
      <c r="A200" s="597"/>
      <c r="B200" s="598" t="s">
        <v>600</v>
      </c>
      <c r="C200" s="599" t="s">
        <v>606</v>
      </c>
      <c r="D200" s="600" t="s">
        <v>583</v>
      </c>
      <c r="E200" s="601">
        <v>625.36</v>
      </c>
      <c r="F200" s="586">
        <f>E200+E201</f>
      </c>
      <c r="G200" s="585">
        <v>5202</v>
      </c>
      <c r="H200" s="585">
        <v>126</v>
      </c>
      <c r="I200" s="587">
        <f t="shared" si="65"/>
      </c>
      <c r="J200" s="588">
        <f t="shared" si="179"/>
      </c>
      <c r="K200" s="585">
        <v>4</v>
      </c>
      <c r="L200" s="588">
        <f t="shared" si="293"/>
      </c>
      <c r="M200" s="585">
        <v>1</v>
      </c>
      <c r="N200" s="589">
        <f t="shared" si="377"/>
      </c>
      <c r="O200" s="585">
        <v>2</v>
      </c>
      <c r="P200" s="589">
        <f t="shared" si="461"/>
      </c>
      <c r="Q200" s="590">
        <f>(M200+M201)/(O200+O201)</f>
      </c>
      <c r="R200" s="585">
        <v>6</v>
      </c>
      <c r="S200" s="590">
        <f>(O200+O201)/(K200+K201)</f>
      </c>
      <c r="T200" s="585">
        <v>1</v>
      </c>
      <c r="U200" s="591">
        <f>F200/T200</f>
      </c>
      <c r="V200" s="592">
        <f>(F200+4*500)/T200</f>
      </c>
      <c r="W200" s="585">
        <v>691.2</v>
      </c>
      <c r="X200" s="592">
        <f>W200/T200</f>
      </c>
      <c r="Y200" s="590">
        <f>T200/R200</f>
      </c>
      <c r="Z200" s="592">
        <f>W200/F200</f>
      </c>
      <c r="AA200" s="592">
        <f>W200/(F200+500)</f>
      </c>
      <c r="AB200" s="585">
        <v>0</v>
      </c>
      <c r="AC200" s="585">
        <v>0</v>
      </c>
      <c r="AD200" s="590">
        <f>AB200/T200</f>
      </c>
      <c r="AE200" s="592">
        <f>(W200-AC200)/(F200+500)</f>
      </c>
      <c r="AF200" s="593" t="s">
        <v>584</v>
      </c>
    </row>
    <row r="201">
      <c r="A201" s="597"/>
      <c r="B201" s="598"/>
      <c r="C201" s="599"/>
      <c r="D201" s="600" t="s">
        <v>585</v>
      </c>
      <c r="E201" s="601">
        <v>155.56</v>
      </c>
      <c r="F201" s="586"/>
      <c r="G201" s="585">
        <v>2187</v>
      </c>
      <c r="H201" s="585">
        <v>204</v>
      </c>
      <c r="I201" s="587">
        <f t="shared" si="65"/>
      </c>
      <c r="J201" s="588">
        <f t="shared" si="179"/>
      </c>
      <c r="K201" s="585">
        <v>4</v>
      </c>
      <c r="L201" s="588">
        <f t="shared" si="293"/>
      </c>
      <c r="M201" s="585">
        <v>0</v>
      </c>
      <c r="N201" s="589">
        <f t="shared" si="377"/>
      </c>
      <c r="O201" s="585">
        <v>0</v>
      </c>
      <c r="P201" s="589">
        <f t="shared" si="461"/>
      </c>
      <c r="Q201" s="590"/>
      <c r="R201" s="585"/>
      <c r="S201" s="590"/>
      <c r="T201" s="585"/>
      <c r="U201" s="591"/>
      <c r="V201" s="592"/>
      <c r="W201" s="585"/>
      <c r="X201" s="592"/>
      <c r="Y201" s="590"/>
      <c r="Z201" s="592"/>
      <c r="AA201" s="592"/>
      <c r="AB201" s="585"/>
      <c r="AC201" s="585"/>
      <c r="AD201" s="590"/>
      <c r="AE201" s="592"/>
      <c r="AF201" s="593" t="s">
        <v>611</v>
      </c>
    </row>
    <row r="202">
      <c r="A202" s="597"/>
      <c r="B202" s="604" t="s">
        <v>591</v>
      </c>
      <c r="C202" s="604"/>
      <c r="D202" s="604"/>
      <c r="E202" s="605">
        <f>SUM(E192:E201)</f>
      </c>
      <c r="F202" s="606">
        <f>SUM(F192:F201)</f>
      </c>
      <c r="G202" s="606">
        <f>SUM(G192:G201)</f>
      </c>
      <c r="H202" s="606">
        <f>SUM(H192:H201)</f>
      </c>
      <c r="I202" s="607">
        <f t="shared" si="65"/>
      </c>
      <c r="J202" s="608">
        <f t="shared" si="179"/>
      </c>
      <c r="K202" s="606">
        <f>SUM(K192:K201)</f>
      </c>
      <c r="L202" s="608">
        <f t="shared" si="293"/>
      </c>
      <c r="M202" s="606">
        <f>SUM(M192:M201)</f>
      </c>
      <c r="N202" s="609">
        <f t="shared" si="377"/>
      </c>
      <c r="O202" s="606">
        <f>SUM(O192:O201)</f>
      </c>
      <c r="P202" s="609">
        <f t="shared" si="461"/>
      </c>
      <c r="Q202" s="610">
        <f t="shared" ref="Q202:Q203" si="149">M202/O202</f>
      </c>
      <c r="R202" s="606">
        <f>SUM(R192:R201)</f>
      </c>
      <c r="S202" s="610">
        <f t="shared" ref="S202:S203" si="263">(O202+O202)/(K202+K202)</f>
      </c>
      <c r="T202" s="606">
        <f>SUM(T192:T201)</f>
      </c>
      <c r="U202" s="611">
        <f t="shared" ref="U202:U203" si="18">F202/T202</f>
      </c>
      <c r="V202" s="612">
        <f t="shared" ref="V202:V203" si="102">(F202+4*500)/T202</f>
      </c>
      <c r="W202" s="606">
        <f>SUM(W192:W201)</f>
      </c>
      <c r="X202" s="613">
        <f t="shared" ref="X202:X203" si="216">W202/T202</f>
      </c>
      <c r="Y202" s="610">
        <f t="shared" ref="Y202:Y203" si="330">T202/R202</f>
      </c>
      <c r="Z202" s="612">
        <f t="shared" ref="Z202:Z203" si="414">W202/F202</f>
      </c>
      <c r="AA202" s="612">
        <f>W202/(F202+COUNT(W192:W201)*500)</f>
      </c>
      <c r="AB202" s="606">
        <f>SUM(AB192:AB201)</f>
      </c>
      <c r="AC202" s="606">
        <f>SUM(AC192:AC201)</f>
      </c>
      <c r="AD202" s="610">
        <f t="shared" ref="AD202:AD203" si="498">AB202/T202</f>
      </c>
      <c r="AE202" s="614">
        <f>(W202-AC202)/(F202+COUNT(W192:W201)*500)</f>
      </c>
      <c r="AF202" s="592"/>
    </row>
    <row r="203">
      <c r="A203" s="597"/>
      <c r="B203" s="630" t="s">
        <v>595</v>
      </c>
      <c r="C203" s="630"/>
      <c r="D203" s="630"/>
      <c r="E203" s="631">
        <f>E191+E202</f>
      </c>
      <c r="F203" s="617">
        <f>F191+F202</f>
      </c>
      <c r="G203" s="617">
        <f>G191+G202</f>
      </c>
      <c r="H203" s="617">
        <f>H191+H202</f>
      </c>
      <c r="I203" s="618">
        <f t="shared" si="65"/>
      </c>
      <c r="J203" s="619">
        <f t="shared" si="179"/>
      </c>
      <c r="K203" s="617">
        <f>K191+K202</f>
      </c>
      <c r="L203" s="619">
        <f t="shared" si="293"/>
      </c>
      <c r="M203" s="617">
        <f>M191+M202</f>
      </c>
      <c r="N203" s="620">
        <f t="shared" si="377"/>
      </c>
      <c r="O203" s="617">
        <f>O191+O202</f>
      </c>
      <c r="P203" s="620">
        <f t="shared" si="461"/>
      </c>
      <c r="Q203" s="621">
        <f t="shared" si="149"/>
      </c>
      <c r="R203" s="617">
        <f>R191+R202</f>
      </c>
      <c r="S203" s="621">
        <f t="shared" si="263"/>
      </c>
      <c r="T203" s="617">
        <f>T191+T202</f>
      </c>
      <c r="U203" s="622">
        <f t="shared" si="18"/>
      </c>
      <c r="V203" s="617">
        <f t="shared" si="102"/>
      </c>
      <c r="W203" s="617">
        <f>W191+W202</f>
      </c>
      <c r="X203" s="617">
        <f t="shared" si="216"/>
      </c>
      <c r="Y203" s="621">
        <f t="shared" si="330"/>
      </c>
      <c r="Z203" s="617">
        <f t="shared" si="414"/>
      </c>
      <c r="AA203" s="617">
        <f>W203/(F203+COUNT(W181:W190,W192:W201)*500)</f>
      </c>
      <c r="AB203" s="617">
        <f>AB191+AB202</f>
      </c>
      <c r="AC203" s="617">
        <f>AC191+AC202</f>
      </c>
      <c r="AD203" s="621">
        <f t="shared" si="498"/>
      </c>
      <c r="AE203" s="617">
        <f>(W203-AC203)/(F203+COUNT(W181:W190,W192:W201)*500)</f>
      </c>
      <c r="AF203" s="623"/>
    </row>
    <row customHeight="true" ht="25" r="204">
      <c r="A204" s="627" t="s">
        <v>548</v>
      </c>
      <c r="B204" s="628" t="s">
        <v>549</v>
      </c>
      <c r="C204" s="628" t="s">
        <v>550</v>
      </c>
      <c r="D204" s="628" t="s">
        <v>551</v>
      </c>
      <c r="E204" s="629" t="s">
        <v>552</v>
      </c>
      <c r="F204" s="572" t="s">
        <v>553</v>
      </c>
      <c r="G204" s="572" t="s">
        <v>554</v>
      </c>
      <c r="H204" s="572" t="s">
        <v>555</v>
      </c>
      <c r="I204" s="573" t="s">
        <v>556</v>
      </c>
      <c r="J204" s="574" t="s">
        <v>557</v>
      </c>
      <c r="K204" s="572" t="s">
        <v>558</v>
      </c>
      <c r="L204" s="574" t="s">
        <v>559</v>
      </c>
      <c r="M204" s="575" t="s">
        <v>560</v>
      </c>
      <c r="N204" s="576" t="s">
        <v>561</v>
      </c>
      <c r="O204" s="572" t="s">
        <v>562</v>
      </c>
      <c r="P204" s="576" t="s">
        <v>563</v>
      </c>
      <c r="Q204" s="573" t="s">
        <v>564</v>
      </c>
      <c r="R204" s="577" t="s">
        <v>565</v>
      </c>
      <c r="S204" s="578" t="s">
        <v>566</v>
      </c>
      <c r="T204" s="577" t="s">
        <v>567</v>
      </c>
      <c r="U204" s="579" t="s">
        <v>568</v>
      </c>
      <c r="V204" s="580" t="s">
        <v>569</v>
      </c>
      <c r="W204" s="580" t="s">
        <v>570</v>
      </c>
      <c r="X204" s="580" t="s">
        <v>571</v>
      </c>
      <c r="Y204" s="578" t="s">
        <v>572</v>
      </c>
      <c r="Z204" s="580" t="s">
        <v>573</v>
      </c>
      <c r="AA204" s="580" t="s">
        <v>574</v>
      </c>
      <c r="AB204" s="580" t="s">
        <v>575</v>
      </c>
      <c r="AC204" s="577" t="s">
        <v>576</v>
      </c>
      <c r="AD204" s="578" t="s">
        <v>577</v>
      </c>
      <c r="AE204" s="580" t="s">
        <v>578</v>
      </c>
      <c r="AF204" s="580" t="s">
        <v>579</v>
      </c>
    </row>
    <row r="205">
      <c r="A205" s="597" t="s">
        <v>614</v>
      </c>
      <c r="B205" s="598" t="s">
        <v>581</v>
      </c>
      <c r="C205" s="599" t="s">
        <v>582</v>
      </c>
      <c r="D205" s="600" t="s">
        <v>583</v>
      </c>
      <c r="E205" s="601">
        <v>715.21</v>
      </c>
      <c r="F205" s="586">
        <f>E205+E206</f>
      </c>
      <c r="G205" s="585">
        <v>8079</v>
      </c>
      <c r="H205" s="585">
        <v>97</v>
      </c>
      <c r="I205" s="587">
        <f t="shared" ref="I205:I227" si="66">H205/G205</f>
      </c>
      <c r="J205" s="588">
        <f t="shared" ref="J205:J227" si="180">(E205/G205)*1000</f>
      </c>
      <c r="K205" s="585">
        <v>13</v>
      </c>
      <c r="L205" s="588">
        <f t="shared" ref="L205:L227" si="294">E205/K205</f>
      </c>
      <c r="M205" s="585">
        <v>1</v>
      </c>
      <c r="N205" s="589">
        <f t="shared" ref="N205:N227" si="378">E205/M205</f>
      </c>
      <c r="O205" s="585">
        <v>3</v>
      </c>
      <c r="P205" s="589">
        <f t="shared" ref="P205:P227" si="462">E205/O205</f>
      </c>
      <c r="Q205" s="590">
        <f>(M205+M206)/(O205+O206)</f>
      </c>
      <c r="R205" s="585">
        <v>2</v>
      </c>
      <c r="S205" s="590">
        <f>(O205+O206)/(K205+K206)</f>
      </c>
      <c r="T205" s="585">
        <v>1</v>
      </c>
      <c r="U205" s="591">
        <f>F205/T205</f>
      </c>
      <c r="V205" s="592">
        <f>(F205+4*500)/T205</f>
      </c>
      <c r="W205" s="585">
        <v>715.2</v>
      </c>
      <c r="X205" s="592">
        <f>W205/T205</f>
      </c>
      <c r="Y205" s="590">
        <f>T205/R205</f>
      </c>
      <c r="Z205" s="592">
        <f>W205/F205</f>
      </c>
      <c r="AA205" s="592">
        <f>W205/(F205+500)</f>
      </c>
      <c r="AB205" s="585">
        <v>0</v>
      </c>
      <c r="AC205" s="585">
        <v>0</v>
      </c>
      <c r="AD205" s="590">
        <f>AB205/T205</f>
      </c>
      <c r="AE205" s="592">
        <f>(W205-AC205)/(F205+500)</f>
      </c>
      <c r="AF205" s="593" t="s">
        <v>584</v>
      </c>
    </row>
    <row r="206">
      <c r="A206" s="597"/>
      <c r="B206" s="598"/>
      <c r="C206" s="599"/>
      <c r="D206" s="600" t="s">
        <v>585</v>
      </c>
      <c r="E206" s="601">
        <v>85.41</v>
      </c>
      <c r="F206" s="586"/>
      <c r="G206" s="585">
        <v>1565</v>
      </c>
      <c r="H206" s="585">
        <v>81</v>
      </c>
      <c r="I206" s="587">
        <f t="shared" si="66"/>
      </c>
      <c r="J206" s="588">
        <f t="shared" si="180"/>
      </c>
      <c r="K206" s="585">
        <v>1</v>
      </c>
      <c r="L206" s="588">
        <f t="shared" si="294"/>
      </c>
      <c r="M206" s="585">
        <v>0</v>
      </c>
      <c r="N206" s="589">
        <f t="shared" si="378"/>
      </c>
      <c r="O206" s="585">
        <v>0</v>
      </c>
      <c r="P206" s="589">
        <f t="shared" si="462"/>
      </c>
      <c r="Q206" s="590"/>
      <c r="R206" s="585"/>
      <c r="S206" s="590"/>
      <c r="T206" s="585"/>
      <c r="U206" s="591"/>
      <c r="V206" s="592"/>
      <c r="W206" s="585"/>
      <c r="X206" s="592"/>
      <c r="Y206" s="590"/>
      <c r="Z206" s="592"/>
      <c r="AA206" s="592"/>
      <c r="AB206" s="585"/>
      <c r="AC206" s="585"/>
      <c r="AD206" s="590"/>
      <c r="AE206" s="592"/>
      <c r="AF206" s="593" t="s">
        <v>615</v>
      </c>
    </row>
    <row r="207">
      <c r="A207" s="597"/>
      <c r="B207" s="598" t="s">
        <v>587</v>
      </c>
      <c r="C207" s="599" t="s">
        <v>582</v>
      </c>
      <c r="D207" s="600" t="s">
        <v>583</v>
      </c>
      <c r="E207" s="601">
        <v>648.77</v>
      </c>
      <c r="F207" s="586">
        <f>E207+E208</f>
      </c>
      <c r="G207" s="585">
        <v>5891</v>
      </c>
      <c r="H207" s="585">
        <v>66</v>
      </c>
      <c r="I207" s="587">
        <f t="shared" si="66"/>
      </c>
      <c r="J207" s="588">
        <f t="shared" si="180"/>
      </c>
      <c r="K207" s="585">
        <v>13</v>
      </c>
      <c r="L207" s="588">
        <f t="shared" si="294"/>
      </c>
      <c r="M207" s="585">
        <v>0</v>
      </c>
      <c r="N207" s="589">
        <f t="shared" si="378"/>
      </c>
      <c r="O207" s="585">
        <v>3</v>
      </c>
      <c r="P207" s="589">
        <f t="shared" si="462"/>
      </c>
      <c r="Q207" s="590">
        <f>(M207+M208)/(O207+O208)</f>
      </c>
      <c r="R207" s="585">
        <v>3</v>
      </c>
      <c r="S207" s="590">
        <f>(O207+O208)/(K207+K208)</f>
      </c>
      <c r="T207" s="585">
        <v>0</v>
      </c>
      <c r="U207" s="591">
        <f>F207/T207</f>
      </c>
      <c r="V207" s="592">
        <f>(F207+4*500)/T207</f>
      </c>
      <c r="W207" s="585">
        <v>0</v>
      </c>
      <c r="X207" s="592">
        <f>W207/T207</f>
      </c>
      <c r="Y207" s="590">
        <f>T207/R207</f>
      </c>
      <c r="Z207" s="592">
        <f>W207/F207</f>
      </c>
      <c r="AA207" s="592">
        <f>W207/(F207+500)</f>
      </c>
      <c r="AB207" s="585">
        <v>0</v>
      </c>
      <c r="AC207" s="585">
        <v>0</v>
      </c>
      <c r="AD207" s="590">
        <f>AB207/T207</f>
      </c>
      <c r="AE207" s="592">
        <f>(W207-AC207)/(F207+500)</f>
      </c>
      <c r="AF207" s="593" t="s">
        <v>584</v>
      </c>
    </row>
    <row r="208">
      <c r="A208" s="597"/>
      <c r="B208" s="598"/>
      <c r="C208" s="599"/>
      <c r="D208" s="600" t="s">
        <v>585</v>
      </c>
      <c r="E208" s="601">
        <v>90.76</v>
      </c>
      <c r="F208" s="586"/>
      <c r="G208" s="585">
        <v>1435</v>
      </c>
      <c r="H208" s="585">
        <v>58</v>
      </c>
      <c r="I208" s="587">
        <f t="shared" si="66"/>
      </c>
      <c r="J208" s="588">
        <f t="shared" si="180"/>
      </c>
      <c r="K208" s="585">
        <v>1</v>
      </c>
      <c r="L208" s="588">
        <f t="shared" si="294"/>
      </c>
      <c r="M208" s="585">
        <v>0</v>
      </c>
      <c r="N208" s="589">
        <f t="shared" si="378"/>
      </c>
      <c r="O208" s="585">
        <v>0</v>
      </c>
      <c r="P208" s="589">
        <f t="shared" si="462"/>
      </c>
      <c r="Q208" s="590"/>
      <c r="R208" s="585"/>
      <c r="S208" s="590"/>
      <c r="T208" s="585"/>
      <c r="U208" s="591"/>
      <c r="V208" s="592"/>
      <c r="W208" s="585"/>
      <c r="X208" s="592"/>
      <c r="Y208" s="590"/>
      <c r="Z208" s="592"/>
      <c r="AA208" s="592"/>
      <c r="AB208" s="585"/>
      <c r="AC208" s="585"/>
      <c r="AD208" s="590"/>
      <c r="AE208" s="592"/>
      <c r="AF208" s="593" t="s">
        <v>615</v>
      </c>
    </row>
    <row r="209">
      <c r="A209" s="597"/>
      <c r="B209" s="598" t="s">
        <v>588</v>
      </c>
      <c r="C209" s="599" t="s">
        <v>582</v>
      </c>
      <c r="D209" s="600" t="s">
        <v>583</v>
      </c>
      <c r="E209" s="601">
        <v>284.39</v>
      </c>
      <c r="F209" s="586">
        <f>E209+E210</f>
      </c>
      <c r="G209" s="585">
        <v>3366</v>
      </c>
      <c r="H209" s="585">
        <v>49</v>
      </c>
      <c r="I209" s="587">
        <f t="shared" si="66"/>
      </c>
      <c r="J209" s="588">
        <f t="shared" si="180"/>
      </c>
      <c r="K209" s="585">
        <v>3</v>
      </c>
      <c r="L209" s="588">
        <f t="shared" si="294"/>
      </c>
      <c r="M209" s="585">
        <v>0</v>
      </c>
      <c r="N209" s="589">
        <f t="shared" si="378"/>
      </c>
      <c r="O209" s="585">
        <v>0</v>
      </c>
      <c r="P209" s="589">
        <f t="shared" si="462"/>
      </c>
      <c r="Q209" s="590">
        <f>(M209+M210)/(O209+O210)</f>
      </c>
      <c r="R209" s="585">
        <v>0</v>
      </c>
      <c r="S209" s="590">
        <f>(O209+O210)/(K209+K210)</f>
      </c>
      <c r="T209" s="585">
        <v>0</v>
      </c>
      <c r="U209" s="591">
        <f>F209/T209</f>
      </c>
      <c r="V209" s="592">
        <f>(F209+4*500)/T209</f>
      </c>
      <c r="W209" s="585">
        <v>0</v>
      </c>
      <c r="X209" s="592">
        <f>W209/T209</f>
      </c>
      <c r="Y209" s="590">
        <f>T209/R209</f>
      </c>
      <c r="Z209" s="592">
        <f>W209/F209</f>
      </c>
      <c r="AA209" s="592">
        <f>W209/(F209+500)</f>
      </c>
      <c r="AB209" s="585">
        <v>0</v>
      </c>
      <c r="AC209" s="585">
        <v>0</v>
      </c>
      <c r="AD209" s="590">
        <f>AB209/T209</f>
      </c>
      <c r="AE209" s="592">
        <f>(W209-AC209)/(F209+500)</f>
      </c>
      <c r="AF209" s="593" t="s">
        <v>584</v>
      </c>
    </row>
    <row r="210">
      <c r="A210" s="597"/>
      <c r="B210" s="598"/>
      <c r="C210" s="599"/>
      <c r="D210" s="600" t="s">
        <v>585</v>
      </c>
      <c r="E210" s="601">
        <v>71.99</v>
      </c>
      <c r="F210" s="586"/>
      <c r="G210" s="585">
        <v>951</v>
      </c>
      <c r="H210" s="585">
        <v>72</v>
      </c>
      <c r="I210" s="587">
        <f t="shared" si="66"/>
      </c>
      <c r="J210" s="588">
        <f t="shared" si="180"/>
      </c>
      <c r="K210" s="585">
        <v>2</v>
      </c>
      <c r="L210" s="588">
        <f t="shared" si="294"/>
      </c>
      <c r="M210" s="585">
        <v>0</v>
      </c>
      <c r="N210" s="589">
        <f t="shared" si="378"/>
      </c>
      <c r="O210" s="585">
        <v>0</v>
      </c>
      <c r="P210" s="589">
        <f t="shared" si="462"/>
      </c>
      <c r="Q210" s="590"/>
      <c r="R210" s="585"/>
      <c r="S210" s="590"/>
      <c r="T210" s="585"/>
      <c r="U210" s="591"/>
      <c r="V210" s="592"/>
      <c r="W210" s="585"/>
      <c r="X210" s="592"/>
      <c r="Y210" s="590"/>
      <c r="Z210" s="592"/>
      <c r="AA210" s="592"/>
      <c r="AB210" s="585"/>
      <c r="AC210" s="585"/>
      <c r="AD210" s="590"/>
      <c r="AE210" s="592"/>
      <c r="AF210" s="593" t="s">
        <v>615</v>
      </c>
    </row>
    <row r="211">
      <c r="A211" s="597"/>
      <c r="B211" s="598" t="s">
        <v>589</v>
      </c>
      <c r="C211" s="599" t="s">
        <v>582</v>
      </c>
      <c r="D211" s="600" t="s">
        <v>583</v>
      </c>
      <c r="E211" s="601">
        <v>69.63</v>
      </c>
      <c r="F211" s="586">
        <f>E211+E212</f>
      </c>
      <c r="G211" s="585">
        <v>783</v>
      </c>
      <c r="H211" s="585">
        <v>20</v>
      </c>
      <c r="I211" s="587">
        <f t="shared" si="66"/>
      </c>
      <c r="J211" s="588">
        <f t="shared" si="180"/>
      </c>
      <c r="K211" s="585">
        <v>0</v>
      </c>
      <c r="L211" s="588">
        <f t="shared" si="294"/>
      </c>
      <c r="M211" s="585">
        <v>0</v>
      </c>
      <c r="N211" s="589">
        <f t="shared" si="378"/>
      </c>
      <c r="O211" s="585">
        <v>0</v>
      </c>
      <c r="P211" s="589">
        <f t="shared" si="462"/>
      </c>
      <c r="Q211" s="590">
        <f>(M211+M212)/(O211+O212)</f>
      </c>
      <c r="R211" s="585">
        <v>0</v>
      </c>
      <c r="S211" s="590">
        <f>(O211+O212)/(K211+K212)</f>
      </c>
      <c r="T211" s="585">
        <v>0</v>
      </c>
      <c r="U211" s="591">
        <f>F211/T211</f>
      </c>
      <c r="V211" s="592">
        <f>(F211+4*500)/T211</f>
      </c>
      <c r="W211" s="585">
        <v>0</v>
      </c>
      <c r="X211" s="592">
        <f>W211/T211</f>
      </c>
      <c r="Y211" s="590">
        <f>T211/R211</f>
      </c>
      <c r="Z211" s="592">
        <f>W211/F211</f>
      </c>
      <c r="AA211" s="592">
        <f>W211/(F211+500)</f>
      </c>
      <c r="AB211" s="585">
        <v>0</v>
      </c>
      <c r="AC211" s="585">
        <v>0</v>
      </c>
      <c r="AD211" s="590">
        <f>AB211/T211</f>
      </c>
      <c r="AE211" s="592">
        <f>(W211-AC211)/(F211+500)</f>
      </c>
      <c r="AF211" s="593" t="s">
        <v>584</v>
      </c>
    </row>
    <row r="212">
      <c r="A212" s="597"/>
      <c r="B212" s="598"/>
      <c r="C212" s="599"/>
      <c r="D212" s="600" t="s">
        <v>585</v>
      </c>
      <c r="E212" s="601">
        <v>64.06</v>
      </c>
      <c r="F212" s="586"/>
      <c r="G212" s="585">
        <v>785</v>
      </c>
      <c r="H212" s="602">
        <v>44</v>
      </c>
      <c r="I212" s="587">
        <f t="shared" si="66"/>
      </c>
      <c r="J212" s="588">
        <f t="shared" si="180"/>
      </c>
      <c r="K212" s="585">
        <v>1</v>
      </c>
      <c r="L212" s="588">
        <f t="shared" si="294"/>
      </c>
      <c r="M212" s="585">
        <v>0</v>
      </c>
      <c r="N212" s="589">
        <f t="shared" si="378"/>
      </c>
      <c r="O212" s="585">
        <v>0</v>
      </c>
      <c r="P212" s="589">
        <f t="shared" si="462"/>
      </c>
      <c r="Q212" s="590"/>
      <c r="R212" s="585"/>
      <c r="S212" s="590"/>
      <c r="T212" s="585"/>
      <c r="U212" s="591"/>
      <c r="V212" s="592"/>
      <c r="W212" s="585"/>
      <c r="X212" s="592"/>
      <c r="Y212" s="590"/>
      <c r="Z212" s="592"/>
      <c r="AA212" s="592"/>
      <c r="AB212" s="585"/>
      <c r="AC212" s="585"/>
      <c r="AD212" s="590"/>
      <c r="AE212" s="592"/>
      <c r="AF212" s="593" t="s">
        <v>615</v>
      </c>
    </row>
    <row r="213">
      <c r="A213" s="597"/>
      <c r="B213" s="598" t="s">
        <v>590</v>
      </c>
      <c r="C213" s="599" t="s">
        <v>582</v>
      </c>
      <c r="D213" s="600" t="s">
        <v>583</v>
      </c>
      <c r="E213" s="601">
        <v>139.83</v>
      </c>
      <c r="F213" s="586">
        <f>E213+E214</f>
      </c>
      <c r="G213" s="585">
        <v>1064</v>
      </c>
      <c r="H213" s="585">
        <v>22</v>
      </c>
      <c r="I213" s="587">
        <f t="shared" si="66"/>
      </c>
      <c r="J213" s="588">
        <f t="shared" si="180"/>
      </c>
      <c r="K213" s="585">
        <v>2</v>
      </c>
      <c r="L213" s="588">
        <f t="shared" si="294"/>
      </c>
      <c r="M213" s="585">
        <v>0</v>
      </c>
      <c r="N213" s="589">
        <f t="shared" si="378"/>
      </c>
      <c r="O213" s="585">
        <v>0</v>
      </c>
      <c r="P213" s="589">
        <f t="shared" si="462"/>
      </c>
      <c r="Q213" s="590">
        <f>(M213+M214)/(O213+O214)</f>
      </c>
      <c r="R213" s="585">
        <v>0</v>
      </c>
      <c r="S213" s="590">
        <f>(O213+O214)/(K213+K214)</f>
      </c>
      <c r="T213" s="585">
        <v>0</v>
      </c>
      <c r="U213" s="591">
        <f>F213/T213</f>
      </c>
      <c r="V213" s="592">
        <f>(F213+4*500)/T213</f>
      </c>
      <c r="W213" s="585">
        <v>0</v>
      </c>
      <c r="X213" s="592">
        <f>W213/T213</f>
      </c>
      <c r="Y213" s="590">
        <f>T213/R213</f>
      </c>
      <c r="Z213" s="592">
        <f>W213/F213</f>
      </c>
      <c r="AA213" s="592">
        <f>W213/(F213+500)</f>
      </c>
      <c r="AB213" s="585">
        <v>0</v>
      </c>
      <c r="AC213" s="585">
        <v>0</v>
      </c>
      <c r="AD213" s="590">
        <f>AB213/T213</f>
      </c>
      <c r="AE213" s="592">
        <f>(W213-AC213)/(F213+500)</f>
      </c>
      <c r="AF213" s="593" t="s">
        <v>584</v>
      </c>
    </row>
    <row r="214">
      <c r="A214" s="597"/>
      <c r="B214" s="598"/>
      <c r="C214" s="599"/>
      <c r="D214" s="600" t="s">
        <v>585</v>
      </c>
      <c r="E214" s="601">
        <v>66.63</v>
      </c>
      <c r="F214" s="586"/>
      <c r="G214" s="585">
        <v>940</v>
      </c>
      <c r="H214" s="585">
        <v>45</v>
      </c>
      <c r="I214" s="587">
        <f t="shared" si="66"/>
      </c>
      <c r="J214" s="588">
        <f t="shared" si="180"/>
      </c>
      <c r="K214" s="585">
        <v>2</v>
      </c>
      <c r="L214" s="588">
        <f t="shared" si="294"/>
      </c>
      <c r="M214" s="585">
        <v>0</v>
      </c>
      <c r="N214" s="589">
        <f t="shared" si="378"/>
      </c>
      <c r="O214" s="585">
        <v>0</v>
      </c>
      <c r="P214" s="589">
        <f t="shared" si="462"/>
      </c>
      <c r="Q214" s="590"/>
      <c r="R214" s="585"/>
      <c r="S214" s="590"/>
      <c r="T214" s="585"/>
      <c r="U214" s="591"/>
      <c r="V214" s="592"/>
      <c r="W214" s="585"/>
      <c r="X214" s="592"/>
      <c r="Y214" s="590"/>
      <c r="Z214" s="592"/>
      <c r="AA214" s="592"/>
      <c r="AB214" s="585"/>
      <c r="AC214" s="585"/>
      <c r="AD214" s="590"/>
      <c r="AE214" s="592"/>
      <c r="AF214" s="593" t="s">
        <v>615</v>
      </c>
    </row>
    <row r="215">
      <c r="A215" s="597"/>
      <c r="B215" s="604" t="s">
        <v>591</v>
      </c>
      <c r="C215" s="604"/>
      <c r="D215" s="604"/>
      <c r="E215" s="605">
        <f>SUM(E205:E214)</f>
      </c>
      <c r="F215" s="606">
        <f>SUM(F205:F214)</f>
      </c>
      <c r="G215" s="606">
        <f>SUM(G205:G214)</f>
      </c>
      <c r="H215" s="606">
        <f>SUM(H205:H214)</f>
      </c>
      <c r="I215" s="607">
        <f t="shared" si="66"/>
      </c>
      <c r="J215" s="608">
        <f t="shared" si="180"/>
      </c>
      <c r="K215" s="606">
        <f>SUM(K205:K214)</f>
      </c>
      <c r="L215" s="608">
        <f t="shared" si="294"/>
      </c>
      <c r="M215" s="606">
        <f>SUM(M205:M214)</f>
      </c>
      <c r="N215" s="609">
        <f t="shared" si="378"/>
      </c>
      <c r="O215" s="606">
        <f>SUM(O205:O214)</f>
      </c>
      <c r="P215" s="609">
        <f t="shared" si="462"/>
      </c>
      <c r="Q215" s="610">
        <f>M215/O215</f>
      </c>
      <c r="R215" s="606">
        <f>SUM(R205:R214)</f>
      </c>
      <c r="S215" s="610">
        <f>(O215+O215)/(K215+K215)</f>
      </c>
      <c r="T215" s="606">
        <f>SUM(T205:T214)</f>
      </c>
      <c r="U215" s="611">
        <f t="shared" ref="U215:U216" si="19">F215/T215</f>
      </c>
      <c r="V215" s="612">
        <f t="shared" ref="V215:V216" si="103">(F215+4*500)/T215</f>
      </c>
      <c r="W215" s="606">
        <f>SUM(W205:W214)</f>
      </c>
      <c r="X215" s="613">
        <f t="shared" ref="X215:X216" si="217">W215/T215</f>
      </c>
      <c r="Y215" s="610">
        <f t="shared" ref="Y215:Y216" si="331">T215/R215</f>
      </c>
      <c r="Z215" s="612">
        <f t="shared" ref="Z215:Z216" si="415">W215/F215</f>
      </c>
      <c r="AA215" s="612">
        <f>W215/(F215+COUNT(W205:W214)*500)</f>
      </c>
      <c r="AB215" s="606">
        <f>SUM(AB205:AB214)</f>
      </c>
      <c r="AC215" s="606">
        <f>SUM(AC205:AC214)</f>
      </c>
      <c r="AD215" s="610">
        <f t="shared" ref="AD215:AD216" si="499">AB215/T215</f>
      </c>
      <c r="AE215" s="614">
        <f>(W215-AC215)/(F215+COUNT(W205:W214)*500)</f>
      </c>
      <c r="AF215" s="592"/>
    </row>
    <row r="216">
      <c r="A216" s="597"/>
      <c r="B216" s="598" t="s">
        <v>592</v>
      </c>
      <c r="C216" s="599" t="s">
        <v>606</v>
      </c>
      <c r="D216" s="600" t="s">
        <v>583</v>
      </c>
      <c r="E216" s="601">
        <v>245.24</v>
      </c>
      <c r="F216" s="586">
        <f>E216+E217</f>
      </c>
      <c r="G216" s="585">
        <v>1884</v>
      </c>
      <c r="H216" s="585">
        <v>43</v>
      </c>
      <c r="I216" s="587">
        <f t="shared" si="66"/>
      </c>
      <c r="J216" s="588">
        <f t="shared" si="180"/>
      </c>
      <c r="K216" s="585">
        <v>1</v>
      </c>
      <c r="L216" s="588">
        <f t="shared" si="294"/>
      </c>
      <c r="M216" s="585">
        <v>1</v>
      </c>
      <c r="N216" s="589">
        <f t="shared" si="378"/>
      </c>
      <c r="O216" s="585">
        <v>1</v>
      </c>
      <c r="P216" s="589">
        <f t="shared" si="462"/>
      </c>
      <c r="Q216" s="590">
        <f>(M216+M217)/(O216+O217)</f>
      </c>
      <c r="R216" s="585">
        <v>1</v>
      </c>
      <c r="S216" s="590">
        <f>(O216+O217)/(K216+K217)</f>
      </c>
      <c r="T216" s="585">
        <v>1</v>
      </c>
      <c r="U216" s="591">
        <f t="shared" si="19"/>
      </c>
      <c r="V216" s="592">
        <f t="shared" si="103"/>
      </c>
      <c r="W216" s="585">
        <v>2011.2</v>
      </c>
      <c r="X216" s="592">
        <f t="shared" si="217"/>
      </c>
      <c r="Y216" s="590">
        <f t="shared" si="331"/>
      </c>
      <c r="Z216" s="592">
        <f t="shared" si="415"/>
      </c>
      <c r="AA216" s="592">
        <f>W216/(F216+500)</f>
      </c>
      <c r="AB216" s="585">
        <v>1</v>
      </c>
      <c r="AC216" s="585">
        <v>2011.2</v>
      </c>
      <c r="AD216" s="590">
        <f t="shared" si="499"/>
      </c>
      <c r="AE216" s="592">
        <f>(W216-AC216)/(F216+500)</f>
      </c>
      <c r="AF216" s="593" t="s">
        <v>584</v>
      </c>
    </row>
    <row r="217">
      <c r="A217" s="597"/>
      <c r="B217" s="598"/>
      <c r="C217" s="599"/>
      <c r="D217" s="600" t="s">
        <v>585</v>
      </c>
      <c r="E217" s="601">
        <v>23.7</v>
      </c>
      <c r="F217" s="586"/>
      <c r="G217" s="585">
        <v>525</v>
      </c>
      <c r="H217" s="585">
        <v>33</v>
      </c>
      <c r="I217" s="587">
        <f t="shared" si="66"/>
      </c>
      <c r="J217" s="588">
        <f t="shared" si="180"/>
      </c>
      <c r="K217" s="585">
        <v>0</v>
      </c>
      <c r="L217" s="588">
        <f t="shared" si="294"/>
      </c>
      <c r="M217" s="585">
        <v>0</v>
      </c>
      <c r="N217" s="589">
        <f t="shared" si="378"/>
      </c>
      <c r="O217" s="585">
        <v>0</v>
      </c>
      <c r="P217" s="589">
        <f t="shared" si="462"/>
      </c>
      <c r="Q217" s="590"/>
      <c r="R217" s="585"/>
      <c r="S217" s="590"/>
      <c r="T217" s="585"/>
      <c r="U217" s="591"/>
      <c r="V217" s="592"/>
      <c r="W217" s="585"/>
      <c r="X217" s="592"/>
      <c r="Y217" s="590"/>
      <c r="Z217" s="592"/>
      <c r="AA217" s="592"/>
      <c r="AB217" s="585"/>
      <c r="AC217" s="585"/>
      <c r="AD217" s="590"/>
      <c r="AE217" s="592"/>
      <c r="AF217" s="593" t="s">
        <v>615</v>
      </c>
    </row>
    <row r="218">
      <c r="A218" s="597"/>
      <c r="B218" s="598" t="s">
        <v>594</v>
      </c>
      <c r="C218" s="599" t="s">
        <v>606</v>
      </c>
      <c r="D218" s="600" t="s">
        <v>583</v>
      </c>
      <c r="E218" s="601">
        <v>677.6</v>
      </c>
      <c r="F218" s="586">
        <f>E218+E219</f>
      </c>
      <c r="G218" s="585">
        <v>5584</v>
      </c>
      <c r="H218" s="585">
        <v>67</v>
      </c>
      <c r="I218" s="587">
        <f t="shared" si="66"/>
      </c>
      <c r="J218" s="588">
        <f t="shared" si="180"/>
      </c>
      <c r="K218" s="585">
        <v>5</v>
      </c>
      <c r="L218" s="588">
        <f t="shared" si="294"/>
      </c>
      <c r="M218" s="585">
        <v>1</v>
      </c>
      <c r="N218" s="589">
        <f t="shared" si="378"/>
      </c>
      <c r="O218" s="585">
        <v>1</v>
      </c>
      <c r="P218" s="589">
        <f t="shared" si="462"/>
      </c>
      <c r="Q218" s="590">
        <f>(M218+M219)/(O218+O219)</f>
      </c>
      <c r="R218" s="585">
        <v>1</v>
      </c>
      <c r="S218" s="590">
        <f>(O218+O219)/(K218+K219)</f>
      </c>
      <c r="T218" s="585">
        <v>1</v>
      </c>
      <c r="U218" s="591">
        <f>F218/T218</f>
      </c>
      <c r="V218" s="592">
        <f>(F218+4*500)/T218</f>
      </c>
      <c r="W218" s="585">
        <v>456</v>
      </c>
      <c r="X218" s="592">
        <f>W218/T218</f>
      </c>
      <c r="Y218" s="590">
        <f>T218/R218</f>
      </c>
      <c r="Z218" s="592">
        <f>W218/F218</f>
      </c>
      <c r="AA218" s="592">
        <f>W218/(F218+500)</f>
      </c>
      <c r="AB218" s="585">
        <v>0</v>
      </c>
      <c r="AC218" s="585">
        <v>0</v>
      </c>
      <c r="AD218" s="590">
        <f>AB218/T218</f>
      </c>
      <c r="AE218" s="592">
        <f>(W218-AC218)/(F218+500)</f>
      </c>
      <c r="AF218" s="593" t="s">
        <v>584</v>
      </c>
    </row>
    <row r="219">
      <c r="A219" s="597"/>
      <c r="B219" s="598"/>
      <c r="C219" s="599"/>
      <c r="D219" s="600" t="s">
        <v>585</v>
      </c>
      <c r="E219" s="601">
        <v>26.81</v>
      </c>
      <c r="F219" s="586"/>
      <c r="G219" s="585">
        <v>342</v>
      </c>
      <c r="H219" s="585">
        <v>43</v>
      </c>
      <c r="I219" s="587">
        <f t="shared" si="66"/>
      </c>
      <c r="J219" s="588">
        <f t="shared" si="180"/>
      </c>
      <c r="K219" s="585">
        <v>0</v>
      </c>
      <c r="L219" s="588">
        <f t="shared" si="294"/>
      </c>
      <c r="M219" s="585">
        <v>0</v>
      </c>
      <c r="N219" s="589">
        <f t="shared" si="378"/>
      </c>
      <c r="O219" s="585">
        <v>0</v>
      </c>
      <c r="P219" s="589">
        <f t="shared" si="462"/>
      </c>
      <c r="Q219" s="590"/>
      <c r="R219" s="585"/>
      <c r="S219" s="590"/>
      <c r="T219" s="585"/>
      <c r="U219" s="591"/>
      <c r="V219" s="592"/>
      <c r="W219" s="585"/>
      <c r="X219" s="592"/>
      <c r="Y219" s="590"/>
      <c r="Z219" s="592"/>
      <c r="AA219" s="592"/>
      <c r="AB219" s="585"/>
      <c r="AC219" s="585"/>
      <c r="AD219" s="590"/>
      <c r="AE219" s="592"/>
      <c r="AF219" s="593" t="s">
        <v>615</v>
      </c>
    </row>
    <row r="220">
      <c r="A220" s="597"/>
      <c r="B220" s="598" t="s">
        <v>598</v>
      </c>
      <c r="C220" s="599" t="s">
        <v>606</v>
      </c>
      <c r="D220" s="600" t="s">
        <v>583</v>
      </c>
      <c r="E220" s="601">
        <v>416.16</v>
      </c>
      <c r="F220" s="586">
        <f>E220+E221</f>
      </c>
      <c r="G220" s="585">
        <v>2795</v>
      </c>
      <c r="H220" s="585">
        <v>55</v>
      </c>
      <c r="I220" s="587">
        <f t="shared" si="66"/>
      </c>
      <c r="J220" s="588">
        <f t="shared" si="180"/>
      </c>
      <c r="K220" s="585">
        <v>3</v>
      </c>
      <c r="L220" s="588">
        <f t="shared" si="294"/>
      </c>
      <c r="M220" s="585">
        <v>0</v>
      </c>
      <c r="N220" s="589">
        <f t="shared" si="378"/>
      </c>
      <c r="O220" s="585">
        <v>1</v>
      </c>
      <c r="P220" s="589">
        <f t="shared" si="462"/>
      </c>
      <c r="Q220" s="590">
        <f>(M220+M221)/(O220+O221)</f>
      </c>
      <c r="R220" s="585">
        <v>1</v>
      </c>
      <c r="S220" s="590">
        <f>(O220+O221)/(K220+K221)</f>
      </c>
      <c r="T220" s="585">
        <v>0</v>
      </c>
      <c r="U220" s="591">
        <f>F220/T220</f>
      </c>
      <c r="V220" s="592">
        <f>(F220+4*500)/T220</f>
      </c>
      <c r="W220" s="585">
        <v>0</v>
      </c>
      <c r="X220" s="592">
        <f>W220/T220</f>
      </c>
      <c r="Y220" s="590">
        <f>T220/R220</f>
      </c>
      <c r="Z220" s="592">
        <f>W220/F220</f>
      </c>
      <c r="AA220" s="592">
        <f>W220/(F220+500)</f>
      </c>
      <c r="AB220" s="585">
        <v>0</v>
      </c>
      <c r="AC220" s="585">
        <v>0</v>
      </c>
      <c r="AD220" s="590">
        <f>AB220/T220</f>
      </c>
      <c r="AE220" s="592">
        <f>(W220-AC220)/(F220+500)</f>
      </c>
      <c r="AF220" s="593" t="s">
        <v>584</v>
      </c>
    </row>
    <row r="221">
      <c r="A221" s="597"/>
      <c r="B221" s="598"/>
      <c r="C221" s="599"/>
      <c r="D221" s="600" t="s">
        <v>585</v>
      </c>
      <c r="E221" s="601">
        <v>28.66</v>
      </c>
      <c r="F221" s="586"/>
      <c r="G221" s="585">
        <v>518</v>
      </c>
      <c r="H221" s="585">
        <v>32</v>
      </c>
      <c r="I221" s="587">
        <f t="shared" si="66"/>
      </c>
      <c r="J221" s="588">
        <f t="shared" si="180"/>
      </c>
      <c r="K221" s="585">
        <v>0</v>
      </c>
      <c r="L221" s="588">
        <f t="shared" si="294"/>
      </c>
      <c r="M221" s="585">
        <v>0</v>
      </c>
      <c r="N221" s="589">
        <f t="shared" si="378"/>
      </c>
      <c r="O221" s="585">
        <v>0</v>
      </c>
      <c r="P221" s="589">
        <f t="shared" si="462"/>
      </c>
      <c r="Q221" s="590"/>
      <c r="R221" s="585"/>
      <c r="S221" s="590"/>
      <c r="T221" s="585"/>
      <c r="U221" s="591"/>
      <c r="V221" s="592"/>
      <c r="W221" s="585"/>
      <c r="X221" s="592"/>
      <c r="Y221" s="590"/>
      <c r="Z221" s="592"/>
      <c r="AA221" s="592"/>
      <c r="AB221" s="585"/>
      <c r="AC221" s="585"/>
      <c r="AD221" s="590"/>
      <c r="AE221" s="592"/>
      <c r="AF221" s="593" t="s">
        <v>615</v>
      </c>
    </row>
    <row r="222">
      <c r="A222" s="597"/>
      <c r="B222" s="598" t="s">
        <v>599</v>
      </c>
      <c r="C222" s="599" t="s">
        <v>606</v>
      </c>
      <c r="D222" s="600" t="s">
        <v>583</v>
      </c>
      <c r="E222" s="601">
        <v>771.25</v>
      </c>
      <c r="F222" s="586">
        <f>E222+E223</f>
      </c>
      <c r="G222" s="585">
        <v>6107</v>
      </c>
      <c r="H222" s="585">
        <v>173</v>
      </c>
      <c r="I222" s="587">
        <f t="shared" si="66"/>
      </c>
      <c r="J222" s="588">
        <f t="shared" si="180"/>
      </c>
      <c r="K222" s="585">
        <v>8</v>
      </c>
      <c r="L222" s="588">
        <f t="shared" si="294"/>
      </c>
      <c r="M222" s="585">
        <v>1</v>
      </c>
      <c r="N222" s="589">
        <f t="shared" si="378"/>
      </c>
      <c r="O222" s="585">
        <v>1</v>
      </c>
      <c r="P222" s="589">
        <f t="shared" si="462"/>
      </c>
      <c r="Q222" s="590">
        <f>(M222+M223)/(O222+O223)</f>
      </c>
      <c r="R222" s="585">
        <v>1</v>
      </c>
      <c r="S222" s="590">
        <f>(O222+O223)/(K222+K223)</f>
      </c>
      <c r="T222" s="585">
        <v>1</v>
      </c>
      <c r="U222" s="591">
        <f>F222/T222</f>
      </c>
      <c r="V222" s="592">
        <f>(F222+4*500)/T222</f>
      </c>
      <c r="W222" s="585">
        <v>2088</v>
      </c>
      <c r="X222" s="592">
        <f>W222/T222</f>
      </c>
      <c r="Y222" s="590">
        <f>T222/R222</f>
      </c>
      <c r="Z222" s="592">
        <f>W222/F222</f>
      </c>
      <c r="AA222" s="592">
        <f>W222/(F222+500)</f>
      </c>
      <c r="AB222" s="585">
        <v>0</v>
      </c>
      <c r="AC222" s="585">
        <v>0</v>
      </c>
      <c r="AD222" s="590">
        <f>AB222/T222</f>
      </c>
      <c r="AE222" s="592">
        <f>(W222-AC222)/(F222+500)</f>
      </c>
      <c r="AF222" s="593" t="s">
        <v>584</v>
      </c>
    </row>
    <row r="223">
      <c r="A223" s="597"/>
      <c r="B223" s="598"/>
      <c r="C223" s="599"/>
      <c r="D223" s="600" t="s">
        <v>585</v>
      </c>
      <c r="E223" s="601">
        <v>85.81</v>
      </c>
      <c r="F223" s="586"/>
      <c r="G223" s="585">
        <v>1406</v>
      </c>
      <c r="H223" s="602">
        <v>105</v>
      </c>
      <c r="I223" s="587">
        <f t="shared" si="66"/>
      </c>
      <c r="J223" s="588">
        <f t="shared" si="180"/>
      </c>
      <c r="K223" s="585">
        <v>2</v>
      </c>
      <c r="L223" s="588">
        <f t="shared" si="294"/>
      </c>
      <c r="M223" s="585">
        <v>0</v>
      </c>
      <c r="N223" s="589">
        <f t="shared" si="378"/>
      </c>
      <c r="O223" s="585">
        <v>0</v>
      </c>
      <c r="P223" s="589">
        <f t="shared" si="462"/>
      </c>
      <c r="Q223" s="590"/>
      <c r="R223" s="585"/>
      <c r="S223" s="590"/>
      <c r="T223" s="585"/>
      <c r="U223" s="591"/>
      <c r="V223" s="592"/>
      <c r="W223" s="585"/>
      <c r="X223" s="592"/>
      <c r="Y223" s="590"/>
      <c r="Z223" s="592"/>
      <c r="AA223" s="592"/>
      <c r="AB223" s="585"/>
      <c r="AC223" s="585"/>
      <c r="AD223" s="590"/>
      <c r="AE223" s="592"/>
      <c r="AF223" s="593" t="s">
        <v>615</v>
      </c>
    </row>
    <row r="224">
      <c r="A224" s="597"/>
      <c r="B224" s="598" t="s">
        <v>600</v>
      </c>
      <c r="C224" s="599" t="s">
        <v>606</v>
      </c>
      <c r="D224" s="600" t="s">
        <v>583</v>
      </c>
      <c r="E224" s="601">
        <v>1123.16</v>
      </c>
      <c r="F224" s="586">
        <f>E224+E225</f>
      </c>
      <c r="G224" s="585">
        <v>8886</v>
      </c>
      <c r="H224" s="585">
        <v>221</v>
      </c>
      <c r="I224" s="587">
        <f t="shared" si="66"/>
      </c>
      <c r="J224" s="588">
        <f t="shared" si="180"/>
      </c>
      <c r="K224" s="585">
        <v>16</v>
      </c>
      <c r="L224" s="588">
        <f t="shared" si="294"/>
      </c>
      <c r="M224" s="585">
        <v>0</v>
      </c>
      <c r="N224" s="589">
        <f t="shared" si="378"/>
      </c>
      <c r="O224" s="585">
        <v>1</v>
      </c>
      <c r="P224" s="589">
        <f t="shared" si="462"/>
      </c>
      <c r="Q224" s="590">
        <f>(M224+M225)/(O224+O225)</f>
      </c>
      <c r="R224" s="585">
        <v>5</v>
      </c>
      <c r="S224" s="590">
        <f>(O224+O225)/(K224+K225)</f>
      </c>
      <c r="T224" s="585">
        <v>2</v>
      </c>
      <c r="U224" s="591">
        <f>F224/T224</f>
      </c>
      <c r="V224" s="592">
        <f>(F224+4*500)/T224</f>
      </c>
      <c r="W224" s="585">
        <v>392.04</v>
      </c>
      <c r="X224" s="592">
        <f>W224/T224</f>
      </c>
      <c r="Y224" s="590">
        <f>T224/R224</f>
      </c>
      <c r="Z224" s="592">
        <f>W224/F224</f>
      </c>
      <c r="AA224" s="592">
        <f>W224/(F224+500)</f>
      </c>
      <c r="AB224" s="585">
        <v>0</v>
      </c>
      <c r="AC224" s="585">
        <v>0</v>
      </c>
      <c r="AD224" s="590">
        <f>AB224/T224</f>
      </c>
      <c r="AE224" s="592">
        <f>(W224-AC224)/(F224+500)</f>
      </c>
      <c r="AF224" s="593" t="s">
        <v>584</v>
      </c>
    </row>
    <row r="225">
      <c r="A225" s="597"/>
      <c r="B225" s="598"/>
      <c r="C225" s="599"/>
      <c r="D225" s="600" t="s">
        <v>585</v>
      </c>
      <c r="E225" s="601">
        <v>137.47</v>
      </c>
      <c r="F225" s="586"/>
      <c r="G225" s="585">
        <v>2010</v>
      </c>
      <c r="H225" s="585">
        <v>246</v>
      </c>
      <c r="I225" s="587">
        <f t="shared" si="66"/>
      </c>
      <c r="J225" s="588">
        <f t="shared" si="180"/>
      </c>
      <c r="K225" s="585">
        <v>1</v>
      </c>
      <c r="L225" s="588">
        <f t="shared" si="294"/>
      </c>
      <c r="M225" s="585">
        <v>0</v>
      </c>
      <c r="N225" s="589">
        <f t="shared" si="378"/>
      </c>
      <c r="O225" s="585">
        <v>0</v>
      </c>
      <c r="P225" s="589">
        <f t="shared" si="462"/>
      </c>
      <c r="Q225" s="590"/>
      <c r="R225" s="585"/>
      <c r="S225" s="590"/>
      <c r="T225" s="585"/>
      <c r="U225" s="591"/>
      <c r="V225" s="592"/>
      <c r="W225" s="585"/>
      <c r="X225" s="592"/>
      <c r="Y225" s="590"/>
      <c r="Z225" s="592"/>
      <c r="AA225" s="592"/>
      <c r="AB225" s="585"/>
      <c r="AC225" s="585"/>
      <c r="AD225" s="590"/>
      <c r="AE225" s="592"/>
      <c r="AF225" s="593" t="s">
        <v>615</v>
      </c>
    </row>
    <row r="226">
      <c r="A226" s="597"/>
      <c r="B226" s="604" t="s">
        <v>591</v>
      </c>
      <c r="C226" s="604"/>
      <c r="D226" s="604"/>
      <c r="E226" s="605">
        <f>SUM(E216:E225)</f>
      </c>
      <c r="F226" s="606">
        <f>SUM(F216:F225)</f>
      </c>
      <c r="G226" s="606">
        <f>SUM(G216:G225)</f>
      </c>
      <c r="H226" s="606">
        <f>SUM(H216:H225)</f>
      </c>
      <c r="I226" s="607">
        <f t="shared" si="66"/>
      </c>
      <c r="J226" s="608">
        <f t="shared" si="180"/>
      </c>
      <c r="K226" s="606">
        <f>SUM(K216:K225)</f>
      </c>
      <c r="L226" s="608">
        <f t="shared" si="294"/>
      </c>
      <c r="M226" s="606">
        <f>SUM(M216:M225)</f>
      </c>
      <c r="N226" s="609">
        <f t="shared" si="378"/>
      </c>
      <c r="O226" s="606">
        <f>SUM(O216:O225)</f>
      </c>
      <c r="P226" s="609">
        <f t="shared" si="462"/>
      </c>
      <c r="Q226" s="610">
        <f t="shared" ref="Q226:Q227" si="150">M226/O226</f>
      </c>
      <c r="R226" s="606">
        <f>SUM(R216:R225)</f>
      </c>
      <c r="S226" s="610">
        <f t="shared" ref="S226:S227" si="264">(O226+O226)/(K226+K226)</f>
      </c>
      <c r="T226" s="606">
        <f>SUM(T216:T225)</f>
      </c>
      <c r="U226" s="611">
        <f t="shared" ref="U226:U227" si="20">F226/T226</f>
      </c>
      <c r="V226" s="612">
        <f t="shared" ref="V226:V227" si="104">(F226+4*500)/T226</f>
      </c>
      <c r="W226" s="606">
        <f>SUM(W216:W225)</f>
      </c>
      <c r="X226" s="613">
        <f t="shared" ref="X226:X227" si="218">W226/T226</f>
      </c>
      <c r="Y226" s="610">
        <f t="shared" ref="Y226:Y227" si="332">T226/R226</f>
      </c>
      <c r="Z226" s="612">
        <f t="shared" ref="Z226:Z227" si="416">W226/F226</f>
      </c>
      <c r="AA226" s="612">
        <f>W226/(F226+COUNT(W216:W225)*500)</f>
      </c>
      <c r="AB226" s="606">
        <f>SUM(AB216:AB225)</f>
      </c>
      <c r="AC226" s="606">
        <f>SUM(AC216:AC225)</f>
      </c>
      <c r="AD226" s="610">
        <f t="shared" ref="AD226:AD227" si="500">AB226/T226</f>
      </c>
      <c r="AE226" s="614">
        <f>(W226-AC226)/(F226+COUNT(W216:W225)*500)</f>
      </c>
      <c r="AF226" s="592"/>
    </row>
    <row r="227">
      <c r="A227" s="597"/>
      <c r="B227" s="630" t="s">
        <v>595</v>
      </c>
      <c r="C227" s="630"/>
      <c r="D227" s="630"/>
      <c r="E227" s="631">
        <f>E215+E226</f>
      </c>
      <c r="F227" s="617">
        <f>F215+F226</f>
      </c>
      <c r="G227" s="617">
        <f>G215+G226</f>
      </c>
      <c r="H227" s="617">
        <f>H215+H226</f>
      </c>
      <c r="I227" s="618">
        <f t="shared" si="66"/>
      </c>
      <c r="J227" s="619">
        <f t="shared" si="180"/>
      </c>
      <c r="K227" s="617">
        <f>K215+K226</f>
      </c>
      <c r="L227" s="619">
        <f t="shared" si="294"/>
      </c>
      <c r="M227" s="617">
        <f>M215+M226</f>
      </c>
      <c r="N227" s="620">
        <f t="shared" si="378"/>
      </c>
      <c r="O227" s="617">
        <f>O215+O226</f>
      </c>
      <c r="P227" s="620">
        <f t="shared" si="462"/>
      </c>
      <c r="Q227" s="621">
        <f t="shared" si="150"/>
      </c>
      <c r="R227" s="617">
        <f>R215+R226</f>
      </c>
      <c r="S227" s="621">
        <f t="shared" si="264"/>
      </c>
      <c r="T227" s="617">
        <f>T215+T226</f>
      </c>
      <c r="U227" s="622">
        <f t="shared" si="20"/>
      </c>
      <c r="V227" s="617">
        <f t="shared" si="104"/>
      </c>
      <c r="W227" s="617">
        <f>W215+W226</f>
      </c>
      <c r="X227" s="617">
        <f t="shared" si="218"/>
      </c>
      <c r="Y227" s="621">
        <f t="shared" si="332"/>
      </c>
      <c r="Z227" s="617">
        <f t="shared" si="416"/>
      </c>
      <c r="AA227" s="617">
        <f>W227/(F227+COUNT(W205:W214,W216:W225)*500)</f>
      </c>
      <c r="AB227" s="617">
        <f>AB215+AB226</f>
      </c>
      <c r="AC227" s="617">
        <f>AC215+AC226</f>
      </c>
      <c r="AD227" s="621">
        <f t="shared" si="500"/>
      </c>
      <c r="AE227" s="617">
        <f>(W227-AC227)/(F227+COUNT(W205:W214,W216:W225)*500)</f>
      </c>
      <c r="AF227" s="623"/>
    </row>
    <row r="228">
      <c r="A228" s="627" t="s">
        <v>548</v>
      </c>
      <c r="B228" s="628" t="s">
        <v>549</v>
      </c>
      <c r="C228" s="628" t="s">
        <v>550</v>
      </c>
      <c r="D228" s="628" t="s">
        <v>551</v>
      </c>
      <c r="E228" s="629" t="s">
        <v>552</v>
      </c>
      <c r="F228" s="572" t="s">
        <v>553</v>
      </c>
      <c r="G228" s="572" t="s">
        <v>554</v>
      </c>
      <c r="H228" s="572" t="s">
        <v>555</v>
      </c>
      <c r="I228" s="573" t="s">
        <v>556</v>
      </c>
      <c r="J228" s="574" t="s">
        <v>557</v>
      </c>
      <c r="K228" s="572" t="s">
        <v>558</v>
      </c>
      <c r="L228" s="574" t="s">
        <v>559</v>
      </c>
      <c r="M228" s="575" t="s">
        <v>560</v>
      </c>
      <c r="N228" s="576" t="s">
        <v>561</v>
      </c>
      <c r="O228" s="572" t="s">
        <v>562</v>
      </c>
      <c r="P228" s="576" t="s">
        <v>563</v>
      </c>
      <c r="Q228" s="573" t="s">
        <v>564</v>
      </c>
      <c r="R228" s="577" t="s">
        <v>565</v>
      </c>
      <c r="S228" s="578" t="s">
        <v>566</v>
      </c>
      <c r="T228" s="577" t="s">
        <v>567</v>
      </c>
      <c r="U228" s="579" t="s">
        <v>568</v>
      </c>
      <c r="V228" s="580" t="s">
        <v>569</v>
      </c>
      <c r="W228" s="580" t="s">
        <v>570</v>
      </c>
      <c r="X228" s="580" t="s">
        <v>571</v>
      </c>
      <c r="Y228" s="578" t="s">
        <v>572</v>
      </c>
      <c r="Z228" s="580" t="s">
        <v>573</v>
      </c>
      <c r="AA228" s="580" t="s">
        <v>574</v>
      </c>
      <c r="AB228" s="580" t="s">
        <v>575</v>
      </c>
      <c r="AC228" s="577" t="s">
        <v>576</v>
      </c>
      <c r="AD228" s="578" t="s">
        <v>577</v>
      </c>
      <c r="AE228" s="580" t="s">
        <v>578</v>
      </c>
      <c r="AF228" s="580" t="s">
        <v>579</v>
      </c>
    </row>
    <row r="229">
      <c r="A229" s="597" t="s">
        <v>616</v>
      </c>
      <c r="B229" s="603" t="s">
        <v>581</v>
      </c>
      <c r="C229" s="599" t="s">
        <v>582</v>
      </c>
      <c r="D229" s="600" t="s">
        <v>583</v>
      </c>
      <c r="E229" s="601">
        <v>297.12</v>
      </c>
      <c r="F229" s="586">
        <f>E229+E230</f>
      </c>
      <c r="G229" s="585">
        <v>1770</v>
      </c>
      <c r="H229" s="585">
        <v>45</v>
      </c>
      <c r="I229" s="587">
        <f t="shared" ref="I229:I240" si="67">H229/G229</f>
      </c>
      <c r="J229" s="588">
        <f t="shared" ref="J229:J240" si="181">(E229/G229)*1000</f>
      </c>
      <c r="K229" s="585">
        <v>5</v>
      </c>
      <c r="L229" s="588">
        <f t="shared" ref="L229:L240" si="295">E229/K229</f>
      </c>
      <c r="M229" s="585">
        <v>1</v>
      </c>
      <c r="N229" s="589">
        <f t="shared" ref="N229:N240" si="379">E229/M229</f>
      </c>
      <c r="O229" s="585">
        <v>3</v>
      </c>
      <c r="P229" s="589">
        <f t="shared" ref="P229:P240" si="463">E229/O229</f>
      </c>
      <c r="Q229" s="590">
        <f>(M229+M230)/(O229+O230)</f>
      </c>
      <c r="R229" s="585">
        <v>3</v>
      </c>
      <c r="S229" s="590">
        <f>(O229+O230)/(K229+K230)</f>
      </c>
      <c r="T229" s="585">
        <v>1</v>
      </c>
      <c r="U229" s="591">
        <f>F229/T229</f>
      </c>
      <c r="V229" s="592">
        <f>(F229+4*500)/T229</f>
      </c>
      <c r="W229" s="585">
        <v>691.2</v>
      </c>
      <c r="X229" s="592">
        <f>W229/T229</f>
      </c>
      <c r="Y229" s="590">
        <f>T229/R229</f>
      </c>
      <c r="Z229" s="592">
        <f>W229/F229</f>
      </c>
      <c r="AA229" s="592">
        <f>W229/(F229+500)</f>
      </c>
      <c r="AB229" s="585">
        <v>0</v>
      </c>
      <c r="AC229" s="585">
        <v>0</v>
      </c>
      <c r="AD229" s="590">
        <f>AB229/T229</f>
      </c>
      <c r="AE229" s="592">
        <f>(W229-AC229)/(F229+500)</f>
      </c>
      <c r="AF229" s="593" t="s">
        <v>584</v>
      </c>
    </row>
    <row r="230">
      <c r="A230" s="597"/>
      <c r="B230" s="603"/>
      <c r="C230" s="599"/>
      <c r="D230" s="600" t="s">
        <v>585</v>
      </c>
      <c r="E230" s="601">
        <v>53.49</v>
      </c>
      <c r="F230" s="586"/>
      <c r="G230" s="585">
        <v>1147</v>
      </c>
      <c r="H230" s="602">
        <v>44</v>
      </c>
      <c r="I230" s="587">
        <f t="shared" si="67"/>
      </c>
      <c r="J230" s="588">
        <f t="shared" si="181"/>
      </c>
      <c r="K230" s="585">
        <v>1</v>
      </c>
      <c r="L230" s="588">
        <f t="shared" si="295"/>
      </c>
      <c r="M230" s="585">
        <v>0</v>
      </c>
      <c r="N230" s="589">
        <f t="shared" si="379"/>
      </c>
      <c r="O230" s="585">
        <v>0</v>
      </c>
      <c r="P230" s="589">
        <f t="shared" si="463"/>
      </c>
      <c r="Q230" s="590"/>
      <c r="R230" s="585"/>
      <c r="S230" s="590"/>
      <c r="T230" s="585"/>
      <c r="U230" s="591"/>
      <c r="V230" s="592"/>
      <c r="W230" s="585"/>
      <c r="X230" s="592"/>
      <c r="Y230" s="590"/>
      <c r="Z230" s="592"/>
      <c r="AA230" s="592"/>
      <c r="AB230" s="585"/>
      <c r="AC230" s="585"/>
      <c r="AD230" s="590"/>
      <c r="AE230" s="592"/>
      <c r="AF230" s="593" t="s">
        <v>586</v>
      </c>
    </row>
    <row r="231">
      <c r="A231" s="597"/>
      <c r="B231" s="603" t="s">
        <v>587</v>
      </c>
      <c r="C231" s="599" t="s">
        <v>582</v>
      </c>
      <c r="D231" s="600" t="s">
        <v>583</v>
      </c>
      <c r="E231" s="601">
        <v>418.61</v>
      </c>
      <c r="F231" s="586">
        <f>E231+E232</f>
      </c>
      <c r="G231" s="585">
        <v>2919</v>
      </c>
      <c r="H231" s="585">
        <v>63</v>
      </c>
      <c r="I231" s="587">
        <f t="shared" si="67"/>
      </c>
      <c r="J231" s="588">
        <f t="shared" si="181"/>
      </c>
      <c r="K231" s="585">
        <v>5</v>
      </c>
      <c r="L231" s="588">
        <f t="shared" si="295"/>
      </c>
      <c r="M231" s="585">
        <v>1</v>
      </c>
      <c r="N231" s="589">
        <f t="shared" si="379"/>
      </c>
      <c r="O231" s="585">
        <v>2</v>
      </c>
      <c r="P231" s="589">
        <f t="shared" si="463"/>
      </c>
      <c r="Q231" s="590">
        <f>(M231+M232)/(O231+O232)</f>
      </c>
      <c r="R231" s="585">
        <v>2</v>
      </c>
      <c r="S231" s="590">
        <f>(O231+O232)/(K231+K232)</f>
      </c>
      <c r="T231" s="585">
        <v>1</v>
      </c>
      <c r="U231" s="591">
        <f>F231/T231</f>
      </c>
      <c r="V231" s="592">
        <f>(F231+4*500)/T231</f>
      </c>
      <c r="W231" s="585">
        <v>2011.2</v>
      </c>
      <c r="X231" s="592">
        <f>W231/T231</f>
      </c>
      <c r="Y231" s="590">
        <f>T231/R231</f>
      </c>
      <c r="Z231" s="592">
        <f>W231/F231</f>
      </c>
      <c r="AA231" s="592">
        <f>W231/(F231+500)</f>
      </c>
      <c r="AB231" s="585">
        <v>1</v>
      </c>
      <c r="AC231" s="585">
        <v>2011.2</v>
      </c>
      <c r="AD231" s="590">
        <f>AB231/T231</f>
      </c>
      <c r="AE231" s="592">
        <f>(W231-AC231)/(F231+500)</f>
      </c>
      <c r="AF231" s="593" t="s">
        <v>584</v>
      </c>
    </row>
    <row r="232">
      <c r="A232" s="597"/>
      <c r="B232" s="603"/>
      <c r="C232" s="599"/>
      <c r="D232" s="600" t="s">
        <v>585</v>
      </c>
      <c r="E232" s="601">
        <v>54.52</v>
      </c>
      <c r="F232" s="586"/>
      <c r="G232" s="585">
        <v>1244</v>
      </c>
      <c r="H232" s="585">
        <v>56</v>
      </c>
      <c r="I232" s="587">
        <f t="shared" si="67"/>
      </c>
      <c r="J232" s="588">
        <f t="shared" si="181"/>
      </c>
      <c r="K232" s="585">
        <v>2</v>
      </c>
      <c r="L232" s="588">
        <f t="shared" si="295"/>
      </c>
      <c r="M232" s="585">
        <v>0</v>
      </c>
      <c r="N232" s="589">
        <f t="shared" si="379"/>
      </c>
      <c r="O232" s="585">
        <v>0</v>
      </c>
      <c r="P232" s="589">
        <f t="shared" si="463"/>
      </c>
      <c r="Q232" s="590"/>
      <c r="R232" s="585"/>
      <c r="S232" s="590"/>
      <c r="T232" s="585"/>
      <c r="U232" s="591"/>
      <c r="V232" s="592"/>
      <c r="W232" s="585"/>
      <c r="X232" s="592"/>
      <c r="Y232" s="590"/>
      <c r="Z232" s="592"/>
      <c r="AA232" s="592"/>
      <c r="AB232" s="585"/>
      <c r="AC232" s="585"/>
      <c r="AD232" s="590"/>
      <c r="AE232" s="592"/>
      <c r="AF232" s="593" t="s">
        <v>586</v>
      </c>
    </row>
    <row r="233">
      <c r="A233" s="597"/>
      <c r="B233" s="603" t="s">
        <v>588</v>
      </c>
      <c r="C233" s="599" t="s">
        <v>582</v>
      </c>
      <c r="D233" s="600" t="s">
        <v>583</v>
      </c>
      <c r="E233" s="601">
        <v>103.25</v>
      </c>
      <c r="F233" s="586">
        <f>E233+E234</f>
      </c>
      <c r="G233" s="585">
        <v>811</v>
      </c>
      <c r="H233" s="585">
        <v>23</v>
      </c>
      <c r="I233" s="587">
        <f t="shared" si="67"/>
      </c>
      <c r="J233" s="588">
        <f t="shared" si="181"/>
      </c>
      <c r="K233" s="585">
        <v>1</v>
      </c>
      <c r="L233" s="588">
        <f t="shared" si="295"/>
      </c>
      <c r="M233" s="585">
        <v>0</v>
      </c>
      <c r="N233" s="589">
        <f t="shared" si="379"/>
      </c>
      <c r="O233" s="585">
        <v>0</v>
      </c>
      <c r="P233" s="589">
        <f t="shared" si="463"/>
      </c>
      <c r="Q233" s="590">
        <f>(M233+M234)/(O233+O234)</f>
      </c>
      <c r="R233" s="585">
        <v>0</v>
      </c>
      <c r="S233" s="590">
        <f>(O233+O234)/(K233+K234)</f>
      </c>
      <c r="T233" s="585">
        <v>0</v>
      </c>
      <c r="U233" s="591">
        <f>F233/T233</f>
      </c>
      <c r="V233" s="592">
        <f>(F233+4*500)/T233</f>
      </c>
      <c r="W233" s="585">
        <v>0</v>
      </c>
      <c r="X233" s="592">
        <f>W233/T233</f>
      </c>
      <c r="Y233" s="590">
        <f>T233/R233</f>
      </c>
      <c r="Z233" s="592">
        <f>W233/F233</f>
      </c>
      <c r="AA233" s="592">
        <f>W233/(F233+500)</f>
      </c>
      <c r="AB233" s="585">
        <v>0</v>
      </c>
      <c r="AC233" s="585">
        <v>0</v>
      </c>
      <c r="AD233" s="590">
        <f>AB233/T233</f>
      </c>
      <c r="AE233" s="592">
        <f>(W233-AC233)/(F233+500)</f>
      </c>
      <c r="AF233" s="593" t="s">
        <v>584</v>
      </c>
    </row>
    <row r="234">
      <c r="A234" s="597"/>
      <c r="B234" s="603"/>
      <c r="C234" s="599"/>
      <c r="D234" s="600" t="s">
        <v>585</v>
      </c>
      <c r="E234" s="601">
        <v>66.77</v>
      </c>
      <c r="F234" s="586"/>
      <c r="G234" s="585">
        <v>1090</v>
      </c>
      <c r="H234" s="585">
        <v>60</v>
      </c>
      <c r="I234" s="587">
        <f t="shared" si="67"/>
      </c>
      <c r="J234" s="588">
        <f t="shared" si="181"/>
      </c>
      <c r="K234" s="585">
        <v>3</v>
      </c>
      <c r="L234" s="588">
        <f t="shared" si="295"/>
      </c>
      <c r="M234" s="585">
        <v>0</v>
      </c>
      <c r="N234" s="589">
        <f t="shared" si="379"/>
      </c>
      <c r="O234" s="585">
        <v>0</v>
      </c>
      <c r="P234" s="589">
        <f t="shared" si="463"/>
      </c>
      <c r="Q234" s="590"/>
      <c r="R234" s="585"/>
      <c r="S234" s="590"/>
      <c r="T234" s="585"/>
      <c r="U234" s="591"/>
      <c r="V234" s="592"/>
      <c r="W234" s="585"/>
      <c r="X234" s="592"/>
      <c r="Y234" s="590"/>
      <c r="Z234" s="592"/>
      <c r="AA234" s="592"/>
      <c r="AB234" s="585"/>
      <c r="AC234" s="585"/>
      <c r="AD234" s="590"/>
      <c r="AE234" s="592"/>
      <c r="AF234" s="593" t="s">
        <v>586</v>
      </c>
    </row>
    <row r="235">
      <c r="A235" s="597"/>
      <c r="B235" s="603" t="s">
        <v>589</v>
      </c>
      <c r="C235" s="599" t="s">
        <v>582</v>
      </c>
      <c r="D235" s="600" t="s">
        <v>583</v>
      </c>
      <c r="E235" s="601">
        <v>98.03</v>
      </c>
      <c r="F235" s="586">
        <f>E235+E236</f>
      </c>
      <c r="G235" s="585">
        <v>1089</v>
      </c>
      <c r="H235" s="585">
        <v>26</v>
      </c>
      <c r="I235" s="587">
        <f t="shared" si="67"/>
      </c>
      <c r="J235" s="588">
        <f t="shared" si="181"/>
      </c>
      <c r="K235" s="585">
        <v>0</v>
      </c>
      <c r="L235" s="588">
        <f t="shared" si="295"/>
      </c>
      <c r="M235" s="585">
        <v>0</v>
      </c>
      <c r="N235" s="589">
        <f t="shared" si="379"/>
      </c>
      <c r="O235" s="585">
        <v>0</v>
      </c>
      <c r="P235" s="589">
        <f t="shared" si="463"/>
      </c>
      <c r="Q235" s="590">
        <f>(M235+M236)/(O235+O236)</f>
      </c>
      <c r="R235" s="585">
        <v>0</v>
      </c>
      <c r="S235" s="590">
        <f>(O235+O236)/(K235+K236)</f>
      </c>
      <c r="T235" s="585">
        <v>0</v>
      </c>
      <c r="U235" s="591">
        <f>F235/T235</f>
      </c>
      <c r="V235" s="592">
        <f>(F235+4*500)/T235</f>
      </c>
      <c r="W235" s="585">
        <v>0</v>
      </c>
      <c r="X235" s="592">
        <f>W235/T235</f>
      </c>
      <c r="Y235" s="590">
        <f>T235/R235</f>
      </c>
      <c r="Z235" s="592">
        <f>W235/F235</f>
      </c>
      <c r="AA235" s="592">
        <f>W235/(F235+500)</f>
      </c>
      <c r="AB235" s="585">
        <v>0</v>
      </c>
      <c r="AC235" s="585">
        <v>0</v>
      </c>
      <c r="AD235" s="590">
        <f>AB235/T235</f>
      </c>
      <c r="AE235" s="592">
        <f>(W235-AC235)/(F235+500)</f>
      </c>
      <c r="AF235" s="593" t="s">
        <v>584</v>
      </c>
    </row>
    <row r="236">
      <c r="A236" s="597"/>
      <c r="B236" s="603"/>
      <c r="C236" s="599"/>
      <c r="D236" s="600" t="s">
        <v>585</v>
      </c>
      <c r="E236" s="601">
        <v>83.12</v>
      </c>
      <c r="F236" s="586"/>
      <c r="G236" s="585">
        <v>1172</v>
      </c>
      <c r="H236" s="602">
        <v>55</v>
      </c>
      <c r="I236" s="587">
        <f t="shared" si="67"/>
      </c>
      <c r="J236" s="588">
        <f t="shared" si="181"/>
      </c>
      <c r="K236" s="585">
        <v>1</v>
      </c>
      <c r="L236" s="588">
        <f t="shared" si="295"/>
      </c>
      <c r="M236" s="585">
        <v>0</v>
      </c>
      <c r="N236" s="589">
        <f t="shared" si="379"/>
      </c>
      <c r="O236" s="585">
        <v>0</v>
      </c>
      <c r="P236" s="589">
        <f t="shared" si="463"/>
      </c>
      <c r="Q236" s="590"/>
      <c r="R236" s="585"/>
      <c r="S236" s="590"/>
      <c r="T236" s="585"/>
      <c r="U236" s="591"/>
      <c r="V236" s="592"/>
      <c r="W236" s="585"/>
      <c r="X236" s="592"/>
      <c r="Y236" s="590"/>
      <c r="Z236" s="592"/>
      <c r="AA236" s="592"/>
      <c r="AB236" s="585"/>
      <c r="AC236" s="585"/>
      <c r="AD236" s="590"/>
      <c r="AE236" s="592"/>
      <c r="AF236" s="593" t="s">
        <v>586</v>
      </c>
    </row>
    <row r="237">
      <c r="A237" s="597"/>
      <c r="B237" s="603" t="s">
        <v>590</v>
      </c>
      <c r="C237" s="599" t="s">
        <v>582</v>
      </c>
      <c r="D237" s="600" t="s">
        <v>583</v>
      </c>
      <c r="E237" s="601">
        <v>95.34</v>
      </c>
      <c r="F237" s="586">
        <f>E237+E238</f>
      </c>
      <c r="G237" s="585">
        <v>996</v>
      </c>
      <c r="H237" s="585">
        <v>24</v>
      </c>
      <c r="I237" s="587">
        <f t="shared" si="67"/>
      </c>
      <c r="J237" s="588">
        <f t="shared" si="181"/>
      </c>
      <c r="K237" s="585">
        <v>1</v>
      </c>
      <c r="L237" s="588">
        <f t="shared" si="295"/>
      </c>
      <c r="M237" s="585">
        <v>0</v>
      </c>
      <c r="N237" s="589">
        <f t="shared" si="379"/>
      </c>
      <c r="O237" s="585">
        <v>0</v>
      </c>
      <c r="P237" s="589">
        <f t="shared" si="463"/>
      </c>
      <c r="Q237" s="590">
        <f>(M237+M238)/(O237+O238)</f>
      </c>
      <c r="R237" s="585">
        <v>0</v>
      </c>
      <c r="S237" s="590">
        <f>(O237+O238)/(K237+K238)</f>
      </c>
      <c r="T237" s="585">
        <v>0</v>
      </c>
      <c r="U237" s="591">
        <f>F237/T237</f>
      </c>
      <c r="V237" s="592">
        <f>(F237+4*500)/T237</f>
      </c>
      <c r="W237" s="585">
        <v>0</v>
      </c>
      <c r="X237" s="592">
        <f>W237/T237</f>
      </c>
      <c r="Y237" s="590">
        <f>T237/R237</f>
      </c>
      <c r="Z237" s="592">
        <f>W237/F237</f>
      </c>
      <c r="AA237" s="592">
        <f>W237/(F237+500)</f>
      </c>
      <c r="AB237" s="585">
        <v>0</v>
      </c>
      <c r="AC237" s="585">
        <v>0</v>
      </c>
      <c r="AD237" s="590">
        <f>AB237/T237</f>
      </c>
      <c r="AE237" s="592">
        <f>(W237-AC237)/(F237+500)</f>
      </c>
      <c r="AF237" s="593" t="s">
        <v>584</v>
      </c>
    </row>
    <row r="238">
      <c r="A238" s="597"/>
      <c r="B238" s="603"/>
      <c r="C238" s="599"/>
      <c r="D238" s="600" t="s">
        <v>585</v>
      </c>
      <c r="E238" s="601">
        <v>60.77</v>
      </c>
      <c r="F238" s="586"/>
      <c r="G238" s="585">
        <v>1039</v>
      </c>
      <c r="H238" s="585">
        <v>57</v>
      </c>
      <c r="I238" s="587">
        <f t="shared" si="67"/>
      </c>
      <c r="J238" s="588">
        <f t="shared" si="181"/>
      </c>
      <c r="K238" s="585">
        <v>1</v>
      </c>
      <c r="L238" s="588">
        <f t="shared" si="295"/>
      </c>
      <c r="M238" s="585">
        <v>0</v>
      </c>
      <c r="N238" s="589">
        <f t="shared" si="379"/>
      </c>
      <c r="O238" s="585">
        <v>0</v>
      </c>
      <c r="P238" s="589">
        <f t="shared" si="463"/>
      </c>
      <c r="Q238" s="590"/>
      <c r="R238" s="585"/>
      <c r="S238" s="590"/>
      <c r="T238" s="585"/>
      <c r="U238" s="591"/>
      <c r="V238" s="592"/>
      <c r="W238" s="585"/>
      <c r="X238" s="592"/>
      <c r="Y238" s="590"/>
      <c r="Z238" s="592"/>
      <c r="AA238" s="592"/>
      <c r="AB238" s="585"/>
      <c r="AC238" s="585"/>
      <c r="AD238" s="590"/>
      <c r="AE238" s="592"/>
      <c r="AF238" s="593" t="s">
        <v>586</v>
      </c>
    </row>
    <row r="239">
      <c r="A239" s="597"/>
      <c r="B239" s="604" t="s">
        <v>591</v>
      </c>
      <c r="C239" s="604"/>
      <c r="D239" s="604"/>
      <c r="E239" s="605">
        <f>SUM(E229:E238)</f>
      </c>
      <c r="F239" s="606">
        <f>SUM(F229:F238)</f>
      </c>
      <c r="G239" s="606">
        <f>SUM(G229:G238)</f>
      </c>
      <c r="H239" s="606">
        <f>SUM(H229:H238)</f>
      </c>
      <c r="I239" s="607">
        <f t="shared" si="67"/>
      </c>
      <c r="J239" s="608">
        <f t="shared" si="181"/>
      </c>
      <c r="K239" s="606">
        <f>SUM(K229:K238)</f>
      </c>
      <c r="L239" s="608">
        <f t="shared" si="295"/>
      </c>
      <c r="M239" s="606">
        <f>SUM(M229:M238)</f>
      </c>
      <c r="N239" s="609">
        <f t="shared" si="379"/>
      </c>
      <c r="O239" s="606">
        <f>SUM(O229:O238)</f>
      </c>
      <c r="P239" s="609">
        <f t="shared" si="463"/>
      </c>
      <c r="Q239" s="610">
        <f t="shared" ref="Q239:Q240" si="151">M239/O239</f>
      </c>
      <c r="R239" s="606">
        <f>SUM(R229:R238)</f>
      </c>
      <c r="S239" s="610">
        <f t="shared" ref="S239:S240" si="265">(O239+O239)/(K239+K239)</f>
      </c>
      <c r="T239" s="606">
        <f>SUM(T229:T238)</f>
      </c>
      <c r="U239" s="611">
        <f t="shared" ref="U239:U240" si="21">F239/T239</f>
      </c>
      <c r="V239" s="612">
        <f t="shared" ref="V239:V240" si="105">(F239+4*500)/T239</f>
      </c>
      <c r="W239" s="606">
        <f>SUM(W229:W238)</f>
      </c>
      <c r="X239" s="613">
        <f t="shared" ref="X239:X240" si="219">W239/T239</f>
      </c>
      <c r="Y239" s="610">
        <f t="shared" ref="Y239:Y240" si="333">T239/R239</f>
      </c>
      <c r="Z239" s="612">
        <f t="shared" ref="Z239:Z240" si="417">W239/F239</f>
      </c>
      <c r="AA239" s="612">
        <f>W239/(F239+COUNT(W229:W238)*500)</f>
      </c>
      <c r="AB239" s="606">
        <f>SUM(AB229:AB238)</f>
      </c>
      <c r="AC239" s="606">
        <f>SUM(AC229:AC238)</f>
      </c>
      <c r="AD239" s="610">
        <f t="shared" ref="AD239:AD240" si="501">AB239/T239</f>
      </c>
      <c r="AE239" s="614">
        <f>(W239-AC239)/(F239+COUNT(W229:W238)*500)</f>
      </c>
      <c r="AF239" s="592"/>
    </row>
    <row r="240">
      <c r="A240" s="597"/>
      <c r="B240" s="630" t="s">
        <v>595</v>
      </c>
      <c r="C240" s="630"/>
      <c r="D240" s="630"/>
      <c r="E240" s="631">
        <f>E239</f>
      </c>
      <c r="F240" s="617">
        <f>F239</f>
      </c>
      <c r="G240" s="617">
        <f>G239</f>
      </c>
      <c r="H240" s="617">
        <f>H239</f>
      </c>
      <c r="I240" s="618">
        <f t="shared" si="67"/>
      </c>
      <c r="J240" s="619">
        <f t="shared" si="181"/>
      </c>
      <c r="K240" s="617">
        <f>K239</f>
      </c>
      <c r="L240" s="619">
        <f t="shared" si="295"/>
      </c>
      <c r="M240" s="617">
        <f>M239</f>
      </c>
      <c r="N240" s="620">
        <f t="shared" si="379"/>
      </c>
      <c r="O240" s="617">
        <f>O239</f>
      </c>
      <c r="P240" s="620">
        <f t="shared" si="463"/>
      </c>
      <c r="Q240" s="621">
        <f t="shared" si="151"/>
      </c>
      <c r="R240" s="617">
        <f>R239</f>
      </c>
      <c r="S240" s="621">
        <f t="shared" si="265"/>
      </c>
      <c r="T240" s="617">
        <f>T239</f>
      </c>
      <c r="U240" s="622">
        <f t="shared" si="21"/>
      </c>
      <c r="V240" s="617">
        <f t="shared" si="105"/>
      </c>
      <c r="W240" s="617">
        <f>W239</f>
      </c>
      <c r="X240" s="617">
        <f t="shared" si="219"/>
      </c>
      <c r="Y240" s="621">
        <f t="shared" si="333"/>
      </c>
      <c r="Z240" s="617">
        <f t="shared" si="417"/>
      </c>
      <c r="AA240" s="617">
        <f>W240/(F240+COUNT(Z239:X237,W229:W238)*500)</f>
      </c>
      <c r="AB240" s="617">
        <f>AB239</f>
      </c>
      <c r="AC240" s="617">
        <f>AC239</f>
      </c>
      <c r="AD240" s="621">
        <f t="shared" si="501"/>
      </c>
      <c r="AE240" s="617">
        <f>(W240-AC240)/(F240+COUNT(AD239:AB237,W229:W238)*500)</f>
      </c>
      <c r="AF240" s="623"/>
    </row>
    <row r="241">
      <c r="A241" s="627" t="s">
        <v>548</v>
      </c>
      <c r="B241" s="628" t="s">
        <v>549</v>
      </c>
      <c r="C241" s="628" t="s">
        <v>550</v>
      </c>
      <c r="D241" s="628" t="s">
        <v>551</v>
      </c>
      <c r="E241" s="629" t="s">
        <v>552</v>
      </c>
      <c r="F241" s="572" t="s">
        <v>553</v>
      </c>
      <c r="G241" s="572" t="s">
        <v>554</v>
      </c>
      <c r="H241" s="572" t="s">
        <v>555</v>
      </c>
      <c r="I241" s="573" t="s">
        <v>556</v>
      </c>
      <c r="J241" s="574" t="s">
        <v>557</v>
      </c>
      <c r="K241" s="572" t="s">
        <v>558</v>
      </c>
      <c r="L241" s="574" t="s">
        <v>559</v>
      </c>
      <c r="M241" s="575" t="s">
        <v>560</v>
      </c>
      <c r="N241" s="576" t="s">
        <v>561</v>
      </c>
      <c r="O241" s="572" t="s">
        <v>562</v>
      </c>
      <c r="P241" s="576" t="s">
        <v>563</v>
      </c>
      <c r="Q241" s="573" t="s">
        <v>564</v>
      </c>
      <c r="R241" s="577" t="s">
        <v>565</v>
      </c>
      <c r="S241" s="578" t="s">
        <v>566</v>
      </c>
      <c r="T241" s="577" t="s">
        <v>567</v>
      </c>
      <c r="U241" s="579" t="s">
        <v>568</v>
      </c>
      <c r="V241" s="580" t="s">
        <v>569</v>
      </c>
      <c r="W241" s="580" t="s">
        <v>570</v>
      </c>
      <c r="X241" s="580" t="s">
        <v>571</v>
      </c>
      <c r="Y241" s="578" t="s">
        <v>572</v>
      </c>
      <c r="Z241" s="580" t="s">
        <v>573</v>
      </c>
      <c r="AA241" s="580" t="s">
        <v>574</v>
      </c>
      <c r="AB241" s="580" t="s">
        <v>575</v>
      </c>
      <c r="AC241" s="577" t="s">
        <v>576</v>
      </c>
      <c r="AD241" s="578" t="s">
        <v>577</v>
      </c>
      <c r="AE241" s="580" t="s">
        <v>578</v>
      </c>
      <c r="AF241" s="580" t="s">
        <v>579</v>
      </c>
    </row>
    <row r="242">
      <c r="A242" s="597" t="s">
        <v>617</v>
      </c>
      <c r="B242" s="598" t="s">
        <v>581</v>
      </c>
      <c r="C242" s="599" t="s">
        <v>582</v>
      </c>
      <c r="D242" s="600" t="s">
        <v>583</v>
      </c>
      <c r="E242" s="601">
        <v>214.02</v>
      </c>
      <c r="F242" s="586">
        <f>E242+E243</f>
      </c>
      <c r="G242" s="585">
        <v>1746</v>
      </c>
      <c r="H242" s="585">
        <v>55</v>
      </c>
      <c r="I242" s="587">
        <f t="shared" ref="I242:I264" si="68">H242/G242</f>
      </c>
      <c r="J242" s="588">
        <f t="shared" ref="J242:J264" si="182">(E242/G242)*1000</f>
      </c>
      <c r="K242" s="585">
        <v>3</v>
      </c>
      <c r="L242" s="588">
        <f t="shared" ref="L242:L264" si="296">E242/K242</f>
      </c>
      <c r="M242" s="585">
        <v>0</v>
      </c>
      <c r="N242" s="589">
        <f t="shared" ref="N242:N264" si="380">E242/M242</f>
      </c>
      <c r="O242" s="585">
        <v>1</v>
      </c>
      <c r="P242" s="589">
        <f t="shared" ref="P242:P264" si="464">E242/O242</f>
      </c>
      <c r="Q242" s="590">
        <f>(M242+M243)/(O242+O243)</f>
      </c>
      <c r="R242" s="585">
        <v>2</v>
      </c>
      <c r="S242" s="590">
        <f>(O242+O243)/(K242+K243)</f>
      </c>
      <c r="T242" s="585">
        <v>1</v>
      </c>
      <c r="U242" s="591">
        <f>F242/T242</f>
      </c>
      <c r="V242" s="592">
        <f>(F242+4*500)/T242</f>
      </c>
      <c r="W242" s="585">
        <v>358.8</v>
      </c>
      <c r="X242" s="592">
        <f>W242/T242</f>
      </c>
      <c r="Y242" s="590">
        <f>T242/R242</f>
      </c>
      <c r="Z242" s="592">
        <f>W242/F242</f>
      </c>
      <c r="AA242" s="592">
        <f>W242/(F242+500)</f>
      </c>
      <c r="AB242" s="585">
        <v>1</v>
      </c>
      <c r="AC242" s="585">
        <v>358.8</v>
      </c>
      <c r="AD242" s="590">
        <f>AB242/T242</f>
      </c>
      <c r="AE242" s="592">
        <f>(W242-AC242)/(F242+500)</f>
      </c>
      <c r="AF242" s="593" t="s">
        <v>584</v>
      </c>
    </row>
    <row r="243">
      <c r="A243" s="597"/>
      <c r="B243" s="598"/>
      <c r="C243" s="599"/>
      <c r="D243" s="600" t="s">
        <v>585</v>
      </c>
      <c r="E243" s="601">
        <v>80.86</v>
      </c>
      <c r="F243" s="586"/>
      <c r="G243" s="585">
        <v>1033</v>
      </c>
      <c r="H243" s="585">
        <v>57</v>
      </c>
      <c r="I243" s="587">
        <f t="shared" si="68"/>
      </c>
      <c r="J243" s="588">
        <f t="shared" si="182"/>
      </c>
      <c r="K243" s="585">
        <v>2</v>
      </c>
      <c r="L243" s="588">
        <f t="shared" si="296"/>
      </c>
      <c r="M243" s="585">
        <v>1</v>
      </c>
      <c r="N243" s="589">
        <f t="shared" si="380"/>
      </c>
      <c r="O243" s="585">
        <v>1</v>
      </c>
      <c r="P243" s="589">
        <f t="shared" si="464"/>
      </c>
      <c r="Q243" s="590"/>
      <c r="R243" s="585"/>
      <c r="S243" s="590"/>
      <c r="T243" s="585"/>
      <c r="U243" s="591"/>
      <c r="V243" s="592"/>
      <c r="W243" s="585"/>
      <c r="X243" s="592"/>
      <c r="Y243" s="590"/>
      <c r="Z243" s="592"/>
      <c r="AA243" s="592"/>
      <c r="AB243" s="585"/>
      <c r="AC243" s="585"/>
      <c r="AD243" s="590"/>
      <c r="AE243" s="592"/>
      <c r="AF243" s="593" t="s">
        <v>586</v>
      </c>
    </row>
    <row r="244">
      <c r="A244" s="597"/>
      <c r="B244" s="598" t="s">
        <v>587</v>
      </c>
      <c r="C244" s="599" t="s">
        <v>582</v>
      </c>
      <c r="D244" s="600" t="s">
        <v>583</v>
      </c>
      <c r="E244" s="601">
        <v>191.08</v>
      </c>
      <c r="F244" s="586">
        <f>E244+E245</f>
      </c>
      <c r="G244" s="585">
        <v>1476</v>
      </c>
      <c r="H244" s="585">
        <v>39</v>
      </c>
      <c r="I244" s="587">
        <f t="shared" si="68"/>
      </c>
      <c r="J244" s="588">
        <f t="shared" si="182"/>
      </c>
      <c r="K244" s="585">
        <v>0</v>
      </c>
      <c r="L244" s="588">
        <f t="shared" si="296"/>
      </c>
      <c r="M244" s="585">
        <v>0</v>
      </c>
      <c r="N244" s="589">
        <f t="shared" si="380"/>
      </c>
      <c r="O244" s="585">
        <v>0</v>
      </c>
      <c r="P244" s="589">
        <f t="shared" si="464"/>
      </c>
      <c r="Q244" s="590">
        <f>(M244+M245)/(O244+O245)</f>
      </c>
      <c r="R244" s="585">
        <v>0</v>
      </c>
      <c r="S244" s="590">
        <f>(O244+O245)/(K244+K245)</f>
      </c>
      <c r="T244" s="585">
        <v>0</v>
      </c>
      <c r="U244" s="591">
        <f>F244/T244</f>
      </c>
      <c r="V244" s="592">
        <f>(F244+4*500)/T244</f>
      </c>
      <c r="W244" s="585">
        <v>0</v>
      </c>
      <c r="X244" s="592">
        <f>W244/T244</f>
      </c>
      <c r="Y244" s="590">
        <f>T244/R244</f>
      </c>
      <c r="Z244" s="592">
        <f>W244/F244</f>
      </c>
      <c r="AA244" s="592">
        <f>W244/(F244+500)</f>
      </c>
      <c r="AB244" s="585">
        <v>0</v>
      </c>
      <c r="AC244" s="585">
        <v>0</v>
      </c>
      <c r="AD244" s="590">
        <f>AB244/T244</f>
      </c>
      <c r="AE244" s="592">
        <f>(W244-AC244)/(F244+500)</f>
      </c>
      <c r="AF244" s="593" t="s">
        <v>584</v>
      </c>
    </row>
    <row r="245">
      <c r="A245" s="597"/>
      <c r="B245" s="598"/>
      <c r="C245" s="599"/>
      <c r="D245" s="600" t="s">
        <v>585</v>
      </c>
      <c r="E245" s="601">
        <v>68.12</v>
      </c>
      <c r="F245" s="586"/>
      <c r="G245" s="585">
        <v>947</v>
      </c>
      <c r="H245" s="585">
        <v>64</v>
      </c>
      <c r="I245" s="587">
        <f t="shared" si="68"/>
      </c>
      <c r="J245" s="588">
        <f t="shared" si="182"/>
      </c>
      <c r="K245" s="585">
        <v>2</v>
      </c>
      <c r="L245" s="588">
        <f t="shared" si="296"/>
      </c>
      <c r="M245" s="585">
        <v>0</v>
      </c>
      <c r="N245" s="589">
        <f t="shared" si="380"/>
      </c>
      <c r="O245" s="585">
        <v>0</v>
      </c>
      <c r="P245" s="589">
        <f t="shared" si="464"/>
      </c>
      <c r="Q245" s="590"/>
      <c r="R245" s="585"/>
      <c r="S245" s="590"/>
      <c r="T245" s="585"/>
      <c r="U245" s="591"/>
      <c r="V245" s="592"/>
      <c r="W245" s="585"/>
      <c r="X245" s="592"/>
      <c r="Y245" s="590"/>
      <c r="Z245" s="592"/>
      <c r="AA245" s="592"/>
      <c r="AB245" s="585"/>
      <c r="AC245" s="585"/>
      <c r="AD245" s="590"/>
      <c r="AE245" s="592"/>
      <c r="AF245" s="593" t="s">
        <v>586</v>
      </c>
    </row>
    <row r="246">
      <c r="A246" s="597"/>
      <c r="B246" s="598" t="s">
        <v>588</v>
      </c>
      <c r="C246" s="599" t="s">
        <v>582</v>
      </c>
      <c r="D246" s="600" t="s">
        <v>583</v>
      </c>
      <c r="E246" s="601">
        <v>240.01</v>
      </c>
      <c r="F246" s="586">
        <f>E246+E247</f>
      </c>
      <c r="G246" s="585">
        <v>1942</v>
      </c>
      <c r="H246" s="585">
        <v>49</v>
      </c>
      <c r="I246" s="587">
        <f t="shared" si="68"/>
      </c>
      <c r="J246" s="588">
        <f t="shared" si="182"/>
      </c>
      <c r="K246" s="585">
        <v>2</v>
      </c>
      <c r="L246" s="588">
        <f t="shared" si="296"/>
      </c>
      <c r="M246" s="585">
        <v>1</v>
      </c>
      <c r="N246" s="589">
        <f t="shared" si="380"/>
      </c>
      <c r="O246" s="585">
        <v>1</v>
      </c>
      <c r="P246" s="589">
        <f t="shared" si="464"/>
      </c>
      <c r="Q246" s="590">
        <f>(M246+M247)/(O246+O247)</f>
      </c>
      <c r="R246" s="585">
        <v>1</v>
      </c>
      <c r="S246" s="590">
        <f>(O246+O247)/(K246+K247)</f>
      </c>
      <c r="T246" s="585">
        <v>1</v>
      </c>
      <c r="U246" s="591">
        <f>F246/T246</f>
      </c>
      <c r="V246" s="592">
        <f>(F246+4*500)/T246</f>
      </c>
      <c r="W246" s="585">
        <v>443.99999999999994</v>
      </c>
      <c r="X246" s="592">
        <f>W246/T246</f>
      </c>
      <c r="Y246" s="590">
        <f>T246/R246</f>
      </c>
      <c r="Z246" s="592">
        <f>W246/F246</f>
      </c>
      <c r="AA246" s="592">
        <f>W246/(F246+500)</f>
      </c>
      <c r="AB246" s="585">
        <v>0</v>
      </c>
      <c r="AC246" s="585">
        <v>0</v>
      </c>
      <c r="AD246" s="590">
        <f>AB246/T246</f>
      </c>
      <c r="AE246" s="592">
        <f>(W246-AC246)/(F246+500)</f>
      </c>
      <c r="AF246" s="593" t="s">
        <v>584</v>
      </c>
    </row>
    <row r="247">
      <c r="A247" s="597"/>
      <c r="B247" s="598"/>
      <c r="C247" s="599"/>
      <c r="D247" s="600" t="s">
        <v>585</v>
      </c>
      <c r="E247" s="601">
        <v>72.21</v>
      </c>
      <c r="F247" s="586"/>
      <c r="G247" s="585">
        <v>770</v>
      </c>
      <c r="H247" s="585">
        <v>69</v>
      </c>
      <c r="I247" s="587">
        <f t="shared" si="68"/>
      </c>
      <c r="J247" s="588">
        <f t="shared" si="182"/>
      </c>
      <c r="K247" s="585">
        <v>2</v>
      </c>
      <c r="L247" s="588">
        <f t="shared" si="296"/>
      </c>
      <c r="M247" s="585">
        <v>0</v>
      </c>
      <c r="N247" s="589">
        <f t="shared" si="380"/>
      </c>
      <c r="O247" s="585">
        <v>0</v>
      </c>
      <c r="P247" s="589">
        <f t="shared" si="464"/>
      </c>
      <c r="Q247" s="590"/>
      <c r="R247" s="585"/>
      <c r="S247" s="590"/>
      <c r="T247" s="585"/>
      <c r="U247" s="591"/>
      <c r="V247" s="592"/>
      <c r="W247" s="585"/>
      <c r="X247" s="592"/>
      <c r="Y247" s="590"/>
      <c r="Z247" s="592"/>
      <c r="AA247" s="592"/>
      <c r="AB247" s="585"/>
      <c r="AC247" s="585"/>
      <c r="AD247" s="590"/>
      <c r="AE247" s="592"/>
      <c r="AF247" s="593" t="s">
        <v>586</v>
      </c>
    </row>
    <row r="248">
      <c r="A248" s="597"/>
      <c r="B248" s="598" t="s">
        <v>589</v>
      </c>
      <c r="C248" s="599" t="s">
        <v>582</v>
      </c>
      <c r="D248" s="600" t="s">
        <v>583</v>
      </c>
      <c r="E248" s="601">
        <v>792.97</v>
      </c>
      <c r="F248" s="586">
        <f>E248+E249</f>
      </c>
      <c r="G248" s="585">
        <v>6960</v>
      </c>
      <c r="H248" s="585">
        <v>73</v>
      </c>
      <c r="I248" s="587">
        <f t="shared" si="68"/>
      </c>
      <c r="J248" s="588">
        <f t="shared" si="182"/>
      </c>
      <c r="K248" s="585">
        <v>4</v>
      </c>
      <c r="L248" s="588">
        <f t="shared" si="296"/>
      </c>
      <c r="M248" s="585">
        <v>0</v>
      </c>
      <c r="N248" s="589">
        <f t="shared" si="380"/>
      </c>
      <c r="O248" s="585">
        <v>0</v>
      </c>
      <c r="P248" s="589">
        <f t="shared" si="464"/>
      </c>
      <c r="Q248" s="590">
        <f>(M248+M249)/(O248+O249)</f>
      </c>
      <c r="R248" s="585">
        <v>0</v>
      </c>
      <c r="S248" s="590">
        <f>(O248+O249)/(K248+K249)</f>
      </c>
      <c r="T248" s="585">
        <v>0</v>
      </c>
      <c r="U248" s="591">
        <f>F248/T248</f>
      </c>
      <c r="V248" s="592">
        <f>(F248+4*500)/T248</f>
      </c>
      <c r="W248" s="585">
        <v>0</v>
      </c>
      <c r="X248" s="592">
        <f>W248/T248</f>
      </c>
      <c r="Y248" s="590">
        <f>T248/R248</f>
      </c>
      <c r="Z248" s="592">
        <f>W248/F248</f>
      </c>
      <c r="AA248" s="592">
        <f>W248/(F248+500)</f>
      </c>
      <c r="AB248" s="585">
        <v>0</v>
      </c>
      <c r="AC248" s="585">
        <v>0</v>
      </c>
      <c r="AD248" s="590">
        <f>AB248/T248</f>
      </c>
      <c r="AE248" s="592">
        <f>(W248-AC248)/(F248+500)</f>
      </c>
      <c r="AF248" s="593" t="s">
        <v>584</v>
      </c>
    </row>
    <row r="249">
      <c r="A249" s="597"/>
      <c r="B249" s="598"/>
      <c r="C249" s="599"/>
      <c r="D249" s="600" t="s">
        <v>585</v>
      </c>
      <c r="E249" s="601">
        <v>82.26</v>
      </c>
      <c r="F249" s="586"/>
      <c r="G249" s="585">
        <v>855</v>
      </c>
      <c r="H249" s="602">
        <v>53</v>
      </c>
      <c r="I249" s="587">
        <f t="shared" si="68"/>
      </c>
      <c r="J249" s="588">
        <f t="shared" si="182"/>
      </c>
      <c r="K249" s="585">
        <v>2</v>
      </c>
      <c r="L249" s="588">
        <f t="shared" si="296"/>
      </c>
      <c r="M249" s="585">
        <v>0</v>
      </c>
      <c r="N249" s="589">
        <f t="shared" si="380"/>
      </c>
      <c r="O249" s="585">
        <v>0</v>
      </c>
      <c r="P249" s="589">
        <f t="shared" si="464"/>
      </c>
      <c r="Q249" s="590"/>
      <c r="R249" s="585"/>
      <c r="S249" s="590"/>
      <c r="T249" s="585"/>
      <c r="U249" s="591"/>
      <c r="V249" s="592"/>
      <c r="W249" s="585"/>
      <c r="X249" s="592"/>
      <c r="Y249" s="590"/>
      <c r="Z249" s="592"/>
      <c r="AA249" s="592"/>
      <c r="AB249" s="585"/>
      <c r="AC249" s="585"/>
      <c r="AD249" s="590"/>
      <c r="AE249" s="592"/>
      <c r="AF249" s="593" t="s">
        <v>586</v>
      </c>
    </row>
    <row r="250">
      <c r="A250" s="597"/>
      <c r="B250" s="598" t="s">
        <v>590</v>
      </c>
      <c r="C250" s="599" t="s">
        <v>582</v>
      </c>
      <c r="D250" s="600" t="s">
        <v>583</v>
      </c>
      <c r="E250" s="601">
        <v>430</v>
      </c>
      <c r="F250" s="586">
        <f>E250+E251</f>
      </c>
      <c r="G250" s="585">
        <v>5106</v>
      </c>
      <c r="H250" s="585">
        <v>87</v>
      </c>
      <c r="I250" s="587">
        <f t="shared" si="68"/>
      </c>
      <c r="J250" s="588">
        <f t="shared" si="182"/>
      </c>
      <c r="K250" s="585">
        <v>6</v>
      </c>
      <c r="L250" s="588">
        <f t="shared" si="296"/>
      </c>
      <c r="M250" s="585">
        <v>0</v>
      </c>
      <c r="N250" s="589">
        <f t="shared" si="380"/>
      </c>
      <c r="O250" s="585">
        <v>0</v>
      </c>
      <c r="P250" s="589">
        <f t="shared" si="464"/>
      </c>
      <c r="Q250" s="590">
        <f>(M250+M251)/(O250+O251)</f>
      </c>
      <c r="R250" s="585">
        <v>1</v>
      </c>
      <c r="S250" s="590">
        <f>(O250+O251)/(K250+K251)</f>
      </c>
      <c r="T250" s="585">
        <v>0</v>
      </c>
      <c r="U250" s="591">
        <f>F250/T250</f>
      </c>
      <c r="V250" s="592">
        <f>(F250+4*500)/T250</f>
      </c>
      <c r="W250" s="585">
        <v>0</v>
      </c>
      <c r="X250" s="592">
        <f>W250/T250</f>
      </c>
      <c r="Y250" s="590">
        <f>T250/R250</f>
      </c>
      <c r="Z250" s="592">
        <f>W250/F250</f>
      </c>
      <c r="AA250" s="592">
        <f>W250/(F250+500)</f>
      </c>
      <c r="AB250" s="585">
        <v>0</v>
      </c>
      <c r="AC250" s="585">
        <v>0</v>
      </c>
      <c r="AD250" s="590">
        <f>AB250/T250</f>
      </c>
      <c r="AE250" s="592">
        <f>(W250-AC250)/(F250+500)</f>
      </c>
      <c r="AF250" s="593" t="s">
        <v>584</v>
      </c>
    </row>
    <row r="251">
      <c r="A251" s="597"/>
      <c r="B251" s="598"/>
      <c r="C251" s="599"/>
      <c r="D251" s="600" t="s">
        <v>585</v>
      </c>
      <c r="E251" s="601">
        <v>53.1</v>
      </c>
      <c r="F251" s="586"/>
      <c r="G251" s="585">
        <v>653</v>
      </c>
      <c r="H251" s="585">
        <v>53</v>
      </c>
      <c r="I251" s="587">
        <f t="shared" si="68"/>
      </c>
      <c r="J251" s="588">
        <f t="shared" si="182"/>
      </c>
      <c r="K251" s="585">
        <v>3</v>
      </c>
      <c r="L251" s="588">
        <f t="shared" si="296"/>
      </c>
      <c r="M251" s="585">
        <v>0</v>
      </c>
      <c r="N251" s="589">
        <f t="shared" si="380"/>
      </c>
      <c r="O251" s="585">
        <v>0</v>
      </c>
      <c r="P251" s="589">
        <f t="shared" si="464"/>
      </c>
      <c r="Q251" s="590"/>
      <c r="R251" s="585"/>
      <c r="S251" s="590"/>
      <c r="T251" s="585"/>
      <c r="U251" s="591"/>
      <c r="V251" s="592"/>
      <c r="W251" s="585"/>
      <c r="X251" s="592"/>
      <c r="Y251" s="590"/>
      <c r="Z251" s="592"/>
      <c r="AA251" s="592"/>
      <c r="AB251" s="585"/>
      <c r="AC251" s="585"/>
      <c r="AD251" s="590"/>
      <c r="AE251" s="592"/>
      <c r="AF251" s="593" t="s">
        <v>586</v>
      </c>
    </row>
    <row r="252">
      <c r="A252" s="597"/>
      <c r="B252" s="604" t="s">
        <v>591</v>
      </c>
      <c r="C252" s="604"/>
      <c r="D252" s="604"/>
      <c r="E252" s="605">
        <f>SUM(E242:E251)</f>
      </c>
      <c r="F252" s="606">
        <f>SUM(F242:F251)</f>
      </c>
      <c r="G252" s="606">
        <f>SUM(G242:G251)</f>
      </c>
      <c r="H252" s="606">
        <f>SUM(H242:H251)</f>
      </c>
      <c r="I252" s="607">
        <f t="shared" si="68"/>
      </c>
      <c r="J252" s="608">
        <f t="shared" si="182"/>
      </c>
      <c r="K252" s="606">
        <f>SUM(K242:K251)</f>
      </c>
      <c r="L252" s="608">
        <f t="shared" si="296"/>
      </c>
      <c r="M252" s="606">
        <f>SUM(M242:M251)</f>
      </c>
      <c r="N252" s="609">
        <f t="shared" si="380"/>
      </c>
      <c r="O252" s="606">
        <f>SUM(O242:O251)</f>
      </c>
      <c r="P252" s="609">
        <f t="shared" si="464"/>
      </c>
      <c r="Q252" s="610">
        <f>M252/O252</f>
      </c>
      <c r="R252" s="606">
        <f>SUM(R242:R251)</f>
      </c>
      <c r="S252" s="610">
        <f>(O252+O252)/(K252+K252)</f>
      </c>
      <c r="T252" s="606">
        <f>SUM(T242:T251)</f>
      </c>
      <c r="U252" s="611">
        <f t="shared" ref="U252:U253" si="22">F252/T252</f>
      </c>
      <c r="V252" s="612">
        <f t="shared" ref="V252:V253" si="106">(F252+4*500)/T252</f>
      </c>
      <c r="W252" s="606">
        <f>SUM(W242:W251)</f>
      </c>
      <c r="X252" s="613">
        <f t="shared" ref="X252:X253" si="220">W252/T252</f>
      </c>
      <c r="Y252" s="610">
        <f t="shared" ref="Y252:Y253" si="334">T252/R252</f>
      </c>
      <c r="Z252" s="612">
        <f t="shared" ref="Z252:Z253" si="418">W252/F252</f>
      </c>
      <c r="AA252" s="612">
        <f>W252/(F252+COUNT(W242:W251)*500)</f>
      </c>
      <c r="AB252" s="606">
        <f>SUM(AB242:AB251)</f>
      </c>
      <c r="AC252" s="606">
        <f>SUM(AC242:AC251)</f>
      </c>
      <c r="AD252" s="610">
        <f t="shared" ref="AD252:AD253" si="502">AB252/T252</f>
      </c>
      <c r="AE252" s="614">
        <f>(W252-AC252)/(F252+COUNT(W242:W251)*500)</f>
      </c>
      <c r="AF252" s="592"/>
    </row>
    <row r="253">
      <c r="A253" s="597"/>
      <c r="B253" s="598" t="s">
        <v>592</v>
      </c>
      <c r="C253" s="599" t="s">
        <v>606</v>
      </c>
      <c r="D253" s="600" t="s">
        <v>583</v>
      </c>
      <c r="E253" s="601">
        <v>224.65</v>
      </c>
      <c r="F253" s="586">
        <f>E253+E254</f>
      </c>
      <c r="G253" s="585">
        <v>2008</v>
      </c>
      <c r="H253" s="585">
        <v>54</v>
      </c>
      <c r="I253" s="587">
        <f t="shared" si="68"/>
      </c>
      <c r="J253" s="588">
        <f t="shared" si="182"/>
      </c>
      <c r="K253" s="585">
        <v>1</v>
      </c>
      <c r="L253" s="588">
        <f t="shared" si="296"/>
      </c>
      <c r="M253" s="585">
        <v>0</v>
      </c>
      <c r="N253" s="589">
        <f t="shared" si="380"/>
      </c>
      <c r="O253" s="585">
        <v>2</v>
      </c>
      <c r="P253" s="589">
        <f t="shared" si="464"/>
      </c>
      <c r="Q253" s="590">
        <f>(M253+M254)/(O253+O254)</f>
      </c>
      <c r="R253" s="585">
        <v>1</v>
      </c>
      <c r="S253" s="590">
        <f>(O253+O254)/(K253+K254)</f>
      </c>
      <c r="T253" s="585">
        <v>0</v>
      </c>
      <c r="U253" s="591">
        <f t="shared" si="22"/>
      </c>
      <c r="V253" s="592">
        <f t="shared" si="106"/>
      </c>
      <c r="W253" s="585">
        <v>0</v>
      </c>
      <c r="X253" s="592">
        <f t="shared" si="220"/>
      </c>
      <c r="Y253" s="590">
        <f t="shared" si="334"/>
      </c>
      <c r="Z253" s="592">
        <f t="shared" si="418"/>
      </c>
      <c r="AA253" s="592">
        <f>W253/(F253+500)</f>
      </c>
      <c r="AB253" s="585">
        <v>0</v>
      </c>
      <c r="AC253" s="585">
        <v>0</v>
      </c>
      <c r="AD253" s="590">
        <f t="shared" si="502"/>
      </c>
      <c r="AE253" s="592">
        <f>(W253-AC253)/(F253+500)</f>
      </c>
      <c r="AF253" s="593" t="s">
        <v>584</v>
      </c>
    </row>
    <row r="254">
      <c r="A254" s="597"/>
      <c r="B254" s="598"/>
      <c r="C254" s="599"/>
      <c r="D254" s="600" t="s">
        <v>585</v>
      </c>
      <c r="E254" s="601">
        <v>56.04</v>
      </c>
      <c r="F254" s="586"/>
      <c r="G254" s="585">
        <v>599</v>
      </c>
      <c r="H254" s="585">
        <v>59</v>
      </c>
      <c r="I254" s="587">
        <f t="shared" si="68"/>
      </c>
      <c r="J254" s="588">
        <f t="shared" si="182"/>
      </c>
      <c r="K254" s="585">
        <v>1</v>
      </c>
      <c r="L254" s="588">
        <f t="shared" si="296"/>
      </c>
      <c r="M254" s="585">
        <v>0</v>
      </c>
      <c r="N254" s="589">
        <f t="shared" si="380"/>
      </c>
      <c r="O254" s="585">
        <v>0</v>
      </c>
      <c r="P254" s="589">
        <f t="shared" si="464"/>
      </c>
      <c r="Q254" s="590"/>
      <c r="R254" s="585"/>
      <c r="S254" s="590"/>
      <c r="T254" s="585"/>
      <c r="U254" s="591"/>
      <c r="V254" s="592"/>
      <c r="W254" s="585"/>
      <c r="X254" s="592"/>
      <c r="Y254" s="590"/>
      <c r="Z254" s="592"/>
      <c r="AA254" s="592"/>
      <c r="AB254" s="585"/>
      <c r="AC254" s="585"/>
      <c r="AD254" s="590"/>
      <c r="AE254" s="592"/>
      <c r="AF254" s="593" t="s">
        <v>586</v>
      </c>
    </row>
    <row r="255">
      <c r="A255" s="597"/>
      <c r="B255" s="598" t="s">
        <v>594</v>
      </c>
      <c r="C255" s="599" t="s">
        <v>606</v>
      </c>
      <c r="D255" s="600" t="s">
        <v>583</v>
      </c>
      <c r="E255" s="601">
        <v>177.15</v>
      </c>
      <c r="F255" s="586">
        <f>E255+E256</f>
      </c>
      <c r="G255" s="585">
        <v>1277</v>
      </c>
      <c r="H255" s="585">
        <v>42</v>
      </c>
      <c r="I255" s="587">
        <f t="shared" si="68"/>
      </c>
      <c r="J255" s="588">
        <f t="shared" si="182"/>
      </c>
      <c r="K255" s="585">
        <v>1</v>
      </c>
      <c r="L255" s="588">
        <f t="shared" si="296"/>
      </c>
      <c r="M255" s="585">
        <v>0</v>
      </c>
      <c r="N255" s="589">
        <f t="shared" si="380"/>
      </c>
      <c r="O255" s="585">
        <v>0</v>
      </c>
      <c r="P255" s="589">
        <f t="shared" si="464"/>
      </c>
      <c r="Q255" s="590">
        <f>(M255+M256)/(O255+O256)</f>
      </c>
      <c r="R255" s="585">
        <v>0</v>
      </c>
      <c r="S255" s="590">
        <f>(O255+O256)/(K255+K256)</f>
      </c>
      <c r="T255" s="585">
        <v>0</v>
      </c>
      <c r="U255" s="591">
        <f>F255/T255</f>
      </c>
      <c r="V255" s="592">
        <f>(F255+4*500)/T255</f>
      </c>
      <c r="W255" s="585">
        <v>0</v>
      </c>
      <c r="X255" s="592">
        <f>W255/T255</f>
      </c>
      <c r="Y255" s="590">
        <f>T255/R255</f>
      </c>
      <c r="Z255" s="592">
        <f>W255/F255</f>
      </c>
      <c r="AA255" s="592">
        <f>W255/(F255+500)</f>
      </c>
      <c r="AB255" s="585">
        <v>0</v>
      </c>
      <c r="AC255" s="585">
        <v>0</v>
      </c>
      <c r="AD255" s="590">
        <f>AB255/T255</f>
      </c>
      <c r="AE255" s="592">
        <f>(W255-AC255)/(F255+500)</f>
      </c>
      <c r="AF255" s="593" t="s">
        <v>584</v>
      </c>
    </row>
    <row r="256">
      <c r="A256" s="597"/>
      <c r="B256" s="598"/>
      <c r="C256" s="599"/>
      <c r="D256" s="600" t="s">
        <v>585</v>
      </c>
      <c r="E256" s="601">
        <v>18.75</v>
      </c>
      <c r="F256" s="586"/>
      <c r="G256" s="585">
        <v>410</v>
      </c>
      <c r="H256" s="585">
        <v>38</v>
      </c>
      <c r="I256" s="587">
        <f t="shared" si="68"/>
      </c>
      <c r="J256" s="588">
        <f t="shared" si="182"/>
      </c>
      <c r="K256" s="585">
        <v>1</v>
      </c>
      <c r="L256" s="588">
        <f t="shared" si="296"/>
      </c>
      <c r="M256" s="585">
        <v>0</v>
      </c>
      <c r="N256" s="589">
        <f t="shared" si="380"/>
      </c>
      <c r="O256" s="585">
        <v>0</v>
      </c>
      <c r="P256" s="589">
        <f t="shared" si="464"/>
      </c>
      <c r="Q256" s="590"/>
      <c r="R256" s="585"/>
      <c r="S256" s="590"/>
      <c r="T256" s="585"/>
      <c r="U256" s="591"/>
      <c r="V256" s="592"/>
      <c r="W256" s="585"/>
      <c r="X256" s="592"/>
      <c r="Y256" s="590"/>
      <c r="Z256" s="592"/>
      <c r="AA256" s="592"/>
      <c r="AB256" s="585"/>
      <c r="AC256" s="585"/>
      <c r="AD256" s="590"/>
      <c r="AE256" s="592"/>
      <c r="AF256" s="593" t="s">
        <v>586</v>
      </c>
    </row>
    <row r="257">
      <c r="A257" s="597"/>
      <c r="B257" s="598" t="s">
        <v>598</v>
      </c>
      <c r="C257" s="599" t="s">
        <v>606</v>
      </c>
      <c r="D257" s="600" t="s">
        <v>583</v>
      </c>
      <c r="E257" s="601">
        <v>138.19</v>
      </c>
      <c r="F257" s="586">
        <f>E257+E258</f>
      </c>
      <c r="G257" s="585">
        <v>966</v>
      </c>
      <c r="H257" s="585">
        <v>42</v>
      </c>
      <c r="I257" s="587">
        <f t="shared" si="68"/>
      </c>
      <c r="J257" s="588">
        <f t="shared" si="182"/>
      </c>
      <c r="K257" s="585">
        <v>5</v>
      </c>
      <c r="L257" s="588">
        <f t="shared" si="296"/>
      </c>
      <c r="M257" s="585">
        <v>0</v>
      </c>
      <c r="N257" s="589">
        <f t="shared" si="380"/>
      </c>
      <c r="O257" s="585">
        <v>0</v>
      </c>
      <c r="P257" s="589">
        <f t="shared" si="464"/>
      </c>
      <c r="Q257" s="590">
        <f>(M257+M258)/(O257+O258)</f>
      </c>
      <c r="R257" s="585">
        <v>2</v>
      </c>
      <c r="S257" s="590">
        <f>(O257+O258)/(K257+K258)</f>
      </c>
      <c r="T257" s="585">
        <v>0</v>
      </c>
      <c r="U257" s="591">
        <f>F257/T257</f>
      </c>
      <c r="V257" s="592">
        <f>(F257+4*500)/T257</f>
      </c>
      <c r="W257" s="585">
        <v>0</v>
      </c>
      <c r="X257" s="592">
        <f>W257/T257</f>
      </c>
      <c r="Y257" s="590">
        <f>T257/R257</f>
      </c>
      <c r="Z257" s="592">
        <f>W257/F257</f>
      </c>
      <c r="AA257" s="592">
        <f>W257/(F257+500)</f>
      </c>
      <c r="AB257" s="585">
        <v>0</v>
      </c>
      <c r="AC257" s="585">
        <v>0</v>
      </c>
      <c r="AD257" s="590">
        <f>AB257/T257</f>
      </c>
      <c r="AE257" s="592">
        <f>(W257-AC257)/(F257+500)</f>
      </c>
      <c r="AF257" s="593" t="s">
        <v>584</v>
      </c>
    </row>
    <row r="258">
      <c r="A258" s="597"/>
      <c r="B258" s="598"/>
      <c r="C258" s="599"/>
      <c r="D258" s="600" t="s">
        <v>585</v>
      </c>
      <c r="E258" s="601">
        <v>68.33</v>
      </c>
      <c r="F258" s="586"/>
      <c r="G258" s="585">
        <v>625</v>
      </c>
      <c r="H258" s="585">
        <v>60</v>
      </c>
      <c r="I258" s="587">
        <f t="shared" si="68"/>
      </c>
      <c r="J258" s="588">
        <f t="shared" si="182"/>
      </c>
      <c r="K258" s="585">
        <v>2</v>
      </c>
      <c r="L258" s="588">
        <f t="shared" si="296"/>
      </c>
      <c r="M258" s="585">
        <v>0</v>
      </c>
      <c r="N258" s="589">
        <f t="shared" si="380"/>
      </c>
      <c r="O258" s="585">
        <v>0</v>
      </c>
      <c r="P258" s="589">
        <f t="shared" si="464"/>
      </c>
      <c r="Q258" s="590"/>
      <c r="R258" s="585"/>
      <c r="S258" s="590"/>
      <c r="T258" s="585"/>
      <c r="U258" s="591"/>
      <c r="V258" s="592"/>
      <c r="W258" s="585"/>
      <c r="X258" s="592"/>
      <c r="Y258" s="590"/>
      <c r="Z258" s="592"/>
      <c r="AA258" s="592"/>
      <c r="AB258" s="585"/>
      <c r="AC258" s="585"/>
      <c r="AD258" s="590"/>
      <c r="AE258" s="592"/>
      <c r="AF258" s="593" t="s">
        <v>586</v>
      </c>
    </row>
    <row r="259">
      <c r="A259" s="597"/>
      <c r="B259" s="598" t="s">
        <v>599</v>
      </c>
      <c r="C259" s="599" t="s">
        <v>606</v>
      </c>
      <c r="D259" s="600" t="s">
        <v>583</v>
      </c>
      <c r="E259" s="601">
        <v>341.99</v>
      </c>
      <c r="F259" s="586">
        <f>E259+E260</f>
      </c>
      <c r="G259" s="585">
        <v>1864</v>
      </c>
      <c r="H259" s="585">
        <v>96</v>
      </c>
      <c r="I259" s="587">
        <f t="shared" si="68"/>
      </c>
      <c r="J259" s="588">
        <f t="shared" si="182"/>
      </c>
      <c r="K259" s="585">
        <v>5</v>
      </c>
      <c r="L259" s="588">
        <f t="shared" si="296"/>
      </c>
      <c r="M259" s="585">
        <v>0</v>
      </c>
      <c r="N259" s="589">
        <f t="shared" si="380"/>
      </c>
      <c r="O259" s="585">
        <v>0</v>
      </c>
      <c r="P259" s="589">
        <f t="shared" si="464"/>
      </c>
      <c r="Q259" s="590">
        <f>(M259+M260)/(O259+O260)</f>
      </c>
      <c r="R259" s="585">
        <v>0</v>
      </c>
      <c r="S259" s="590">
        <f>(O259+O260)/(K259+K260)</f>
      </c>
      <c r="T259" s="585">
        <v>0</v>
      </c>
      <c r="U259" s="591">
        <f>F259/T259</f>
      </c>
      <c r="V259" s="592">
        <f>(F259+4*500)/T259</f>
      </c>
      <c r="W259" s="585">
        <v>0</v>
      </c>
      <c r="X259" s="592">
        <f>W259/T259</f>
      </c>
      <c r="Y259" s="590">
        <f>T259/R259</f>
      </c>
      <c r="Z259" s="592">
        <f>W259/F259</f>
      </c>
      <c r="AA259" s="592">
        <f>W259/(F259+500)</f>
      </c>
      <c r="AB259" s="585">
        <v>0</v>
      </c>
      <c r="AC259" s="585">
        <v>0</v>
      </c>
      <c r="AD259" s="590">
        <f>AB259/T259</f>
      </c>
      <c r="AE259" s="592">
        <f>(W259-AC259)/(F259+500)</f>
      </c>
      <c r="AF259" s="593" t="s">
        <v>584</v>
      </c>
    </row>
    <row r="260">
      <c r="A260" s="597"/>
      <c r="B260" s="598"/>
      <c r="C260" s="599"/>
      <c r="D260" s="600" t="s">
        <v>585</v>
      </c>
      <c r="E260" s="601">
        <v>50.95</v>
      </c>
      <c r="F260" s="586"/>
      <c r="G260" s="585">
        <v>922</v>
      </c>
      <c r="H260" s="602">
        <v>126</v>
      </c>
      <c r="I260" s="587">
        <f t="shared" si="68"/>
      </c>
      <c r="J260" s="588">
        <f t="shared" si="182"/>
      </c>
      <c r="K260" s="585">
        <v>0</v>
      </c>
      <c r="L260" s="588">
        <f t="shared" si="296"/>
      </c>
      <c r="M260" s="585">
        <v>0</v>
      </c>
      <c r="N260" s="589">
        <f t="shared" si="380"/>
      </c>
      <c r="O260" s="585">
        <v>0</v>
      </c>
      <c r="P260" s="589">
        <f t="shared" si="464"/>
      </c>
      <c r="Q260" s="590"/>
      <c r="R260" s="585"/>
      <c r="S260" s="590"/>
      <c r="T260" s="585"/>
      <c r="U260" s="591"/>
      <c r="V260" s="592"/>
      <c r="W260" s="585"/>
      <c r="X260" s="592"/>
      <c r="Y260" s="590"/>
      <c r="Z260" s="592"/>
      <c r="AA260" s="592"/>
      <c r="AB260" s="585"/>
      <c r="AC260" s="585"/>
      <c r="AD260" s="590"/>
      <c r="AE260" s="592"/>
      <c r="AF260" s="593" t="s">
        <v>586</v>
      </c>
    </row>
    <row r="261">
      <c r="A261" s="597"/>
      <c r="B261" s="598" t="s">
        <v>600</v>
      </c>
      <c r="C261" s="599" t="s">
        <v>606</v>
      </c>
      <c r="D261" s="600" t="s">
        <v>583</v>
      </c>
      <c r="E261" s="601">
        <v>598.22</v>
      </c>
      <c r="F261" s="586">
        <f>E261+E262</f>
      </c>
      <c r="G261" s="585">
        <v>3995</v>
      </c>
      <c r="H261" s="585">
        <v>130</v>
      </c>
      <c r="I261" s="587">
        <f t="shared" si="68"/>
      </c>
      <c r="J261" s="588">
        <f t="shared" si="182"/>
      </c>
      <c r="K261" s="585">
        <v>3</v>
      </c>
      <c r="L261" s="588">
        <f t="shared" si="296"/>
      </c>
      <c r="M261" s="585">
        <v>1</v>
      </c>
      <c r="N261" s="589">
        <f t="shared" si="380"/>
      </c>
      <c r="O261" s="585">
        <v>1</v>
      </c>
      <c r="P261" s="589">
        <f t="shared" si="464"/>
      </c>
      <c r="Q261" s="590">
        <f>(M261+M262)/(O261+O262)</f>
      </c>
      <c r="R261" s="585">
        <v>2</v>
      </c>
      <c r="S261" s="590">
        <f>(O261+O262)/(K261+K262)</f>
      </c>
      <c r="T261" s="585">
        <v>2</v>
      </c>
      <c r="U261" s="591">
        <f>F261/T261</f>
      </c>
      <c r="V261" s="592">
        <f>(F261+4*500)/T261</f>
      </c>
      <c r="W261" s="632">
        <v>3703.2</v>
      </c>
      <c r="X261" s="592">
        <f>W261/T261</f>
      </c>
      <c r="Y261" s="590">
        <f>T261/R261</f>
      </c>
      <c r="Z261" s="592">
        <f>W261/F261</f>
      </c>
      <c r="AA261" s="592">
        <f>W261/(F261+500)</f>
      </c>
      <c r="AB261" s="585">
        <v>0</v>
      </c>
      <c r="AC261" s="585">
        <v>0</v>
      </c>
      <c r="AD261" s="590">
        <f>AB261/T261</f>
      </c>
      <c r="AE261" s="592">
        <f>(W261-AC261)/(F261+500)</f>
      </c>
      <c r="AF261" s="593" t="s">
        <v>584</v>
      </c>
    </row>
    <row r="262">
      <c r="A262" s="597"/>
      <c r="B262" s="598"/>
      <c r="C262" s="599"/>
      <c r="D262" s="600" t="s">
        <v>585</v>
      </c>
      <c r="E262" s="601">
        <v>81.5</v>
      </c>
      <c r="F262" s="586"/>
      <c r="G262" s="585">
        <v>1286</v>
      </c>
      <c r="H262" s="585">
        <v>180</v>
      </c>
      <c r="I262" s="587">
        <f t="shared" si="68"/>
      </c>
      <c r="J262" s="588">
        <f t="shared" si="182"/>
      </c>
      <c r="K262" s="585">
        <v>3</v>
      </c>
      <c r="L262" s="588">
        <f t="shared" si="296"/>
      </c>
      <c r="M262" s="585">
        <v>0</v>
      </c>
      <c r="N262" s="589">
        <f t="shared" si="380"/>
      </c>
      <c r="O262" s="585">
        <v>0</v>
      </c>
      <c r="P262" s="589">
        <f t="shared" si="464"/>
      </c>
      <c r="Q262" s="590"/>
      <c r="R262" s="585"/>
      <c r="S262" s="590"/>
      <c r="T262" s="585"/>
      <c r="U262" s="591"/>
      <c r="V262" s="592"/>
      <c r="W262" s="585"/>
      <c r="X262" s="592"/>
      <c r="Y262" s="590"/>
      <c r="Z262" s="592"/>
      <c r="AA262" s="592"/>
      <c r="AB262" s="585"/>
      <c r="AC262" s="585"/>
      <c r="AD262" s="590"/>
      <c r="AE262" s="592"/>
      <c r="AF262" s="593" t="s">
        <v>586</v>
      </c>
    </row>
    <row r="263">
      <c r="A263" s="597"/>
      <c r="B263" s="604" t="s">
        <v>591</v>
      </c>
      <c r="C263" s="604"/>
      <c r="D263" s="604"/>
      <c r="E263" s="605">
        <f>SUM(E253:E262)</f>
      </c>
      <c r="F263" s="606">
        <f>SUM(F253:F262)</f>
      </c>
      <c r="G263" s="606">
        <f>SUM(G253:G262)</f>
      </c>
      <c r="H263" s="606">
        <f>SUM(H253:H262)</f>
      </c>
      <c r="I263" s="607">
        <f t="shared" si="68"/>
      </c>
      <c r="J263" s="608">
        <f t="shared" si="182"/>
      </c>
      <c r="K263" s="606">
        <f>SUM(K253:K262)</f>
      </c>
      <c r="L263" s="608">
        <f t="shared" si="296"/>
      </c>
      <c r="M263" s="606">
        <f>SUM(M253:M262)</f>
      </c>
      <c r="N263" s="609">
        <f t="shared" si="380"/>
      </c>
      <c r="O263" s="606">
        <f>SUM(O253:O262)</f>
      </c>
      <c r="P263" s="609">
        <f t="shared" si="464"/>
      </c>
      <c r="Q263" s="610">
        <f t="shared" ref="Q263:Q264" si="152">M263/O263</f>
      </c>
      <c r="R263" s="606">
        <f>SUM(R253:R262)</f>
      </c>
      <c r="S263" s="610">
        <f t="shared" ref="S263:S264" si="266">(O263+O263)/(K263+K263)</f>
      </c>
      <c r="T263" s="606">
        <f>SUM(T253:T262)</f>
      </c>
      <c r="U263" s="611">
        <f t="shared" ref="U263:U264" si="23">F263/T263</f>
      </c>
      <c r="V263" s="612">
        <f t="shared" ref="V263:V264" si="107">(F263+4*500)/T263</f>
      </c>
      <c r="W263" s="606">
        <f>SUM(W253:W262)</f>
      </c>
      <c r="X263" s="613">
        <f t="shared" ref="X263:X264" si="221">W263/T263</f>
      </c>
      <c r="Y263" s="610">
        <f t="shared" ref="Y263:Y264" si="335">T263/R263</f>
      </c>
      <c r="Z263" s="612">
        <f t="shared" ref="Z263:Z264" si="419">W263/F263</f>
      </c>
      <c r="AA263" s="612">
        <f>W263/(F263+COUNT(W253:W262)*500)</f>
      </c>
      <c r="AB263" s="606">
        <f>SUM(AB253:AB262)</f>
      </c>
      <c r="AC263" s="606">
        <f>SUM(AC253:AC262)</f>
      </c>
      <c r="AD263" s="610">
        <f t="shared" ref="AD263:AD264" si="503">AB263/T263</f>
      </c>
      <c r="AE263" s="614">
        <f>(W263-AC263)/(F263+COUNT(W253:W262)*500)</f>
      </c>
      <c r="AF263" s="592"/>
    </row>
    <row r="264">
      <c r="A264" s="597"/>
      <c r="B264" s="630" t="s">
        <v>595</v>
      </c>
      <c r="C264" s="630"/>
      <c r="D264" s="630"/>
      <c r="E264" s="631">
        <f>E252+E263</f>
      </c>
      <c r="F264" s="617">
        <f>F252+F263</f>
      </c>
      <c r="G264" s="617">
        <f>G252+G263</f>
      </c>
      <c r="H264" s="617">
        <f>H252+H263</f>
      </c>
      <c r="I264" s="618">
        <f t="shared" si="68"/>
      </c>
      <c r="J264" s="619">
        <f t="shared" si="182"/>
      </c>
      <c r="K264" s="617">
        <f>K252+K263</f>
      </c>
      <c r="L264" s="619">
        <f t="shared" si="296"/>
      </c>
      <c r="M264" s="617">
        <f>M252+M263</f>
      </c>
      <c r="N264" s="620">
        <f t="shared" si="380"/>
      </c>
      <c r="O264" s="617">
        <f>O252+O263</f>
      </c>
      <c r="P264" s="620">
        <f t="shared" si="464"/>
      </c>
      <c r="Q264" s="621">
        <f t="shared" si="152"/>
      </c>
      <c r="R264" s="617">
        <f>R252+R263</f>
      </c>
      <c r="S264" s="621">
        <f t="shared" si="266"/>
      </c>
      <c r="T264" s="617">
        <f>T252+T263</f>
      </c>
      <c r="U264" s="622">
        <f t="shared" si="23"/>
      </c>
      <c r="V264" s="617">
        <f t="shared" si="107"/>
      </c>
      <c r="W264" s="617">
        <f>W252+W263</f>
      </c>
      <c r="X264" s="617">
        <f t="shared" si="221"/>
      </c>
      <c r="Y264" s="621">
        <f t="shared" si="335"/>
      </c>
      <c r="Z264" s="617">
        <f t="shared" si="419"/>
      </c>
      <c r="AA264" s="617">
        <f>W264/(F264+COUNT(W242:W251,W253:W262)*500)</f>
      </c>
      <c r="AB264" s="617">
        <f>AB252+AB263</f>
      </c>
      <c r="AC264" s="617">
        <f>AC252+AC263</f>
      </c>
      <c r="AD264" s="621">
        <f t="shared" si="503"/>
      </c>
      <c r="AE264" s="617">
        <f>(W264-AC264)/(F264+COUNT(W242:W251,W253:W262)*500)</f>
      </c>
      <c r="AF264" s="623"/>
    </row>
    <row r="265">
      <c r="A265" s="627" t="s">
        <v>548</v>
      </c>
      <c r="B265" s="628" t="s">
        <v>549</v>
      </c>
      <c r="C265" s="628" t="s">
        <v>550</v>
      </c>
      <c r="D265" s="628" t="s">
        <v>551</v>
      </c>
      <c r="E265" s="629" t="s">
        <v>552</v>
      </c>
      <c r="F265" s="572" t="s">
        <v>553</v>
      </c>
      <c r="G265" s="572" t="s">
        <v>554</v>
      </c>
      <c r="H265" s="572" t="s">
        <v>555</v>
      </c>
      <c r="I265" s="573" t="s">
        <v>556</v>
      </c>
      <c r="J265" s="574" t="s">
        <v>557</v>
      </c>
      <c r="K265" s="572" t="s">
        <v>558</v>
      </c>
      <c r="L265" s="574" t="s">
        <v>559</v>
      </c>
      <c r="M265" s="575" t="s">
        <v>560</v>
      </c>
      <c r="N265" s="576" t="s">
        <v>561</v>
      </c>
      <c r="O265" s="572" t="s">
        <v>562</v>
      </c>
      <c r="P265" s="576" t="s">
        <v>563</v>
      </c>
      <c r="Q265" s="573" t="s">
        <v>564</v>
      </c>
      <c r="R265" s="577" t="s">
        <v>565</v>
      </c>
      <c r="S265" s="578" t="s">
        <v>566</v>
      </c>
      <c r="T265" s="577" t="s">
        <v>567</v>
      </c>
      <c r="U265" s="579" t="s">
        <v>568</v>
      </c>
      <c r="V265" s="580" t="s">
        <v>569</v>
      </c>
      <c r="W265" s="580" t="s">
        <v>570</v>
      </c>
      <c r="X265" s="580" t="s">
        <v>571</v>
      </c>
      <c r="Y265" s="578" t="s">
        <v>572</v>
      </c>
      <c r="Z265" s="580" t="s">
        <v>573</v>
      </c>
      <c r="AA265" s="580" t="s">
        <v>574</v>
      </c>
      <c r="AB265" s="580" t="s">
        <v>575</v>
      </c>
      <c r="AC265" s="577" t="s">
        <v>576</v>
      </c>
      <c r="AD265" s="578" t="s">
        <v>577</v>
      </c>
      <c r="AE265" s="580" t="s">
        <v>578</v>
      </c>
      <c r="AF265" s="580" t="s">
        <v>579</v>
      </c>
    </row>
    <row r="266">
      <c r="A266" s="597" t="s">
        <v>618</v>
      </c>
      <c r="B266" s="598" t="s">
        <v>581</v>
      </c>
      <c r="C266" s="599" t="s">
        <v>606</v>
      </c>
      <c r="D266" s="600" t="s">
        <v>583</v>
      </c>
      <c r="E266" s="601">
        <v>159.99</v>
      </c>
      <c r="F266" s="586">
        <f>E266+E267</f>
      </c>
      <c r="G266" s="585">
        <v>1085</v>
      </c>
      <c r="H266" s="585">
        <v>33</v>
      </c>
      <c r="I266" s="587">
        <f t="shared" ref="I266:I288" si="69">H266/G266</f>
      </c>
      <c r="J266" s="588">
        <f t="shared" ref="J266:J288" si="183">(E266/G266)*1000</f>
      </c>
      <c r="K266" s="585">
        <v>4</v>
      </c>
      <c r="L266" s="588">
        <f t="shared" ref="L266:L288" si="297">E266/K266</f>
      </c>
      <c r="M266" s="585">
        <v>0</v>
      </c>
      <c r="N266" s="589">
        <f t="shared" ref="N266:N288" si="381">E266/M266</f>
      </c>
      <c r="O266" s="585">
        <v>2</v>
      </c>
      <c r="P266" s="589">
        <f t="shared" ref="P266:P288" si="465">E266/O266</f>
      </c>
      <c r="Q266" s="590">
        <f>(M266+M267)/(O266+O267)</f>
      </c>
      <c r="R266" s="585">
        <v>2</v>
      </c>
      <c r="S266" s="590">
        <f>(O266+O267)/(K266+K267)</f>
      </c>
      <c r="T266" s="585">
        <v>0</v>
      </c>
      <c r="U266" s="591">
        <f>F266/T266</f>
      </c>
      <c r="V266" s="592">
        <f>(F266+4*500)/T266</f>
      </c>
      <c r="W266" s="585">
        <v>0</v>
      </c>
      <c r="X266" s="592">
        <f>W266/T266</f>
      </c>
      <c r="Y266" s="590">
        <f>T266/R266</f>
      </c>
      <c r="Z266" s="592">
        <f>W266/F266</f>
      </c>
      <c r="AA266" s="592">
        <f>W266/(F266+500)</f>
      </c>
      <c r="AB266" s="585">
        <v>0</v>
      </c>
      <c r="AC266" s="585">
        <v>0</v>
      </c>
      <c r="AD266" s="590">
        <f>AB266/T266</f>
      </c>
      <c r="AE266" s="592">
        <f>(W266-AC266)/(F266+500)</f>
      </c>
      <c r="AF266" s="593" t="s">
        <v>584</v>
      </c>
    </row>
    <row r="267">
      <c r="A267" s="597"/>
      <c r="B267" s="598"/>
      <c r="C267" s="599"/>
      <c r="D267" s="600" t="s">
        <v>585</v>
      </c>
      <c r="E267" s="601">
        <v>99.09</v>
      </c>
      <c r="F267" s="586"/>
      <c r="G267" s="585">
        <v>1810</v>
      </c>
      <c r="H267" s="585">
        <v>75</v>
      </c>
      <c r="I267" s="587">
        <f t="shared" si="69"/>
      </c>
      <c r="J267" s="588">
        <f t="shared" si="183"/>
      </c>
      <c r="K267" s="585">
        <v>0</v>
      </c>
      <c r="L267" s="588">
        <f t="shared" si="297"/>
      </c>
      <c r="M267" s="585">
        <v>0</v>
      </c>
      <c r="N267" s="589">
        <f t="shared" si="381"/>
      </c>
      <c r="O267" s="585">
        <v>0</v>
      </c>
      <c r="P267" s="589">
        <f t="shared" si="465"/>
      </c>
      <c r="Q267" s="590"/>
      <c r="R267" s="585"/>
      <c r="S267" s="590"/>
      <c r="T267" s="585"/>
      <c r="U267" s="591"/>
      <c r="V267" s="592"/>
      <c r="W267" s="585"/>
      <c r="X267" s="592"/>
      <c r="Y267" s="590"/>
      <c r="Z267" s="592"/>
      <c r="AA267" s="592"/>
      <c r="AB267" s="585"/>
      <c r="AC267" s="585"/>
      <c r="AD267" s="590"/>
      <c r="AE267" s="592"/>
      <c r="AF267" s="593" t="s">
        <v>586</v>
      </c>
    </row>
    <row r="268">
      <c r="A268" s="597"/>
      <c r="B268" s="598" t="s">
        <v>587</v>
      </c>
      <c r="C268" s="599" t="s">
        <v>606</v>
      </c>
      <c r="D268" s="600" t="s">
        <v>583</v>
      </c>
      <c r="E268" s="601">
        <v>142.73</v>
      </c>
      <c r="F268" s="586">
        <f>E268+E269</f>
      </c>
      <c r="G268" s="585">
        <v>899</v>
      </c>
      <c r="H268" s="585">
        <v>36</v>
      </c>
      <c r="I268" s="587">
        <f t="shared" si="69"/>
      </c>
      <c r="J268" s="588">
        <f t="shared" si="183"/>
      </c>
      <c r="K268" s="585">
        <v>3</v>
      </c>
      <c r="L268" s="588">
        <f t="shared" si="297"/>
      </c>
      <c r="M268" s="585">
        <v>0</v>
      </c>
      <c r="N268" s="589">
        <f t="shared" si="381"/>
      </c>
      <c r="O268" s="585">
        <v>0</v>
      </c>
      <c r="P268" s="589">
        <f t="shared" si="465"/>
      </c>
      <c r="Q268" s="590">
        <f>(M268+M269)/(O268+O269)</f>
      </c>
      <c r="R268" s="585">
        <v>1</v>
      </c>
      <c r="S268" s="590">
        <f>(O268+O269)/(K268+K269)</f>
      </c>
      <c r="T268" s="585">
        <v>0</v>
      </c>
      <c r="U268" s="591">
        <f>F268/T268</f>
      </c>
      <c r="V268" s="592">
        <f>(F268+4*500)/T268</f>
      </c>
      <c r="W268" s="585">
        <v>0</v>
      </c>
      <c r="X268" s="592">
        <f>W268/T268</f>
      </c>
      <c r="Y268" s="590">
        <f>T268/R268</f>
      </c>
      <c r="Z268" s="592">
        <f>W268/F268</f>
      </c>
      <c r="AA268" s="592">
        <f>W268/(F268+500)</f>
      </c>
      <c r="AB268" s="585">
        <v>0</v>
      </c>
      <c r="AC268" s="585">
        <v>0</v>
      </c>
      <c r="AD268" s="590">
        <f>AB268/T268</f>
      </c>
      <c r="AE268" s="592">
        <f>(W268-AC268)/(F268+500)</f>
      </c>
      <c r="AF268" s="593" t="s">
        <v>584</v>
      </c>
    </row>
    <row r="269">
      <c r="A269" s="597"/>
      <c r="B269" s="598"/>
      <c r="C269" s="599"/>
      <c r="D269" s="600" t="s">
        <v>585</v>
      </c>
      <c r="E269" s="601">
        <v>77.05</v>
      </c>
      <c r="F269" s="586"/>
      <c r="G269" s="585">
        <v>926</v>
      </c>
      <c r="H269" s="585">
        <v>71</v>
      </c>
      <c r="I269" s="587">
        <f t="shared" si="69"/>
      </c>
      <c r="J269" s="588">
        <f t="shared" si="183"/>
      </c>
      <c r="K269" s="585">
        <v>3</v>
      </c>
      <c r="L269" s="588">
        <f t="shared" si="297"/>
      </c>
      <c r="M269" s="585">
        <v>0</v>
      </c>
      <c r="N269" s="589">
        <f t="shared" si="381"/>
      </c>
      <c r="O269" s="585">
        <v>1</v>
      </c>
      <c r="P269" s="589">
        <f t="shared" si="465"/>
      </c>
      <c r="Q269" s="590"/>
      <c r="R269" s="585"/>
      <c r="S269" s="590"/>
      <c r="T269" s="585"/>
      <c r="U269" s="591"/>
      <c r="V269" s="592"/>
      <c r="W269" s="585"/>
      <c r="X269" s="592"/>
      <c r="Y269" s="590"/>
      <c r="Z269" s="592"/>
      <c r="AA269" s="592"/>
      <c r="AB269" s="585"/>
      <c r="AC269" s="585"/>
      <c r="AD269" s="590"/>
      <c r="AE269" s="592"/>
      <c r="AF269" s="593" t="s">
        <v>586</v>
      </c>
    </row>
    <row r="270">
      <c r="A270" s="597"/>
      <c r="B270" s="598" t="s">
        <v>588</v>
      </c>
      <c r="C270" s="599" t="s">
        <v>606</v>
      </c>
      <c r="D270" s="600" t="s">
        <v>583</v>
      </c>
      <c r="E270" s="601">
        <v>395.79</v>
      </c>
      <c r="F270" s="586">
        <f>E270+E271</f>
      </c>
      <c r="G270" s="585">
        <v>2219</v>
      </c>
      <c r="H270" s="585">
        <v>57</v>
      </c>
      <c r="I270" s="587">
        <f t="shared" si="69"/>
      </c>
      <c r="J270" s="588">
        <f t="shared" si="183"/>
      </c>
      <c r="K270" s="585">
        <v>4</v>
      </c>
      <c r="L270" s="588">
        <f t="shared" si="297"/>
      </c>
      <c r="M270" s="585">
        <v>0</v>
      </c>
      <c r="N270" s="589">
        <f t="shared" si="381"/>
      </c>
      <c r="O270" s="585">
        <v>0</v>
      </c>
      <c r="P270" s="589">
        <f t="shared" si="465"/>
      </c>
      <c r="Q270" s="590">
        <f>(M270+M271)/(O270+O271)</f>
      </c>
      <c r="R270" s="585">
        <v>2</v>
      </c>
      <c r="S270" s="590">
        <f>(O270+O271)/(K270+K271)</f>
      </c>
      <c r="T270" s="585">
        <v>0</v>
      </c>
      <c r="U270" s="591">
        <f>F270/T270</f>
      </c>
      <c r="V270" s="592">
        <f>(F270+4*500)/T270</f>
      </c>
      <c r="W270" s="585">
        <v>0</v>
      </c>
      <c r="X270" s="592">
        <f>W270/T270</f>
      </c>
      <c r="Y270" s="590">
        <f>T270/R270</f>
      </c>
      <c r="Z270" s="592">
        <f>W270/F270</f>
      </c>
      <c r="AA270" s="592">
        <f>W270/(F270+500)</f>
      </c>
      <c r="AB270" s="585">
        <v>0</v>
      </c>
      <c r="AC270" s="585">
        <v>0</v>
      </c>
      <c r="AD270" s="590">
        <f>AB270/T270</f>
      </c>
      <c r="AE270" s="592">
        <f>(W270-AC270)/(F270+500)</f>
      </c>
      <c r="AF270" s="593" t="s">
        <v>584</v>
      </c>
    </row>
    <row r="271">
      <c r="A271" s="597"/>
      <c r="B271" s="598"/>
      <c r="C271" s="599"/>
      <c r="D271" s="600" t="s">
        <v>585</v>
      </c>
      <c r="E271" s="601">
        <v>79.14</v>
      </c>
      <c r="F271" s="586"/>
      <c r="G271" s="585">
        <v>1265</v>
      </c>
      <c r="H271" s="585">
        <v>90</v>
      </c>
      <c r="I271" s="587">
        <f t="shared" si="69"/>
      </c>
      <c r="J271" s="588">
        <f t="shared" si="183"/>
      </c>
      <c r="K271" s="585">
        <v>4</v>
      </c>
      <c r="L271" s="588">
        <f t="shared" si="297"/>
      </c>
      <c r="M271" s="585">
        <v>0</v>
      </c>
      <c r="N271" s="589">
        <f t="shared" si="381"/>
      </c>
      <c r="O271" s="585">
        <v>2</v>
      </c>
      <c r="P271" s="589">
        <f t="shared" si="465"/>
      </c>
      <c r="Q271" s="590"/>
      <c r="R271" s="585"/>
      <c r="S271" s="590"/>
      <c r="T271" s="585"/>
      <c r="U271" s="591"/>
      <c r="V271" s="592"/>
      <c r="W271" s="585"/>
      <c r="X271" s="592"/>
      <c r="Y271" s="590"/>
      <c r="Z271" s="592"/>
      <c r="AA271" s="592"/>
      <c r="AB271" s="585"/>
      <c r="AC271" s="585"/>
      <c r="AD271" s="590"/>
      <c r="AE271" s="592"/>
      <c r="AF271" s="593" t="s">
        <v>586</v>
      </c>
    </row>
    <row r="272">
      <c r="A272" s="597"/>
      <c r="B272" s="598" t="s">
        <v>589</v>
      </c>
      <c r="C272" s="599" t="s">
        <v>606</v>
      </c>
      <c r="D272" s="600" t="s">
        <v>583</v>
      </c>
      <c r="E272" s="601">
        <v>154.71</v>
      </c>
      <c r="F272" s="633">
        <f>E272+E273</f>
      </c>
      <c r="G272" s="585">
        <v>964</v>
      </c>
      <c r="H272" s="585">
        <v>45</v>
      </c>
      <c r="I272" s="587">
        <f t="shared" si="69"/>
      </c>
      <c r="J272" s="588">
        <f t="shared" si="183"/>
      </c>
      <c r="K272" s="585">
        <v>2</v>
      </c>
      <c r="L272" s="588">
        <f t="shared" si="297"/>
      </c>
      <c r="M272" s="585">
        <v>0</v>
      </c>
      <c r="N272" s="589">
        <f t="shared" si="381"/>
      </c>
      <c r="O272" s="585">
        <v>0</v>
      </c>
      <c r="P272" s="589">
        <f t="shared" si="465"/>
      </c>
      <c r="Q272" s="590">
        <f>(M272+M273)/(O272+O273)</f>
      </c>
      <c r="R272" s="585">
        <v>1</v>
      </c>
      <c r="S272" s="590">
        <f>(O272+O273)/(K272+K273)</f>
      </c>
      <c r="T272" s="585">
        <v>0</v>
      </c>
      <c r="U272" s="591">
        <f>F272/T272</f>
      </c>
      <c r="V272" s="592">
        <f>(F272+4*500)/T272</f>
      </c>
      <c r="W272" s="585">
        <v>0</v>
      </c>
      <c r="X272" s="592">
        <f>W272/T272</f>
      </c>
      <c r="Y272" s="590">
        <f>T272/R272</f>
      </c>
      <c r="Z272" s="592">
        <f>W272/F272</f>
      </c>
      <c r="AA272" s="592">
        <f>W272/(F272+500)</f>
      </c>
      <c r="AB272" s="585">
        <v>0</v>
      </c>
      <c r="AC272" s="585">
        <v>0</v>
      </c>
      <c r="AD272" s="590">
        <f>AB272/T272</f>
      </c>
      <c r="AE272" s="592">
        <f>(W272-AC272)/(F272+500)</f>
      </c>
      <c r="AF272" s="593" t="s">
        <v>584</v>
      </c>
    </row>
    <row r="273">
      <c r="A273" s="597"/>
      <c r="B273" s="598"/>
      <c r="C273" s="599"/>
      <c r="D273" s="600" t="s">
        <v>585</v>
      </c>
      <c r="E273" s="601">
        <v>76.86</v>
      </c>
      <c r="F273" s="633"/>
      <c r="G273" s="585">
        <v>942</v>
      </c>
      <c r="H273" s="602">
        <v>83</v>
      </c>
      <c r="I273" s="587">
        <f t="shared" si="69"/>
      </c>
      <c r="J273" s="588">
        <f t="shared" si="183"/>
      </c>
      <c r="K273" s="585">
        <v>3</v>
      </c>
      <c r="L273" s="588">
        <f t="shared" si="297"/>
      </c>
      <c r="M273" s="585">
        <v>0</v>
      </c>
      <c r="N273" s="589">
        <f t="shared" si="381"/>
      </c>
      <c r="O273" s="585">
        <v>0</v>
      </c>
      <c r="P273" s="589">
        <f t="shared" si="465"/>
      </c>
      <c r="Q273" s="590"/>
      <c r="R273" s="585"/>
      <c r="S273" s="590"/>
      <c r="T273" s="585"/>
      <c r="U273" s="591"/>
      <c r="V273" s="592"/>
      <c r="W273" s="585"/>
      <c r="X273" s="592"/>
      <c r="Y273" s="590"/>
      <c r="Z273" s="592"/>
      <c r="AA273" s="592"/>
      <c r="AB273" s="585"/>
      <c r="AC273" s="585"/>
      <c r="AD273" s="590"/>
      <c r="AE273" s="592"/>
      <c r="AF273" s="593" t="s">
        <v>586</v>
      </c>
    </row>
    <row r="274">
      <c r="A274" s="597"/>
      <c r="B274" s="598" t="s">
        <v>590</v>
      </c>
      <c r="C274" s="599" t="s">
        <v>606</v>
      </c>
      <c r="D274" s="600" t="s">
        <v>583</v>
      </c>
      <c r="E274" s="601">
        <v>175.27</v>
      </c>
      <c r="F274" s="633">
        <f>E274+E275</f>
      </c>
      <c r="G274" s="585">
        <v>1050</v>
      </c>
      <c r="H274" s="585">
        <v>24</v>
      </c>
      <c r="I274" s="587">
        <f t="shared" si="69"/>
      </c>
      <c r="J274" s="588">
        <f t="shared" si="183"/>
      </c>
      <c r="K274" s="585">
        <v>1</v>
      </c>
      <c r="L274" s="588">
        <f t="shared" si="297"/>
      </c>
      <c r="M274" s="585">
        <v>0</v>
      </c>
      <c r="N274" s="589">
        <f t="shared" si="381"/>
      </c>
      <c r="O274" s="585">
        <v>0</v>
      </c>
      <c r="P274" s="589">
        <f t="shared" si="465"/>
      </c>
      <c r="Q274" s="590">
        <f>(M274+M275)/(O274+O275)</f>
      </c>
      <c r="R274" s="585">
        <v>0</v>
      </c>
      <c r="S274" s="590">
        <f>(O274+O275)/(K274+K275)</f>
      </c>
      <c r="T274" s="585">
        <v>0</v>
      </c>
      <c r="U274" s="591">
        <f>F274/T274</f>
      </c>
      <c r="V274" s="592">
        <f>(F274+4*500)/T274</f>
      </c>
      <c r="W274" s="585">
        <v>0</v>
      </c>
      <c r="X274" s="592">
        <f>W274/T274</f>
      </c>
      <c r="Y274" s="590">
        <f>T274/R274</f>
      </c>
      <c r="Z274" s="592">
        <f>W274/F274</f>
      </c>
      <c r="AA274" s="592">
        <f>W274/(F274+500)</f>
      </c>
      <c r="AB274" s="585">
        <v>0</v>
      </c>
      <c r="AC274" s="585">
        <v>0</v>
      </c>
      <c r="AD274" s="590">
        <f>AB274/T274</f>
      </c>
      <c r="AE274" s="592">
        <f>(W274-AC274)/(F274+500)</f>
      </c>
      <c r="AF274" s="593" t="s">
        <v>584</v>
      </c>
    </row>
    <row r="275">
      <c r="A275" s="597"/>
      <c r="B275" s="598"/>
      <c r="C275" s="599"/>
      <c r="D275" s="600" t="s">
        <v>585</v>
      </c>
      <c r="E275" s="601">
        <v>42.34</v>
      </c>
      <c r="F275" s="633"/>
      <c r="G275" s="585">
        <v>601</v>
      </c>
      <c r="H275" s="585">
        <v>66</v>
      </c>
      <c r="I275" s="587">
        <f t="shared" si="69"/>
      </c>
      <c r="J275" s="588">
        <f t="shared" si="183"/>
      </c>
      <c r="K275" s="585">
        <v>0</v>
      </c>
      <c r="L275" s="588">
        <f t="shared" si="297"/>
      </c>
      <c r="M275" s="585">
        <v>0</v>
      </c>
      <c r="N275" s="589">
        <f t="shared" si="381"/>
      </c>
      <c r="O275" s="585">
        <v>0</v>
      </c>
      <c r="P275" s="589">
        <f t="shared" si="465"/>
      </c>
      <c r="Q275" s="590"/>
      <c r="R275" s="585"/>
      <c r="S275" s="590"/>
      <c r="T275" s="585"/>
      <c r="U275" s="591"/>
      <c r="V275" s="592"/>
      <c r="W275" s="585"/>
      <c r="X275" s="592"/>
      <c r="Y275" s="590"/>
      <c r="Z275" s="592"/>
      <c r="AA275" s="592"/>
      <c r="AB275" s="585"/>
      <c r="AC275" s="585"/>
      <c r="AD275" s="590"/>
      <c r="AE275" s="592"/>
      <c r="AF275" s="593" t="s">
        <v>586</v>
      </c>
    </row>
    <row r="276">
      <c r="A276" s="597"/>
      <c r="B276" s="604" t="s">
        <v>591</v>
      </c>
      <c r="C276" s="604"/>
      <c r="D276" s="604"/>
      <c r="E276" s="605">
        <f>SUM(E266:E275)</f>
      </c>
      <c r="F276" s="606">
        <f>SUM(F266:F275)</f>
      </c>
      <c r="G276" s="606">
        <f>SUM(G266:G275)</f>
      </c>
      <c r="H276" s="606">
        <f>SUM(H266:H275)</f>
      </c>
      <c r="I276" s="607">
        <f t="shared" si="69"/>
      </c>
      <c r="J276" s="608">
        <f t="shared" si="183"/>
      </c>
      <c r="K276" s="606">
        <f>SUM(K266:K275)</f>
      </c>
      <c r="L276" s="608">
        <f t="shared" si="297"/>
      </c>
      <c r="M276" s="606">
        <f>SUM(M266:M275)</f>
      </c>
      <c r="N276" s="609">
        <f t="shared" si="381"/>
      </c>
      <c r="O276" s="606">
        <f>SUM(O266:O275)</f>
      </c>
      <c r="P276" s="609">
        <f t="shared" si="465"/>
      </c>
      <c r="Q276" s="610">
        <f>M276/O276</f>
      </c>
      <c r="R276" s="606">
        <f>SUM(R266:R275)</f>
      </c>
      <c r="S276" s="610">
        <f>(O276+O276)/(K276+K276)</f>
      </c>
      <c r="T276" s="606">
        <f>SUM(T266:T275)</f>
      </c>
      <c r="U276" s="611">
        <f t="shared" ref="U276:U277" si="24">F276/T276</f>
      </c>
      <c r="V276" s="612">
        <f t="shared" ref="V276:V277" si="108">(F276+4*500)/T276</f>
      </c>
      <c r="W276" s="606">
        <f>SUM(W266:W275)</f>
      </c>
      <c r="X276" s="613">
        <f t="shared" ref="X276:X277" si="222">W276/T276</f>
      </c>
      <c r="Y276" s="610">
        <f t="shared" ref="Y276:Y277" si="336">T276/R276</f>
      </c>
      <c r="Z276" s="612">
        <f t="shared" ref="Z276:Z277" si="420">W276/F276</f>
      </c>
      <c r="AA276" s="612">
        <f>W276/(F276+COUNT(W266:W275)*500)</f>
      </c>
      <c r="AB276" s="606">
        <f>SUM(AB266:AB275)</f>
      </c>
      <c r="AC276" s="606">
        <f>SUM(AC266:AC275)</f>
      </c>
      <c r="AD276" s="610">
        <f t="shared" ref="AD276:AD277" si="504">AB276/T276</f>
      </c>
      <c r="AE276" s="614">
        <f>(W276-AC276)/(F276+COUNT(W266:W275)*500)</f>
      </c>
      <c r="AF276" s="592"/>
    </row>
    <row r="277">
      <c r="A277" s="597"/>
      <c r="B277" s="598" t="s">
        <v>592</v>
      </c>
      <c r="C277" s="599" t="s">
        <v>582</v>
      </c>
      <c r="D277" s="600" t="s">
        <v>583</v>
      </c>
      <c r="E277" s="601">
        <v>226</v>
      </c>
      <c r="F277" s="586">
        <f>E277+E278</f>
      </c>
      <c r="G277" s="585">
        <v>1389</v>
      </c>
      <c r="H277" s="585">
        <v>57</v>
      </c>
      <c r="I277" s="587">
        <f t="shared" si="69"/>
      </c>
      <c r="J277" s="588">
        <f t="shared" si="183"/>
      </c>
      <c r="K277" s="585">
        <v>3</v>
      </c>
      <c r="L277" s="588">
        <f t="shared" si="297"/>
      </c>
      <c r="M277" s="585">
        <v>0</v>
      </c>
      <c r="N277" s="589">
        <f t="shared" si="381"/>
      </c>
      <c r="O277" s="585">
        <v>2</v>
      </c>
      <c r="P277" s="589">
        <f t="shared" si="465"/>
      </c>
      <c r="Q277" s="590">
        <f>(M277+M278)/(O277+O278)</f>
      </c>
      <c r="R277" s="585">
        <v>2</v>
      </c>
      <c r="S277" s="590">
        <f>(O277+O278)/(K277+K278)</f>
      </c>
      <c r="T277" s="585">
        <v>0</v>
      </c>
      <c r="U277" s="591">
        <f t="shared" si="24"/>
      </c>
      <c r="V277" s="592">
        <f t="shared" si="108"/>
      </c>
      <c r="W277" s="585">
        <v>0</v>
      </c>
      <c r="X277" s="592">
        <f t="shared" si="222"/>
      </c>
      <c r="Y277" s="590">
        <f t="shared" si="336"/>
      </c>
      <c r="Z277" s="592">
        <f t="shared" si="420"/>
      </c>
      <c r="AA277" s="592">
        <f>W277/(F277+500)</f>
      </c>
      <c r="AB277" s="585">
        <v>0</v>
      </c>
      <c r="AC277" s="585">
        <v>0</v>
      </c>
      <c r="AD277" s="590">
        <f t="shared" si="504"/>
      </c>
      <c r="AE277" s="592">
        <f>(W277-AC277)/(F277+500)</f>
      </c>
      <c r="AF277" s="593" t="s">
        <v>584</v>
      </c>
    </row>
    <row r="278">
      <c r="A278" s="597"/>
      <c r="B278" s="598"/>
      <c r="C278" s="599"/>
      <c r="D278" s="600" t="s">
        <v>585</v>
      </c>
      <c r="E278" s="601">
        <v>84.28</v>
      </c>
      <c r="F278" s="586"/>
      <c r="G278" s="585">
        <v>895</v>
      </c>
      <c r="H278" s="585">
        <v>77</v>
      </c>
      <c r="I278" s="587">
        <f t="shared" si="69"/>
      </c>
      <c r="J278" s="588">
        <f t="shared" si="183"/>
      </c>
      <c r="K278" s="585">
        <v>1</v>
      </c>
      <c r="L278" s="588">
        <f t="shared" si="297"/>
      </c>
      <c r="M278" s="585">
        <v>0</v>
      </c>
      <c r="N278" s="589">
        <f t="shared" si="381"/>
      </c>
      <c r="O278" s="585">
        <v>0</v>
      </c>
      <c r="P278" s="589">
        <f t="shared" si="465"/>
      </c>
      <c r="Q278" s="590"/>
      <c r="R278" s="585"/>
      <c r="S278" s="590"/>
      <c r="T278" s="585"/>
      <c r="U278" s="591"/>
      <c r="V278" s="592"/>
      <c r="W278" s="585"/>
      <c r="X278" s="592"/>
      <c r="Y278" s="590"/>
      <c r="Z278" s="592"/>
      <c r="AA278" s="592"/>
      <c r="AB278" s="585"/>
      <c r="AC278" s="585"/>
      <c r="AD278" s="590"/>
      <c r="AE278" s="592"/>
      <c r="AF278" s="593" t="s">
        <v>586</v>
      </c>
    </row>
    <row r="279">
      <c r="A279" s="597"/>
      <c r="B279" s="598" t="s">
        <v>594</v>
      </c>
      <c r="C279" s="599" t="s">
        <v>582</v>
      </c>
      <c r="D279" s="600" t="s">
        <v>583</v>
      </c>
      <c r="E279" s="601">
        <v>225.84</v>
      </c>
      <c r="F279" s="586">
        <f>E279+E280</f>
      </c>
      <c r="G279" s="585">
        <v>1292</v>
      </c>
      <c r="H279" s="585">
        <v>39</v>
      </c>
      <c r="I279" s="587">
        <f t="shared" si="69"/>
      </c>
      <c r="J279" s="588">
        <f t="shared" si="183"/>
      </c>
      <c r="K279" s="585">
        <v>1</v>
      </c>
      <c r="L279" s="588">
        <f t="shared" si="297"/>
      </c>
      <c r="M279" s="585">
        <v>0</v>
      </c>
      <c r="N279" s="589">
        <f t="shared" si="381"/>
      </c>
      <c r="O279" s="585">
        <v>0</v>
      </c>
      <c r="P279" s="589">
        <f t="shared" si="465"/>
      </c>
      <c r="Q279" s="590">
        <f>(M279+M280)/(O279+O280)</f>
      </c>
      <c r="R279" s="585">
        <v>1</v>
      </c>
      <c r="S279" s="590">
        <f>(O279+O280)/(K279+K280)</f>
      </c>
      <c r="T279" s="585">
        <v>0</v>
      </c>
      <c r="U279" s="591">
        <f>F279/T279</f>
      </c>
      <c r="V279" s="592">
        <f>(F279+4*500)/T279</f>
      </c>
      <c r="W279" s="585">
        <v>0</v>
      </c>
      <c r="X279" s="592">
        <f>W279/T279</f>
      </c>
      <c r="Y279" s="590">
        <f>T279/R279</f>
      </c>
      <c r="Z279" s="592">
        <f>W279/F279</f>
      </c>
      <c r="AA279" s="592">
        <f>W279/(F279+500)</f>
      </c>
      <c r="AB279" s="585">
        <v>0</v>
      </c>
      <c r="AC279" s="585">
        <v>0</v>
      </c>
      <c r="AD279" s="590">
        <f>AB279/T279</f>
      </c>
      <c r="AE279" s="592">
        <f>(W279-AC279)/(F279+500)</f>
      </c>
      <c r="AF279" s="593" t="s">
        <v>584</v>
      </c>
    </row>
    <row r="280">
      <c r="A280" s="597"/>
      <c r="B280" s="598"/>
      <c r="C280" s="599"/>
      <c r="D280" s="600" t="s">
        <v>585</v>
      </c>
      <c r="E280" s="601">
        <v>48.13</v>
      </c>
      <c r="F280" s="586"/>
      <c r="G280" s="585">
        <v>720</v>
      </c>
      <c r="H280" s="585">
        <v>73</v>
      </c>
      <c r="I280" s="587">
        <f t="shared" si="69"/>
      </c>
      <c r="J280" s="588">
        <f t="shared" si="183"/>
      </c>
      <c r="K280" s="585">
        <v>2</v>
      </c>
      <c r="L280" s="588">
        <f t="shared" si="297"/>
      </c>
      <c r="M280" s="585">
        <v>0</v>
      </c>
      <c r="N280" s="589">
        <f t="shared" si="381"/>
      </c>
      <c r="O280" s="585">
        <v>0</v>
      </c>
      <c r="P280" s="589">
        <f t="shared" si="465"/>
      </c>
      <c r="Q280" s="590"/>
      <c r="R280" s="585"/>
      <c r="S280" s="590"/>
      <c r="T280" s="585"/>
      <c r="U280" s="591"/>
      <c r="V280" s="592"/>
      <c r="W280" s="585"/>
      <c r="X280" s="592"/>
      <c r="Y280" s="590"/>
      <c r="Z280" s="592"/>
      <c r="AA280" s="592"/>
      <c r="AB280" s="585"/>
      <c r="AC280" s="585"/>
      <c r="AD280" s="590"/>
      <c r="AE280" s="592"/>
      <c r="AF280" s="593" t="s">
        <v>586</v>
      </c>
    </row>
    <row r="281">
      <c r="A281" s="597"/>
      <c r="B281" s="598" t="s">
        <v>598</v>
      </c>
      <c r="C281" s="599" t="s">
        <v>582</v>
      </c>
      <c r="D281" s="600" t="s">
        <v>583</v>
      </c>
      <c r="E281" s="601">
        <v>191.88</v>
      </c>
      <c r="F281" s="586">
        <f>E281+E282</f>
      </c>
      <c r="G281" s="585">
        <v>1208</v>
      </c>
      <c r="H281" s="585">
        <v>21</v>
      </c>
      <c r="I281" s="587">
        <f t="shared" si="69"/>
      </c>
      <c r="J281" s="588">
        <f t="shared" si="183"/>
      </c>
      <c r="K281" s="585">
        <v>2</v>
      </c>
      <c r="L281" s="588">
        <f t="shared" si="297"/>
      </c>
      <c r="M281" s="585">
        <v>0</v>
      </c>
      <c r="N281" s="589">
        <f t="shared" si="381"/>
      </c>
      <c r="O281" s="585">
        <v>1</v>
      </c>
      <c r="P281" s="589">
        <f t="shared" si="465"/>
      </c>
      <c r="Q281" s="590">
        <f>(M281+M282)/(O281+O282)</f>
      </c>
      <c r="R281" s="585">
        <v>1</v>
      </c>
      <c r="S281" s="590">
        <f>(O281+O282)/(K281+K282)</f>
      </c>
      <c r="T281" s="585">
        <v>0</v>
      </c>
      <c r="U281" s="591">
        <f>F281/T281</f>
      </c>
      <c r="V281" s="592">
        <f>(F281+4*500)/T281</f>
      </c>
      <c r="W281" s="585">
        <v>0</v>
      </c>
      <c r="X281" s="592">
        <f>W281/T281</f>
      </c>
      <c r="Y281" s="590">
        <f>T281/R281</f>
      </c>
      <c r="Z281" s="592">
        <f>W281/F281</f>
      </c>
      <c r="AA281" s="592">
        <f>W281/(F281+500)</f>
      </c>
      <c r="AB281" s="585">
        <v>0</v>
      </c>
      <c r="AC281" s="585">
        <v>0</v>
      </c>
      <c r="AD281" s="590">
        <f>AB281/T281</f>
      </c>
      <c r="AE281" s="592">
        <f>(W281-AC281)/(F281+500)</f>
      </c>
      <c r="AF281" s="593" t="s">
        <v>584</v>
      </c>
    </row>
    <row r="282">
      <c r="A282" s="597"/>
      <c r="B282" s="598"/>
      <c r="C282" s="599"/>
      <c r="D282" s="600" t="s">
        <v>585</v>
      </c>
      <c r="E282" s="601">
        <v>38.83</v>
      </c>
      <c r="F282" s="586"/>
      <c r="G282" s="585">
        <v>770</v>
      </c>
      <c r="H282" s="585">
        <v>47</v>
      </c>
      <c r="I282" s="587">
        <f t="shared" si="69"/>
      </c>
      <c r="J282" s="588">
        <f t="shared" si="183"/>
      </c>
      <c r="K282" s="585">
        <v>0</v>
      </c>
      <c r="L282" s="588">
        <f t="shared" si="297"/>
      </c>
      <c r="M282" s="585">
        <v>0</v>
      </c>
      <c r="N282" s="589">
        <f t="shared" si="381"/>
      </c>
      <c r="O282" s="585">
        <v>0</v>
      </c>
      <c r="P282" s="589">
        <f t="shared" si="465"/>
      </c>
      <c r="Q282" s="590"/>
      <c r="R282" s="585"/>
      <c r="S282" s="590"/>
      <c r="T282" s="585"/>
      <c r="U282" s="591"/>
      <c r="V282" s="592"/>
      <c r="W282" s="585"/>
      <c r="X282" s="592"/>
      <c r="Y282" s="590"/>
      <c r="Z282" s="592"/>
      <c r="AA282" s="592"/>
      <c r="AB282" s="585"/>
      <c r="AC282" s="585"/>
      <c r="AD282" s="590"/>
      <c r="AE282" s="592"/>
      <c r="AF282" s="593" t="s">
        <v>586</v>
      </c>
    </row>
    <row r="283">
      <c r="A283" s="597"/>
      <c r="B283" s="598" t="s">
        <v>599</v>
      </c>
      <c r="C283" s="599" t="s">
        <v>582</v>
      </c>
      <c r="D283" s="600" t="s">
        <v>583</v>
      </c>
      <c r="E283" s="601">
        <v>335.84</v>
      </c>
      <c r="F283" s="586">
        <f>E283+E284</f>
      </c>
      <c r="G283" s="585">
        <v>1610</v>
      </c>
      <c r="H283" s="585">
        <v>51</v>
      </c>
      <c r="I283" s="587">
        <f t="shared" si="69"/>
      </c>
      <c r="J283" s="588">
        <f t="shared" si="183"/>
      </c>
      <c r="K283" s="585">
        <v>2</v>
      </c>
      <c r="L283" s="588">
        <f t="shared" si="297"/>
      </c>
      <c r="M283" s="585">
        <v>0</v>
      </c>
      <c r="N283" s="589">
        <f t="shared" si="381"/>
      </c>
      <c r="O283" s="585">
        <v>0</v>
      </c>
      <c r="P283" s="589">
        <f t="shared" si="465"/>
      </c>
      <c r="Q283" s="590">
        <f>(M283+M284)/(O283+O284)</f>
      </c>
      <c r="R283" s="585">
        <v>0</v>
      </c>
      <c r="S283" s="590">
        <f>(O283+O284)/(K283+K284)</f>
      </c>
      <c r="T283" s="585">
        <v>0</v>
      </c>
      <c r="U283" s="591">
        <f>F283/T283</f>
      </c>
      <c r="V283" s="592">
        <f>(F283+4*500)/T283</f>
      </c>
      <c r="W283" s="585">
        <v>0</v>
      </c>
      <c r="X283" s="592">
        <f>W283/T283</f>
      </c>
      <c r="Y283" s="590">
        <f>T283/R283</f>
      </c>
      <c r="Z283" s="592">
        <f>W283/F283</f>
      </c>
      <c r="AA283" s="592">
        <f>W283/(F283+500)</f>
      </c>
      <c r="AB283" s="585">
        <v>0</v>
      </c>
      <c r="AC283" s="585">
        <v>0</v>
      </c>
      <c r="AD283" s="590">
        <f>AB283/T283</f>
      </c>
      <c r="AE283" s="592">
        <f>(W283-AC283)/(F283+500)</f>
      </c>
      <c r="AF283" s="593" t="s">
        <v>584</v>
      </c>
    </row>
    <row r="284">
      <c r="A284" s="597"/>
      <c r="B284" s="598"/>
      <c r="C284" s="599"/>
      <c r="D284" s="600" t="s">
        <v>585</v>
      </c>
      <c r="E284" s="601">
        <v>107.9</v>
      </c>
      <c r="F284" s="586"/>
      <c r="G284" s="585">
        <v>1741</v>
      </c>
      <c r="H284" s="602">
        <v>139</v>
      </c>
      <c r="I284" s="587">
        <f t="shared" si="69"/>
      </c>
      <c r="J284" s="588">
        <f t="shared" si="183"/>
      </c>
      <c r="K284" s="585">
        <v>3</v>
      </c>
      <c r="L284" s="588">
        <f t="shared" si="297"/>
      </c>
      <c r="M284" s="585">
        <v>0</v>
      </c>
      <c r="N284" s="589">
        <f t="shared" si="381"/>
      </c>
      <c r="O284" s="585">
        <v>0</v>
      </c>
      <c r="P284" s="589">
        <f t="shared" si="465"/>
      </c>
      <c r="Q284" s="590"/>
      <c r="R284" s="585"/>
      <c r="S284" s="590"/>
      <c r="T284" s="585"/>
      <c r="U284" s="591"/>
      <c r="V284" s="592"/>
      <c r="W284" s="585"/>
      <c r="X284" s="592"/>
      <c r="Y284" s="590"/>
      <c r="Z284" s="592"/>
      <c r="AA284" s="592"/>
      <c r="AB284" s="585"/>
      <c r="AC284" s="585"/>
      <c r="AD284" s="590"/>
      <c r="AE284" s="592"/>
      <c r="AF284" s="593" t="s">
        <v>586</v>
      </c>
    </row>
    <row r="285">
      <c r="A285" s="597"/>
      <c r="B285" s="598" t="s">
        <v>600</v>
      </c>
      <c r="C285" s="599" t="s">
        <v>582</v>
      </c>
      <c r="D285" s="600" t="s">
        <v>583</v>
      </c>
      <c r="E285" s="601">
        <v>435.32</v>
      </c>
      <c r="F285" s="586">
        <f>E285+E286</f>
      </c>
      <c r="G285" s="585">
        <v>3180</v>
      </c>
      <c r="H285" s="585">
        <v>130</v>
      </c>
      <c r="I285" s="587">
        <f t="shared" si="69"/>
      </c>
      <c r="J285" s="588">
        <f t="shared" si="183"/>
      </c>
      <c r="K285" s="585">
        <v>4</v>
      </c>
      <c r="L285" s="588">
        <f t="shared" si="297"/>
      </c>
      <c r="M285" s="585">
        <v>0</v>
      </c>
      <c r="N285" s="589">
        <f t="shared" si="381"/>
      </c>
      <c r="O285" s="585">
        <v>0</v>
      </c>
      <c r="P285" s="589">
        <f t="shared" si="465"/>
      </c>
      <c r="Q285" s="590">
        <f>(M285+M286)/(O285+O286)</f>
      </c>
      <c r="R285" s="585">
        <v>0</v>
      </c>
      <c r="S285" s="590">
        <f>(O285+O286)/(K285+K286)</f>
      </c>
      <c r="T285" s="585">
        <v>0</v>
      </c>
      <c r="U285" s="591">
        <f>F285/T285</f>
      </c>
      <c r="V285" s="592">
        <f>(F285+4*500)/T285</f>
      </c>
      <c r="W285" s="634">
        <v>0</v>
      </c>
      <c r="X285" s="592">
        <f>W285/T285</f>
      </c>
      <c r="Y285" s="590">
        <f>T285/R285</f>
      </c>
      <c r="Z285" s="592">
        <f>W285/F285</f>
      </c>
      <c r="AA285" s="592">
        <f>W285/(F285+500)</f>
      </c>
      <c r="AB285" s="585">
        <v>0</v>
      </c>
      <c r="AC285" s="585">
        <v>0</v>
      </c>
      <c r="AD285" s="590">
        <f>AB285/T285</f>
      </c>
      <c r="AE285" s="592">
        <f>(W285-AC285)/(F285+500)</f>
      </c>
      <c r="AF285" s="593" t="s">
        <v>584</v>
      </c>
    </row>
    <row r="286">
      <c r="A286" s="597"/>
      <c r="B286" s="598"/>
      <c r="C286" s="599"/>
      <c r="D286" s="600" t="s">
        <v>585</v>
      </c>
      <c r="E286" s="601">
        <v>78.49</v>
      </c>
      <c r="F286" s="586"/>
      <c r="G286" s="585">
        <v>1287</v>
      </c>
      <c r="H286" s="585">
        <v>159</v>
      </c>
      <c r="I286" s="587">
        <f t="shared" si="69"/>
      </c>
      <c r="J286" s="588">
        <f t="shared" si="183"/>
      </c>
      <c r="K286" s="585">
        <v>1</v>
      </c>
      <c r="L286" s="588">
        <f t="shared" si="297"/>
      </c>
      <c r="M286" s="585">
        <v>0</v>
      </c>
      <c r="N286" s="589">
        <f t="shared" si="381"/>
      </c>
      <c r="O286" s="585">
        <v>0</v>
      </c>
      <c r="P286" s="589">
        <f t="shared" si="465"/>
      </c>
      <c r="Q286" s="590"/>
      <c r="R286" s="585"/>
      <c r="S286" s="590"/>
      <c r="T286" s="585"/>
      <c r="U286" s="591"/>
      <c r="V286" s="592"/>
      <c r="W286" s="632"/>
      <c r="X286" s="592"/>
      <c r="Y286" s="590"/>
      <c r="Z286" s="592"/>
      <c r="AA286" s="592"/>
      <c r="AB286" s="585"/>
      <c r="AC286" s="585"/>
      <c r="AD286" s="590"/>
      <c r="AE286" s="592"/>
      <c r="AF286" s="593" t="s">
        <v>586</v>
      </c>
    </row>
    <row r="287">
      <c r="A287" s="597"/>
      <c r="B287" s="604" t="s">
        <v>591</v>
      </c>
      <c r="C287" s="604"/>
      <c r="D287" s="604"/>
      <c r="E287" s="605">
        <f>SUM(E277:E286)</f>
      </c>
      <c r="F287" s="606">
        <f>SUM(F277:F286)</f>
      </c>
      <c r="G287" s="606">
        <f>SUM(G277:G286)</f>
      </c>
      <c r="H287" s="606">
        <f>SUM(H277:H286)</f>
      </c>
      <c r="I287" s="607">
        <f t="shared" si="69"/>
      </c>
      <c r="J287" s="608">
        <f t="shared" si="183"/>
      </c>
      <c r="K287" s="606">
        <f>SUM(K277:K286)</f>
      </c>
      <c r="L287" s="608">
        <f t="shared" si="297"/>
      </c>
      <c r="M287" s="606">
        <f>SUM(M277:M286)</f>
      </c>
      <c r="N287" s="609">
        <f t="shared" si="381"/>
      </c>
      <c r="O287" s="606">
        <f>SUM(O277:O286)</f>
      </c>
      <c r="P287" s="609">
        <f t="shared" si="465"/>
      </c>
      <c r="Q287" s="610">
        <f t="shared" ref="Q287:Q288" si="153">M287/O287</f>
      </c>
      <c r="R287" s="606">
        <f>SUM(R277:R286)</f>
      </c>
      <c r="S287" s="610">
        <f t="shared" ref="S287:S288" si="267">(O287+O287)/(K287+K287)</f>
      </c>
      <c r="T287" s="606">
        <f>SUM(T277:T286)</f>
      </c>
      <c r="U287" s="611">
        <f t="shared" ref="U287:U288" si="25">F287/T287</f>
      </c>
      <c r="V287" s="612">
        <f t="shared" ref="V287:V288" si="109">(F287+4*500)/T287</f>
      </c>
      <c r="W287" s="606">
        <f>SUM(W277:W286)</f>
      </c>
      <c r="X287" s="613">
        <f t="shared" ref="X287:X288" si="223">W287/T287</f>
      </c>
      <c r="Y287" s="610">
        <f t="shared" ref="Y287:Y288" si="337">T287/R287</f>
      </c>
      <c r="Z287" s="612">
        <f t="shared" ref="Z287:Z288" si="421">W287/F287</f>
      </c>
      <c r="AA287" s="612">
        <f>W287/(F287+COUNT(W277:W286)*500)</f>
      </c>
      <c r="AB287" s="606">
        <f>SUM(AB277:AB286)</f>
      </c>
      <c r="AC287" s="606">
        <f>SUM(AC277:AC286)</f>
      </c>
      <c r="AD287" s="610">
        <f t="shared" ref="AD287:AD288" si="505">AB287/T287</f>
      </c>
      <c r="AE287" s="614">
        <f>(W287-AC287)/(F287+COUNT(W277:W286)*500)</f>
      </c>
      <c r="AF287" s="592"/>
    </row>
    <row r="288">
      <c r="A288" s="597"/>
      <c r="B288" s="630" t="s">
        <v>595</v>
      </c>
      <c r="C288" s="630"/>
      <c r="D288" s="630"/>
      <c r="E288" s="631">
        <f>E276+E287</f>
      </c>
      <c r="F288" s="617">
        <f>F276+F287</f>
      </c>
      <c r="G288" s="617">
        <f>G276+G287</f>
      </c>
      <c r="H288" s="617">
        <f>H276+H287</f>
      </c>
      <c r="I288" s="618">
        <f t="shared" si="69"/>
      </c>
      <c r="J288" s="619">
        <f t="shared" si="183"/>
      </c>
      <c r="K288" s="617">
        <f>K276+K287</f>
      </c>
      <c r="L288" s="619">
        <f t="shared" si="297"/>
      </c>
      <c r="M288" s="617">
        <f>M276+M287</f>
      </c>
      <c r="N288" s="620">
        <f t="shared" si="381"/>
      </c>
      <c r="O288" s="617">
        <f>O276+O287</f>
      </c>
      <c r="P288" s="620">
        <f t="shared" si="465"/>
      </c>
      <c r="Q288" s="621">
        <f t="shared" si="153"/>
      </c>
      <c r="R288" s="617">
        <f>R276+R287</f>
      </c>
      <c r="S288" s="621">
        <f t="shared" si="267"/>
      </c>
      <c r="T288" s="617">
        <f>T276+T287</f>
      </c>
      <c r="U288" s="622">
        <f t="shared" si="25"/>
      </c>
      <c r="V288" s="617">
        <f t="shared" si="109"/>
      </c>
      <c r="W288" s="617">
        <f>W276+W287</f>
      </c>
      <c r="X288" s="617">
        <f t="shared" si="223"/>
      </c>
      <c r="Y288" s="621">
        <f t="shared" si="337"/>
      </c>
      <c r="Z288" s="617">
        <f t="shared" si="421"/>
      </c>
      <c r="AA288" s="617">
        <f>W288/(F288+COUNT(W266:W275,W277:W286)*500)</f>
      </c>
      <c r="AB288" s="617">
        <f>AB276+AB287</f>
      </c>
      <c r="AC288" s="617">
        <f>AC276+AC287</f>
      </c>
      <c r="AD288" s="621">
        <f t="shared" si="505"/>
      </c>
      <c r="AE288" s="617">
        <f>(W288-AC288)/(F288+COUNT(W266:W275,W277:W286)*500)</f>
      </c>
      <c r="AF288" s="623"/>
    </row>
    <row r="289">
      <c r="A289" s="627" t="s">
        <v>548</v>
      </c>
      <c r="B289" s="628" t="s">
        <v>549</v>
      </c>
      <c r="C289" s="628" t="s">
        <v>550</v>
      </c>
      <c r="D289" s="628" t="s">
        <v>551</v>
      </c>
      <c r="E289" s="629" t="s">
        <v>552</v>
      </c>
      <c r="F289" s="572" t="s">
        <v>553</v>
      </c>
      <c r="G289" s="572" t="s">
        <v>554</v>
      </c>
      <c r="H289" s="572" t="s">
        <v>555</v>
      </c>
      <c r="I289" s="573" t="s">
        <v>556</v>
      </c>
      <c r="J289" s="574" t="s">
        <v>557</v>
      </c>
      <c r="K289" s="572" t="s">
        <v>558</v>
      </c>
      <c r="L289" s="574" t="s">
        <v>559</v>
      </c>
      <c r="M289" s="575" t="s">
        <v>560</v>
      </c>
      <c r="N289" s="576" t="s">
        <v>561</v>
      </c>
      <c r="O289" s="572" t="s">
        <v>562</v>
      </c>
      <c r="P289" s="576" t="s">
        <v>563</v>
      </c>
      <c r="Q289" s="573" t="s">
        <v>564</v>
      </c>
      <c r="R289" s="577" t="s">
        <v>565</v>
      </c>
      <c r="S289" s="578" t="s">
        <v>566</v>
      </c>
      <c r="T289" s="577" t="s">
        <v>567</v>
      </c>
      <c r="U289" s="579" t="s">
        <v>568</v>
      </c>
      <c r="V289" s="580" t="s">
        <v>569</v>
      </c>
      <c r="W289" s="580" t="s">
        <v>570</v>
      </c>
      <c r="X289" s="580" t="s">
        <v>571</v>
      </c>
      <c r="Y289" s="578" t="s">
        <v>572</v>
      </c>
      <c r="Z289" s="580" t="s">
        <v>573</v>
      </c>
      <c r="AA289" s="580" t="s">
        <v>574</v>
      </c>
      <c r="AB289" s="580" t="s">
        <v>575</v>
      </c>
      <c r="AC289" s="577" t="s">
        <v>576</v>
      </c>
      <c r="AD289" s="578" t="s">
        <v>577</v>
      </c>
      <c r="AE289" s="580" t="s">
        <v>578</v>
      </c>
      <c r="AF289" s="580" t="s">
        <v>579</v>
      </c>
    </row>
    <row r="290">
      <c r="A290" s="597" t="s">
        <v>619</v>
      </c>
      <c r="B290" s="598" t="s">
        <v>581</v>
      </c>
      <c r="C290" s="599" t="s">
        <v>606</v>
      </c>
      <c r="D290" s="600" t="s">
        <v>583</v>
      </c>
      <c r="E290" s="601">
        <v>108.86</v>
      </c>
      <c r="F290" s="586">
        <f>E290+E291</f>
      </c>
      <c r="G290" s="585">
        <v>751</v>
      </c>
      <c r="H290" s="585">
        <v>33</v>
      </c>
      <c r="I290" s="587">
        <f t="shared" ref="I290:I312" si="70">H290/G290</f>
      </c>
      <c r="J290" s="588">
        <f t="shared" ref="J290:J312" si="184">(E290/G290)*1000</f>
      </c>
      <c r="K290" s="585">
        <v>0</v>
      </c>
      <c r="L290" s="588">
        <f t="shared" ref="L290:L312" si="298">E290/K290</f>
      </c>
      <c r="M290" s="585">
        <v>0</v>
      </c>
      <c r="N290" s="589">
        <f t="shared" ref="N290:N312" si="382">E290/M290</f>
      </c>
      <c r="O290" s="585">
        <v>0</v>
      </c>
      <c r="P290" s="589">
        <f t="shared" ref="P290:P312" si="466">E290/O290</f>
      </c>
      <c r="Q290" s="590">
        <f>(M290+M291)/(O290+O291)</f>
      </c>
      <c r="R290" s="585">
        <v>0</v>
      </c>
      <c r="S290" s="590">
        <f>(O290+O291)/(K290+K291)</f>
      </c>
      <c r="T290" s="585">
        <v>0</v>
      </c>
      <c r="U290" s="591">
        <f>F290/T290</f>
      </c>
      <c r="V290" s="592">
        <f>(F290+4*500)/T290</f>
      </c>
      <c r="W290" s="585">
        <v>0</v>
      </c>
      <c r="X290" s="592">
        <f>W290/T290</f>
      </c>
      <c r="Y290" s="590">
        <f>T290/R290</f>
      </c>
      <c r="Z290" s="592">
        <f>W290/F290</f>
      </c>
      <c r="AA290" s="592">
        <f>W290/(F290+500)</f>
      </c>
      <c r="AB290" s="585">
        <v>0</v>
      </c>
      <c r="AC290" s="585">
        <v>0</v>
      </c>
      <c r="AD290" s="590">
        <f>AB290/T290</f>
      </c>
      <c r="AE290" s="592">
        <f>(W290-AC290)/(F290+500)</f>
      </c>
      <c r="AF290" s="593" t="s">
        <v>584</v>
      </c>
    </row>
    <row r="291">
      <c r="A291" s="597"/>
      <c r="B291" s="598"/>
      <c r="C291" s="599"/>
      <c r="D291" s="600" t="s">
        <v>585</v>
      </c>
      <c r="E291" s="601">
        <v>97.38</v>
      </c>
      <c r="F291" s="586"/>
      <c r="G291" s="585">
        <v>1841</v>
      </c>
      <c r="H291" s="585">
        <v>90</v>
      </c>
      <c r="I291" s="587">
        <f t="shared" si="70"/>
      </c>
      <c r="J291" s="588">
        <f t="shared" si="184"/>
      </c>
      <c r="K291" s="585">
        <v>4</v>
      </c>
      <c r="L291" s="588">
        <f t="shared" si="298"/>
      </c>
      <c r="M291" s="585">
        <v>0</v>
      </c>
      <c r="N291" s="589">
        <f t="shared" si="382"/>
      </c>
      <c r="O291" s="585">
        <v>0</v>
      </c>
      <c r="P291" s="589">
        <f t="shared" si="466"/>
      </c>
      <c r="Q291" s="590"/>
      <c r="R291" s="585"/>
      <c r="S291" s="590"/>
      <c r="T291" s="585"/>
      <c r="U291" s="591"/>
      <c r="V291" s="592"/>
      <c r="W291" s="585"/>
      <c r="X291" s="592"/>
      <c r="Y291" s="590"/>
      <c r="Z291" s="592"/>
      <c r="AA291" s="592"/>
      <c r="AB291" s="585"/>
      <c r="AC291" s="585"/>
      <c r="AD291" s="590"/>
      <c r="AE291" s="592"/>
      <c r="AF291" s="593" t="s">
        <v>586</v>
      </c>
    </row>
    <row r="292">
      <c r="A292" s="597"/>
      <c r="B292" s="598" t="s">
        <v>587</v>
      </c>
      <c r="C292" s="599" t="s">
        <v>606</v>
      </c>
      <c r="D292" s="600" t="s">
        <v>583</v>
      </c>
      <c r="E292" s="601">
        <v>139.13</v>
      </c>
      <c r="F292" s="586">
        <f>E292+E293</f>
      </c>
      <c r="G292" s="585">
        <v>830</v>
      </c>
      <c r="H292" s="585">
        <v>42</v>
      </c>
      <c r="I292" s="587">
        <f t="shared" si="70"/>
      </c>
      <c r="J292" s="588">
        <f t="shared" si="184"/>
      </c>
      <c r="K292" s="585">
        <v>0</v>
      </c>
      <c r="L292" s="588">
        <f t="shared" si="298"/>
      </c>
      <c r="M292" s="585">
        <v>0</v>
      </c>
      <c r="N292" s="589">
        <f t="shared" si="382"/>
      </c>
      <c r="O292" s="585">
        <v>0</v>
      </c>
      <c r="P292" s="589">
        <f t="shared" si="466"/>
      </c>
      <c r="Q292" s="590">
        <f>(M292+M293)/(O292+O293)</f>
      </c>
      <c r="R292" s="585">
        <v>0</v>
      </c>
      <c r="S292" s="590">
        <f>(O292+O293)/(K292+K293)</f>
      </c>
      <c r="T292" s="585">
        <v>0</v>
      </c>
      <c r="U292" s="591">
        <f>F292/T292</f>
      </c>
      <c r="V292" s="592">
        <f>(F292+4*500)/T292</f>
      </c>
      <c r="W292" s="585">
        <v>0</v>
      </c>
      <c r="X292" s="592">
        <f>W292/T292</f>
      </c>
      <c r="Y292" s="590">
        <f>T292/R292</f>
      </c>
      <c r="Z292" s="592">
        <f>W292/F292</f>
      </c>
      <c r="AA292" s="592">
        <f>W292/(F292+500)</f>
      </c>
      <c r="AB292" s="585">
        <v>0</v>
      </c>
      <c r="AC292" s="585">
        <v>0</v>
      </c>
      <c r="AD292" s="590">
        <f>AB292/T292</f>
      </c>
      <c r="AE292" s="592">
        <f>(W292-AC292)/(F292+500)</f>
      </c>
      <c r="AF292" s="593" t="s">
        <v>584</v>
      </c>
    </row>
    <row r="293">
      <c r="A293" s="597"/>
      <c r="B293" s="598"/>
      <c r="C293" s="599"/>
      <c r="D293" s="600" t="s">
        <v>585</v>
      </c>
      <c r="E293" s="601">
        <v>91.63</v>
      </c>
      <c r="F293" s="586"/>
      <c r="G293" s="585">
        <v>1502</v>
      </c>
      <c r="H293" s="585">
        <v>119</v>
      </c>
      <c r="I293" s="587">
        <f t="shared" si="70"/>
      </c>
      <c r="J293" s="588">
        <f t="shared" si="184"/>
      </c>
      <c r="K293" s="585">
        <v>0</v>
      </c>
      <c r="L293" s="588">
        <f t="shared" si="298"/>
      </c>
      <c r="M293" s="585">
        <v>0</v>
      </c>
      <c r="N293" s="589">
        <f t="shared" si="382"/>
      </c>
      <c r="O293" s="585">
        <v>0</v>
      </c>
      <c r="P293" s="589">
        <f t="shared" si="466"/>
      </c>
      <c r="Q293" s="590"/>
      <c r="R293" s="585"/>
      <c r="S293" s="590"/>
      <c r="T293" s="585"/>
      <c r="U293" s="591"/>
      <c r="V293" s="592"/>
      <c r="W293" s="585"/>
      <c r="X293" s="592"/>
      <c r="Y293" s="590"/>
      <c r="Z293" s="592"/>
      <c r="AA293" s="592"/>
      <c r="AB293" s="585"/>
      <c r="AC293" s="585"/>
      <c r="AD293" s="590"/>
      <c r="AE293" s="592"/>
      <c r="AF293" s="593" t="s">
        <v>586</v>
      </c>
    </row>
    <row r="294">
      <c r="A294" s="597"/>
      <c r="B294" s="598" t="s">
        <v>588</v>
      </c>
      <c r="C294" s="599" t="s">
        <v>606</v>
      </c>
      <c r="D294" s="600" t="s">
        <v>583</v>
      </c>
      <c r="E294" s="601">
        <v>205.62</v>
      </c>
      <c r="F294" s="586">
        <f>E294+E295</f>
      </c>
      <c r="G294" s="585">
        <v>1036</v>
      </c>
      <c r="H294" s="585">
        <v>52</v>
      </c>
      <c r="I294" s="587">
        <f t="shared" si="70"/>
      </c>
      <c r="J294" s="588">
        <f t="shared" si="184"/>
      </c>
      <c r="K294" s="585">
        <v>1</v>
      </c>
      <c r="L294" s="588">
        <f t="shared" si="298"/>
      </c>
      <c r="M294" s="585">
        <v>0</v>
      </c>
      <c r="N294" s="589">
        <f t="shared" si="382"/>
      </c>
      <c r="O294" s="585">
        <v>0</v>
      </c>
      <c r="P294" s="589">
        <f t="shared" si="466"/>
      </c>
      <c r="Q294" s="590">
        <f>(M294+M295)/(O294+O295)</f>
      </c>
      <c r="R294" s="585">
        <v>0</v>
      </c>
      <c r="S294" s="590">
        <f>(O294+O295)/(K294+K295)</f>
      </c>
      <c r="T294" s="585">
        <v>0</v>
      </c>
      <c r="U294" s="591">
        <f>F294/T294</f>
      </c>
      <c r="V294" s="592">
        <f>(F294+4*500)/T294</f>
      </c>
      <c r="W294" s="585">
        <v>0</v>
      </c>
      <c r="X294" s="592">
        <f>W294/T294</f>
      </c>
      <c r="Y294" s="590">
        <f>T294/R294</f>
      </c>
      <c r="Z294" s="592">
        <f>W294/F294</f>
      </c>
      <c r="AA294" s="592">
        <f>W294/(F294+500)</f>
      </c>
      <c r="AB294" s="585">
        <v>0</v>
      </c>
      <c r="AC294" s="585">
        <v>0</v>
      </c>
      <c r="AD294" s="590">
        <f>AB294/T294</f>
      </c>
      <c r="AE294" s="592">
        <f>(W294-AC294)/(F294+500)</f>
      </c>
      <c r="AF294" s="593" t="s">
        <v>584</v>
      </c>
    </row>
    <row r="295">
      <c r="A295" s="597"/>
      <c r="B295" s="598"/>
      <c r="C295" s="599"/>
      <c r="D295" s="600" t="s">
        <v>585</v>
      </c>
      <c r="E295" s="601">
        <v>74.5</v>
      </c>
      <c r="F295" s="586"/>
      <c r="G295" s="585">
        <v>1590</v>
      </c>
      <c r="H295" s="585">
        <v>103</v>
      </c>
      <c r="I295" s="587">
        <f t="shared" si="70"/>
      </c>
      <c r="J295" s="588">
        <f t="shared" si="184"/>
      </c>
      <c r="K295" s="585">
        <v>0</v>
      </c>
      <c r="L295" s="588">
        <f t="shared" si="298"/>
      </c>
      <c r="M295" s="585">
        <v>0</v>
      </c>
      <c r="N295" s="589">
        <f t="shared" si="382"/>
      </c>
      <c r="O295" s="585">
        <v>0</v>
      </c>
      <c r="P295" s="589">
        <f t="shared" si="466"/>
      </c>
      <c r="Q295" s="590"/>
      <c r="R295" s="585"/>
      <c r="S295" s="590"/>
      <c r="T295" s="585"/>
      <c r="U295" s="591"/>
      <c r="V295" s="592"/>
      <c r="W295" s="585"/>
      <c r="X295" s="592"/>
      <c r="Y295" s="590"/>
      <c r="Z295" s="592"/>
      <c r="AA295" s="592"/>
      <c r="AB295" s="585"/>
      <c r="AC295" s="585"/>
      <c r="AD295" s="590"/>
      <c r="AE295" s="592"/>
      <c r="AF295" s="593" t="s">
        <v>586</v>
      </c>
    </row>
    <row r="296">
      <c r="A296" s="597"/>
      <c r="B296" s="598" t="s">
        <v>589</v>
      </c>
      <c r="C296" s="599" t="s">
        <v>606</v>
      </c>
      <c r="D296" s="600" t="s">
        <v>583</v>
      </c>
      <c r="E296" s="601">
        <v>227.69</v>
      </c>
      <c r="F296" s="633">
        <f>E296+E297</f>
      </c>
      <c r="G296" s="585">
        <v>956</v>
      </c>
      <c r="H296" s="585">
        <v>39</v>
      </c>
      <c r="I296" s="587">
        <f t="shared" si="70"/>
      </c>
      <c r="J296" s="588">
        <f t="shared" si="184"/>
      </c>
      <c r="K296" s="585">
        <v>1</v>
      </c>
      <c r="L296" s="588">
        <f t="shared" si="298"/>
      </c>
      <c r="M296" s="585">
        <v>1</v>
      </c>
      <c r="N296" s="589">
        <f t="shared" si="382"/>
      </c>
      <c r="O296" s="585">
        <v>1</v>
      </c>
      <c r="P296" s="589">
        <f t="shared" si="466"/>
      </c>
      <c r="Q296" s="590">
        <f>(M296+M297)/(O296+O297)</f>
      </c>
      <c r="R296" s="585">
        <v>2</v>
      </c>
      <c r="S296" s="590">
        <f>(O296+O297)/(K296+K297)</f>
      </c>
      <c r="T296" s="585">
        <v>1</v>
      </c>
      <c r="U296" s="591">
        <f>F296/T296</f>
      </c>
      <c r="V296" s="592">
        <f>(F296+4*500)/T296</f>
      </c>
      <c r="W296" s="585">
        <v>895.2</v>
      </c>
      <c r="X296" s="592">
        <f>W296/T296</f>
      </c>
      <c r="Y296" s="590">
        <f>T296/R296</f>
      </c>
      <c r="Z296" s="592">
        <f>W296/F296</f>
      </c>
      <c r="AA296" s="592">
        <f>W296/(F296+500)</f>
      </c>
      <c r="AB296" s="585">
        <v>0</v>
      </c>
      <c r="AC296" s="585">
        <v>0</v>
      </c>
      <c r="AD296" s="590">
        <f>AB296/T296</f>
      </c>
      <c r="AE296" s="592">
        <f>(W296-AC296)/(F296+500)</f>
      </c>
      <c r="AF296" s="593" t="s">
        <v>584</v>
      </c>
    </row>
    <row r="297">
      <c r="A297" s="597"/>
      <c r="B297" s="598"/>
      <c r="C297" s="599"/>
      <c r="D297" s="600" t="s">
        <v>585</v>
      </c>
      <c r="E297" s="601">
        <v>118.38</v>
      </c>
      <c r="F297" s="633"/>
      <c r="G297" s="585">
        <v>1522</v>
      </c>
      <c r="H297" s="602">
        <v>81</v>
      </c>
      <c r="I297" s="587">
        <f t="shared" si="70"/>
      </c>
      <c r="J297" s="588">
        <f t="shared" si="184"/>
      </c>
      <c r="K297" s="585">
        <v>2</v>
      </c>
      <c r="L297" s="588">
        <f t="shared" si="298"/>
      </c>
      <c r="M297" s="585">
        <v>0</v>
      </c>
      <c r="N297" s="589">
        <f t="shared" si="382"/>
      </c>
      <c r="O297" s="585">
        <v>1</v>
      </c>
      <c r="P297" s="589">
        <f t="shared" si="466"/>
      </c>
      <c r="Q297" s="590"/>
      <c r="R297" s="585"/>
      <c r="S297" s="590"/>
      <c r="T297" s="585"/>
      <c r="U297" s="591"/>
      <c r="V297" s="592"/>
      <c r="W297" s="585"/>
      <c r="X297" s="592"/>
      <c r="Y297" s="590"/>
      <c r="Z297" s="592"/>
      <c r="AA297" s="592"/>
      <c r="AB297" s="585"/>
      <c r="AC297" s="585"/>
      <c r="AD297" s="590"/>
      <c r="AE297" s="592"/>
      <c r="AF297" s="593" t="s">
        <v>586</v>
      </c>
    </row>
    <row r="298">
      <c r="A298" s="597"/>
      <c r="B298" s="598" t="s">
        <v>590</v>
      </c>
      <c r="C298" s="599" t="s">
        <v>606</v>
      </c>
      <c r="D298" s="600" t="s">
        <v>583</v>
      </c>
      <c r="E298" s="601">
        <v>180.09</v>
      </c>
      <c r="F298" s="633">
        <f>E298+E299</f>
      </c>
      <c r="G298" s="585">
        <v>1193</v>
      </c>
      <c r="H298" s="585">
        <v>33</v>
      </c>
      <c r="I298" s="587">
        <f t="shared" si="70"/>
      </c>
      <c r="J298" s="588">
        <f t="shared" si="184"/>
      </c>
      <c r="K298" s="585">
        <v>0</v>
      </c>
      <c r="L298" s="588">
        <f t="shared" si="298"/>
      </c>
      <c r="M298" s="585">
        <v>1</v>
      </c>
      <c r="N298" s="589">
        <f t="shared" si="382"/>
      </c>
      <c r="O298" s="585">
        <v>1</v>
      </c>
      <c r="P298" s="589">
        <f t="shared" si="466"/>
      </c>
      <c r="Q298" s="590">
        <f>(M298+M299)/(O298+O299)</f>
      </c>
      <c r="R298" s="585">
        <v>1</v>
      </c>
      <c r="S298" s="590">
        <f>(O298+O299)/(K298+K299)</f>
      </c>
      <c r="T298" s="585">
        <v>1</v>
      </c>
      <c r="U298" s="591">
        <f>F298/T298</f>
      </c>
      <c r="V298" s="592">
        <f>(F298+4*500)/T298</f>
      </c>
      <c r="W298" s="585">
        <v>2407.2</v>
      </c>
      <c r="X298" s="592">
        <f>W298/T298</f>
      </c>
      <c r="Y298" s="590">
        <f>T298/R298</f>
      </c>
      <c r="Z298" s="592">
        <f>W298/F298</f>
      </c>
      <c r="AA298" s="592">
        <f>W298/(F298+500)</f>
      </c>
      <c r="AB298" s="585">
        <v>0</v>
      </c>
      <c r="AC298" s="585">
        <v>0</v>
      </c>
      <c r="AD298" s="590">
        <f>AB298/T298</f>
      </c>
      <c r="AE298" s="592">
        <f>(W298-AC298)/(F298+500)</f>
      </c>
      <c r="AF298" s="593" t="s">
        <v>584</v>
      </c>
    </row>
    <row r="299">
      <c r="A299" s="597"/>
      <c r="B299" s="598"/>
      <c r="C299" s="599"/>
      <c r="D299" s="600" t="s">
        <v>585</v>
      </c>
      <c r="E299" s="601">
        <v>68.48</v>
      </c>
      <c r="F299" s="633"/>
      <c r="G299" s="585">
        <v>1044</v>
      </c>
      <c r="H299" s="585">
        <v>91</v>
      </c>
      <c r="I299" s="587">
        <f t="shared" si="70"/>
      </c>
      <c r="J299" s="588">
        <f t="shared" si="184"/>
      </c>
      <c r="K299" s="585">
        <v>2</v>
      </c>
      <c r="L299" s="588">
        <f t="shared" si="298"/>
      </c>
      <c r="M299" s="585">
        <v>0</v>
      </c>
      <c r="N299" s="589">
        <f t="shared" si="382"/>
      </c>
      <c r="O299" s="585">
        <v>0</v>
      </c>
      <c r="P299" s="589">
        <f t="shared" si="466"/>
      </c>
      <c r="Q299" s="590"/>
      <c r="R299" s="585"/>
      <c r="S299" s="590"/>
      <c r="T299" s="585"/>
      <c r="U299" s="591"/>
      <c r="V299" s="592"/>
      <c r="W299" s="585"/>
      <c r="X299" s="592"/>
      <c r="Y299" s="590"/>
      <c r="Z299" s="592"/>
      <c r="AA299" s="592"/>
      <c r="AB299" s="585"/>
      <c r="AC299" s="585"/>
      <c r="AD299" s="590"/>
      <c r="AE299" s="592"/>
      <c r="AF299" s="593" t="s">
        <v>586</v>
      </c>
    </row>
    <row r="300">
      <c r="A300" s="597"/>
      <c r="B300" s="604" t="s">
        <v>591</v>
      </c>
      <c r="C300" s="604"/>
      <c r="D300" s="604"/>
      <c r="E300" s="605">
        <f>SUM(E290:E299)</f>
      </c>
      <c r="F300" s="606">
        <f>SUM(F290:F299)</f>
      </c>
      <c r="G300" s="606">
        <f>SUM(G290:G299)</f>
      </c>
      <c r="H300" s="606">
        <f>SUM(H290:H299)</f>
      </c>
      <c r="I300" s="607">
        <f t="shared" si="70"/>
      </c>
      <c r="J300" s="608">
        <f t="shared" si="184"/>
      </c>
      <c r="K300" s="606">
        <f>SUM(K290:K299)</f>
      </c>
      <c r="L300" s="608">
        <f t="shared" si="298"/>
      </c>
      <c r="M300" s="606">
        <f>SUM(M290:M299)</f>
      </c>
      <c r="N300" s="609">
        <f t="shared" si="382"/>
      </c>
      <c r="O300" s="606">
        <f>SUM(O290:O299)</f>
      </c>
      <c r="P300" s="609">
        <f t="shared" si="466"/>
      </c>
      <c r="Q300" s="610">
        <f>M300/O300</f>
      </c>
      <c r="R300" s="606">
        <f>SUM(R290:R299)</f>
      </c>
      <c r="S300" s="610">
        <f>(O300+O300)/(K300+K300)</f>
      </c>
      <c r="T300" s="606">
        <f>SUM(T290:T299)</f>
      </c>
      <c r="U300" s="611">
        <f t="shared" ref="U300:U301" si="26">F300/T300</f>
      </c>
      <c r="V300" s="612">
        <f t="shared" ref="V300:V301" si="110">(F300+4*500)/T300</f>
      </c>
      <c r="W300" s="606">
        <f>SUM(W290:W299)</f>
      </c>
      <c r="X300" s="613">
        <f t="shared" ref="X300:X301" si="224">W300/T300</f>
      </c>
      <c r="Y300" s="610">
        <f t="shared" ref="Y300:Y301" si="338">T300/R300</f>
      </c>
      <c r="Z300" s="612">
        <f t="shared" ref="Z300:Z301" si="422">W300/F300</f>
      </c>
      <c r="AA300" s="612">
        <f>W300/(F300+COUNT(W290:W299)*500)</f>
      </c>
      <c r="AB300" s="606">
        <f>SUM(AB290:AB299)</f>
      </c>
      <c r="AC300" s="606">
        <f>SUM(AC290:AC299)</f>
      </c>
      <c r="AD300" s="610">
        <f t="shared" ref="AD300:AD301" si="506">AB300/T300</f>
      </c>
      <c r="AE300" s="614">
        <f>(W300-AC300)/(F300+COUNT(W290:W299)*500)</f>
      </c>
      <c r="AF300" s="592"/>
    </row>
    <row r="301">
      <c r="A301" s="597"/>
      <c r="B301" s="598" t="s">
        <v>592</v>
      </c>
      <c r="C301" s="599" t="s">
        <v>582</v>
      </c>
      <c r="D301" s="600" t="s">
        <v>583</v>
      </c>
      <c r="E301" s="601">
        <v>451.78</v>
      </c>
      <c r="F301" s="586">
        <f>E301+E302</f>
      </c>
      <c r="G301" s="585">
        <v>2741</v>
      </c>
      <c r="H301" s="585">
        <v>86</v>
      </c>
      <c r="I301" s="587">
        <f t="shared" si="70"/>
      </c>
      <c r="J301" s="588">
        <f t="shared" si="184"/>
      </c>
      <c r="K301" s="585">
        <v>6</v>
      </c>
      <c r="L301" s="588">
        <f t="shared" si="298"/>
      </c>
      <c r="M301" s="585">
        <v>3</v>
      </c>
      <c r="N301" s="589">
        <f t="shared" si="382"/>
      </c>
      <c r="O301" s="585">
        <v>4</v>
      </c>
      <c r="P301" s="589">
        <f t="shared" si="466"/>
      </c>
      <c r="Q301" s="590">
        <f>(M301+M302)/(O301+O302)</f>
      </c>
      <c r="R301" s="585">
        <v>4</v>
      </c>
      <c r="S301" s="590">
        <f>(O301+O302)/(K301+K302)</f>
      </c>
      <c r="T301" s="585">
        <v>4</v>
      </c>
      <c r="U301" s="591">
        <f t="shared" si="26"/>
      </c>
      <c r="V301" s="592">
        <f t="shared" si="110"/>
      </c>
      <c r="W301" s="585">
        <v>5335.200000000001</v>
      </c>
      <c r="X301" s="592">
        <f t="shared" si="224"/>
      </c>
      <c r="Y301" s="590">
        <f t="shared" si="338"/>
      </c>
      <c r="Z301" s="592">
        <f t="shared" si="422"/>
      </c>
      <c r="AA301" s="592">
        <f>W301/(F301+500)</f>
      </c>
      <c r="AB301" s="585">
        <v>0</v>
      </c>
      <c r="AC301" s="585">
        <v>0</v>
      </c>
      <c r="AD301" s="590">
        <f t="shared" si="506"/>
      </c>
      <c r="AE301" s="592">
        <f>(W301-AC301)/(F301+500)</f>
      </c>
      <c r="AF301" s="593" t="s">
        <v>584</v>
      </c>
    </row>
    <row r="302">
      <c r="A302" s="597"/>
      <c r="B302" s="598"/>
      <c r="C302" s="599"/>
      <c r="D302" s="600" t="s">
        <v>585</v>
      </c>
      <c r="E302" s="601">
        <v>60.54</v>
      </c>
      <c r="F302" s="586"/>
      <c r="G302" s="585">
        <v>1225</v>
      </c>
      <c r="H302" s="585">
        <v>74</v>
      </c>
      <c r="I302" s="587">
        <f t="shared" si="70"/>
      </c>
      <c r="J302" s="588">
        <f t="shared" si="184"/>
      </c>
      <c r="K302" s="585">
        <v>0</v>
      </c>
      <c r="L302" s="588">
        <f t="shared" si="298"/>
      </c>
      <c r="M302" s="585">
        <v>0</v>
      </c>
      <c r="N302" s="589">
        <f t="shared" si="382"/>
      </c>
      <c r="O302" s="585">
        <v>0</v>
      </c>
      <c r="P302" s="589">
        <f t="shared" si="466"/>
      </c>
      <c r="Q302" s="590"/>
      <c r="R302" s="585"/>
      <c r="S302" s="590"/>
      <c r="T302" s="585"/>
      <c r="U302" s="591"/>
      <c r="V302" s="592"/>
      <c r="W302" s="585"/>
      <c r="X302" s="592"/>
      <c r="Y302" s="590"/>
      <c r="Z302" s="592"/>
      <c r="AA302" s="592"/>
      <c r="AB302" s="585"/>
      <c r="AC302" s="585"/>
      <c r="AD302" s="590"/>
      <c r="AE302" s="592"/>
      <c r="AF302" s="593" t="s">
        <v>586</v>
      </c>
    </row>
    <row r="303">
      <c r="A303" s="597"/>
      <c r="B303" s="598" t="s">
        <v>594</v>
      </c>
      <c r="C303" s="599" t="s">
        <v>582</v>
      </c>
      <c r="D303" s="600" t="s">
        <v>583</v>
      </c>
      <c r="E303" s="601">
        <v>925.1</v>
      </c>
      <c r="F303" s="586">
        <f>E303+E304</f>
      </c>
      <c r="G303" s="585">
        <v>5268</v>
      </c>
      <c r="H303" s="585">
        <v>76</v>
      </c>
      <c r="I303" s="587">
        <f t="shared" si="70"/>
      </c>
      <c r="J303" s="588">
        <f t="shared" si="184"/>
      </c>
      <c r="K303" s="585">
        <v>4</v>
      </c>
      <c r="L303" s="588">
        <f t="shared" si="298"/>
      </c>
      <c r="M303" s="585">
        <v>1</v>
      </c>
      <c r="N303" s="589">
        <f t="shared" si="382"/>
      </c>
      <c r="O303" s="585">
        <v>1</v>
      </c>
      <c r="P303" s="589">
        <f t="shared" si="466"/>
      </c>
      <c r="Q303" s="590">
        <f>(M303+M304)/(O303+O304)</f>
      </c>
      <c r="R303" s="585">
        <v>1</v>
      </c>
      <c r="S303" s="590">
        <f>(O303+O304)/(K303+K304)</f>
      </c>
      <c r="T303" s="585">
        <v>0</v>
      </c>
      <c r="U303" s="591">
        <f>F303/T303</f>
      </c>
      <c r="V303" s="592">
        <f>(F303+4*500)/T303</f>
      </c>
      <c r="W303" s="585">
        <v>0</v>
      </c>
      <c r="X303" s="592">
        <f>W303/T303</f>
      </c>
      <c r="Y303" s="590">
        <f>T303/R303</f>
      </c>
      <c r="Z303" s="592">
        <f>W303/F303</f>
      </c>
      <c r="AA303" s="592">
        <f>W303/(F303+500)</f>
      </c>
      <c r="AB303" s="585">
        <v>0</v>
      </c>
      <c r="AC303" s="585">
        <v>0</v>
      </c>
      <c r="AD303" s="590">
        <f>AB303/T303</f>
      </c>
      <c r="AE303" s="592">
        <f>(W303-AC303)/(F303+500)</f>
      </c>
      <c r="AF303" s="593" t="s">
        <v>584</v>
      </c>
    </row>
    <row r="304">
      <c r="A304" s="597"/>
      <c r="B304" s="598"/>
      <c r="C304" s="599"/>
      <c r="D304" s="600" t="s">
        <v>585</v>
      </c>
      <c r="E304" s="601">
        <v>72.06</v>
      </c>
      <c r="F304" s="586"/>
      <c r="G304" s="585">
        <v>957</v>
      </c>
      <c r="H304" s="585">
        <v>72</v>
      </c>
      <c r="I304" s="587">
        <f t="shared" si="70"/>
      </c>
      <c r="J304" s="588">
        <f t="shared" si="184"/>
      </c>
      <c r="K304" s="585">
        <v>1</v>
      </c>
      <c r="L304" s="588">
        <f t="shared" si="298"/>
      </c>
      <c r="M304" s="585">
        <v>0</v>
      </c>
      <c r="N304" s="589">
        <f t="shared" si="382"/>
      </c>
      <c r="O304" s="585">
        <v>0</v>
      </c>
      <c r="P304" s="589">
        <f t="shared" si="466"/>
      </c>
      <c r="Q304" s="590"/>
      <c r="R304" s="585"/>
      <c r="S304" s="590"/>
      <c r="T304" s="585"/>
      <c r="U304" s="591"/>
      <c r="V304" s="592"/>
      <c r="W304" s="585"/>
      <c r="X304" s="592"/>
      <c r="Y304" s="590"/>
      <c r="Z304" s="592"/>
      <c r="AA304" s="592"/>
      <c r="AB304" s="585"/>
      <c r="AC304" s="585"/>
      <c r="AD304" s="590"/>
      <c r="AE304" s="592"/>
      <c r="AF304" s="593" t="s">
        <v>586</v>
      </c>
    </row>
    <row r="305">
      <c r="A305" s="597"/>
      <c r="B305" s="598" t="s">
        <v>598</v>
      </c>
      <c r="C305" s="599" t="s">
        <v>582</v>
      </c>
      <c r="D305" s="600" t="s">
        <v>583</v>
      </c>
      <c r="E305" s="601">
        <v>1850.8</v>
      </c>
      <c r="F305" s="586">
        <f>E305+E306</f>
      </c>
      <c r="G305" s="585">
        <v>11228</v>
      </c>
      <c r="H305" s="585">
        <v>171</v>
      </c>
      <c r="I305" s="587">
        <f t="shared" si="70"/>
      </c>
      <c r="J305" s="588">
        <f t="shared" si="184"/>
      </c>
      <c r="K305" s="585">
        <v>15</v>
      </c>
      <c r="L305" s="588">
        <f t="shared" si="298"/>
      </c>
      <c r="M305" s="585">
        <v>0</v>
      </c>
      <c r="N305" s="589">
        <f t="shared" si="382"/>
      </c>
      <c r="O305" s="585">
        <v>0</v>
      </c>
      <c r="P305" s="589">
        <f t="shared" si="466"/>
      </c>
      <c r="Q305" s="590">
        <f>(M305+M306)/(O305+O306)</f>
      </c>
      <c r="R305" s="585">
        <v>16</v>
      </c>
      <c r="S305" s="590">
        <f>(O305+O306)/(K305+K306)</f>
      </c>
      <c r="T305" s="585">
        <v>10</v>
      </c>
      <c r="U305" s="591">
        <f>F305/T305</f>
      </c>
      <c r="V305" s="592">
        <f>(F305+4*500)/T305</f>
      </c>
      <c r="W305" s="585">
        <v>6260.4</v>
      </c>
      <c r="X305" s="592">
        <f>W305/T305</f>
      </c>
      <c r="Y305" s="590">
        <f>T305/R305</f>
      </c>
      <c r="Z305" s="592">
        <f>W305/F305</f>
      </c>
      <c r="AA305" s="592">
        <f>W305/(F305+500)</f>
      </c>
      <c r="AB305" s="585">
        <v>2</v>
      </c>
      <c r="AC305" s="585">
        <v>3933.6</v>
      </c>
      <c r="AD305" s="590">
        <f>AB305/T305</f>
      </c>
      <c r="AE305" s="592">
        <f>(W305-AC305)/(F305+500)</f>
      </c>
      <c r="AF305" s="593" t="s">
        <v>584</v>
      </c>
    </row>
    <row r="306">
      <c r="A306" s="597"/>
      <c r="B306" s="598"/>
      <c r="C306" s="599"/>
      <c r="D306" s="600" t="s">
        <v>585</v>
      </c>
      <c r="E306" s="601">
        <v>89</v>
      </c>
      <c r="F306" s="586"/>
      <c r="G306" s="585">
        <v>1352</v>
      </c>
      <c r="H306" s="585">
        <v>94</v>
      </c>
      <c r="I306" s="587">
        <f t="shared" si="70"/>
      </c>
      <c r="J306" s="588">
        <f t="shared" si="184"/>
      </c>
      <c r="K306" s="585">
        <v>2</v>
      </c>
      <c r="L306" s="588">
        <f t="shared" si="298"/>
      </c>
      <c r="M306" s="585">
        <v>0</v>
      </c>
      <c r="N306" s="589">
        <f t="shared" si="382"/>
      </c>
      <c r="O306" s="585">
        <v>0</v>
      </c>
      <c r="P306" s="589">
        <f t="shared" si="466"/>
      </c>
      <c r="Q306" s="590"/>
      <c r="R306" s="585"/>
      <c r="S306" s="590"/>
      <c r="T306" s="585"/>
      <c r="U306" s="591"/>
      <c r="V306" s="592"/>
      <c r="W306" s="585"/>
      <c r="X306" s="592"/>
      <c r="Y306" s="590"/>
      <c r="Z306" s="592"/>
      <c r="AA306" s="592"/>
      <c r="AB306" s="585"/>
      <c r="AC306" s="585"/>
      <c r="AD306" s="590"/>
      <c r="AE306" s="592"/>
      <c r="AF306" s="593" t="s">
        <v>586</v>
      </c>
    </row>
    <row r="307">
      <c r="A307" s="597"/>
      <c r="B307" s="598" t="s">
        <v>599</v>
      </c>
      <c r="C307" s="599" t="s">
        <v>582</v>
      </c>
      <c r="D307" s="600" t="s">
        <v>583</v>
      </c>
      <c r="E307" s="601">
        <v>3077.05</v>
      </c>
      <c r="F307" s="586">
        <f>E307+E308</f>
      </c>
      <c r="G307" s="585">
        <v>19669</v>
      </c>
      <c r="H307" s="585">
        <v>256</v>
      </c>
      <c r="I307" s="587">
        <f t="shared" si="70"/>
      </c>
      <c r="J307" s="588">
        <f t="shared" si="184"/>
      </c>
      <c r="K307" s="585">
        <v>19</v>
      </c>
      <c r="L307" s="588">
        <f t="shared" si="298"/>
      </c>
      <c r="M307" s="585">
        <v>1</v>
      </c>
      <c r="N307" s="589">
        <f t="shared" si="382"/>
      </c>
      <c r="O307" s="585">
        <v>3</v>
      </c>
      <c r="P307" s="589">
        <f t="shared" si="466"/>
      </c>
      <c r="Q307" s="590">
        <f>(M307+M308)/(O307+O308)</f>
      </c>
      <c r="R307" s="585">
        <v>3</v>
      </c>
      <c r="S307" s="590">
        <f>(O307+O308)/(K307+K308)</f>
      </c>
      <c r="T307" s="585">
        <v>1</v>
      </c>
      <c r="U307" s="591">
        <f>F307/T307</f>
      </c>
      <c r="V307" s="592">
        <f>(F307+4*500)/T307</f>
      </c>
      <c r="W307" s="585">
        <v>691.2000000000007</v>
      </c>
      <c r="X307" s="592">
        <f>W307/T307</f>
      </c>
      <c r="Y307" s="590">
        <f>T307/R307</f>
      </c>
      <c r="Z307" s="592">
        <f>W307/F307</f>
      </c>
      <c r="AA307" s="592">
        <f>W307/(F307+500)</f>
      </c>
      <c r="AB307" s="585">
        <v>0</v>
      </c>
      <c r="AC307" s="585">
        <v>0</v>
      </c>
      <c r="AD307" s="590">
        <f>AB307/T307</f>
      </c>
      <c r="AE307" s="592">
        <f>(W307-AC307)/(F307+500)</f>
      </c>
      <c r="AF307" s="593" t="s">
        <v>584</v>
      </c>
    </row>
    <row r="308">
      <c r="A308" s="597"/>
      <c r="B308" s="598"/>
      <c r="C308" s="599"/>
      <c r="D308" s="600" t="s">
        <v>585</v>
      </c>
      <c r="E308" s="601">
        <v>94.81</v>
      </c>
      <c r="F308" s="586"/>
      <c r="G308" s="585">
        <v>2208</v>
      </c>
      <c r="H308" s="602">
        <v>138</v>
      </c>
      <c r="I308" s="587">
        <f t="shared" si="70"/>
      </c>
      <c r="J308" s="588">
        <f t="shared" si="184"/>
      </c>
      <c r="K308" s="585">
        <v>0</v>
      </c>
      <c r="L308" s="588">
        <f t="shared" si="298"/>
      </c>
      <c r="M308" s="585">
        <v>0</v>
      </c>
      <c r="N308" s="589">
        <f t="shared" si="382"/>
      </c>
      <c r="O308" s="585">
        <v>0</v>
      </c>
      <c r="P308" s="589">
        <f t="shared" si="466"/>
      </c>
      <c r="Q308" s="590"/>
      <c r="R308" s="585"/>
      <c r="S308" s="590"/>
      <c r="T308" s="585"/>
      <c r="U308" s="591"/>
      <c r="V308" s="592"/>
      <c r="W308" s="585"/>
      <c r="X308" s="592"/>
      <c r="Y308" s="590"/>
      <c r="Z308" s="592"/>
      <c r="AA308" s="592"/>
      <c r="AB308" s="585"/>
      <c r="AC308" s="585"/>
      <c r="AD308" s="590"/>
      <c r="AE308" s="592"/>
      <c r="AF308" s="593" t="s">
        <v>586</v>
      </c>
    </row>
    <row r="309">
      <c r="A309" s="597"/>
      <c r="B309" s="598" t="s">
        <v>600</v>
      </c>
      <c r="C309" s="599" t="s">
        <v>582</v>
      </c>
      <c r="D309" s="600" t="s">
        <v>583</v>
      </c>
      <c r="E309" s="601">
        <v>3131.79</v>
      </c>
      <c r="F309" s="586">
        <f>E309+E310</f>
      </c>
      <c r="G309" s="585">
        <v>20980</v>
      </c>
      <c r="H309" s="585">
        <v>328</v>
      </c>
      <c r="I309" s="587">
        <f t="shared" si="70"/>
      </c>
      <c r="J309" s="588">
        <f t="shared" si="184"/>
      </c>
      <c r="K309" s="585">
        <v>21</v>
      </c>
      <c r="L309" s="588">
        <f t="shared" si="298"/>
      </c>
      <c r="M309" s="585">
        <v>4</v>
      </c>
      <c r="N309" s="589">
        <f t="shared" si="382"/>
      </c>
      <c r="O309" s="585">
        <v>10</v>
      </c>
      <c r="P309" s="589">
        <f t="shared" si="466"/>
      </c>
      <c r="Q309" s="590">
        <f>(M309+M310)/(O309+O310)</f>
      </c>
      <c r="R309" s="585">
        <v>11</v>
      </c>
      <c r="S309" s="590">
        <f>(O309+O310)/(K309+K310)</f>
      </c>
      <c r="T309" s="585">
        <v>4</v>
      </c>
      <c r="U309" s="591">
        <f>F309/T309</f>
      </c>
      <c r="V309" s="592">
        <f>(F309+4*500)/T309</f>
      </c>
      <c r="W309" s="634">
        <v>5390.399999999998</v>
      </c>
      <c r="X309" s="592">
        <f>W309/T309</f>
      </c>
      <c r="Y309" s="590">
        <f>T309/R309</f>
      </c>
      <c r="Z309" s="592">
        <f>W309/F309</f>
      </c>
      <c r="AA309" s="592">
        <f>W309/(F309+500)</f>
      </c>
      <c r="AB309" s="585">
        <v>0</v>
      </c>
      <c r="AC309" s="585">
        <v>0</v>
      </c>
      <c r="AD309" s="590">
        <f>AB309/T309</f>
      </c>
      <c r="AE309" s="592">
        <f>(W309-AC309)/(F309+500)</f>
      </c>
      <c r="AF309" s="593" t="s">
        <v>584</v>
      </c>
    </row>
    <row r="310">
      <c r="A310" s="597"/>
      <c r="B310" s="598"/>
      <c r="C310" s="599"/>
      <c r="D310" s="600" t="s">
        <v>585</v>
      </c>
      <c r="E310" s="601">
        <v>203.12</v>
      </c>
      <c r="F310" s="586"/>
      <c r="G310" s="585">
        <v>5864</v>
      </c>
      <c r="H310" s="585">
        <v>241</v>
      </c>
      <c r="I310" s="587">
        <f t="shared" si="70"/>
      </c>
      <c r="J310" s="588">
        <f t="shared" si="184"/>
      </c>
      <c r="K310" s="585">
        <v>4</v>
      </c>
      <c r="L310" s="588">
        <f t="shared" si="298"/>
      </c>
      <c r="M310" s="585">
        <v>0</v>
      </c>
      <c r="N310" s="589">
        <f t="shared" si="382"/>
      </c>
      <c r="O310" s="585">
        <v>1</v>
      </c>
      <c r="P310" s="589">
        <f t="shared" si="466"/>
      </c>
      <c r="Q310" s="590"/>
      <c r="R310" s="585"/>
      <c r="S310" s="590"/>
      <c r="T310" s="585"/>
      <c r="U310" s="591"/>
      <c r="V310" s="592"/>
      <c r="W310" s="634"/>
      <c r="X310" s="592"/>
      <c r="Y310" s="590"/>
      <c r="Z310" s="592"/>
      <c r="AA310" s="592"/>
      <c r="AB310" s="585"/>
      <c r="AC310" s="585"/>
      <c r="AD310" s="590"/>
      <c r="AE310" s="592"/>
      <c r="AF310" s="593" t="s">
        <v>586</v>
      </c>
    </row>
    <row r="311">
      <c r="A311" s="597"/>
      <c r="B311" s="604" t="s">
        <v>591</v>
      </c>
      <c r="C311" s="604"/>
      <c r="D311" s="604"/>
      <c r="E311" s="605">
        <f>SUM(E301:E310)</f>
      </c>
      <c r="F311" s="606">
        <f>SUM(F301:F310)</f>
      </c>
      <c r="G311" s="606">
        <f>SUM(G301:G310)</f>
      </c>
      <c r="H311" s="606">
        <f>SUM(H301:H310)</f>
      </c>
      <c r="I311" s="607">
        <f t="shared" si="70"/>
      </c>
      <c r="J311" s="608">
        <f t="shared" si="184"/>
      </c>
      <c r="K311" s="606">
        <f>SUM(K301:K310)</f>
      </c>
      <c r="L311" s="608">
        <f t="shared" si="298"/>
      </c>
      <c r="M311" s="606">
        <f>SUM(M301:M310)</f>
      </c>
      <c r="N311" s="609">
        <f t="shared" si="382"/>
      </c>
      <c r="O311" s="606">
        <f>SUM(O301:O310)</f>
      </c>
      <c r="P311" s="609">
        <f t="shared" si="466"/>
      </c>
      <c r="Q311" s="610">
        <f t="shared" ref="Q311:Q312" si="154">M311/O311</f>
      </c>
      <c r="R311" s="606">
        <f>SUM(R301:R310)</f>
      </c>
      <c r="S311" s="610">
        <f t="shared" ref="S311:S312" si="268">(O311+O311)/(K311+K311)</f>
      </c>
      <c r="T311" s="606">
        <f>SUM(T301:T310)</f>
      </c>
      <c r="U311" s="611">
        <f t="shared" ref="U311:U312" si="27">F311/T311</f>
      </c>
      <c r="V311" s="612">
        <f t="shared" ref="V311:V312" si="111">(F311+4*500)/T311</f>
      </c>
      <c r="W311" s="606">
        <f>SUM(W301:W310)</f>
      </c>
      <c r="X311" s="613">
        <f t="shared" ref="X311:X312" si="225">W311/T311</f>
      </c>
      <c r="Y311" s="610">
        <f t="shared" ref="Y311:Y312" si="339">T311/R311</f>
      </c>
      <c r="Z311" s="612">
        <f t="shared" ref="Z311:Z312" si="423">W311/F311</f>
      </c>
      <c r="AA311" s="612">
        <f>W311/(F311+COUNT(W301:W310)*500)</f>
      </c>
      <c r="AB311" s="606">
        <f>SUM(AB301:AB310)</f>
      </c>
      <c r="AC311" s="606">
        <f>SUM(AC301:AC310)</f>
      </c>
      <c r="AD311" s="610">
        <f t="shared" ref="AD311:AD312" si="507">AB311/T311</f>
      </c>
      <c r="AE311" s="614">
        <f>(W311-AC311)/(F311+COUNT(W301:W310)*500)</f>
      </c>
      <c r="AF311" s="592"/>
    </row>
    <row r="312">
      <c r="A312" s="597"/>
      <c r="B312" s="630" t="s">
        <v>595</v>
      </c>
      <c r="C312" s="630"/>
      <c r="D312" s="630"/>
      <c r="E312" s="631">
        <f>E300+E311</f>
      </c>
      <c r="F312" s="617">
        <f>F300+F311</f>
      </c>
      <c r="G312" s="617">
        <f>G300+G311</f>
      </c>
      <c r="H312" s="617">
        <f>H300+H311</f>
      </c>
      <c r="I312" s="618">
        <f t="shared" si="70"/>
      </c>
      <c r="J312" s="619">
        <f t="shared" si="184"/>
      </c>
      <c r="K312" s="617">
        <f>K300+K311</f>
      </c>
      <c r="L312" s="619">
        <f t="shared" si="298"/>
      </c>
      <c r="M312" s="617">
        <f>M300+M311</f>
      </c>
      <c r="N312" s="620">
        <f t="shared" si="382"/>
      </c>
      <c r="O312" s="617">
        <f>O300+O311</f>
      </c>
      <c r="P312" s="620">
        <f t="shared" si="466"/>
      </c>
      <c r="Q312" s="621">
        <f t="shared" si="154"/>
      </c>
      <c r="R312" s="617">
        <f>R300+R311</f>
      </c>
      <c r="S312" s="621">
        <f t="shared" si="268"/>
      </c>
      <c r="T312" s="617">
        <f>T300+T311</f>
      </c>
      <c r="U312" s="622">
        <f t="shared" si="27"/>
      </c>
      <c r="V312" s="617">
        <f t="shared" si="111"/>
      </c>
      <c r="W312" s="617">
        <f>W300+W311</f>
      </c>
      <c r="X312" s="617">
        <f t="shared" si="225"/>
      </c>
      <c r="Y312" s="621">
        <f t="shared" si="339"/>
      </c>
      <c r="Z312" s="617">
        <f t="shared" si="423"/>
      </c>
      <c r="AA312" s="617">
        <f>W312/(F312+COUNT(W290:W299,W301:W310)*500)</f>
      </c>
      <c r="AB312" s="617">
        <f>AB300+AB311</f>
      </c>
      <c r="AC312" s="617">
        <f>AC300+AC311</f>
      </c>
      <c r="AD312" s="621">
        <f t="shared" si="507"/>
      </c>
      <c r="AE312" s="617">
        <f>(W312-AC312)/(F312+COUNT(W290:W299,W301:W310)*500)</f>
      </c>
      <c r="AF312" s="623"/>
    </row>
    <row r="313">
      <c r="A313" s="627" t="s">
        <v>548</v>
      </c>
      <c r="B313" s="628" t="s">
        <v>549</v>
      </c>
      <c r="C313" s="628" t="s">
        <v>550</v>
      </c>
      <c r="D313" s="628" t="s">
        <v>551</v>
      </c>
      <c r="E313" s="629" t="s">
        <v>552</v>
      </c>
      <c r="F313" s="572" t="s">
        <v>553</v>
      </c>
      <c r="G313" s="572" t="s">
        <v>554</v>
      </c>
      <c r="H313" s="572" t="s">
        <v>555</v>
      </c>
      <c r="I313" s="573" t="s">
        <v>556</v>
      </c>
      <c r="J313" s="574" t="s">
        <v>557</v>
      </c>
      <c r="K313" s="572" t="s">
        <v>558</v>
      </c>
      <c r="L313" s="574" t="s">
        <v>559</v>
      </c>
      <c r="M313" s="575" t="s">
        <v>560</v>
      </c>
      <c r="N313" s="576" t="s">
        <v>561</v>
      </c>
      <c r="O313" s="572" t="s">
        <v>562</v>
      </c>
      <c r="P313" s="576" t="s">
        <v>563</v>
      </c>
      <c r="Q313" s="573" t="s">
        <v>564</v>
      </c>
      <c r="R313" s="577" t="s">
        <v>565</v>
      </c>
      <c r="S313" s="578" t="s">
        <v>566</v>
      </c>
      <c r="T313" s="577" t="s">
        <v>567</v>
      </c>
      <c r="U313" s="579" t="s">
        <v>568</v>
      </c>
      <c r="V313" s="580" t="s">
        <v>569</v>
      </c>
      <c r="W313" s="580" t="s">
        <v>570</v>
      </c>
      <c r="X313" s="580" t="s">
        <v>571</v>
      </c>
      <c r="Y313" s="578" t="s">
        <v>572</v>
      </c>
      <c r="Z313" s="580" t="s">
        <v>573</v>
      </c>
      <c r="AA313" s="580" t="s">
        <v>574</v>
      </c>
      <c r="AB313" s="580" t="s">
        <v>575</v>
      </c>
      <c r="AC313" s="577" t="s">
        <v>576</v>
      </c>
      <c r="AD313" s="578" t="s">
        <v>577</v>
      </c>
      <c r="AE313" s="580" t="s">
        <v>578</v>
      </c>
      <c r="AF313" s="580" t="s">
        <v>579</v>
      </c>
    </row>
    <row r="314">
      <c r="A314" s="597" t="s">
        <v>620</v>
      </c>
      <c r="B314" s="598" t="s">
        <v>581</v>
      </c>
      <c r="C314" s="599" t="s">
        <v>606</v>
      </c>
      <c r="D314" s="600" t="s">
        <v>583</v>
      </c>
      <c r="E314" s="601">
        <v>847.08</v>
      </c>
      <c r="F314" s="586">
        <f>E314+E315</f>
      </c>
      <c r="G314" s="585">
        <v>5444</v>
      </c>
      <c r="H314" s="585">
        <v>72</v>
      </c>
      <c r="I314" s="587">
        <f t="shared" ref="I314:I336" si="71">H314/G314</f>
      </c>
      <c r="J314" s="588">
        <f t="shared" ref="J314:J336" si="185">(E314/G314)*1000</f>
      </c>
      <c r="K314" s="585">
        <v>2</v>
      </c>
      <c r="L314" s="588">
        <f t="shared" ref="L314:L336" si="299">E314/K314</f>
      </c>
      <c r="M314" s="585">
        <v>0</v>
      </c>
      <c r="N314" s="589">
        <f t="shared" ref="N314:N336" si="383">E314/M314</f>
      </c>
      <c r="O314" s="585">
        <v>0</v>
      </c>
      <c r="P314" s="589">
        <f t="shared" ref="P314:P336" si="467">E314/O314</f>
      </c>
      <c r="Q314" s="590">
        <f>(M314+M315)/(O314+O315)</f>
      </c>
      <c r="R314" s="585">
        <v>1</v>
      </c>
      <c r="S314" s="590">
        <f>(O314+O315)/(K314+K315)</f>
      </c>
      <c r="T314" s="585">
        <v>1</v>
      </c>
      <c r="U314" s="591">
        <f>F314/T314</f>
      </c>
      <c r="V314" s="592">
        <f>(F314+4*500)/T314</f>
      </c>
      <c r="W314" s="585">
        <v>1663.2</v>
      </c>
      <c r="X314" s="592">
        <f>W314/T314</f>
      </c>
      <c r="Y314" s="590">
        <f>T314/R314</f>
      </c>
      <c r="Z314" s="592">
        <f>W314/F314</f>
      </c>
      <c r="AA314" s="592">
        <f>W314/(F314+500)</f>
      </c>
      <c r="AB314" s="585">
        <v>0</v>
      </c>
      <c r="AC314" s="585">
        <v>0</v>
      </c>
      <c r="AD314" s="590">
        <f>AB314/T314</f>
      </c>
      <c r="AE314" s="592">
        <f>(W314-AC314)/(F314+500)</f>
      </c>
      <c r="AF314" s="593" t="s">
        <v>584</v>
      </c>
    </row>
    <row r="315">
      <c r="A315" s="597"/>
      <c r="B315" s="598"/>
      <c r="C315" s="599"/>
      <c r="D315" s="600" t="s">
        <v>585</v>
      </c>
      <c r="E315" s="601">
        <v>139.55</v>
      </c>
      <c r="F315" s="586"/>
      <c r="G315" s="585">
        <v>2221</v>
      </c>
      <c r="H315" s="585">
        <v>87</v>
      </c>
      <c r="I315" s="587">
        <f t="shared" si="71"/>
      </c>
      <c r="J315" s="588">
        <f t="shared" si="185"/>
      </c>
      <c r="K315" s="585">
        <v>2</v>
      </c>
      <c r="L315" s="588">
        <f t="shared" si="299"/>
      </c>
      <c r="M315" s="585">
        <v>1</v>
      </c>
      <c r="N315" s="589">
        <f t="shared" si="383"/>
      </c>
      <c r="O315" s="585">
        <v>1</v>
      </c>
      <c r="P315" s="589">
        <f t="shared" si="467"/>
      </c>
      <c r="Q315" s="590"/>
      <c r="R315" s="585"/>
      <c r="S315" s="590"/>
      <c r="T315" s="585"/>
      <c r="U315" s="591"/>
      <c r="V315" s="592"/>
      <c r="W315" s="585"/>
      <c r="X315" s="592"/>
      <c r="Y315" s="590"/>
      <c r="Z315" s="592"/>
      <c r="AA315" s="592"/>
      <c r="AB315" s="585"/>
      <c r="AC315" s="585"/>
      <c r="AD315" s="590"/>
      <c r="AE315" s="592"/>
      <c r="AF315" s="593" t="s">
        <v>586</v>
      </c>
    </row>
    <row r="316">
      <c r="A316" s="597"/>
      <c r="B316" s="598" t="s">
        <v>587</v>
      </c>
      <c r="C316" s="599" t="s">
        <v>606</v>
      </c>
      <c r="D316" s="600" t="s">
        <v>583</v>
      </c>
      <c r="E316" s="601">
        <v>231.41</v>
      </c>
      <c r="F316" s="586">
        <f>E316+E317</f>
      </c>
      <c r="G316" s="585">
        <v>1815</v>
      </c>
      <c r="H316" s="585">
        <v>47</v>
      </c>
      <c r="I316" s="587">
        <f t="shared" si="71"/>
      </c>
      <c r="J316" s="588">
        <f t="shared" si="185"/>
      </c>
      <c r="K316" s="585">
        <v>1</v>
      </c>
      <c r="L316" s="588">
        <f t="shared" si="299"/>
      </c>
      <c r="M316" s="585">
        <v>0</v>
      </c>
      <c r="N316" s="589">
        <f t="shared" si="383"/>
      </c>
      <c r="O316" s="585">
        <v>1</v>
      </c>
      <c r="P316" s="589">
        <f t="shared" si="467"/>
      </c>
      <c r="Q316" s="590">
        <f>(M316+M317)/(O316+O317)</f>
      </c>
      <c r="R316" s="585">
        <v>1</v>
      </c>
      <c r="S316" s="590">
        <f>(O316+O317)/(K316+K317)</f>
      </c>
      <c r="T316" s="585">
        <v>0</v>
      </c>
      <c r="U316" s="591">
        <f>F316/T316</f>
      </c>
      <c r="V316" s="592">
        <f>(F316+4*500)/T316</f>
      </c>
      <c r="W316" s="585">
        <v>0</v>
      </c>
      <c r="X316" s="592">
        <f>W316/T316</f>
      </c>
      <c r="Y316" s="590">
        <f>T316/R316</f>
      </c>
      <c r="Z316" s="592">
        <f>W316/F316</f>
      </c>
      <c r="AA316" s="592">
        <f>W316/(F316+500)</f>
      </c>
      <c r="AB316" s="585">
        <v>0</v>
      </c>
      <c r="AC316" s="585">
        <v>0</v>
      </c>
      <c r="AD316" s="590">
        <f>AB316/T316</f>
      </c>
      <c r="AE316" s="592">
        <f>(W316-AC316)/(F316+500)</f>
      </c>
      <c r="AF316" s="593" t="s">
        <v>584</v>
      </c>
    </row>
    <row r="317">
      <c r="A317" s="597"/>
      <c r="B317" s="598"/>
      <c r="C317" s="599"/>
      <c r="D317" s="600" t="s">
        <v>585</v>
      </c>
      <c r="E317" s="601">
        <v>139.19</v>
      </c>
      <c r="F317" s="586"/>
      <c r="G317" s="585">
        <v>1780</v>
      </c>
      <c r="H317" s="585">
        <v>97</v>
      </c>
      <c r="I317" s="587">
        <f t="shared" si="71"/>
      </c>
      <c r="J317" s="588">
        <f t="shared" si="185"/>
      </c>
      <c r="K317" s="585">
        <v>3</v>
      </c>
      <c r="L317" s="588">
        <f t="shared" si="299"/>
      </c>
      <c r="M317" s="585">
        <v>0</v>
      </c>
      <c r="N317" s="589">
        <f t="shared" si="383"/>
      </c>
      <c r="O317" s="585">
        <v>0</v>
      </c>
      <c r="P317" s="589">
        <f t="shared" si="467"/>
      </c>
      <c r="Q317" s="590"/>
      <c r="R317" s="585"/>
      <c r="S317" s="590"/>
      <c r="T317" s="585"/>
      <c r="U317" s="591"/>
      <c r="V317" s="592"/>
      <c r="W317" s="585"/>
      <c r="X317" s="592"/>
      <c r="Y317" s="590"/>
      <c r="Z317" s="592"/>
      <c r="AA317" s="592"/>
      <c r="AB317" s="585"/>
      <c r="AC317" s="585"/>
      <c r="AD317" s="590"/>
      <c r="AE317" s="592"/>
      <c r="AF317" s="593" t="s">
        <v>586</v>
      </c>
    </row>
    <row r="318">
      <c r="A318" s="597"/>
      <c r="B318" s="598" t="s">
        <v>588</v>
      </c>
      <c r="C318" s="599" t="s">
        <v>606</v>
      </c>
      <c r="D318" s="600" t="s">
        <v>583</v>
      </c>
      <c r="E318" s="601">
        <v>293.65</v>
      </c>
      <c r="F318" s="586">
        <f>E318+E319</f>
      </c>
      <c r="G318" s="585">
        <v>1858</v>
      </c>
      <c r="H318" s="585">
        <v>52</v>
      </c>
      <c r="I318" s="587">
        <f t="shared" si="71"/>
      </c>
      <c r="J318" s="588">
        <f t="shared" si="185"/>
      </c>
      <c r="K318" s="585">
        <v>0</v>
      </c>
      <c r="L318" s="588">
        <f t="shared" si="299"/>
      </c>
      <c r="M318" s="585">
        <v>1</v>
      </c>
      <c r="N318" s="589">
        <f t="shared" si="383"/>
      </c>
      <c r="O318" s="585">
        <v>0</v>
      </c>
      <c r="P318" s="589">
        <f t="shared" si="467"/>
      </c>
      <c r="Q318" s="590">
        <f>(M318+M319)/(O318+O319)</f>
      </c>
      <c r="R318" s="585">
        <v>1</v>
      </c>
      <c r="S318" s="590">
        <f>(O318+O319)/(K318+K319)</f>
      </c>
      <c r="T318" s="585">
        <v>1</v>
      </c>
      <c r="U318" s="591">
        <f>F318/T318</f>
      </c>
      <c r="V318" s="592">
        <f>(F318+4*500)/T318</f>
      </c>
      <c r="W318" s="585">
        <v>2011.2</v>
      </c>
      <c r="X318" s="592">
        <f>W318/T318</f>
      </c>
      <c r="Y318" s="590">
        <f>T318/R318</f>
      </c>
      <c r="Z318" s="592">
        <f>W318/F318</f>
      </c>
      <c r="AA318" s="592">
        <f>W318/(F318+500)</f>
      </c>
      <c r="AB318" s="585">
        <v>0</v>
      </c>
      <c r="AC318" s="585">
        <v>0</v>
      </c>
      <c r="AD318" s="590">
        <f>AB318/T318</f>
      </c>
      <c r="AE318" s="592">
        <f>(W318-AC318)/(F318+500)</f>
      </c>
      <c r="AF318" s="593" t="s">
        <v>584</v>
      </c>
    </row>
    <row r="319">
      <c r="A319" s="597"/>
      <c r="B319" s="598"/>
      <c r="C319" s="599"/>
      <c r="D319" s="600" t="s">
        <v>585</v>
      </c>
      <c r="E319" s="601">
        <v>168.15</v>
      </c>
      <c r="F319" s="586"/>
      <c r="G319" s="585">
        <v>2239</v>
      </c>
      <c r="H319" s="585">
        <v>129</v>
      </c>
      <c r="I319" s="587">
        <f t="shared" si="71"/>
      </c>
      <c r="J319" s="588">
        <f t="shared" si="185"/>
      </c>
      <c r="K319" s="585">
        <v>2</v>
      </c>
      <c r="L319" s="588">
        <f t="shared" si="299"/>
      </c>
      <c r="M319" s="585">
        <v>0</v>
      </c>
      <c r="N319" s="589">
        <f t="shared" si="383"/>
      </c>
      <c r="O319" s="585">
        <v>0</v>
      </c>
      <c r="P319" s="589">
        <f t="shared" si="467"/>
      </c>
      <c r="Q319" s="590"/>
      <c r="R319" s="585"/>
      <c r="S319" s="590"/>
      <c r="T319" s="585"/>
      <c r="U319" s="591"/>
      <c r="V319" s="592"/>
      <c r="W319" s="585"/>
      <c r="X319" s="592"/>
      <c r="Y319" s="590"/>
      <c r="Z319" s="592"/>
      <c r="AA319" s="592"/>
      <c r="AB319" s="585"/>
      <c r="AC319" s="585"/>
      <c r="AD319" s="590"/>
      <c r="AE319" s="592"/>
      <c r="AF319" s="593" t="s">
        <v>586</v>
      </c>
    </row>
    <row r="320">
      <c r="A320" s="597"/>
      <c r="B320" s="598" t="s">
        <v>589</v>
      </c>
      <c r="C320" s="599" t="s">
        <v>606</v>
      </c>
      <c r="D320" s="600" t="s">
        <v>583</v>
      </c>
      <c r="E320" s="601">
        <v>750.59</v>
      </c>
      <c r="F320" s="633">
        <f>E320+E321</f>
      </c>
      <c r="G320" s="585">
        <v>4580</v>
      </c>
      <c r="H320" s="585">
        <v>84</v>
      </c>
      <c r="I320" s="587">
        <f t="shared" si="71"/>
      </c>
      <c r="J320" s="588">
        <f t="shared" si="185"/>
      </c>
      <c r="K320" s="585">
        <v>3</v>
      </c>
      <c r="L320" s="588">
        <f t="shared" si="299"/>
      </c>
      <c r="M320" s="585">
        <v>0</v>
      </c>
      <c r="N320" s="589">
        <f t="shared" si="383"/>
      </c>
      <c r="O320" s="585">
        <v>0</v>
      </c>
      <c r="P320" s="589">
        <f t="shared" si="467"/>
      </c>
      <c r="Q320" s="590">
        <f>(M320+M321)/(O320+O321)</f>
      </c>
      <c r="R320" s="585">
        <v>3</v>
      </c>
      <c r="S320" s="590">
        <f>(O320+O321)/(K320+K321)</f>
      </c>
      <c r="T320" s="585">
        <v>0</v>
      </c>
      <c r="U320" s="591">
        <f>F320/T320</f>
      </c>
      <c r="V320" s="592">
        <f>(F320+4*500)/T320</f>
      </c>
      <c r="W320" s="585">
        <v>0</v>
      </c>
      <c r="X320" s="592">
        <f>W320/T320</f>
      </c>
      <c r="Y320" s="590">
        <f>T320/R320</f>
      </c>
      <c r="Z320" s="592">
        <f>W320/F320</f>
      </c>
      <c r="AA320" s="592">
        <f>W320/(F320+500)</f>
      </c>
      <c r="AB320" s="585">
        <v>0</v>
      </c>
      <c r="AC320" s="585">
        <v>0</v>
      </c>
      <c r="AD320" s="590">
        <f>AB320/T320</f>
      </c>
      <c r="AE320" s="592">
        <f>(W320-AC320)/(F320+500)</f>
      </c>
      <c r="AF320" s="593" t="s">
        <v>584</v>
      </c>
    </row>
    <row r="321">
      <c r="A321" s="597"/>
      <c r="B321" s="598"/>
      <c r="C321" s="599"/>
      <c r="D321" s="600" t="s">
        <v>585</v>
      </c>
      <c r="E321" s="601">
        <v>115.72</v>
      </c>
      <c r="F321" s="633"/>
      <c r="G321" s="585">
        <v>1637</v>
      </c>
      <c r="H321" s="602">
        <v>78</v>
      </c>
      <c r="I321" s="587">
        <f t="shared" si="71"/>
      </c>
      <c r="J321" s="588">
        <f t="shared" si="185"/>
      </c>
      <c r="K321" s="585">
        <v>2</v>
      </c>
      <c r="L321" s="588">
        <f t="shared" si="299"/>
      </c>
      <c r="M321" s="585">
        <v>0</v>
      </c>
      <c r="N321" s="589">
        <f t="shared" si="383"/>
      </c>
      <c r="O321" s="585">
        <v>1</v>
      </c>
      <c r="P321" s="589">
        <f t="shared" si="467"/>
      </c>
      <c r="Q321" s="590"/>
      <c r="R321" s="585"/>
      <c r="S321" s="590"/>
      <c r="T321" s="585"/>
      <c r="U321" s="591"/>
      <c r="V321" s="592"/>
      <c r="W321" s="585"/>
      <c r="X321" s="592"/>
      <c r="Y321" s="590"/>
      <c r="Z321" s="592"/>
      <c r="AA321" s="592"/>
      <c r="AB321" s="585"/>
      <c r="AC321" s="585"/>
      <c r="AD321" s="590"/>
      <c r="AE321" s="592"/>
      <c r="AF321" s="593" t="s">
        <v>586</v>
      </c>
    </row>
    <row r="322">
      <c r="A322" s="597"/>
      <c r="B322" s="598" t="s">
        <v>590</v>
      </c>
      <c r="C322" s="599" t="s">
        <v>606</v>
      </c>
      <c r="D322" s="600" t="s">
        <v>583</v>
      </c>
      <c r="E322" s="601">
        <v>914.93</v>
      </c>
      <c r="F322" s="633">
        <f>E322+E323</f>
      </c>
      <c r="G322" s="585">
        <v>4769</v>
      </c>
      <c r="H322" s="585">
        <v>72</v>
      </c>
      <c r="I322" s="587">
        <f t="shared" si="71"/>
      </c>
      <c r="J322" s="588">
        <f t="shared" si="185"/>
      </c>
      <c r="K322" s="585">
        <v>10</v>
      </c>
      <c r="L322" s="588">
        <f t="shared" si="299"/>
      </c>
      <c r="M322" s="585">
        <v>2</v>
      </c>
      <c r="N322" s="589">
        <f t="shared" si="383"/>
      </c>
      <c r="O322" s="585">
        <v>2</v>
      </c>
      <c r="P322" s="589">
        <f t="shared" si="467"/>
      </c>
      <c r="Q322" s="590">
        <f>(M322+M323)/(O322+O323)</f>
      </c>
      <c r="R322" s="585">
        <v>2</v>
      </c>
      <c r="S322" s="590">
        <f>(O322+O323)/(K322+K323)</f>
      </c>
      <c r="T322" s="585">
        <v>2</v>
      </c>
      <c r="U322" s="591">
        <f>F322/T322</f>
      </c>
      <c r="V322" s="592">
        <f>(F322+4*500)/T322</f>
      </c>
      <c r="W322" s="585">
        <v>2426.4</v>
      </c>
      <c r="X322" s="592">
        <f>W322/T322</f>
      </c>
      <c r="Y322" s="590">
        <f>T322/R322</f>
      </c>
      <c r="Z322" s="592">
        <f>W322/F322</f>
      </c>
      <c r="AA322" s="592">
        <f>W322/(F322+500)</f>
      </c>
      <c r="AB322" s="585">
        <v>1</v>
      </c>
      <c r="AC322" s="585">
        <v>763.2</v>
      </c>
      <c r="AD322" s="590">
        <f>AB322/T322</f>
      </c>
      <c r="AE322" s="592">
        <f>(W322-AC322)/(F322+500)</f>
      </c>
      <c r="AF322" s="593" t="s">
        <v>584</v>
      </c>
    </row>
    <row r="323">
      <c r="A323" s="597"/>
      <c r="B323" s="598"/>
      <c r="C323" s="599"/>
      <c r="D323" s="600" t="s">
        <v>585</v>
      </c>
      <c r="E323" s="601">
        <v>95.54</v>
      </c>
      <c r="F323" s="633"/>
      <c r="G323" s="585">
        <v>1484</v>
      </c>
      <c r="H323" s="585">
        <v>89</v>
      </c>
      <c r="I323" s="587">
        <f t="shared" si="71"/>
      </c>
      <c r="J323" s="588">
        <f t="shared" si="185"/>
      </c>
      <c r="K323" s="585">
        <v>4</v>
      </c>
      <c r="L323" s="588">
        <f t="shared" si="299"/>
      </c>
      <c r="M323" s="585">
        <v>0</v>
      </c>
      <c r="N323" s="589">
        <f t="shared" si="383"/>
      </c>
      <c r="O323" s="585">
        <v>0</v>
      </c>
      <c r="P323" s="589">
        <f t="shared" si="467"/>
      </c>
      <c r="Q323" s="590"/>
      <c r="R323" s="585"/>
      <c r="S323" s="590"/>
      <c r="T323" s="585"/>
      <c r="U323" s="591"/>
      <c r="V323" s="592"/>
      <c r="W323" s="585"/>
      <c r="X323" s="592"/>
      <c r="Y323" s="590"/>
      <c r="Z323" s="592"/>
      <c r="AA323" s="592"/>
      <c r="AB323" s="585"/>
      <c r="AC323" s="585"/>
      <c r="AD323" s="590"/>
      <c r="AE323" s="592"/>
      <c r="AF323" s="593" t="s">
        <v>586</v>
      </c>
    </row>
    <row r="324">
      <c r="A324" s="597"/>
      <c r="B324" s="604" t="s">
        <v>591</v>
      </c>
      <c r="C324" s="604"/>
      <c r="D324" s="604"/>
      <c r="E324" s="605">
        <f>SUM(E314:E323)</f>
      </c>
      <c r="F324" s="606">
        <f>SUM(F314:F323)</f>
      </c>
      <c r="G324" s="606">
        <f>SUM(G314:G323)</f>
      </c>
      <c r="H324" s="606">
        <f>SUM(H314:H323)</f>
      </c>
      <c r="I324" s="607">
        <f t="shared" si="71"/>
      </c>
      <c r="J324" s="608">
        <f t="shared" si="185"/>
      </c>
      <c r="K324" s="606">
        <f>SUM(K314:K323)</f>
      </c>
      <c r="L324" s="608">
        <f t="shared" si="299"/>
      </c>
      <c r="M324" s="606">
        <f>SUM(M314:M323)</f>
      </c>
      <c r="N324" s="609">
        <f t="shared" si="383"/>
      </c>
      <c r="O324" s="606">
        <f>SUM(O314:O323)</f>
      </c>
      <c r="P324" s="609">
        <f t="shared" si="467"/>
      </c>
      <c r="Q324" s="610">
        <f>M324/O324</f>
      </c>
      <c r="R324" s="606">
        <f>SUM(R314:R323)</f>
      </c>
      <c r="S324" s="610">
        <f>(O324+O324)/(K324+K324)</f>
      </c>
      <c r="T324" s="606">
        <f>SUM(T314:T323)</f>
      </c>
      <c r="U324" s="611">
        <f t="shared" ref="U324:U325" si="28">F324/T324</f>
      </c>
      <c r="V324" s="612">
        <f t="shared" ref="V324:V325" si="112">(F324+4*500)/T324</f>
      </c>
      <c r="W324" s="606">
        <f>SUM(W314:W323)</f>
      </c>
      <c r="X324" s="613">
        <f t="shared" ref="X324:X325" si="226">W324/T324</f>
      </c>
      <c r="Y324" s="610">
        <f t="shared" ref="Y324:Y325" si="340">T324/R324</f>
      </c>
      <c r="Z324" s="612">
        <f t="shared" ref="Z324:Z325" si="424">W324/F324</f>
      </c>
      <c r="AA324" s="612">
        <f>W324/(F324+COUNT(W314:W323)*500)</f>
      </c>
      <c r="AB324" s="606">
        <f>SUM(AB314:AB323)</f>
      </c>
      <c r="AC324" s="606">
        <f>SUM(AC314:AC323)</f>
      </c>
      <c r="AD324" s="610">
        <f t="shared" ref="AD324:AD325" si="508">AB324/T324</f>
      </c>
      <c r="AE324" s="614">
        <f>(W324-AC324)/(F324+COUNT(W314:W323)*500)</f>
      </c>
      <c r="AF324" s="592"/>
    </row>
    <row r="325">
      <c r="A325" s="597"/>
      <c r="B325" s="598" t="s">
        <v>592</v>
      </c>
      <c r="C325" s="599" t="s">
        <v>582</v>
      </c>
      <c r="D325" s="600" t="s">
        <v>583</v>
      </c>
      <c r="E325" s="601">
        <v>1316.18</v>
      </c>
      <c r="F325" s="586">
        <f>E325+E326</f>
      </c>
      <c r="G325" s="585">
        <v>9183</v>
      </c>
      <c r="H325" s="585">
        <v>121</v>
      </c>
      <c r="I325" s="587">
        <f t="shared" si="71"/>
      </c>
      <c r="J325" s="588">
        <f t="shared" si="185"/>
      </c>
      <c r="K325" s="585">
        <v>17</v>
      </c>
      <c r="L325" s="588">
        <f t="shared" si="299"/>
      </c>
      <c r="M325" s="585">
        <v>1</v>
      </c>
      <c r="N325" s="589">
        <f t="shared" si="383"/>
      </c>
      <c r="O325" s="585">
        <v>2</v>
      </c>
      <c r="P325" s="589">
        <f t="shared" si="467"/>
      </c>
      <c r="Q325" s="590">
        <f>(M325+M326)/(O325+O326)</f>
      </c>
      <c r="R325" s="585">
        <v>5</v>
      </c>
      <c r="S325" s="590">
        <f>(O325+O326)/(K325+K326)</f>
      </c>
      <c r="T325" s="585">
        <v>2</v>
      </c>
      <c r="U325" s="591">
        <f t="shared" si="28"/>
      </c>
      <c r="V325" s="592">
        <f t="shared" si="112"/>
      </c>
      <c r="W325" s="585">
        <v>4603.2</v>
      </c>
      <c r="X325" s="592">
        <f t="shared" si="226"/>
      </c>
      <c r="Y325" s="590">
        <f t="shared" si="340"/>
      </c>
      <c r="Z325" s="592">
        <f t="shared" si="424"/>
      </c>
      <c r="AA325" s="592">
        <f>W325/(F325+500)</f>
      </c>
      <c r="AB325" s="585">
        <v>0</v>
      </c>
      <c r="AC325" s="585">
        <v>0</v>
      </c>
      <c r="AD325" s="590">
        <f t="shared" si="508"/>
      </c>
      <c r="AE325" s="592">
        <f>(W325-AC325)/(F325+500)</f>
      </c>
      <c r="AF325" s="593" t="s">
        <v>584</v>
      </c>
    </row>
    <row r="326">
      <c r="A326" s="597"/>
      <c r="B326" s="598"/>
      <c r="C326" s="599"/>
      <c r="D326" s="600" t="s">
        <v>585</v>
      </c>
      <c r="E326" s="601">
        <v>73.5</v>
      </c>
      <c r="F326" s="586"/>
      <c r="G326" s="585">
        <v>1136</v>
      </c>
      <c r="H326" s="585">
        <v>56</v>
      </c>
      <c r="I326" s="587">
        <f t="shared" si="71"/>
      </c>
      <c r="J326" s="588">
        <f t="shared" si="185"/>
      </c>
      <c r="K326" s="585">
        <v>2</v>
      </c>
      <c r="L326" s="588">
        <f t="shared" si="299"/>
      </c>
      <c r="M326" s="585">
        <v>1</v>
      </c>
      <c r="N326" s="589">
        <f t="shared" si="383"/>
      </c>
      <c r="O326" s="585">
        <v>2</v>
      </c>
      <c r="P326" s="589">
        <f t="shared" si="467"/>
      </c>
      <c r="Q326" s="590"/>
      <c r="R326" s="585"/>
      <c r="S326" s="590"/>
      <c r="T326" s="585"/>
      <c r="U326" s="591"/>
      <c r="V326" s="592"/>
      <c r="W326" s="585"/>
      <c r="X326" s="592"/>
      <c r="Y326" s="590"/>
      <c r="Z326" s="592"/>
      <c r="AA326" s="592"/>
      <c r="AB326" s="585"/>
      <c r="AC326" s="585"/>
      <c r="AD326" s="590"/>
      <c r="AE326" s="592"/>
      <c r="AF326" s="593" t="s">
        <v>586</v>
      </c>
    </row>
    <row r="327">
      <c r="A327" s="597"/>
      <c r="B327" s="598" t="s">
        <v>594</v>
      </c>
      <c r="C327" s="599" t="s">
        <v>582</v>
      </c>
      <c r="D327" s="600" t="s">
        <v>583</v>
      </c>
      <c r="E327" s="601">
        <v>1333.07</v>
      </c>
      <c r="F327" s="586">
        <f>E327+E328</f>
      </c>
      <c r="G327" s="585">
        <v>8170</v>
      </c>
      <c r="H327" s="585">
        <v>110</v>
      </c>
      <c r="I327" s="587">
        <f t="shared" si="71"/>
      </c>
      <c r="J327" s="588">
        <f t="shared" si="185"/>
      </c>
      <c r="K327" s="585">
        <v>18</v>
      </c>
      <c r="L327" s="588">
        <f t="shared" si="299"/>
      </c>
      <c r="M327" s="585">
        <v>0</v>
      </c>
      <c r="N327" s="589">
        <f t="shared" si="383"/>
      </c>
      <c r="O327" s="585">
        <v>1</v>
      </c>
      <c r="P327" s="589">
        <f t="shared" si="467"/>
      </c>
      <c r="Q327" s="590">
        <f>(M327+M328)/(O327+O328)</f>
      </c>
      <c r="R327" s="585">
        <v>3</v>
      </c>
      <c r="S327" s="590">
        <f>(O327+O328)/(K327+K328)</f>
      </c>
      <c r="T327" s="585">
        <v>0</v>
      </c>
      <c r="U327" s="591">
        <f>F327/T327</f>
      </c>
      <c r="V327" s="592">
        <f>(F327+4*500)/T327</f>
      </c>
      <c r="W327" s="585">
        <v>0</v>
      </c>
      <c r="X327" s="592">
        <f>W327/T327</f>
      </c>
      <c r="Y327" s="590">
        <f>T327/R327</f>
      </c>
      <c r="Z327" s="592">
        <f>W327/F327</f>
      </c>
      <c r="AA327" s="592">
        <f>W327/(F327+500)</f>
      </c>
      <c r="AB327" s="585">
        <v>0</v>
      </c>
      <c r="AC327" s="585">
        <v>0</v>
      </c>
      <c r="AD327" s="590">
        <f>AB327/T327</f>
      </c>
      <c r="AE327" s="592">
        <f>(W327-AC327)/(F327+500)</f>
      </c>
      <c r="AF327" s="593" t="s">
        <v>584</v>
      </c>
    </row>
    <row r="328">
      <c r="A328" s="597"/>
      <c r="B328" s="598"/>
      <c r="C328" s="599"/>
      <c r="D328" s="600" t="s">
        <v>585</v>
      </c>
      <c r="E328" s="601">
        <v>50.98</v>
      </c>
      <c r="F328" s="586"/>
      <c r="G328" s="585">
        <v>659</v>
      </c>
      <c r="H328" s="585">
        <v>58</v>
      </c>
      <c r="I328" s="587">
        <f t="shared" si="71"/>
      </c>
      <c r="J328" s="588">
        <f t="shared" si="185"/>
      </c>
      <c r="K328" s="585">
        <v>0</v>
      </c>
      <c r="L328" s="588">
        <f t="shared" si="299"/>
      </c>
      <c r="M328" s="585">
        <v>0</v>
      </c>
      <c r="N328" s="589">
        <f t="shared" si="383"/>
      </c>
      <c r="O328" s="585">
        <v>0</v>
      </c>
      <c r="P328" s="589">
        <f t="shared" si="467"/>
      </c>
      <c r="Q328" s="590"/>
      <c r="R328" s="585"/>
      <c r="S328" s="590"/>
      <c r="T328" s="585"/>
      <c r="U328" s="591"/>
      <c r="V328" s="592"/>
      <c r="W328" s="585"/>
      <c r="X328" s="592"/>
      <c r="Y328" s="590"/>
      <c r="Z328" s="592"/>
      <c r="AA328" s="592"/>
      <c r="AB328" s="585"/>
      <c r="AC328" s="585"/>
      <c r="AD328" s="590"/>
      <c r="AE328" s="592"/>
      <c r="AF328" s="593" t="s">
        <v>586</v>
      </c>
    </row>
    <row r="329">
      <c r="A329" s="597"/>
      <c r="B329" s="598" t="s">
        <v>598</v>
      </c>
      <c r="C329" s="599" t="s">
        <v>582</v>
      </c>
      <c r="D329" s="600" t="s">
        <v>583</v>
      </c>
      <c r="E329" s="601">
        <v>802.24</v>
      </c>
      <c r="F329" s="586">
        <f>E329+E330</f>
      </c>
      <c r="G329" s="585">
        <v>4928</v>
      </c>
      <c r="H329" s="585">
        <v>60</v>
      </c>
      <c r="I329" s="587">
        <f t="shared" si="71"/>
      </c>
      <c r="J329" s="588">
        <f t="shared" si="185"/>
      </c>
      <c r="K329" s="585">
        <v>2</v>
      </c>
      <c r="L329" s="588">
        <f t="shared" si="299"/>
      </c>
      <c r="M329" s="585">
        <v>0</v>
      </c>
      <c r="N329" s="589">
        <f t="shared" si="383"/>
      </c>
      <c r="O329" s="585">
        <v>0</v>
      </c>
      <c r="P329" s="589">
        <f t="shared" si="467"/>
      </c>
      <c r="Q329" s="590">
        <f>(M329+M330)/(O329+O330)</f>
      </c>
      <c r="R329" s="585">
        <v>0</v>
      </c>
      <c r="S329" s="590">
        <f>(O329+O330)/(K329+K330)</f>
      </c>
      <c r="T329" s="585">
        <v>0</v>
      </c>
      <c r="U329" s="591">
        <f>F329/T329</f>
      </c>
      <c r="V329" s="592">
        <f>(F329+4*500)/T329</f>
      </c>
      <c r="W329" s="585">
        <v>0</v>
      </c>
      <c r="X329" s="592">
        <f>W329/T329</f>
      </c>
      <c r="Y329" s="590">
        <f>T329/R329</f>
      </c>
      <c r="Z329" s="592">
        <f>W329/F329</f>
      </c>
      <c r="AA329" s="592">
        <f>W329/(F329+500)</f>
      </c>
      <c r="AB329" s="585">
        <v>0</v>
      </c>
      <c r="AC329" s="585">
        <v>0</v>
      </c>
      <c r="AD329" s="590">
        <f>AB329/T329</f>
      </c>
      <c r="AE329" s="592">
        <f>(W329-AC329)/(F329+500)</f>
      </c>
      <c r="AF329" s="593" t="s">
        <v>584</v>
      </c>
    </row>
    <row r="330">
      <c r="A330" s="597"/>
      <c r="B330" s="598"/>
      <c r="C330" s="599"/>
      <c r="D330" s="600" t="s">
        <v>585</v>
      </c>
      <c r="E330" s="601">
        <v>58.56</v>
      </c>
      <c r="F330" s="586"/>
      <c r="G330" s="585">
        <v>720</v>
      </c>
      <c r="H330" s="585">
        <v>62</v>
      </c>
      <c r="I330" s="587">
        <f t="shared" si="71"/>
      </c>
      <c r="J330" s="588">
        <f t="shared" si="185"/>
      </c>
      <c r="K330" s="585">
        <v>1</v>
      </c>
      <c r="L330" s="588">
        <f t="shared" si="299"/>
      </c>
      <c r="M330" s="585">
        <v>0</v>
      </c>
      <c r="N330" s="589">
        <f t="shared" si="383"/>
      </c>
      <c r="O330" s="585">
        <v>0</v>
      </c>
      <c r="P330" s="589">
        <f t="shared" si="467"/>
      </c>
      <c r="Q330" s="590"/>
      <c r="R330" s="585"/>
      <c r="S330" s="590"/>
      <c r="T330" s="585"/>
      <c r="U330" s="591"/>
      <c r="V330" s="592"/>
      <c r="W330" s="585"/>
      <c r="X330" s="592"/>
      <c r="Y330" s="590"/>
      <c r="Z330" s="592"/>
      <c r="AA330" s="592"/>
      <c r="AB330" s="585"/>
      <c r="AC330" s="585"/>
      <c r="AD330" s="590"/>
      <c r="AE330" s="592"/>
      <c r="AF330" s="593" t="s">
        <v>586</v>
      </c>
    </row>
    <row r="331">
      <c r="A331" s="597"/>
      <c r="B331" s="598" t="s">
        <v>599</v>
      </c>
      <c r="C331" s="599" t="s">
        <v>582</v>
      </c>
      <c r="D331" s="600" t="s">
        <v>583</v>
      </c>
      <c r="E331" s="601">
        <v>625.65</v>
      </c>
      <c r="F331" s="586">
        <f>E331+E332</f>
      </c>
      <c r="G331" s="585">
        <v>3538</v>
      </c>
      <c r="H331" s="585">
        <v>86</v>
      </c>
      <c r="I331" s="587">
        <f t="shared" si="71"/>
      </c>
      <c r="J331" s="588">
        <f t="shared" si="185"/>
      </c>
      <c r="K331" s="585">
        <v>8</v>
      </c>
      <c r="L331" s="588">
        <f t="shared" si="299"/>
      </c>
      <c r="M331" s="585">
        <v>1</v>
      </c>
      <c r="N331" s="589">
        <f t="shared" si="383"/>
      </c>
      <c r="O331" s="585">
        <v>1</v>
      </c>
      <c r="P331" s="589">
        <f t="shared" si="467"/>
      </c>
      <c r="Q331" s="590">
        <f>(M331+M332)/(O331+O332)</f>
      </c>
      <c r="R331" s="585">
        <v>2</v>
      </c>
      <c r="S331" s="590">
        <f>(O331+O332)/(K331+K332)</f>
      </c>
      <c r="T331" s="585">
        <v>1</v>
      </c>
      <c r="U331" s="591">
        <f>F331/T331</f>
      </c>
      <c r="V331" s="592">
        <f>(F331+4*500)/T331</f>
      </c>
      <c r="W331" s="585">
        <v>326.39999999999964</v>
      </c>
      <c r="X331" s="592">
        <f>W331/T331</f>
      </c>
      <c r="Y331" s="590">
        <f>T331/R331</f>
      </c>
      <c r="Z331" s="592">
        <f>W331/F331</f>
      </c>
      <c r="AA331" s="592">
        <f>W331/(F331+500)</f>
      </c>
      <c r="AB331" s="585">
        <v>0</v>
      </c>
      <c r="AC331" s="585">
        <v>0</v>
      </c>
      <c r="AD331" s="590">
        <f>AB331/T331</f>
      </c>
      <c r="AE331" s="592">
        <f>(W331-AC331)/(F331+500)</f>
      </c>
      <c r="AF331" s="593" t="s">
        <v>584</v>
      </c>
    </row>
    <row r="332">
      <c r="A332" s="597"/>
      <c r="B332" s="598"/>
      <c r="C332" s="599"/>
      <c r="D332" s="600" t="s">
        <v>585</v>
      </c>
      <c r="E332" s="601">
        <v>278.58</v>
      </c>
      <c r="F332" s="586"/>
      <c r="G332" s="585">
        <v>3881</v>
      </c>
      <c r="H332" s="602">
        <v>218</v>
      </c>
      <c r="I332" s="587">
        <f t="shared" si="71"/>
      </c>
      <c r="J332" s="588">
        <f t="shared" si="185"/>
      </c>
      <c r="K332" s="585">
        <v>5</v>
      </c>
      <c r="L332" s="588">
        <f t="shared" si="299"/>
      </c>
      <c r="M332" s="585">
        <v>0</v>
      </c>
      <c r="N332" s="589">
        <f t="shared" si="383"/>
      </c>
      <c r="O332" s="585">
        <v>1</v>
      </c>
      <c r="P332" s="589">
        <f t="shared" si="467"/>
      </c>
      <c r="Q332" s="590"/>
      <c r="R332" s="585"/>
      <c r="S332" s="590"/>
      <c r="T332" s="585"/>
      <c r="U332" s="591"/>
      <c r="V332" s="592"/>
      <c r="W332" s="585"/>
      <c r="X332" s="592"/>
      <c r="Y332" s="590"/>
      <c r="Z332" s="592"/>
      <c r="AA332" s="592"/>
      <c r="AB332" s="585"/>
      <c r="AC332" s="585"/>
      <c r="AD332" s="590"/>
      <c r="AE332" s="592"/>
      <c r="AF332" s="593" t="s">
        <v>586</v>
      </c>
    </row>
    <row r="333">
      <c r="A333" s="597"/>
      <c r="B333" s="598" t="s">
        <v>600</v>
      </c>
      <c r="C333" s="599" t="s">
        <v>582</v>
      </c>
      <c r="D333" s="600" t="s">
        <v>583</v>
      </c>
      <c r="E333" s="601">
        <v>1732.31</v>
      </c>
      <c r="F333" s="586">
        <f>E333+E334</f>
      </c>
      <c r="G333" s="585">
        <v>11105</v>
      </c>
      <c r="H333" s="585">
        <v>263</v>
      </c>
      <c r="I333" s="587">
        <f t="shared" si="71"/>
      </c>
      <c r="J333" s="588">
        <f t="shared" si="185"/>
      </c>
      <c r="K333" s="585">
        <v>11</v>
      </c>
      <c r="L333" s="588">
        <f t="shared" si="299"/>
      </c>
      <c r="M333" s="585">
        <v>2</v>
      </c>
      <c r="N333" s="589">
        <f t="shared" si="383"/>
      </c>
      <c r="O333" s="585">
        <v>5</v>
      </c>
      <c r="P333" s="589">
        <f t="shared" si="467"/>
      </c>
      <c r="Q333" s="590">
        <f>(M333+M334)/(O333+O334)</f>
      </c>
      <c r="R333" s="585">
        <v>6</v>
      </c>
      <c r="S333" s="590">
        <f>(O333+O334)/(K333+K334)</f>
      </c>
      <c r="T333" s="585">
        <v>3</v>
      </c>
      <c r="U333" s="591">
        <f>F333/T333</f>
      </c>
      <c r="V333" s="592">
        <f>(F333+4*500)/T333</f>
      </c>
      <c r="W333" s="634">
        <v>1485.6</v>
      </c>
      <c r="X333" s="592">
        <f>W333/T333</f>
      </c>
      <c r="Y333" s="590">
        <f>T333/R333</f>
      </c>
      <c r="Z333" s="592">
        <f>W333/F333</f>
      </c>
      <c r="AA333" s="592">
        <f>W333/(F333+500)</f>
      </c>
      <c r="AB333" s="585">
        <v>0</v>
      </c>
      <c r="AC333" s="585">
        <v>0</v>
      </c>
      <c r="AD333" s="590">
        <f>AB333/T333</f>
      </c>
      <c r="AE333" s="592">
        <f>(W333-AC333)/(F333+500)</f>
      </c>
      <c r="AF333" s="593" t="s">
        <v>584</v>
      </c>
    </row>
    <row r="334">
      <c r="A334" s="597"/>
      <c r="B334" s="598"/>
      <c r="C334" s="599"/>
      <c r="D334" s="600" t="s">
        <v>585</v>
      </c>
      <c r="E334" s="601">
        <v>312.19</v>
      </c>
      <c r="F334" s="586"/>
      <c r="G334" s="585">
        <v>5937</v>
      </c>
      <c r="H334" s="585">
        <v>258</v>
      </c>
      <c r="I334" s="587">
        <f t="shared" si="71"/>
      </c>
      <c r="J334" s="588">
        <f t="shared" si="185"/>
      </c>
      <c r="K334" s="585">
        <v>1</v>
      </c>
      <c r="L334" s="588">
        <f t="shared" si="299"/>
      </c>
      <c r="M334" s="585">
        <v>0</v>
      </c>
      <c r="N334" s="589">
        <f t="shared" si="383"/>
      </c>
      <c r="O334" s="585">
        <v>0</v>
      </c>
      <c r="P334" s="589">
        <f t="shared" si="467"/>
      </c>
      <c r="Q334" s="590"/>
      <c r="R334" s="585"/>
      <c r="S334" s="590"/>
      <c r="T334" s="585"/>
      <c r="U334" s="591"/>
      <c r="V334" s="592"/>
      <c r="W334" s="634"/>
      <c r="X334" s="592"/>
      <c r="Y334" s="590"/>
      <c r="Z334" s="592"/>
      <c r="AA334" s="592"/>
      <c r="AB334" s="585"/>
      <c r="AC334" s="585"/>
      <c r="AD334" s="590"/>
      <c r="AE334" s="592"/>
      <c r="AF334" s="593" t="s">
        <v>586</v>
      </c>
    </row>
    <row r="335">
      <c r="A335" s="597"/>
      <c r="B335" s="604" t="s">
        <v>591</v>
      </c>
      <c r="C335" s="604"/>
      <c r="D335" s="604"/>
      <c r="E335" s="605">
        <f>SUM(E325:E334)</f>
      </c>
      <c r="F335" s="606">
        <f>SUM(F325:F334)</f>
      </c>
      <c r="G335" s="606">
        <f>SUM(G325:G334)</f>
      </c>
      <c r="H335" s="606">
        <f>SUM(H325:H334)</f>
      </c>
      <c r="I335" s="607">
        <f t="shared" si="71"/>
      </c>
      <c r="J335" s="608">
        <f t="shared" si="185"/>
      </c>
      <c r="K335" s="606">
        <f>SUM(K325:K334)</f>
      </c>
      <c r="L335" s="608">
        <f t="shared" si="299"/>
      </c>
      <c r="M335" s="606">
        <f>SUM(M325:M334)</f>
      </c>
      <c r="N335" s="609">
        <f t="shared" si="383"/>
      </c>
      <c r="O335" s="606">
        <f>SUM(O325:O334)</f>
      </c>
      <c r="P335" s="609">
        <f t="shared" si="467"/>
      </c>
      <c r="Q335" s="610">
        <f t="shared" ref="Q335:Q336" si="155">M335/O335</f>
      </c>
      <c r="R335" s="606">
        <f>SUM(R325:R334)</f>
      </c>
      <c r="S335" s="610">
        <f t="shared" ref="S335:S336" si="269">(O335+O335)/(K335+K335)</f>
      </c>
      <c r="T335" s="606">
        <f>SUM(T325:T334)</f>
      </c>
      <c r="U335" s="611">
        <f t="shared" ref="U335:U336" si="29">F335/T335</f>
      </c>
      <c r="V335" s="612">
        <f t="shared" ref="V335:V336" si="113">(F335+4*500)/T335</f>
      </c>
      <c r="W335" s="606">
        <f>SUM(W325:W334)</f>
      </c>
      <c r="X335" s="613">
        <f t="shared" ref="X335:X336" si="227">W335/T335</f>
      </c>
      <c r="Y335" s="610">
        <f t="shared" ref="Y335:Y336" si="341">T335/R335</f>
      </c>
      <c r="Z335" s="612">
        <f t="shared" ref="Z335:Z336" si="425">W335/F335</f>
      </c>
      <c r="AA335" s="612">
        <f>W335/(F335+COUNT(W325:W334)*500)</f>
      </c>
      <c r="AB335" s="606">
        <f>SUM(AB325:AB334)</f>
      </c>
      <c r="AC335" s="606">
        <f>SUM(AC325:AC334)</f>
      </c>
      <c r="AD335" s="610">
        <f t="shared" ref="AD335:AD336" si="509">AB335/T335</f>
      </c>
      <c r="AE335" s="614">
        <f>(W335-AC335)/(F335+COUNT(W325:W334)*500)</f>
      </c>
      <c r="AF335" s="592"/>
    </row>
    <row r="336">
      <c r="A336" s="597"/>
      <c r="B336" s="630" t="s">
        <v>595</v>
      </c>
      <c r="C336" s="630"/>
      <c r="D336" s="630"/>
      <c r="E336" s="631">
        <f>E324+E335</f>
      </c>
      <c r="F336" s="617">
        <f>F324+F335</f>
      </c>
      <c r="G336" s="617">
        <f>G324+G335</f>
      </c>
      <c r="H336" s="617">
        <f>H324+H335</f>
      </c>
      <c r="I336" s="618">
        <f t="shared" si="71"/>
      </c>
      <c r="J336" s="619">
        <f t="shared" si="185"/>
      </c>
      <c r="K336" s="617">
        <f>K324+K335</f>
      </c>
      <c r="L336" s="619">
        <f t="shared" si="299"/>
      </c>
      <c r="M336" s="617">
        <f>M324+M335</f>
      </c>
      <c r="N336" s="620">
        <f t="shared" si="383"/>
      </c>
      <c r="O336" s="617">
        <f>O324+O335</f>
      </c>
      <c r="P336" s="620">
        <f t="shared" si="467"/>
      </c>
      <c r="Q336" s="621">
        <f t="shared" si="155"/>
      </c>
      <c r="R336" s="617">
        <f>R324+R335</f>
      </c>
      <c r="S336" s="621">
        <f t="shared" si="269"/>
      </c>
      <c r="T336" s="617">
        <f>T324+T335</f>
      </c>
      <c r="U336" s="622">
        <f t="shared" si="29"/>
      </c>
      <c r="V336" s="617">
        <f t="shared" si="113"/>
      </c>
      <c r="W336" s="617">
        <f>W324+W335</f>
      </c>
      <c r="X336" s="617">
        <f t="shared" si="227"/>
      </c>
      <c r="Y336" s="621">
        <f t="shared" si="341"/>
      </c>
      <c r="Z336" s="617">
        <f t="shared" si="425"/>
      </c>
      <c r="AA336" s="617">
        <f>W336/(F336+COUNT(W314:W323,W325:W334)*500)</f>
      </c>
      <c r="AB336" s="617">
        <f>AB324+AB335</f>
      </c>
      <c r="AC336" s="617">
        <f>AC324+AC335</f>
      </c>
      <c r="AD336" s="621">
        <f t="shared" si="509"/>
      </c>
      <c r="AE336" s="617">
        <f>(W336-AC336)/(F336+COUNT(W314:W323,W325:W334)*500)</f>
      </c>
      <c r="AF336" s="623"/>
    </row>
    <row r="337">
      <c r="A337" s="627" t="s">
        <v>548</v>
      </c>
      <c r="B337" s="628" t="s">
        <v>549</v>
      </c>
      <c r="C337" s="628" t="s">
        <v>550</v>
      </c>
      <c r="D337" s="628" t="s">
        <v>551</v>
      </c>
      <c r="E337" s="629" t="s">
        <v>552</v>
      </c>
      <c r="F337" s="572" t="s">
        <v>553</v>
      </c>
      <c r="G337" s="572" t="s">
        <v>554</v>
      </c>
      <c r="H337" s="572" t="s">
        <v>555</v>
      </c>
      <c r="I337" s="573" t="s">
        <v>556</v>
      </c>
      <c r="J337" s="574" t="s">
        <v>557</v>
      </c>
      <c r="K337" s="572" t="s">
        <v>558</v>
      </c>
      <c r="L337" s="574" t="s">
        <v>559</v>
      </c>
      <c r="M337" s="575" t="s">
        <v>560</v>
      </c>
      <c r="N337" s="576" t="s">
        <v>561</v>
      </c>
      <c r="O337" s="572" t="s">
        <v>562</v>
      </c>
      <c r="P337" s="576" t="s">
        <v>563</v>
      </c>
      <c r="Q337" s="573" t="s">
        <v>564</v>
      </c>
      <c r="R337" s="577" t="s">
        <v>565</v>
      </c>
      <c r="S337" s="578" t="s">
        <v>566</v>
      </c>
      <c r="T337" s="577" t="s">
        <v>567</v>
      </c>
      <c r="U337" s="579" t="s">
        <v>568</v>
      </c>
      <c r="V337" s="580" t="s">
        <v>569</v>
      </c>
      <c r="W337" s="580" t="s">
        <v>570</v>
      </c>
      <c r="X337" s="580" t="s">
        <v>571</v>
      </c>
      <c r="Y337" s="578" t="s">
        <v>572</v>
      </c>
      <c r="Z337" s="580" t="s">
        <v>573</v>
      </c>
      <c r="AA337" s="580" t="s">
        <v>574</v>
      </c>
      <c r="AB337" s="580" t="s">
        <v>575</v>
      </c>
      <c r="AC337" s="577" t="s">
        <v>576</v>
      </c>
      <c r="AD337" s="578" t="s">
        <v>577</v>
      </c>
      <c r="AE337" s="580" t="s">
        <v>578</v>
      </c>
      <c r="AF337" s="580" t="s">
        <v>579</v>
      </c>
    </row>
    <row r="338">
      <c r="A338" s="597" t="s">
        <v>621</v>
      </c>
      <c r="B338" s="598" t="s">
        <v>581</v>
      </c>
      <c r="C338" s="599" t="s">
        <v>582</v>
      </c>
      <c r="D338" s="600" t="s">
        <v>583</v>
      </c>
      <c r="E338" s="601">
        <v>546.01</v>
      </c>
      <c r="F338" s="586">
        <f>E338+E339</f>
      </c>
      <c r="G338" s="585">
        <v>3280</v>
      </c>
      <c r="H338" s="585">
        <v>58</v>
      </c>
      <c r="I338" s="587">
        <f t="shared" ref="I338:I360" si="72">H338/G338</f>
      </c>
      <c r="J338" s="588">
        <f t="shared" ref="J338:J360" si="186">(E338/G338)*1000</f>
      </c>
      <c r="K338" s="585">
        <v>4</v>
      </c>
      <c r="L338" s="588">
        <f t="shared" ref="L338:L360" si="300">E338/K338</f>
      </c>
      <c r="M338" s="585">
        <v>0</v>
      </c>
      <c r="N338" s="589">
        <f t="shared" ref="N338:N360" si="384">E338/M338</f>
      </c>
      <c r="O338" s="585">
        <v>0</v>
      </c>
      <c r="P338" s="589">
        <f t="shared" ref="P338:P360" si="468">E338/O338</f>
      </c>
      <c r="Q338" s="590">
        <f>(M338+M339)/(O338+O339)</f>
      </c>
      <c r="R338" s="585">
        <v>0</v>
      </c>
      <c r="S338" s="590">
        <f>(O338+O339)/(K338+K339)</f>
      </c>
      <c r="T338" s="585">
        <v>0</v>
      </c>
      <c r="U338" s="591">
        <f>F338/T338</f>
      </c>
      <c r="V338" s="592">
        <f>(F338+4*500)/T338</f>
      </c>
      <c r="W338" s="585">
        <v>0</v>
      </c>
      <c r="X338" s="592">
        <f>W338/T338</f>
      </c>
      <c r="Y338" s="590">
        <f>T338/R338</f>
      </c>
      <c r="Z338" s="592">
        <f>W338/F338</f>
      </c>
      <c r="AA338" s="592">
        <f>W338/(F338+500)</f>
      </c>
      <c r="AB338" s="585">
        <v>0</v>
      </c>
      <c r="AC338" s="585">
        <v>0</v>
      </c>
      <c r="AD338" s="590">
        <f>AB338/T338</f>
      </c>
      <c r="AE338" s="592">
        <f>(W338-AC338)/(F338+500)</f>
      </c>
      <c r="AF338" s="593" t="s">
        <v>584</v>
      </c>
    </row>
    <row r="339">
      <c r="A339" s="597"/>
      <c r="B339" s="598"/>
      <c r="C339" s="599"/>
      <c r="D339" s="600" t="s">
        <v>585</v>
      </c>
      <c r="E339" s="601">
        <v>164.84</v>
      </c>
      <c r="F339" s="586"/>
      <c r="G339" s="585">
        <v>2309</v>
      </c>
      <c r="H339" s="585">
        <v>88</v>
      </c>
      <c r="I339" s="587">
        <f t="shared" si="72"/>
      </c>
      <c r="J339" s="588">
        <f t="shared" si="186"/>
      </c>
      <c r="K339" s="585">
        <v>3</v>
      </c>
      <c r="L339" s="588">
        <f t="shared" si="300"/>
      </c>
      <c r="M339" s="585">
        <v>0</v>
      </c>
      <c r="N339" s="589">
        <f t="shared" si="384"/>
      </c>
      <c r="O339" s="585">
        <v>0</v>
      </c>
      <c r="P339" s="589">
        <f t="shared" si="468"/>
      </c>
      <c r="Q339" s="590"/>
      <c r="R339" s="585"/>
      <c r="S339" s="590"/>
      <c r="T339" s="585"/>
      <c r="U339" s="591"/>
      <c r="V339" s="592"/>
      <c r="W339" s="585"/>
      <c r="X339" s="592"/>
      <c r="Y339" s="590"/>
      <c r="Z339" s="592"/>
      <c r="AA339" s="592"/>
      <c r="AB339" s="585"/>
      <c r="AC339" s="585"/>
      <c r="AD339" s="590"/>
      <c r="AE339" s="592"/>
      <c r="AF339" s="593" t="s">
        <v>586</v>
      </c>
    </row>
    <row customHeight="true" ht="17.261904761904763" r="340">
      <c r="A340" s="597"/>
      <c r="B340" s="598" t="s">
        <v>587</v>
      </c>
      <c r="C340" s="599" t="s">
        <v>582</v>
      </c>
      <c r="D340" s="600" t="s">
        <v>583</v>
      </c>
      <c r="E340" s="601">
        <v>355.95</v>
      </c>
      <c r="F340" s="586">
        <f>E340+E341</f>
      </c>
      <c r="G340" s="585">
        <v>1977</v>
      </c>
      <c r="H340" s="585">
        <v>49</v>
      </c>
      <c r="I340" s="587">
        <f t="shared" si="72"/>
      </c>
      <c r="J340" s="588">
        <f t="shared" si="186"/>
      </c>
      <c r="K340" s="585">
        <v>4</v>
      </c>
      <c r="L340" s="588">
        <f t="shared" si="300"/>
      </c>
      <c r="M340" s="585">
        <v>0</v>
      </c>
      <c r="N340" s="589">
        <f t="shared" si="384"/>
      </c>
      <c r="O340" s="585">
        <v>0</v>
      </c>
      <c r="P340" s="589">
        <f t="shared" si="468"/>
      </c>
      <c r="Q340" s="590">
        <f>(M340+M341)/(O340+O341)</f>
      </c>
      <c r="R340" s="585">
        <v>0</v>
      </c>
      <c r="S340" s="590">
        <f>(O340+O341)/(K340+K341)</f>
      </c>
      <c r="T340" s="585">
        <v>0</v>
      </c>
      <c r="U340" s="591">
        <f>F340/T340</f>
      </c>
      <c r="V340" s="592">
        <f>(F340+4*500)/T340</f>
      </c>
      <c r="W340" s="585">
        <v>0</v>
      </c>
      <c r="X340" s="592">
        <f>W340/T340</f>
      </c>
      <c r="Y340" s="590">
        <f>T340/R340</f>
      </c>
      <c r="Z340" s="592">
        <f>W340/F340</f>
      </c>
      <c r="AA340" s="592">
        <f>W340/(F340+500)</f>
      </c>
      <c r="AB340" s="585">
        <v>0</v>
      </c>
      <c r="AC340" s="585">
        <v>0</v>
      </c>
      <c r="AD340" s="590">
        <f>AB340/T340</f>
      </c>
      <c r="AE340" s="592">
        <f>(W340-AC340)/(F340+500)</f>
      </c>
      <c r="AF340" s="593" t="s">
        <v>584</v>
      </c>
    </row>
    <row r="341">
      <c r="A341" s="597"/>
      <c r="B341" s="598"/>
      <c r="C341" s="599"/>
      <c r="D341" s="600" t="s">
        <v>585</v>
      </c>
      <c r="E341" s="601">
        <v>113.45</v>
      </c>
      <c r="F341" s="586"/>
      <c r="G341" s="585">
        <v>1800</v>
      </c>
      <c r="H341" s="585">
        <v>75</v>
      </c>
      <c r="I341" s="587">
        <f t="shared" si="72"/>
      </c>
      <c r="J341" s="588">
        <f t="shared" si="186"/>
      </c>
      <c r="K341" s="585">
        <v>0</v>
      </c>
      <c r="L341" s="588">
        <f t="shared" si="300"/>
      </c>
      <c r="M341" s="585">
        <v>0</v>
      </c>
      <c r="N341" s="589">
        <f t="shared" si="384"/>
      </c>
      <c r="O341" s="585">
        <v>0</v>
      </c>
      <c r="P341" s="589">
        <f t="shared" si="468"/>
      </c>
      <c r="Q341" s="590"/>
      <c r="R341" s="585"/>
      <c r="S341" s="590"/>
      <c r="T341" s="585"/>
      <c r="U341" s="591"/>
      <c r="V341" s="592"/>
      <c r="W341" s="585"/>
      <c r="X341" s="592"/>
      <c r="Y341" s="590"/>
      <c r="Z341" s="592"/>
      <c r="AA341" s="592"/>
      <c r="AB341" s="585"/>
      <c r="AC341" s="585"/>
      <c r="AD341" s="590"/>
      <c r="AE341" s="592"/>
      <c r="AF341" s="593" t="s">
        <v>586</v>
      </c>
    </row>
    <row r="342">
      <c r="A342" s="597"/>
      <c r="B342" s="598" t="s">
        <v>588</v>
      </c>
      <c r="C342" s="599" t="s">
        <v>582</v>
      </c>
      <c r="D342" s="600" t="s">
        <v>583</v>
      </c>
      <c r="E342" s="601">
        <v>299.44</v>
      </c>
      <c r="F342" s="586">
        <f>E342+E343</f>
      </c>
      <c r="G342" s="585">
        <v>1724</v>
      </c>
      <c r="H342" s="585">
        <v>26</v>
      </c>
      <c r="I342" s="587">
        <f t="shared" si="72"/>
      </c>
      <c r="J342" s="588">
        <f t="shared" si="186"/>
      </c>
      <c r="K342" s="585">
        <v>0</v>
      </c>
      <c r="L342" s="588">
        <f t="shared" si="300"/>
      </c>
      <c r="M342" s="585">
        <v>0</v>
      </c>
      <c r="N342" s="589">
        <f t="shared" si="384"/>
      </c>
      <c r="O342" s="585">
        <v>0</v>
      </c>
      <c r="P342" s="589">
        <f t="shared" si="468"/>
      </c>
      <c r="Q342" s="590">
        <f>(M342+M343)/(O342+O343)</f>
      </c>
      <c r="R342" s="585">
        <v>0</v>
      </c>
      <c r="S342" s="590">
        <f>(O342+O343)/(K342+K343)</f>
      </c>
      <c r="T342" s="585">
        <v>0</v>
      </c>
      <c r="U342" s="591">
        <f>F342/T342</f>
      </c>
      <c r="V342" s="592">
        <f>(F342+4*500)/T342</f>
      </c>
      <c r="W342" s="585">
        <v>0</v>
      </c>
      <c r="X342" s="592">
        <f>W342/T342</f>
      </c>
      <c r="Y342" s="590">
        <f>T342/R342</f>
      </c>
      <c r="Z342" s="592">
        <f>W342/F342</f>
      </c>
      <c r="AA342" s="592">
        <f>W342/(F342+500)</f>
      </c>
      <c r="AB342" s="585">
        <v>0</v>
      </c>
      <c r="AC342" s="585">
        <v>0</v>
      </c>
      <c r="AD342" s="590">
        <f>AB342/T342</f>
      </c>
      <c r="AE342" s="592">
        <f>(W342-AC342)/(F342+500)</f>
      </c>
      <c r="AF342" s="593" t="s">
        <v>584</v>
      </c>
    </row>
    <row r="343">
      <c r="A343" s="597"/>
      <c r="B343" s="598"/>
      <c r="C343" s="599"/>
      <c r="D343" s="600" t="s">
        <v>585</v>
      </c>
      <c r="E343" s="601">
        <v>88.89</v>
      </c>
      <c r="F343" s="586"/>
      <c r="G343" s="585">
        <v>1333</v>
      </c>
      <c r="H343" s="585">
        <v>62</v>
      </c>
      <c r="I343" s="587">
        <f t="shared" si="72"/>
      </c>
      <c r="J343" s="588">
        <f t="shared" si="186"/>
      </c>
      <c r="K343" s="585">
        <v>2</v>
      </c>
      <c r="L343" s="588">
        <f t="shared" si="300"/>
      </c>
      <c r="M343" s="585">
        <v>0</v>
      </c>
      <c r="N343" s="589">
        <f t="shared" si="384"/>
      </c>
      <c r="O343" s="585">
        <v>0</v>
      </c>
      <c r="P343" s="589">
        <f t="shared" si="468"/>
      </c>
      <c r="Q343" s="590"/>
      <c r="R343" s="585"/>
      <c r="S343" s="590"/>
      <c r="T343" s="585"/>
      <c r="U343" s="591"/>
      <c r="V343" s="592"/>
      <c r="W343" s="585"/>
      <c r="X343" s="592"/>
      <c r="Y343" s="590"/>
      <c r="Z343" s="592"/>
      <c r="AA343" s="592"/>
      <c r="AB343" s="585"/>
      <c r="AC343" s="585"/>
      <c r="AD343" s="590"/>
      <c r="AE343" s="592"/>
      <c r="AF343" s="593" t="s">
        <v>586</v>
      </c>
    </row>
    <row r="344">
      <c r="A344" s="597"/>
      <c r="B344" s="598" t="s">
        <v>589</v>
      </c>
      <c r="C344" s="599" t="s">
        <v>582</v>
      </c>
      <c r="D344" s="600" t="s">
        <v>583</v>
      </c>
      <c r="E344" s="601">
        <v>337.73</v>
      </c>
      <c r="F344" s="633">
        <f>E344+E345</f>
      </c>
      <c r="G344" s="585">
        <v>2081</v>
      </c>
      <c r="H344" s="585">
        <v>41</v>
      </c>
      <c r="I344" s="587">
        <f t="shared" si="72"/>
      </c>
      <c r="J344" s="588">
        <f t="shared" si="186"/>
      </c>
      <c r="K344" s="585">
        <v>3</v>
      </c>
      <c r="L344" s="588">
        <f t="shared" si="300"/>
      </c>
      <c r="M344" s="585">
        <v>0</v>
      </c>
      <c r="N344" s="589">
        <f t="shared" si="384"/>
      </c>
      <c r="O344" s="585">
        <v>0</v>
      </c>
      <c r="P344" s="589">
        <f t="shared" si="468"/>
      </c>
      <c r="Q344" s="590">
        <f>(M344+M345)/(O344+O345)</f>
      </c>
      <c r="R344" s="585">
        <v>0</v>
      </c>
      <c r="S344" s="590">
        <f>(O344+O345)/(K344+K345)</f>
      </c>
      <c r="T344" s="585">
        <v>0</v>
      </c>
      <c r="U344" s="591">
        <f>F344/T344</f>
      </c>
      <c r="V344" s="592">
        <f>(F344+4*500)/T344</f>
      </c>
      <c r="W344" s="585">
        <v>0</v>
      </c>
      <c r="X344" s="592">
        <f>W344/T344</f>
      </c>
      <c r="Y344" s="590">
        <f>T344/R344</f>
      </c>
      <c r="Z344" s="592">
        <f>W344/F344</f>
      </c>
      <c r="AA344" s="592">
        <f>W344/(F344+500)</f>
      </c>
      <c r="AB344" s="585">
        <v>0</v>
      </c>
      <c r="AC344" s="585">
        <v>0</v>
      </c>
      <c r="AD344" s="590">
        <f>AB344/T344</f>
      </c>
      <c r="AE344" s="592">
        <f>(W344-AC344)/(F344+500)</f>
      </c>
      <c r="AF344" s="593" t="s">
        <v>584</v>
      </c>
    </row>
    <row r="345">
      <c r="A345" s="597"/>
      <c r="B345" s="598"/>
      <c r="C345" s="599"/>
      <c r="D345" s="600" t="s">
        <v>585</v>
      </c>
      <c r="E345" s="601">
        <v>91.17</v>
      </c>
      <c r="F345" s="633"/>
      <c r="G345" s="585">
        <v>1328</v>
      </c>
      <c r="H345" s="602">
        <v>51</v>
      </c>
      <c r="I345" s="587">
        <f t="shared" si="72"/>
      </c>
      <c r="J345" s="588">
        <f t="shared" si="186"/>
      </c>
      <c r="K345" s="585">
        <v>0</v>
      </c>
      <c r="L345" s="588">
        <f t="shared" si="300"/>
      </c>
      <c r="M345" s="585">
        <v>0</v>
      </c>
      <c r="N345" s="589">
        <f t="shared" si="384"/>
      </c>
      <c r="O345" s="585">
        <v>0</v>
      </c>
      <c r="P345" s="589">
        <f t="shared" si="468"/>
      </c>
      <c r="Q345" s="590"/>
      <c r="R345" s="585"/>
      <c r="S345" s="590"/>
      <c r="T345" s="585"/>
      <c r="U345" s="591"/>
      <c r="V345" s="592"/>
      <c r="W345" s="585"/>
      <c r="X345" s="592"/>
      <c r="Y345" s="590"/>
      <c r="Z345" s="592"/>
      <c r="AA345" s="592"/>
      <c r="AB345" s="585"/>
      <c r="AC345" s="585"/>
      <c r="AD345" s="590"/>
      <c r="AE345" s="592"/>
      <c r="AF345" s="593" t="s">
        <v>586</v>
      </c>
    </row>
    <row r="346">
      <c r="A346" s="597"/>
      <c r="B346" s="598" t="s">
        <v>590</v>
      </c>
      <c r="C346" s="599" t="s">
        <v>582</v>
      </c>
      <c r="D346" s="600" t="s">
        <v>583</v>
      </c>
      <c r="E346" s="601">
        <v>290.14</v>
      </c>
      <c r="F346" s="633">
        <f>E346+E347</f>
      </c>
      <c r="G346" s="585">
        <v>1618</v>
      </c>
      <c r="H346" s="585">
        <v>60</v>
      </c>
      <c r="I346" s="587">
        <f t="shared" si="72"/>
      </c>
      <c r="J346" s="588">
        <f t="shared" si="186"/>
      </c>
      <c r="K346" s="585">
        <v>5</v>
      </c>
      <c r="L346" s="588">
        <f t="shared" si="300"/>
      </c>
      <c r="M346" s="585">
        <v>0</v>
      </c>
      <c r="N346" s="589">
        <f t="shared" si="384"/>
      </c>
      <c r="O346" s="585">
        <v>0</v>
      </c>
      <c r="P346" s="589">
        <f t="shared" si="468"/>
      </c>
      <c r="Q346" s="590">
        <f>(M346+M347)/(O346+O347)</f>
      </c>
      <c r="R346" s="585">
        <v>0</v>
      </c>
      <c r="S346" s="590">
        <f>(O346+O347)/(K346+K347)</f>
      </c>
      <c r="T346" s="585">
        <v>0</v>
      </c>
      <c r="U346" s="591">
        <f>F346/T346</f>
      </c>
      <c r="V346" s="592">
        <f>(F346+4*500)/T346</f>
      </c>
      <c r="W346" s="585">
        <v>0</v>
      </c>
      <c r="X346" s="592">
        <f>W346/T346</f>
      </c>
      <c r="Y346" s="590">
        <f>T346/R346</f>
      </c>
      <c r="Z346" s="592">
        <f>W346/F346</f>
      </c>
      <c r="AA346" s="592">
        <f>W346/(F346+500)</f>
      </c>
      <c r="AB346" s="585">
        <v>0</v>
      </c>
      <c r="AC346" s="585">
        <v>0</v>
      </c>
      <c r="AD346" s="590">
        <f>AB346/T346</f>
      </c>
      <c r="AE346" s="592">
        <f>(W346-AC346)/(F346+500)</f>
      </c>
      <c r="AF346" s="593" t="s">
        <v>584</v>
      </c>
    </row>
    <row r="347">
      <c r="A347" s="597"/>
      <c r="B347" s="598"/>
      <c r="C347" s="599"/>
      <c r="D347" s="600" t="s">
        <v>585</v>
      </c>
      <c r="E347" s="601">
        <v>94.33</v>
      </c>
      <c r="F347" s="633"/>
      <c r="G347" s="585">
        <v>1570</v>
      </c>
      <c r="H347" s="585">
        <v>67</v>
      </c>
      <c r="I347" s="587">
        <f t="shared" si="72"/>
      </c>
      <c r="J347" s="588">
        <f t="shared" si="186"/>
      </c>
      <c r="K347" s="585">
        <v>4</v>
      </c>
      <c r="L347" s="588">
        <f t="shared" si="300"/>
      </c>
      <c r="M347" s="585">
        <v>0</v>
      </c>
      <c r="N347" s="589">
        <f t="shared" si="384"/>
      </c>
      <c r="O347" s="585">
        <v>0</v>
      </c>
      <c r="P347" s="589">
        <f t="shared" si="468"/>
      </c>
      <c r="Q347" s="590"/>
      <c r="R347" s="585"/>
      <c r="S347" s="590"/>
      <c r="T347" s="585"/>
      <c r="U347" s="591"/>
      <c r="V347" s="592"/>
      <c r="W347" s="585"/>
      <c r="X347" s="592"/>
      <c r="Y347" s="590"/>
      <c r="Z347" s="592"/>
      <c r="AA347" s="592"/>
      <c r="AB347" s="585"/>
      <c r="AC347" s="585"/>
      <c r="AD347" s="590"/>
      <c r="AE347" s="592"/>
      <c r="AF347" s="593" t="s">
        <v>586</v>
      </c>
    </row>
    <row r="348">
      <c r="A348" s="597"/>
      <c r="B348" s="604" t="s">
        <v>591</v>
      </c>
      <c r="C348" s="604"/>
      <c r="D348" s="604"/>
      <c r="E348" s="605">
        <f>SUM(E338:E347)</f>
      </c>
      <c r="F348" s="606">
        <f>SUM(F338:F347)</f>
      </c>
      <c r="G348" s="606">
        <f>SUM(G338:G347)</f>
      </c>
      <c r="H348" s="606">
        <f>SUM(H338:H347)</f>
      </c>
      <c r="I348" s="607">
        <f t="shared" si="72"/>
      </c>
      <c r="J348" s="608">
        <f t="shared" si="186"/>
      </c>
      <c r="K348" s="606">
        <f>SUM(K338:K347)</f>
      </c>
      <c r="L348" s="608">
        <f t="shared" si="300"/>
      </c>
      <c r="M348" s="606">
        <f>SUM(M338:M347)</f>
      </c>
      <c r="N348" s="609">
        <f t="shared" si="384"/>
      </c>
      <c r="O348" s="606">
        <f>SUM(O338:O347)</f>
      </c>
      <c r="P348" s="609">
        <f t="shared" si="468"/>
      </c>
      <c r="Q348" s="610">
        <f>M348/O348</f>
      </c>
      <c r="R348" s="606">
        <f>SUM(R338:R347)</f>
      </c>
      <c r="S348" s="610">
        <f>(O348+O348)/(K348+K348)</f>
      </c>
      <c r="T348" s="606">
        <f>SUM(T338:T347)</f>
      </c>
      <c r="U348" s="611">
        <f t="shared" ref="U348:U349" si="30">F348/T348</f>
      </c>
      <c r="V348" s="612">
        <f t="shared" ref="V348:V349" si="114">(F348+4*500)/T348</f>
      </c>
      <c r="W348" s="606">
        <f>SUM(W338:W347)</f>
      </c>
      <c r="X348" s="613">
        <f t="shared" ref="X348:X349" si="228">W348/T348</f>
      </c>
      <c r="Y348" s="610">
        <f t="shared" ref="Y348:Y349" si="342">T348/R348</f>
      </c>
      <c r="Z348" s="612">
        <f t="shared" ref="Z348:Z349" si="426">W348/F348</f>
      </c>
      <c r="AA348" s="612">
        <f>W348/(F348+COUNT(W338:W347)*500)</f>
      </c>
      <c r="AB348" s="606">
        <f>SUM(AB338:AB347)</f>
      </c>
      <c r="AC348" s="606">
        <f>SUM(AC338:AC347)</f>
      </c>
      <c r="AD348" s="610">
        <f t="shared" ref="AD348:AD349" si="510">AB348/T348</f>
      </c>
      <c r="AE348" s="614">
        <f>(W348-AC348)/(F348+COUNT(W338:W347)*500)</f>
      </c>
      <c r="AF348" s="592"/>
    </row>
    <row r="349">
      <c r="A349" s="597"/>
      <c r="B349" s="598" t="s">
        <v>592</v>
      </c>
      <c r="C349" s="599" t="s">
        <v>606</v>
      </c>
      <c r="D349" s="600" t="s">
        <v>583</v>
      </c>
      <c r="E349" s="601">
        <v>347.52</v>
      </c>
      <c r="F349" s="586">
        <f>E349+E350</f>
      </c>
      <c r="G349" s="585">
        <v>2059</v>
      </c>
      <c r="H349" s="585">
        <v>49</v>
      </c>
      <c r="I349" s="587">
        <f t="shared" si="72"/>
      </c>
      <c r="J349" s="588">
        <f t="shared" si="186"/>
      </c>
      <c r="K349" s="585">
        <v>4</v>
      </c>
      <c r="L349" s="588">
        <f t="shared" si="300"/>
      </c>
      <c r="M349" s="585">
        <v>0</v>
      </c>
      <c r="N349" s="589">
        <f t="shared" si="384"/>
      </c>
      <c r="O349" s="585">
        <v>1</v>
      </c>
      <c r="P349" s="589">
        <f t="shared" si="468"/>
      </c>
      <c r="Q349" s="590">
        <f>(M349+M350)/(O349+O350)</f>
      </c>
      <c r="R349" s="585">
        <v>1</v>
      </c>
      <c r="S349" s="590">
        <f>(O349+O350)/(K349+K350)</f>
      </c>
      <c r="T349" s="585">
        <v>0</v>
      </c>
      <c r="U349" s="591">
        <f t="shared" si="30"/>
      </c>
      <c r="V349" s="592">
        <f t="shared" si="114"/>
      </c>
      <c r="W349" s="585">
        <v>0</v>
      </c>
      <c r="X349" s="592">
        <f t="shared" si="228"/>
      </c>
      <c r="Y349" s="590">
        <f t="shared" si="342"/>
      </c>
      <c r="Z349" s="592">
        <f t="shared" si="426"/>
      </c>
      <c r="AA349" s="592">
        <f>W349/(F349+500)</f>
      </c>
      <c r="AB349" s="585">
        <v>0</v>
      </c>
      <c r="AC349" s="585">
        <v>0</v>
      </c>
      <c r="AD349" s="590">
        <f t="shared" si="510"/>
      </c>
      <c r="AE349" s="592">
        <f>(W349-AC349)/(F349+500)</f>
      </c>
      <c r="AF349" s="593" t="s">
        <v>584</v>
      </c>
    </row>
    <row r="350">
      <c r="A350" s="597"/>
      <c r="B350" s="598"/>
      <c r="C350" s="599"/>
      <c r="D350" s="600" t="s">
        <v>585</v>
      </c>
      <c r="E350" s="601">
        <v>82.6</v>
      </c>
      <c r="F350" s="586"/>
      <c r="G350" s="585">
        <v>1185</v>
      </c>
      <c r="H350" s="585">
        <v>74</v>
      </c>
      <c r="I350" s="587">
        <f t="shared" si="72"/>
      </c>
      <c r="J350" s="588">
        <f t="shared" si="186"/>
      </c>
      <c r="K350" s="585">
        <v>1</v>
      </c>
      <c r="L350" s="588">
        <f t="shared" si="300"/>
      </c>
      <c r="M350" s="585">
        <v>0</v>
      </c>
      <c r="N350" s="589">
        <f t="shared" si="384"/>
      </c>
      <c r="O350" s="585">
        <v>0</v>
      </c>
      <c r="P350" s="589">
        <f t="shared" si="468"/>
      </c>
      <c r="Q350" s="590"/>
      <c r="R350" s="585"/>
      <c r="S350" s="590"/>
      <c r="T350" s="585"/>
      <c r="U350" s="591"/>
      <c r="V350" s="592"/>
      <c r="W350" s="585"/>
      <c r="X350" s="592"/>
      <c r="Y350" s="590"/>
      <c r="Z350" s="592"/>
      <c r="AA350" s="592"/>
      <c r="AB350" s="585"/>
      <c r="AC350" s="585"/>
      <c r="AD350" s="590"/>
      <c r="AE350" s="592"/>
      <c r="AF350" s="593" t="s">
        <v>586</v>
      </c>
    </row>
    <row r="351">
      <c r="A351" s="597"/>
      <c r="B351" s="598" t="s">
        <v>594</v>
      </c>
      <c r="C351" s="599" t="s">
        <v>606</v>
      </c>
      <c r="D351" s="600" t="s">
        <v>583</v>
      </c>
      <c r="E351" s="601">
        <v>258.49</v>
      </c>
      <c r="F351" s="586">
        <f>E351+E352</f>
      </c>
      <c r="G351" s="585">
        <v>1335</v>
      </c>
      <c r="H351" s="585">
        <v>39</v>
      </c>
      <c r="I351" s="587">
        <f t="shared" si="72"/>
      </c>
      <c r="J351" s="588">
        <f t="shared" si="186"/>
      </c>
      <c r="K351" s="585">
        <v>3</v>
      </c>
      <c r="L351" s="588">
        <f t="shared" si="300"/>
      </c>
      <c r="M351" s="585">
        <v>2</v>
      </c>
      <c r="N351" s="589">
        <f t="shared" si="384"/>
      </c>
      <c r="O351" s="585">
        <v>3</v>
      </c>
      <c r="P351" s="589">
        <f t="shared" si="468"/>
      </c>
      <c r="Q351" s="590">
        <f>(M351+M352)/(O351+O352)</f>
      </c>
      <c r="R351" s="585">
        <v>3</v>
      </c>
      <c r="S351" s="590">
        <f>(O351+O352)/(K351+K352)</f>
      </c>
      <c r="T351" s="585">
        <v>2</v>
      </c>
      <c r="U351" s="591">
        <f>F351/T351</f>
      </c>
      <c r="V351" s="592">
        <f>(F351+4*500)/T351</f>
      </c>
      <c r="W351" s="585">
        <v>2407.2</v>
      </c>
      <c r="X351" s="592">
        <f>W351/T351</f>
      </c>
      <c r="Y351" s="590">
        <f>T351/R351</f>
      </c>
      <c r="Z351" s="592">
        <f>W351/F351</f>
      </c>
      <c r="AA351" s="592">
        <f>W351/(F351+500)</f>
      </c>
      <c r="AB351" s="585">
        <v>0</v>
      </c>
      <c r="AC351" s="585">
        <v>0</v>
      </c>
      <c r="AD351" s="590">
        <f>AB351/T351</f>
      </c>
      <c r="AE351" s="592">
        <f>(W351-AC351)/(F351+500)</f>
      </c>
      <c r="AF351" s="593" t="s">
        <v>584</v>
      </c>
    </row>
    <row r="352">
      <c r="A352" s="597"/>
      <c r="B352" s="598"/>
      <c r="C352" s="599"/>
      <c r="D352" s="600" t="s">
        <v>585</v>
      </c>
      <c r="E352" s="601">
        <v>68.46</v>
      </c>
      <c r="F352" s="586"/>
      <c r="G352" s="585">
        <v>1093</v>
      </c>
      <c r="H352" s="585">
        <v>74</v>
      </c>
      <c r="I352" s="587">
        <f t="shared" si="72"/>
      </c>
      <c r="J352" s="588">
        <f t="shared" si="186"/>
      </c>
      <c r="K352" s="585">
        <v>0</v>
      </c>
      <c r="L352" s="588">
        <f t="shared" si="300"/>
      </c>
      <c r="M352" s="585">
        <v>0</v>
      </c>
      <c r="N352" s="589">
        <f t="shared" si="384"/>
      </c>
      <c r="O352" s="585">
        <v>0</v>
      </c>
      <c r="P352" s="589">
        <f t="shared" si="468"/>
      </c>
      <c r="Q352" s="590"/>
      <c r="R352" s="585"/>
      <c r="S352" s="590"/>
      <c r="T352" s="585"/>
      <c r="U352" s="591"/>
      <c r="V352" s="592"/>
      <c r="W352" s="585"/>
      <c r="X352" s="592"/>
      <c r="Y352" s="590"/>
      <c r="Z352" s="592"/>
      <c r="AA352" s="592"/>
      <c r="AB352" s="585"/>
      <c r="AC352" s="585"/>
      <c r="AD352" s="590"/>
      <c r="AE352" s="592"/>
      <c r="AF352" s="593" t="s">
        <v>586</v>
      </c>
    </row>
    <row r="353">
      <c r="A353" s="597"/>
      <c r="B353" s="598" t="s">
        <v>598</v>
      </c>
      <c r="C353" s="599" t="s">
        <v>606</v>
      </c>
      <c r="D353" s="600" t="s">
        <v>583</v>
      </c>
      <c r="E353" s="601">
        <v>691.18</v>
      </c>
      <c r="F353" s="586">
        <f>E353+E354</f>
      </c>
      <c r="G353" s="585">
        <v>3140</v>
      </c>
      <c r="H353" s="585">
        <v>45</v>
      </c>
      <c r="I353" s="587">
        <f t="shared" si="72"/>
      </c>
      <c r="J353" s="588">
        <f t="shared" si="186"/>
      </c>
      <c r="K353" s="585">
        <v>6</v>
      </c>
      <c r="L353" s="588">
        <f t="shared" si="300"/>
      </c>
      <c r="M353" s="585">
        <v>0</v>
      </c>
      <c r="N353" s="589">
        <f t="shared" si="384"/>
      </c>
      <c r="O353" s="585">
        <v>0</v>
      </c>
      <c r="P353" s="589">
        <f t="shared" si="468"/>
      </c>
      <c r="Q353" s="590">
        <f>(M353+M354)/(O353+O354)</f>
      </c>
      <c r="R353" s="585">
        <v>0</v>
      </c>
      <c r="S353" s="590">
        <f>(O353+O354)/(K353+K354)</f>
      </c>
      <c r="T353" s="585">
        <v>0</v>
      </c>
      <c r="U353" s="591">
        <f>F353/T353</f>
      </c>
      <c r="V353" s="592">
        <f>(F353+4*500)/T353</f>
      </c>
      <c r="W353" s="585">
        <v>0</v>
      </c>
      <c r="X353" s="592">
        <f>W353/T353</f>
      </c>
      <c r="Y353" s="590">
        <f>T353/R353</f>
      </c>
      <c r="Z353" s="592">
        <f>W353/F353</f>
      </c>
      <c r="AA353" s="592">
        <f>W353/(F353+500)</f>
      </c>
      <c r="AB353" s="585">
        <v>0</v>
      </c>
      <c r="AC353" s="585">
        <v>0</v>
      </c>
      <c r="AD353" s="590">
        <f>AB353/T353</f>
      </c>
      <c r="AE353" s="592">
        <f>(W353-AC353)/(F353+500)</f>
      </c>
      <c r="AF353" s="593" t="s">
        <v>584</v>
      </c>
    </row>
    <row r="354">
      <c r="A354" s="597"/>
      <c r="B354" s="598"/>
      <c r="C354" s="599"/>
      <c r="D354" s="600" t="s">
        <v>585</v>
      </c>
      <c r="E354" s="601">
        <v>138.02</v>
      </c>
      <c r="F354" s="586"/>
      <c r="G354" s="585">
        <v>1930</v>
      </c>
      <c r="H354" s="585">
        <v>96</v>
      </c>
      <c r="I354" s="587">
        <f t="shared" si="72"/>
      </c>
      <c r="J354" s="588">
        <f t="shared" si="186"/>
      </c>
      <c r="K354" s="585">
        <v>2</v>
      </c>
      <c r="L354" s="588">
        <f t="shared" si="300"/>
      </c>
      <c r="M354" s="585">
        <v>0</v>
      </c>
      <c r="N354" s="589">
        <f t="shared" si="384"/>
      </c>
      <c r="O354" s="585">
        <v>0</v>
      </c>
      <c r="P354" s="589">
        <f t="shared" si="468"/>
      </c>
      <c r="Q354" s="590"/>
      <c r="R354" s="585"/>
      <c r="S354" s="590"/>
      <c r="T354" s="585"/>
      <c r="U354" s="591"/>
      <c r="V354" s="592"/>
      <c r="W354" s="585"/>
      <c r="X354" s="592"/>
      <c r="Y354" s="590"/>
      <c r="Z354" s="592"/>
      <c r="AA354" s="592"/>
      <c r="AB354" s="585"/>
      <c r="AC354" s="585"/>
      <c r="AD354" s="590"/>
      <c r="AE354" s="592"/>
      <c r="AF354" s="593" t="s">
        <v>586</v>
      </c>
    </row>
    <row r="355">
      <c r="A355" s="597"/>
      <c r="B355" s="598" t="s">
        <v>599</v>
      </c>
      <c r="C355" s="599" t="s">
        <v>606</v>
      </c>
      <c r="D355" s="600" t="s">
        <v>583</v>
      </c>
      <c r="E355" s="601">
        <v>2151.84</v>
      </c>
      <c r="F355" s="586">
        <f>E355+E356</f>
      </c>
      <c r="G355" s="585">
        <v>10971</v>
      </c>
      <c r="H355" s="585">
        <v>176</v>
      </c>
      <c r="I355" s="587">
        <f t="shared" si="72"/>
      </c>
      <c r="J355" s="588">
        <f t="shared" si="186"/>
      </c>
      <c r="K355" s="585">
        <v>14</v>
      </c>
      <c r="L355" s="588">
        <f t="shared" si="300"/>
      </c>
      <c r="M355" s="585">
        <v>3</v>
      </c>
      <c r="N355" s="589">
        <f t="shared" si="384"/>
      </c>
      <c r="O355" s="585">
        <v>4</v>
      </c>
      <c r="P355" s="589">
        <f t="shared" si="468"/>
      </c>
      <c r="Q355" s="590">
        <f>(M355+M356)/(O355+O356)</f>
      </c>
      <c r="R355" s="585">
        <v>4</v>
      </c>
      <c r="S355" s="590">
        <f>(O355+O356)/(K355+K356)</f>
      </c>
      <c r="T355" s="585">
        <v>3</v>
      </c>
      <c r="U355" s="591">
        <f>F355/T355</f>
      </c>
      <c r="V355" s="592">
        <f>(F355+4*500)/T355</f>
      </c>
      <c r="W355" s="585">
        <v>5762.400000000001</v>
      </c>
      <c r="X355" s="592">
        <f>W355/T355</f>
      </c>
      <c r="Y355" s="590">
        <f>T355/R355</f>
      </c>
      <c r="Z355" s="592">
        <f>W355/F355</f>
      </c>
      <c r="AA355" s="592">
        <f>W355/(F355+500)</f>
      </c>
      <c r="AB355" s="585">
        <v>0</v>
      </c>
      <c r="AC355" s="585">
        <v>0</v>
      </c>
      <c r="AD355" s="590">
        <f>AB355/T355</f>
      </c>
      <c r="AE355" s="592">
        <f>(W355-AC355)/(F355+500)</f>
      </c>
      <c r="AF355" s="593" t="s">
        <v>584</v>
      </c>
    </row>
    <row r="356">
      <c r="A356" s="597"/>
      <c r="B356" s="598"/>
      <c r="C356" s="599"/>
      <c r="D356" s="600" t="s">
        <v>585</v>
      </c>
      <c r="E356" s="601">
        <v>218.71</v>
      </c>
      <c r="F356" s="586"/>
      <c r="G356" s="585">
        <v>3590</v>
      </c>
      <c r="H356" s="602">
        <v>166</v>
      </c>
      <c r="I356" s="587">
        <f t="shared" si="72"/>
      </c>
      <c r="J356" s="588">
        <f t="shared" si="186"/>
      </c>
      <c r="K356" s="585">
        <v>1</v>
      </c>
      <c r="L356" s="588">
        <f t="shared" si="300"/>
      </c>
      <c r="M356" s="585">
        <v>0</v>
      </c>
      <c r="N356" s="589">
        <f t="shared" si="384"/>
      </c>
      <c r="O356" s="585">
        <v>0</v>
      </c>
      <c r="P356" s="589">
        <f t="shared" si="468"/>
      </c>
      <c r="Q356" s="590"/>
      <c r="R356" s="585"/>
      <c r="S356" s="590"/>
      <c r="T356" s="585"/>
      <c r="U356" s="591"/>
      <c r="V356" s="592"/>
      <c r="W356" s="585"/>
      <c r="X356" s="592"/>
      <c r="Y356" s="590"/>
      <c r="Z356" s="592"/>
      <c r="AA356" s="592"/>
      <c r="AB356" s="585"/>
      <c r="AC356" s="585"/>
      <c r="AD356" s="590"/>
      <c r="AE356" s="592"/>
      <c r="AF356" s="593" t="s">
        <v>586</v>
      </c>
    </row>
    <row r="357">
      <c r="A357" s="597"/>
      <c r="B357" s="598" t="s">
        <v>600</v>
      </c>
      <c r="C357" s="599" t="s">
        <v>606</v>
      </c>
      <c r="D357" s="600" t="s">
        <v>583</v>
      </c>
      <c r="E357" s="601">
        <v>5225.93</v>
      </c>
      <c r="F357" s="586">
        <f>E357+E358</f>
      </c>
      <c r="G357" s="585">
        <v>52333</v>
      </c>
      <c r="H357" s="585">
        <v>592</v>
      </c>
      <c r="I357" s="587">
        <f t="shared" si="72"/>
      </c>
      <c r="J357" s="588">
        <f t="shared" si="186"/>
      </c>
      <c r="K357" s="585">
        <v>30</v>
      </c>
      <c r="L357" s="588">
        <f t="shared" si="300"/>
      </c>
      <c r="M357" s="585">
        <v>2</v>
      </c>
      <c r="N357" s="589">
        <f t="shared" si="384"/>
      </c>
      <c r="O357" s="585">
        <v>7</v>
      </c>
      <c r="P357" s="589">
        <f t="shared" si="468"/>
      </c>
      <c r="Q357" s="590">
        <f>(M357+M358)/(O357+O358)</f>
      </c>
      <c r="R357" s="585">
        <v>10</v>
      </c>
      <c r="S357" s="590">
        <f>(O357+O358)/(K357+K358)</f>
      </c>
      <c r="T357" s="585">
        <v>5</v>
      </c>
      <c r="U357" s="591">
        <f>F357/T357</f>
      </c>
      <c r="V357" s="592">
        <f>(F357+4*500)/T357</f>
      </c>
      <c r="W357" s="634">
        <v>7200</v>
      </c>
      <c r="X357" s="592">
        <f>W357/T357</f>
      </c>
      <c r="Y357" s="590">
        <f>T357/R357</f>
      </c>
      <c r="Z357" s="592">
        <f>W357/F357</f>
      </c>
      <c r="AA357" s="592">
        <f>W357/(F357+500)</f>
      </c>
      <c r="AB357" s="585">
        <v>0</v>
      </c>
      <c r="AC357" s="585">
        <v>0</v>
      </c>
      <c r="AD357" s="590">
        <f>AB357/T357</f>
      </c>
      <c r="AE357" s="592">
        <f>(W357-AC357)/(F357+500)</f>
      </c>
      <c r="AF357" s="593" t="s">
        <v>584</v>
      </c>
    </row>
    <row r="358">
      <c r="A358" s="597"/>
      <c r="B358" s="598"/>
      <c r="C358" s="599"/>
      <c r="D358" s="600" t="s">
        <v>585</v>
      </c>
      <c r="E358" s="601">
        <v>535.83</v>
      </c>
      <c r="F358" s="586"/>
      <c r="G358" s="585">
        <v>19208</v>
      </c>
      <c r="H358" s="585">
        <v>819</v>
      </c>
      <c r="I358" s="587">
        <f t="shared" si="72"/>
      </c>
      <c r="J358" s="588">
        <f t="shared" si="186"/>
      </c>
      <c r="K358" s="585">
        <v>16</v>
      </c>
      <c r="L358" s="588">
        <f t="shared" si="300"/>
      </c>
      <c r="M358" s="585">
        <v>1</v>
      </c>
      <c r="N358" s="589">
        <f t="shared" si="384"/>
      </c>
      <c r="O358" s="585">
        <v>1</v>
      </c>
      <c r="P358" s="589">
        <f t="shared" si="468"/>
      </c>
      <c r="Q358" s="590"/>
      <c r="R358" s="585"/>
      <c r="S358" s="590"/>
      <c r="T358" s="585"/>
      <c r="U358" s="591"/>
      <c r="V358" s="592"/>
      <c r="W358" s="634"/>
      <c r="X358" s="592"/>
      <c r="Y358" s="590"/>
      <c r="Z358" s="592"/>
      <c r="AA358" s="592"/>
      <c r="AB358" s="585"/>
      <c r="AC358" s="585"/>
      <c r="AD358" s="590"/>
      <c r="AE358" s="592"/>
      <c r="AF358" s="593" t="s">
        <v>586</v>
      </c>
    </row>
    <row r="359">
      <c r="A359" s="597"/>
      <c r="B359" s="604" t="s">
        <v>591</v>
      </c>
      <c r="C359" s="604"/>
      <c r="D359" s="604"/>
      <c r="E359" s="605">
        <f>SUM(E349:E358)</f>
      </c>
      <c r="F359" s="606">
        <f>SUM(F349:F358)</f>
      </c>
      <c r="G359" s="606">
        <f>SUM(G349:G358)</f>
      </c>
      <c r="H359" s="606">
        <f>SUM(H349:H358)</f>
      </c>
      <c r="I359" s="607">
        <f t="shared" si="72"/>
      </c>
      <c r="J359" s="608">
        <f t="shared" si="186"/>
      </c>
      <c r="K359" s="606">
        <f>SUM(K349:K358)</f>
      </c>
      <c r="L359" s="608">
        <f t="shared" si="300"/>
      </c>
      <c r="M359" s="606">
        <f>SUM(M349:M358)</f>
      </c>
      <c r="N359" s="609">
        <f t="shared" si="384"/>
      </c>
      <c r="O359" s="606">
        <f>SUM(O349:O358)</f>
      </c>
      <c r="P359" s="609">
        <f t="shared" si="468"/>
      </c>
      <c r="Q359" s="610">
        <f t="shared" ref="Q359:Q360" si="156">M359/O359</f>
      </c>
      <c r="R359" s="606">
        <f>SUM(R349:R358)</f>
      </c>
      <c r="S359" s="610">
        <f t="shared" ref="S359:S360" si="270">(O359+O359)/(K359+K359)</f>
      </c>
      <c r="T359" s="606">
        <f>SUM(T349:T358)</f>
      </c>
      <c r="U359" s="611">
        <f t="shared" ref="U359:U360" si="31">F359/T359</f>
      </c>
      <c r="V359" s="612">
        <f t="shared" ref="V359:V360" si="115">(F359+4*500)/T359</f>
      </c>
      <c r="W359" s="606">
        <f>SUM(W349:W358)</f>
      </c>
      <c r="X359" s="613">
        <f t="shared" ref="X359:X360" si="229">W359/T359</f>
      </c>
      <c r="Y359" s="610">
        <f t="shared" ref="Y359:Y360" si="343">T359/R359</f>
      </c>
      <c r="Z359" s="612">
        <f t="shared" ref="Z359:Z360" si="427">W359/F359</f>
      </c>
      <c r="AA359" s="612">
        <f>W359/(F359+COUNT(W349:W358)*500)</f>
      </c>
      <c r="AB359" s="606">
        <f>SUM(AB349:AB358)</f>
      </c>
      <c r="AC359" s="606">
        <f>SUM(AC349:AC358)</f>
      </c>
      <c r="AD359" s="610">
        <f t="shared" ref="AD359:AD360" si="511">AB359/T359</f>
      </c>
      <c r="AE359" s="614">
        <f>(W359-AC359)/(F359+COUNT(W349:W358)*500)</f>
      </c>
      <c r="AF359" s="592"/>
    </row>
    <row r="360">
      <c r="A360" s="597"/>
      <c r="B360" s="630" t="s">
        <v>595</v>
      </c>
      <c r="C360" s="630"/>
      <c r="D360" s="630"/>
      <c r="E360" s="631">
        <f>E348+E359</f>
      </c>
      <c r="F360" s="617">
        <f>F348+F359</f>
      </c>
      <c r="G360" s="617">
        <f>G348+G359</f>
      </c>
      <c r="H360" s="617">
        <f>H348+H359</f>
      </c>
      <c r="I360" s="618">
        <f t="shared" si="72"/>
      </c>
      <c r="J360" s="619">
        <f t="shared" si="186"/>
      </c>
      <c r="K360" s="617">
        <f>K348+K359</f>
      </c>
      <c r="L360" s="619">
        <f t="shared" si="300"/>
      </c>
      <c r="M360" s="617">
        <f>M348+M359</f>
      </c>
      <c r="N360" s="620">
        <f t="shared" si="384"/>
      </c>
      <c r="O360" s="617">
        <f>O348+O359</f>
      </c>
      <c r="P360" s="620">
        <f t="shared" si="468"/>
      </c>
      <c r="Q360" s="621">
        <f t="shared" si="156"/>
      </c>
      <c r="R360" s="617">
        <f>R348+R359</f>
      </c>
      <c r="S360" s="621">
        <f t="shared" si="270"/>
      </c>
      <c r="T360" s="617">
        <f>T348+T359</f>
      </c>
      <c r="U360" s="622">
        <f t="shared" si="31"/>
      </c>
      <c r="V360" s="617">
        <f t="shared" si="115"/>
      </c>
      <c r="W360" s="617">
        <f>W348+W359</f>
      </c>
      <c r="X360" s="617">
        <f t="shared" si="229"/>
      </c>
      <c r="Y360" s="621">
        <f t="shared" si="343"/>
      </c>
      <c r="Z360" s="617">
        <f t="shared" si="427"/>
      </c>
      <c r="AA360" s="617">
        <f>W360/(F360+COUNT(W338:W347,W349:W358)*500)</f>
      </c>
      <c r="AB360" s="617">
        <f>AB348+AB359</f>
      </c>
      <c r="AC360" s="617">
        <f>AC348+AC359</f>
      </c>
      <c r="AD360" s="621">
        <f t="shared" si="511"/>
      </c>
      <c r="AE360" s="617">
        <f>(W360-AC360)/(F360+COUNT(W338:W347,W349:W358)*500)</f>
      </c>
      <c r="AF360" s="623"/>
    </row>
    <row r="361">
      <c r="A361" s="627" t="s">
        <v>548</v>
      </c>
      <c r="B361" s="628" t="s">
        <v>549</v>
      </c>
      <c r="C361" s="628" t="s">
        <v>550</v>
      </c>
      <c r="D361" s="628" t="s">
        <v>551</v>
      </c>
      <c r="E361" s="629" t="s">
        <v>552</v>
      </c>
      <c r="F361" s="572" t="s">
        <v>553</v>
      </c>
      <c r="G361" s="572" t="s">
        <v>554</v>
      </c>
      <c r="H361" s="572" t="s">
        <v>555</v>
      </c>
      <c r="I361" s="573" t="s">
        <v>556</v>
      </c>
      <c r="J361" s="574" t="s">
        <v>557</v>
      </c>
      <c r="K361" s="572" t="s">
        <v>558</v>
      </c>
      <c r="L361" s="574" t="s">
        <v>559</v>
      </c>
      <c r="M361" s="575" t="s">
        <v>560</v>
      </c>
      <c r="N361" s="576" t="s">
        <v>561</v>
      </c>
      <c r="O361" s="572" t="s">
        <v>562</v>
      </c>
      <c r="P361" s="576" t="s">
        <v>563</v>
      </c>
      <c r="Q361" s="573" t="s">
        <v>564</v>
      </c>
      <c r="R361" s="577" t="s">
        <v>565</v>
      </c>
      <c r="S361" s="578" t="s">
        <v>566</v>
      </c>
      <c r="T361" s="577" t="s">
        <v>567</v>
      </c>
      <c r="U361" s="579" t="s">
        <v>568</v>
      </c>
      <c r="V361" s="580" t="s">
        <v>569</v>
      </c>
      <c r="W361" s="580" t="s">
        <v>570</v>
      </c>
      <c r="X361" s="580" t="s">
        <v>571</v>
      </c>
      <c r="Y361" s="578" t="s">
        <v>572</v>
      </c>
      <c r="Z361" s="580" t="s">
        <v>573</v>
      </c>
      <c r="AA361" s="580" t="s">
        <v>574</v>
      </c>
      <c r="AB361" s="580" t="s">
        <v>575</v>
      </c>
      <c r="AC361" s="577" t="s">
        <v>576</v>
      </c>
      <c r="AD361" s="578" t="s">
        <v>577</v>
      </c>
      <c r="AE361" s="580" t="s">
        <v>578</v>
      </c>
      <c r="AF361" s="580" t="s">
        <v>579</v>
      </c>
    </row>
    <row r="362">
      <c r="A362" s="597" t="s">
        <v>622</v>
      </c>
      <c r="B362" s="598" t="s">
        <v>581</v>
      </c>
      <c r="C362" s="599" t="s">
        <v>606</v>
      </c>
      <c r="D362" s="600" t="s">
        <v>583</v>
      </c>
      <c r="E362" s="601">
        <v>606.26</v>
      </c>
      <c r="F362" s="586">
        <f>E362+E363</f>
      </c>
      <c r="G362" s="585">
        <v>3182</v>
      </c>
      <c r="H362" s="585">
        <v>46</v>
      </c>
      <c r="I362" s="587">
        <f t="shared" ref="I362:I384" si="73">H362/G362</f>
      </c>
      <c r="J362" s="588">
        <f t="shared" ref="J362:J384" si="187">(E362/G362)*1000</f>
      </c>
      <c r="K362" s="585">
        <v>4</v>
      </c>
      <c r="L362" s="588">
        <f t="shared" ref="L362:L384" si="301">E362/K362</f>
      </c>
      <c r="M362" s="585">
        <v>0</v>
      </c>
      <c r="N362" s="589">
        <f t="shared" ref="N362:N384" si="385">E362/M362</f>
      </c>
      <c r="O362" s="585">
        <v>1</v>
      </c>
      <c r="P362" s="589">
        <f t="shared" ref="P362:P384" si="469">E362/O362</f>
      </c>
      <c r="Q362" s="590">
        <f>(M362+M363)/(O362+O363)</f>
      </c>
      <c r="R362" s="585">
        <v>2</v>
      </c>
      <c r="S362" s="590">
        <f>(O362+O363)/(K362+K363)</f>
      </c>
      <c r="T362" s="585">
        <v>0</v>
      </c>
      <c r="U362" s="591">
        <f>F362/T362</f>
      </c>
      <c r="V362" s="592">
        <f>(F362+4*500)/T362</f>
      </c>
      <c r="W362" s="585">
        <v>0</v>
      </c>
      <c r="X362" s="592">
        <f>W362/T362</f>
      </c>
      <c r="Y362" s="590">
        <f>T362/R362</f>
      </c>
      <c r="Z362" s="592">
        <f>W362/F362</f>
      </c>
      <c r="AA362" s="592">
        <f>W362/(F362+500)</f>
      </c>
      <c r="AB362" s="585">
        <v>0</v>
      </c>
      <c r="AC362" s="585">
        <v>0</v>
      </c>
      <c r="AD362" s="590">
        <f>AB362/T362</f>
      </c>
      <c r="AE362" s="592">
        <f>(W362-AC362)/(F362+500)</f>
      </c>
      <c r="AF362" s="593" t="s">
        <v>584</v>
      </c>
    </row>
    <row r="363">
      <c r="A363" s="597"/>
      <c r="B363" s="598"/>
      <c r="C363" s="599"/>
      <c r="D363" s="600" t="s">
        <v>585</v>
      </c>
      <c r="E363" s="601">
        <v>196.04</v>
      </c>
      <c r="F363" s="586"/>
      <c r="G363" s="585">
        <v>2017</v>
      </c>
      <c r="H363" s="585">
        <v>85</v>
      </c>
      <c r="I363" s="587">
        <f t="shared" si="73"/>
      </c>
      <c r="J363" s="588">
        <f t="shared" si="187"/>
      </c>
      <c r="K363" s="585">
        <v>3</v>
      </c>
      <c r="L363" s="588">
        <f t="shared" si="301"/>
      </c>
      <c r="M363" s="585">
        <v>0</v>
      </c>
      <c r="N363" s="589">
        <f t="shared" si="385"/>
      </c>
      <c r="O363" s="585">
        <v>1</v>
      </c>
      <c r="P363" s="589">
        <f t="shared" si="469"/>
      </c>
      <c r="Q363" s="590"/>
      <c r="R363" s="585"/>
      <c r="S363" s="590"/>
      <c r="T363" s="585"/>
      <c r="U363" s="591"/>
      <c r="V363" s="592"/>
      <c r="W363" s="585"/>
      <c r="X363" s="592"/>
      <c r="Y363" s="590"/>
      <c r="Z363" s="592"/>
      <c r="AA363" s="592"/>
      <c r="AB363" s="585"/>
      <c r="AC363" s="585"/>
      <c r="AD363" s="590"/>
      <c r="AE363" s="592"/>
      <c r="AF363" s="593" t="s">
        <v>586</v>
      </c>
    </row>
    <row r="364">
      <c r="A364" s="597"/>
      <c r="B364" s="598" t="s">
        <v>587</v>
      </c>
      <c r="C364" s="599" t="s">
        <v>606</v>
      </c>
      <c r="D364" s="600" t="s">
        <v>583</v>
      </c>
      <c r="E364" s="601">
        <v>464.88</v>
      </c>
      <c r="F364" s="586">
        <f>E364+E365</f>
      </c>
      <c r="G364" s="585">
        <v>3138</v>
      </c>
      <c r="H364" s="585">
        <v>63</v>
      </c>
      <c r="I364" s="587">
        <f t="shared" si="73"/>
      </c>
      <c r="J364" s="588">
        <f t="shared" si="187"/>
      </c>
      <c r="K364" s="585">
        <v>1</v>
      </c>
      <c r="L364" s="588">
        <f t="shared" si="301"/>
      </c>
      <c r="M364" s="585">
        <v>0</v>
      </c>
      <c r="N364" s="589">
        <f t="shared" si="385"/>
      </c>
      <c r="O364" s="585">
        <v>2</v>
      </c>
      <c r="P364" s="589">
        <f t="shared" si="469"/>
      </c>
      <c r="Q364" s="590">
        <f>(M364+M365)/(O364+O365)</f>
      </c>
      <c r="R364" s="585">
        <v>2</v>
      </c>
      <c r="S364" s="590">
        <f>(O364+O365)/(K364+K365)</f>
      </c>
      <c r="T364" s="585">
        <v>0</v>
      </c>
      <c r="U364" s="591">
        <f>F364/T364</f>
      </c>
      <c r="V364" s="592">
        <f>(F364+4*500)/T364</f>
      </c>
      <c r="W364" s="585">
        <v>0</v>
      </c>
      <c r="X364" s="592">
        <f>W364/T364</f>
      </c>
      <c r="Y364" s="590">
        <f>T364/R364</f>
      </c>
      <c r="Z364" s="592">
        <f>W364/F364</f>
      </c>
      <c r="AA364" s="592">
        <f>W364/(F364+500)</f>
      </c>
      <c r="AB364" s="585">
        <v>0</v>
      </c>
      <c r="AC364" s="585">
        <v>0</v>
      </c>
      <c r="AD364" s="590">
        <f>AB364/T364</f>
      </c>
      <c r="AE364" s="592">
        <f>(W364-AC364)/(F364+500)</f>
      </c>
      <c r="AF364" s="593" t="s">
        <v>584</v>
      </c>
    </row>
    <row r="365">
      <c r="A365" s="597"/>
      <c r="B365" s="598"/>
      <c r="C365" s="599"/>
      <c r="D365" s="600" t="s">
        <v>585</v>
      </c>
      <c r="E365" s="601">
        <v>129.34</v>
      </c>
      <c r="F365" s="586"/>
      <c r="G365" s="585">
        <v>1631</v>
      </c>
      <c r="H365" s="585">
        <v>86</v>
      </c>
      <c r="I365" s="587">
        <f t="shared" si="73"/>
      </c>
      <c r="J365" s="588">
        <f t="shared" si="187"/>
      </c>
      <c r="K365" s="585">
        <v>1</v>
      </c>
      <c r="L365" s="588">
        <f t="shared" si="301"/>
      </c>
      <c r="M365" s="585">
        <v>0</v>
      </c>
      <c r="N365" s="589">
        <f t="shared" si="385"/>
      </c>
      <c r="O365" s="585">
        <v>0</v>
      </c>
      <c r="P365" s="589">
        <f t="shared" si="469"/>
      </c>
      <c r="Q365" s="590"/>
      <c r="R365" s="585"/>
      <c r="S365" s="590"/>
      <c r="T365" s="585"/>
      <c r="U365" s="591"/>
      <c r="V365" s="592"/>
      <c r="W365" s="585"/>
      <c r="X365" s="592"/>
      <c r="Y365" s="590"/>
      <c r="Z365" s="592"/>
      <c r="AA365" s="592"/>
      <c r="AB365" s="585"/>
      <c r="AC365" s="585"/>
      <c r="AD365" s="590"/>
      <c r="AE365" s="592"/>
      <c r="AF365" s="593" t="s">
        <v>586</v>
      </c>
    </row>
    <row r="366">
      <c r="A366" s="597"/>
      <c r="B366" s="598" t="s">
        <v>588</v>
      </c>
      <c r="C366" s="599" t="s">
        <v>606</v>
      </c>
      <c r="D366" s="600" t="s">
        <v>583</v>
      </c>
      <c r="E366" s="601">
        <v>225.57</v>
      </c>
      <c r="F366" s="586">
        <f>E366+E367</f>
      </c>
      <c r="G366" s="585">
        <v>1448</v>
      </c>
      <c r="H366" s="585">
        <v>32</v>
      </c>
      <c r="I366" s="587">
        <f t="shared" si="73"/>
      </c>
      <c r="J366" s="588">
        <f t="shared" si="187"/>
      </c>
      <c r="K366" s="585">
        <v>4</v>
      </c>
      <c r="L366" s="588">
        <f t="shared" si="301"/>
      </c>
      <c r="M366" s="585">
        <v>1</v>
      </c>
      <c r="N366" s="589">
        <f t="shared" si="385"/>
      </c>
      <c r="O366" s="585">
        <v>1</v>
      </c>
      <c r="P366" s="589">
        <f t="shared" si="469"/>
      </c>
      <c r="Q366" s="590">
        <f>(M366+M367)/(O366+O367)</f>
      </c>
      <c r="R366" s="585">
        <v>1</v>
      </c>
      <c r="S366" s="590">
        <f>(O366+O367)/(K366+K367)</f>
      </c>
      <c r="T366" s="585">
        <v>1</v>
      </c>
      <c r="U366" s="591">
        <f>F366/T366</f>
      </c>
      <c r="V366" s="592">
        <f>(F366+4*500)/T366</f>
      </c>
      <c r="W366" s="585">
        <v>2011.2</v>
      </c>
      <c r="X366" s="592">
        <f>W366/T366</f>
      </c>
      <c r="Y366" s="590">
        <f>T366/R366</f>
      </c>
      <c r="Z366" s="592">
        <f>W366/F366</f>
      </c>
      <c r="AA366" s="592">
        <f>W366/(F366+500)</f>
      </c>
      <c r="AB366" s="585">
        <v>0</v>
      </c>
      <c r="AC366" s="585">
        <v>0</v>
      </c>
      <c r="AD366" s="590">
        <f>AB366/T366</f>
      </c>
      <c r="AE366" s="592">
        <f>(W366-AC366)/(F366+500)</f>
      </c>
      <c r="AF366" s="593" t="s">
        <v>584</v>
      </c>
    </row>
    <row r="367">
      <c r="A367" s="597"/>
      <c r="B367" s="598"/>
      <c r="C367" s="599"/>
      <c r="D367" s="600" t="s">
        <v>585</v>
      </c>
      <c r="E367" s="601">
        <v>125.04</v>
      </c>
      <c r="F367" s="586"/>
      <c r="G367" s="585">
        <v>1738</v>
      </c>
      <c r="H367" s="585">
        <v>70</v>
      </c>
      <c r="I367" s="587">
        <f t="shared" si="73"/>
      </c>
      <c r="J367" s="588">
        <f t="shared" si="187"/>
      </c>
      <c r="K367" s="585">
        <v>4</v>
      </c>
      <c r="L367" s="588">
        <f t="shared" si="301"/>
      </c>
      <c r="M367" s="585">
        <v>0</v>
      </c>
      <c r="N367" s="589">
        <f t="shared" si="385"/>
      </c>
      <c r="O367" s="585">
        <v>0</v>
      </c>
      <c r="P367" s="589">
        <f t="shared" si="469"/>
      </c>
      <c r="Q367" s="590"/>
      <c r="R367" s="585"/>
      <c r="S367" s="590"/>
      <c r="T367" s="585"/>
      <c r="U367" s="591"/>
      <c r="V367" s="592"/>
      <c r="W367" s="585"/>
      <c r="X367" s="592"/>
      <c r="Y367" s="590"/>
      <c r="Z367" s="592"/>
      <c r="AA367" s="592"/>
      <c r="AB367" s="585"/>
      <c r="AC367" s="585"/>
      <c r="AD367" s="590"/>
      <c r="AE367" s="592"/>
      <c r="AF367" s="593" t="s">
        <v>586</v>
      </c>
    </row>
    <row r="368">
      <c r="A368" s="597"/>
      <c r="B368" s="598" t="s">
        <v>589</v>
      </c>
      <c r="C368" s="599" t="s">
        <v>606</v>
      </c>
      <c r="D368" s="600" t="s">
        <v>583</v>
      </c>
      <c r="E368" s="601">
        <v>439.72</v>
      </c>
      <c r="F368" s="633">
        <f>E368+E369</f>
      </c>
      <c r="G368" s="585">
        <v>2247</v>
      </c>
      <c r="H368" s="585">
        <v>59</v>
      </c>
      <c r="I368" s="587">
        <f t="shared" si="73"/>
      </c>
      <c r="J368" s="588">
        <f t="shared" si="187"/>
      </c>
      <c r="K368" s="585">
        <v>2</v>
      </c>
      <c r="L368" s="588">
        <f t="shared" si="301"/>
      </c>
      <c r="M368" s="585">
        <v>0</v>
      </c>
      <c r="N368" s="589">
        <f t="shared" si="385"/>
      </c>
      <c r="O368" s="585">
        <v>1</v>
      </c>
      <c r="P368" s="589">
        <f t="shared" si="469"/>
      </c>
      <c r="Q368" s="590">
        <f>(M368+M369)/(O368+O369)</f>
      </c>
      <c r="R368" s="585">
        <v>2</v>
      </c>
      <c r="S368" s="590">
        <f>(O368+O369)/(K368+K369)</f>
      </c>
      <c r="T368" s="585">
        <v>0</v>
      </c>
      <c r="U368" s="591">
        <f>F368/T368</f>
      </c>
      <c r="V368" s="592">
        <f>(F368+4*500)/T368</f>
      </c>
      <c r="W368" s="585">
        <v>0</v>
      </c>
      <c r="X368" s="592">
        <f>W368/T368</f>
      </c>
      <c r="Y368" s="590">
        <f>T368/R368</f>
      </c>
      <c r="Z368" s="592">
        <f>W368/F368</f>
      </c>
      <c r="AA368" s="592">
        <f>W368/(F368+500)</f>
      </c>
      <c r="AB368" s="585">
        <v>0</v>
      </c>
      <c r="AC368" s="585">
        <v>0</v>
      </c>
      <c r="AD368" s="590">
        <f>AB368/T368</f>
      </c>
      <c r="AE368" s="592">
        <f>(W368-AC368)/(F368+500)</f>
      </c>
      <c r="AF368" s="593" t="s">
        <v>584</v>
      </c>
    </row>
    <row r="369">
      <c r="A369" s="597"/>
      <c r="B369" s="598"/>
      <c r="C369" s="599"/>
      <c r="D369" s="600" t="s">
        <v>585</v>
      </c>
      <c r="E369" s="601">
        <v>71.37</v>
      </c>
      <c r="F369" s="633"/>
      <c r="G369" s="585">
        <v>1147</v>
      </c>
      <c r="H369" s="602">
        <v>55</v>
      </c>
      <c r="I369" s="587">
        <f t="shared" si="73"/>
      </c>
      <c r="J369" s="588">
        <f t="shared" si="187"/>
      </c>
      <c r="K369" s="585">
        <v>2</v>
      </c>
      <c r="L369" s="588">
        <f t="shared" si="301"/>
      </c>
      <c r="M369" s="585">
        <v>0</v>
      </c>
      <c r="N369" s="589">
        <f t="shared" si="385"/>
      </c>
      <c r="O369" s="585">
        <v>1</v>
      </c>
      <c r="P369" s="589">
        <f t="shared" si="469"/>
      </c>
      <c r="Q369" s="590"/>
      <c r="R369" s="585"/>
      <c r="S369" s="590"/>
      <c r="T369" s="585"/>
      <c r="U369" s="591"/>
      <c r="V369" s="592"/>
      <c r="W369" s="585"/>
      <c r="X369" s="592"/>
      <c r="Y369" s="590"/>
      <c r="Z369" s="592"/>
      <c r="AA369" s="592"/>
      <c r="AB369" s="585"/>
      <c r="AC369" s="585"/>
      <c r="AD369" s="590"/>
      <c r="AE369" s="592"/>
      <c r="AF369" s="593" t="s">
        <v>586</v>
      </c>
    </row>
    <row r="370">
      <c r="A370" s="597"/>
      <c r="B370" s="598" t="s">
        <v>590</v>
      </c>
      <c r="C370" s="599" t="s">
        <v>606</v>
      </c>
      <c r="D370" s="600" t="s">
        <v>583</v>
      </c>
      <c r="E370" s="601">
        <v>369.35</v>
      </c>
      <c r="F370" s="633">
        <f>E370+E371</f>
      </c>
      <c r="G370" s="585">
        <v>2565</v>
      </c>
      <c r="H370" s="585">
        <v>65</v>
      </c>
      <c r="I370" s="587">
        <f t="shared" si="73"/>
      </c>
      <c r="J370" s="588">
        <f t="shared" si="187"/>
      </c>
      <c r="K370" s="585">
        <v>3</v>
      </c>
      <c r="L370" s="588">
        <f t="shared" si="301"/>
      </c>
      <c r="M370" s="585">
        <v>0</v>
      </c>
      <c r="N370" s="589">
        <f t="shared" si="385"/>
      </c>
      <c r="O370" s="585">
        <v>0</v>
      </c>
      <c r="P370" s="589">
        <f t="shared" si="469"/>
      </c>
      <c r="Q370" s="590">
        <f>(M370+M371)/(O370+O371)</f>
      </c>
      <c r="R370" s="585">
        <v>0</v>
      </c>
      <c r="S370" s="590">
        <f>(O370+O371)/(K370+K371)</f>
      </c>
      <c r="T370" s="585">
        <v>0</v>
      </c>
      <c r="U370" s="591">
        <f>F370/T370</f>
      </c>
      <c r="V370" s="592">
        <f>(F370+4*500)/T370</f>
      </c>
      <c r="W370" s="585">
        <v>0</v>
      </c>
      <c r="X370" s="592">
        <f>W370/T370</f>
      </c>
      <c r="Y370" s="590">
        <f>T370/R370</f>
      </c>
      <c r="Z370" s="592">
        <f>W370/F370</f>
      </c>
      <c r="AA370" s="592">
        <f>W370/(F370+500)</f>
      </c>
      <c r="AB370" s="585">
        <v>0</v>
      </c>
      <c r="AC370" s="585">
        <v>0</v>
      </c>
      <c r="AD370" s="590">
        <f>AB370/T370</f>
      </c>
      <c r="AE370" s="592">
        <f>(W370-AC370)/(F370+500)</f>
      </c>
      <c r="AF370" s="593" t="s">
        <v>584</v>
      </c>
    </row>
    <row r="371">
      <c r="A371" s="597"/>
      <c r="B371" s="598"/>
      <c r="C371" s="599"/>
      <c r="D371" s="600" t="s">
        <v>585</v>
      </c>
      <c r="E371" s="601">
        <v>82.26</v>
      </c>
      <c r="F371" s="633"/>
      <c r="G371" s="585">
        <v>949</v>
      </c>
      <c r="H371" s="585">
        <v>53</v>
      </c>
      <c r="I371" s="587">
        <f t="shared" si="73"/>
      </c>
      <c r="J371" s="588">
        <f t="shared" si="187"/>
      </c>
      <c r="K371" s="585">
        <v>1</v>
      </c>
      <c r="L371" s="588">
        <f t="shared" si="301"/>
      </c>
      <c r="M371" s="585">
        <v>0</v>
      </c>
      <c r="N371" s="589">
        <f t="shared" si="385"/>
      </c>
      <c r="O371" s="585">
        <v>0</v>
      </c>
      <c r="P371" s="589">
        <f t="shared" si="469"/>
      </c>
      <c r="Q371" s="590"/>
      <c r="R371" s="585"/>
      <c r="S371" s="590"/>
      <c r="T371" s="585"/>
      <c r="U371" s="591"/>
      <c r="V371" s="592"/>
      <c r="W371" s="585"/>
      <c r="X371" s="592"/>
      <c r="Y371" s="590"/>
      <c r="Z371" s="592"/>
      <c r="AA371" s="592"/>
      <c r="AB371" s="585"/>
      <c r="AC371" s="585"/>
      <c r="AD371" s="590"/>
      <c r="AE371" s="592"/>
      <c r="AF371" s="593" t="s">
        <v>586</v>
      </c>
    </row>
    <row r="372">
      <c r="A372" s="597"/>
      <c r="B372" s="635" t="s">
        <v>591</v>
      </c>
      <c r="C372" s="604"/>
      <c r="D372" s="604"/>
      <c r="E372" s="605">
        <f>SUM(E362:E371)</f>
      </c>
      <c r="F372" s="606">
        <f>SUM(F362:F371)</f>
      </c>
      <c r="G372" s="606">
        <f>SUM(G362:G371)</f>
      </c>
      <c r="H372" s="606">
        <f>SUM(H362:H371)</f>
      </c>
      <c r="I372" s="607">
        <f t="shared" si="73"/>
      </c>
      <c r="J372" s="608">
        <f t="shared" si="187"/>
      </c>
      <c r="K372" s="606">
        <f>SUM(K362:K371)</f>
      </c>
      <c r="L372" s="608">
        <f t="shared" si="301"/>
      </c>
      <c r="M372" s="606">
        <f>SUM(M362:M371)</f>
      </c>
      <c r="N372" s="609">
        <f t="shared" si="385"/>
      </c>
      <c r="O372" s="606">
        <f>SUM(O362:O371)</f>
      </c>
      <c r="P372" s="609">
        <f t="shared" si="469"/>
      </c>
      <c r="Q372" s="610">
        <f>M372/O372</f>
      </c>
      <c r="R372" s="606">
        <f>SUM(R362:R371)</f>
      </c>
      <c r="S372" s="610">
        <f>(O372+O372)/(K372+K372)</f>
      </c>
      <c r="T372" s="606">
        <f>SUM(T362:T371)</f>
      </c>
      <c r="U372" s="611">
        <f t="shared" ref="U372:U373" si="32">F372/T372</f>
      </c>
      <c r="V372" s="612">
        <f t="shared" ref="V372:V373" si="116">(F372+4*500)/T372</f>
      </c>
      <c r="W372" s="606">
        <f>SUM(W362:W371)</f>
      </c>
      <c r="X372" s="613">
        <f t="shared" ref="X372:X373" si="230">W372/T372</f>
      </c>
      <c r="Y372" s="610">
        <f t="shared" ref="Y372:Y373" si="344">T372/R372</f>
      </c>
      <c r="Z372" s="612">
        <f t="shared" ref="Z372:Z373" si="428">W372/F372</f>
      </c>
      <c r="AA372" s="612">
        <f>W372/(F372+COUNT(W362:W371)*500)</f>
      </c>
      <c r="AB372" s="606">
        <f>SUM(AB362:AB371)</f>
      </c>
      <c r="AC372" s="606">
        <f>SUM(AC362:AC371)</f>
      </c>
      <c r="AD372" s="610">
        <f t="shared" ref="AD372:AD373" si="512">AB372/T372</f>
      </c>
      <c r="AE372" s="614">
        <f>(W372-AC372)/(F372+COUNT(W362:W371)*500)</f>
      </c>
      <c r="AF372" s="592"/>
    </row>
    <row r="373">
      <c r="A373" s="597"/>
      <c r="B373" s="598" t="s">
        <v>592</v>
      </c>
      <c r="C373" s="636" t="s">
        <v>582</v>
      </c>
      <c r="D373" s="600" t="s">
        <v>583</v>
      </c>
      <c r="E373" s="601">
        <v>414.3</v>
      </c>
      <c r="F373" s="586">
        <f>E373+E374</f>
      </c>
      <c r="G373" s="585">
        <v>2711</v>
      </c>
      <c r="H373" s="585">
        <v>59</v>
      </c>
      <c r="I373" s="587">
        <f t="shared" si="73"/>
      </c>
      <c r="J373" s="588">
        <f t="shared" si="187"/>
      </c>
      <c r="K373" s="585">
        <v>5</v>
      </c>
      <c r="L373" s="588">
        <f t="shared" si="301"/>
      </c>
      <c r="M373" s="585">
        <v>1</v>
      </c>
      <c r="N373" s="589">
        <f t="shared" si="385"/>
      </c>
      <c r="O373" s="585">
        <v>1</v>
      </c>
      <c r="P373" s="589">
        <f t="shared" si="469"/>
      </c>
      <c r="Q373" s="590">
        <f>(M373+M374)/(O373+O374)</f>
      </c>
      <c r="R373" s="585">
        <v>1</v>
      </c>
      <c r="S373" s="590">
        <f>(O373+O374)/(K373+K374)</f>
      </c>
      <c r="T373" s="585">
        <v>1</v>
      </c>
      <c r="U373" s="591">
        <f t="shared" si="32"/>
      </c>
      <c r="V373" s="592">
        <f t="shared" si="116"/>
      </c>
      <c r="W373" s="585">
        <v>1343.9999999999998</v>
      </c>
      <c r="X373" s="592">
        <f t="shared" si="230"/>
      </c>
      <c r="Y373" s="590">
        <f t="shared" si="344"/>
      </c>
      <c r="Z373" s="592">
        <f t="shared" si="428"/>
      </c>
      <c r="AA373" s="592">
        <f>W373/(F373+500)</f>
      </c>
      <c r="AB373" s="585">
        <v>0</v>
      </c>
      <c r="AC373" s="585">
        <v>0</v>
      </c>
      <c r="AD373" s="590">
        <f t="shared" si="512"/>
      </c>
      <c r="AE373" s="592">
        <f>(W373-AC373)/(F373+500)</f>
      </c>
      <c r="AF373" s="593" t="s">
        <v>584</v>
      </c>
    </row>
    <row r="374">
      <c r="A374" s="597"/>
      <c r="B374" s="598"/>
      <c r="C374" s="636"/>
      <c r="D374" s="600" t="s">
        <v>585</v>
      </c>
      <c r="E374" s="601">
        <v>68.01</v>
      </c>
      <c r="F374" s="586"/>
      <c r="G374" s="585">
        <v>774</v>
      </c>
      <c r="H374" s="585">
        <v>52</v>
      </c>
      <c r="I374" s="587">
        <f t="shared" si="73"/>
      </c>
      <c r="J374" s="588">
        <f t="shared" si="187"/>
      </c>
      <c r="K374" s="585">
        <v>0</v>
      </c>
      <c r="L374" s="588">
        <f t="shared" si="301"/>
      </c>
      <c r="M374" s="585">
        <v>0</v>
      </c>
      <c r="N374" s="589">
        <f t="shared" si="385"/>
      </c>
      <c r="O374" s="585">
        <v>0</v>
      </c>
      <c r="P374" s="589">
        <f t="shared" si="469"/>
      </c>
      <c r="Q374" s="590"/>
      <c r="R374" s="585"/>
      <c r="S374" s="590"/>
      <c r="T374" s="585"/>
      <c r="U374" s="591"/>
      <c r="V374" s="592"/>
      <c r="W374" s="585"/>
      <c r="X374" s="592"/>
      <c r="Y374" s="590"/>
      <c r="Z374" s="592"/>
      <c r="AA374" s="592"/>
      <c r="AB374" s="585"/>
      <c r="AC374" s="585"/>
      <c r="AD374" s="590"/>
      <c r="AE374" s="592"/>
      <c r="AF374" s="593" t="s">
        <v>586</v>
      </c>
    </row>
    <row r="375">
      <c r="A375" s="597"/>
      <c r="B375" s="626" t="s">
        <v>594</v>
      </c>
      <c r="C375" s="599" t="s">
        <v>582</v>
      </c>
      <c r="D375" s="600" t="s">
        <v>583</v>
      </c>
      <c r="E375" s="601">
        <v>741.41</v>
      </c>
      <c r="F375" s="586">
        <f>E375+E376</f>
      </c>
      <c r="G375" s="585">
        <v>5007</v>
      </c>
      <c r="H375" s="585">
        <v>95</v>
      </c>
      <c r="I375" s="587">
        <f t="shared" si="73"/>
      </c>
      <c r="J375" s="588">
        <f t="shared" si="187"/>
      </c>
      <c r="K375" s="585">
        <v>6</v>
      </c>
      <c r="L375" s="588">
        <f t="shared" si="301"/>
      </c>
      <c r="M375" s="585">
        <v>1</v>
      </c>
      <c r="N375" s="589">
        <f t="shared" si="385"/>
      </c>
      <c r="O375" s="585">
        <v>1</v>
      </c>
      <c r="P375" s="589">
        <f t="shared" si="469"/>
      </c>
      <c r="Q375" s="590">
        <f>(M375+M376)/(O375+O376)</f>
      </c>
      <c r="R375" s="585">
        <v>1</v>
      </c>
      <c r="S375" s="590">
        <f>(O375+O376)/(K375+K376)</f>
      </c>
      <c r="T375" s="585">
        <v>1</v>
      </c>
      <c r="U375" s="591">
        <f>F375/T375</f>
      </c>
      <c r="V375" s="592">
        <f>(F375+4*500)/T375</f>
      </c>
      <c r="W375" s="585">
        <v>2592</v>
      </c>
      <c r="X375" s="592">
        <f>W375/T375</f>
      </c>
      <c r="Y375" s="590">
        <f>T375/R375</f>
      </c>
      <c r="Z375" s="592">
        <f>W375/F375</f>
      </c>
      <c r="AA375" s="592">
        <f>W375/(F375+500)</f>
      </c>
      <c r="AB375" s="585">
        <v>1</v>
      </c>
      <c r="AC375" s="585">
        <v>2592</v>
      </c>
      <c r="AD375" s="590">
        <f>AB375/T375</f>
      </c>
      <c r="AE375" s="592">
        <f>(W375-AC375)/(F375+500)</f>
      </c>
      <c r="AF375" s="593" t="s">
        <v>584</v>
      </c>
    </row>
    <row r="376">
      <c r="A376" s="597"/>
      <c r="B376" s="598"/>
      <c r="C376" s="599"/>
      <c r="D376" s="600" t="s">
        <v>585</v>
      </c>
      <c r="E376" s="601">
        <v>37.18</v>
      </c>
      <c r="F376" s="586"/>
      <c r="G376" s="585">
        <v>610</v>
      </c>
      <c r="H376" s="585">
        <v>40</v>
      </c>
      <c r="I376" s="587">
        <f t="shared" si="73"/>
      </c>
      <c r="J376" s="588">
        <f t="shared" si="187"/>
      </c>
      <c r="K376" s="585">
        <v>0</v>
      </c>
      <c r="L376" s="588">
        <f t="shared" si="301"/>
      </c>
      <c r="M376" s="585">
        <v>0</v>
      </c>
      <c r="N376" s="589">
        <f t="shared" si="385"/>
      </c>
      <c r="O376" s="585">
        <v>0</v>
      </c>
      <c r="P376" s="589">
        <f t="shared" si="469"/>
      </c>
      <c r="Q376" s="590"/>
      <c r="R376" s="585"/>
      <c r="S376" s="590"/>
      <c r="T376" s="585"/>
      <c r="U376" s="591"/>
      <c r="V376" s="592"/>
      <c r="W376" s="585"/>
      <c r="X376" s="592"/>
      <c r="Y376" s="590"/>
      <c r="Z376" s="592"/>
      <c r="AA376" s="592"/>
      <c r="AB376" s="585"/>
      <c r="AC376" s="585"/>
      <c r="AD376" s="590"/>
      <c r="AE376" s="592"/>
      <c r="AF376" s="593" t="s">
        <v>586</v>
      </c>
    </row>
    <row r="377">
      <c r="A377" s="597"/>
      <c r="B377" s="598" t="s">
        <v>598</v>
      </c>
      <c r="C377" s="599" t="s">
        <v>582</v>
      </c>
      <c r="D377" s="600" t="s">
        <v>583</v>
      </c>
      <c r="E377" s="601">
        <v>1722.12</v>
      </c>
      <c r="F377" s="586">
        <f>E377+E378</f>
      </c>
      <c r="G377" s="585">
        <v>9972</v>
      </c>
      <c r="H377" s="585">
        <v>160</v>
      </c>
      <c r="I377" s="587">
        <f t="shared" si="73"/>
      </c>
      <c r="J377" s="588">
        <f t="shared" si="187"/>
      </c>
      <c r="K377" s="585">
        <v>14</v>
      </c>
      <c r="L377" s="588">
        <f t="shared" si="301"/>
      </c>
      <c r="M377" s="585">
        <v>2</v>
      </c>
      <c r="N377" s="589">
        <f t="shared" si="385"/>
      </c>
      <c r="O377" s="585">
        <v>3</v>
      </c>
      <c r="P377" s="589">
        <f t="shared" si="469"/>
      </c>
      <c r="Q377" s="590">
        <f>(M377+M378)/(O377+O378)</f>
      </c>
      <c r="R377" s="585">
        <v>4</v>
      </c>
      <c r="S377" s="590">
        <f>(O377+O378)/(K377+K378)</f>
      </c>
      <c r="T377" s="585">
        <v>2</v>
      </c>
      <c r="U377" s="591">
        <f>F377/T377</f>
      </c>
      <c r="V377" s="592">
        <f>(F377+4*500)/T377</f>
      </c>
      <c r="W377" s="585">
        <v>2859.5999999999995</v>
      </c>
      <c r="X377" s="592">
        <f>W377/T377</f>
      </c>
      <c r="Y377" s="590">
        <f>T377/R377</f>
      </c>
      <c r="Z377" s="592">
        <f>W377/F377</f>
      </c>
      <c r="AA377" s="592">
        <f>W377/(F377+500)</f>
      </c>
      <c r="AB377" s="585">
        <v>0</v>
      </c>
      <c r="AC377" s="585">
        <v>0</v>
      </c>
      <c r="AD377" s="590">
        <f>AB377/T377</f>
      </c>
      <c r="AE377" s="592">
        <f>(W377-AC377)/(F377+500)</f>
      </c>
      <c r="AF377" s="593" t="s">
        <v>584</v>
      </c>
    </row>
    <row r="378">
      <c r="A378" s="597"/>
      <c r="B378" s="598"/>
      <c r="C378" s="599"/>
      <c r="D378" s="600" t="s">
        <v>585</v>
      </c>
      <c r="E378" s="601">
        <v>88.07</v>
      </c>
      <c r="F378" s="586"/>
      <c r="G378" s="585">
        <v>764</v>
      </c>
      <c r="H378" s="585">
        <v>47</v>
      </c>
      <c r="I378" s="587">
        <f t="shared" si="73"/>
      </c>
      <c r="J378" s="588">
        <f t="shared" si="187"/>
      </c>
      <c r="K378" s="585">
        <v>1</v>
      </c>
      <c r="L378" s="588">
        <f t="shared" si="301"/>
      </c>
      <c r="M378" s="585">
        <v>0</v>
      </c>
      <c r="N378" s="589">
        <f t="shared" si="385"/>
      </c>
      <c r="O378" s="585">
        <v>0</v>
      </c>
      <c r="P378" s="589">
        <f t="shared" si="469"/>
      </c>
      <c r="Q378" s="590"/>
      <c r="R378" s="585"/>
      <c r="S378" s="590"/>
      <c r="T378" s="585"/>
      <c r="U378" s="591"/>
      <c r="V378" s="592"/>
      <c r="W378" s="585"/>
      <c r="X378" s="592"/>
      <c r="Y378" s="590"/>
      <c r="Z378" s="592"/>
      <c r="AA378" s="592"/>
      <c r="AB378" s="585"/>
      <c r="AC378" s="585"/>
      <c r="AD378" s="590"/>
      <c r="AE378" s="592"/>
      <c r="AF378" s="593" t="s">
        <v>586</v>
      </c>
    </row>
    <row r="379">
      <c r="A379" s="597"/>
      <c r="B379" s="598" t="s">
        <v>599</v>
      </c>
      <c r="C379" s="599" t="s">
        <v>582</v>
      </c>
      <c r="D379" s="600" t="s">
        <v>583</v>
      </c>
      <c r="E379" s="601">
        <v>2221.52</v>
      </c>
      <c r="F379" s="586">
        <f>E379+E380</f>
      </c>
      <c r="G379" s="585">
        <v>15620</v>
      </c>
      <c r="H379" s="585">
        <v>267</v>
      </c>
      <c r="I379" s="587">
        <f t="shared" si="73"/>
      </c>
      <c r="J379" s="588">
        <f t="shared" si="187"/>
      </c>
      <c r="K379" s="585">
        <v>21</v>
      </c>
      <c r="L379" s="588">
        <f t="shared" si="301"/>
      </c>
      <c r="M379" s="585">
        <v>0</v>
      </c>
      <c r="N379" s="589">
        <f t="shared" si="385"/>
      </c>
      <c r="O379" s="585">
        <v>2</v>
      </c>
      <c r="P379" s="589">
        <f t="shared" si="469"/>
      </c>
      <c r="Q379" s="590">
        <f>(M379+M380)/(O379+O380)</f>
      </c>
      <c r="R379" s="585">
        <v>3</v>
      </c>
      <c r="S379" s="590">
        <f>(O379+O380)/(K379+K380)</f>
      </c>
      <c r="T379" s="585">
        <v>1</v>
      </c>
      <c r="U379" s="591">
        <f>F379/T379</f>
      </c>
      <c r="V379" s="592">
        <f>(F379+4*500)/T379</f>
      </c>
      <c r="W379" s="585">
        <v>2088</v>
      </c>
      <c r="X379" s="592">
        <f>W379/T379</f>
      </c>
      <c r="Y379" s="590">
        <f>T379/R379</f>
      </c>
      <c r="Z379" s="592">
        <f>W379/F379</f>
      </c>
      <c r="AA379" s="592">
        <f>W379/(F379+500)</f>
      </c>
      <c r="AB379" s="585">
        <v>0</v>
      </c>
      <c r="AC379" s="585">
        <v>0</v>
      </c>
      <c r="AD379" s="590">
        <f>AB379/T379</f>
      </c>
      <c r="AE379" s="592">
        <f>(W379-AC379)/(F379+500)</f>
      </c>
      <c r="AF379" s="593" t="s">
        <v>584</v>
      </c>
    </row>
    <row r="380">
      <c r="A380" s="597"/>
      <c r="B380" s="598"/>
      <c r="C380" s="599"/>
      <c r="D380" s="600" t="s">
        <v>585</v>
      </c>
      <c r="E380" s="601">
        <v>101.81</v>
      </c>
      <c r="F380" s="586"/>
      <c r="G380" s="585">
        <v>1044</v>
      </c>
      <c r="H380" s="602">
        <v>97</v>
      </c>
      <c r="I380" s="587">
        <f t="shared" si="73"/>
      </c>
      <c r="J380" s="588">
        <f t="shared" si="187"/>
      </c>
      <c r="K380" s="585">
        <v>1</v>
      </c>
      <c r="L380" s="588">
        <f t="shared" si="301"/>
      </c>
      <c r="M380" s="585">
        <v>0</v>
      </c>
      <c r="N380" s="589">
        <f t="shared" si="385"/>
      </c>
      <c r="O380" s="585">
        <v>0</v>
      </c>
      <c r="P380" s="589">
        <f t="shared" si="469"/>
      </c>
      <c r="Q380" s="590"/>
      <c r="R380" s="585"/>
      <c r="S380" s="590"/>
      <c r="T380" s="585"/>
      <c r="U380" s="591"/>
      <c r="V380" s="592"/>
      <c r="W380" s="585"/>
      <c r="X380" s="592"/>
      <c r="Y380" s="590"/>
      <c r="Z380" s="592"/>
      <c r="AA380" s="592"/>
      <c r="AB380" s="585"/>
      <c r="AC380" s="585"/>
      <c r="AD380" s="590"/>
      <c r="AE380" s="592"/>
      <c r="AF380" s="593" t="s">
        <v>586</v>
      </c>
    </row>
    <row r="381">
      <c r="A381" s="597"/>
      <c r="B381" s="598" t="s">
        <v>600</v>
      </c>
      <c r="C381" s="599" t="s">
        <v>582</v>
      </c>
      <c r="D381" s="600" t="s">
        <v>583</v>
      </c>
      <c r="E381" s="601">
        <v>690.28</v>
      </c>
      <c r="F381" s="586">
        <f>E381+E382</f>
      </c>
      <c r="G381" s="585">
        <v>4701</v>
      </c>
      <c r="H381" s="585">
        <v>120</v>
      </c>
      <c r="I381" s="587">
        <f t="shared" si="73"/>
      </c>
      <c r="J381" s="588">
        <f t="shared" si="187"/>
      </c>
      <c r="K381" s="585">
        <v>6</v>
      </c>
      <c r="L381" s="588">
        <f t="shared" si="301"/>
      </c>
      <c r="M381" s="585">
        <v>0</v>
      </c>
      <c r="N381" s="589">
        <f t="shared" si="385"/>
      </c>
      <c r="O381" s="585">
        <v>1</v>
      </c>
      <c r="P381" s="589">
        <f t="shared" si="469"/>
      </c>
      <c r="Q381" s="590">
        <f>(M381+M382)/(O381+O382)</f>
      </c>
      <c r="R381" s="585">
        <v>1</v>
      </c>
      <c r="S381" s="590">
        <f>(O381+O382)/(K381+K382)</f>
      </c>
      <c r="T381" s="585">
        <v>0</v>
      </c>
      <c r="U381" s="591">
        <f>F381/T381</f>
      </c>
      <c r="V381" s="592">
        <f>(F381+4*500)/T381</f>
      </c>
      <c r="W381" s="634">
        <v>0</v>
      </c>
      <c r="X381" s="592">
        <f>W381/T381</f>
      </c>
      <c r="Y381" s="590">
        <f>T381/R381</f>
      </c>
      <c r="Z381" s="592">
        <f>W381/F381</f>
      </c>
      <c r="AA381" s="592">
        <f>W381/(F381+500)</f>
      </c>
      <c r="AB381" s="585">
        <v>0</v>
      </c>
      <c r="AC381" s="585">
        <v>0</v>
      </c>
      <c r="AD381" s="637">
        <v>0</v>
      </c>
      <c r="AE381" s="592">
        <f>(W381-AC381)/(F381+500)</f>
      </c>
      <c r="AF381" s="593" t="s">
        <v>584</v>
      </c>
    </row>
    <row r="382">
      <c r="A382" s="597"/>
      <c r="B382" s="598"/>
      <c r="C382" s="599"/>
      <c r="D382" s="600" t="s">
        <v>585</v>
      </c>
      <c r="E382" s="601">
        <v>141.75</v>
      </c>
      <c r="F382" s="586"/>
      <c r="G382" s="585">
        <v>1143</v>
      </c>
      <c r="H382" s="585">
        <v>104</v>
      </c>
      <c r="I382" s="587">
        <f t="shared" si="73"/>
      </c>
      <c r="J382" s="588">
        <f t="shared" si="187"/>
      </c>
      <c r="K382" s="585">
        <v>2</v>
      </c>
      <c r="L382" s="588">
        <f t="shared" si="301"/>
      </c>
      <c r="M382" s="585">
        <v>0</v>
      </c>
      <c r="N382" s="589">
        <f t="shared" si="385"/>
      </c>
      <c r="O382" s="585">
        <v>0</v>
      </c>
      <c r="P382" s="589">
        <f t="shared" si="469"/>
      </c>
      <c r="Q382" s="590"/>
      <c r="R382" s="585"/>
      <c r="S382" s="590"/>
      <c r="T382" s="585"/>
      <c r="U382" s="591"/>
      <c r="V382" s="592"/>
      <c r="W382" s="634"/>
      <c r="X382" s="592"/>
      <c r="Y382" s="590"/>
      <c r="Z382" s="592"/>
      <c r="AA382" s="592"/>
      <c r="AB382" s="585"/>
      <c r="AC382" s="585"/>
      <c r="AD382" s="590"/>
      <c r="AE382" s="592"/>
      <c r="AF382" s="593" t="s">
        <v>586</v>
      </c>
    </row>
    <row r="383">
      <c r="A383" s="597"/>
      <c r="B383" s="604" t="s">
        <v>591</v>
      </c>
      <c r="C383" s="604"/>
      <c r="D383" s="604"/>
      <c r="E383" s="605">
        <f>SUM(E373:E382)</f>
      </c>
      <c r="F383" s="606">
        <f>SUM(F373:F382)</f>
      </c>
      <c r="G383" s="606">
        <f>SUM(G373:G382)</f>
      </c>
      <c r="H383" s="606">
        <f>SUM(H373:H382)</f>
      </c>
      <c r="I383" s="607">
        <f t="shared" si="73"/>
      </c>
      <c r="J383" s="608">
        <f t="shared" si="187"/>
      </c>
      <c r="K383" s="606">
        <f>SUM(K373:K382)</f>
      </c>
      <c r="L383" s="608">
        <f t="shared" si="301"/>
      </c>
      <c r="M383" s="606">
        <f>SUM(M373:M382)</f>
      </c>
      <c r="N383" s="609">
        <f t="shared" si="385"/>
      </c>
      <c r="O383" s="606">
        <f>SUM(O373:O382)</f>
      </c>
      <c r="P383" s="609">
        <f t="shared" si="469"/>
      </c>
      <c r="Q383" s="610">
        <f t="shared" ref="Q383:Q384" si="157">M383/O383</f>
      </c>
      <c r="R383" s="606">
        <f>SUM(R373:R382)</f>
      </c>
      <c r="S383" s="610">
        <f t="shared" ref="S383:S384" si="271">(O383+O383)/(K383+K383)</f>
      </c>
      <c r="T383" s="606">
        <f>SUM(T373:T382)</f>
      </c>
      <c r="U383" s="611">
        <f t="shared" ref="U383:U384" si="33">F383/T383</f>
      </c>
      <c r="V383" s="612">
        <f t="shared" ref="V383:V384" si="117">(F383+4*500)/T383</f>
      </c>
      <c r="W383" s="606">
        <f>SUM(W373:W382)</f>
      </c>
      <c r="X383" s="613">
        <f t="shared" ref="X383:X384" si="231">W383/T383</f>
      </c>
      <c r="Y383" s="610">
        <f t="shared" ref="Y383:Y384" si="345">T383/R383</f>
      </c>
      <c r="Z383" s="612">
        <f t="shared" ref="Z383:Z384" si="429">W383/F383</f>
      </c>
      <c r="AA383" s="612">
        <f>W383/(F383+COUNT(W373:W382)*500)</f>
      </c>
      <c r="AB383" s="606">
        <f>SUM(AB373:AB382)</f>
      </c>
      <c r="AC383" s="606">
        <f>SUM(AC373:AC382)</f>
      </c>
      <c r="AD383" s="610">
        <f t="shared" ref="AD383:AD384" si="513">AB383/T383</f>
      </c>
      <c r="AE383" s="614">
        <f>(W383-AC383)/(F383+COUNT(W373:W382)*500)</f>
      </c>
      <c r="AF383" s="592"/>
    </row>
    <row r="384">
      <c r="A384" s="597"/>
      <c r="B384" s="630" t="s">
        <v>595</v>
      </c>
      <c r="C384" s="630"/>
      <c r="D384" s="630"/>
      <c r="E384" s="631">
        <f>E372+E383</f>
      </c>
      <c r="F384" s="617">
        <f>F372+F383</f>
      </c>
      <c r="G384" s="617">
        <f>G372+G383</f>
      </c>
      <c r="H384" s="617">
        <f>H372+H383</f>
      </c>
      <c r="I384" s="618">
        <f t="shared" si="73"/>
      </c>
      <c r="J384" s="619">
        <f t="shared" si="187"/>
      </c>
      <c r="K384" s="617">
        <f>K372+K383</f>
      </c>
      <c r="L384" s="619">
        <f t="shared" si="301"/>
      </c>
      <c r="M384" s="617">
        <f>M372+M383</f>
      </c>
      <c r="N384" s="620">
        <f t="shared" si="385"/>
      </c>
      <c r="O384" s="617">
        <f>O372+O383</f>
      </c>
      <c r="P384" s="620">
        <f t="shared" si="469"/>
      </c>
      <c r="Q384" s="621">
        <f t="shared" si="157"/>
      </c>
      <c r="R384" s="617">
        <f>R372+R383</f>
      </c>
      <c r="S384" s="621">
        <f t="shared" si="271"/>
      </c>
      <c r="T384" s="617">
        <f>T372+T383</f>
      </c>
      <c r="U384" s="622">
        <f t="shared" si="33"/>
      </c>
      <c r="V384" s="617">
        <f t="shared" si="117"/>
      </c>
      <c r="W384" s="617">
        <f>W372+W383</f>
      </c>
      <c r="X384" s="617">
        <f t="shared" si="231"/>
      </c>
      <c r="Y384" s="621">
        <f t="shared" si="345"/>
      </c>
      <c r="Z384" s="617">
        <f t="shared" si="429"/>
      </c>
      <c r="AA384" s="617">
        <f>W384/(F384+COUNT(W362:W371,W373:W382)*500)</f>
      </c>
      <c r="AB384" s="617">
        <f>AB372+AB383</f>
      </c>
      <c r="AC384" s="617">
        <f>AC372+AC383</f>
      </c>
      <c r="AD384" s="621">
        <f t="shared" si="513"/>
      </c>
      <c r="AE384" s="617">
        <f>(W384-AC384)/(F384+COUNT(W362:W371,W373:W382)*500)</f>
      </c>
      <c r="AF384" s="623"/>
    </row>
    <row r="385">
      <c r="A385" s="627" t="s">
        <v>548</v>
      </c>
      <c r="B385" s="628" t="s">
        <v>549</v>
      </c>
      <c r="C385" s="628" t="s">
        <v>550</v>
      </c>
      <c r="D385" s="628" t="s">
        <v>551</v>
      </c>
      <c r="E385" s="629" t="s">
        <v>552</v>
      </c>
      <c r="F385" s="572" t="s">
        <v>553</v>
      </c>
      <c r="G385" s="572" t="s">
        <v>554</v>
      </c>
      <c r="H385" s="572" t="s">
        <v>555</v>
      </c>
      <c r="I385" s="573" t="s">
        <v>556</v>
      </c>
      <c r="J385" s="574" t="s">
        <v>557</v>
      </c>
      <c r="K385" s="572" t="s">
        <v>558</v>
      </c>
      <c r="L385" s="574" t="s">
        <v>559</v>
      </c>
      <c r="M385" s="575" t="s">
        <v>560</v>
      </c>
      <c r="N385" s="576" t="s">
        <v>561</v>
      </c>
      <c r="O385" s="572" t="s">
        <v>562</v>
      </c>
      <c r="P385" s="576" t="s">
        <v>563</v>
      </c>
      <c r="Q385" s="573" t="s">
        <v>564</v>
      </c>
      <c r="R385" s="577" t="s">
        <v>565</v>
      </c>
      <c r="S385" s="578" t="s">
        <v>566</v>
      </c>
      <c r="T385" s="577" t="s">
        <v>567</v>
      </c>
      <c r="U385" s="579" t="s">
        <v>568</v>
      </c>
      <c r="V385" s="580" t="s">
        <v>569</v>
      </c>
      <c r="W385" s="580" t="s">
        <v>570</v>
      </c>
      <c r="X385" s="580" t="s">
        <v>571</v>
      </c>
      <c r="Y385" s="578" t="s">
        <v>572</v>
      </c>
      <c r="Z385" s="580" t="s">
        <v>573</v>
      </c>
      <c r="AA385" s="580" t="s">
        <v>574</v>
      </c>
      <c r="AB385" s="580" t="s">
        <v>575</v>
      </c>
      <c r="AC385" s="577" t="s">
        <v>576</v>
      </c>
      <c r="AD385" s="578" t="s">
        <v>577</v>
      </c>
      <c r="AE385" s="580" t="s">
        <v>578</v>
      </c>
      <c r="AF385" s="580" t="s">
        <v>579</v>
      </c>
    </row>
    <row r="386">
      <c r="A386" s="597" t="s">
        <v>623</v>
      </c>
      <c r="B386" s="598" t="s">
        <v>581</v>
      </c>
      <c r="C386" s="599" t="s">
        <v>606</v>
      </c>
      <c r="D386" s="600" t="s">
        <v>583</v>
      </c>
      <c r="E386" s="601">
        <v>379.67</v>
      </c>
      <c r="F386" s="586">
        <f>E386+E387</f>
      </c>
      <c r="G386" s="585">
        <v>1940</v>
      </c>
      <c r="H386" s="585">
        <v>55</v>
      </c>
      <c r="I386" s="587">
        <f t="shared" ref="I386:I408" si="74">H386/G386</f>
      </c>
      <c r="J386" s="588">
        <f t="shared" ref="J386:J408" si="188">(E386/G386)*1000</f>
      </c>
      <c r="K386" s="585">
        <v>3</v>
      </c>
      <c r="L386" s="588">
        <f t="shared" ref="L386:L408" si="302">E386/K386</f>
      </c>
      <c r="M386" s="585">
        <v>0</v>
      </c>
      <c r="N386" s="589">
        <f t="shared" ref="N386:N408" si="386">E386/M386</f>
      </c>
      <c r="O386" s="585">
        <v>1</v>
      </c>
      <c r="P386" s="589">
        <f t="shared" ref="P386:P408" si="470">E386/O386</f>
      </c>
      <c r="Q386" s="590">
        <f>(M386+M387)/(O386+O387)</f>
      </c>
      <c r="R386" s="585">
        <v>2</v>
      </c>
      <c r="S386" s="590">
        <f>(O386+O387)/(K386+K387)</f>
      </c>
      <c r="T386" s="585">
        <v>1</v>
      </c>
      <c r="U386" s="591">
        <f>F386/T386</f>
      </c>
      <c r="V386" s="592">
        <f>(F386+4*500)/T386</f>
      </c>
      <c r="W386" s="585">
        <v>2088</v>
      </c>
      <c r="X386" s="592">
        <f>W386/T386</f>
      </c>
      <c r="Y386" s="590">
        <f>T386/R386</f>
      </c>
      <c r="Z386" s="592">
        <f>W386/F386</f>
      </c>
      <c r="AA386" s="592">
        <f>W386/(F386+500)</f>
      </c>
      <c r="AB386" s="585">
        <v>1</v>
      </c>
      <c r="AC386" s="585">
        <v>2088</v>
      </c>
      <c r="AD386" s="590">
        <f>AB386/T386</f>
      </c>
      <c r="AE386" s="592">
        <f>(W386-AC386)/(F386+500)</f>
      </c>
      <c r="AF386" s="593" t="s">
        <v>584</v>
      </c>
    </row>
    <row r="387">
      <c r="A387" s="597"/>
      <c r="B387" s="598"/>
      <c r="C387" s="599"/>
      <c r="D387" s="600" t="s">
        <v>585</v>
      </c>
      <c r="E387" s="601">
        <v>135.68</v>
      </c>
      <c r="F387" s="586"/>
      <c r="G387" s="585">
        <v>1719</v>
      </c>
      <c r="H387" s="585">
        <v>69</v>
      </c>
      <c r="I387" s="587">
        <f t="shared" si="74"/>
      </c>
      <c r="J387" s="588">
        <f t="shared" si="188"/>
      </c>
      <c r="K387" s="585">
        <v>6</v>
      </c>
      <c r="L387" s="588">
        <f t="shared" si="302"/>
      </c>
      <c r="M387" s="585">
        <v>1</v>
      </c>
      <c r="N387" s="589">
        <f t="shared" si="386"/>
      </c>
      <c r="O387" s="585">
        <v>1</v>
      </c>
      <c r="P387" s="589">
        <f t="shared" si="470"/>
      </c>
      <c r="Q387" s="590"/>
      <c r="R387" s="585"/>
      <c r="S387" s="590"/>
      <c r="T387" s="585"/>
      <c r="U387" s="591"/>
      <c r="V387" s="592"/>
      <c r="W387" s="585"/>
      <c r="X387" s="592"/>
      <c r="Y387" s="590"/>
      <c r="Z387" s="592"/>
      <c r="AA387" s="592"/>
      <c r="AB387" s="585"/>
      <c r="AC387" s="585"/>
      <c r="AD387" s="590"/>
      <c r="AE387" s="592"/>
      <c r="AF387" s="593" t="s">
        <v>586</v>
      </c>
    </row>
    <row r="388">
      <c r="A388" s="597"/>
      <c r="B388" s="598" t="s">
        <v>587</v>
      </c>
      <c r="C388" s="599" t="s">
        <v>606</v>
      </c>
      <c r="D388" s="600" t="s">
        <v>583</v>
      </c>
      <c r="E388" s="601">
        <v>443.27</v>
      </c>
      <c r="F388" s="586">
        <f>E388+E389</f>
      </c>
      <c r="G388" s="585">
        <v>2580</v>
      </c>
      <c r="H388" s="585">
        <v>64</v>
      </c>
      <c r="I388" s="587">
        <f t="shared" si="74"/>
      </c>
      <c r="J388" s="588">
        <f t="shared" si="188"/>
      </c>
      <c r="K388" s="585">
        <v>0</v>
      </c>
      <c r="L388" s="588">
        <f t="shared" si="302"/>
      </c>
      <c r="M388" s="585">
        <v>0</v>
      </c>
      <c r="N388" s="589">
        <f t="shared" si="386"/>
      </c>
      <c r="O388" s="585">
        <v>1</v>
      </c>
      <c r="P388" s="589">
        <f t="shared" si="470"/>
      </c>
      <c r="Q388" s="590">
        <f>(M388+M389)/(O388+O389)</f>
      </c>
      <c r="R388" s="585">
        <v>1</v>
      </c>
      <c r="S388" s="590">
        <f>(O388+O389)/(K388+K389)</f>
      </c>
      <c r="T388" s="585">
        <v>0</v>
      </c>
      <c r="U388" s="591">
        <f>F388/T388</f>
      </c>
      <c r="V388" s="592">
        <f>(F388+4*500)/T388</f>
      </c>
      <c r="W388" s="585">
        <v>0</v>
      </c>
      <c r="X388" s="592">
        <f>W388/T388</f>
      </c>
      <c r="Y388" s="590">
        <f>T388/R388</f>
      </c>
      <c r="Z388" s="592">
        <f>W388/F388</f>
      </c>
      <c r="AA388" s="592">
        <f>W388/(F388+500)</f>
      </c>
      <c r="AB388" s="585">
        <v>0</v>
      </c>
      <c r="AC388" s="585">
        <v>0</v>
      </c>
      <c r="AD388" s="590">
        <f>AB388/T388</f>
      </c>
      <c r="AE388" s="592">
        <f>(W388-AC388)/(F388+500)</f>
      </c>
      <c r="AF388" s="593" t="s">
        <v>584</v>
      </c>
    </row>
    <row r="389">
      <c r="A389" s="597"/>
      <c r="B389" s="598"/>
      <c r="C389" s="599"/>
      <c r="D389" s="600" t="s">
        <v>585</v>
      </c>
      <c r="E389" s="601">
        <v>142.72</v>
      </c>
      <c r="F389" s="586"/>
      <c r="G389" s="585">
        <v>1291</v>
      </c>
      <c r="H389" s="585">
        <v>80</v>
      </c>
      <c r="I389" s="587">
        <f t="shared" si="74"/>
      </c>
      <c r="J389" s="588">
        <f t="shared" si="188"/>
      </c>
      <c r="K389" s="585">
        <v>4</v>
      </c>
      <c r="L389" s="588">
        <f t="shared" si="302"/>
      </c>
      <c r="M389" s="585">
        <v>0</v>
      </c>
      <c r="N389" s="589">
        <f t="shared" si="386"/>
      </c>
      <c r="O389" s="585">
        <v>0</v>
      </c>
      <c r="P389" s="589">
        <f t="shared" si="470"/>
      </c>
      <c r="Q389" s="590"/>
      <c r="R389" s="585"/>
      <c r="S389" s="590"/>
      <c r="T389" s="585"/>
      <c r="U389" s="591"/>
      <c r="V389" s="592"/>
      <c r="W389" s="585"/>
      <c r="X389" s="592"/>
      <c r="Y389" s="590"/>
      <c r="Z389" s="592"/>
      <c r="AA389" s="592"/>
      <c r="AB389" s="585"/>
      <c r="AC389" s="585"/>
      <c r="AD389" s="590"/>
      <c r="AE389" s="592"/>
      <c r="AF389" s="593" t="s">
        <v>586</v>
      </c>
    </row>
    <row r="390">
      <c r="A390" s="597"/>
      <c r="B390" s="598" t="s">
        <v>588</v>
      </c>
      <c r="C390" s="599" t="s">
        <v>606</v>
      </c>
      <c r="D390" s="600" t="s">
        <v>583</v>
      </c>
      <c r="E390" s="601">
        <v>353.36</v>
      </c>
      <c r="F390" s="586">
        <f>E390+E391</f>
      </c>
      <c r="G390" s="585">
        <v>2438</v>
      </c>
      <c r="H390" s="585">
        <v>63</v>
      </c>
      <c r="I390" s="587">
        <f t="shared" si="74"/>
      </c>
      <c r="J390" s="588">
        <f t="shared" si="188"/>
      </c>
      <c r="K390" s="585">
        <v>0</v>
      </c>
      <c r="L390" s="588">
        <f t="shared" si="302"/>
      </c>
      <c r="M390" s="585">
        <v>0</v>
      </c>
      <c r="N390" s="589">
        <f t="shared" si="386"/>
      </c>
      <c r="O390" s="585">
        <v>0</v>
      </c>
      <c r="P390" s="589">
        <f t="shared" si="470"/>
      </c>
      <c r="Q390" s="590">
        <f>(M390+M391)/(O390+O391)</f>
      </c>
      <c r="R390" s="585">
        <v>1</v>
      </c>
      <c r="S390" s="590">
        <f>(O390+O391)/(K390+K391)</f>
      </c>
      <c r="T390" s="585">
        <v>0</v>
      </c>
      <c r="U390" s="591">
        <f>F390/T390</f>
      </c>
      <c r="V390" s="592">
        <f>(F390+4*500)/T390</f>
      </c>
      <c r="W390" s="585">
        <v>0</v>
      </c>
      <c r="X390" s="592">
        <f>W390/T390</f>
      </c>
      <c r="Y390" s="590">
        <f>T390/R390</f>
      </c>
      <c r="Z390" s="592">
        <f>W390/F390</f>
      </c>
      <c r="AA390" s="592">
        <f>W390/(F390+500)</f>
      </c>
      <c r="AB390" s="585">
        <v>0</v>
      </c>
      <c r="AC390" s="585">
        <v>0</v>
      </c>
      <c r="AD390" s="590">
        <f>AB390/T390</f>
      </c>
      <c r="AE390" s="592">
        <f>(W390-AC390)/(F390+500)</f>
      </c>
      <c r="AF390" s="593" t="s">
        <v>584</v>
      </c>
    </row>
    <row r="391">
      <c r="A391" s="597"/>
      <c r="B391" s="598"/>
      <c r="C391" s="599"/>
      <c r="D391" s="600" t="s">
        <v>585</v>
      </c>
      <c r="E391" s="601">
        <v>165.08</v>
      </c>
      <c r="F391" s="586"/>
      <c r="G391" s="585">
        <v>1670</v>
      </c>
      <c r="H391" s="585">
        <v>84</v>
      </c>
      <c r="I391" s="587">
        <f t="shared" si="74"/>
      </c>
      <c r="J391" s="588">
        <f t="shared" si="188"/>
      </c>
      <c r="K391" s="585">
        <v>3</v>
      </c>
      <c r="L391" s="588">
        <f t="shared" si="302"/>
      </c>
      <c r="M391" s="585">
        <v>0</v>
      </c>
      <c r="N391" s="589">
        <f t="shared" si="386"/>
      </c>
      <c r="O391" s="585">
        <v>0</v>
      </c>
      <c r="P391" s="589">
        <f t="shared" si="470"/>
      </c>
      <c r="Q391" s="590"/>
      <c r="R391" s="585"/>
      <c r="S391" s="590"/>
      <c r="T391" s="585"/>
      <c r="U391" s="591"/>
      <c r="V391" s="592"/>
      <c r="W391" s="585"/>
      <c r="X391" s="592"/>
      <c r="Y391" s="590"/>
      <c r="Z391" s="592"/>
      <c r="AA391" s="592"/>
      <c r="AB391" s="585"/>
      <c r="AC391" s="585"/>
      <c r="AD391" s="590"/>
      <c r="AE391" s="592"/>
      <c r="AF391" s="593" t="s">
        <v>586</v>
      </c>
    </row>
    <row r="392">
      <c r="A392" s="597"/>
      <c r="B392" s="598" t="s">
        <v>589</v>
      </c>
      <c r="C392" s="599" t="s">
        <v>606</v>
      </c>
      <c r="D392" s="600" t="s">
        <v>583</v>
      </c>
      <c r="E392" s="601">
        <v>728.57</v>
      </c>
      <c r="F392" s="633">
        <f>E392+E393</f>
      </c>
      <c r="G392" s="585">
        <v>5836</v>
      </c>
      <c r="H392" s="585">
        <v>131</v>
      </c>
      <c r="I392" s="587">
        <f t="shared" si="74"/>
      </c>
      <c r="J392" s="588">
        <f t="shared" si="188"/>
      </c>
      <c r="K392" s="585">
        <v>9</v>
      </c>
      <c r="L392" s="588">
        <f t="shared" si="302"/>
      </c>
      <c r="M392" s="585">
        <v>0</v>
      </c>
      <c r="N392" s="589">
        <f t="shared" si="386"/>
      </c>
      <c r="O392" s="585">
        <v>1</v>
      </c>
      <c r="P392" s="589">
        <f t="shared" si="470"/>
      </c>
      <c r="Q392" s="590">
        <f>(M392+M393)/(O392+O393)</f>
      </c>
      <c r="R392" s="585">
        <v>1</v>
      </c>
      <c r="S392" s="590">
        <f>(O392+O393)/(K392+K393)</f>
      </c>
      <c r="T392" s="585">
        <v>0</v>
      </c>
      <c r="U392" s="591">
        <f>F392/T392</f>
      </c>
      <c r="V392" s="592">
        <f>(F392+4*500)/T392</f>
      </c>
      <c r="W392" s="585">
        <v>0</v>
      </c>
      <c r="X392" s="592">
        <f>W392/T392</f>
      </c>
      <c r="Y392" s="590">
        <f>T392/R392</f>
      </c>
      <c r="Z392" s="592">
        <f>W392/F392</f>
      </c>
      <c r="AA392" s="592">
        <f>W392/(F392+500)</f>
      </c>
      <c r="AB392" s="585">
        <v>0</v>
      </c>
      <c r="AC392" s="585">
        <v>0</v>
      </c>
      <c r="AD392" s="590">
        <f>AB392/T392</f>
      </c>
      <c r="AE392" s="592">
        <f>(W392-AC392)/(F392+500)</f>
      </c>
      <c r="AF392" s="593" t="s">
        <v>584</v>
      </c>
    </row>
    <row r="393">
      <c r="A393" s="597"/>
      <c r="B393" s="598"/>
      <c r="C393" s="599"/>
      <c r="D393" s="600" t="s">
        <v>585</v>
      </c>
      <c r="E393" s="601">
        <v>135.18</v>
      </c>
      <c r="F393" s="633"/>
      <c r="G393" s="585">
        <v>1260</v>
      </c>
      <c r="H393" s="602">
        <v>53</v>
      </c>
      <c r="I393" s="587">
        <f t="shared" si="74"/>
      </c>
      <c r="J393" s="588">
        <f t="shared" si="188"/>
      </c>
      <c r="K393" s="585">
        <v>2</v>
      </c>
      <c r="L393" s="588">
        <f t="shared" si="302"/>
      </c>
      <c r="M393" s="585">
        <v>0</v>
      </c>
      <c r="N393" s="589">
        <f t="shared" si="386"/>
      </c>
      <c r="O393" s="585">
        <v>0</v>
      </c>
      <c r="P393" s="589">
        <f t="shared" si="470"/>
      </c>
      <c r="Q393" s="590"/>
      <c r="R393" s="585"/>
      <c r="S393" s="590"/>
      <c r="T393" s="585"/>
      <c r="U393" s="591"/>
      <c r="V393" s="592"/>
      <c r="W393" s="585"/>
      <c r="X393" s="592"/>
      <c r="Y393" s="590"/>
      <c r="Z393" s="592"/>
      <c r="AA393" s="592"/>
      <c r="AB393" s="585"/>
      <c r="AC393" s="585"/>
      <c r="AD393" s="590"/>
      <c r="AE393" s="592"/>
      <c r="AF393" s="593" t="s">
        <v>586</v>
      </c>
    </row>
    <row r="394">
      <c r="A394" s="597"/>
      <c r="B394" s="598" t="s">
        <v>590</v>
      </c>
      <c r="C394" s="599" t="s">
        <v>606</v>
      </c>
      <c r="D394" s="600" t="s">
        <v>583</v>
      </c>
      <c r="E394" s="601">
        <v>487.34</v>
      </c>
      <c r="F394" s="633">
        <f>E394+E395</f>
      </c>
      <c r="G394" s="585">
        <v>3285</v>
      </c>
      <c r="H394" s="585">
        <v>87</v>
      </c>
      <c r="I394" s="587">
        <f t="shared" si="74"/>
      </c>
      <c r="J394" s="588">
        <f t="shared" si="188"/>
      </c>
      <c r="K394" s="585">
        <v>3</v>
      </c>
      <c r="L394" s="588">
        <f t="shared" si="302"/>
      </c>
      <c r="M394" s="585">
        <v>1</v>
      </c>
      <c r="N394" s="589">
        <f t="shared" si="386"/>
      </c>
      <c r="O394" s="585">
        <v>1</v>
      </c>
      <c r="P394" s="589">
        <f t="shared" si="470"/>
      </c>
      <c r="Q394" s="590">
        <f>(M394+M395)/(O394+O395)</f>
      </c>
      <c r="R394" s="585">
        <v>1</v>
      </c>
      <c r="S394" s="590">
        <f>(O394+O395)/(K394+K395)</f>
      </c>
      <c r="T394" s="585">
        <v>1</v>
      </c>
      <c r="U394" s="591">
        <f>F394/T394</f>
      </c>
      <c r="V394" s="592">
        <f>(F394+4*500)/T394</f>
      </c>
      <c r="W394" s="585">
        <v>2407.2</v>
      </c>
      <c r="X394" s="592">
        <f>W394/T394</f>
      </c>
      <c r="Y394" s="590">
        <f>T394/R394</f>
      </c>
      <c r="Z394" s="592">
        <f>W394/F394</f>
      </c>
      <c r="AA394" s="592">
        <f>W394/(F394+500)</f>
      </c>
      <c r="AB394" s="585">
        <v>0</v>
      </c>
      <c r="AC394" s="585">
        <v>0</v>
      </c>
      <c r="AD394" s="590">
        <f>AB394/T394</f>
      </c>
      <c r="AE394" s="592">
        <f>(W394-AC394)/(F394+500)</f>
      </c>
      <c r="AF394" s="593" t="s">
        <v>584</v>
      </c>
    </row>
    <row r="395">
      <c r="A395" s="597"/>
      <c r="B395" s="598"/>
      <c r="C395" s="599"/>
      <c r="D395" s="600" t="s">
        <v>585</v>
      </c>
      <c r="E395" s="601">
        <v>110.47</v>
      </c>
      <c r="F395" s="633"/>
      <c r="G395" s="585">
        <v>1062</v>
      </c>
      <c r="H395" s="585">
        <v>59</v>
      </c>
      <c r="I395" s="587">
        <f t="shared" si="74"/>
      </c>
      <c r="J395" s="588">
        <f t="shared" si="188"/>
      </c>
      <c r="K395" s="585">
        <v>2</v>
      </c>
      <c r="L395" s="588">
        <f t="shared" si="302"/>
      </c>
      <c r="M395" s="585">
        <v>0</v>
      </c>
      <c r="N395" s="589">
        <f t="shared" si="386"/>
      </c>
      <c r="O395" s="585">
        <v>0</v>
      </c>
      <c r="P395" s="589">
        <f t="shared" si="470"/>
      </c>
      <c r="Q395" s="590"/>
      <c r="R395" s="585"/>
      <c r="S395" s="590"/>
      <c r="T395" s="585"/>
      <c r="U395" s="591"/>
      <c r="V395" s="592"/>
      <c r="W395" s="585"/>
      <c r="X395" s="592"/>
      <c r="Y395" s="590"/>
      <c r="Z395" s="592"/>
      <c r="AA395" s="592"/>
      <c r="AB395" s="585"/>
      <c r="AC395" s="585"/>
      <c r="AD395" s="590"/>
      <c r="AE395" s="592"/>
      <c r="AF395" s="593" t="s">
        <v>586</v>
      </c>
    </row>
    <row r="396">
      <c r="A396" s="597"/>
      <c r="B396" s="635" t="s">
        <v>591</v>
      </c>
      <c r="C396" s="635"/>
      <c r="D396" s="635"/>
      <c r="E396" s="605">
        <f>SUM(E386:E395)</f>
      </c>
      <c r="F396" s="606">
        <f>SUM(F386:F395)</f>
      </c>
      <c r="G396" s="606">
        <f>SUM(G386:G395)</f>
      </c>
      <c r="H396" s="606">
        <f>SUM(H386:H395)</f>
      </c>
      <c r="I396" s="607">
        <f t="shared" si="74"/>
      </c>
      <c r="J396" s="608">
        <f t="shared" si="188"/>
      </c>
      <c r="K396" s="606">
        <f>SUM(K386:K395)</f>
      </c>
      <c r="L396" s="608">
        <f t="shared" si="302"/>
      </c>
      <c r="M396" s="606">
        <f>SUM(M386:M395)</f>
      </c>
      <c r="N396" s="609">
        <f t="shared" si="386"/>
      </c>
      <c r="O396" s="606">
        <f>SUM(O386:O395)</f>
      </c>
      <c r="P396" s="609">
        <f t="shared" si="470"/>
      </c>
      <c r="Q396" s="610">
        <f>M396/O396</f>
      </c>
      <c r="R396" s="606">
        <f>SUM(R386:R395)</f>
      </c>
      <c r="S396" s="610">
        <f>(O396+O396)/(K396+K396)</f>
      </c>
      <c r="T396" s="606">
        <f>SUM(T386:T395)</f>
      </c>
      <c r="U396" s="611">
        <f t="shared" ref="U396:U397" si="34">F396/T396</f>
      </c>
      <c r="V396" s="612">
        <f t="shared" ref="V396:V397" si="118">(F396+4*500)/T396</f>
      </c>
      <c r="W396" s="606">
        <f>SUM(W386:W395)</f>
      </c>
      <c r="X396" s="613">
        <f t="shared" ref="X396:X397" si="232">W396/T396</f>
      </c>
      <c r="Y396" s="610">
        <f t="shared" ref="Y396:Y397" si="346">T396/R396</f>
      </c>
      <c r="Z396" s="612">
        <f t="shared" ref="Z396:Z397" si="430">W396/F396</f>
      </c>
      <c r="AA396" s="612">
        <f>W396/(F396+COUNT(W386:W395)*500)</f>
      </c>
      <c r="AB396" s="606">
        <f>SUM(AB386:AB395)</f>
      </c>
      <c r="AC396" s="606">
        <f>SUM(AC386:AC395)</f>
      </c>
      <c r="AD396" s="610">
        <f t="shared" ref="AD396:AD397" si="514">AB396/T396</f>
      </c>
      <c r="AE396" s="614">
        <f>(W396-AC396)/(F396+COUNT(W386:W395)*500)</f>
      </c>
      <c r="AF396" s="592"/>
    </row>
    <row r="397">
      <c r="A397" s="597"/>
      <c r="B397" s="598" t="s">
        <v>592</v>
      </c>
      <c r="C397" s="636" t="s">
        <v>582</v>
      </c>
      <c r="D397" s="600" t="s">
        <v>583</v>
      </c>
      <c r="E397" s="601">
        <v>356.85</v>
      </c>
      <c r="F397" s="586">
        <f>E397+E398</f>
      </c>
      <c r="G397" s="585">
        <v>2336</v>
      </c>
      <c r="H397" s="585">
        <v>66</v>
      </c>
      <c r="I397" s="587">
        <f t="shared" si="74"/>
      </c>
      <c r="J397" s="588">
        <f t="shared" si="188"/>
      </c>
      <c r="K397" s="585">
        <v>4</v>
      </c>
      <c r="L397" s="588">
        <f t="shared" si="302"/>
      </c>
      <c r="M397" s="585">
        <v>1</v>
      </c>
      <c r="N397" s="589">
        <f t="shared" si="386"/>
      </c>
      <c r="O397" s="585">
        <v>3</v>
      </c>
      <c r="P397" s="589">
        <f t="shared" si="470"/>
      </c>
      <c r="Q397" s="590">
        <f>(M397+M398)/(O397+O398)</f>
      </c>
      <c r="R397" s="585">
        <v>4</v>
      </c>
      <c r="S397" s="590">
        <f>(O397+O398)/(K397+K398)</f>
      </c>
      <c r="T397" s="585">
        <v>2</v>
      </c>
      <c r="U397" s="591">
        <f t="shared" si="34"/>
      </c>
      <c r="V397" s="592">
        <f t="shared" si="118"/>
      </c>
      <c r="W397" s="585">
        <v>2005.1999999999998</v>
      </c>
      <c r="X397" s="592">
        <f t="shared" si="232"/>
      </c>
      <c r="Y397" s="590">
        <f t="shared" si="346"/>
      </c>
      <c r="Z397" s="592">
        <f t="shared" si="430"/>
      </c>
      <c r="AA397" s="592">
        <f>W397/(F397+500)</f>
      </c>
      <c r="AB397" s="585">
        <v>1</v>
      </c>
      <c r="AC397" s="585">
        <v>342</v>
      </c>
      <c r="AD397" s="590">
        <f t="shared" si="514"/>
      </c>
      <c r="AE397" s="592">
        <f>(W397-AC397)/(F397+500)</f>
      </c>
      <c r="AF397" s="593" t="s">
        <v>584</v>
      </c>
    </row>
    <row r="398">
      <c r="A398" s="597"/>
      <c r="B398" s="598"/>
      <c r="C398" s="636"/>
      <c r="D398" s="600" t="s">
        <v>585</v>
      </c>
      <c r="E398" s="601">
        <v>77.02</v>
      </c>
      <c r="F398" s="586"/>
      <c r="G398" s="585">
        <v>673</v>
      </c>
      <c r="H398" s="585">
        <v>56</v>
      </c>
      <c r="I398" s="587">
        <f t="shared" si="74"/>
      </c>
      <c r="J398" s="588">
        <f t="shared" si="188"/>
      </c>
      <c r="K398" s="585">
        <v>3</v>
      </c>
      <c r="L398" s="588">
        <f t="shared" si="302"/>
      </c>
      <c r="M398" s="585">
        <v>0</v>
      </c>
      <c r="N398" s="589">
        <f t="shared" si="386"/>
      </c>
      <c r="O398" s="585">
        <v>0</v>
      </c>
      <c r="P398" s="589">
        <f t="shared" si="470"/>
      </c>
      <c r="Q398" s="590"/>
      <c r="R398" s="585"/>
      <c r="S398" s="590"/>
      <c r="T398" s="585"/>
      <c r="U398" s="591"/>
      <c r="V398" s="592"/>
      <c r="W398" s="585"/>
      <c r="X398" s="592"/>
      <c r="Y398" s="590"/>
      <c r="Z398" s="592"/>
      <c r="AA398" s="592"/>
      <c r="AB398" s="585"/>
      <c r="AC398" s="585"/>
      <c r="AD398" s="590"/>
      <c r="AE398" s="592"/>
      <c r="AF398" s="593" t="s">
        <v>586</v>
      </c>
    </row>
    <row r="399">
      <c r="A399" s="597"/>
      <c r="B399" s="626" t="s">
        <v>594</v>
      </c>
      <c r="C399" s="599" t="s">
        <v>582</v>
      </c>
      <c r="D399" s="600" t="s">
        <v>583</v>
      </c>
      <c r="E399" s="601">
        <v>1131.43</v>
      </c>
      <c r="F399" s="586">
        <f>E399+E400</f>
      </c>
      <c r="G399" s="585">
        <v>6093</v>
      </c>
      <c r="H399" s="585">
        <v>122</v>
      </c>
      <c r="I399" s="587">
        <f t="shared" si="74"/>
      </c>
      <c r="J399" s="588">
        <f t="shared" si="188"/>
      </c>
      <c r="K399" s="585">
        <v>8</v>
      </c>
      <c r="L399" s="588">
        <f t="shared" si="302"/>
      </c>
      <c r="M399" s="585">
        <v>2</v>
      </c>
      <c r="N399" s="589">
        <f t="shared" si="386"/>
      </c>
      <c r="O399" s="585">
        <v>3</v>
      </c>
      <c r="P399" s="589">
        <f t="shared" si="470"/>
      </c>
      <c r="Q399" s="590">
        <f>(M399+M400)/(O399+O400)</f>
      </c>
      <c r="R399" s="585">
        <v>5</v>
      </c>
      <c r="S399" s="590">
        <f>(O399+O400)/(K399+K400)</f>
      </c>
      <c r="T399" s="585">
        <v>2</v>
      </c>
      <c r="U399" s="591">
        <f>F399/T399</f>
      </c>
      <c r="V399" s="592">
        <f>(F399+4*500)/T399</f>
      </c>
      <c r="W399" s="585">
        <v>2492.3999999999996</v>
      </c>
      <c r="X399" s="592">
        <f>W399/T399</f>
      </c>
      <c r="Y399" s="590">
        <f>T399/R399</f>
      </c>
      <c r="Z399" s="592">
        <f>W399/F399</f>
      </c>
      <c r="AA399" s="592">
        <f>W399/(F399+500)</f>
      </c>
      <c r="AB399" s="585">
        <v>0</v>
      </c>
      <c r="AC399" s="585">
        <v>0</v>
      </c>
      <c r="AD399" s="590">
        <f>AB399/T399</f>
      </c>
      <c r="AE399" s="592">
        <f>(W399-AC399)/(F399+500)</f>
      </c>
      <c r="AF399" s="593" t="s">
        <v>584</v>
      </c>
    </row>
    <row r="400">
      <c r="A400" s="597"/>
      <c r="B400" s="626"/>
      <c r="C400" s="599"/>
      <c r="D400" s="600" t="s">
        <v>585</v>
      </c>
      <c r="E400" s="601">
        <v>81.54</v>
      </c>
      <c r="F400" s="586"/>
      <c r="G400" s="585">
        <v>638</v>
      </c>
      <c r="H400" s="585">
        <v>45</v>
      </c>
      <c r="I400" s="587">
        <f t="shared" si="74"/>
      </c>
      <c r="J400" s="588">
        <f t="shared" si="188"/>
      </c>
      <c r="K400" s="585">
        <v>2</v>
      </c>
      <c r="L400" s="588">
        <f t="shared" si="302"/>
      </c>
      <c r="M400" s="585">
        <v>0</v>
      </c>
      <c r="N400" s="589">
        <f t="shared" si="386"/>
      </c>
      <c r="O400" s="585">
        <v>0</v>
      </c>
      <c r="P400" s="589">
        <f t="shared" si="470"/>
      </c>
      <c r="Q400" s="590"/>
      <c r="R400" s="585"/>
      <c r="S400" s="590"/>
      <c r="T400" s="585"/>
      <c r="U400" s="591"/>
      <c r="V400" s="592"/>
      <c r="W400" s="585"/>
      <c r="X400" s="592"/>
      <c r="Y400" s="590"/>
      <c r="Z400" s="592"/>
      <c r="AA400" s="592"/>
      <c r="AB400" s="585"/>
      <c r="AC400" s="585"/>
      <c r="AD400" s="590"/>
      <c r="AE400" s="592"/>
      <c r="AF400" s="593" t="s">
        <v>586</v>
      </c>
    </row>
    <row r="401">
      <c r="A401" s="597"/>
      <c r="B401" s="598" t="s">
        <v>598</v>
      </c>
      <c r="C401" s="599" t="s">
        <v>582</v>
      </c>
      <c r="D401" s="600" t="s">
        <v>583</v>
      </c>
      <c r="E401" s="601">
        <v>1059.88</v>
      </c>
      <c r="F401" s="586">
        <f>E401+E402</f>
      </c>
      <c r="G401" s="585">
        <v>6579</v>
      </c>
      <c r="H401" s="585">
        <v>182</v>
      </c>
      <c r="I401" s="587">
        <f t="shared" si="74"/>
      </c>
      <c r="J401" s="588">
        <f t="shared" si="188"/>
      </c>
      <c r="K401" s="585">
        <v>11</v>
      </c>
      <c r="L401" s="588">
        <f t="shared" si="302"/>
      </c>
      <c r="M401" s="585">
        <v>1</v>
      </c>
      <c r="N401" s="589">
        <f t="shared" si="386"/>
      </c>
      <c r="O401" s="585">
        <v>5</v>
      </c>
      <c r="P401" s="589">
        <f t="shared" si="470"/>
      </c>
      <c r="Q401" s="590">
        <f>(M401+M402)/(O401+O402)</f>
      </c>
      <c r="R401" s="585">
        <v>5</v>
      </c>
      <c r="S401" s="590">
        <f>(O401+O402)/(K401+K402)</f>
      </c>
      <c r="T401" s="585">
        <v>2</v>
      </c>
      <c r="U401" s="591">
        <f>F401/T401</f>
      </c>
      <c r="V401" s="592">
        <f>(F401+4*500)/T401</f>
      </c>
      <c r="W401" s="585">
        <v>2299.2000000000007</v>
      </c>
      <c r="X401" s="592">
        <f>W401/T401</f>
      </c>
      <c r="Y401" s="590">
        <f>T401/R401</f>
      </c>
      <c r="Z401" s="592">
        <f>W401/F401</f>
      </c>
      <c r="AA401" s="592">
        <f>W401/(F401+500)</f>
      </c>
      <c r="AB401" s="585">
        <v>0</v>
      </c>
      <c r="AC401" s="585">
        <v>0</v>
      </c>
      <c r="AD401" s="590">
        <f>AB401/T401</f>
      </c>
      <c r="AE401" s="592">
        <f>(W401-AC401)/(F401+500)</f>
      </c>
      <c r="AF401" s="593" t="s">
        <v>584</v>
      </c>
    </row>
    <row r="402">
      <c r="A402" s="597"/>
      <c r="B402" s="598"/>
      <c r="C402" s="599"/>
      <c r="D402" s="600" t="s">
        <v>585</v>
      </c>
      <c r="E402" s="601">
        <v>67.21</v>
      </c>
      <c r="F402" s="586"/>
      <c r="G402" s="585">
        <v>778</v>
      </c>
      <c r="H402" s="585">
        <v>56</v>
      </c>
      <c r="I402" s="587">
        <f t="shared" si="74"/>
      </c>
      <c r="J402" s="588">
        <f t="shared" si="188"/>
      </c>
      <c r="K402" s="585">
        <v>1</v>
      </c>
      <c r="L402" s="588">
        <f t="shared" si="302"/>
      </c>
      <c r="M402" s="585">
        <v>0</v>
      </c>
      <c r="N402" s="589">
        <f t="shared" si="386"/>
      </c>
      <c r="O402" s="585">
        <v>0</v>
      </c>
      <c r="P402" s="589">
        <f t="shared" si="470"/>
      </c>
      <c r="Q402" s="590"/>
      <c r="R402" s="585"/>
      <c r="S402" s="590"/>
      <c r="T402" s="585"/>
      <c r="U402" s="591"/>
      <c r="V402" s="592"/>
      <c r="W402" s="585"/>
      <c r="X402" s="592"/>
      <c r="Y402" s="590"/>
      <c r="Z402" s="592"/>
      <c r="AA402" s="592"/>
      <c r="AB402" s="585"/>
      <c r="AC402" s="585"/>
      <c r="AD402" s="590"/>
      <c r="AE402" s="592"/>
      <c r="AF402" s="593" t="s">
        <v>586</v>
      </c>
    </row>
    <row r="403">
      <c r="A403" s="597"/>
      <c r="B403" s="598" t="s">
        <v>599</v>
      </c>
      <c r="C403" s="599" t="s">
        <v>582</v>
      </c>
      <c r="D403" s="600" t="s">
        <v>583</v>
      </c>
      <c r="E403" s="601">
        <v>2094.58</v>
      </c>
      <c r="F403" s="586">
        <f>E403+E404</f>
      </c>
      <c r="G403" s="585">
        <v>11312</v>
      </c>
      <c r="H403" s="585">
        <v>323</v>
      </c>
      <c r="I403" s="587">
        <f t="shared" si="74"/>
      </c>
      <c r="J403" s="588">
        <f t="shared" si="188"/>
      </c>
      <c r="K403" s="585">
        <v>29</v>
      </c>
      <c r="L403" s="588">
        <f t="shared" si="302"/>
      </c>
      <c r="M403" s="585">
        <v>3</v>
      </c>
      <c r="N403" s="589">
        <f t="shared" si="386"/>
      </c>
      <c r="O403" s="585">
        <v>7</v>
      </c>
      <c r="P403" s="589">
        <f t="shared" si="470"/>
      </c>
      <c r="Q403" s="590">
        <f>(M403+M404)/(O403+O404)</f>
      </c>
      <c r="R403" s="585">
        <v>7</v>
      </c>
      <c r="S403" s="590">
        <f>(O403+O404)/(K403+K404)</f>
      </c>
      <c r="T403" s="585">
        <v>3</v>
      </c>
      <c r="U403" s="591">
        <f>F403/T403</f>
      </c>
      <c r="V403" s="592">
        <f>(F403+4*500)/T403</f>
      </c>
      <c r="W403" s="585">
        <v>7166.4000000000015</v>
      </c>
      <c r="X403" s="592">
        <f>W403/T403</f>
      </c>
      <c r="Y403" s="590">
        <f>T403/R403</f>
      </c>
      <c r="Z403" s="592">
        <f>W403/F403</f>
      </c>
      <c r="AA403" s="592">
        <f>W403/(F403+500)</f>
      </c>
      <c r="AB403" s="585">
        <v>1</v>
      </c>
      <c r="AC403" s="585">
        <v>1663.2</v>
      </c>
      <c r="AD403" s="590">
        <f>AB403/T403</f>
      </c>
      <c r="AE403" s="592">
        <f>(W403-AC403)/(F403+500)</f>
      </c>
      <c r="AF403" s="593" t="s">
        <v>584</v>
      </c>
    </row>
    <row r="404">
      <c r="A404" s="597"/>
      <c r="B404" s="598"/>
      <c r="C404" s="599"/>
      <c r="D404" s="600" t="s">
        <v>585</v>
      </c>
      <c r="E404" s="601">
        <v>152.15</v>
      </c>
      <c r="F404" s="586"/>
      <c r="G404" s="585">
        <v>1761</v>
      </c>
      <c r="H404" s="602">
        <v>127</v>
      </c>
      <c r="I404" s="587">
        <f t="shared" si="74"/>
      </c>
      <c r="J404" s="588">
        <f t="shared" si="188"/>
      </c>
      <c r="K404" s="585">
        <v>2</v>
      </c>
      <c r="L404" s="588">
        <f t="shared" si="302"/>
      </c>
      <c r="M404" s="585">
        <v>0</v>
      </c>
      <c r="N404" s="589">
        <f t="shared" si="386"/>
      </c>
      <c r="O404" s="585">
        <v>0</v>
      </c>
      <c r="P404" s="589">
        <f t="shared" si="470"/>
      </c>
      <c r="Q404" s="590"/>
      <c r="R404" s="585"/>
      <c r="S404" s="590"/>
      <c r="T404" s="585"/>
      <c r="U404" s="591"/>
      <c r="V404" s="592"/>
      <c r="W404" s="585"/>
      <c r="X404" s="592"/>
      <c r="Y404" s="590"/>
      <c r="Z404" s="592"/>
      <c r="AA404" s="592"/>
      <c r="AB404" s="585"/>
      <c r="AC404" s="585"/>
      <c r="AD404" s="590"/>
      <c r="AE404" s="592"/>
      <c r="AF404" s="593" t="s">
        <v>586</v>
      </c>
    </row>
    <row r="405">
      <c r="A405" s="597"/>
      <c r="B405" s="598" t="s">
        <v>600</v>
      </c>
      <c r="C405" s="599" t="s">
        <v>582</v>
      </c>
      <c r="D405" s="600" t="s">
        <v>583</v>
      </c>
      <c r="E405" s="601">
        <v>2277.9</v>
      </c>
      <c r="F405" s="586">
        <f>E405+E406</f>
      </c>
      <c r="G405" s="585">
        <v>15098</v>
      </c>
      <c r="H405" s="585">
        <v>244</v>
      </c>
      <c r="I405" s="587">
        <f t="shared" si="74"/>
      </c>
      <c r="J405" s="588">
        <f t="shared" si="188"/>
      </c>
      <c r="K405" s="585">
        <v>29</v>
      </c>
      <c r="L405" s="588">
        <f t="shared" si="302"/>
      </c>
      <c r="M405" s="585">
        <v>1</v>
      </c>
      <c r="N405" s="589">
        <f t="shared" si="386"/>
      </c>
      <c r="O405" s="585">
        <v>2</v>
      </c>
      <c r="P405" s="589">
        <f t="shared" si="470"/>
      </c>
      <c r="Q405" s="590">
        <f>(M405+M406)/(O405+O406)</f>
      </c>
      <c r="R405" s="585">
        <v>11</v>
      </c>
      <c r="S405" s="590">
        <f>(O405+O406)/(K405+K406)</f>
      </c>
      <c r="T405" s="585">
        <v>6</v>
      </c>
      <c r="U405" s="591">
        <f>F405/T405</f>
      </c>
      <c r="V405" s="592">
        <f>(F405+4*500)/T405</f>
      </c>
      <c r="W405" s="634">
        <v>4593.5999999999985</v>
      </c>
      <c r="X405" s="592">
        <f>W405/T405</f>
      </c>
      <c r="Y405" s="590">
        <f>T405/R405</f>
      </c>
      <c r="Z405" s="592">
        <f>W405/F405</f>
      </c>
      <c r="AA405" s="592">
        <f>W405/(F405+500)</f>
      </c>
      <c r="AB405" s="585">
        <v>2</v>
      </c>
      <c r="AC405" s="585">
        <v>1431.6000000000004</v>
      </c>
      <c r="AD405" s="637">
        <v>0</v>
      </c>
      <c r="AE405" s="592">
        <f>(W405-AC405)/(F405+500)</f>
      </c>
      <c r="AF405" s="593" t="s">
        <v>584</v>
      </c>
    </row>
    <row r="406">
      <c r="A406" s="597"/>
      <c r="B406" s="598"/>
      <c r="C406" s="599"/>
      <c r="D406" s="600" t="s">
        <v>585</v>
      </c>
      <c r="E406" s="601">
        <v>354.06</v>
      </c>
      <c r="F406" s="586"/>
      <c r="G406" s="585">
        <v>2792</v>
      </c>
      <c r="H406" s="585">
        <v>189</v>
      </c>
      <c r="I406" s="587">
        <f t="shared" si="74"/>
      </c>
      <c r="J406" s="588">
        <f t="shared" si="188"/>
      </c>
      <c r="K406" s="585">
        <v>4</v>
      </c>
      <c r="L406" s="588">
        <f t="shared" si="302"/>
      </c>
      <c r="M406" s="585">
        <v>1</v>
      </c>
      <c r="N406" s="589">
        <f t="shared" si="386"/>
      </c>
      <c r="O406" s="585">
        <v>3</v>
      </c>
      <c r="P406" s="589">
        <f t="shared" si="470"/>
      </c>
      <c r="Q406" s="590"/>
      <c r="R406" s="585"/>
      <c r="S406" s="590"/>
      <c r="T406" s="585"/>
      <c r="U406" s="591"/>
      <c r="V406" s="592"/>
      <c r="W406" s="634"/>
      <c r="X406" s="592"/>
      <c r="Y406" s="590"/>
      <c r="Z406" s="592"/>
      <c r="AA406" s="592"/>
      <c r="AB406" s="585"/>
      <c r="AC406" s="585"/>
      <c r="AD406" s="637"/>
      <c r="AE406" s="592"/>
      <c r="AF406" s="593" t="s">
        <v>586</v>
      </c>
    </row>
    <row r="407">
      <c r="A407" s="597"/>
      <c r="B407" s="604" t="s">
        <v>591</v>
      </c>
      <c r="C407" s="604"/>
      <c r="D407" s="604"/>
      <c r="E407" s="605">
        <f>SUM(E397:E406)</f>
      </c>
      <c r="F407" s="606">
        <f>SUM(F397:F406)</f>
      </c>
      <c r="G407" s="606">
        <f>SUM(G397:G406)</f>
      </c>
      <c r="H407" s="606">
        <f>SUM(H397:H406)</f>
      </c>
      <c r="I407" s="607">
        <f t="shared" si="74"/>
      </c>
      <c r="J407" s="608">
        <f t="shared" si="188"/>
      </c>
      <c r="K407" s="606">
        <f>SUM(K397:K406)</f>
      </c>
      <c r="L407" s="608">
        <f t="shared" si="302"/>
      </c>
      <c r="M407" s="606">
        <f>SUM(M397:M406)</f>
      </c>
      <c r="N407" s="609">
        <f t="shared" si="386"/>
      </c>
      <c r="O407" s="606">
        <f>SUM(O397:O406)</f>
      </c>
      <c r="P407" s="609">
        <f t="shared" si="470"/>
      </c>
      <c r="Q407" s="610">
        <f t="shared" ref="Q407:Q408" si="158">M407/O407</f>
      </c>
      <c r="R407" s="606">
        <f>SUM(R397:R406)</f>
      </c>
      <c r="S407" s="610">
        <f t="shared" ref="S407:S408" si="272">(O407+O407)/(K407+K407)</f>
      </c>
      <c r="T407" s="606">
        <f>SUM(T397:T406)</f>
      </c>
      <c r="U407" s="611">
        <f t="shared" ref="U407:U408" si="35">F407/T407</f>
      </c>
      <c r="V407" s="612">
        <f t="shared" ref="V407:V408" si="119">(F407+4*500)/T407</f>
      </c>
      <c r="W407" s="606">
        <f>SUM(W397:W406)</f>
      </c>
      <c r="X407" s="613">
        <f t="shared" ref="X407:X408" si="233">W407/T407</f>
      </c>
      <c r="Y407" s="610">
        <f t="shared" ref="Y407:Y408" si="347">T407/R407</f>
      </c>
      <c r="Z407" s="612">
        <f t="shared" ref="Z407:Z408" si="431">W407/F407</f>
      </c>
      <c r="AA407" s="612">
        <f>W407/(F407+COUNT(W397:W406)*500)</f>
      </c>
      <c r="AB407" s="606">
        <f>SUM(AB397:AB406)</f>
      </c>
      <c r="AC407" s="606">
        <f>SUM(AC397:AC406)</f>
      </c>
      <c r="AD407" s="610">
        <f t="shared" ref="AD407:AD408" si="515">AB407/T407</f>
      </c>
      <c r="AE407" s="614">
        <f>(W407-AC407)/(F407+COUNT(W397:W406)*500)</f>
      </c>
      <c r="AF407" s="592"/>
    </row>
    <row r="408">
      <c r="A408" s="597"/>
      <c r="B408" s="630" t="s">
        <v>595</v>
      </c>
      <c r="C408" s="630"/>
      <c r="D408" s="630"/>
      <c r="E408" s="631">
        <f>E396+E407</f>
      </c>
      <c r="F408" s="617">
        <f>F396+F407</f>
      </c>
      <c r="G408" s="617">
        <f>G396+G407</f>
      </c>
      <c r="H408" s="617">
        <f>H396+H407</f>
      </c>
      <c r="I408" s="618">
        <f t="shared" si="74"/>
      </c>
      <c r="J408" s="619">
        <f t="shared" si="188"/>
      </c>
      <c r="K408" s="617">
        <f>K396+K407</f>
      </c>
      <c r="L408" s="619">
        <f t="shared" si="302"/>
      </c>
      <c r="M408" s="617">
        <f>M396+M407</f>
      </c>
      <c r="N408" s="620">
        <f t="shared" si="386"/>
      </c>
      <c r="O408" s="617">
        <f>O396+O407</f>
      </c>
      <c r="P408" s="620">
        <f t="shared" si="470"/>
      </c>
      <c r="Q408" s="621">
        <f t="shared" si="158"/>
      </c>
      <c r="R408" s="617">
        <f>R396+R407</f>
      </c>
      <c r="S408" s="621">
        <f t="shared" si="272"/>
      </c>
      <c r="T408" s="617">
        <f>T396+T407</f>
      </c>
      <c r="U408" s="622">
        <f t="shared" si="35"/>
      </c>
      <c r="V408" s="617">
        <f t="shared" si="119"/>
      </c>
      <c r="W408" s="617">
        <f>W396+W407</f>
      </c>
      <c r="X408" s="617">
        <f t="shared" si="233"/>
      </c>
      <c r="Y408" s="621">
        <f t="shared" si="347"/>
      </c>
      <c r="Z408" s="617">
        <f t="shared" si="431"/>
      </c>
      <c r="AA408" s="617">
        <f>W408/(F408+COUNT(W386:W395,W397:W406)*500)</f>
      </c>
      <c r="AB408" s="617">
        <f>AB396+AB407</f>
      </c>
      <c r="AC408" s="617">
        <f>AC396+AC407</f>
      </c>
      <c r="AD408" s="621">
        <f t="shared" si="515"/>
      </c>
      <c r="AE408" s="617">
        <f>(W408-AC408)/(F408+COUNT(W386:W395,W397:W406)*500)</f>
      </c>
      <c r="AF408" s="623"/>
    </row>
    <row r="409">
      <c r="A409" s="627" t="s">
        <v>548</v>
      </c>
      <c r="B409" s="628" t="s">
        <v>549</v>
      </c>
      <c r="C409" s="628" t="s">
        <v>550</v>
      </c>
      <c r="D409" s="628" t="s">
        <v>551</v>
      </c>
      <c r="E409" s="629" t="s">
        <v>552</v>
      </c>
      <c r="F409" s="572" t="s">
        <v>553</v>
      </c>
      <c r="G409" s="572" t="s">
        <v>554</v>
      </c>
      <c r="H409" s="572" t="s">
        <v>555</v>
      </c>
      <c r="I409" s="573" t="s">
        <v>556</v>
      </c>
      <c r="J409" s="574" t="s">
        <v>557</v>
      </c>
      <c r="K409" s="572" t="s">
        <v>558</v>
      </c>
      <c r="L409" s="574" t="s">
        <v>559</v>
      </c>
      <c r="M409" s="575" t="s">
        <v>560</v>
      </c>
      <c r="N409" s="576" t="s">
        <v>561</v>
      </c>
      <c r="O409" s="572" t="s">
        <v>562</v>
      </c>
      <c r="P409" s="576" t="s">
        <v>563</v>
      </c>
      <c r="Q409" s="573" t="s">
        <v>564</v>
      </c>
      <c r="R409" s="577" t="s">
        <v>565</v>
      </c>
      <c r="S409" s="578" t="s">
        <v>566</v>
      </c>
      <c r="T409" s="577" t="s">
        <v>567</v>
      </c>
      <c r="U409" s="579" t="s">
        <v>568</v>
      </c>
      <c r="V409" s="580" t="s">
        <v>569</v>
      </c>
      <c r="W409" s="580" t="s">
        <v>570</v>
      </c>
      <c r="X409" s="580" t="s">
        <v>571</v>
      </c>
      <c r="Y409" s="578" t="s">
        <v>572</v>
      </c>
      <c r="Z409" s="580" t="s">
        <v>573</v>
      </c>
      <c r="AA409" s="580" t="s">
        <v>574</v>
      </c>
      <c r="AB409" s="580" t="s">
        <v>575</v>
      </c>
      <c r="AC409" s="577" t="s">
        <v>576</v>
      </c>
      <c r="AD409" s="578" t="s">
        <v>577</v>
      </c>
      <c r="AE409" s="580" t="s">
        <v>578</v>
      </c>
      <c r="AF409" s="580" t="s">
        <v>579</v>
      </c>
    </row>
    <row r="410">
      <c r="A410" s="597" t="s">
        <v>624</v>
      </c>
      <c r="B410" s="598" t="s">
        <v>581</v>
      </c>
      <c r="C410" s="636" t="s">
        <v>582</v>
      </c>
      <c r="D410" s="600" t="s">
        <v>583</v>
      </c>
      <c r="E410" s="601">
        <v>1260.32</v>
      </c>
      <c r="F410" s="586">
        <f>E410+E411</f>
      </c>
      <c r="G410" s="585">
        <v>8303</v>
      </c>
      <c r="H410" s="585">
        <v>179</v>
      </c>
      <c r="I410" s="587">
        <f t="shared" ref="I410:I432" si="75">H410/G410</f>
      </c>
      <c r="J410" s="588">
        <f t="shared" ref="J410:J432" si="189">(E410/G410)*1000</f>
      </c>
      <c r="K410" s="585">
        <v>11</v>
      </c>
      <c r="L410" s="588">
        <f t="shared" ref="L410:L432" si="303">E410/K410</f>
      </c>
      <c r="M410" s="585">
        <v>0</v>
      </c>
      <c r="N410" s="589">
        <f t="shared" ref="N410:N432" si="387">E410/M410</f>
      </c>
      <c r="O410" s="585">
        <v>1</v>
      </c>
      <c r="P410" s="589">
        <f t="shared" ref="P410:P432" si="471">E410/O410</f>
      </c>
      <c r="Q410" s="590">
        <f>(M410+M411)/(O410+O411)</f>
      </c>
      <c r="R410" s="585">
        <v>2</v>
      </c>
      <c r="S410" s="590">
        <f>(O410+O411)/(K410+K411)</f>
      </c>
      <c r="T410" s="585">
        <v>0</v>
      </c>
      <c r="U410" s="591">
        <f>F410/T410</f>
      </c>
      <c r="V410" s="592">
        <f>(F410+4*500)/T410</f>
      </c>
      <c r="W410" s="585">
        <v>0</v>
      </c>
      <c r="X410" s="592">
        <f>W410/T410</f>
      </c>
      <c r="Y410" s="590">
        <f>T410/R410</f>
      </c>
      <c r="Z410" s="592">
        <f>W410/F410</f>
      </c>
      <c r="AA410" s="592">
        <f>W410/(F410+500)</f>
      </c>
      <c r="AB410" s="585">
        <v>0</v>
      </c>
      <c r="AC410" s="585">
        <v>0</v>
      </c>
      <c r="AD410" s="590">
        <f>AB410/T410</f>
      </c>
      <c r="AE410" s="592">
        <f>(W410-AC410)/(F410+500)</f>
      </c>
      <c r="AF410" s="593" t="s">
        <v>584</v>
      </c>
    </row>
    <row r="411">
      <c r="A411" s="597"/>
      <c r="B411" s="598"/>
      <c r="C411" s="636"/>
      <c r="D411" s="600" t="s">
        <v>585</v>
      </c>
      <c r="E411" s="601">
        <v>120.14</v>
      </c>
      <c r="F411" s="586"/>
      <c r="G411" s="585">
        <v>1568</v>
      </c>
      <c r="H411" s="585">
        <v>53</v>
      </c>
      <c r="I411" s="587">
        <f t="shared" si="75"/>
      </c>
      <c r="J411" s="588">
        <f t="shared" si="189"/>
      </c>
      <c r="K411" s="585">
        <v>2</v>
      </c>
      <c r="L411" s="588">
        <f t="shared" si="303"/>
      </c>
      <c r="M411" s="585">
        <v>0</v>
      </c>
      <c r="N411" s="589">
        <f t="shared" si="387"/>
      </c>
      <c r="O411" s="585">
        <v>0</v>
      </c>
      <c r="P411" s="589">
        <f t="shared" si="471"/>
      </c>
      <c r="Q411" s="590"/>
      <c r="R411" s="585"/>
      <c r="S411" s="590"/>
      <c r="T411" s="585"/>
      <c r="U411" s="591"/>
      <c r="V411" s="592"/>
      <c r="W411" s="585"/>
      <c r="X411" s="592"/>
      <c r="Y411" s="590"/>
      <c r="Z411" s="592"/>
      <c r="AA411" s="592"/>
      <c r="AB411" s="585"/>
      <c r="AC411" s="585"/>
      <c r="AD411" s="590"/>
      <c r="AE411" s="592"/>
      <c r="AF411" s="593" t="s">
        <v>586</v>
      </c>
    </row>
    <row r="412">
      <c r="A412" s="597"/>
      <c r="B412" s="598" t="s">
        <v>587</v>
      </c>
      <c r="C412" s="599" t="s">
        <v>582</v>
      </c>
      <c r="D412" s="600" t="s">
        <v>583</v>
      </c>
      <c r="E412" s="601">
        <v>1420.76</v>
      </c>
      <c r="F412" s="586">
        <f>E412+E413</f>
      </c>
      <c r="G412" s="585">
        <v>10415</v>
      </c>
      <c r="H412" s="585">
        <v>213</v>
      </c>
      <c r="I412" s="587">
        <f t="shared" si="75"/>
      </c>
      <c r="J412" s="588">
        <f t="shared" si="189"/>
      </c>
      <c r="K412" s="585">
        <v>12</v>
      </c>
      <c r="L412" s="588">
        <f t="shared" si="303"/>
      </c>
      <c r="M412" s="585">
        <v>1</v>
      </c>
      <c r="N412" s="589">
        <f t="shared" si="387"/>
      </c>
      <c r="O412" s="585">
        <v>2</v>
      </c>
      <c r="P412" s="589">
        <f t="shared" si="471"/>
      </c>
      <c r="Q412" s="590">
        <f>(M412+M413)/(O412+O413)</f>
      </c>
      <c r="R412" s="585">
        <v>2</v>
      </c>
      <c r="S412" s="590">
        <f>(O412+O413)/(K412+K413)</f>
      </c>
      <c r="T412" s="585">
        <v>1</v>
      </c>
      <c r="U412" s="591">
        <f>F412/T412</f>
      </c>
      <c r="V412" s="592">
        <f>(F412+4*500)/T412</f>
      </c>
      <c r="W412" s="585">
        <v>1663.2</v>
      </c>
      <c r="X412" s="592">
        <f>W412/T412</f>
      </c>
      <c r="Y412" s="590">
        <f>T412/R412</f>
      </c>
      <c r="Z412" s="592">
        <f>W412/F412</f>
      </c>
      <c r="AA412" s="592">
        <f>W412/(F412+500)</f>
      </c>
      <c r="AB412" s="585">
        <v>1</v>
      </c>
      <c r="AC412" s="585">
        <v>1663.2</v>
      </c>
      <c r="AD412" s="590">
        <f>AB412/T412</f>
      </c>
      <c r="AE412" s="592">
        <f>(W412-AC412)/(F412+500)</f>
      </c>
      <c r="AF412" s="593" t="s">
        <v>584</v>
      </c>
    </row>
    <row r="413">
      <c r="A413" s="597"/>
      <c r="B413" s="598"/>
      <c r="C413" s="599"/>
      <c r="D413" s="600" t="s">
        <v>585</v>
      </c>
      <c r="E413" s="601">
        <v>90.34</v>
      </c>
      <c r="F413" s="586"/>
      <c r="G413" s="585">
        <v>819</v>
      </c>
      <c r="H413" s="585">
        <v>47</v>
      </c>
      <c r="I413" s="587">
        <f t="shared" si="75"/>
      </c>
      <c r="J413" s="588">
        <f t="shared" si="189"/>
      </c>
      <c r="K413" s="585">
        <v>0</v>
      </c>
      <c r="L413" s="588">
        <f t="shared" si="303"/>
      </c>
      <c r="M413" s="585">
        <v>0</v>
      </c>
      <c r="N413" s="589">
        <f t="shared" si="387"/>
      </c>
      <c r="O413" s="585">
        <v>0</v>
      </c>
      <c r="P413" s="589">
        <f t="shared" si="471"/>
      </c>
      <c r="Q413" s="590"/>
      <c r="R413" s="585"/>
      <c r="S413" s="590"/>
      <c r="T413" s="585"/>
      <c r="U413" s="591"/>
      <c r="V413" s="592"/>
      <c r="W413" s="585"/>
      <c r="X413" s="592"/>
      <c r="Y413" s="590"/>
      <c r="Z413" s="592"/>
      <c r="AA413" s="592"/>
      <c r="AB413" s="585"/>
      <c r="AC413" s="585"/>
      <c r="AD413" s="590"/>
      <c r="AE413" s="592"/>
      <c r="AF413" s="593" t="s">
        <v>586</v>
      </c>
    </row>
    <row r="414">
      <c r="A414" s="597"/>
      <c r="B414" s="598" t="s">
        <v>588</v>
      </c>
      <c r="C414" s="599" t="s">
        <v>582</v>
      </c>
      <c r="D414" s="600" t="s">
        <v>583</v>
      </c>
      <c r="E414" s="601">
        <v>1693.13</v>
      </c>
      <c r="F414" s="586">
        <f>E414+E415</f>
      </c>
      <c r="G414" s="585">
        <v>14163</v>
      </c>
      <c r="H414" s="585">
        <v>335</v>
      </c>
      <c r="I414" s="587">
        <f t="shared" si="75"/>
      </c>
      <c r="J414" s="588">
        <f t="shared" si="189"/>
      </c>
      <c r="K414" s="585">
        <v>15</v>
      </c>
      <c r="L414" s="588">
        <f t="shared" si="303"/>
      </c>
      <c r="M414" s="585">
        <v>1</v>
      </c>
      <c r="N414" s="589">
        <f t="shared" si="387"/>
      </c>
      <c r="O414" s="585">
        <v>3</v>
      </c>
      <c r="P414" s="589">
        <f t="shared" si="471"/>
      </c>
      <c r="Q414" s="590">
        <f>(M414+M415)/(O414+O415)</f>
      </c>
      <c r="R414" s="585">
        <v>4</v>
      </c>
      <c r="S414" s="590">
        <f>(O414+O415)/(K414+K415)</f>
      </c>
      <c r="T414" s="585">
        <v>2</v>
      </c>
      <c r="U414" s="591">
        <f>F414/T414</f>
      </c>
      <c r="V414" s="592">
        <f>(F414+4*500)/T414</f>
      </c>
      <c r="W414" s="585">
        <v>1046.3999999999999</v>
      </c>
      <c r="X414" s="592">
        <f>W414/T414</f>
      </c>
      <c r="Y414" s="590">
        <f>T414/R414</f>
      </c>
      <c r="Z414" s="592">
        <f>W414/F414</f>
      </c>
      <c r="AA414" s="592">
        <f>W414/(F414+500)</f>
      </c>
      <c r="AB414" s="585">
        <v>2</v>
      </c>
      <c r="AC414" s="585">
        <v>1046.3999999999999</v>
      </c>
      <c r="AD414" s="590">
        <f>AB414/T414</f>
      </c>
      <c r="AE414" s="592">
        <f>(W414-AC414)/(F414+500)</f>
      </c>
      <c r="AF414" s="593" t="s">
        <v>584</v>
      </c>
    </row>
    <row r="415">
      <c r="A415" s="597"/>
      <c r="B415" s="598"/>
      <c r="C415" s="599"/>
      <c r="D415" s="600" t="s">
        <v>585</v>
      </c>
      <c r="E415" s="601">
        <v>97.07</v>
      </c>
      <c r="F415" s="586"/>
      <c r="G415" s="585">
        <v>792</v>
      </c>
      <c r="H415" s="585">
        <v>47</v>
      </c>
      <c r="I415" s="587">
        <f t="shared" si="75"/>
      </c>
      <c r="J415" s="588">
        <f t="shared" si="189"/>
      </c>
      <c r="K415" s="585">
        <v>1</v>
      </c>
      <c r="L415" s="588">
        <f t="shared" si="303"/>
      </c>
      <c r="M415" s="585">
        <v>0</v>
      </c>
      <c r="N415" s="589">
        <f t="shared" si="387"/>
      </c>
      <c r="O415" s="585">
        <v>0</v>
      </c>
      <c r="P415" s="589">
        <f t="shared" si="471"/>
      </c>
      <c r="Q415" s="590"/>
      <c r="R415" s="585"/>
      <c r="S415" s="590"/>
      <c r="T415" s="585"/>
      <c r="U415" s="591"/>
      <c r="V415" s="592"/>
      <c r="W415" s="585"/>
      <c r="X415" s="592"/>
      <c r="Y415" s="590"/>
      <c r="Z415" s="592"/>
      <c r="AA415" s="592"/>
      <c r="AB415" s="585"/>
      <c r="AC415" s="585"/>
      <c r="AD415" s="590"/>
      <c r="AE415" s="592"/>
      <c r="AF415" s="593" t="s">
        <v>586</v>
      </c>
    </row>
    <row r="416">
      <c r="A416" s="597"/>
      <c r="B416" s="598" t="s">
        <v>589</v>
      </c>
      <c r="C416" s="599" t="s">
        <v>582</v>
      </c>
      <c r="D416" s="600" t="s">
        <v>583</v>
      </c>
      <c r="E416" s="601">
        <v>1442.26</v>
      </c>
      <c r="F416" s="633">
        <f>E416+E417</f>
      </c>
      <c r="G416" s="585">
        <v>11002</v>
      </c>
      <c r="H416" s="585">
        <v>226</v>
      </c>
      <c r="I416" s="587">
        <f t="shared" si="75"/>
      </c>
      <c r="J416" s="588">
        <f t="shared" si="189"/>
      </c>
      <c r="K416" s="585">
        <v>17</v>
      </c>
      <c r="L416" s="588">
        <f t="shared" si="303"/>
      </c>
      <c r="M416" s="585">
        <v>2</v>
      </c>
      <c r="N416" s="589">
        <f t="shared" si="387"/>
      </c>
      <c r="O416" s="585">
        <v>4</v>
      </c>
      <c r="P416" s="589">
        <f t="shared" si="471"/>
      </c>
      <c r="Q416" s="590">
        <f>(M416+M417)/(O416+O417)</f>
      </c>
      <c r="R416" s="585">
        <v>4</v>
      </c>
      <c r="S416" s="590">
        <f>(O416+O417)/(K416+K417)</f>
      </c>
      <c r="T416" s="585">
        <v>2</v>
      </c>
      <c r="U416" s="591">
        <f>F416/T416</f>
      </c>
      <c r="V416" s="592">
        <f>(F416+4*500)/T416</f>
      </c>
      <c r="W416" s="585">
        <v>4292.4</v>
      </c>
      <c r="X416" s="592">
        <f>W416/T416</f>
      </c>
      <c r="Y416" s="590">
        <f>T416/R416</f>
      </c>
      <c r="Z416" s="592">
        <f>W416/F416</f>
      </c>
      <c r="AA416" s="592">
        <f>W416/(F416+500)</f>
      </c>
      <c r="AB416" s="585">
        <v>0</v>
      </c>
      <c r="AC416" s="585">
        <v>0</v>
      </c>
      <c r="AD416" s="590">
        <f>AB416/T416</f>
      </c>
      <c r="AE416" s="592">
        <f>(W416-AC416)/(F416+500)</f>
      </c>
      <c r="AF416" s="593" t="s">
        <v>584</v>
      </c>
    </row>
    <row r="417">
      <c r="A417" s="597"/>
      <c r="B417" s="598"/>
      <c r="C417" s="599"/>
      <c r="D417" s="600" t="s">
        <v>585</v>
      </c>
      <c r="E417" s="601">
        <v>109.99</v>
      </c>
      <c r="F417" s="633"/>
      <c r="G417" s="585">
        <v>987</v>
      </c>
      <c r="H417" s="602">
        <v>48</v>
      </c>
      <c r="I417" s="587">
        <f t="shared" si="75"/>
      </c>
      <c r="J417" s="588">
        <f t="shared" si="189"/>
      </c>
      <c r="K417" s="585">
        <v>3</v>
      </c>
      <c r="L417" s="588">
        <f t="shared" si="303"/>
      </c>
      <c r="M417" s="585">
        <v>0</v>
      </c>
      <c r="N417" s="589">
        <f t="shared" si="387"/>
      </c>
      <c r="O417" s="585">
        <v>0</v>
      </c>
      <c r="P417" s="589">
        <f t="shared" si="471"/>
      </c>
      <c r="Q417" s="590"/>
      <c r="R417" s="585"/>
      <c r="S417" s="590"/>
      <c r="T417" s="585"/>
      <c r="U417" s="591"/>
      <c r="V417" s="592"/>
      <c r="W417" s="585"/>
      <c r="X417" s="592"/>
      <c r="Y417" s="590"/>
      <c r="Z417" s="592"/>
      <c r="AA417" s="592"/>
      <c r="AB417" s="585"/>
      <c r="AC417" s="585"/>
      <c r="AD417" s="590"/>
      <c r="AE417" s="592"/>
      <c r="AF417" s="593" t="s">
        <v>586</v>
      </c>
    </row>
    <row r="418">
      <c r="A418" s="597"/>
      <c r="B418" s="598" t="s">
        <v>590</v>
      </c>
      <c r="C418" s="599" t="s">
        <v>582</v>
      </c>
      <c r="D418" s="600" t="s">
        <v>583</v>
      </c>
      <c r="E418" s="601">
        <v>1530.24</v>
      </c>
      <c r="F418" s="633">
        <f>E418+E419</f>
      </c>
      <c r="G418" s="585">
        <v>12047</v>
      </c>
      <c r="H418" s="585">
        <v>228</v>
      </c>
      <c r="I418" s="587">
        <f t="shared" si="75"/>
      </c>
      <c r="J418" s="588">
        <f t="shared" si="189"/>
      </c>
      <c r="K418" s="585">
        <v>10</v>
      </c>
      <c r="L418" s="588">
        <f t="shared" si="303"/>
      </c>
      <c r="M418" s="585">
        <v>1</v>
      </c>
      <c r="N418" s="589">
        <f t="shared" si="387"/>
      </c>
      <c r="O418" s="585">
        <v>1</v>
      </c>
      <c r="P418" s="589">
        <f t="shared" si="471"/>
      </c>
      <c r="Q418" s="590">
        <f>(M418+M419)/(O418+O419)</f>
      </c>
      <c r="R418" s="585">
        <v>2</v>
      </c>
      <c r="S418" s="590">
        <f>(O418+O419)/(K418+K419)</f>
      </c>
      <c r="T418" s="585">
        <v>1</v>
      </c>
      <c r="U418" s="591">
        <f>F418/T418</f>
      </c>
      <c r="V418" s="592">
        <f>(F418+4*500)/T418</f>
      </c>
      <c r="W418" s="585">
        <v>380</v>
      </c>
      <c r="X418" s="592">
        <f>W418/T418</f>
      </c>
      <c r="Y418" s="590">
        <f>T418/R418</f>
      </c>
      <c r="Z418" s="592">
        <f>W418/F418</f>
      </c>
      <c r="AA418" s="592">
        <f>W418/(F418+500)</f>
      </c>
      <c r="AB418" s="585">
        <v>0</v>
      </c>
      <c r="AC418" s="585">
        <v>0</v>
      </c>
      <c r="AD418" s="590">
        <f>AB418/T418</f>
      </c>
      <c r="AE418" s="592">
        <f>(W418-AC418)/(F418+500)</f>
      </c>
      <c r="AF418" s="593" t="s">
        <v>584</v>
      </c>
    </row>
    <row r="419">
      <c r="A419" s="597"/>
      <c r="B419" s="598"/>
      <c r="C419" s="599"/>
      <c r="D419" s="600" t="s">
        <v>585</v>
      </c>
      <c r="E419" s="601">
        <v>118.35</v>
      </c>
      <c r="F419" s="633"/>
      <c r="G419" s="585">
        <v>855</v>
      </c>
      <c r="H419" s="585">
        <v>56</v>
      </c>
      <c r="I419" s="587">
        <f t="shared" si="75"/>
      </c>
      <c r="J419" s="588">
        <f t="shared" si="189"/>
      </c>
      <c r="K419" s="585">
        <v>2</v>
      </c>
      <c r="L419" s="588">
        <f t="shared" si="303"/>
      </c>
      <c r="M419" s="585">
        <v>0</v>
      </c>
      <c r="N419" s="589">
        <f t="shared" si="387"/>
      </c>
      <c r="O419" s="585">
        <v>0</v>
      </c>
      <c r="P419" s="589">
        <f t="shared" si="471"/>
      </c>
      <c r="Q419" s="590"/>
      <c r="R419" s="585"/>
      <c r="S419" s="590"/>
      <c r="T419" s="585"/>
      <c r="U419" s="591"/>
      <c r="V419" s="592"/>
      <c r="W419" s="585"/>
      <c r="X419" s="592"/>
      <c r="Y419" s="590"/>
      <c r="Z419" s="592"/>
      <c r="AA419" s="592"/>
      <c r="AB419" s="585"/>
      <c r="AC419" s="585"/>
      <c r="AD419" s="590"/>
      <c r="AE419" s="592"/>
      <c r="AF419" s="593" t="s">
        <v>586</v>
      </c>
    </row>
    <row r="420">
      <c r="A420" s="597"/>
      <c r="B420" s="635" t="s">
        <v>591</v>
      </c>
      <c r="C420" s="635"/>
      <c r="D420" s="635"/>
      <c r="E420" s="605">
        <f>SUM(E410:E419)</f>
      </c>
      <c r="F420" s="606">
        <f>SUM(F410:F419)</f>
      </c>
      <c r="G420" s="606">
        <f>SUM(G410:G419)</f>
      </c>
      <c r="H420" s="606">
        <f>SUM(H410:H419)</f>
      </c>
      <c r="I420" s="607">
        <f t="shared" si="75"/>
      </c>
      <c r="J420" s="608">
        <f t="shared" si="189"/>
      </c>
      <c r="K420" s="606">
        <f>SUM(K410:K419)</f>
      </c>
      <c r="L420" s="608">
        <f t="shared" si="303"/>
      </c>
      <c r="M420" s="606">
        <f>SUM(M410:M419)</f>
      </c>
      <c r="N420" s="609">
        <f t="shared" si="387"/>
      </c>
      <c r="O420" s="606">
        <f>SUM(O410:O419)</f>
      </c>
      <c r="P420" s="609">
        <f t="shared" si="471"/>
      </c>
      <c r="Q420" s="610">
        <f>M420/O420</f>
      </c>
      <c r="R420" s="606">
        <f>SUM(R410:R419)</f>
      </c>
      <c r="S420" s="610">
        <f>(O420+O420)/(K420+K420)</f>
      </c>
      <c r="T420" s="606">
        <f>SUM(T410:T419)</f>
      </c>
      <c r="U420" s="611">
        <f t="shared" ref="U420:U421" si="36">F420/T420</f>
      </c>
      <c r="V420" s="612">
        <f t="shared" ref="V420:V421" si="120">(F420+4*500)/T420</f>
      </c>
      <c r="W420" s="606">
        <f>SUM(W410:W419)</f>
      </c>
      <c r="X420" s="613">
        <f t="shared" ref="X420:X421" si="234">W420/T420</f>
      </c>
      <c r="Y420" s="610">
        <f t="shared" ref="Y420:Y421" si="348">T420/R420</f>
      </c>
      <c r="Z420" s="612">
        <f t="shared" ref="Z420:Z421" si="432">W420/F420</f>
      </c>
      <c r="AA420" s="612">
        <f>W420/(F420+COUNT(W410:W419)*500)</f>
      </c>
      <c r="AB420" s="606">
        <f>SUM(AB410:AB419)</f>
      </c>
      <c r="AC420" s="606">
        <f>SUM(AC410:AC419)</f>
      </c>
      <c r="AD420" s="610">
        <f t="shared" ref="AD420:AD421" si="516">AB420/T420</f>
      </c>
      <c r="AE420" s="614">
        <f>(W420-AC420)/(F420+COUNT(W410:W419)*500)</f>
      </c>
      <c r="AF420" s="592"/>
    </row>
    <row r="421">
      <c r="A421" s="597"/>
      <c r="B421" s="598" t="s">
        <v>592</v>
      </c>
      <c r="C421" s="636" t="s">
        <v>606</v>
      </c>
      <c r="D421" s="600" t="s">
        <v>583</v>
      </c>
      <c r="E421" s="601">
        <v>919.41</v>
      </c>
      <c r="F421" s="586">
        <f>E421+E422</f>
      </c>
      <c r="G421" s="585">
        <v>6614</v>
      </c>
      <c r="H421" s="585">
        <v>137</v>
      </c>
      <c r="I421" s="587">
        <f t="shared" si="75"/>
      </c>
      <c r="J421" s="588">
        <f t="shared" si="189"/>
      </c>
      <c r="K421" s="585">
        <v>8</v>
      </c>
      <c r="L421" s="588">
        <f t="shared" si="303"/>
      </c>
      <c r="M421" s="585">
        <v>0</v>
      </c>
      <c r="N421" s="589">
        <f t="shared" si="387"/>
      </c>
      <c r="O421" s="585">
        <v>0</v>
      </c>
      <c r="P421" s="589">
        <f t="shared" si="471"/>
      </c>
      <c r="Q421" s="590">
        <f>(M421+M422)/(O421+O422)</f>
      </c>
      <c r="R421" s="585">
        <v>0</v>
      </c>
      <c r="S421" s="590">
        <f>(O421+O422)/(K421+K422)</f>
      </c>
      <c r="T421" s="585">
        <v>0</v>
      </c>
      <c r="U421" s="591">
        <f t="shared" si="36"/>
      </c>
      <c r="V421" s="592">
        <f t="shared" si="120"/>
      </c>
      <c r="W421" s="585">
        <v>0</v>
      </c>
      <c r="X421" s="592">
        <f t="shared" si="234"/>
      </c>
      <c r="Y421" s="590">
        <f t="shared" si="348"/>
      </c>
      <c r="Z421" s="592">
        <f t="shared" si="432"/>
      </c>
      <c r="AA421" s="592">
        <f>W421/(F421+500)</f>
      </c>
      <c r="AB421" s="585">
        <v>0</v>
      </c>
      <c r="AC421" s="585">
        <v>0</v>
      </c>
      <c r="AD421" s="590">
        <f t="shared" si="516"/>
      </c>
      <c r="AE421" s="592">
        <f>(W421-AC421)/(F421+500)</f>
      </c>
      <c r="AF421" s="593" t="s">
        <v>584</v>
      </c>
    </row>
    <row r="422">
      <c r="A422" s="597"/>
      <c r="B422" s="598"/>
      <c r="C422" s="636"/>
      <c r="D422" s="600" t="s">
        <v>585</v>
      </c>
      <c r="E422" s="601">
        <v>123.11</v>
      </c>
      <c r="F422" s="586"/>
      <c r="G422" s="585">
        <v>756</v>
      </c>
      <c r="H422" s="585">
        <v>53</v>
      </c>
      <c r="I422" s="587">
        <f t="shared" si="75"/>
      </c>
      <c r="J422" s="588">
        <f t="shared" si="189"/>
      </c>
      <c r="K422" s="585">
        <v>2</v>
      </c>
      <c r="L422" s="588">
        <f t="shared" si="303"/>
      </c>
      <c r="M422" s="585">
        <v>0</v>
      </c>
      <c r="N422" s="589">
        <f t="shared" si="387"/>
      </c>
      <c r="O422" s="585">
        <v>0</v>
      </c>
      <c r="P422" s="589">
        <f t="shared" si="471"/>
      </c>
      <c r="Q422" s="590"/>
      <c r="R422" s="585"/>
      <c r="S422" s="590"/>
      <c r="T422" s="585"/>
      <c r="U422" s="591"/>
      <c r="V422" s="592"/>
      <c r="W422" s="585"/>
      <c r="X422" s="592"/>
      <c r="Y422" s="590"/>
      <c r="Z422" s="592"/>
      <c r="AA422" s="592"/>
      <c r="AB422" s="585"/>
      <c r="AC422" s="585"/>
      <c r="AD422" s="590"/>
      <c r="AE422" s="592"/>
      <c r="AF422" s="593" t="s">
        <v>586</v>
      </c>
    </row>
    <row r="423">
      <c r="A423" s="597"/>
      <c r="B423" s="626" t="s">
        <v>594</v>
      </c>
      <c r="C423" s="636" t="s">
        <v>606</v>
      </c>
      <c r="D423" s="600" t="s">
        <v>583</v>
      </c>
      <c r="E423" s="601">
        <v>591.84</v>
      </c>
      <c r="F423" s="586">
        <f>E423+E424</f>
      </c>
      <c r="G423" s="585">
        <v>3902</v>
      </c>
      <c r="H423" s="585">
        <v>89</v>
      </c>
      <c r="I423" s="587">
        <f t="shared" si="75"/>
      </c>
      <c r="J423" s="588">
        <f t="shared" si="189"/>
      </c>
      <c r="K423" s="585">
        <v>6</v>
      </c>
      <c r="L423" s="588">
        <f t="shared" si="303"/>
      </c>
      <c r="M423" s="585">
        <v>1</v>
      </c>
      <c r="N423" s="589">
        <f t="shared" si="387"/>
      </c>
      <c r="O423" s="585">
        <v>1</v>
      </c>
      <c r="P423" s="589">
        <f t="shared" si="471"/>
      </c>
      <c r="Q423" s="590">
        <f>(M423+M424)/(O423+O424)</f>
      </c>
      <c r="R423" s="585">
        <v>1</v>
      </c>
      <c r="S423" s="590">
        <f>(O423+O424)/(K423+K424)</f>
      </c>
      <c r="T423" s="585">
        <v>1</v>
      </c>
      <c r="U423" s="591">
        <f>F423/T423</f>
      </c>
      <c r="V423" s="592">
        <f>(F423+4*500)/T423</f>
      </c>
      <c r="W423" s="585">
        <v>2407.2000000000007</v>
      </c>
      <c r="X423" s="592">
        <f>W423/T423</f>
      </c>
      <c r="Y423" s="590">
        <f>T423/R423</f>
      </c>
      <c r="Z423" s="592">
        <f>W423/F423</f>
      </c>
      <c r="AA423" s="592">
        <f>W423/(F423+500)</f>
      </c>
      <c r="AB423" s="585">
        <v>0</v>
      </c>
      <c r="AC423" s="585">
        <v>0</v>
      </c>
      <c r="AD423" s="590">
        <f>AB423/T423</f>
      </c>
      <c r="AE423" s="592">
        <f>(W423-AC423)/(F423+500)</f>
      </c>
      <c r="AF423" s="593" t="s">
        <v>584</v>
      </c>
    </row>
    <row r="424">
      <c r="A424" s="597"/>
      <c r="B424" s="626"/>
      <c r="C424" s="636"/>
      <c r="D424" s="600" t="s">
        <v>585</v>
      </c>
      <c r="E424" s="601">
        <v>86.98</v>
      </c>
      <c r="F424" s="586"/>
      <c r="G424" s="585">
        <v>569</v>
      </c>
      <c r="H424" s="585">
        <v>29</v>
      </c>
      <c r="I424" s="587">
        <f t="shared" si="75"/>
      </c>
      <c r="J424" s="588">
        <f t="shared" si="189"/>
      </c>
      <c r="K424" s="585">
        <v>0</v>
      </c>
      <c r="L424" s="588">
        <f t="shared" si="303"/>
      </c>
      <c r="M424" s="585">
        <v>0</v>
      </c>
      <c r="N424" s="589">
        <f t="shared" si="387"/>
      </c>
      <c r="O424" s="585">
        <v>0</v>
      </c>
      <c r="P424" s="589">
        <f t="shared" si="471"/>
      </c>
      <c r="Q424" s="590"/>
      <c r="R424" s="585"/>
      <c r="S424" s="590"/>
      <c r="T424" s="585"/>
      <c r="U424" s="591"/>
      <c r="V424" s="592"/>
      <c r="W424" s="585"/>
      <c r="X424" s="592"/>
      <c r="Y424" s="590"/>
      <c r="Z424" s="592"/>
      <c r="AA424" s="592"/>
      <c r="AB424" s="585"/>
      <c r="AC424" s="585"/>
      <c r="AD424" s="590"/>
      <c r="AE424" s="592"/>
      <c r="AF424" s="593" t="s">
        <v>586</v>
      </c>
    </row>
    <row r="425">
      <c r="A425" s="597"/>
      <c r="B425" s="598" t="s">
        <v>598</v>
      </c>
      <c r="C425" s="636" t="s">
        <v>606</v>
      </c>
      <c r="D425" s="600" t="s">
        <v>583</v>
      </c>
      <c r="E425" s="601">
        <v>409.48</v>
      </c>
      <c r="F425" s="586">
        <f>E425+E426</f>
      </c>
      <c r="G425" s="585">
        <v>2452</v>
      </c>
      <c r="H425" s="585">
        <v>83</v>
      </c>
      <c r="I425" s="587">
        <f t="shared" si="75"/>
      </c>
      <c r="J425" s="588">
        <f t="shared" si="189"/>
      </c>
      <c r="K425" s="585">
        <v>3</v>
      </c>
      <c r="L425" s="588">
        <f t="shared" si="303"/>
      </c>
      <c r="M425" s="585">
        <v>0</v>
      </c>
      <c r="N425" s="589">
        <f t="shared" si="387"/>
      </c>
      <c r="O425" s="585">
        <v>0</v>
      </c>
      <c r="P425" s="589">
        <f t="shared" si="471"/>
      </c>
      <c r="Q425" s="590">
        <f>(M425+M426)/(O425+O426)</f>
      </c>
      <c r="R425" s="585">
        <v>0</v>
      </c>
      <c r="S425" s="590">
        <f>(O425+O426)/(K425+K426)</f>
      </c>
      <c r="T425" s="585">
        <v>0</v>
      </c>
      <c r="U425" s="591">
        <f>F425/T425</f>
      </c>
      <c r="V425" s="592">
        <f>(F425+4*500)/T425</f>
      </c>
      <c r="W425" s="585">
        <v>0</v>
      </c>
      <c r="X425" s="592">
        <f>W425/T425</f>
      </c>
      <c r="Y425" s="590">
        <f>T425/R425</f>
      </c>
      <c r="Z425" s="592">
        <f>W425/F425</f>
      </c>
      <c r="AA425" s="592">
        <f>W425/(F425+500)</f>
      </c>
      <c r="AB425" s="585">
        <v>0</v>
      </c>
      <c r="AC425" s="585">
        <v>0</v>
      </c>
      <c r="AD425" s="590">
        <f>AB425/T425</f>
      </c>
      <c r="AE425" s="592">
        <f>(W425-AC425)/(F425+500)</f>
      </c>
      <c r="AF425" s="593" t="s">
        <v>584</v>
      </c>
    </row>
    <row r="426">
      <c r="A426" s="597"/>
      <c r="B426" s="598"/>
      <c r="C426" s="636"/>
      <c r="D426" s="600" t="s">
        <v>585</v>
      </c>
      <c r="E426" s="601">
        <v>103.26</v>
      </c>
      <c r="F426" s="586"/>
      <c r="G426" s="585">
        <v>682</v>
      </c>
      <c r="H426" s="585">
        <v>41</v>
      </c>
      <c r="I426" s="587">
        <f t="shared" si="75"/>
      </c>
      <c r="J426" s="588">
        <f t="shared" si="189"/>
      </c>
      <c r="K426" s="585">
        <v>2</v>
      </c>
      <c r="L426" s="588">
        <f t="shared" si="303"/>
      </c>
      <c r="M426" s="585">
        <v>0</v>
      </c>
      <c r="N426" s="589">
        <f t="shared" si="387"/>
      </c>
      <c r="O426" s="585">
        <v>0</v>
      </c>
      <c r="P426" s="589">
        <f t="shared" si="471"/>
      </c>
      <c r="Q426" s="590"/>
      <c r="R426" s="585"/>
      <c r="S426" s="590"/>
      <c r="T426" s="585"/>
      <c r="U426" s="591"/>
      <c r="V426" s="592"/>
      <c r="W426" s="585"/>
      <c r="X426" s="592"/>
      <c r="Y426" s="590"/>
      <c r="Z426" s="592"/>
      <c r="AA426" s="592"/>
      <c r="AB426" s="585"/>
      <c r="AC426" s="585"/>
      <c r="AD426" s="590"/>
      <c r="AE426" s="592"/>
      <c r="AF426" s="593" t="s">
        <v>586</v>
      </c>
    </row>
    <row r="427">
      <c r="A427" s="597"/>
      <c r="B427" s="598" t="s">
        <v>599</v>
      </c>
      <c r="C427" s="636" t="s">
        <v>606</v>
      </c>
      <c r="D427" s="600" t="s">
        <v>583</v>
      </c>
      <c r="E427" s="601">
        <v>631.79</v>
      </c>
      <c r="F427" s="586">
        <f>E427+E428</f>
      </c>
      <c r="G427" s="585">
        <v>3391</v>
      </c>
      <c r="H427" s="585">
        <v>160</v>
      </c>
      <c r="I427" s="587">
        <f t="shared" si="75"/>
      </c>
      <c r="J427" s="588">
        <f t="shared" si="189"/>
      </c>
      <c r="K427" s="585">
        <v>7</v>
      </c>
      <c r="L427" s="588">
        <f t="shared" si="303"/>
      </c>
      <c r="M427" s="585">
        <v>1</v>
      </c>
      <c r="N427" s="589">
        <f t="shared" si="387"/>
      </c>
      <c r="O427" s="585">
        <v>1</v>
      </c>
      <c r="P427" s="589">
        <f t="shared" si="471"/>
      </c>
      <c r="Q427" s="590">
        <f>(M427+M428)/(O427+O428)</f>
      </c>
      <c r="R427" s="585">
        <v>1</v>
      </c>
      <c r="S427" s="590">
        <f>(O427+O428)/(K427+K428)</f>
      </c>
      <c r="T427" s="585">
        <v>1</v>
      </c>
      <c r="U427" s="591">
        <f>F427/T427</f>
      </c>
      <c r="V427" s="592">
        <f>(F427+4*500)/T427</f>
      </c>
      <c r="W427" s="585">
        <v>576</v>
      </c>
      <c r="X427" s="592">
        <f>W427/T427</f>
      </c>
      <c r="Y427" s="590">
        <f>T427/R427</f>
      </c>
      <c r="Z427" s="592">
        <f>W427/F427</f>
      </c>
      <c r="AA427" s="592">
        <f>W427/(F427+500)</f>
      </c>
      <c r="AB427" s="585">
        <v>0</v>
      </c>
      <c r="AC427" s="585">
        <v>0</v>
      </c>
      <c r="AD427" s="590">
        <f>AB427/T427</f>
      </c>
      <c r="AE427" s="592">
        <f>(W427-AC427)/(F427+500)</f>
      </c>
      <c r="AF427" s="593" t="s">
        <v>584</v>
      </c>
    </row>
    <row r="428">
      <c r="A428" s="597"/>
      <c r="B428" s="598"/>
      <c r="C428" s="636"/>
      <c r="D428" s="600" t="s">
        <v>585</v>
      </c>
      <c r="E428" s="601">
        <v>199.44</v>
      </c>
      <c r="F428" s="586"/>
      <c r="G428" s="585">
        <v>1092</v>
      </c>
      <c r="H428" s="602">
        <v>89</v>
      </c>
      <c r="I428" s="587">
        <f t="shared" si="75"/>
      </c>
      <c r="J428" s="588">
        <f t="shared" si="189"/>
      </c>
      <c r="K428" s="585">
        <v>2</v>
      </c>
      <c r="L428" s="588">
        <f t="shared" si="303"/>
      </c>
      <c r="M428" s="585">
        <v>0</v>
      </c>
      <c r="N428" s="589">
        <f t="shared" si="387"/>
      </c>
      <c r="O428" s="585">
        <v>0</v>
      </c>
      <c r="P428" s="589">
        <f t="shared" si="471"/>
      </c>
      <c r="Q428" s="590"/>
      <c r="R428" s="585"/>
      <c r="S428" s="590"/>
      <c r="T428" s="585"/>
      <c r="U428" s="591"/>
      <c r="V428" s="592"/>
      <c r="W428" s="585"/>
      <c r="X428" s="592"/>
      <c r="Y428" s="590"/>
      <c r="Z428" s="592"/>
      <c r="AA428" s="592"/>
      <c r="AB428" s="585"/>
      <c r="AC428" s="585"/>
      <c r="AD428" s="590"/>
      <c r="AE428" s="592"/>
      <c r="AF428" s="593" t="s">
        <v>586</v>
      </c>
    </row>
    <row r="429">
      <c r="A429" s="597"/>
      <c r="B429" s="598" t="s">
        <v>600</v>
      </c>
      <c r="C429" s="636" t="s">
        <v>606</v>
      </c>
      <c r="D429" s="600" t="s">
        <v>583</v>
      </c>
      <c r="E429" s="601">
        <v>496.64</v>
      </c>
      <c r="F429" s="586">
        <f>E429+E430</f>
      </c>
      <c r="G429" s="585">
        <v>3028</v>
      </c>
      <c r="H429" s="585">
        <v>116</v>
      </c>
      <c r="I429" s="587">
        <f t="shared" si="75"/>
      </c>
      <c r="J429" s="588">
        <f t="shared" si="189"/>
      </c>
      <c r="K429" s="585">
        <v>6</v>
      </c>
      <c r="L429" s="588">
        <f t="shared" si="303"/>
      </c>
      <c r="M429" s="585">
        <v>0</v>
      </c>
      <c r="N429" s="589">
        <f t="shared" si="387"/>
      </c>
      <c r="O429" s="585">
        <v>0</v>
      </c>
      <c r="P429" s="589">
        <f t="shared" si="471"/>
      </c>
      <c r="Q429" s="590">
        <f>(M429+M430)/(O429+O430)</f>
      </c>
      <c r="R429" s="585">
        <v>1</v>
      </c>
      <c r="S429" s="590">
        <f>(O429+O430)/(K429+K430)</f>
      </c>
      <c r="T429" s="585">
        <v>1</v>
      </c>
      <c r="U429" s="591">
        <f>F429/T429</f>
      </c>
      <c r="V429" s="592">
        <f>(F429+4*500)/T429</f>
      </c>
      <c r="W429" s="634">
        <v>296.39999999999964</v>
      </c>
      <c r="X429" s="592">
        <f>W429/T429</f>
      </c>
      <c r="Y429" s="590">
        <f>T429/R429</f>
      </c>
      <c r="Z429" s="592">
        <f>W429/F429</f>
      </c>
      <c r="AA429" s="592">
        <f>W429/(F429+500)</f>
      </c>
      <c r="AB429" s="585">
        <v>0</v>
      </c>
      <c r="AC429" s="585">
        <v>0</v>
      </c>
      <c r="AD429" s="637">
        <v>0</v>
      </c>
      <c r="AE429" s="592">
        <f>(W429-AC429)/(F429+500)</f>
      </c>
      <c r="AF429" s="593" t="s">
        <v>584</v>
      </c>
    </row>
    <row r="430">
      <c r="A430" s="597"/>
      <c r="B430" s="598"/>
      <c r="C430" s="636"/>
      <c r="D430" s="600" t="s">
        <v>585</v>
      </c>
      <c r="E430" s="601">
        <v>128.22</v>
      </c>
      <c r="F430" s="586"/>
      <c r="G430" s="585">
        <v>1696</v>
      </c>
      <c r="H430" s="585">
        <v>128</v>
      </c>
      <c r="I430" s="587">
        <f t="shared" si="75"/>
      </c>
      <c r="J430" s="588">
        <f t="shared" si="189"/>
      </c>
      <c r="K430" s="585">
        <v>128</v>
      </c>
      <c r="L430" s="588">
        <f t="shared" si="303"/>
      </c>
      <c r="M430" s="585">
        <v>0</v>
      </c>
      <c r="N430" s="589">
        <f t="shared" si="387"/>
      </c>
      <c r="O430" s="585">
        <v>0</v>
      </c>
      <c r="P430" s="589">
        <f t="shared" si="471"/>
      </c>
      <c r="Q430" s="590"/>
      <c r="R430" s="585"/>
      <c r="S430" s="590"/>
      <c r="T430" s="585"/>
      <c r="U430" s="591"/>
      <c r="V430" s="592"/>
      <c r="W430" s="634"/>
      <c r="X430" s="592"/>
      <c r="Y430" s="590"/>
      <c r="Z430" s="592"/>
      <c r="AA430" s="592"/>
      <c r="AB430" s="585"/>
      <c r="AC430" s="585"/>
      <c r="AD430" s="637"/>
      <c r="AE430" s="592"/>
      <c r="AF430" s="593" t="s">
        <v>586</v>
      </c>
    </row>
    <row r="431">
      <c r="A431" s="597"/>
      <c r="B431" s="604" t="s">
        <v>591</v>
      </c>
      <c r="C431" s="604"/>
      <c r="D431" s="604"/>
      <c r="E431" s="605">
        <f>SUM(E421:E430)</f>
      </c>
      <c r="F431" s="606">
        <f>SUM(F421:F430)</f>
      </c>
      <c r="G431" s="606">
        <f>SUM(G421:G430)</f>
      </c>
      <c r="H431" s="606">
        <f>SUM(H421:H430)</f>
      </c>
      <c r="I431" s="607">
        <f t="shared" si="75"/>
      </c>
      <c r="J431" s="608">
        <f t="shared" si="189"/>
      </c>
      <c r="K431" s="606">
        <f>SUM(K421:K430)</f>
      </c>
      <c r="L431" s="608">
        <f t="shared" si="303"/>
      </c>
      <c r="M431" s="606">
        <f>SUM(M421:M430)</f>
      </c>
      <c r="N431" s="609">
        <f t="shared" si="387"/>
      </c>
      <c r="O431" s="606">
        <f>SUM(O421:O430)</f>
      </c>
      <c r="P431" s="609">
        <f t="shared" si="471"/>
      </c>
      <c r="Q431" s="610">
        <f t="shared" ref="Q431:Q432" si="159">M431/O431</f>
      </c>
      <c r="R431" s="606">
        <f>SUM(R421:R430)</f>
      </c>
      <c r="S431" s="610">
        <f t="shared" ref="S431:S432" si="273">(O431+O431)/(K431+K431)</f>
      </c>
      <c r="T431" s="606">
        <f>SUM(T421:T430)</f>
      </c>
      <c r="U431" s="611">
        <f t="shared" ref="U431:U432" si="37">F431/T431</f>
      </c>
      <c r="V431" s="612">
        <f t="shared" ref="V431:V432" si="121">(F431+4*500)/T431</f>
      </c>
      <c r="W431" s="606">
        <f>SUM(W421:W430)</f>
      </c>
      <c r="X431" s="613">
        <f t="shared" ref="X431:X432" si="235">W431/T431</f>
      </c>
      <c r="Y431" s="610">
        <f t="shared" ref="Y431:Y432" si="349">T431/R431</f>
      </c>
      <c r="Z431" s="612">
        <f t="shared" ref="Z431:Z432" si="433">W431/F431</f>
      </c>
      <c r="AA431" s="612">
        <f>W431/(F431+COUNT(W421:W430)*500)</f>
      </c>
      <c r="AB431" s="606">
        <f>SUM(AB421:AB430)</f>
      </c>
      <c r="AC431" s="606">
        <f>SUM(AC421:AC430)</f>
      </c>
      <c r="AD431" s="610">
        <f t="shared" ref="AD431:AD432" si="517">AB431/T431</f>
      </c>
      <c r="AE431" s="614">
        <f>(W431-AC431)/(F431+COUNT(W421:W430)*500)</f>
      </c>
      <c r="AF431" s="592"/>
    </row>
    <row r="432">
      <c r="A432" s="597"/>
      <c r="B432" s="630" t="s">
        <v>595</v>
      </c>
      <c r="C432" s="630"/>
      <c r="D432" s="630"/>
      <c r="E432" s="631">
        <f>E420+E431</f>
      </c>
      <c r="F432" s="617">
        <f>F420+F431</f>
      </c>
      <c r="G432" s="617">
        <f>G420+G431</f>
      </c>
      <c r="H432" s="617">
        <f>H420+H431</f>
      </c>
      <c r="I432" s="618">
        <f t="shared" si="75"/>
      </c>
      <c r="J432" s="619">
        <f t="shared" si="189"/>
      </c>
      <c r="K432" s="617">
        <f>K420+K431</f>
      </c>
      <c r="L432" s="619">
        <f t="shared" si="303"/>
      </c>
      <c r="M432" s="617">
        <f>M420+M431</f>
      </c>
      <c r="N432" s="620">
        <f t="shared" si="387"/>
      </c>
      <c r="O432" s="617">
        <f>O420+O431</f>
      </c>
      <c r="P432" s="620">
        <f t="shared" si="471"/>
      </c>
      <c r="Q432" s="621">
        <f t="shared" si="159"/>
      </c>
      <c r="R432" s="617">
        <f>R420+R431</f>
      </c>
      <c r="S432" s="621">
        <f t="shared" si="273"/>
      </c>
      <c r="T432" s="617">
        <f>T420+T431</f>
      </c>
      <c r="U432" s="622">
        <f t="shared" si="37"/>
      </c>
      <c r="V432" s="617">
        <f t="shared" si="121"/>
      </c>
      <c r="W432" s="617">
        <f>W420+W431</f>
      </c>
      <c r="X432" s="617">
        <f t="shared" si="235"/>
      </c>
      <c r="Y432" s="621">
        <f t="shared" si="349"/>
      </c>
      <c r="Z432" s="617">
        <f t="shared" si="433"/>
      </c>
      <c r="AA432" s="617">
        <f>W432/(F432+COUNT(W410:W419,W421:W430)*500)</f>
      </c>
      <c r="AB432" s="617">
        <f>AB420+AB431</f>
      </c>
      <c r="AC432" s="617">
        <f>AC420+AC431</f>
      </c>
      <c r="AD432" s="621">
        <f t="shared" si="517"/>
      </c>
      <c r="AE432" s="617">
        <f>(W432-AC432)/(F432+COUNT(W410:W419,W421:W430)*500)</f>
      </c>
      <c r="AF432" s="623"/>
    </row>
    <row r="433">
      <c r="A433" s="627" t="s">
        <v>548</v>
      </c>
      <c r="B433" s="628" t="s">
        <v>549</v>
      </c>
      <c r="C433" s="628" t="s">
        <v>550</v>
      </c>
      <c r="D433" s="628" t="s">
        <v>551</v>
      </c>
      <c r="E433" s="629" t="s">
        <v>552</v>
      </c>
      <c r="F433" s="572" t="s">
        <v>553</v>
      </c>
      <c r="G433" s="572" t="s">
        <v>554</v>
      </c>
      <c r="H433" s="572" t="s">
        <v>555</v>
      </c>
      <c r="I433" s="573" t="s">
        <v>556</v>
      </c>
      <c r="J433" s="574" t="s">
        <v>557</v>
      </c>
      <c r="K433" s="572" t="s">
        <v>558</v>
      </c>
      <c r="L433" s="574" t="s">
        <v>559</v>
      </c>
      <c r="M433" s="575" t="s">
        <v>560</v>
      </c>
      <c r="N433" s="576" t="s">
        <v>561</v>
      </c>
      <c r="O433" s="572" t="s">
        <v>562</v>
      </c>
      <c r="P433" s="576" t="s">
        <v>563</v>
      </c>
      <c r="Q433" s="573" t="s">
        <v>564</v>
      </c>
      <c r="R433" s="577" t="s">
        <v>565</v>
      </c>
      <c r="S433" s="578" t="s">
        <v>566</v>
      </c>
      <c r="T433" s="577" t="s">
        <v>567</v>
      </c>
      <c r="U433" s="579" t="s">
        <v>568</v>
      </c>
      <c r="V433" s="580" t="s">
        <v>569</v>
      </c>
      <c r="W433" s="580" t="s">
        <v>570</v>
      </c>
      <c r="X433" s="580" t="s">
        <v>571</v>
      </c>
      <c r="Y433" s="578" t="s">
        <v>572</v>
      </c>
      <c r="Z433" s="580" t="s">
        <v>573</v>
      </c>
      <c r="AA433" s="580" t="s">
        <v>574</v>
      </c>
      <c r="AB433" s="580" t="s">
        <v>575</v>
      </c>
      <c r="AC433" s="577" t="s">
        <v>576</v>
      </c>
      <c r="AD433" s="578" t="s">
        <v>577</v>
      </c>
      <c r="AE433" s="580" t="s">
        <v>578</v>
      </c>
      <c r="AF433" s="580" t="s">
        <v>579</v>
      </c>
    </row>
    <row r="434">
      <c r="A434" s="597" t="s">
        <v>625</v>
      </c>
      <c r="B434" s="598" t="s">
        <v>581</v>
      </c>
      <c r="C434" s="599" t="s">
        <v>606</v>
      </c>
      <c r="D434" s="600" t="s">
        <v>583</v>
      </c>
      <c r="E434" s="601">
        <v>485.8</v>
      </c>
      <c r="F434" s="586">
        <f>E434+E435</f>
      </c>
      <c r="G434" s="585">
        <v>2279</v>
      </c>
      <c r="H434" s="585">
        <v>86</v>
      </c>
      <c r="I434" s="587">
        <f t="shared" ref="I434:I452" si="76">H434/G434</f>
      </c>
      <c r="J434" s="588">
        <f t="shared" ref="J434:J452" si="190">(E434/G434)*1000</f>
      </c>
      <c r="K434" s="585">
        <v>3</v>
      </c>
      <c r="L434" s="588">
        <f t="shared" ref="L434:L452" si="304">E434/K434</f>
      </c>
      <c r="M434" s="585">
        <v>0</v>
      </c>
      <c r="N434" s="589">
        <f t="shared" ref="N434:N452" si="388">E434/M434</f>
      </c>
      <c r="O434" s="585">
        <v>0</v>
      </c>
      <c r="P434" s="589">
        <f t="shared" ref="P434:P452" si="472">E434/O434</f>
      </c>
      <c r="Q434" s="590">
        <f>(M434+M435)/(O434+O435)</f>
      </c>
      <c r="R434" s="585">
        <v>2</v>
      </c>
      <c r="S434" s="590">
        <f>(O434+O435)/(K434+K435)</f>
      </c>
      <c r="T434" s="585">
        <v>0</v>
      </c>
      <c r="U434" s="591">
        <f>F434/T434</f>
      </c>
      <c r="V434" s="592">
        <f>(F434+4*500)/T434</f>
      </c>
      <c r="W434" s="585">
        <v>0</v>
      </c>
      <c r="X434" s="592">
        <f>W434/T434</f>
      </c>
      <c r="Y434" s="590">
        <f>T434/R434</f>
      </c>
      <c r="Z434" s="592">
        <f>W434/F434</f>
      </c>
      <c r="AA434" s="592">
        <f>W434/(F434+500)</f>
      </c>
      <c r="AB434" s="585">
        <v>0</v>
      </c>
      <c r="AC434" s="585">
        <v>0</v>
      </c>
      <c r="AD434" s="590">
        <f>AB434/T434</f>
      </c>
      <c r="AE434" s="592">
        <f>(W434-AC434)/(F434+500)</f>
      </c>
      <c r="AF434" s="593" t="s">
        <v>584</v>
      </c>
    </row>
    <row r="435">
      <c r="A435" s="597"/>
      <c r="B435" s="598"/>
      <c r="C435" s="599"/>
      <c r="D435" s="600" t="s">
        <v>585</v>
      </c>
      <c r="E435" s="601">
        <v>72.11</v>
      </c>
      <c r="F435" s="586"/>
      <c r="G435" s="585">
        <v>968</v>
      </c>
      <c r="H435" s="585">
        <v>54</v>
      </c>
      <c r="I435" s="587">
        <f t="shared" si="76"/>
      </c>
      <c r="J435" s="588">
        <f t="shared" si="190"/>
      </c>
      <c r="K435" s="585">
        <v>4</v>
      </c>
      <c r="L435" s="588">
        <f t="shared" si="304"/>
      </c>
      <c r="M435" s="585">
        <v>0</v>
      </c>
      <c r="N435" s="589">
        <f t="shared" si="388"/>
      </c>
      <c r="O435" s="585">
        <v>1</v>
      </c>
      <c r="P435" s="589">
        <f t="shared" si="472"/>
      </c>
      <c r="Q435" s="590"/>
      <c r="R435" s="585"/>
      <c r="S435" s="590"/>
      <c r="T435" s="585"/>
      <c r="U435" s="591"/>
      <c r="V435" s="592"/>
      <c r="W435" s="585"/>
      <c r="X435" s="592"/>
      <c r="Y435" s="590"/>
      <c r="Z435" s="592"/>
      <c r="AA435" s="592"/>
      <c r="AB435" s="585"/>
      <c r="AC435" s="585"/>
      <c r="AD435" s="590"/>
      <c r="AE435" s="592"/>
      <c r="AF435" s="593" t="s">
        <v>586</v>
      </c>
    </row>
    <row r="436">
      <c r="A436" s="597"/>
      <c r="B436" s="598" t="s">
        <v>587</v>
      </c>
      <c r="C436" s="599" t="s">
        <v>606</v>
      </c>
      <c r="D436" s="600" t="s">
        <v>583</v>
      </c>
      <c r="E436" s="601">
        <v>451.85</v>
      </c>
      <c r="F436" s="586">
        <f>E436+E437</f>
      </c>
      <c r="G436" s="585">
        <v>3320</v>
      </c>
      <c r="H436" s="585">
        <v>107</v>
      </c>
      <c r="I436" s="587">
        <f t="shared" si="76"/>
      </c>
      <c r="J436" s="588">
        <f t="shared" si="190"/>
      </c>
      <c r="K436" s="585">
        <v>5</v>
      </c>
      <c r="L436" s="588">
        <f t="shared" si="304"/>
      </c>
      <c r="M436" s="585">
        <v>0</v>
      </c>
      <c r="N436" s="589">
        <f t="shared" si="388"/>
      </c>
      <c r="O436" s="585">
        <v>1</v>
      </c>
      <c r="P436" s="589">
        <f t="shared" si="472"/>
      </c>
      <c r="Q436" s="590">
        <f>(M436+M437)/(O436+O437)</f>
      </c>
      <c r="R436" s="585">
        <v>2</v>
      </c>
      <c r="S436" s="590">
        <f>(O436+O437)/(K436+K437)</f>
      </c>
      <c r="T436" s="585">
        <v>0</v>
      </c>
      <c r="U436" s="591">
        <f>F436/T436</f>
      </c>
      <c r="V436" s="592">
        <f>(F436+4*500)/T436</f>
      </c>
      <c r="W436" s="585">
        <v>0</v>
      </c>
      <c r="X436" s="592">
        <f>W436/T436</f>
      </c>
      <c r="Y436" s="590">
        <f>T436/R436</f>
      </c>
      <c r="Z436" s="592">
        <f>W436/F436</f>
      </c>
      <c r="AA436" s="592">
        <f>W436/(F436+500)</f>
      </c>
      <c r="AB436" s="585">
        <v>0</v>
      </c>
      <c r="AC436" s="585">
        <v>0</v>
      </c>
      <c r="AD436" s="590">
        <f>AB436/T436</f>
      </c>
      <c r="AE436" s="592">
        <f>(W436-AC436)/(F436+500)</f>
      </c>
      <c r="AF436" s="593" t="s">
        <v>584</v>
      </c>
    </row>
    <row r="437">
      <c r="A437" s="597"/>
      <c r="B437" s="598"/>
      <c r="C437" s="599"/>
      <c r="D437" s="600" t="s">
        <v>585</v>
      </c>
      <c r="E437" s="601">
        <v>52.91</v>
      </c>
      <c r="F437" s="586"/>
      <c r="G437" s="585">
        <v>772</v>
      </c>
      <c r="H437" s="585">
        <v>53</v>
      </c>
      <c r="I437" s="587">
        <f t="shared" si="76"/>
      </c>
      <c r="J437" s="588">
        <f t="shared" si="190"/>
      </c>
      <c r="K437" s="585">
        <v>0</v>
      </c>
      <c r="L437" s="588">
        <f t="shared" si="304"/>
      </c>
      <c r="M437" s="585">
        <v>0</v>
      </c>
      <c r="N437" s="589">
        <f t="shared" si="388"/>
      </c>
      <c r="O437" s="585">
        <v>0</v>
      </c>
      <c r="P437" s="589">
        <f t="shared" si="472"/>
      </c>
      <c r="Q437" s="590"/>
      <c r="R437" s="585"/>
      <c r="S437" s="590"/>
      <c r="T437" s="585"/>
      <c r="U437" s="591"/>
      <c r="V437" s="592"/>
      <c r="W437" s="585"/>
      <c r="X437" s="592"/>
      <c r="Y437" s="590"/>
      <c r="Z437" s="592"/>
      <c r="AA437" s="592"/>
      <c r="AB437" s="585"/>
      <c r="AC437" s="585"/>
      <c r="AD437" s="590"/>
      <c r="AE437" s="592"/>
      <c r="AF437" s="593" t="s">
        <v>586</v>
      </c>
    </row>
    <row customHeight="true" ht="19.047619047619047" r="438">
      <c r="A438" s="597"/>
      <c r="B438" s="598" t="s">
        <v>588</v>
      </c>
      <c r="C438" s="599" t="s">
        <v>606</v>
      </c>
      <c r="D438" s="600" t="s">
        <v>583</v>
      </c>
      <c r="E438" s="601">
        <v>356.72</v>
      </c>
      <c r="F438" s="586">
        <f>E438+E439</f>
      </c>
      <c r="G438" s="585">
        <v>2986</v>
      </c>
      <c r="H438" s="585">
        <v>107</v>
      </c>
      <c r="I438" s="587">
        <f t="shared" si="76"/>
      </c>
      <c r="J438" s="588">
        <f t="shared" si="190"/>
      </c>
      <c r="K438" s="585">
        <v>5</v>
      </c>
      <c r="L438" s="588">
        <f t="shared" si="304"/>
      </c>
      <c r="M438" s="585">
        <v>0</v>
      </c>
      <c r="N438" s="589">
        <f t="shared" si="388"/>
      </c>
      <c r="O438" s="585">
        <v>0</v>
      </c>
      <c r="P438" s="589">
        <f t="shared" si="472"/>
      </c>
      <c r="Q438" s="590">
        <f>(M438+M439)/(O438+O439)</f>
      </c>
      <c r="R438" s="585">
        <v>0</v>
      </c>
      <c r="S438" s="590">
        <f>(O438+O439)/(K438+K439)</f>
      </c>
      <c r="T438" s="585">
        <v>0</v>
      </c>
      <c r="U438" s="591">
        <f>F438/T438</f>
      </c>
      <c r="V438" s="592">
        <f>(F438+4*500)/T438</f>
      </c>
      <c r="W438" s="585">
        <v>0</v>
      </c>
      <c r="X438" s="592">
        <f>W438/T438</f>
      </c>
      <c r="Y438" s="590">
        <f>T438/R438</f>
      </c>
      <c r="Z438" s="592">
        <f>W438/F438</f>
      </c>
      <c r="AA438" s="592">
        <f>W438/(F438+500)</f>
      </c>
      <c r="AB438" s="585">
        <v>0</v>
      </c>
      <c r="AC438" s="585">
        <v>0</v>
      </c>
      <c r="AD438" s="590">
        <f>AB438/T438</f>
      </c>
      <c r="AE438" s="592">
        <f>(W438-AC438)/(F438+500)</f>
      </c>
      <c r="AF438" s="593" t="s">
        <v>584</v>
      </c>
    </row>
    <row r="439">
      <c r="A439" s="597"/>
      <c r="B439" s="598"/>
      <c r="C439" s="599"/>
      <c r="D439" s="600" t="s">
        <v>585</v>
      </c>
      <c r="E439" s="601">
        <v>72.68</v>
      </c>
      <c r="F439" s="586"/>
      <c r="G439" s="585">
        <v>861</v>
      </c>
      <c r="H439" s="585">
        <v>46</v>
      </c>
      <c r="I439" s="587">
        <f t="shared" si="76"/>
      </c>
      <c r="J439" s="588">
        <f t="shared" si="190"/>
      </c>
      <c r="K439" s="585">
        <v>0</v>
      </c>
      <c r="L439" s="588">
        <f t="shared" si="304"/>
      </c>
      <c r="M439" s="585">
        <v>0</v>
      </c>
      <c r="N439" s="589">
        <f t="shared" si="388"/>
      </c>
      <c r="O439" s="585">
        <v>0</v>
      </c>
      <c r="P439" s="589">
        <f t="shared" si="472"/>
      </c>
      <c r="Q439" s="590"/>
      <c r="R439" s="585"/>
      <c r="S439" s="590"/>
      <c r="T439" s="585"/>
      <c r="U439" s="591"/>
      <c r="V439" s="592"/>
      <c r="W439" s="585"/>
      <c r="X439" s="592"/>
      <c r="Y439" s="590"/>
      <c r="Z439" s="592"/>
      <c r="AA439" s="592"/>
      <c r="AB439" s="585"/>
      <c r="AC439" s="585"/>
      <c r="AD439" s="590"/>
      <c r="AE439" s="592"/>
      <c r="AF439" s="593" t="s">
        <v>586</v>
      </c>
    </row>
    <row r="440">
      <c r="A440" s="597"/>
      <c r="B440" s="598" t="s">
        <v>589</v>
      </c>
      <c r="C440" s="599" t="s">
        <v>606</v>
      </c>
      <c r="D440" s="600" t="s">
        <v>583</v>
      </c>
      <c r="E440" s="601">
        <v>667.52</v>
      </c>
      <c r="F440" s="633">
        <f>E440+E441</f>
      </c>
      <c r="G440" s="585">
        <v>6337</v>
      </c>
      <c r="H440" s="585">
        <v>141</v>
      </c>
      <c r="I440" s="587">
        <f t="shared" si="76"/>
      </c>
      <c r="J440" s="588">
        <f t="shared" si="190"/>
      </c>
      <c r="K440" s="585">
        <v>4</v>
      </c>
      <c r="L440" s="588">
        <f t="shared" si="304"/>
      </c>
      <c r="M440" s="585">
        <v>1</v>
      </c>
      <c r="N440" s="589">
        <f t="shared" si="388"/>
      </c>
      <c r="O440" s="585">
        <v>2</v>
      </c>
      <c r="P440" s="589">
        <f t="shared" si="472"/>
      </c>
      <c r="Q440" s="590">
        <f>(M440+M441)/(O440+O441)</f>
      </c>
      <c r="R440" s="585">
        <v>2</v>
      </c>
      <c r="S440" s="590">
        <f>(O440+O441)/(K440+K441)</f>
      </c>
      <c r="T440" s="585">
        <v>1</v>
      </c>
      <c r="U440" s="591">
        <f>F440/T440</f>
      </c>
      <c r="V440" s="592">
        <f>(F440+4*500)/T440</f>
      </c>
      <c r="W440" s="585">
        <v>715.2</v>
      </c>
      <c r="X440" s="592">
        <f>W440/T440</f>
      </c>
      <c r="Y440" s="590">
        <f>T440/R440</f>
      </c>
      <c r="Z440" s="592">
        <f>W440/F440</f>
      </c>
      <c r="AA440" s="592">
        <f>W440/(F440+500)</f>
      </c>
      <c r="AB440" s="585">
        <v>1</v>
      </c>
      <c r="AC440" s="585">
        <v>715.2</v>
      </c>
      <c r="AD440" s="590">
        <f>AB440/T440</f>
      </c>
      <c r="AE440" s="592">
        <f>(W440-AC440)/(F440+500)</f>
      </c>
      <c r="AF440" s="593" t="s">
        <v>584</v>
      </c>
    </row>
    <row r="441">
      <c r="A441" s="597"/>
      <c r="B441" s="598"/>
      <c r="C441" s="599"/>
      <c r="D441" s="600" t="s">
        <v>585</v>
      </c>
      <c r="E441" s="601">
        <v>118.66</v>
      </c>
      <c r="F441" s="633"/>
      <c r="G441" s="585">
        <v>690</v>
      </c>
      <c r="H441" s="602">
        <v>55</v>
      </c>
      <c r="I441" s="587">
        <f t="shared" si="76"/>
      </c>
      <c r="J441" s="588">
        <f t="shared" si="190"/>
      </c>
      <c r="K441" s="585">
        <v>3</v>
      </c>
      <c r="L441" s="588">
        <f t="shared" si="304"/>
      </c>
      <c r="M441" s="585">
        <v>0</v>
      </c>
      <c r="N441" s="589">
        <f t="shared" si="388"/>
      </c>
      <c r="O441" s="585">
        <v>0</v>
      </c>
      <c r="P441" s="589">
        <f t="shared" si="472"/>
      </c>
      <c r="Q441" s="590"/>
      <c r="R441" s="585"/>
      <c r="S441" s="590"/>
      <c r="T441" s="585"/>
      <c r="U441" s="591"/>
      <c r="V441" s="592"/>
      <c r="W441" s="585"/>
      <c r="X441" s="592"/>
      <c r="Y441" s="590"/>
      <c r="Z441" s="592"/>
      <c r="AA441" s="592"/>
      <c r="AB441" s="585"/>
      <c r="AC441" s="585"/>
      <c r="AD441" s="590"/>
      <c r="AE441" s="592"/>
      <c r="AF441" s="593" t="s">
        <v>586</v>
      </c>
    </row>
    <row r="442">
      <c r="A442" s="597"/>
      <c r="B442" s="598" t="s">
        <v>590</v>
      </c>
      <c r="C442" s="599" t="s">
        <v>606</v>
      </c>
      <c r="D442" s="600" t="s">
        <v>583</v>
      </c>
      <c r="E442" s="601">
        <v>386.6</v>
      </c>
      <c r="F442" s="633">
        <f>E442+E443</f>
      </c>
      <c r="G442" s="585">
        <v>3585</v>
      </c>
      <c r="H442" s="585">
        <v>92</v>
      </c>
      <c r="I442" s="587">
        <f t="shared" si="76"/>
      </c>
      <c r="J442" s="588">
        <f t="shared" si="190"/>
      </c>
      <c r="K442" s="585">
        <v>4</v>
      </c>
      <c r="L442" s="588">
        <f t="shared" si="304"/>
      </c>
      <c r="M442" s="585">
        <v>1</v>
      </c>
      <c r="N442" s="589">
        <f t="shared" si="388"/>
      </c>
      <c r="O442" s="585">
        <v>1</v>
      </c>
      <c r="P442" s="589">
        <f t="shared" si="472"/>
      </c>
      <c r="Q442" s="590">
        <f>(M442+M443)/(O442+O443)</f>
      </c>
      <c r="R442" s="585">
        <v>3</v>
      </c>
      <c r="S442" s="590">
        <f>(O442+O443)/(K442+K443)</f>
      </c>
      <c r="T442" s="585">
        <v>2</v>
      </c>
      <c r="U442" s="591">
        <f>F442/T442</f>
      </c>
      <c r="V442" s="592">
        <f>(F442+4*500)/T442</f>
      </c>
      <c r="W442" s="585">
        <v>3751.2</v>
      </c>
      <c r="X442" s="592">
        <f>W442/T442</f>
      </c>
      <c r="Y442" s="590">
        <f>T442/R442</f>
      </c>
      <c r="Z442" s="592">
        <f>W442/F442</f>
      </c>
      <c r="AA442" s="592">
        <f>W442/(F442+500)</f>
      </c>
      <c r="AB442" s="585">
        <v>0</v>
      </c>
      <c r="AC442" s="585">
        <v>0</v>
      </c>
      <c r="AD442" s="590">
        <f>AB442/T442</f>
      </c>
      <c r="AE442" s="592">
        <f>(W442-AC442)/(F442+500)</f>
      </c>
      <c r="AF442" s="593" t="s">
        <v>584</v>
      </c>
    </row>
    <row r="443">
      <c r="A443" s="597"/>
      <c r="B443" s="598"/>
      <c r="C443" s="599"/>
      <c r="D443" s="600" t="s">
        <v>585</v>
      </c>
      <c r="E443" s="601">
        <v>82.41</v>
      </c>
      <c r="F443" s="633"/>
      <c r="G443" s="585">
        <v>669</v>
      </c>
      <c r="H443" s="585">
        <v>55</v>
      </c>
      <c r="I443" s="587">
        <f t="shared" si="76"/>
      </c>
      <c r="J443" s="588">
        <f t="shared" si="190"/>
      </c>
      <c r="K443" s="585">
        <v>4</v>
      </c>
      <c r="L443" s="588">
        <f t="shared" si="304"/>
      </c>
      <c r="M443" s="585">
        <v>0</v>
      </c>
      <c r="N443" s="589">
        <f t="shared" si="388"/>
      </c>
      <c r="O443" s="585">
        <v>1</v>
      </c>
      <c r="P443" s="589">
        <f t="shared" si="472"/>
      </c>
      <c r="Q443" s="590"/>
      <c r="R443" s="585"/>
      <c r="S443" s="590"/>
      <c r="T443" s="585"/>
      <c r="U443" s="591"/>
      <c r="V443" s="592"/>
      <c r="W443" s="585"/>
      <c r="X443" s="592"/>
      <c r="Y443" s="590"/>
      <c r="Z443" s="592"/>
      <c r="AA443" s="592"/>
      <c r="AB443" s="585"/>
      <c r="AC443" s="585"/>
      <c r="AD443" s="590"/>
      <c r="AE443" s="592"/>
      <c r="AF443" s="593" t="s">
        <v>586</v>
      </c>
    </row>
    <row r="444">
      <c r="A444" s="597"/>
      <c r="B444" s="604" t="s">
        <v>591</v>
      </c>
      <c r="C444" s="604"/>
      <c r="D444" s="604"/>
      <c r="E444" s="605">
        <f>SUM(E434:E443)</f>
      </c>
      <c r="F444" s="606">
        <f>SUM(F434:F443)</f>
      </c>
      <c r="G444" s="606">
        <f>SUM(G434:G443)</f>
      </c>
      <c r="H444" s="606">
        <f>SUM(H434:H443)</f>
      </c>
      <c r="I444" s="607">
        <f t="shared" si="76"/>
      </c>
      <c r="J444" s="608">
        <f t="shared" si="190"/>
      </c>
      <c r="K444" s="606">
        <f>SUM(K434:K443)</f>
      </c>
      <c r="L444" s="608">
        <f t="shared" si="304"/>
      </c>
      <c r="M444" s="606">
        <f>SUM(M434:M443)</f>
      </c>
      <c r="N444" s="609">
        <f t="shared" si="388"/>
      </c>
      <c r="O444" s="606">
        <f>SUM(O434:O443)</f>
      </c>
      <c r="P444" s="609">
        <f t="shared" si="472"/>
      </c>
      <c r="Q444" s="610">
        <f>M444/O444</f>
      </c>
      <c r="R444" s="606">
        <f>SUM(R434:R443)</f>
      </c>
      <c r="S444" s="610">
        <f>(O444+O444)/(K444+K444)</f>
      </c>
      <c r="T444" s="606">
        <f>SUM(T434:T443)</f>
      </c>
      <c r="U444" s="611">
        <f t="shared" ref="U444:U445" si="38">F444/T444</f>
      </c>
      <c r="V444" s="612">
        <f t="shared" ref="V444:V445" si="122">(F444+4*500)/T444</f>
      </c>
      <c r="W444" s="606">
        <f>SUM(W434:W443)</f>
      </c>
      <c r="X444" s="613">
        <f t="shared" ref="X444:X445" si="236">W444/T444</f>
      </c>
      <c r="Y444" s="610">
        <f t="shared" ref="Y444:Y445" si="350">T444/R444</f>
      </c>
      <c r="Z444" s="612">
        <f t="shared" ref="Z444:Z445" si="434">W444/F444</f>
      </c>
      <c r="AA444" s="612">
        <f>W444/(F444+COUNT(W434:W443)*500)</f>
      </c>
      <c r="AB444" s="606">
        <f>SUM(AB434:AB443)</f>
      </c>
      <c r="AC444" s="606">
        <f>SUM(AC434:AC443)</f>
      </c>
      <c r="AD444" s="610">
        <f t="shared" ref="AD444:AD445" si="518">AB444/T444</f>
      </c>
      <c r="AE444" s="614">
        <f>(W444-AC444)/(F444+COUNT(W434:W443)*500)</f>
      </c>
      <c r="AF444" s="592"/>
    </row>
    <row r="445">
      <c r="A445" s="597"/>
      <c r="B445" s="598" t="s">
        <v>592</v>
      </c>
      <c r="C445" s="636" t="s">
        <v>582</v>
      </c>
      <c r="D445" s="600" t="s">
        <v>583</v>
      </c>
      <c r="E445" s="601">
        <v>1023.21</v>
      </c>
      <c r="F445" s="586">
        <f>E445+E446</f>
      </c>
      <c r="G445" s="585">
        <v>9837</v>
      </c>
      <c r="H445" s="585">
        <v>174</v>
      </c>
      <c r="I445" s="587">
        <f t="shared" si="76"/>
      </c>
      <c r="J445" s="588">
        <f t="shared" si="190"/>
      </c>
      <c r="K445" s="585">
        <v>11</v>
      </c>
      <c r="L445" s="588">
        <f t="shared" si="304"/>
      </c>
      <c r="M445" s="585">
        <v>0</v>
      </c>
      <c r="N445" s="589">
        <f t="shared" si="388"/>
      </c>
      <c r="O445" s="585">
        <v>4</v>
      </c>
      <c r="P445" s="589">
        <f t="shared" si="472"/>
      </c>
      <c r="Q445" s="590">
        <f>(M445+M446)/(O445+O446)</f>
      </c>
      <c r="R445" s="585">
        <v>4</v>
      </c>
      <c r="S445" s="590">
        <f>(O445+O446)/(K445+K446)</f>
      </c>
      <c r="T445" s="585">
        <v>0</v>
      </c>
      <c r="U445" s="591">
        <f t="shared" si="38"/>
      </c>
      <c r="V445" s="592">
        <f t="shared" si="122"/>
      </c>
      <c r="W445" s="585">
        <v>0</v>
      </c>
      <c r="X445" s="592">
        <f t="shared" si="236"/>
      </c>
      <c r="Y445" s="590">
        <f t="shared" si="350"/>
      </c>
      <c r="Z445" s="592">
        <f t="shared" si="434"/>
      </c>
      <c r="AA445" s="592">
        <f>W445/(F445+500)</f>
      </c>
      <c r="AB445" s="585">
        <v>0</v>
      </c>
      <c r="AC445" s="585">
        <v>0</v>
      </c>
      <c r="AD445" s="590">
        <f t="shared" si="518"/>
      </c>
      <c r="AE445" s="592">
        <f>(W445-AC445)/(F445+500)</f>
      </c>
      <c r="AF445" s="593" t="s">
        <v>584</v>
      </c>
    </row>
    <row r="446">
      <c r="A446" s="597"/>
      <c r="B446" s="598"/>
      <c r="C446" s="636"/>
      <c r="D446" s="600" t="s">
        <v>585</v>
      </c>
      <c r="E446" s="601">
        <v>53.47</v>
      </c>
      <c r="F446" s="586"/>
      <c r="G446" s="585">
        <v>666</v>
      </c>
      <c r="H446" s="585">
        <v>53</v>
      </c>
      <c r="I446" s="587">
        <f t="shared" si="76"/>
      </c>
      <c r="J446" s="588">
        <f t="shared" si="190"/>
      </c>
      <c r="K446" s="585">
        <v>0</v>
      </c>
      <c r="L446" s="588">
        <f t="shared" si="304"/>
      </c>
      <c r="M446" s="585">
        <v>0</v>
      </c>
      <c r="N446" s="589">
        <f t="shared" si="388"/>
      </c>
      <c r="O446" s="585">
        <v>0</v>
      </c>
      <c r="P446" s="589">
        <f t="shared" si="472"/>
      </c>
      <c r="Q446" s="590"/>
      <c r="R446" s="585"/>
      <c r="S446" s="590"/>
      <c r="T446" s="585"/>
      <c r="U446" s="591"/>
      <c r="V446" s="592"/>
      <c r="W446" s="585"/>
      <c r="X446" s="592"/>
      <c r="Y446" s="590"/>
      <c r="Z446" s="592"/>
      <c r="AA446" s="592"/>
      <c r="AB446" s="585"/>
      <c r="AC446" s="585"/>
      <c r="AD446" s="590"/>
      <c r="AE446" s="592"/>
      <c r="AF446" s="593" t="s">
        <v>586</v>
      </c>
    </row>
    <row r="447">
      <c r="A447" s="597"/>
      <c r="B447" s="626" t="s">
        <v>594</v>
      </c>
      <c r="C447" s="599" t="s">
        <v>582</v>
      </c>
      <c r="D447" s="600" t="s">
        <v>583</v>
      </c>
      <c r="E447" s="601">
        <v>388.71</v>
      </c>
      <c r="F447" s="586">
        <f>E447+E448</f>
      </c>
      <c r="G447" s="585">
        <v>2627</v>
      </c>
      <c r="H447" s="585">
        <v>80</v>
      </c>
      <c r="I447" s="587">
        <f t="shared" si="76"/>
      </c>
      <c r="J447" s="588">
        <f t="shared" si="190"/>
      </c>
      <c r="K447" s="585">
        <v>2</v>
      </c>
      <c r="L447" s="588">
        <f t="shared" si="304"/>
      </c>
      <c r="M447" s="585">
        <v>0</v>
      </c>
      <c r="N447" s="589">
        <f t="shared" si="388"/>
      </c>
      <c r="O447" s="585">
        <v>1</v>
      </c>
      <c r="P447" s="589">
        <f t="shared" si="472"/>
      </c>
      <c r="Q447" s="590">
        <f>(M447+M448)/(O447+O448)</f>
      </c>
      <c r="R447" s="585">
        <v>1</v>
      </c>
      <c r="S447" s="590">
        <f>(O447+O448)/(K447+K448)</f>
      </c>
      <c r="T447" s="585">
        <v>0</v>
      </c>
      <c r="U447" s="591">
        <f>F447/T447</f>
      </c>
      <c r="V447" s="592">
        <f>(F447+4*500)/T447</f>
      </c>
      <c r="W447" s="585">
        <v>0</v>
      </c>
      <c r="X447" s="592">
        <f>W447/T447</f>
      </c>
      <c r="Y447" s="590">
        <f>T447/R447</f>
      </c>
      <c r="Z447" s="592">
        <f>W447/F447</f>
      </c>
      <c r="AA447" s="592">
        <f>W447/(F447+500)</f>
      </c>
      <c r="AB447" s="585">
        <v>0</v>
      </c>
      <c r="AC447" s="585">
        <v>0</v>
      </c>
      <c r="AD447" s="590">
        <f>AB447/T447</f>
      </c>
      <c r="AE447" s="592">
        <f>(W447-AC447)/(F447+500)</f>
      </c>
      <c r="AF447" s="593" t="s">
        <v>584</v>
      </c>
    </row>
    <row r="448">
      <c r="A448" s="597"/>
      <c r="B448" s="626"/>
      <c r="C448" s="599"/>
      <c r="D448" s="600" t="s">
        <v>585</v>
      </c>
      <c r="E448" s="601">
        <v>53.61</v>
      </c>
      <c r="F448" s="586"/>
      <c r="G448" s="585">
        <v>546</v>
      </c>
      <c r="H448" s="585">
        <v>54</v>
      </c>
      <c r="I448" s="587">
        <f t="shared" si="76"/>
      </c>
      <c r="J448" s="588">
        <f t="shared" si="190"/>
      </c>
      <c r="K448" s="585">
        <v>3</v>
      </c>
      <c r="L448" s="588">
        <f t="shared" si="304"/>
      </c>
      <c r="M448" s="585">
        <v>0</v>
      </c>
      <c r="N448" s="589">
        <f t="shared" si="388"/>
      </c>
      <c r="O448" s="585">
        <v>0</v>
      </c>
      <c r="P448" s="589">
        <f t="shared" si="472"/>
      </c>
      <c r="Q448" s="590"/>
      <c r="R448" s="585"/>
      <c r="S448" s="590"/>
      <c r="T448" s="585"/>
      <c r="U448" s="591"/>
      <c r="V448" s="592"/>
      <c r="W448" s="585"/>
      <c r="X448" s="592"/>
      <c r="Y448" s="590"/>
      <c r="Z448" s="592"/>
      <c r="AA448" s="592"/>
      <c r="AB448" s="585"/>
      <c r="AC448" s="585"/>
      <c r="AD448" s="590"/>
      <c r="AE448" s="592"/>
      <c r="AF448" s="593" t="s">
        <v>586</v>
      </c>
    </row>
    <row r="449">
      <c r="A449" s="597"/>
      <c r="B449" s="598" t="s">
        <v>598</v>
      </c>
      <c r="C449" s="599" t="s">
        <v>582</v>
      </c>
      <c r="D449" s="600" t="s">
        <v>583</v>
      </c>
      <c r="E449" s="601">
        <v>148.71</v>
      </c>
      <c r="F449" s="586">
        <f>E449+E450</f>
      </c>
      <c r="G449" s="585">
        <v>1001</v>
      </c>
      <c r="H449" s="585">
        <v>31</v>
      </c>
      <c r="I449" s="587">
        <f t="shared" si="76"/>
      </c>
      <c r="J449" s="588">
        <f t="shared" si="190"/>
      </c>
      <c r="K449" s="585">
        <v>3</v>
      </c>
      <c r="L449" s="588">
        <f t="shared" si="304"/>
      </c>
      <c r="M449" s="585">
        <v>0</v>
      </c>
      <c r="N449" s="589">
        <f t="shared" si="388"/>
      </c>
      <c r="O449" s="585">
        <v>0</v>
      </c>
      <c r="P449" s="589">
        <f t="shared" si="472"/>
      </c>
      <c r="Q449" s="590">
        <f>(M449+M450)/(O449+O450)</f>
      </c>
      <c r="R449" s="585">
        <v>1</v>
      </c>
      <c r="S449" s="590">
        <f>(O449+O450)/(K449+K450)</f>
      </c>
      <c r="T449" s="585">
        <v>1</v>
      </c>
      <c r="U449" s="591">
        <f>F449/T449</f>
      </c>
      <c r="V449" s="592">
        <f>(F449+4*500)/T449</f>
      </c>
      <c r="W449" s="585">
        <v>372</v>
      </c>
      <c r="X449" s="592">
        <f>W449/T449</f>
      </c>
      <c r="Y449" s="590">
        <f>T449/R449</f>
      </c>
      <c r="Z449" s="592">
        <f>W449/F449</f>
      </c>
      <c r="AA449" s="592">
        <f>W449/(F449+500)</f>
      </c>
      <c r="AB449" s="585">
        <v>0</v>
      </c>
      <c r="AC449" s="585">
        <v>0</v>
      </c>
      <c r="AD449" s="590">
        <f>AB449/T449</f>
      </c>
      <c r="AE449" s="592">
        <f>(W449-AC449)/(F449+500)</f>
      </c>
      <c r="AF449" s="593" t="s">
        <v>584</v>
      </c>
    </row>
    <row r="450">
      <c r="A450" s="597"/>
      <c r="B450" s="598"/>
      <c r="C450" s="599"/>
      <c r="D450" s="600" t="s">
        <v>585</v>
      </c>
      <c r="E450" s="601">
        <v>130.5</v>
      </c>
      <c r="F450" s="586"/>
      <c r="G450" s="585">
        <v>425</v>
      </c>
      <c r="H450" s="585">
        <v>40</v>
      </c>
      <c r="I450" s="587">
        <f t="shared" si="76"/>
      </c>
      <c r="J450" s="588">
        <f t="shared" si="190"/>
      </c>
      <c r="K450" s="585">
        <v>0</v>
      </c>
      <c r="L450" s="588">
        <f t="shared" si="304"/>
      </c>
      <c r="M450" s="585">
        <v>0</v>
      </c>
      <c r="N450" s="589">
        <f t="shared" si="388"/>
      </c>
      <c r="O450" s="585">
        <v>0</v>
      </c>
      <c r="P450" s="589">
        <f t="shared" si="472"/>
      </c>
      <c r="Q450" s="590"/>
      <c r="R450" s="585"/>
      <c r="S450" s="590"/>
      <c r="T450" s="585"/>
      <c r="U450" s="591"/>
      <c r="V450" s="592"/>
      <c r="W450" s="585"/>
      <c r="X450" s="592"/>
      <c r="Y450" s="590"/>
      <c r="Z450" s="592"/>
      <c r="AA450" s="592"/>
      <c r="AB450" s="585"/>
      <c r="AC450" s="585"/>
      <c r="AD450" s="590"/>
      <c r="AE450" s="592"/>
      <c r="AF450" s="593" t="s">
        <v>586</v>
      </c>
    </row>
    <row r="451">
      <c r="A451" s="597"/>
      <c r="B451" s="604" t="s">
        <v>591</v>
      </c>
      <c r="C451" s="604"/>
      <c r="D451" s="604"/>
      <c r="E451" s="605">
        <f>SUM(E445:E450)</f>
      </c>
      <c r="F451" s="606">
        <f>SUM(F445:F450)</f>
      </c>
      <c r="G451" s="606">
        <f>SUM(G445:G450)</f>
      </c>
      <c r="H451" s="606">
        <f>SUM(H445:H450)</f>
      </c>
      <c r="I451" s="607">
        <f t="shared" si="76"/>
      </c>
      <c r="J451" s="608">
        <f t="shared" si="190"/>
      </c>
      <c r="K451" s="606">
        <f>SUM(K445:K450)</f>
      </c>
      <c r="L451" s="608">
        <f t="shared" si="304"/>
      </c>
      <c r="M451" s="606">
        <f>SUM(M445:M450)</f>
      </c>
      <c r="N451" s="609">
        <f t="shared" si="388"/>
      </c>
      <c r="O451" s="606">
        <f>SUM(O445:O450)</f>
      </c>
      <c r="P451" s="609">
        <f t="shared" si="472"/>
      </c>
      <c r="Q451" s="610">
        <f t="shared" ref="Q451:Q452" si="160">M451/O451</f>
      </c>
      <c r="R451" s="606">
        <f>SUM(R445:R450)</f>
      </c>
      <c r="S451" s="610">
        <f t="shared" ref="S451:S452" si="274">(O451+O451)/(K451+K451)</f>
      </c>
      <c r="T451" s="606">
        <f>SUM(T445:T450)</f>
      </c>
      <c r="U451" s="611">
        <f t="shared" ref="U451:U452" si="39">F451/T451</f>
      </c>
      <c r="V451" s="612">
        <f t="shared" ref="V451:V452" si="123">(F451+4*500)/T451</f>
      </c>
      <c r="W451" s="606">
        <f>SUM(W445:W450)</f>
      </c>
      <c r="X451" s="613">
        <f t="shared" ref="X451:X452" si="237">W451/T451</f>
      </c>
      <c r="Y451" s="610">
        <f t="shared" ref="Y451:Y452" si="351">T451/R451</f>
      </c>
      <c r="Z451" s="612">
        <f t="shared" ref="Z451:Z452" si="435">W451/F451</f>
      </c>
      <c r="AA451" s="612">
        <f>W451/(F451+COUNT(W445:W450)*500)</f>
      </c>
      <c r="AB451" s="606">
        <f>SUM(AB445:AB450)</f>
      </c>
      <c r="AC451" s="606">
        <f>SUM(AC445:AC450)</f>
      </c>
      <c r="AD451" s="610">
        <f t="shared" ref="AD451:AD452" si="519">AB451/T451</f>
      </c>
      <c r="AE451" s="614">
        <f>(W451-AC451)/(F451+COUNT(W445:W450)*500)</f>
      </c>
      <c r="AF451" s="592"/>
    </row>
    <row r="452">
      <c r="A452" s="597"/>
      <c r="B452" s="630" t="s">
        <v>595</v>
      </c>
      <c r="C452" s="630"/>
      <c r="D452" s="630"/>
      <c r="E452" s="631">
        <f>E444+E451</f>
      </c>
      <c r="F452" s="617">
        <f>F444+F451</f>
      </c>
      <c r="G452" s="617">
        <f>G444+G451</f>
      </c>
      <c r="H452" s="617">
        <f>H444+H451</f>
      </c>
      <c r="I452" s="618">
        <f t="shared" si="76"/>
      </c>
      <c r="J452" s="619">
        <f t="shared" si="190"/>
      </c>
      <c r="K452" s="617">
        <f>K444+K451</f>
      </c>
      <c r="L452" s="619">
        <f t="shared" si="304"/>
      </c>
      <c r="M452" s="617">
        <f>M444+M451</f>
      </c>
      <c r="N452" s="620">
        <f t="shared" si="388"/>
      </c>
      <c r="O452" s="617">
        <f>O444+O451</f>
      </c>
      <c r="P452" s="620">
        <f t="shared" si="472"/>
      </c>
      <c r="Q452" s="621">
        <f t="shared" si="160"/>
      </c>
      <c r="R452" s="617">
        <f>R444+R451</f>
      </c>
      <c r="S452" s="621">
        <f t="shared" si="274"/>
      </c>
      <c r="T452" s="617">
        <f>T444+T451</f>
      </c>
      <c r="U452" s="622">
        <f t="shared" si="39"/>
      </c>
      <c r="V452" s="617">
        <f t="shared" si="123"/>
      </c>
      <c r="W452" s="617">
        <f>W444+W451</f>
      </c>
      <c r="X452" s="617">
        <f t="shared" si="237"/>
      </c>
      <c r="Y452" s="621">
        <f t="shared" si="351"/>
      </c>
      <c r="Z452" s="617">
        <f t="shared" si="435"/>
      </c>
      <c r="AA452" s="617">
        <f>W452/(F452+COUNT(W434:W443,W445:W450)*500)</f>
      </c>
      <c r="AB452" s="617">
        <f>AB444+AB451</f>
      </c>
      <c r="AC452" s="617">
        <f>AC444+AC451</f>
      </c>
      <c r="AD452" s="621">
        <f t="shared" si="519"/>
      </c>
      <c r="AE452" s="617">
        <f>(W452-AC452)/(F452+COUNT(W434:W443,W445:W450)*500)</f>
      </c>
      <c r="AF452" s="623"/>
    </row>
    <row r="453">
      <c r="A453" s="627" t="s">
        <v>548</v>
      </c>
      <c r="B453" s="628" t="s">
        <v>549</v>
      </c>
      <c r="C453" s="628" t="s">
        <v>550</v>
      </c>
      <c r="D453" s="628" t="s">
        <v>551</v>
      </c>
      <c r="E453" s="629" t="s">
        <v>552</v>
      </c>
      <c r="F453" s="572" t="s">
        <v>553</v>
      </c>
      <c r="G453" s="572" t="s">
        <v>554</v>
      </c>
      <c r="H453" s="572" t="s">
        <v>555</v>
      </c>
      <c r="I453" s="573" t="s">
        <v>556</v>
      </c>
      <c r="J453" s="574" t="s">
        <v>557</v>
      </c>
      <c r="K453" s="572" t="s">
        <v>558</v>
      </c>
      <c r="L453" s="574" t="s">
        <v>559</v>
      </c>
      <c r="M453" s="575" t="s">
        <v>560</v>
      </c>
      <c r="N453" s="576" t="s">
        <v>561</v>
      </c>
      <c r="O453" s="572" t="s">
        <v>562</v>
      </c>
      <c r="P453" s="576" t="s">
        <v>563</v>
      </c>
      <c r="Q453" s="573" t="s">
        <v>564</v>
      </c>
      <c r="R453" s="577" t="s">
        <v>565</v>
      </c>
      <c r="S453" s="578" t="s">
        <v>566</v>
      </c>
      <c r="T453" s="577" t="s">
        <v>567</v>
      </c>
      <c r="U453" s="579" t="s">
        <v>568</v>
      </c>
      <c r="V453" s="580" t="s">
        <v>569</v>
      </c>
      <c r="W453" s="580" t="s">
        <v>570</v>
      </c>
      <c r="X453" s="580" t="s">
        <v>571</v>
      </c>
      <c r="Y453" s="578" t="s">
        <v>572</v>
      </c>
      <c r="Z453" s="580" t="s">
        <v>573</v>
      </c>
      <c r="AA453" s="580" t="s">
        <v>574</v>
      </c>
      <c r="AB453" s="580" t="s">
        <v>575</v>
      </c>
      <c r="AC453" s="577" t="s">
        <v>576</v>
      </c>
      <c r="AD453" s="578" t="s">
        <v>577</v>
      </c>
      <c r="AE453" s="580" t="s">
        <v>578</v>
      </c>
      <c r="AF453" s="580" t="s">
        <v>579</v>
      </c>
    </row>
    <row r="454">
      <c r="A454" s="597" t="s">
        <v>626</v>
      </c>
      <c r="B454" s="598" t="s">
        <v>581</v>
      </c>
      <c r="C454" s="599" t="s">
        <v>606</v>
      </c>
      <c r="D454" s="600" t="s">
        <v>583</v>
      </c>
      <c r="E454" s="601">
        <v>397.3</v>
      </c>
      <c r="F454" s="586">
        <f>E454+E455</f>
      </c>
      <c r="G454" s="585">
        <v>2391</v>
      </c>
      <c r="H454" s="585">
        <v>44</v>
      </c>
      <c r="I454" s="587">
        <f t="shared" ref="I454:I476" si="77">H454/G454</f>
      </c>
      <c r="J454" s="588">
        <f t="shared" ref="J454:J476" si="191">(E454/G454)*1000</f>
      </c>
      <c r="K454" s="585">
        <v>2</v>
      </c>
      <c r="L454" s="588">
        <f t="shared" ref="L454:L476" si="305">E454/K454</f>
      </c>
      <c r="M454" s="585">
        <v>0</v>
      </c>
      <c r="N454" s="589">
        <f t="shared" ref="N454:N476" si="389">E454/M454</f>
      </c>
      <c r="O454" s="585">
        <v>0</v>
      </c>
      <c r="P454" s="589">
        <f t="shared" ref="P454:P476" si="473">E454/O454</f>
      </c>
      <c r="Q454" s="590">
        <f>(M454+M455)/(O454+O455)</f>
      </c>
      <c r="R454" s="585">
        <v>1</v>
      </c>
      <c r="S454" s="590">
        <f>(O454+O455)/(K454+K455)</f>
      </c>
      <c r="T454" s="585">
        <v>0</v>
      </c>
      <c r="U454" s="591">
        <f>F454/T454</f>
      </c>
      <c r="V454" s="592">
        <f>(F454+4*500)/T454</f>
      </c>
      <c r="W454" s="585">
        <v>0</v>
      </c>
      <c r="X454" s="592">
        <f>W454/T454</f>
      </c>
      <c r="Y454" s="590">
        <f>T454/R454</f>
      </c>
      <c r="Z454" s="592">
        <f>W454/F454</f>
      </c>
      <c r="AA454" s="592">
        <f>W454/(F454+500)</f>
      </c>
      <c r="AB454" s="585">
        <v>0</v>
      </c>
      <c r="AC454" s="585">
        <v>0</v>
      </c>
      <c r="AD454" s="590">
        <f>AB454/T454</f>
      </c>
      <c r="AE454" s="592">
        <f>(W454-AC454)/(F454+500)</f>
      </c>
      <c r="AF454" s="593" t="s">
        <v>584</v>
      </c>
    </row>
    <row r="455">
      <c r="A455" s="597"/>
      <c r="B455" s="598"/>
      <c r="C455" s="599"/>
      <c r="D455" s="600" t="s">
        <v>585</v>
      </c>
      <c r="E455" s="601">
        <v>133.9</v>
      </c>
      <c r="F455" s="586"/>
      <c r="G455" s="585">
        <v>1146</v>
      </c>
      <c r="H455" s="585">
        <v>60</v>
      </c>
      <c r="I455" s="587">
        <f t="shared" si="77"/>
      </c>
      <c r="J455" s="588">
        <f t="shared" si="191"/>
      </c>
      <c r="K455" s="585">
        <v>3</v>
      </c>
      <c r="L455" s="588">
        <f t="shared" si="305"/>
      </c>
      <c r="M455" s="585">
        <v>0</v>
      </c>
      <c r="N455" s="589">
        <f t="shared" si="389"/>
      </c>
      <c r="O455" s="585">
        <v>1</v>
      </c>
      <c r="P455" s="589">
        <f t="shared" si="473"/>
      </c>
      <c r="Q455" s="590"/>
      <c r="R455" s="585"/>
      <c r="S455" s="590"/>
      <c r="T455" s="585"/>
      <c r="U455" s="591"/>
      <c r="V455" s="592"/>
      <c r="W455" s="585"/>
      <c r="X455" s="592"/>
      <c r="Y455" s="590"/>
      <c r="Z455" s="592"/>
      <c r="AA455" s="592"/>
      <c r="AB455" s="585"/>
      <c r="AC455" s="585"/>
      <c r="AD455" s="590"/>
      <c r="AE455" s="592"/>
      <c r="AF455" s="593" t="s">
        <v>586</v>
      </c>
    </row>
    <row r="456">
      <c r="A456" s="597"/>
      <c r="B456" s="598" t="s">
        <v>587</v>
      </c>
      <c r="C456" s="599" t="s">
        <v>606</v>
      </c>
      <c r="D456" s="600" t="s">
        <v>583</v>
      </c>
      <c r="E456" s="601">
        <v>664.19</v>
      </c>
      <c r="F456" s="586">
        <f>E456+E457</f>
      </c>
      <c r="G456" s="585">
        <v>5739</v>
      </c>
      <c r="H456" s="585">
        <v>116</v>
      </c>
      <c r="I456" s="587">
        <f t="shared" si="77"/>
      </c>
      <c r="J456" s="588">
        <f t="shared" si="191"/>
      </c>
      <c r="K456" s="585">
        <v>5</v>
      </c>
      <c r="L456" s="588">
        <f t="shared" si="305"/>
      </c>
      <c r="M456" s="585">
        <v>1</v>
      </c>
      <c r="N456" s="589">
        <f t="shared" si="389"/>
      </c>
      <c r="O456" s="585">
        <v>1</v>
      </c>
      <c r="P456" s="589">
        <f t="shared" si="473"/>
      </c>
      <c r="Q456" s="590">
        <f>(M456+M457)/(O456+O457)</f>
      </c>
      <c r="R456" s="585">
        <v>1</v>
      </c>
      <c r="S456" s="590">
        <f>(O456+O457)/(K456+K457)</f>
      </c>
      <c r="T456" s="585">
        <v>1</v>
      </c>
      <c r="U456" s="591">
        <f>F456/T456</f>
      </c>
      <c r="V456" s="592">
        <f>(F456+4*500)/T456</f>
      </c>
      <c r="W456" s="585">
        <v>2011.2</v>
      </c>
      <c r="X456" s="592">
        <f>W456/T456</f>
      </c>
      <c r="Y456" s="590">
        <f>T456/R456</f>
      </c>
      <c r="Z456" s="592">
        <f>W456/F456</f>
      </c>
      <c r="AA456" s="592">
        <f>W456/(F456+500)</f>
      </c>
      <c r="AB456" s="585">
        <v>1</v>
      </c>
      <c r="AC456" s="585">
        <v>2011.2</v>
      </c>
      <c r="AD456" s="590">
        <f>AB456/T456</f>
      </c>
      <c r="AE456" s="592">
        <f>(W456-AC456)/(F456+500)</f>
      </c>
      <c r="AF456" s="593" t="s">
        <v>584</v>
      </c>
    </row>
    <row r="457">
      <c r="A457" s="597"/>
      <c r="B457" s="598"/>
      <c r="C457" s="599"/>
      <c r="D457" s="600" t="s">
        <v>585</v>
      </c>
      <c r="E457" s="601">
        <v>69.3</v>
      </c>
      <c r="F457" s="586"/>
      <c r="G457" s="585">
        <v>595</v>
      </c>
      <c r="H457" s="585">
        <v>40</v>
      </c>
      <c r="I457" s="587">
        <f t="shared" si="77"/>
      </c>
      <c r="J457" s="588">
        <f t="shared" si="191"/>
      </c>
      <c r="K457" s="585">
        <v>0</v>
      </c>
      <c r="L457" s="588">
        <f t="shared" si="305"/>
      </c>
      <c r="M457" s="585">
        <v>0</v>
      </c>
      <c r="N457" s="589">
        <f t="shared" si="389"/>
      </c>
      <c r="O457" s="585">
        <v>0</v>
      </c>
      <c r="P457" s="589">
        <f t="shared" si="473"/>
      </c>
      <c r="Q457" s="590"/>
      <c r="R457" s="585"/>
      <c r="S457" s="590"/>
      <c r="T457" s="585"/>
      <c r="U457" s="591"/>
      <c r="V457" s="592"/>
      <c r="W457" s="585"/>
      <c r="X457" s="592"/>
      <c r="Y457" s="590"/>
      <c r="Z457" s="592"/>
      <c r="AA457" s="592"/>
      <c r="AB457" s="585"/>
      <c r="AC457" s="585"/>
      <c r="AD457" s="590"/>
      <c r="AE457" s="592"/>
      <c r="AF457" s="593" t="s">
        <v>586</v>
      </c>
    </row>
    <row r="458">
      <c r="A458" s="597"/>
      <c r="B458" s="598" t="s">
        <v>588</v>
      </c>
      <c r="C458" s="599" t="s">
        <v>606</v>
      </c>
      <c r="D458" s="600" t="s">
        <v>583</v>
      </c>
      <c r="E458" s="601">
        <v>654.51</v>
      </c>
      <c r="F458" s="586">
        <f>E458+E459</f>
      </c>
      <c r="G458" s="585">
        <v>6293</v>
      </c>
      <c r="H458" s="585">
        <v>122</v>
      </c>
      <c r="I458" s="587">
        <f t="shared" si="77"/>
      </c>
      <c r="J458" s="588">
        <f t="shared" si="191"/>
      </c>
      <c r="K458" s="585">
        <v>1</v>
      </c>
      <c r="L458" s="588">
        <f t="shared" si="305"/>
      </c>
      <c r="M458" s="585">
        <v>0</v>
      </c>
      <c r="N458" s="589">
        <f t="shared" si="389"/>
      </c>
      <c r="O458" s="585">
        <v>0</v>
      </c>
      <c r="P458" s="589">
        <f t="shared" si="473"/>
      </c>
      <c r="Q458" s="590">
        <f>(M458+M459)/(O458+O459)</f>
      </c>
      <c r="R458" s="585">
        <v>1</v>
      </c>
      <c r="S458" s="590">
        <f>(O458+O459)/(K458+K459)</f>
      </c>
      <c r="T458" s="585">
        <v>0</v>
      </c>
      <c r="U458" s="591">
        <f>F458/T458</f>
      </c>
      <c r="V458" s="592">
        <f>(F458+4*500)/T458</f>
      </c>
      <c r="W458" s="585">
        <v>0</v>
      </c>
      <c r="X458" s="592">
        <f>W458/T458</f>
      </c>
      <c r="Y458" s="590">
        <f>T458/R458</f>
      </c>
      <c r="Z458" s="592">
        <f>W458/F458</f>
      </c>
      <c r="AA458" s="592">
        <f>W458/(F458+500)</f>
      </c>
      <c r="AB458" s="585">
        <v>0</v>
      </c>
      <c r="AC458" s="585">
        <v>0</v>
      </c>
      <c r="AD458" s="590">
        <f>AB458/T458</f>
      </c>
      <c r="AE458" s="592">
        <f>(W458-AC458)/(F458+500)</f>
      </c>
      <c r="AF458" s="593" t="s">
        <v>584</v>
      </c>
    </row>
    <row r="459">
      <c r="A459" s="597"/>
      <c r="B459" s="598"/>
      <c r="C459" s="599"/>
      <c r="D459" s="600" t="s">
        <v>585</v>
      </c>
      <c r="E459" s="601">
        <v>47.63</v>
      </c>
      <c r="F459" s="586"/>
      <c r="G459" s="585">
        <v>506</v>
      </c>
      <c r="H459" s="585">
        <v>47</v>
      </c>
      <c r="I459" s="587">
        <f t="shared" si="77"/>
      </c>
      <c r="J459" s="588">
        <f t="shared" si="191"/>
      </c>
      <c r="K459" s="585">
        <v>1</v>
      </c>
      <c r="L459" s="588">
        <f t="shared" si="305"/>
      </c>
      <c r="M459" s="585">
        <v>0</v>
      </c>
      <c r="N459" s="589">
        <f t="shared" si="389"/>
      </c>
      <c r="O459" s="585">
        <v>1</v>
      </c>
      <c r="P459" s="589">
        <f t="shared" si="473"/>
      </c>
      <c r="Q459" s="590"/>
      <c r="R459" s="585"/>
      <c r="S459" s="590"/>
      <c r="T459" s="585"/>
      <c r="U459" s="591"/>
      <c r="V459" s="592"/>
      <c r="W459" s="585"/>
      <c r="X459" s="592"/>
      <c r="Y459" s="590"/>
      <c r="Z459" s="592"/>
      <c r="AA459" s="592"/>
      <c r="AB459" s="585"/>
      <c r="AC459" s="585"/>
      <c r="AD459" s="590"/>
      <c r="AE459" s="592"/>
      <c r="AF459" s="593" t="s">
        <v>586</v>
      </c>
    </row>
    <row r="460">
      <c r="A460" s="597"/>
      <c r="B460" s="598" t="s">
        <v>589</v>
      </c>
      <c r="C460" s="599" t="s">
        <v>606</v>
      </c>
      <c r="D460" s="600" t="s">
        <v>583</v>
      </c>
      <c r="E460" s="601">
        <v>218.7</v>
      </c>
      <c r="F460" s="633">
        <f>E460+E461</f>
      </c>
      <c r="G460" s="585">
        <v>1858</v>
      </c>
      <c r="H460" s="585">
        <v>67</v>
      </c>
      <c r="I460" s="587">
        <f t="shared" si="77"/>
      </c>
      <c r="J460" s="588">
        <f t="shared" si="191"/>
      </c>
      <c r="K460" s="585">
        <v>1</v>
      </c>
      <c r="L460" s="588">
        <f t="shared" si="305"/>
      </c>
      <c r="M460" s="585">
        <v>0</v>
      </c>
      <c r="N460" s="589">
        <f t="shared" si="389"/>
      </c>
      <c r="O460" s="585">
        <v>0</v>
      </c>
      <c r="P460" s="589">
        <f t="shared" si="473"/>
      </c>
      <c r="Q460" s="590">
        <f>(M460+M461)/(O460+O461)</f>
      </c>
      <c r="R460" s="585">
        <v>0</v>
      </c>
      <c r="S460" s="590">
        <f>(O460+O461)/(K460+K461)</f>
      </c>
      <c r="T460" s="585">
        <v>0</v>
      </c>
      <c r="U460" s="591">
        <f>F460/T460</f>
      </c>
      <c r="V460" s="592">
        <f>(F460+4*500)/T460</f>
      </c>
      <c r="W460" s="585">
        <v>0</v>
      </c>
      <c r="X460" s="592">
        <f>W460/T460</f>
      </c>
      <c r="Y460" s="590">
        <f>T460/R460</f>
      </c>
      <c r="Z460" s="592">
        <f>W460/F460</f>
      </c>
      <c r="AA460" s="592">
        <f>W460/(F460+500)</f>
      </c>
      <c r="AB460" s="585">
        <v>0</v>
      </c>
      <c r="AC460" s="585">
        <v>0</v>
      </c>
      <c r="AD460" s="590">
        <f>AB460/T460</f>
      </c>
      <c r="AE460" s="592">
        <f>(W460-AC460)/(F460+500)</f>
      </c>
      <c r="AF460" s="593" t="s">
        <v>584</v>
      </c>
    </row>
    <row r="461">
      <c r="A461" s="597"/>
      <c r="B461" s="598"/>
      <c r="C461" s="599"/>
      <c r="D461" s="600" t="s">
        <v>585</v>
      </c>
      <c r="E461" s="601">
        <v>53.78</v>
      </c>
      <c r="F461" s="633"/>
      <c r="G461" s="585">
        <v>537</v>
      </c>
      <c r="H461" s="602">
        <v>47</v>
      </c>
      <c r="I461" s="587">
        <f t="shared" si="77"/>
      </c>
      <c r="J461" s="588">
        <f t="shared" si="191"/>
      </c>
      <c r="K461" s="585">
        <v>0</v>
      </c>
      <c r="L461" s="588">
        <f t="shared" si="305"/>
      </c>
      <c r="M461" s="585">
        <v>0</v>
      </c>
      <c r="N461" s="589">
        <f t="shared" si="389"/>
      </c>
      <c r="O461" s="585">
        <v>0</v>
      </c>
      <c r="P461" s="589">
        <f t="shared" si="473"/>
      </c>
      <c r="Q461" s="590"/>
      <c r="R461" s="585"/>
      <c r="S461" s="590"/>
      <c r="T461" s="585"/>
      <c r="U461" s="591"/>
      <c r="V461" s="592"/>
      <c r="W461" s="585"/>
      <c r="X461" s="592"/>
      <c r="Y461" s="590"/>
      <c r="Z461" s="592"/>
      <c r="AA461" s="592"/>
      <c r="AB461" s="585"/>
      <c r="AC461" s="585"/>
      <c r="AD461" s="590"/>
      <c r="AE461" s="592"/>
      <c r="AF461" s="593" t="s">
        <v>586</v>
      </c>
    </row>
    <row r="462">
      <c r="A462" s="597"/>
      <c r="B462" s="598" t="s">
        <v>590</v>
      </c>
      <c r="C462" s="599" t="s">
        <v>606</v>
      </c>
      <c r="D462" s="600" t="s">
        <v>583</v>
      </c>
      <c r="E462" s="601">
        <v>498.16</v>
      </c>
      <c r="F462" s="633">
        <f>E462+E463</f>
      </c>
      <c r="G462" s="585">
        <v>2331</v>
      </c>
      <c r="H462" s="585">
        <v>73</v>
      </c>
      <c r="I462" s="587">
        <f t="shared" si="77"/>
      </c>
      <c r="J462" s="588">
        <f t="shared" si="191"/>
      </c>
      <c r="K462" s="585">
        <v>5</v>
      </c>
      <c r="L462" s="588">
        <f t="shared" si="305"/>
      </c>
      <c r="M462" s="585">
        <v>3</v>
      </c>
      <c r="N462" s="589">
        <f t="shared" si="389"/>
      </c>
      <c r="O462" s="585">
        <v>5</v>
      </c>
      <c r="P462" s="589">
        <f t="shared" si="473"/>
      </c>
      <c r="Q462" s="590">
        <f>(M462+M463)/(O462+O463)</f>
      </c>
      <c r="R462" s="585">
        <v>5</v>
      </c>
      <c r="S462" s="590">
        <f>(O462+O463)/(K462+K463)</f>
      </c>
      <c r="T462" s="585">
        <v>3</v>
      </c>
      <c r="U462" s="591">
        <f>F462/T462</f>
      </c>
      <c r="V462" s="592">
        <f>(F462+4*500)/T462</f>
      </c>
      <c r="W462" s="585">
        <v>6002.400000000001</v>
      </c>
      <c r="X462" s="592">
        <f>W462/T462</f>
      </c>
      <c r="Y462" s="590">
        <f>T462/R462</f>
      </c>
      <c r="Z462" s="592">
        <f>W462/F462</f>
      </c>
      <c r="AA462" s="592">
        <f>W462/(F462+500)</f>
      </c>
      <c r="AB462" s="585">
        <v>1</v>
      </c>
      <c r="AC462" s="585">
        <v>1507.1999999999998</v>
      </c>
      <c r="AD462" s="590">
        <f>AB462/T462</f>
      </c>
      <c r="AE462" s="592">
        <f>(W462-AC462)/(F462+500)</f>
      </c>
      <c r="AF462" s="593" t="s">
        <v>584</v>
      </c>
    </row>
    <row r="463">
      <c r="A463" s="597"/>
      <c r="B463" s="598"/>
      <c r="C463" s="599"/>
      <c r="D463" s="600" t="s">
        <v>585</v>
      </c>
      <c r="E463" s="601">
        <v>47.62</v>
      </c>
      <c r="F463" s="633"/>
      <c r="G463" s="585">
        <v>718</v>
      </c>
      <c r="H463" s="585">
        <v>62</v>
      </c>
      <c r="I463" s="587">
        <f t="shared" si="77"/>
      </c>
      <c r="J463" s="588">
        <f t="shared" si="191"/>
      </c>
      <c r="K463" s="585">
        <v>2</v>
      </c>
      <c r="L463" s="588">
        <f t="shared" si="305"/>
      </c>
      <c r="M463" s="585">
        <v>0</v>
      </c>
      <c r="N463" s="589">
        <f t="shared" si="389"/>
      </c>
      <c r="O463" s="585">
        <v>0</v>
      </c>
      <c r="P463" s="589">
        <f t="shared" si="473"/>
      </c>
      <c r="Q463" s="590"/>
      <c r="R463" s="585"/>
      <c r="S463" s="590"/>
      <c r="T463" s="585"/>
      <c r="U463" s="591"/>
      <c r="V463" s="592"/>
      <c r="W463" s="585"/>
      <c r="X463" s="592"/>
      <c r="Y463" s="590"/>
      <c r="Z463" s="592"/>
      <c r="AA463" s="592"/>
      <c r="AB463" s="585"/>
      <c r="AC463" s="585"/>
      <c r="AD463" s="590"/>
      <c r="AE463" s="592"/>
      <c r="AF463" s="593" t="s">
        <v>586</v>
      </c>
    </row>
    <row r="464">
      <c r="A464" s="597"/>
      <c r="B464" s="635" t="s">
        <v>591</v>
      </c>
      <c r="C464" s="635"/>
      <c r="D464" s="635"/>
      <c r="E464" s="605">
        <f>SUM(E454:E463)</f>
      </c>
      <c r="F464" s="606">
        <f>SUM(F454:F463)</f>
      </c>
      <c r="G464" s="606">
        <f>SUM(G454:G463)</f>
      </c>
      <c r="H464" s="606">
        <f>SUM(H454:H463)</f>
      </c>
      <c r="I464" s="607">
        <f t="shared" si="77"/>
      </c>
      <c r="J464" s="608">
        <f t="shared" si="191"/>
      </c>
      <c r="K464" s="606">
        <f>SUM(K454:K463)</f>
      </c>
      <c r="L464" s="608">
        <f t="shared" si="305"/>
      </c>
      <c r="M464" s="606">
        <f>SUM(M454:M463)</f>
      </c>
      <c r="N464" s="609">
        <f t="shared" si="389"/>
      </c>
      <c r="O464" s="606">
        <f>SUM(O454:O463)</f>
      </c>
      <c r="P464" s="609">
        <f t="shared" si="473"/>
      </c>
      <c r="Q464" s="610">
        <f>M464/O464</f>
      </c>
      <c r="R464" s="606">
        <f>SUM(R454:R463)</f>
      </c>
      <c r="S464" s="610">
        <f>(O464+O464)/(K464+K464)</f>
      </c>
      <c r="T464" s="606">
        <f>SUM(T454:T463)</f>
      </c>
      <c r="U464" s="611">
        <f t="shared" ref="U464:U465" si="40">F464/T464</f>
      </c>
      <c r="V464" s="612">
        <f t="shared" ref="V464:V465" si="124">(F464+4*500)/T464</f>
      </c>
      <c r="W464" s="606">
        <f>SUM(W454:W463)</f>
      </c>
      <c r="X464" s="613">
        <f t="shared" ref="X464:X465" si="238">W464/T464</f>
      </c>
      <c r="Y464" s="610">
        <f t="shared" ref="Y464:Y465" si="352">T464/R464</f>
      </c>
      <c r="Z464" s="612">
        <f t="shared" ref="Z464:Z465" si="436">W464/F464</f>
      </c>
      <c r="AA464" s="612">
        <f>W464/(F464+COUNT(W454:W463)*500)</f>
      </c>
      <c r="AB464" s="606">
        <f>SUM(AB454:AB463)</f>
      </c>
      <c r="AC464" s="606">
        <f>SUM(AC454:AC463)</f>
      </c>
      <c r="AD464" s="610">
        <f t="shared" ref="AD464:AD465" si="520">AB464/T464</f>
      </c>
      <c r="AE464" s="614">
        <f>(W464-AC464)/(F464+COUNT(W454:W463)*500)</f>
      </c>
      <c r="AF464" s="592"/>
    </row>
    <row r="465">
      <c r="A465" s="597"/>
      <c r="B465" s="598" t="s">
        <v>592</v>
      </c>
      <c r="C465" s="636" t="s">
        <v>582</v>
      </c>
      <c r="D465" s="600" t="s">
        <v>583</v>
      </c>
      <c r="E465" s="601">
        <v>3068.25</v>
      </c>
      <c r="F465" s="586">
        <f>E465+E466</f>
      </c>
      <c r="G465" s="585">
        <v>21190</v>
      </c>
      <c r="H465" s="585">
        <v>293</v>
      </c>
      <c r="I465" s="587">
        <f t="shared" si="77"/>
      </c>
      <c r="J465" s="588">
        <f t="shared" si="191"/>
      </c>
      <c r="K465" s="585">
        <v>5</v>
      </c>
      <c r="L465" s="588">
        <f t="shared" si="305"/>
      </c>
      <c r="M465" s="585">
        <v>2</v>
      </c>
      <c r="N465" s="589">
        <f t="shared" si="389"/>
      </c>
      <c r="O465" s="585">
        <v>4</v>
      </c>
      <c r="P465" s="589">
        <f t="shared" si="473"/>
      </c>
      <c r="Q465" s="590">
        <f>(M465+M466)/(O465+O466)</f>
      </c>
      <c r="R465" s="585">
        <v>4</v>
      </c>
      <c r="S465" s="590">
        <f>(O465+O466)/(K465+K466)</f>
      </c>
      <c r="T465" s="585">
        <v>2</v>
      </c>
      <c r="U465" s="591">
        <f t="shared" si="40"/>
      </c>
      <c r="V465" s="592">
        <f t="shared" si="124"/>
      </c>
      <c r="W465" s="585">
        <v>2035.199999999999</v>
      </c>
      <c r="X465" s="592">
        <f t="shared" si="238"/>
      </c>
      <c r="Y465" s="590">
        <f t="shared" si="352"/>
      </c>
      <c r="Z465" s="592">
        <f t="shared" si="436"/>
      </c>
      <c r="AA465" s="592">
        <f>W465/(F465+500)</f>
      </c>
      <c r="AB465" s="585">
        <v>1</v>
      </c>
      <c r="AC465" s="585">
        <v>1344</v>
      </c>
      <c r="AD465" s="590">
        <f t="shared" si="520"/>
      </c>
      <c r="AE465" s="592">
        <f>(W465-AC465)/(F465+500)</f>
      </c>
      <c r="AF465" s="593" t="s">
        <v>584</v>
      </c>
    </row>
    <row r="466">
      <c r="A466" s="597"/>
      <c r="B466" s="598"/>
      <c r="C466" s="636"/>
      <c r="D466" s="600" t="s">
        <v>585</v>
      </c>
      <c r="E466" s="601">
        <v>46.63</v>
      </c>
      <c r="F466" s="586"/>
      <c r="G466" s="585">
        <v>538</v>
      </c>
      <c r="H466" s="585">
        <v>35</v>
      </c>
      <c r="I466" s="587">
        <f t="shared" si="77"/>
      </c>
      <c r="J466" s="588">
        <f t="shared" si="191"/>
      </c>
      <c r="K466" s="585">
        <v>0</v>
      </c>
      <c r="L466" s="588">
        <f t="shared" si="305"/>
      </c>
      <c r="M466" s="585">
        <v>0</v>
      </c>
      <c r="N466" s="589">
        <f t="shared" si="389"/>
      </c>
      <c r="O466" s="585">
        <v>0</v>
      </c>
      <c r="P466" s="589">
        <f t="shared" si="473"/>
      </c>
      <c r="Q466" s="590"/>
      <c r="R466" s="585"/>
      <c r="S466" s="590"/>
      <c r="T466" s="585"/>
      <c r="U466" s="591"/>
      <c r="V466" s="592"/>
      <c r="W466" s="585"/>
      <c r="X466" s="592"/>
      <c r="Y466" s="590"/>
      <c r="Z466" s="592"/>
      <c r="AA466" s="592"/>
      <c r="AB466" s="585"/>
      <c r="AC466" s="585"/>
      <c r="AD466" s="590"/>
      <c r="AE466" s="592"/>
      <c r="AF466" s="593" t="s">
        <v>586</v>
      </c>
    </row>
    <row r="467">
      <c r="A467" s="597"/>
      <c r="B467" s="626" t="s">
        <v>594</v>
      </c>
      <c r="C467" s="599" t="s">
        <v>582</v>
      </c>
      <c r="D467" s="600" t="s">
        <v>583</v>
      </c>
      <c r="E467" s="601">
        <v>4227.95</v>
      </c>
      <c r="F467" s="586">
        <f>E467+E468</f>
      </c>
      <c r="G467" s="585">
        <v>30556</v>
      </c>
      <c r="H467" s="585">
        <v>391</v>
      </c>
      <c r="I467" s="587">
        <f t="shared" si="77"/>
      </c>
      <c r="J467" s="588">
        <f t="shared" si="191"/>
      </c>
      <c r="K467" s="585">
        <v>8</v>
      </c>
      <c r="L467" s="588">
        <f t="shared" si="305"/>
      </c>
      <c r="M467" s="585">
        <v>2</v>
      </c>
      <c r="N467" s="589">
        <f t="shared" si="389"/>
      </c>
      <c r="O467" s="585">
        <v>5</v>
      </c>
      <c r="P467" s="589">
        <f t="shared" si="473"/>
      </c>
      <c r="Q467" s="590">
        <f>(M467+M468)/(O467+O468)</f>
      </c>
      <c r="R467" s="585">
        <v>6</v>
      </c>
      <c r="S467" s="590">
        <f>(O467+O468)/(K467+K468)</f>
      </c>
      <c r="T467" s="585">
        <v>2</v>
      </c>
      <c r="U467" s="591">
        <f>F467/T467</f>
      </c>
      <c r="V467" s="592">
        <f>(F467+4*500)/T467</f>
      </c>
      <c r="W467" s="585">
        <v>1452</v>
      </c>
      <c r="X467" s="592">
        <f>W467/T467</f>
      </c>
      <c r="Y467" s="590">
        <f>T467/R467</f>
      </c>
      <c r="Z467" s="592">
        <f>W467/F467</f>
      </c>
      <c r="AA467" s="592">
        <f>W467/(F467+500)</f>
      </c>
      <c r="AB467" s="585">
        <v>0</v>
      </c>
      <c r="AC467" s="585">
        <v>0</v>
      </c>
      <c r="AD467" s="590">
        <f>AB467/T467</f>
      </c>
      <c r="AE467" s="592">
        <f>(W467-AC467)/(F467+500)</f>
      </c>
      <c r="AF467" s="593" t="s">
        <v>584</v>
      </c>
    </row>
    <row r="468">
      <c r="A468" s="597"/>
      <c r="B468" s="626"/>
      <c r="C468" s="599"/>
      <c r="D468" s="600" t="s">
        <v>585</v>
      </c>
      <c r="E468" s="601">
        <v>59.99</v>
      </c>
      <c r="F468" s="586"/>
      <c r="G468" s="585">
        <v>737</v>
      </c>
      <c r="H468" s="585">
        <v>55</v>
      </c>
      <c r="I468" s="587">
        <f t="shared" si="77"/>
      </c>
      <c r="J468" s="588">
        <f t="shared" si="191"/>
      </c>
      <c r="K468" s="585">
        <v>0</v>
      </c>
      <c r="L468" s="588">
        <f t="shared" si="305"/>
      </c>
      <c r="M468" s="585">
        <v>0</v>
      </c>
      <c r="N468" s="589">
        <f t="shared" si="389"/>
      </c>
      <c r="O468" s="585">
        <v>0</v>
      </c>
      <c r="P468" s="589">
        <f t="shared" si="473"/>
      </c>
      <c r="Q468" s="590"/>
      <c r="R468" s="585"/>
      <c r="S468" s="590"/>
      <c r="T468" s="585"/>
      <c r="U468" s="591"/>
      <c r="V468" s="592"/>
      <c r="W468" s="585"/>
      <c r="X468" s="592"/>
      <c r="Y468" s="590"/>
      <c r="Z468" s="592"/>
      <c r="AA468" s="592"/>
      <c r="AB468" s="585"/>
      <c r="AC468" s="585"/>
      <c r="AD468" s="590"/>
      <c r="AE468" s="592"/>
      <c r="AF468" s="593" t="s">
        <v>586</v>
      </c>
    </row>
    <row r="469">
      <c r="A469" s="597"/>
      <c r="B469" s="598" t="s">
        <v>598</v>
      </c>
      <c r="C469" s="599" t="s">
        <v>582</v>
      </c>
      <c r="D469" s="600" t="s">
        <v>583</v>
      </c>
      <c r="E469" s="601">
        <v>2144.82</v>
      </c>
      <c r="F469" s="586">
        <f>E469+E470</f>
      </c>
      <c r="G469" s="585">
        <v>15425</v>
      </c>
      <c r="H469" s="585">
        <v>211</v>
      </c>
      <c r="I469" s="587">
        <f t="shared" si="77"/>
      </c>
      <c r="J469" s="588">
        <f t="shared" si="191"/>
      </c>
      <c r="K469" s="585">
        <v>2</v>
      </c>
      <c r="L469" s="588">
        <f t="shared" si="305"/>
      </c>
      <c r="M469" s="585">
        <v>2</v>
      </c>
      <c r="N469" s="589">
        <f t="shared" si="389"/>
      </c>
      <c r="O469" s="585">
        <v>4</v>
      </c>
      <c r="P469" s="589">
        <f t="shared" si="473"/>
      </c>
      <c r="Q469" s="590">
        <f>(M469+M470)/(O469+O470)</f>
      </c>
      <c r="R469" s="585">
        <v>6</v>
      </c>
      <c r="S469" s="590">
        <f>(O469+O470)/(K469+K470)</f>
      </c>
      <c r="T469" s="585">
        <v>3</v>
      </c>
      <c r="U469" s="591">
        <f>F469/T469</f>
      </c>
      <c r="V469" s="592">
        <f>(F469+4*500)/T469</f>
      </c>
      <c r="W469" s="585">
        <v>3004.800000000001</v>
      </c>
      <c r="X469" s="592">
        <f>W469/T469</f>
      </c>
      <c r="Y469" s="590">
        <f>T469/R469</f>
      </c>
      <c r="Z469" s="592">
        <f>W469/F469</f>
      </c>
      <c r="AA469" s="592">
        <f>W469/(F469+500)</f>
      </c>
      <c r="AB469" s="585">
        <v>1</v>
      </c>
      <c r="AC469" s="585">
        <v>2011.2</v>
      </c>
      <c r="AD469" s="590">
        <f>AB469/T469</f>
      </c>
      <c r="AE469" s="592">
        <f>(W469-AC469)/(F469+500)</f>
      </c>
      <c r="AF469" s="593" t="s">
        <v>584</v>
      </c>
    </row>
    <row r="470">
      <c r="A470" s="597"/>
      <c r="B470" s="598"/>
      <c r="C470" s="599"/>
      <c r="D470" s="600" t="s">
        <v>585</v>
      </c>
      <c r="E470" s="601">
        <v>64.45</v>
      </c>
      <c r="F470" s="586"/>
      <c r="G470" s="585">
        <v>682</v>
      </c>
      <c r="H470" s="585">
        <v>65</v>
      </c>
      <c r="I470" s="587">
        <f t="shared" si="77"/>
      </c>
      <c r="J470" s="588">
        <f t="shared" si="191"/>
      </c>
      <c r="K470" s="585">
        <v>4</v>
      </c>
      <c r="L470" s="588">
        <f t="shared" si="305"/>
      </c>
      <c r="M470" s="585">
        <v>1</v>
      </c>
      <c r="N470" s="589">
        <f t="shared" si="389"/>
      </c>
      <c r="O470" s="585">
        <v>2</v>
      </c>
      <c r="P470" s="589">
        <f t="shared" si="473"/>
      </c>
      <c r="Q470" s="590"/>
      <c r="R470" s="585"/>
      <c r="S470" s="590"/>
      <c r="T470" s="585"/>
      <c r="U470" s="591"/>
      <c r="V470" s="592"/>
      <c r="W470" s="585"/>
      <c r="X470" s="592"/>
      <c r="Y470" s="590"/>
      <c r="Z470" s="592"/>
      <c r="AA470" s="592"/>
      <c r="AB470" s="585"/>
      <c r="AC470" s="585"/>
      <c r="AD470" s="590"/>
      <c r="AE470" s="592"/>
      <c r="AF470" s="593" t="s">
        <v>586</v>
      </c>
    </row>
    <row r="471">
      <c r="A471" s="597"/>
      <c r="B471" s="598" t="s">
        <v>599</v>
      </c>
      <c r="C471" s="599" t="s">
        <v>582</v>
      </c>
      <c r="D471" s="600" t="s">
        <v>583</v>
      </c>
      <c r="E471" s="601">
        <v>2734.73</v>
      </c>
      <c r="F471" s="586">
        <f>E471+E472</f>
      </c>
      <c r="G471" s="585">
        <v>18478</v>
      </c>
      <c r="H471" s="585">
        <v>282</v>
      </c>
      <c r="I471" s="587">
        <f t="shared" si="77"/>
      </c>
      <c r="J471" s="588">
        <f t="shared" si="191"/>
      </c>
      <c r="K471" s="585">
        <v>7</v>
      </c>
      <c r="L471" s="588">
        <f t="shared" si="305"/>
      </c>
      <c r="M471" s="585">
        <v>1</v>
      </c>
      <c r="N471" s="589">
        <f t="shared" si="389"/>
      </c>
      <c r="O471" s="585">
        <v>5</v>
      </c>
      <c r="P471" s="589">
        <f t="shared" si="473"/>
      </c>
      <c r="Q471" s="590">
        <f>(M471+M472)/(O471+O472)</f>
      </c>
      <c r="R471" s="585">
        <v>7</v>
      </c>
      <c r="S471" s="590">
        <f>(O471+O472)/(K471+K472)</f>
      </c>
      <c r="T471" s="585">
        <v>1</v>
      </c>
      <c r="U471" s="591">
        <f>F471/T471</f>
      </c>
      <c r="V471" s="592">
        <f>(F471+4*500)/T471</f>
      </c>
      <c r="W471" s="585">
        <v>2011.199999999999</v>
      </c>
      <c r="X471" s="592">
        <f>W471/T471</f>
      </c>
      <c r="Y471" s="590">
        <f>T471/R471</f>
      </c>
      <c r="Z471" s="592">
        <f>W471/F471</f>
      </c>
      <c r="AA471" s="592">
        <f>W471/(F471+500)</f>
      </c>
      <c r="AB471" s="585">
        <v>0</v>
      </c>
      <c r="AC471" s="585">
        <v>0</v>
      </c>
      <c r="AD471" s="590">
        <f>AB471/T471</f>
      </c>
      <c r="AE471" s="592">
        <f>(W471-AC471)/(F471+500)</f>
      </c>
      <c r="AF471" s="593" t="s">
        <v>584</v>
      </c>
    </row>
    <row r="472">
      <c r="A472" s="597"/>
      <c r="B472" s="598"/>
      <c r="C472" s="599"/>
      <c r="D472" s="600" t="s">
        <v>585</v>
      </c>
      <c r="E472" s="601">
        <v>132.36</v>
      </c>
      <c r="F472" s="586"/>
      <c r="G472" s="585">
        <v>1389</v>
      </c>
      <c r="H472" s="602">
        <v>118</v>
      </c>
      <c r="I472" s="587">
        <f t="shared" si="77"/>
      </c>
      <c r="J472" s="588">
        <f t="shared" si="191"/>
      </c>
      <c r="K472" s="585">
        <v>2</v>
      </c>
      <c r="L472" s="588">
        <f t="shared" si="305"/>
      </c>
      <c r="M472" s="585">
        <v>0</v>
      </c>
      <c r="N472" s="589">
        <f t="shared" si="389"/>
      </c>
      <c r="O472" s="585">
        <v>0</v>
      </c>
      <c r="P472" s="589">
        <f t="shared" si="473"/>
      </c>
      <c r="Q472" s="590"/>
      <c r="R472" s="585"/>
      <c r="S472" s="590"/>
      <c r="T472" s="585"/>
      <c r="U472" s="591"/>
      <c r="V472" s="592"/>
      <c r="W472" s="585"/>
      <c r="X472" s="592"/>
      <c r="Y472" s="590"/>
      <c r="Z472" s="592"/>
      <c r="AA472" s="592"/>
      <c r="AB472" s="585"/>
      <c r="AC472" s="585"/>
      <c r="AD472" s="590"/>
      <c r="AE472" s="592"/>
      <c r="AF472" s="593" t="s">
        <v>586</v>
      </c>
    </row>
    <row r="473">
      <c r="A473" s="597"/>
      <c r="B473" s="598" t="s">
        <v>600</v>
      </c>
      <c r="C473" s="599" t="s">
        <v>582</v>
      </c>
      <c r="D473" s="600" t="s">
        <v>583</v>
      </c>
      <c r="E473" s="601">
        <v>454.86</v>
      </c>
      <c r="F473" s="586">
        <f>E473+E474</f>
      </c>
      <c r="G473" s="585">
        <v>4007</v>
      </c>
      <c r="H473" s="585">
        <v>85</v>
      </c>
      <c r="I473" s="587">
        <f t="shared" si="77"/>
      </c>
      <c r="J473" s="588">
        <f t="shared" si="191"/>
      </c>
      <c r="K473" s="585">
        <v>3</v>
      </c>
      <c r="L473" s="588">
        <f t="shared" si="305"/>
      </c>
      <c r="M473" s="585">
        <v>0</v>
      </c>
      <c r="N473" s="589">
        <f t="shared" si="389"/>
      </c>
      <c r="O473" s="585">
        <v>0</v>
      </c>
      <c r="P473" s="589">
        <f t="shared" si="473"/>
      </c>
      <c r="Q473" s="590">
        <f>(M473+M474)/(O473+O474)</f>
      </c>
      <c r="R473" s="585">
        <v>0</v>
      </c>
      <c r="S473" s="590">
        <f>(O473+O474)/(K473+K474)</f>
      </c>
      <c r="T473" s="585">
        <v>0</v>
      </c>
      <c r="U473" s="591">
        <f>F473/T473</f>
      </c>
      <c r="V473" s="592">
        <f>(F473+4*500)/T473</f>
      </c>
      <c r="W473" s="634">
        <v>0</v>
      </c>
      <c r="X473" s="592">
        <f>W473/T473</f>
      </c>
      <c r="Y473" s="590">
        <f>T473/R473</f>
      </c>
      <c r="Z473" s="592">
        <f>W473/F473</f>
      </c>
      <c r="AA473" s="592">
        <f>W473/(F473+500)</f>
      </c>
      <c r="AB473" s="585">
        <v>0</v>
      </c>
      <c r="AC473" s="585">
        <v>0</v>
      </c>
      <c r="AD473" s="637">
        <v>0</v>
      </c>
      <c r="AE473" s="592">
        <f>(W473-AC473)/(F473+500)</f>
      </c>
      <c r="AF473" s="593" t="s">
        <v>584</v>
      </c>
    </row>
    <row r="474">
      <c r="A474" s="597"/>
      <c r="B474" s="598"/>
      <c r="C474" s="599"/>
      <c r="D474" s="600" t="s">
        <v>585</v>
      </c>
      <c r="E474" s="601">
        <v>159.38</v>
      </c>
      <c r="F474" s="586"/>
      <c r="G474" s="585">
        <v>1807</v>
      </c>
      <c r="H474" s="585">
        <v>161</v>
      </c>
      <c r="I474" s="587">
        <f t="shared" si="77"/>
      </c>
      <c r="J474" s="588">
        <f t="shared" si="191"/>
      </c>
      <c r="K474" s="585">
        <v>5</v>
      </c>
      <c r="L474" s="588">
        <f t="shared" si="305"/>
      </c>
      <c r="M474" s="585">
        <v>0</v>
      </c>
      <c r="N474" s="589">
        <f t="shared" si="389"/>
      </c>
      <c r="O474" s="585">
        <v>0</v>
      </c>
      <c r="P474" s="589">
        <f t="shared" si="473"/>
      </c>
      <c r="Q474" s="590"/>
      <c r="R474" s="585"/>
      <c r="S474" s="590"/>
      <c r="T474" s="585"/>
      <c r="U474" s="591"/>
      <c r="V474" s="592"/>
      <c r="W474" s="634"/>
      <c r="X474" s="592"/>
      <c r="Y474" s="590"/>
      <c r="Z474" s="592"/>
      <c r="AA474" s="592"/>
      <c r="AB474" s="585"/>
      <c r="AC474" s="585"/>
      <c r="AD474" s="637"/>
      <c r="AE474" s="592"/>
      <c r="AF474" s="593" t="s">
        <v>586</v>
      </c>
    </row>
    <row r="475">
      <c r="A475" s="597"/>
      <c r="B475" s="604" t="s">
        <v>591</v>
      </c>
      <c r="C475" s="604"/>
      <c r="D475" s="604"/>
      <c r="E475" s="605">
        <f>SUM(E465:E474)</f>
      </c>
      <c r="F475" s="606">
        <f>SUM(F465:F474)</f>
      </c>
      <c r="G475" s="606">
        <f>SUM(G465:G474)</f>
      </c>
      <c r="H475" s="606">
        <f>SUM(H465:H474)</f>
      </c>
      <c r="I475" s="607">
        <f t="shared" si="77"/>
      </c>
      <c r="J475" s="608">
        <f t="shared" si="191"/>
      </c>
      <c r="K475" s="606">
        <f>SUM(K465:K474)</f>
      </c>
      <c r="L475" s="608">
        <f t="shared" si="305"/>
      </c>
      <c r="M475" s="606">
        <f>SUM(M465:M474)</f>
      </c>
      <c r="N475" s="609">
        <f t="shared" si="389"/>
      </c>
      <c r="O475" s="606">
        <f>SUM(O465:O474)</f>
      </c>
      <c r="P475" s="609">
        <f t="shared" si="473"/>
      </c>
      <c r="Q475" s="610">
        <f t="shared" ref="Q475:Q476" si="161">M475/O475</f>
      </c>
      <c r="R475" s="606">
        <f>SUM(R465:R474)</f>
      </c>
      <c r="S475" s="610">
        <f t="shared" ref="S475:S476" si="275">(O475+O475)/(K475+K475)</f>
      </c>
      <c r="T475" s="606">
        <f>SUM(T465:T474)</f>
      </c>
      <c r="U475" s="611">
        <f t="shared" ref="U475:U476" si="41">F475/T475</f>
      </c>
      <c r="V475" s="612">
        <f t="shared" ref="V475:V476" si="125">(F475+4*500)/T475</f>
      </c>
      <c r="W475" s="606">
        <f>SUM(W465:W474)</f>
      </c>
      <c r="X475" s="613">
        <f t="shared" ref="X475:X476" si="239">W475/T475</f>
      </c>
      <c r="Y475" s="610">
        <f t="shared" ref="Y475:Y476" si="353">T475/R475</f>
      </c>
      <c r="Z475" s="612">
        <f t="shared" ref="Z475:Z476" si="437">W475/F475</f>
      </c>
      <c r="AA475" s="612">
        <f>W475/(F475+COUNT(W465:W474)*500)</f>
      </c>
      <c r="AB475" s="606">
        <f>SUM(AB465:AB474)</f>
      </c>
      <c r="AC475" s="606">
        <f>SUM(AC465:AC474)</f>
      </c>
      <c r="AD475" s="610">
        <f t="shared" ref="AD475:AD476" si="521">AB475/T475</f>
      </c>
      <c r="AE475" s="614">
        <f>(W475-AC475)/(F475+COUNT(W465:W474)*500)</f>
      </c>
      <c r="AF475" s="592"/>
    </row>
    <row r="476">
      <c r="A476" s="597"/>
      <c r="B476" s="630" t="s">
        <v>595</v>
      </c>
      <c r="C476" s="630"/>
      <c r="D476" s="630"/>
      <c r="E476" s="631">
        <f>E464+E475</f>
      </c>
      <c r="F476" s="617">
        <f>F464+F475</f>
      </c>
      <c r="G476" s="617">
        <f>G464+G475</f>
      </c>
      <c r="H476" s="617">
        <f>H464+H475</f>
      </c>
      <c r="I476" s="618">
        <f t="shared" si="77"/>
      </c>
      <c r="J476" s="619">
        <f t="shared" si="191"/>
      </c>
      <c r="K476" s="617">
        <f>K464+K475</f>
      </c>
      <c r="L476" s="619">
        <f t="shared" si="305"/>
      </c>
      <c r="M476" s="617">
        <f>M464+M475</f>
      </c>
      <c r="N476" s="620">
        <f t="shared" si="389"/>
      </c>
      <c r="O476" s="617">
        <f>O464+O475</f>
      </c>
      <c r="P476" s="620">
        <f t="shared" si="473"/>
      </c>
      <c r="Q476" s="621">
        <f t="shared" si="161"/>
      </c>
      <c r="R476" s="617">
        <f>R464+R475</f>
      </c>
      <c r="S476" s="621">
        <f t="shared" si="275"/>
      </c>
      <c r="T476" s="617">
        <f>T464+T475</f>
      </c>
      <c r="U476" s="622">
        <f t="shared" si="41"/>
      </c>
      <c r="V476" s="617">
        <f t="shared" si="125"/>
      </c>
      <c r="W476" s="617">
        <f>W464+W475</f>
      </c>
      <c r="X476" s="617">
        <f t="shared" si="239"/>
      </c>
      <c r="Y476" s="621">
        <f t="shared" si="353"/>
      </c>
      <c r="Z476" s="617">
        <f t="shared" si="437"/>
      </c>
      <c r="AA476" s="617">
        <f>W476/(F476+COUNT(W454:W463,W465:W474)*500)</f>
      </c>
      <c r="AB476" s="617">
        <f>AB464+AB475</f>
      </c>
      <c r="AC476" s="617">
        <f>AC464+AC475</f>
      </c>
      <c r="AD476" s="621">
        <f t="shared" si="521"/>
      </c>
      <c r="AE476" s="617">
        <f>(W476-AC476)/(F476+COUNT(W454:W463,W465:W474)*500)</f>
      </c>
      <c r="AF476" s="623"/>
    </row>
    <row r="477">
      <c r="A477" s="627" t="s">
        <v>548</v>
      </c>
      <c r="B477" s="628" t="s">
        <v>549</v>
      </c>
      <c r="C477" s="628" t="s">
        <v>550</v>
      </c>
      <c r="D477" s="628" t="s">
        <v>551</v>
      </c>
      <c r="E477" s="629" t="s">
        <v>552</v>
      </c>
      <c r="F477" s="572" t="s">
        <v>553</v>
      </c>
      <c r="G477" s="572" t="s">
        <v>554</v>
      </c>
      <c r="H477" s="572" t="s">
        <v>555</v>
      </c>
      <c r="I477" s="573" t="s">
        <v>556</v>
      </c>
      <c r="J477" s="574" t="s">
        <v>557</v>
      </c>
      <c r="K477" s="572" t="s">
        <v>558</v>
      </c>
      <c r="L477" s="574" t="s">
        <v>559</v>
      </c>
      <c r="M477" s="575" t="s">
        <v>560</v>
      </c>
      <c r="N477" s="576" t="s">
        <v>561</v>
      </c>
      <c r="O477" s="572" t="s">
        <v>562</v>
      </c>
      <c r="P477" s="576" t="s">
        <v>563</v>
      </c>
      <c r="Q477" s="573" t="s">
        <v>564</v>
      </c>
      <c r="R477" s="577" t="s">
        <v>565</v>
      </c>
      <c r="S477" s="578" t="s">
        <v>566</v>
      </c>
      <c r="T477" s="577" t="s">
        <v>567</v>
      </c>
      <c r="U477" s="579" t="s">
        <v>568</v>
      </c>
      <c r="V477" s="580" t="s">
        <v>569</v>
      </c>
      <c r="W477" s="580" t="s">
        <v>570</v>
      </c>
      <c r="X477" s="580" t="s">
        <v>571</v>
      </c>
      <c r="Y477" s="578" t="s">
        <v>572</v>
      </c>
      <c r="Z477" s="580" t="s">
        <v>573</v>
      </c>
      <c r="AA477" s="580" t="s">
        <v>574</v>
      </c>
      <c r="AB477" s="580" t="s">
        <v>575</v>
      </c>
      <c r="AC477" s="577" t="s">
        <v>576</v>
      </c>
      <c r="AD477" s="578" t="s">
        <v>577</v>
      </c>
      <c r="AE477" s="580" t="s">
        <v>578</v>
      </c>
      <c r="AF477" s="580" t="s">
        <v>579</v>
      </c>
    </row>
    <row r="478">
      <c r="A478" s="597" t="s">
        <v>627</v>
      </c>
      <c r="B478" s="598" t="s">
        <v>581</v>
      </c>
      <c r="C478" s="636" t="s">
        <v>582</v>
      </c>
      <c r="D478" s="600" t="s">
        <v>583</v>
      </c>
      <c r="E478" s="601">
        <v>3727</v>
      </c>
      <c r="F478" s="586">
        <f>E478+E479</f>
      </c>
      <c r="G478" s="585">
        <v>30349</v>
      </c>
      <c r="H478" s="585">
        <v>457</v>
      </c>
      <c r="I478" s="587">
        <f t="shared" ref="I478:I500" si="78">H478/G478</f>
      </c>
      <c r="J478" s="588">
        <f t="shared" ref="J478:J500" si="192">(E478/G478)*1000</f>
      </c>
      <c r="K478" s="585">
        <v>12</v>
      </c>
      <c r="L478" s="588">
        <f t="shared" ref="L478:L500" si="306">E478/K478</f>
      </c>
      <c r="M478" s="585">
        <v>1</v>
      </c>
      <c r="N478" s="589">
        <f t="shared" ref="N478:N500" si="390">E478/M478</f>
      </c>
      <c r="O478" s="585">
        <v>2</v>
      </c>
      <c r="P478" s="589">
        <f t="shared" ref="P478:P500" si="474">E478/O478</f>
      </c>
      <c r="Q478" s="590">
        <f>(M478+M479)/(O478+O479)</f>
      </c>
      <c r="R478" s="585">
        <v>2</v>
      </c>
      <c r="S478" s="590">
        <f>(O478+O479)/(K478+K479)</f>
      </c>
      <c r="T478" s="585">
        <v>1</v>
      </c>
      <c r="U478" s="591">
        <f>F478/T478</f>
      </c>
      <c r="V478" s="592">
        <f>(F478+4*500)/T478</f>
      </c>
      <c r="W478" s="585">
        <v>423</v>
      </c>
      <c r="X478" s="592">
        <f>W478/T478</f>
      </c>
      <c r="Y478" s="590">
        <f>T478/R478</f>
      </c>
      <c r="Z478" s="592">
        <f>W478/F478</f>
      </c>
      <c r="AA478" s="592">
        <f>W478/(F478+500)</f>
      </c>
      <c r="AB478" s="585">
        <v>0</v>
      </c>
      <c r="AC478" s="585">
        <v>0</v>
      </c>
      <c r="AD478" s="590">
        <f>AB478/T478</f>
      </c>
      <c r="AE478" s="592">
        <f>(W478-AC478)/(F478+500)</f>
      </c>
      <c r="AF478" s="593" t="s">
        <v>584</v>
      </c>
    </row>
    <row r="479">
      <c r="A479" s="597"/>
      <c r="B479" s="598"/>
      <c r="C479" s="636"/>
      <c r="D479" s="600" t="s">
        <v>585</v>
      </c>
      <c r="E479" s="601">
        <v>85.09</v>
      </c>
      <c r="F479" s="586"/>
      <c r="G479" s="585">
        <v>1237</v>
      </c>
      <c r="H479" s="585">
        <v>55</v>
      </c>
      <c r="I479" s="587">
        <f t="shared" si="78"/>
      </c>
      <c r="J479" s="588">
        <f t="shared" si="192"/>
      </c>
      <c r="K479" s="585">
        <v>1</v>
      </c>
      <c r="L479" s="588">
        <f t="shared" si="306"/>
      </c>
      <c r="M479" s="585">
        <v>0</v>
      </c>
      <c r="N479" s="589">
        <f t="shared" si="390"/>
      </c>
      <c r="O479" s="585">
        <v>0</v>
      </c>
      <c r="P479" s="589">
        <f t="shared" si="474"/>
      </c>
      <c r="Q479" s="590"/>
      <c r="R479" s="585"/>
      <c r="S479" s="590"/>
      <c r="T479" s="585"/>
      <c r="U479" s="591"/>
      <c r="V479" s="592"/>
      <c r="W479" s="585"/>
      <c r="X479" s="592"/>
      <c r="Y479" s="590"/>
      <c r="Z479" s="592"/>
      <c r="AA479" s="592"/>
      <c r="AB479" s="585"/>
      <c r="AC479" s="585"/>
      <c r="AD479" s="590"/>
      <c r="AE479" s="592"/>
      <c r="AF479" s="593" t="s">
        <v>586</v>
      </c>
    </row>
    <row r="480">
      <c r="A480" s="597"/>
      <c r="B480" s="598" t="s">
        <v>587</v>
      </c>
      <c r="C480" s="599" t="s">
        <v>582</v>
      </c>
      <c r="D480" s="600" t="s">
        <v>583</v>
      </c>
      <c r="E480" s="601">
        <v>690.46</v>
      </c>
      <c r="F480" s="586">
        <f>E480+E481</f>
      </c>
      <c r="G480" s="585">
        <v>4988</v>
      </c>
      <c r="H480" s="585">
        <v>94</v>
      </c>
      <c r="I480" s="587">
        <f t="shared" si="78"/>
      </c>
      <c r="J480" s="588">
        <f t="shared" si="192"/>
      </c>
      <c r="K480" s="585">
        <v>5</v>
      </c>
      <c r="L480" s="588">
        <f t="shared" si="306"/>
      </c>
      <c r="M480" s="585">
        <v>0</v>
      </c>
      <c r="N480" s="589">
        <f t="shared" si="390"/>
      </c>
      <c r="O480" s="585">
        <v>0</v>
      </c>
      <c r="P480" s="589">
        <f t="shared" si="474"/>
      </c>
      <c r="Q480" s="590">
        <f>(M480+M481)/(O480+O481)</f>
      </c>
      <c r="R480" s="585">
        <v>0</v>
      </c>
      <c r="S480" s="590">
        <f>(O480+O481)/(K480+K481)</f>
      </c>
      <c r="T480" s="585">
        <v>0</v>
      </c>
      <c r="U480" s="591">
        <f>F480/T480</f>
      </c>
      <c r="V480" s="592">
        <f>(F480+4*500)/T480</f>
      </c>
      <c r="W480" s="585">
        <v>0</v>
      </c>
      <c r="X480" s="592">
        <f>W480/T480</f>
      </c>
      <c r="Y480" s="590">
        <f>T480/R480</f>
      </c>
      <c r="Z480" s="592">
        <f>W480/F480</f>
      </c>
      <c r="AA480" s="592">
        <f>W480/(F480+500)</f>
      </c>
      <c r="AB480" s="585">
        <v>0</v>
      </c>
      <c r="AC480" s="585">
        <v>0</v>
      </c>
      <c r="AD480" s="590">
        <f>AB480/T480</f>
      </c>
      <c r="AE480" s="592">
        <f>(W480-AC480)/(F480+500)</f>
      </c>
      <c r="AF480" s="593" t="s">
        <v>584</v>
      </c>
    </row>
    <row r="481">
      <c r="A481" s="597"/>
      <c r="B481" s="598"/>
      <c r="C481" s="599"/>
      <c r="D481" s="600" t="s">
        <v>585</v>
      </c>
      <c r="E481" s="601">
        <v>41.98</v>
      </c>
      <c r="F481" s="586"/>
      <c r="G481" s="585">
        <v>493</v>
      </c>
      <c r="H481" s="585">
        <v>31</v>
      </c>
      <c r="I481" s="587">
        <f t="shared" si="78"/>
      </c>
      <c r="J481" s="588">
        <f t="shared" si="192"/>
      </c>
      <c r="K481" s="585">
        <v>1</v>
      </c>
      <c r="L481" s="588">
        <f t="shared" si="306"/>
      </c>
      <c r="M481" s="585">
        <v>0</v>
      </c>
      <c r="N481" s="589">
        <f t="shared" si="390"/>
      </c>
      <c r="O481" s="585">
        <v>0</v>
      </c>
      <c r="P481" s="589">
        <f t="shared" si="474"/>
      </c>
      <c r="Q481" s="590"/>
      <c r="R481" s="585"/>
      <c r="S481" s="590"/>
      <c r="T481" s="585"/>
      <c r="U481" s="591"/>
      <c r="V481" s="592"/>
      <c r="W481" s="585"/>
      <c r="X481" s="592"/>
      <c r="Y481" s="590"/>
      <c r="Z481" s="592"/>
      <c r="AA481" s="592"/>
      <c r="AB481" s="585"/>
      <c r="AC481" s="585"/>
      <c r="AD481" s="590"/>
      <c r="AE481" s="592"/>
      <c r="AF481" s="593" t="s">
        <v>586</v>
      </c>
    </row>
    <row r="482">
      <c r="A482" s="597"/>
      <c r="B482" s="598" t="s">
        <v>588</v>
      </c>
      <c r="C482" s="599" t="s">
        <v>582</v>
      </c>
      <c r="D482" s="600" t="s">
        <v>583</v>
      </c>
      <c r="E482" s="601">
        <v>278.55</v>
      </c>
      <c r="F482" s="586">
        <f>E482+E483</f>
      </c>
      <c r="G482" s="585">
        <v>1917</v>
      </c>
      <c r="H482" s="585">
        <v>49</v>
      </c>
      <c r="I482" s="587">
        <f t="shared" si="78"/>
      </c>
      <c r="J482" s="588">
        <f t="shared" si="192"/>
      </c>
      <c r="K482" s="585">
        <v>1</v>
      </c>
      <c r="L482" s="588">
        <f t="shared" si="306"/>
      </c>
      <c r="M482" s="585">
        <v>0</v>
      </c>
      <c r="N482" s="589">
        <f t="shared" si="390"/>
      </c>
      <c r="O482" s="585">
        <v>0</v>
      </c>
      <c r="P482" s="589">
        <f t="shared" si="474"/>
      </c>
      <c r="Q482" s="590">
        <f>(M482+M483)/(O482+O483)</f>
      </c>
      <c r="R482" s="585">
        <v>0</v>
      </c>
      <c r="S482" s="590">
        <f>(O482+O483)/(K482+K483)</f>
      </c>
      <c r="T482" s="585">
        <v>0</v>
      </c>
      <c r="U482" s="591">
        <f>F482/T482</f>
      </c>
      <c r="V482" s="592">
        <f>(F482+4*500)/T482</f>
      </c>
      <c r="W482" s="585">
        <v>0</v>
      </c>
      <c r="X482" s="592">
        <f>W482/T482</f>
      </c>
      <c r="Y482" s="590">
        <f>T482/R482</f>
      </c>
      <c r="Z482" s="592">
        <f>W482/F482</f>
      </c>
      <c r="AA482" s="592">
        <f>W482/(F482+500)</f>
      </c>
      <c r="AB482" s="585">
        <v>0</v>
      </c>
      <c r="AC482" s="585">
        <v>0</v>
      </c>
      <c r="AD482" s="590">
        <f>AB482/T482</f>
      </c>
      <c r="AE482" s="592">
        <f>(W482-AC482)/(F482+500)</f>
      </c>
      <c r="AF482" s="593" t="s">
        <v>584</v>
      </c>
    </row>
    <row r="483">
      <c r="A483" s="597"/>
      <c r="B483" s="598"/>
      <c r="C483" s="599"/>
      <c r="D483" s="600" t="s">
        <v>585</v>
      </c>
      <c r="E483" s="601">
        <v>76.98</v>
      </c>
      <c r="F483" s="586"/>
      <c r="G483" s="585">
        <v>604</v>
      </c>
      <c r="H483" s="585">
        <v>38</v>
      </c>
      <c r="I483" s="587">
        <f t="shared" si="78"/>
      </c>
      <c r="J483" s="588">
        <f t="shared" si="192"/>
      </c>
      <c r="K483" s="585">
        <v>2</v>
      </c>
      <c r="L483" s="588">
        <f t="shared" si="306"/>
      </c>
      <c r="M483" s="585">
        <v>0</v>
      </c>
      <c r="N483" s="589">
        <f t="shared" si="390"/>
      </c>
      <c r="O483" s="585">
        <v>0</v>
      </c>
      <c r="P483" s="589">
        <f t="shared" si="474"/>
      </c>
      <c r="Q483" s="590"/>
      <c r="R483" s="585"/>
      <c r="S483" s="590"/>
      <c r="T483" s="585"/>
      <c r="U483" s="591"/>
      <c r="V483" s="592"/>
      <c r="W483" s="585"/>
      <c r="X483" s="592"/>
      <c r="Y483" s="590"/>
      <c r="Z483" s="592"/>
      <c r="AA483" s="592"/>
      <c r="AB483" s="585"/>
      <c r="AC483" s="585"/>
      <c r="AD483" s="590"/>
      <c r="AE483" s="592"/>
      <c r="AF483" s="593" t="s">
        <v>586</v>
      </c>
    </row>
    <row r="484">
      <c r="A484" s="597"/>
      <c r="B484" s="598" t="s">
        <v>589</v>
      </c>
      <c r="C484" s="599" t="s">
        <v>582</v>
      </c>
      <c r="D484" s="600" t="s">
        <v>583</v>
      </c>
      <c r="E484" s="601">
        <v>886.7</v>
      </c>
      <c r="F484" s="633">
        <f>E484+E485</f>
      </c>
      <c r="G484" s="585">
        <v>5753</v>
      </c>
      <c r="H484" s="585">
        <v>75</v>
      </c>
      <c r="I484" s="587">
        <f t="shared" si="78"/>
      </c>
      <c r="J484" s="588">
        <f t="shared" si="192"/>
      </c>
      <c r="K484" s="585">
        <v>3</v>
      </c>
      <c r="L484" s="588">
        <f t="shared" si="306"/>
      </c>
      <c r="M484" s="585">
        <v>0</v>
      </c>
      <c r="N484" s="589">
        <f t="shared" si="390"/>
      </c>
      <c r="O484" s="585">
        <v>0</v>
      </c>
      <c r="P484" s="589">
        <f t="shared" si="474"/>
      </c>
      <c r="Q484" s="590">
        <f>(M484+M485)/(O484+O485)</f>
      </c>
      <c r="R484" s="585">
        <v>0</v>
      </c>
      <c r="S484" s="590">
        <f>(O484+O485)/(K484+K485)</f>
      </c>
      <c r="T484" s="585">
        <v>0</v>
      </c>
      <c r="U484" s="591">
        <f>F484/T484</f>
      </c>
      <c r="V484" s="592">
        <f>(F484+4*500)/T484</f>
      </c>
      <c r="W484" s="585">
        <v>0</v>
      </c>
      <c r="X484" s="592">
        <f>W484/T484</f>
      </c>
      <c r="Y484" s="590">
        <f>T484/R484</f>
      </c>
      <c r="Z484" s="592">
        <f>W484/F484</f>
      </c>
      <c r="AA484" s="592">
        <f>W484/(F484+500)</f>
      </c>
      <c r="AB484" s="585">
        <v>0</v>
      </c>
      <c r="AC484" s="585">
        <v>0</v>
      </c>
      <c r="AD484" s="590">
        <f>AB484/T484</f>
      </c>
      <c r="AE484" s="592">
        <f>(W484-AC484)/(F484+500)</f>
      </c>
      <c r="AF484" s="593" t="s">
        <v>584</v>
      </c>
    </row>
    <row r="485">
      <c r="A485" s="597"/>
      <c r="B485" s="598"/>
      <c r="C485" s="599"/>
      <c r="D485" s="600" t="s">
        <v>585</v>
      </c>
      <c r="E485" s="601">
        <v>154.77</v>
      </c>
      <c r="F485" s="633"/>
      <c r="G485" s="585">
        <v>2226</v>
      </c>
      <c r="H485" s="602">
        <v>60</v>
      </c>
      <c r="I485" s="587">
        <f t="shared" si="78"/>
      </c>
      <c r="J485" s="588">
        <f t="shared" si="192"/>
      </c>
      <c r="K485" s="585">
        <v>2</v>
      </c>
      <c r="L485" s="588">
        <f t="shared" si="306"/>
      </c>
      <c r="M485" s="585">
        <v>0</v>
      </c>
      <c r="N485" s="589">
        <f t="shared" si="390"/>
      </c>
      <c r="O485" s="585">
        <v>0</v>
      </c>
      <c r="P485" s="589">
        <f t="shared" si="474"/>
      </c>
      <c r="Q485" s="590"/>
      <c r="R485" s="585"/>
      <c r="S485" s="590"/>
      <c r="T485" s="585"/>
      <c r="U485" s="591"/>
      <c r="V485" s="592"/>
      <c r="W485" s="585"/>
      <c r="X485" s="592"/>
      <c r="Y485" s="590"/>
      <c r="Z485" s="592"/>
      <c r="AA485" s="592"/>
      <c r="AB485" s="585"/>
      <c r="AC485" s="585"/>
      <c r="AD485" s="590"/>
      <c r="AE485" s="592"/>
      <c r="AF485" s="593" t="s">
        <v>586</v>
      </c>
    </row>
    <row r="486">
      <c r="A486" s="597"/>
      <c r="B486" s="598" t="s">
        <v>590</v>
      </c>
      <c r="C486" s="599" t="s">
        <v>582</v>
      </c>
      <c r="D486" s="600" t="s">
        <v>583</v>
      </c>
      <c r="E486" s="601">
        <v>289.41</v>
      </c>
      <c r="F486" s="633">
        <f>E486+E487</f>
      </c>
      <c r="G486" s="585">
        <v>2592</v>
      </c>
      <c r="H486" s="585">
        <v>51</v>
      </c>
      <c r="I486" s="587">
        <f t="shared" si="78"/>
      </c>
      <c r="J486" s="588">
        <f t="shared" si="192"/>
      </c>
      <c r="K486" s="585">
        <v>2</v>
      </c>
      <c r="L486" s="588">
        <f t="shared" si="306"/>
      </c>
      <c r="M486" s="585">
        <v>1</v>
      </c>
      <c r="N486" s="589">
        <f t="shared" si="390"/>
      </c>
      <c r="O486" s="585">
        <v>1</v>
      </c>
      <c r="P486" s="589">
        <f t="shared" si="474"/>
      </c>
      <c r="Q486" s="590">
        <f>(M486+M487)/(O486+O487)</f>
      </c>
      <c r="R486" s="585">
        <v>1</v>
      </c>
      <c r="S486" s="590">
        <f>(O486+O487)/(K486+K487)</f>
      </c>
      <c r="T486" s="585">
        <v>1</v>
      </c>
      <c r="U486" s="591">
        <f>F486/T486</f>
      </c>
      <c r="V486" s="592">
        <f>(F486+4*500)/T486</f>
      </c>
      <c r="W486" s="585">
        <v>2088</v>
      </c>
      <c r="X486" s="592">
        <f>W486/T486</f>
      </c>
      <c r="Y486" s="590">
        <f>T486/R486</f>
      </c>
      <c r="Z486" s="592">
        <f>W486/F486</f>
      </c>
      <c r="AA486" s="592">
        <f>W486/(F486+500)</f>
      </c>
      <c r="AB486" s="585">
        <v>0</v>
      </c>
      <c r="AC486" s="585">
        <v>0</v>
      </c>
      <c r="AD486" s="590">
        <f>AB486/T486</f>
      </c>
      <c r="AE486" s="592">
        <f>(W486-AC486)/(F486+500)</f>
      </c>
      <c r="AF486" s="593" t="s">
        <v>584</v>
      </c>
    </row>
    <row r="487">
      <c r="A487" s="597"/>
      <c r="B487" s="598"/>
      <c r="C487" s="599"/>
      <c r="D487" s="600" t="s">
        <v>585</v>
      </c>
      <c r="E487" s="601">
        <v>59.81</v>
      </c>
      <c r="F487" s="633"/>
      <c r="G487" s="585">
        <v>809</v>
      </c>
      <c r="H487" s="585">
        <v>31</v>
      </c>
      <c r="I487" s="587">
        <f t="shared" si="78"/>
      </c>
      <c r="J487" s="588">
        <f t="shared" si="192"/>
      </c>
      <c r="K487" s="585">
        <v>0</v>
      </c>
      <c r="L487" s="588">
        <f t="shared" si="306"/>
      </c>
      <c r="M487" s="585">
        <v>0</v>
      </c>
      <c r="N487" s="589">
        <f t="shared" si="390"/>
      </c>
      <c r="O487" s="585">
        <v>0</v>
      </c>
      <c r="P487" s="589">
        <f t="shared" si="474"/>
      </c>
      <c r="Q487" s="590"/>
      <c r="R487" s="585"/>
      <c r="S487" s="590"/>
      <c r="T487" s="585"/>
      <c r="U487" s="591"/>
      <c r="V487" s="592"/>
      <c r="W487" s="585"/>
      <c r="X487" s="592"/>
      <c r="Y487" s="590"/>
      <c r="Z487" s="592"/>
      <c r="AA487" s="592"/>
      <c r="AB487" s="585"/>
      <c r="AC487" s="585"/>
      <c r="AD487" s="590"/>
      <c r="AE487" s="592"/>
      <c r="AF487" s="593" t="s">
        <v>586</v>
      </c>
    </row>
    <row r="488">
      <c r="A488" s="597"/>
      <c r="B488" s="635" t="s">
        <v>591</v>
      </c>
      <c r="C488" s="635"/>
      <c r="D488" s="635"/>
      <c r="E488" s="605">
        <f>SUM(E478:E487)</f>
      </c>
      <c r="F488" s="606">
        <f>SUM(F478:F487)</f>
      </c>
      <c r="G488" s="606">
        <f>SUM(G478:G487)</f>
      </c>
      <c r="H488" s="606">
        <f>SUM(H478:H487)</f>
      </c>
      <c r="I488" s="607">
        <f t="shared" si="78"/>
      </c>
      <c r="J488" s="608">
        <f t="shared" si="192"/>
      </c>
      <c r="K488" s="606">
        <f>SUM(K478:K487)</f>
      </c>
      <c r="L488" s="608">
        <f t="shared" si="306"/>
      </c>
      <c r="M488" s="606">
        <f>SUM(M478:M487)</f>
      </c>
      <c r="N488" s="609">
        <f t="shared" si="390"/>
      </c>
      <c r="O488" s="606">
        <f>SUM(O478:O487)</f>
      </c>
      <c r="P488" s="609">
        <f t="shared" si="474"/>
      </c>
      <c r="Q488" s="610">
        <f>M488/O488</f>
      </c>
      <c r="R488" s="606">
        <f>SUM(R478:R487)</f>
      </c>
      <c r="S488" s="610">
        <f>(O488+O488)/(K488+K488)</f>
      </c>
      <c r="T488" s="606">
        <f>SUM(T478:T487)</f>
      </c>
      <c r="U488" s="611">
        <f t="shared" ref="U488:U489" si="42">F488/T488</f>
      </c>
      <c r="V488" s="612">
        <f t="shared" ref="V488:V489" si="126">(F488+4*500)/T488</f>
      </c>
      <c r="W488" s="606">
        <f>SUM(W478:W487)</f>
      </c>
      <c r="X488" s="613">
        <f t="shared" ref="X488:X489" si="240">W488/T488</f>
      </c>
      <c r="Y488" s="610">
        <f t="shared" ref="Y488:Y489" si="354">T488/R488</f>
      </c>
      <c r="Z488" s="612">
        <f t="shared" ref="Z488:Z489" si="438">W488/F488</f>
      </c>
      <c r="AA488" s="612">
        <f>W488/(F488+COUNT(W478:W487)*500)</f>
      </c>
      <c r="AB488" s="606">
        <f>SUM(AB478:AB487)</f>
      </c>
      <c r="AC488" s="606">
        <f>SUM(AC478:AC487)</f>
      </c>
      <c r="AD488" s="610">
        <f t="shared" ref="AD488:AD489" si="522">AB488/T488</f>
      </c>
      <c r="AE488" s="614">
        <f>(W488-AC488)/(F488+COUNT(W478:W487)*500)</f>
      </c>
      <c r="AF488" s="592"/>
    </row>
    <row r="489">
      <c r="A489" s="597"/>
      <c r="B489" s="598" t="s">
        <v>592</v>
      </c>
      <c r="C489" s="636" t="s">
        <v>606</v>
      </c>
      <c r="D489" s="600" t="s">
        <v>583</v>
      </c>
      <c r="E489" s="601">
        <v>1108.7</v>
      </c>
      <c r="F489" s="586">
        <f>E489+E490</f>
      </c>
      <c r="G489" s="585">
        <v>10915</v>
      </c>
      <c r="H489" s="585">
        <v>127</v>
      </c>
      <c r="I489" s="587">
        <f t="shared" si="78"/>
      </c>
      <c r="J489" s="588">
        <f t="shared" si="192"/>
      </c>
      <c r="K489" s="585">
        <v>1</v>
      </c>
      <c r="L489" s="588">
        <f t="shared" si="306"/>
      </c>
      <c r="M489" s="585">
        <v>0</v>
      </c>
      <c r="N489" s="589">
        <f t="shared" si="390"/>
      </c>
      <c r="O489" s="585">
        <v>0</v>
      </c>
      <c r="P489" s="589">
        <f t="shared" si="474"/>
      </c>
      <c r="Q489" s="590">
        <f>(M489+M490)/(O489+O490)</f>
      </c>
      <c r="R489" s="585">
        <v>0</v>
      </c>
      <c r="S489" s="590">
        <f>(O489+O490)/(K489+K490)</f>
      </c>
      <c r="T489" s="585">
        <v>0</v>
      </c>
      <c r="U489" s="591">
        <f t="shared" si="42"/>
      </c>
      <c r="V489" s="592">
        <f t="shared" si="126"/>
      </c>
      <c r="W489" s="585">
        <v>0</v>
      </c>
      <c r="X489" s="592">
        <f t="shared" si="240"/>
      </c>
      <c r="Y489" s="590">
        <f t="shared" si="354"/>
      </c>
      <c r="Z489" s="592">
        <f t="shared" si="438"/>
      </c>
      <c r="AA489" s="592">
        <f>W489/(F489+500)</f>
      </c>
      <c r="AB489" s="585">
        <v>0</v>
      </c>
      <c r="AC489" s="585">
        <v>0</v>
      </c>
      <c r="AD489" s="590">
        <f t="shared" si="522"/>
      </c>
      <c r="AE489" s="592">
        <f>(W489-AC489)/(F489+500)</f>
      </c>
      <c r="AF489" s="593" t="s">
        <v>584</v>
      </c>
    </row>
    <row r="490">
      <c r="A490" s="597"/>
      <c r="B490" s="598"/>
      <c r="C490" s="636"/>
      <c r="D490" s="600" t="s">
        <v>585</v>
      </c>
      <c r="E490" s="601">
        <v>100.26</v>
      </c>
      <c r="F490" s="586"/>
      <c r="G490" s="585">
        <v>1603</v>
      </c>
      <c r="H490" s="585">
        <v>70</v>
      </c>
      <c r="I490" s="587">
        <f t="shared" si="78"/>
      </c>
      <c r="J490" s="588">
        <f t="shared" si="192"/>
      </c>
      <c r="K490" s="585">
        <v>4</v>
      </c>
      <c r="L490" s="588">
        <f t="shared" si="306"/>
      </c>
      <c r="M490" s="585">
        <v>0</v>
      </c>
      <c r="N490" s="589">
        <f t="shared" si="390"/>
      </c>
      <c r="O490" s="585">
        <v>0</v>
      </c>
      <c r="P490" s="589">
        <f t="shared" si="474"/>
      </c>
      <c r="Q490" s="590"/>
      <c r="R490" s="585"/>
      <c r="S490" s="590"/>
      <c r="T490" s="585"/>
      <c r="U490" s="591"/>
      <c r="V490" s="592"/>
      <c r="W490" s="585"/>
      <c r="X490" s="592"/>
      <c r="Y490" s="590"/>
      <c r="Z490" s="592"/>
      <c r="AA490" s="592"/>
      <c r="AB490" s="585"/>
      <c r="AC490" s="585"/>
      <c r="AD490" s="590"/>
      <c r="AE490" s="592"/>
      <c r="AF490" s="593" t="s">
        <v>586</v>
      </c>
    </row>
    <row r="491">
      <c r="A491" s="597"/>
      <c r="B491" s="626" t="s">
        <v>594</v>
      </c>
      <c r="C491" s="636" t="s">
        <v>606</v>
      </c>
      <c r="D491" s="600" t="s">
        <v>583</v>
      </c>
      <c r="E491" s="601">
        <v>978.56</v>
      </c>
      <c r="F491" s="586">
        <f>E491+E492</f>
      </c>
      <c r="G491" s="585">
        <v>6133</v>
      </c>
      <c r="H491" s="585">
        <v>107</v>
      </c>
      <c r="I491" s="587">
        <f t="shared" si="78"/>
      </c>
      <c r="J491" s="588">
        <f t="shared" si="192"/>
      </c>
      <c r="K491" s="585">
        <v>2</v>
      </c>
      <c r="L491" s="588">
        <f t="shared" si="306"/>
      </c>
      <c r="M491" s="585">
        <v>1</v>
      </c>
      <c r="N491" s="589">
        <f t="shared" si="390"/>
      </c>
      <c r="O491" s="585">
        <v>1</v>
      </c>
      <c r="P491" s="589">
        <f t="shared" si="474"/>
      </c>
      <c r="Q491" s="590">
        <f>(M491+M492)/(O491+O492)</f>
      </c>
      <c r="R491" s="585">
        <v>2</v>
      </c>
      <c r="S491" s="590">
        <f>(O491+O492)/(K491+K492)</f>
      </c>
      <c r="T491" s="585">
        <v>2</v>
      </c>
      <c r="U491" s="591">
        <f>F491/T491</f>
      </c>
      <c r="V491" s="592">
        <f>(F491+4*500)/T491</f>
      </c>
      <c r="W491" s="585">
        <v>3751.2</v>
      </c>
      <c r="X491" s="592">
        <f>W491/T491</f>
      </c>
      <c r="Y491" s="590">
        <f>T491/R491</f>
      </c>
      <c r="Z491" s="592">
        <f>W491/F491</f>
      </c>
      <c r="AA491" s="592">
        <f>W491/(F491+500)</f>
      </c>
      <c r="AB491" s="585">
        <v>0</v>
      </c>
      <c r="AC491" s="585">
        <v>0</v>
      </c>
      <c r="AD491" s="590">
        <f>AB491/T491</f>
      </c>
      <c r="AE491" s="592">
        <f>(W491-AC491)/(F491+500)</f>
      </c>
      <c r="AF491" s="593" t="s">
        <v>584</v>
      </c>
    </row>
    <row r="492">
      <c r="A492" s="597"/>
      <c r="B492" s="626"/>
      <c r="C492" s="636"/>
      <c r="D492" s="600" t="s">
        <v>585</v>
      </c>
      <c r="E492" s="601">
        <v>121.44</v>
      </c>
      <c r="F492" s="586"/>
      <c r="G492" s="585">
        <v>1467</v>
      </c>
      <c r="H492" s="585">
        <v>62</v>
      </c>
      <c r="I492" s="587">
        <f t="shared" si="78"/>
      </c>
      <c r="J492" s="588">
        <f t="shared" si="192"/>
      </c>
      <c r="K492" s="585">
        <v>4</v>
      </c>
      <c r="L492" s="588">
        <f t="shared" si="306"/>
      </c>
      <c r="M492" s="585">
        <v>1</v>
      </c>
      <c r="N492" s="589">
        <f t="shared" si="390"/>
      </c>
      <c r="O492" s="585">
        <v>1</v>
      </c>
      <c r="P492" s="589">
        <f t="shared" si="474"/>
      </c>
      <c r="Q492" s="590"/>
      <c r="R492" s="585"/>
      <c r="S492" s="590"/>
      <c r="T492" s="585"/>
      <c r="U492" s="591"/>
      <c r="V492" s="592"/>
      <c r="W492" s="585"/>
      <c r="X492" s="592"/>
      <c r="Y492" s="590"/>
      <c r="Z492" s="592"/>
      <c r="AA492" s="592"/>
      <c r="AB492" s="585"/>
      <c r="AC492" s="585"/>
      <c r="AD492" s="590"/>
      <c r="AE492" s="592"/>
      <c r="AF492" s="593" t="s">
        <v>586</v>
      </c>
    </row>
    <row r="493">
      <c r="A493" s="597"/>
      <c r="B493" s="598" t="s">
        <v>598</v>
      </c>
      <c r="C493" s="636" t="s">
        <v>606</v>
      </c>
      <c r="D493" s="600" t="s">
        <v>583</v>
      </c>
      <c r="E493" s="601">
        <v>1008.86</v>
      </c>
      <c r="F493" s="586">
        <f>E493+E494</f>
      </c>
      <c r="G493" s="585">
        <v>6528</v>
      </c>
      <c r="H493" s="585">
        <v>125</v>
      </c>
      <c r="I493" s="587">
        <f t="shared" si="78"/>
      </c>
      <c r="J493" s="588">
        <f t="shared" si="192"/>
      </c>
      <c r="K493" s="585">
        <v>8</v>
      </c>
      <c r="L493" s="588">
        <f t="shared" si="306"/>
      </c>
      <c r="M493" s="585">
        <v>0</v>
      </c>
      <c r="N493" s="589">
        <f t="shared" si="390"/>
      </c>
      <c r="O493" s="585">
        <v>1</v>
      </c>
      <c r="P493" s="589">
        <f t="shared" si="474"/>
      </c>
      <c r="Q493" s="590">
        <f>(M493+M494)/(O493+O494)</f>
      </c>
      <c r="R493" s="585">
        <v>4</v>
      </c>
      <c r="S493" s="590">
        <f>(O493+O494)/(K493+K494)</f>
      </c>
      <c r="T493" s="585">
        <v>1</v>
      </c>
      <c r="U493" s="591">
        <f>F493/T493</f>
      </c>
      <c r="V493" s="592">
        <f>(F493+4*500)/T493</f>
      </c>
      <c r="W493" s="585">
        <v>315.60000000000036</v>
      </c>
      <c r="X493" s="592">
        <f>W493/T493</f>
      </c>
      <c r="Y493" s="590">
        <f>T493/R493</f>
      </c>
      <c r="Z493" s="592">
        <f>W493/F493</f>
      </c>
      <c r="AA493" s="592">
        <f>W493/(F493+500)</f>
      </c>
      <c r="AB493" s="585">
        <v>0</v>
      </c>
      <c r="AC493" s="585">
        <v>0</v>
      </c>
      <c r="AD493" s="590">
        <f>AB493/T493</f>
      </c>
      <c r="AE493" s="592">
        <f>(W493-AC493)/(F493+500)</f>
      </c>
      <c r="AF493" s="593" t="s">
        <v>584</v>
      </c>
    </row>
    <row r="494">
      <c r="A494" s="597"/>
      <c r="B494" s="598"/>
      <c r="C494" s="636"/>
      <c r="D494" s="600" t="s">
        <v>585</v>
      </c>
      <c r="E494" s="601">
        <v>116.29</v>
      </c>
      <c r="F494" s="586"/>
      <c r="G494" s="585">
        <v>1296</v>
      </c>
      <c r="H494" s="585">
        <v>76</v>
      </c>
      <c r="I494" s="587">
        <f t="shared" si="78"/>
      </c>
      <c r="J494" s="588">
        <f t="shared" si="192"/>
      </c>
      <c r="K494" s="585">
        <v>3</v>
      </c>
      <c r="L494" s="588">
        <f t="shared" si="306"/>
      </c>
      <c r="M494" s="585">
        <v>0</v>
      </c>
      <c r="N494" s="589">
        <f t="shared" si="390"/>
      </c>
      <c r="O494" s="585">
        <v>0</v>
      </c>
      <c r="P494" s="589">
        <f t="shared" si="474"/>
      </c>
      <c r="Q494" s="590"/>
      <c r="R494" s="585"/>
      <c r="S494" s="590"/>
      <c r="T494" s="585"/>
      <c r="U494" s="591"/>
      <c r="V494" s="592"/>
      <c r="W494" s="585"/>
      <c r="X494" s="592"/>
      <c r="Y494" s="590"/>
      <c r="Z494" s="592"/>
      <c r="AA494" s="592"/>
      <c r="AB494" s="585"/>
      <c r="AC494" s="585"/>
      <c r="AD494" s="590"/>
      <c r="AE494" s="592"/>
      <c r="AF494" s="593" t="s">
        <v>586</v>
      </c>
    </row>
    <row r="495">
      <c r="A495" s="597"/>
      <c r="B495" s="598" t="s">
        <v>599</v>
      </c>
      <c r="C495" s="636" t="s">
        <v>606</v>
      </c>
      <c r="D495" s="600" t="s">
        <v>583</v>
      </c>
      <c r="E495" s="601">
        <v>1185.2</v>
      </c>
      <c r="F495" s="586">
        <f>E495+E496</f>
      </c>
      <c r="G495" s="585">
        <v>6101</v>
      </c>
      <c r="H495" s="585">
        <v>127</v>
      </c>
      <c r="I495" s="587">
        <f t="shared" si="78"/>
      </c>
      <c r="J495" s="588">
        <f t="shared" si="192"/>
      </c>
      <c r="K495" s="585">
        <v>9</v>
      </c>
      <c r="L495" s="588">
        <f t="shared" si="306"/>
      </c>
      <c r="M495" s="585">
        <v>2</v>
      </c>
      <c r="N495" s="589">
        <f t="shared" si="390"/>
      </c>
      <c r="O495" s="585">
        <v>3</v>
      </c>
      <c r="P495" s="589">
        <f t="shared" si="474"/>
      </c>
      <c r="Q495" s="590">
        <f>(M495+M496)/(O495+O496)</f>
      </c>
      <c r="R495" s="585">
        <v>3</v>
      </c>
      <c r="S495" s="590">
        <f>(O495+O496)/(K495+K496)</f>
      </c>
      <c r="T495" s="585">
        <v>2</v>
      </c>
      <c r="U495" s="591">
        <f>F495/T495</f>
      </c>
      <c r="V495" s="592">
        <f>(F495+4*500)/T495</f>
      </c>
      <c r="W495" s="585">
        <v>5318.400000000001</v>
      </c>
      <c r="X495" s="592">
        <f>W495/T495</f>
      </c>
      <c r="Y495" s="590">
        <f>T495/R495</f>
      </c>
      <c r="Z495" s="592">
        <f>W495/F495</f>
      </c>
      <c r="AA495" s="592">
        <f>W495/(F495+500)</f>
      </c>
      <c r="AB495" s="585">
        <v>0</v>
      </c>
      <c r="AC495" s="585">
        <v>0</v>
      </c>
      <c r="AD495" s="590">
        <f>AB495/T495</f>
      </c>
      <c r="AE495" s="592">
        <f>(W495-AC495)/(F495+500)</f>
      </c>
      <c r="AF495" s="593" t="s">
        <v>584</v>
      </c>
    </row>
    <row r="496">
      <c r="A496" s="597"/>
      <c r="B496" s="598"/>
      <c r="C496" s="636"/>
      <c r="D496" s="600" t="s">
        <v>585</v>
      </c>
      <c r="E496" s="601">
        <v>125.96</v>
      </c>
      <c r="F496" s="586"/>
      <c r="G496" s="585">
        <v>1795</v>
      </c>
      <c r="H496" s="602">
        <v>90</v>
      </c>
      <c r="I496" s="587">
        <f t="shared" si="78"/>
      </c>
      <c r="J496" s="588">
        <f t="shared" si="192"/>
      </c>
      <c r="K496" s="585">
        <v>4</v>
      </c>
      <c r="L496" s="588">
        <f t="shared" si="306"/>
      </c>
      <c r="M496" s="585">
        <v>0</v>
      </c>
      <c r="N496" s="589">
        <f t="shared" si="390"/>
      </c>
      <c r="O496" s="585">
        <v>0</v>
      </c>
      <c r="P496" s="589">
        <f t="shared" si="474"/>
      </c>
      <c r="Q496" s="590"/>
      <c r="R496" s="585"/>
      <c r="S496" s="590"/>
      <c r="T496" s="585"/>
      <c r="U496" s="591"/>
      <c r="V496" s="592"/>
      <c r="W496" s="585"/>
      <c r="X496" s="592"/>
      <c r="Y496" s="590"/>
      <c r="Z496" s="592"/>
      <c r="AA496" s="592"/>
      <c r="AB496" s="585"/>
      <c r="AC496" s="585"/>
      <c r="AD496" s="590"/>
      <c r="AE496" s="592"/>
      <c r="AF496" s="593" t="s">
        <v>586</v>
      </c>
    </row>
    <row r="497">
      <c r="A497" s="597"/>
      <c r="B497" s="598" t="s">
        <v>600</v>
      </c>
      <c r="C497" s="636" t="s">
        <v>606</v>
      </c>
      <c r="D497" s="600" t="s">
        <v>583</v>
      </c>
      <c r="E497" s="601">
        <v>1670.3</v>
      </c>
      <c r="F497" s="586">
        <f>E497+E498</f>
      </c>
      <c r="G497" s="585">
        <v>10467</v>
      </c>
      <c r="H497" s="585">
        <v>195</v>
      </c>
      <c r="I497" s="587">
        <f t="shared" si="78"/>
      </c>
      <c r="J497" s="588">
        <f t="shared" si="192"/>
      </c>
      <c r="K497" s="585">
        <v>23</v>
      </c>
      <c r="L497" s="588">
        <f t="shared" si="306"/>
      </c>
      <c r="M497" s="585">
        <v>4</v>
      </c>
      <c r="N497" s="589">
        <f t="shared" si="390"/>
      </c>
      <c r="O497" s="585">
        <v>8</v>
      </c>
      <c r="P497" s="589">
        <f t="shared" si="474"/>
      </c>
      <c r="Q497" s="590">
        <f>(M497+M498)/(O497+O498)</f>
      </c>
      <c r="R497" s="585">
        <v>11</v>
      </c>
      <c r="S497" s="590">
        <f>(O497+O498)/(K497+K498)</f>
      </c>
      <c r="T497" s="585">
        <v>4</v>
      </c>
      <c r="U497" s="591">
        <f>F497/T497</f>
      </c>
      <c r="V497" s="592">
        <f>(F497+4*500)/T497</f>
      </c>
      <c r="W497" s="634">
        <v>6354</v>
      </c>
      <c r="X497" s="592">
        <f>W497/T497</f>
      </c>
      <c r="Y497" s="590">
        <f>T497/R497</f>
      </c>
      <c r="Z497" s="592">
        <f>W497/F497</f>
      </c>
      <c r="AA497" s="592">
        <f>W497/(F497+500)</f>
      </c>
      <c r="AB497" s="585">
        <v>0</v>
      </c>
      <c r="AC497" s="585">
        <v>0</v>
      </c>
      <c r="AD497" s="637">
        <v>0</v>
      </c>
      <c r="AE497" s="592">
        <f>(W497-AC497)/(F497+500)</f>
      </c>
      <c r="AF497" s="593" t="s">
        <v>584</v>
      </c>
    </row>
    <row r="498">
      <c r="A498" s="597"/>
      <c r="B498" s="598"/>
      <c r="C498" s="636"/>
      <c r="D498" s="600" t="s">
        <v>585</v>
      </c>
      <c r="E498" s="601">
        <v>76.97</v>
      </c>
      <c r="F498" s="586"/>
      <c r="G498" s="585">
        <v>1082</v>
      </c>
      <c r="H498" s="585">
        <v>77</v>
      </c>
      <c r="I498" s="587">
        <f t="shared" si="78"/>
      </c>
      <c r="J498" s="588">
        <f t="shared" si="192"/>
      </c>
      <c r="K498" s="585">
        <v>3</v>
      </c>
      <c r="L498" s="588">
        <f t="shared" si="306"/>
      </c>
      <c r="M498" s="585">
        <v>0</v>
      </c>
      <c r="N498" s="589">
        <f t="shared" si="390"/>
      </c>
      <c r="O498" s="585">
        <v>0</v>
      </c>
      <c r="P498" s="589">
        <f t="shared" si="474"/>
      </c>
      <c r="Q498" s="590"/>
      <c r="R498" s="585"/>
      <c r="S498" s="590"/>
      <c r="T498" s="585"/>
      <c r="U498" s="591"/>
      <c r="V498" s="592"/>
      <c r="W498" s="634"/>
      <c r="X498" s="592"/>
      <c r="Y498" s="590"/>
      <c r="Z498" s="592"/>
      <c r="AA498" s="592"/>
      <c r="AB498" s="585"/>
      <c r="AC498" s="585"/>
      <c r="AD498" s="637"/>
      <c r="AE498" s="592"/>
      <c r="AF498" s="593" t="s">
        <v>586</v>
      </c>
    </row>
    <row r="499">
      <c r="A499" s="597"/>
      <c r="B499" s="604" t="s">
        <v>591</v>
      </c>
      <c r="C499" s="604"/>
      <c r="D499" s="604"/>
      <c r="E499" s="605">
        <f>SUM(E489:E498)</f>
      </c>
      <c r="F499" s="606">
        <f>SUM(F489:F498)</f>
      </c>
      <c r="G499" s="606">
        <f>SUM(G489:G498)</f>
      </c>
      <c r="H499" s="606">
        <f>SUM(H489:H498)</f>
      </c>
      <c r="I499" s="607">
        <f t="shared" si="78"/>
      </c>
      <c r="J499" s="608">
        <f t="shared" si="192"/>
      </c>
      <c r="K499" s="606">
        <f>SUM(K489:K498)</f>
      </c>
      <c r="L499" s="608">
        <f t="shared" si="306"/>
      </c>
      <c r="M499" s="606">
        <f>SUM(M489:M498)</f>
      </c>
      <c r="N499" s="609">
        <f t="shared" si="390"/>
      </c>
      <c r="O499" s="606">
        <f>SUM(O489:O498)</f>
      </c>
      <c r="P499" s="609">
        <f t="shared" si="474"/>
      </c>
      <c r="Q499" s="610">
        <f t="shared" ref="Q499:Q500" si="162">M499/O499</f>
      </c>
      <c r="R499" s="606">
        <f>SUM(R489:R498)</f>
      </c>
      <c r="S499" s="610">
        <f t="shared" ref="S499:S500" si="276">(O499+O499)/(K499+K499)</f>
      </c>
      <c r="T499" s="606">
        <f>SUM(T489:T498)</f>
      </c>
      <c r="U499" s="611">
        <f t="shared" ref="U499:U500" si="43">F499/T499</f>
      </c>
      <c r="V499" s="612">
        <f t="shared" ref="V499:V500" si="127">(F499+4*500)/T499</f>
      </c>
      <c r="W499" s="606">
        <f>SUM(W489:W498)</f>
      </c>
      <c r="X499" s="613">
        <f t="shared" ref="X499:X500" si="241">W499/T499</f>
      </c>
      <c r="Y499" s="610">
        <f t="shared" ref="Y499:Y500" si="355">T499/R499</f>
      </c>
      <c r="Z499" s="612">
        <f t="shared" ref="Z499:Z500" si="439">W499/F499</f>
      </c>
      <c r="AA499" s="612">
        <f>W499/(F499+COUNT(W489:W498)*500)</f>
      </c>
      <c r="AB499" s="606">
        <f>SUM(AB489:AB498)</f>
      </c>
      <c r="AC499" s="606">
        <f>SUM(AC489:AC498)</f>
      </c>
      <c r="AD499" s="610">
        <f t="shared" ref="AD499:AD500" si="523">AB499/T499</f>
      </c>
      <c r="AE499" s="614">
        <f>(W499-AC499)/(F499+COUNT(W489:W498)*500)</f>
      </c>
      <c r="AF499" s="592"/>
    </row>
    <row r="500">
      <c r="A500" s="597"/>
      <c r="B500" s="630" t="s">
        <v>595</v>
      </c>
      <c r="C500" s="630"/>
      <c r="D500" s="630"/>
      <c r="E500" s="631">
        <f>E488+E499</f>
      </c>
      <c r="F500" s="617">
        <f>F488+F499</f>
      </c>
      <c r="G500" s="617">
        <f>G488+G499</f>
      </c>
      <c r="H500" s="617">
        <f>H488+H499</f>
      </c>
      <c r="I500" s="618">
        <f t="shared" si="78"/>
      </c>
      <c r="J500" s="619">
        <f t="shared" si="192"/>
      </c>
      <c r="K500" s="617">
        <f>K488+K499</f>
      </c>
      <c r="L500" s="619">
        <f t="shared" si="306"/>
      </c>
      <c r="M500" s="617">
        <f>M488+M499</f>
      </c>
      <c r="N500" s="620">
        <f t="shared" si="390"/>
      </c>
      <c r="O500" s="617">
        <f>O488+O499</f>
      </c>
      <c r="P500" s="620">
        <f t="shared" si="474"/>
      </c>
      <c r="Q500" s="621">
        <f t="shared" si="162"/>
      </c>
      <c r="R500" s="617">
        <f>R488+R499</f>
      </c>
      <c r="S500" s="621">
        <f t="shared" si="276"/>
      </c>
      <c r="T500" s="617">
        <f>T488+T499</f>
      </c>
      <c r="U500" s="622">
        <f t="shared" si="43"/>
      </c>
      <c r="V500" s="617">
        <f t="shared" si="127"/>
      </c>
      <c r="W500" s="617">
        <f>W488+W499</f>
      </c>
      <c r="X500" s="617">
        <f t="shared" si="241"/>
      </c>
      <c r="Y500" s="621">
        <f t="shared" si="355"/>
      </c>
      <c r="Z500" s="617">
        <f t="shared" si="439"/>
      </c>
      <c r="AA500" s="617">
        <f>W500/(F500+COUNT(W478:W487,W489:W498)*500)</f>
      </c>
      <c r="AB500" s="617">
        <f>AB488+AB499</f>
      </c>
      <c r="AC500" s="617">
        <f>AC488+AC499</f>
      </c>
      <c r="AD500" s="621">
        <f t="shared" si="523"/>
      </c>
      <c r="AE500" s="617">
        <f>(W500-AC500)/(F500+COUNT(W478:W487,W489:W498)*500)</f>
      </c>
      <c r="AF500" s="623"/>
    </row>
    <row r="501">
      <c r="A501" s="627" t="s">
        <v>548</v>
      </c>
      <c r="B501" s="628" t="s">
        <v>549</v>
      </c>
      <c r="C501" s="628" t="s">
        <v>550</v>
      </c>
      <c r="D501" s="628" t="s">
        <v>551</v>
      </c>
      <c r="E501" s="629" t="s">
        <v>552</v>
      </c>
      <c r="F501" s="572" t="s">
        <v>553</v>
      </c>
      <c r="G501" s="572" t="s">
        <v>554</v>
      </c>
      <c r="H501" s="572" t="s">
        <v>555</v>
      </c>
      <c r="I501" s="573" t="s">
        <v>556</v>
      </c>
      <c r="J501" s="574" t="s">
        <v>557</v>
      </c>
      <c r="K501" s="572" t="s">
        <v>558</v>
      </c>
      <c r="L501" s="574" t="s">
        <v>559</v>
      </c>
      <c r="M501" s="575" t="s">
        <v>560</v>
      </c>
      <c r="N501" s="576" t="s">
        <v>561</v>
      </c>
      <c r="O501" s="572" t="s">
        <v>562</v>
      </c>
      <c r="P501" s="576" t="s">
        <v>563</v>
      </c>
      <c r="Q501" s="573" t="s">
        <v>564</v>
      </c>
      <c r="R501" s="577" t="s">
        <v>565</v>
      </c>
      <c r="S501" s="578" t="s">
        <v>566</v>
      </c>
      <c r="T501" s="577" t="s">
        <v>567</v>
      </c>
      <c r="U501" s="579" t="s">
        <v>568</v>
      </c>
      <c r="V501" s="580" t="s">
        <v>569</v>
      </c>
      <c r="W501" s="580" t="s">
        <v>570</v>
      </c>
      <c r="X501" s="580" t="s">
        <v>571</v>
      </c>
      <c r="Y501" s="578" t="s">
        <v>572</v>
      </c>
      <c r="Z501" s="580" t="s">
        <v>573</v>
      </c>
      <c r="AA501" s="580" t="s">
        <v>574</v>
      </c>
      <c r="AB501" s="580" t="s">
        <v>575</v>
      </c>
      <c r="AC501" s="577" t="s">
        <v>576</v>
      </c>
      <c r="AD501" s="578" t="s">
        <v>577</v>
      </c>
      <c r="AE501" s="580" t="s">
        <v>578</v>
      </c>
      <c r="AF501" s="580" t="s">
        <v>579</v>
      </c>
    </row>
    <row r="502">
      <c r="A502" s="597" t="s">
        <v>628</v>
      </c>
      <c r="B502" s="603" t="s">
        <v>629</v>
      </c>
      <c r="C502" s="636" t="s">
        <v>606</v>
      </c>
      <c r="D502" s="600" t="s">
        <v>583</v>
      </c>
      <c r="E502" s="601">
        <v>15.89</v>
      </c>
      <c r="F502" s="586">
        <f>E502+E503</f>
      </c>
      <c r="G502" s="585">
        <v>20</v>
      </c>
      <c r="H502" s="585">
        <v>1</v>
      </c>
      <c r="I502" s="587">
        <f t="shared" ref="I502:I520" si="79">H502/G502</f>
      </c>
      <c r="J502" s="588">
        <f t="shared" ref="J502:J520" si="193">(E502/G502)*1000</f>
      </c>
      <c r="K502" s="585">
        <v>0</v>
      </c>
      <c r="L502" s="588">
        <f t="shared" ref="L502:L520" si="307">E502/K502</f>
      </c>
      <c r="M502" s="585">
        <v>0</v>
      </c>
      <c r="N502" s="589">
        <f t="shared" ref="N502:N520" si="391">E502/M502</f>
      </c>
      <c r="O502" s="585">
        <v>0</v>
      </c>
      <c r="P502" s="589">
        <f t="shared" ref="P502:P520" si="475">E502/O502</f>
      </c>
      <c r="Q502" s="590">
        <f>(M502+M503)/(O502+O503)</f>
      </c>
      <c r="R502" s="585">
        <v>1</v>
      </c>
      <c r="S502" s="590">
        <f>(O502+O503)/(K502+K503)</f>
      </c>
      <c r="T502" s="585">
        <v>1</v>
      </c>
      <c r="U502" s="591">
        <f>F502/T502</f>
      </c>
      <c r="V502" s="592">
        <f>(F502+4*500)/T502</f>
      </c>
      <c r="W502" s="585">
        <v>1692</v>
      </c>
      <c r="X502" s="592">
        <f>W502/T502</f>
      </c>
      <c r="Y502" s="590">
        <f>T502/R502</f>
      </c>
      <c r="Z502" s="592">
        <f>W502/F502</f>
      </c>
      <c r="AA502" s="592">
        <f>W502/(F502+500)</f>
      </c>
      <c r="AB502" s="585">
        <v>0</v>
      </c>
      <c r="AC502" s="585">
        <v>0</v>
      </c>
      <c r="AD502" s="590">
        <f>AB502/T502</f>
      </c>
      <c r="AE502" s="592">
        <f>(W502-AC502)/(F502+500)</f>
      </c>
      <c r="AF502" s="593" t="s">
        <v>630</v>
      </c>
    </row>
    <row r="503">
      <c r="A503" s="597"/>
      <c r="B503" s="598"/>
      <c r="C503" s="636"/>
      <c r="D503" s="600" t="s">
        <v>585</v>
      </c>
      <c r="E503" s="601">
        <v>195.34</v>
      </c>
      <c r="F503" s="586"/>
      <c r="G503" s="585">
        <v>2787</v>
      </c>
      <c r="H503" s="585">
        <v>194</v>
      </c>
      <c r="I503" s="587">
        <f t="shared" si="79"/>
      </c>
      <c r="J503" s="588">
        <f t="shared" si="193"/>
      </c>
      <c r="K503" s="585">
        <v>4</v>
      </c>
      <c r="L503" s="588">
        <f t="shared" si="307"/>
      </c>
      <c r="M503" s="585">
        <v>1</v>
      </c>
      <c r="N503" s="589">
        <f t="shared" si="391"/>
      </c>
      <c r="O503" s="585">
        <v>1</v>
      </c>
      <c r="P503" s="589">
        <f t="shared" si="475"/>
      </c>
      <c r="Q503" s="590"/>
      <c r="R503" s="585"/>
      <c r="S503" s="590"/>
      <c r="T503" s="585"/>
      <c r="U503" s="591"/>
      <c r="V503" s="592"/>
      <c r="W503" s="585"/>
      <c r="X503" s="592"/>
      <c r="Y503" s="590"/>
      <c r="Z503" s="592"/>
      <c r="AA503" s="592"/>
      <c r="AB503" s="585"/>
      <c r="AC503" s="585"/>
      <c r="AD503" s="590"/>
      <c r="AE503" s="592"/>
      <c r="AF503" s="593" t="s">
        <v>631</v>
      </c>
    </row>
    <row r="504">
      <c r="A504" s="597"/>
      <c r="B504" s="603" t="s">
        <v>632</v>
      </c>
      <c r="C504" s="636" t="s">
        <v>606</v>
      </c>
      <c r="D504" s="600" t="s">
        <v>583</v>
      </c>
      <c r="E504" s="601">
        <v>43.39</v>
      </c>
      <c r="F504" s="586">
        <f>E504+E505</f>
      </c>
      <c r="G504" s="585">
        <v>525</v>
      </c>
      <c r="H504" s="585">
        <v>12</v>
      </c>
      <c r="I504" s="587">
        <f t="shared" si="79"/>
      </c>
      <c r="J504" s="588">
        <f t="shared" si="193"/>
      </c>
      <c r="K504" s="585">
        <v>0</v>
      </c>
      <c r="L504" s="588">
        <f t="shared" si="307"/>
      </c>
      <c r="M504" s="585">
        <v>0</v>
      </c>
      <c r="N504" s="589">
        <f t="shared" si="391"/>
      </c>
      <c r="O504" s="585">
        <v>0</v>
      </c>
      <c r="P504" s="589">
        <f t="shared" si="475"/>
      </c>
      <c r="Q504" s="590">
        <f>(M504+M505)/(O504+O505)</f>
      </c>
      <c r="R504" s="585">
        <v>0</v>
      </c>
      <c r="S504" s="590">
        <f>(O504+O505)/(K504+K505)</f>
      </c>
      <c r="T504" s="585">
        <v>0</v>
      </c>
      <c r="U504" s="591">
        <f>F504/T504</f>
      </c>
      <c r="V504" s="592">
        <f>(F504+4*500)/T504</f>
      </c>
      <c r="W504" s="585">
        <v>0</v>
      </c>
      <c r="X504" s="592">
        <f>W504/T504</f>
      </c>
      <c r="Y504" s="590">
        <f>T504/R504</f>
      </c>
      <c r="Z504" s="592">
        <f>W504/F504</f>
      </c>
      <c r="AA504" s="592">
        <f>W504/(F504+500)</f>
      </c>
      <c r="AB504" s="585">
        <v>0</v>
      </c>
      <c r="AC504" s="585">
        <v>0</v>
      </c>
      <c r="AD504" s="590">
        <f>AB504/T504</f>
      </c>
      <c r="AE504" s="592">
        <f>(W504-AC504)/(F504+500)</f>
      </c>
      <c r="AF504" s="593" t="s">
        <v>630</v>
      </c>
    </row>
    <row r="505">
      <c r="A505" s="597"/>
      <c r="B505" s="598"/>
      <c r="C505" s="636"/>
      <c r="D505" s="600" t="s">
        <v>585</v>
      </c>
      <c r="E505" s="601">
        <v>257.14</v>
      </c>
      <c r="F505" s="586"/>
      <c r="G505" s="585">
        <v>4233</v>
      </c>
      <c r="H505" s="585">
        <v>268</v>
      </c>
      <c r="I505" s="587">
        <f t="shared" si="79"/>
      </c>
      <c r="J505" s="588">
        <f t="shared" si="193"/>
      </c>
      <c r="K505" s="585">
        <v>6</v>
      </c>
      <c r="L505" s="588">
        <f t="shared" si="307"/>
      </c>
      <c r="M505" s="585">
        <v>0</v>
      </c>
      <c r="N505" s="589">
        <f t="shared" si="391"/>
      </c>
      <c r="O505" s="585">
        <v>0</v>
      </c>
      <c r="P505" s="589">
        <f t="shared" si="475"/>
      </c>
      <c r="Q505" s="590"/>
      <c r="R505" s="585"/>
      <c r="S505" s="590"/>
      <c r="T505" s="585"/>
      <c r="U505" s="591"/>
      <c r="V505" s="592"/>
      <c r="W505" s="585"/>
      <c r="X505" s="592"/>
      <c r="Y505" s="590"/>
      <c r="Z505" s="592"/>
      <c r="AA505" s="592"/>
      <c r="AB505" s="585"/>
      <c r="AC505" s="585"/>
      <c r="AD505" s="590"/>
      <c r="AE505" s="592"/>
      <c r="AF505" s="593" t="s">
        <v>631</v>
      </c>
    </row>
    <row r="506">
      <c r="A506" s="597"/>
      <c r="B506" s="603" t="s">
        <v>633</v>
      </c>
      <c r="C506" s="636" t="s">
        <v>606</v>
      </c>
      <c r="D506" s="600" t="s">
        <v>583</v>
      </c>
      <c r="E506" s="601">
        <v>94.99</v>
      </c>
      <c r="F506" s="586">
        <f>E506+E507</f>
      </c>
      <c r="G506" s="585">
        <v>929</v>
      </c>
      <c r="H506" s="585">
        <v>23</v>
      </c>
      <c r="I506" s="587">
        <f t="shared" si="79"/>
      </c>
      <c r="J506" s="588">
        <f t="shared" si="193"/>
      </c>
      <c r="K506" s="585">
        <v>1</v>
      </c>
      <c r="L506" s="588">
        <f t="shared" si="307"/>
      </c>
      <c r="M506" s="585">
        <v>0</v>
      </c>
      <c r="N506" s="589">
        <f t="shared" si="391"/>
      </c>
      <c r="O506" s="585">
        <v>0</v>
      </c>
      <c r="P506" s="589">
        <f t="shared" si="475"/>
      </c>
      <c r="Q506" s="590">
        <f>(M506+M507)/(O506+O507)</f>
      </c>
      <c r="R506" s="585">
        <v>0</v>
      </c>
      <c r="S506" s="590">
        <f>(O506+O507)/(K506+K507)</f>
      </c>
      <c r="T506" s="585">
        <v>0</v>
      </c>
      <c r="U506" s="591">
        <f>F506/T506</f>
      </c>
      <c r="V506" s="592">
        <f>(F506+4*500)/T506</f>
      </c>
      <c r="W506" s="585">
        <v>0</v>
      </c>
      <c r="X506" s="592">
        <f>W506/T506</f>
      </c>
      <c r="Y506" s="590">
        <f>T506/R506</f>
      </c>
      <c r="Z506" s="592">
        <f>W506/F506</f>
      </c>
      <c r="AA506" s="592">
        <f>W506/(F506+500)</f>
      </c>
      <c r="AB506" s="585">
        <v>0</v>
      </c>
      <c r="AC506" s="585">
        <v>0</v>
      </c>
      <c r="AD506" s="590">
        <f>AB506/T506</f>
      </c>
      <c r="AE506" s="592">
        <f>(W506-AC506)/(F506+500)</f>
      </c>
      <c r="AF506" s="593" t="s">
        <v>630</v>
      </c>
    </row>
    <row r="507">
      <c r="A507" s="597"/>
      <c r="B507" s="598"/>
      <c r="C507" s="636"/>
      <c r="D507" s="600" t="s">
        <v>585</v>
      </c>
      <c r="E507" s="601">
        <v>237.83</v>
      </c>
      <c r="F507" s="586"/>
      <c r="G507" s="585">
        <v>4404</v>
      </c>
      <c r="H507" s="585">
        <v>187</v>
      </c>
      <c r="I507" s="587">
        <f t="shared" si="79"/>
      </c>
      <c r="J507" s="588">
        <f t="shared" si="193"/>
      </c>
      <c r="K507" s="585">
        <v>0</v>
      </c>
      <c r="L507" s="588">
        <f t="shared" si="307"/>
      </c>
      <c r="M507" s="585">
        <v>0</v>
      </c>
      <c r="N507" s="589">
        <f t="shared" si="391"/>
      </c>
      <c r="O507" s="585">
        <v>0</v>
      </c>
      <c r="P507" s="589">
        <f t="shared" si="475"/>
      </c>
      <c r="Q507" s="590"/>
      <c r="R507" s="585"/>
      <c r="S507" s="590"/>
      <c r="T507" s="585"/>
      <c r="U507" s="591"/>
      <c r="V507" s="592"/>
      <c r="W507" s="585"/>
      <c r="X507" s="592"/>
      <c r="Y507" s="590"/>
      <c r="Z507" s="592"/>
      <c r="AA507" s="592"/>
      <c r="AB507" s="585"/>
      <c r="AC507" s="585"/>
      <c r="AD507" s="590"/>
      <c r="AE507" s="592"/>
      <c r="AF507" s="593" t="s">
        <v>631</v>
      </c>
    </row>
    <row r="508">
      <c r="A508" s="597"/>
      <c r="B508" s="603" t="s">
        <v>634</v>
      </c>
      <c r="C508" s="636" t="s">
        <v>606</v>
      </c>
      <c r="D508" s="600" t="s">
        <v>583</v>
      </c>
      <c r="E508" s="601">
        <v>176.98</v>
      </c>
      <c r="F508" s="633">
        <f>E508+E509</f>
      </c>
      <c r="G508" s="585">
        <v>1194</v>
      </c>
      <c r="H508" s="585">
        <v>29</v>
      </c>
      <c r="I508" s="587">
        <f t="shared" si="79"/>
      </c>
      <c r="J508" s="588">
        <f t="shared" si="193"/>
      </c>
      <c r="K508" s="585">
        <v>3</v>
      </c>
      <c r="L508" s="588">
        <f t="shared" si="307"/>
      </c>
      <c r="M508" s="585">
        <v>1</v>
      </c>
      <c r="N508" s="589">
        <f t="shared" si="391"/>
      </c>
      <c r="O508" s="585">
        <v>1</v>
      </c>
      <c r="P508" s="589">
        <f t="shared" si="475"/>
      </c>
      <c r="Q508" s="590">
        <f>(M508+M509)/(O508+O509)</f>
      </c>
      <c r="R508" s="585">
        <v>3</v>
      </c>
      <c r="S508" s="590">
        <f>(O508+O509)/(K508+K509)</f>
      </c>
      <c r="T508" s="585">
        <v>1</v>
      </c>
      <c r="U508" s="591">
        <f>F508/T508</f>
      </c>
      <c r="V508" s="592">
        <f>(F508+4*500)/T508</f>
      </c>
      <c r="W508" s="585">
        <v>444</v>
      </c>
      <c r="X508" s="592">
        <f>W508/T508</f>
      </c>
      <c r="Y508" s="590">
        <f>T508/R508</f>
      </c>
      <c r="Z508" s="592">
        <f>W508/F508</f>
      </c>
      <c r="AA508" s="592">
        <f>W508/(F508+500)</f>
      </c>
      <c r="AB508" s="585">
        <v>0</v>
      </c>
      <c r="AC508" s="585">
        <v>0</v>
      </c>
      <c r="AD508" s="590">
        <f>AB508/T508</f>
      </c>
      <c r="AE508" s="592">
        <f>(W508-AC508)/(F508+500)</f>
      </c>
      <c r="AF508" s="593" t="s">
        <v>630</v>
      </c>
    </row>
    <row r="509">
      <c r="A509" s="597"/>
      <c r="B509" s="598"/>
      <c r="C509" s="636"/>
      <c r="D509" s="600" t="s">
        <v>585</v>
      </c>
      <c r="E509" s="601">
        <v>204.78</v>
      </c>
      <c r="F509" s="633"/>
      <c r="G509" s="585">
        <v>3328</v>
      </c>
      <c r="H509" s="602">
        <v>163</v>
      </c>
      <c r="I509" s="587">
        <f t="shared" si="79"/>
      </c>
      <c r="J509" s="588">
        <f t="shared" si="193"/>
      </c>
      <c r="K509" s="585">
        <v>7</v>
      </c>
      <c r="L509" s="588">
        <f t="shared" si="307"/>
      </c>
      <c r="M509" s="585">
        <v>0</v>
      </c>
      <c r="N509" s="589">
        <f t="shared" si="391"/>
      </c>
      <c r="O509" s="585">
        <v>2</v>
      </c>
      <c r="P509" s="589">
        <f t="shared" si="475"/>
      </c>
      <c r="Q509" s="590"/>
      <c r="R509" s="585"/>
      <c r="S509" s="590"/>
      <c r="T509" s="585"/>
      <c r="U509" s="591"/>
      <c r="V509" s="592"/>
      <c r="W509" s="585"/>
      <c r="X509" s="592"/>
      <c r="Y509" s="590"/>
      <c r="Z509" s="592"/>
      <c r="AA509" s="592"/>
      <c r="AB509" s="585"/>
      <c r="AC509" s="585"/>
      <c r="AD509" s="590"/>
      <c r="AE509" s="592"/>
      <c r="AF509" s="593" t="s">
        <v>631</v>
      </c>
    </row>
    <row r="510">
      <c r="A510" s="597"/>
      <c r="B510" s="635" t="s">
        <v>591</v>
      </c>
      <c r="C510" s="635"/>
      <c r="D510" s="635"/>
      <c r="E510" s="605">
        <f>SUM(E502:E509)</f>
      </c>
      <c r="F510" s="606">
        <f>SUM(F502:F509)</f>
      </c>
      <c r="G510" s="606">
        <f>SUM(G502:G509)</f>
      </c>
      <c r="H510" s="606">
        <f>SUM(H502:H509)</f>
      </c>
      <c r="I510" s="607">
        <f t="shared" si="79"/>
      </c>
      <c r="J510" s="608">
        <f t="shared" si="193"/>
      </c>
      <c r="K510" s="606">
        <f>SUM(K502:K509)</f>
      </c>
      <c r="L510" s="608">
        <f t="shared" si="307"/>
      </c>
      <c r="M510" s="606">
        <f>SUM(M502:M509)</f>
      </c>
      <c r="N510" s="609">
        <f t="shared" si="391"/>
      </c>
      <c r="O510" s="606">
        <f>SUM(O502:O509)</f>
      </c>
      <c r="P510" s="609">
        <f t="shared" si="475"/>
      </c>
      <c r="Q510" s="610">
        <f>M510/O510</f>
      </c>
      <c r="R510" s="606">
        <f>SUM(R502:R509)</f>
      </c>
      <c r="S510" s="610">
        <f>(O510+O510)/(K510+K510)</f>
      </c>
      <c r="T510" s="606">
        <f>SUM(T502:T509)</f>
      </c>
      <c r="U510" s="611">
        <f t="shared" ref="U510:U511" si="44">F510/T510</f>
      </c>
      <c r="V510" s="612">
        <f t="shared" ref="V510:V511" si="128">(F510+4*500)/T510</f>
      </c>
      <c r="W510" s="606">
        <f>SUM(W502:W509)</f>
      </c>
      <c r="X510" s="613">
        <f t="shared" ref="X510:X511" si="242">W510/T510</f>
      </c>
      <c r="Y510" s="610">
        <f t="shared" ref="Y510:Y511" si="356">T510/R510</f>
      </c>
      <c r="Z510" s="612">
        <f t="shared" ref="Z510:Z511" si="440">W510/F510</f>
      </c>
      <c r="AA510" s="612">
        <f>W510/(F510+COUNT(W502:W509)*500)</f>
      </c>
      <c r="AB510" s="606">
        <f>SUM(AB502:AB509)</f>
      </c>
      <c r="AC510" s="606">
        <f>SUM(AC502:AC509)</f>
      </c>
      <c r="AD510" s="610">
        <f t="shared" ref="AD510:AD511" si="524">AB510/T510</f>
      </c>
      <c r="AE510" s="614">
        <f>(W510-AC510)/(F510+COUNT(W502:W509)*500)</f>
      </c>
      <c r="AF510" s="592"/>
    </row>
    <row r="511">
      <c r="A511" s="597"/>
      <c r="B511" s="603" t="s">
        <v>635</v>
      </c>
      <c r="C511" s="599" t="s">
        <v>582</v>
      </c>
      <c r="D511" s="600" t="s">
        <v>583</v>
      </c>
      <c r="E511" s="601">
        <v>517.91</v>
      </c>
      <c r="F511" s="586">
        <f>E511+E512</f>
      </c>
      <c r="G511" s="585">
        <v>3339</v>
      </c>
      <c r="H511" s="585">
        <v>50</v>
      </c>
      <c r="I511" s="587">
        <f t="shared" si="79"/>
      </c>
      <c r="J511" s="588">
        <f t="shared" si="193"/>
      </c>
      <c r="K511" s="585">
        <v>2</v>
      </c>
      <c r="L511" s="588">
        <f t="shared" si="307"/>
      </c>
      <c r="M511" s="585">
        <v>0</v>
      </c>
      <c r="N511" s="589">
        <f t="shared" si="391"/>
      </c>
      <c r="O511" s="585">
        <v>1</v>
      </c>
      <c r="P511" s="589">
        <f t="shared" si="475"/>
      </c>
      <c r="Q511" s="590">
        <f>(M511+M512)/(O511+O512)</f>
      </c>
      <c r="R511" s="585">
        <v>1</v>
      </c>
      <c r="S511" s="590">
        <f>(O511+O512)/(K511+K512)</f>
      </c>
      <c r="T511" s="585">
        <v>0</v>
      </c>
      <c r="U511" s="591">
        <f t="shared" si="44"/>
      </c>
      <c r="V511" s="592">
        <f t="shared" si="128"/>
      </c>
      <c r="W511" s="585">
        <v>0</v>
      </c>
      <c r="X511" s="592">
        <f t="shared" si="242"/>
      </c>
      <c r="Y511" s="590">
        <f t="shared" si="356"/>
      </c>
      <c r="Z511" s="592">
        <f t="shared" si="440"/>
      </c>
      <c r="AA511" s="592">
        <f>W511/(F511+500)</f>
      </c>
      <c r="AB511" s="585">
        <v>0</v>
      </c>
      <c r="AC511" s="585">
        <v>0</v>
      </c>
      <c r="AD511" s="590">
        <f t="shared" si="524"/>
      </c>
      <c r="AE511" s="592">
        <f>(W511-AC511)/(F511+500)</f>
      </c>
      <c r="AF511" s="593" t="s">
        <v>630</v>
      </c>
    </row>
    <row r="512">
      <c r="A512" s="597"/>
      <c r="B512" s="598"/>
      <c r="C512" s="599"/>
      <c r="D512" s="600" t="s">
        <v>585</v>
      </c>
      <c r="E512" s="601">
        <v>241.74</v>
      </c>
      <c r="F512" s="586"/>
      <c r="G512" s="585">
        <v>4065</v>
      </c>
      <c r="H512" s="585">
        <v>186</v>
      </c>
      <c r="I512" s="587">
        <f t="shared" si="79"/>
      </c>
      <c r="J512" s="588">
        <f t="shared" si="193"/>
      </c>
      <c r="K512" s="585">
        <v>2</v>
      </c>
      <c r="L512" s="588">
        <f t="shared" si="307"/>
      </c>
      <c r="M512" s="585">
        <v>0</v>
      </c>
      <c r="N512" s="589">
        <f t="shared" si="391"/>
      </c>
      <c r="O512" s="585">
        <v>0</v>
      </c>
      <c r="P512" s="589">
        <f t="shared" si="475"/>
      </c>
      <c r="Q512" s="590"/>
      <c r="R512" s="585"/>
      <c r="S512" s="590"/>
      <c r="T512" s="585"/>
      <c r="U512" s="591"/>
      <c r="V512" s="592"/>
      <c r="W512" s="585"/>
      <c r="X512" s="592"/>
      <c r="Y512" s="590"/>
      <c r="Z512" s="592"/>
      <c r="AA512" s="592"/>
      <c r="AB512" s="585"/>
      <c r="AC512" s="585"/>
      <c r="AD512" s="590"/>
      <c r="AE512" s="592"/>
      <c r="AF512" s="593" t="s">
        <v>631</v>
      </c>
    </row>
    <row r="513">
      <c r="A513" s="597"/>
      <c r="B513" s="638" t="s">
        <v>636</v>
      </c>
      <c r="C513" s="599" t="s">
        <v>582</v>
      </c>
      <c r="D513" s="600" t="s">
        <v>583</v>
      </c>
      <c r="E513" s="601">
        <v>516</v>
      </c>
      <c r="F513" s="586">
        <f>E513+E514</f>
      </c>
      <c r="G513" s="585">
        <v>4315</v>
      </c>
      <c r="H513" s="585">
        <v>60</v>
      </c>
      <c r="I513" s="587">
        <f t="shared" si="79"/>
      </c>
      <c r="J513" s="588">
        <f t="shared" si="193"/>
      </c>
      <c r="K513" s="585">
        <v>5</v>
      </c>
      <c r="L513" s="588">
        <f t="shared" si="307"/>
      </c>
      <c r="M513" s="585">
        <v>1</v>
      </c>
      <c r="N513" s="589">
        <f t="shared" si="391"/>
      </c>
      <c r="O513" s="585">
        <v>1</v>
      </c>
      <c r="P513" s="589">
        <f t="shared" si="475"/>
      </c>
      <c r="Q513" s="590">
        <f>(M513+M514)/(O513+O514)</f>
      </c>
      <c r="R513" s="585">
        <v>1</v>
      </c>
      <c r="S513" s="590">
        <f>(O513+O514)/(K513+K514)</f>
      </c>
      <c r="T513" s="585">
        <v>1</v>
      </c>
      <c r="U513" s="591">
        <f>F513/T513</f>
      </c>
      <c r="V513" s="592">
        <f>(F513+4*500)/T513</f>
      </c>
      <c r="W513" s="585">
        <v>360</v>
      </c>
      <c r="X513" s="592">
        <f>W513/T513</f>
      </c>
      <c r="Y513" s="590">
        <f>T513/R513</f>
      </c>
      <c r="Z513" s="592">
        <f>W513/F513</f>
      </c>
      <c r="AA513" s="592">
        <f>W513/(F513+500)</f>
      </c>
      <c r="AB513" s="585">
        <v>0</v>
      </c>
      <c r="AC513" s="585">
        <v>0</v>
      </c>
      <c r="AD513" s="590">
        <f>AB513/T513</f>
      </c>
      <c r="AE513" s="592">
        <f>(W513-AC513)/(F513+500)</f>
      </c>
      <c r="AF513" s="593" t="s">
        <v>630</v>
      </c>
    </row>
    <row r="514">
      <c r="A514" s="597"/>
      <c r="B514" s="626"/>
      <c r="C514" s="599"/>
      <c r="D514" s="600" t="s">
        <v>585</v>
      </c>
      <c r="E514" s="601">
        <v>168.6</v>
      </c>
      <c r="F514" s="586"/>
      <c r="G514" s="585">
        <v>3090</v>
      </c>
      <c r="H514" s="585">
        <v>138</v>
      </c>
      <c r="I514" s="587">
        <f t="shared" si="79"/>
      </c>
      <c r="J514" s="588">
        <f t="shared" si="193"/>
      </c>
      <c r="K514" s="585">
        <v>2</v>
      </c>
      <c r="L514" s="588">
        <f t="shared" si="307"/>
      </c>
      <c r="M514" s="585">
        <v>0</v>
      </c>
      <c r="N514" s="589">
        <f t="shared" si="391"/>
      </c>
      <c r="O514" s="585">
        <v>0</v>
      </c>
      <c r="P514" s="589">
        <f t="shared" si="475"/>
      </c>
      <c r="Q514" s="590"/>
      <c r="R514" s="585"/>
      <c r="S514" s="590"/>
      <c r="T514" s="585"/>
      <c r="U514" s="591"/>
      <c r="V514" s="592"/>
      <c r="W514" s="585"/>
      <c r="X514" s="592"/>
      <c r="Y514" s="590"/>
      <c r="Z514" s="592"/>
      <c r="AA514" s="592"/>
      <c r="AB514" s="585"/>
      <c r="AC514" s="585"/>
      <c r="AD514" s="590"/>
      <c r="AE514" s="592"/>
      <c r="AF514" s="593" t="s">
        <v>631</v>
      </c>
    </row>
    <row r="515">
      <c r="A515" s="597"/>
      <c r="B515" s="603" t="s">
        <v>637</v>
      </c>
      <c r="C515" s="599" t="s">
        <v>582</v>
      </c>
      <c r="D515" s="600" t="s">
        <v>583</v>
      </c>
      <c r="E515" s="601">
        <v>738.43</v>
      </c>
      <c r="F515" s="586">
        <f>E515+E516</f>
      </c>
      <c r="G515" s="585">
        <v>6580</v>
      </c>
      <c r="H515" s="585">
        <v>98</v>
      </c>
      <c r="I515" s="587">
        <f t="shared" si="79"/>
      </c>
      <c r="J515" s="588">
        <f t="shared" si="193"/>
      </c>
      <c r="K515" s="585">
        <v>3</v>
      </c>
      <c r="L515" s="588">
        <f t="shared" si="307"/>
      </c>
      <c r="M515" s="585">
        <v>0</v>
      </c>
      <c r="N515" s="589">
        <f t="shared" si="391"/>
      </c>
      <c r="O515" s="585">
        <v>0</v>
      </c>
      <c r="P515" s="589">
        <f t="shared" si="475"/>
      </c>
      <c r="Q515" s="590">
        <f>(M515+M516)/(O515+O516)</f>
      </c>
      <c r="R515" s="585">
        <v>0</v>
      </c>
      <c r="S515" s="590">
        <f>(O515+O516)/(K515+K516)</f>
      </c>
      <c r="T515" s="585">
        <v>0</v>
      </c>
      <c r="U515" s="591">
        <f>F515/T515</f>
      </c>
      <c r="V515" s="592">
        <f>(F515+4*500)/T515</f>
      </c>
      <c r="W515" s="585">
        <v>0</v>
      </c>
      <c r="X515" s="592">
        <f>W515/T515</f>
      </c>
      <c r="Y515" s="590">
        <f>T515/R515</f>
      </c>
      <c r="Z515" s="592">
        <f>W515/F515</f>
      </c>
      <c r="AA515" s="592">
        <f>W515/(F515+500)</f>
      </c>
      <c r="AB515" s="585">
        <v>0</v>
      </c>
      <c r="AC515" s="585">
        <v>0</v>
      </c>
      <c r="AD515" s="590">
        <f>AB515/T515</f>
      </c>
      <c r="AE515" s="592">
        <f>(W515-AC515)/(F515+500)</f>
      </c>
      <c r="AF515" s="593" t="s">
        <v>630</v>
      </c>
    </row>
    <row r="516">
      <c r="A516" s="597"/>
      <c r="B516" s="598"/>
      <c r="C516" s="599"/>
      <c r="D516" s="600" t="s">
        <v>585</v>
      </c>
      <c r="E516" s="601">
        <v>146.67</v>
      </c>
      <c r="F516" s="586"/>
      <c r="G516" s="585">
        <v>2062</v>
      </c>
      <c r="H516" s="585">
        <v>86</v>
      </c>
      <c r="I516" s="587">
        <f t="shared" si="79"/>
      </c>
      <c r="J516" s="588">
        <f t="shared" si="193"/>
      </c>
      <c r="K516" s="585">
        <v>3</v>
      </c>
      <c r="L516" s="588">
        <f t="shared" si="307"/>
      </c>
      <c r="M516" s="585">
        <v>0</v>
      </c>
      <c r="N516" s="589">
        <f t="shared" si="391"/>
      </c>
      <c r="O516" s="585">
        <v>0</v>
      </c>
      <c r="P516" s="589">
        <f t="shared" si="475"/>
      </c>
      <c r="Q516" s="590"/>
      <c r="R516" s="585"/>
      <c r="S516" s="590"/>
      <c r="T516" s="585"/>
      <c r="U516" s="591"/>
      <c r="V516" s="592"/>
      <c r="W516" s="585"/>
      <c r="X516" s="592"/>
      <c r="Y516" s="590"/>
      <c r="Z516" s="592"/>
      <c r="AA516" s="592"/>
      <c r="AB516" s="585"/>
      <c r="AC516" s="585"/>
      <c r="AD516" s="590"/>
      <c r="AE516" s="592"/>
      <c r="AF516" s="593" t="s">
        <v>631</v>
      </c>
    </row>
    <row r="517">
      <c r="A517" s="597"/>
      <c r="B517" s="603" t="s">
        <v>581</v>
      </c>
      <c r="C517" s="599" t="s">
        <v>582</v>
      </c>
      <c r="D517" s="600" t="s">
        <v>583</v>
      </c>
      <c r="E517" s="601">
        <v>248.77</v>
      </c>
      <c r="F517" s="586">
        <f>E517+E518</f>
      </c>
      <c r="G517" s="585">
        <v>2209</v>
      </c>
      <c r="H517" s="585">
        <v>36</v>
      </c>
      <c r="I517" s="587">
        <f t="shared" si="79"/>
      </c>
      <c r="J517" s="588">
        <f t="shared" si="193"/>
      </c>
      <c r="K517" s="585">
        <v>0</v>
      </c>
      <c r="L517" s="588">
        <f t="shared" si="307"/>
      </c>
      <c r="M517" s="585">
        <v>0</v>
      </c>
      <c r="N517" s="589">
        <f t="shared" si="391"/>
      </c>
      <c r="O517" s="585">
        <v>1</v>
      </c>
      <c r="P517" s="589">
        <f t="shared" si="475"/>
      </c>
      <c r="Q517" s="590">
        <f>(M517+M518)/(O517+O518)</f>
      </c>
      <c r="R517" s="585">
        <v>4</v>
      </c>
      <c r="S517" s="590">
        <f>(O517+O518)/(K517+K518)</f>
      </c>
      <c r="T517" s="585">
        <v>2</v>
      </c>
      <c r="U517" s="591">
        <f>F517/T517</f>
      </c>
      <c r="V517" s="592">
        <f>(F517+4*500)/T517</f>
      </c>
      <c r="W517" s="585">
        <v>505.1999999999998</v>
      </c>
      <c r="X517" s="592">
        <f>W517/T517</f>
      </c>
      <c r="Y517" s="590">
        <f>T517/R517</f>
      </c>
      <c r="Z517" s="592">
        <f>W517/F517</f>
      </c>
      <c r="AA517" s="592">
        <f>W517/(F517+500)</f>
      </c>
      <c r="AB517" s="585">
        <v>0</v>
      </c>
      <c r="AC517" s="585">
        <v>0</v>
      </c>
      <c r="AD517" s="590">
        <f>AB517/T517</f>
      </c>
      <c r="AE517" s="592">
        <f>(W517-AC517)/(F517+500)</f>
      </c>
      <c r="AF517" s="593" t="s">
        <v>630</v>
      </c>
    </row>
    <row r="518">
      <c r="A518" s="597"/>
      <c r="B518" s="598"/>
      <c r="C518" s="599"/>
      <c r="D518" s="600" t="s">
        <v>585</v>
      </c>
      <c r="E518" s="601">
        <v>107.74</v>
      </c>
      <c r="F518" s="586"/>
      <c r="G518" s="585">
        <v>1167</v>
      </c>
      <c r="H518" s="602">
        <v>55</v>
      </c>
      <c r="I518" s="587">
        <f t="shared" si="79"/>
      </c>
      <c r="J518" s="588">
        <f t="shared" si="193"/>
      </c>
      <c r="K518" s="585">
        <v>5</v>
      </c>
      <c r="L518" s="588">
        <f t="shared" si="307"/>
      </c>
      <c r="M518" s="585">
        <v>1</v>
      </c>
      <c r="N518" s="589">
        <f t="shared" si="391"/>
      </c>
      <c r="O518" s="585">
        <v>2</v>
      </c>
      <c r="P518" s="589">
        <f t="shared" si="475"/>
      </c>
      <c r="Q518" s="590"/>
      <c r="R518" s="585"/>
      <c r="S518" s="590"/>
      <c r="T518" s="585"/>
      <c r="U518" s="591"/>
      <c r="V518" s="592"/>
      <c r="W518" s="585"/>
      <c r="X518" s="592"/>
      <c r="Y518" s="590"/>
      <c r="Z518" s="592"/>
      <c r="AA518" s="592"/>
      <c r="AB518" s="585"/>
      <c r="AC518" s="585"/>
      <c r="AD518" s="590"/>
      <c r="AE518" s="592"/>
      <c r="AF518" s="593" t="s">
        <v>631</v>
      </c>
    </row>
    <row r="519">
      <c r="A519" s="597"/>
      <c r="B519" s="604" t="s">
        <v>591</v>
      </c>
      <c r="C519" s="604"/>
      <c r="D519" s="604"/>
      <c r="E519" s="605">
        <f>SUM(E511:E518)</f>
      </c>
      <c r="F519" s="606">
        <f>SUM(F511:F518)</f>
      </c>
      <c r="G519" s="606">
        <f>SUM(G511:G518)</f>
      </c>
      <c r="H519" s="606">
        <f>SUM(H511:H518)</f>
      </c>
      <c r="I519" s="607">
        <f t="shared" si="79"/>
      </c>
      <c r="J519" s="608">
        <f t="shared" si="193"/>
      </c>
      <c r="K519" s="606">
        <f>SUM(K511:K518)</f>
      </c>
      <c r="L519" s="608">
        <f t="shared" si="307"/>
      </c>
      <c r="M519" s="606">
        <f>SUM(M511:M518)</f>
      </c>
      <c r="N519" s="609">
        <f t="shared" si="391"/>
      </c>
      <c r="O519" s="606">
        <f>SUM(O511:O518)</f>
      </c>
      <c r="P519" s="609">
        <f t="shared" si="475"/>
      </c>
      <c r="Q519" s="610">
        <f t="shared" ref="Q519:Q520" si="163">M519/O519</f>
      </c>
      <c r="R519" s="606">
        <f>SUM(R511:R518)</f>
      </c>
      <c r="S519" s="610">
        <f t="shared" ref="S519:S520" si="277">(O519+O519)/(K519+K519)</f>
      </c>
      <c r="T519" s="606">
        <f>SUM(T511:T518)</f>
      </c>
      <c r="U519" s="611">
        <f t="shared" ref="U519:U520" si="45">F519/T519</f>
      </c>
      <c r="V519" s="612">
        <f t="shared" ref="V519:V520" si="129">(F519+4*500)/T519</f>
      </c>
      <c r="W519" s="606">
        <f>SUM(W511:W518)</f>
      </c>
      <c r="X519" s="613">
        <f t="shared" ref="X519:X520" si="243">W519/T519</f>
      </c>
      <c r="Y519" s="610">
        <f t="shared" ref="Y519:Y520" si="357">T519/R519</f>
      </c>
      <c r="Z519" s="612">
        <f t="shared" ref="Z519:Z520" si="441">W519/F519</f>
      </c>
      <c r="AA519" s="612">
        <f>W519/(F519+COUNT(W511:W518)*500)</f>
      </c>
      <c r="AB519" s="606">
        <f>SUM(AB511:AB518)</f>
      </c>
      <c r="AC519" s="606">
        <f>SUM(AC511:AC518)</f>
      </c>
      <c r="AD519" s="610">
        <f t="shared" ref="AD519:AD520" si="525">AB519/T519</f>
      </c>
      <c r="AE519" s="614">
        <f>(W519-AC519)/(F519+COUNT(W511:W518)*500)</f>
      </c>
      <c r="AF519" s="592"/>
    </row>
    <row r="520">
      <c r="A520" s="597"/>
      <c r="B520" s="630" t="s">
        <v>595</v>
      </c>
      <c r="C520" s="630"/>
      <c r="D520" s="630"/>
      <c r="E520" s="631">
        <f>E510+E519</f>
      </c>
      <c r="F520" s="617">
        <f>F510+F519</f>
      </c>
      <c r="G520" s="617">
        <f>G510+G519</f>
      </c>
      <c r="H520" s="617">
        <f>H510+H519</f>
      </c>
      <c r="I520" s="618">
        <f t="shared" si="79"/>
      </c>
      <c r="J520" s="619">
        <f t="shared" si="193"/>
      </c>
      <c r="K520" s="617">
        <f>K510+K519</f>
      </c>
      <c r="L520" s="619">
        <f t="shared" si="307"/>
      </c>
      <c r="M520" s="617">
        <f>M510+M519</f>
      </c>
      <c r="N520" s="620">
        <f t="shared" si="391"/>
      </c>
      <c r="O520" s="617">
        <f>O510+O519</f>
      </c>
      <c r="P520" s="620">
        <f t="shared" si="475"/>
      </c>
      <c r="Q520" s="621">
        <f t="shared" si="163"/>
      </c>
      <c r="R520" s="617">
        <f>R510+R519</f>
      </c>
      <c r="S520" s="621">
        <f t="shared" si="277"/>
      </c>
      <c r="T520" s="617">
        <f>T510+T519</f>
      </c>
      <c r="U520" s="622">
        <f t="shared" si="45"/>
      </c>
      <c r="V520" s="617">
        <f t="shared" si="129"/>
      </c>
      <c r="W520" s="617">
        <f>W510+W519</f>
      </c>
      <c r="X520" s="617">
        <f t="shared" si="243"/>
      </c>
      <c r="Y520" s="621">
        <f t="shared" si="357"/>
      </c>
      <c r="Z520" s="617">
        <f t="shared" si="441"/>
      </c>
      <c r="AA520" s="617">
        <f>W520/(F520+COUNT(W502:W509,W511:W518)*500)</f>
      </c>
      <c r="AB520" s="617">
        <f>AB510+AB519</f>
      </c>
      <c r="AC520" s="617">
        <f>AC510+AC519</f>
      </c>
      <c r="AD520" s="621">
        <f t="shared" si="525"/>
      </c>
      <c r="AE520" s="617">
        <f>(W520-AC520)/(F520+COUNT(W502:W509,W511:W518)*500)</f>
      </c>
      <c r="AF520" s="623"/>
    </row>
    <row r="521">
      <c r="A521" s="627" t="s">
        <v>548</v>
      </c>
      <c r="B521" s="628" t="s">
        <v>549</v>
      </c>
      <c r="C521" s="628" t="s">
        <v>550</v>
      </c>
      <c r="D521" s="628" t="s">
        <v>551</v>
      </c>
      <c r="E521" s="629" t="s">
        <v>552</v>
      </c>
      <c r="F521" s="572" t="s">
        <v>553</v>
      </c>
      <c r="G521" s="572" t="s">
        <v>554</v>
      </c>
      <c r="H521" s="572" t="s">
        <v>555</v>
      </c>
      <c r="I521" s="573" t="s">
        <v>556</v>
      </c>
      <c r="J521" s="574" t="s">
        <v>557</v>
      </c>
      <c r="K521" s="572" t="s">
        <v>558</v>
      </c>
      <c r="L521" s="574" t="s">
        <v>559</v>
      </c>
      <c r="M521" s="575" t="s">
        <v>560</v>
      </c>
      <c r="N521" s="576" t="s">
        <v>561</v>
      </c>
      <c r="O521" s="572" t="s">
        <v>562</v>
      </c>
      <c r="P521" s="576" t="s">
        <v>563</v>
      </c>
      <c r="Q521" s="573" t="s">
        <v>564</v>
      </c>
      <c r="R521" s="577" t="s">
        <v>565</v>
      </c>
      <c r="S521" s="578" t="s">
        <v>566</v>
      </c>
      <c r="T521" s="577" t="s">
        <v>567</v>
      </c>
      <c r="U521" s="579" t="s">
        <v>568</v>
      </c>
      <c r="V521" s="580" t="s">
        <v>569</v>
      </c>
      <c r="W521" s="580" t="s">
        <v>570</v>
      </c>
      <c r="X521" s="580" t="s">
        <v>571</v>
      </c>
      <c r="Y521" s="578" t="s">
        <v>572</v>
      </c>
      <c r="Z521" s="580" t="s">
        <v>573</v>
      </c>
      <c r="AA521" s="580" t="s">
        <v>574</v>
      </c>
      <c r="AB521" s="580" t="s">
        <v>575</v>
      </c>
      <c r="AC521" s="577" t="s">
        <v>576</v>
      </c>
      <c r="AD521" s="578" t="s">
        <v>577</v>
      </c>
      <c r="AE521" s="580" t="s">
        <v>578</v>
      </c>
      <c r="AF521" s="580" t="s">
        <v>579</v>
      </c>
    </row>
    <row r="522">
      <c r="A522" s="597" t="s">
        <v>638</v>
      </c>
      <c r="B522" s="603" t="s">
        <v>629</v>
      </c>
      <c r="C522" s="636" t="s">
        <v>606</v>
      </c>
      <c r="D522" s="600" t="s">
        <v>583</v>
      </c>
      <c r="E522" s="601">
        <v>158.89</v>
      </c>
      <c r="F522" s="586">
        <f>E522+E523</f>
      </c>
      <c r="G522" s="585">
        <v>1457</v>
      </c>
      <c r="H522" s="585">
        <v>63</v>
      </c>
      <c r="I522" s="587">
        <f t="shared" ref="I522:I540" si="80">H522/G522</f>
      </c>
      <c r="J522" s="588">
        <f t="shared" ref="J522:J540" si="194">(E522/G522)*1000</f>
      </c>
      <c r="K522" s="585">
        <v>1</v>
      </c>
      <c r="L522" s="588">
        <f t="shared" ref="L522:L540" si="308">E522/K522</f>
      </c>
      <c r="M522" s="585">
        <v>0</v>
      </c>
      <c r="N522" s="589">
        <f t="shared" ref="N522:N540" si="392">E522/M522</f>
      </c>
      <c r="O522" s="585">
        <v>0</v>
      </c>
      <c r="P522" s="589">
        <f t="shared" ref="P522:P540" si="476">E522/O522</f>
      </c>
      <c r="Q522" s="590">
        <f>(M522+M523)/(O522+O523)</f>
      </c>
      <c r="R522" s="585">
        <v>1</v>
      </c>
      <c r="S522" s="590">
        <f>(O522+O523)/(K522+K523)</f>
      </c>
      <c r="T522" s="585">
        <v>0</v>
      </c>
      <c r="U522" s="591">
        <f>F522/T522</f>
      </c>
      <c r="V522" s="592">
        <f>(F522+4*500)/T522</f>
      </c>
      <c r="W522" s="585">
        <v>0</v>
      </c>
      <c r="X522" s="592">
        <f>W522/T522</f>
      </c>
      <c r="Y522" s="590">
        <f>T522/R522</f>
      </c>
      <c r="Z522" s="592">
        <f>W522/F522</f>
      </c>
      <c r="AA522" s="592">
        <f>W522/(F522+500)</f>
      </c>
      <c r="AB522" s="585">
        <v>0</v>
      </c>
      <c r="AC522" s="585">
        <v>0</v>
      </c>
      <c r="AD522" s="590">
        <f>AB522/T522</f>
      </c>
      <c r="AE522" s="592">
        <f>(W522-AC522)/(F522+500)</f>
      </c>
      <c r="AF522" s="593" t="s">
        <v>630</v>
      </c>
    </row>
    <row r="523">
      <c r="A523" s="597"/>
      <c r="B523" s="603"/>
      <c r="C523" s="636"/>
      <c r="D523" s="600" t="s">
        <v>585</v>
      </c>
      <c r="E523" s="601">
        <v>148.53</v>
      </c>
      <c r="F523" s="586"/>
      <c r="G523" s="585">
        <v>2091</v>
      </c>
      <c r="H523" s="585">
        <v>114</v>
      </c>
      <c r="I523" s="587">
        <f t="shared" si="80"/>
      </c>
      <c r="J523" s="588">
        <f t="shared" si="194"/>
      </c>
      <c r="K523" s="585">
        <v>3</v>
      </c>
      <c r="L523" s="588">
        <f t="shared" si="308"/>
      </c>
      <c r="M523" s="585">
        <v>0</v>
      </c>
      <c r="N523" s="589">
        <f t="shared" si="392"/>
      </c>
      <c r="O523" s="585">
        <v>1</v>
      </c>
      <c r="P523" s="589">
        <f t="shared" si="476"/>
      </c>
      <c r="Q523" s="590"/>
      <c r="R523" s="585"/>
      <c r="S523" s="590"/>
      <c r="T523" s="585"/>
      <c r="U523" s="591"/>
      <c r="V523" s="592"/>
      <c r="W523" s="585"/>
      <c r="X523" s="592"/>
      <c r="Y523" s="590"/>
      <c r="Z523" s="592"/>
      <c r="AA523" s="592"/>
      <c r="AB523" s="585"/>
      <c r="AC523" s="585"/>
      <c r="AD523" s="590"/>
      <c r="AE523" s="592"/>
      <c r="AF523" s="593" t="s">
        <v>615</v>
      </c>
    </row>
    <row r="524">
      <c r="A524" s="597"/>
      <c r="B524" s="603" t="s">
        <v>632</v>
      </c>
      <c r="C524" s="636" t="s">
        <v>606</v>
      </c>
      <c r="D524" s="600" t="s">
        <v>583</v>
      </c>
      <c r="E524" s="601">
        <v>93.87</v>
      </c>
      <c r="F524" s="586">
        <f>E524+E525</f>
      </c>
      <c r="G524" s="585">
        <v>1173</v>
      </c>
      <c r="H524" s="585">
        <v>65</v>
      </c>
      <c r="I524" s="587">
        <f t="shared" si="80"/>
      </c>
      <c r="J524" s="588">
        <f t="shared" si="194"/>
      </c>
      <c r="K524" s="585">
        <v>0</v>
      </c>
      <c r="L524" s="588">
        <f t="shared" si="308"/>
      </c>
      <c r="M524" s="585">
        <v>0</v>
      </c>
      <c r="N524" s="589">
        <f t="shared" si="392"/>
      </c>
      <c r="O524" s="585">
        <v>0</v>
      </c>
      <c r="P524" s="589">
        <f t="shared" si="476"/>
      </c>
      <c r="Q524" s="590">
        <f>(M524+M525)/(O524+O525)</f>
      </c>
      <c r="R524" s="585">
        <v>0</v>
      </c>
      <c r="S524" s="590">
        <f>(O524+O525)/(K524+K525)</f>
      </c>
      <c r="T524" s="585">
        <v>0</v>
      </c>
      <c r="U524" s="591">
        <f>F524/T524</f>
      </c>
      <c r="V524" s="592">
        <f>(F524+4*500)/T524</f>
      </c>
      <c r="W524" s="585">
        <v>0</v>
      </c>
      <c r="X524" s="592">
        <f>W524/T524</f>
      </c>
      <c r="Y524" s="590">
        <f>T524/R524</f>
      </c>
      <c r="Z524" s="592">
        <f>W524/F524</f>
      </c>
      <c r="AA524" s="592">
        <f>W524/(F524+500)</f>
      </c>
      <c r="AB524" s="585">
        <v>0</v>
      </c>
      <c r="AC524" s="585">
        <v>0</v>
      </c>
      <c r="AD524" s="590">
        <f>AB524/T524</f>
      </c>
      <c r="AE524" s="592">
        <f>(W524-AC524)/(F524+500)</f>
      </c>
      <c r="AF524" s="593" t="s">
        <v>630</v>
      </c>
    </row>
    <row r="525">
      <c r="A525" s="597"/>
      <c r="B525" s="603"/>
      <c r="C525" s="636"/>
      <c r="D525" s="600" t="s">
        <v>585</v>
      </c>
      <c r="E525" s="601">
        <v>134.65</v>
      </c>
      <c r="F525" s="586"/>
      <c r="G525" s="585">
        <v>2014</v>
      </c>
      <c r="H525" s="585">
        <v>166</v>
      </c>
      <c r="I525" s="587">
        <f t="shared" si="80"/>
      </c>
      <c r="J525" s="588">
        <f t="shared" si="194"/>
      </c>
      <c r="K525" s="585">
        <v>4</v>
      </c>
      <c r="L525" s="588">
        <f t="shared" si="308"/>
      </c>
      <c r="M525" s="585">
        <v>0</v>
      </c>
      <c r="N525" s="589">
        <f t="shared" si="392"/>
      </c>
      <c r="O525" s="585">
        <v>0</v>
      </c>
      <c r="P525" s="589">
        <f t="shared" si="476"/>
      </c>
      <c r="Q525" s="590"/>
      <c r="R525" s="585"/>
      <c r="S525" s="590"/>
      <c r="T525" s="585"/>
      <c r="U525" s="591"/>
      <c r="V525" s="592"/>
      <c r="W525" s="585"/>
      <c r="X525" s="592"/>
      <c r="Y525" s="590"/>
      <c r="Z525" s="592"/>
      <c r="AA525" s="592"/>
      <c r="AB525" s="585"/>
      <c r="AC525" s="585"/>
      <c r="AD525" s="590"/>
      <c r="AE525" s="592"/>
      <c r="AF525" s="593" t="s">
        <v>615</v>
      </c>
    </row>
    <row r="526">
      <c r="A526" s="597"/>
      <c r="B526" s="603" t="s">
        <v>633</v>
      </c>
      <c r="C526" s="636" t="s">
        <v>606</v>
      </c>
      <c r="D526" s="600" t="s">
        <v>583</v>
      </c>
      <c r="E526" s="601">
        <v>54.66</v>
      </c>
      <c r="F526" s="586">
        <f>E526+E527</f>
      </c>
      <c r="G526" s="585">
        <v>834</v>
      </c>
      <c r="H526" s="585">
        <v>63</v>
      </c>
      <c r="I526" s="587">
        <f t="shared" si="80"/>
      </c>
      <c r="J526" s="588">
        <f t="shared" si="194"/>
      </c>
      <c r="K526" s="585">
        <v>0</v>
      </c>
      <c r="L526" s="588">
        <f t="shared" si="308"/>
      </c>
      <c r="M526" s="585">
        <v>0</v>
      </c>
      <c r="N526" s="589">
        <f t="shared" si="392"/>
      </c>
      <c r="O526" s="585">
        <v>0</v>
      </c>
      <c r="P526" s="589">
        <f t="shared" si="476"/>
      </c>
      <c r="Q526" s="590">
        <f>(M526+M527)/(O526+O527)</f>
      </c>
      <c r="R526" s="585">
        <v>1</v>
      </c>
      <c r="S526" s="590">
        <f>(O526+O527)/(K526+K527)</f>
      </c>
      <c r="T526" s="585">
        <v>0</v>
      </c>
      <c r="U526" s="591">
        <f>F526/T526</f>
      </c>
      <c r="V526" s="592">
        <f>(F526+4*500)/T526</f>
      </c>
      <c r="W526" s="585">
        <v>0</v>
      </c>
      <c r="X526" s="592">
        <f>W526/T526</f>
      </c>
      <c r="Y526" s="590">
        <f>T526/R526</f>
      </c>
      <c r="Z526" s="592">
        <f>W526/F526</f>
      </c>
      <c r="AA526" s="592">
        <f>W526/(F526+500)</f>
      </c>
      <c r="AB526" s="585">
        <v>0</v>
      </c>
      <c r="AC526" s="585">
        <v>0</v>
      </c>
      <c r="AD526" s="590">
        <f>AB526/T526</f>
      </c>
      <c r="AE526" s="592">
        <f>(W526-AC526)/(F526+500)</f>
      </c>
      <c r="AF526" s="593" t="s">
        <v>630</v>
      </c>
    </row>
    <row r="527">
      <c r="A527" s="597"/>
      <c r="B527" s="603"/>
      <c r="C527" s="636"/>
      <c r="D527" s="600" t="s">
        <v>585</v>
      </c>
      <c r="E527" s="601">
        <v>152.03</v>
      </c>
      <c r="F527" s="586"/>
      <c r="G527" s="585">
        <v>2196</v>
      </c>
      <c r="H527" s="585">
        <v>148</v>
      </c>
      <c r="I527" s="587">
        <f t="shared" si="80"/>
      </c>
      <c r="J527" s="588">
        <f t="shared" si="194"/>
      </c>
      <c r="K527" s="585">
        <v>6</v>
      </c>
      <c r="L527" s="588">
        <f t="shared" si="308"/>
      </c>
      <c r="M527" s="585">
        <v>0</v>
      </c>
      <c r="N527" s="589">
        <f t="shared" si="392"/>
      </c>
      <c r="O527" s="585">
        <v>1</v>
      </c>
      <c r="P527" s="589">
        <f t="shared" si="476"/>
      </c>
      <c r="Q527" s="590"/>
      <c r="R527" s="585"/>
      <c r="S527" s="590"/>
      <c r="T527" s="585"/>
      <c r="U527" s="591"/>
      <c r="V527" s="592"/>
      <c r="W527" s="585"/>
      <c r="X527" s="592"/>
      <c r="Y527" s="590"/>
      <c r="Z527" s="592"/>
      <c r="AA527" s="592"/>
      <c r="AB527" s="585"/>
      <c r="AC527" s="585"/>
      <c r="AD527" s="590"/>
      <c r="AE527" s="592"/>
      <c r="AF527" s="593" t="s">
        <v>615</v>
      </c>
    </row>
    <row r="528">
      <c r="A528" s="597"/>
      <c r="B528" s="603" t="s">
        <v>634</v>
      </c>
      <c r="C528" s="636" t="s">
        <v>606</v>
      </c>
      <c r="D528" s="600" t="s">
        <v>583</v>
      </c>
      <c r="E528" s="601">
        <v>62.9</v>
      </c>
      <c r="F528" s="633">
        <f>E528+E529</f>
      </c>
      <c r="G528" s="585">
        <v>810</v>
      </c>
      <c r="H528" s="585">
        <v>65</v>
      </c>
      <c r="I528" s="587">
        <f t="shared" si="80"/>
      </c>
      <c r="J528" s="588">
        <f t="shared" si="194"/>
      </c>
      <c r="K528" s="585">
        <v>1</v>
      </c>
      <c r="L528" s="588">
        <f t="shared" si="308"/>
      </c>
      <c r="M528" s="585">
        <v>0</v>
      </c>
      <c r="N528" s="589">
        <f t="shared" si="392"/>
      </c>
      <c r="O528" s="585">
        <v>1</v>
      </c>
      <c r="P528" s="589">
        <f t="shared" si="476"/>
      </c>
      <c r="Q528" s="590">
        <f>(M528+M529)/(O528+O529)</f>
      </c>
      <c r="R528" s="585">
        <v>6</v>
      </c>
      <c r="S528" s="590">
        <f>(O528+O529)/(K528+K529)</f>
      </c>
      <c r="T528" s="585">
        <v>0</v>
      </c>
      <c r="U528" s="591">
        <f>F528/T528</f>
      </c>
      <c r="V528" s="592">
        <f>(F528+4*500)/T528</f>
      </c>
      <c r="W528" s="585">
        <v>0</v>
      </c>
      <c r="X528" s="592">
        <f>W528/T528</f>
      </c>
      <c r="Y528" s="590">
        <f>T528/R528</f>
      </c>
      <c r="Z528" s="592">
        <f>W528/F528</f>
      </c>
      <c r="AA528" s="592">
        <f>W528/(F528+500)</f>
      </c>
      <c r="AB528" s="585">
        <v>0</v>
      </c>
      <c r="AC528" s="585">
        <v>0</v>
      </c>
      <c r="AD528" s="590">
        <f>AB528/T528</f>
      </c>
      <c r="AE528" s="592">
        <f>(W528-AC528)/(F528+500)</f>
      </c>
      <c r="AF528" s="593" t="s">
        <v>630</v>
      </c>
    </row>
    <row r="529">
      <c r="A529" s="597"/>
      <c r="B529" s="603"/>
      <c r="C529" s="636"/>
      <c r="D529" s="600" t="s">
        <v>585</v>
      </c>
      <c r="E529" s="601">
        <v>231.68</v>
      </c>
      <c r="F529" s="633"/>
      <c r="G529" s="585">
        <v>3175</v>
      </c>
      <c r="H529" s="602">
        <v>175</v>
      </c>
      <c r="I529" s="587">
        <f t="shared" si="80"/>
      </c>
      <c r="J529" s="588">
        <f t="shared" si="194"/>
      </c>
      <c r="K529" s="585">
        <v>8</v>
      </c>
      <c r="L529" s="588">
        <f t="shared" si="308"/>
      </c>
      <c r="M529" s="585">
        <v>0</v>
      </c>
      <c r="N529" s="589">
        <f t="shared" si="392"/>
      </c>
      <c r="O529" s="585">
        <v>3</v>
      </c>
      <c r="P529" s="589">
        <f t="shared" si="476"/>
      </c>
      <c r="Q529" s="590"/>
      <c r="R529" s="585"/>
      <c r="S529" s="590"/>
      <c r="T529" s="585"/>
      <c r="U529" s="591"/>
      <c r="V529" s="592"/>
      <c r="W529" s="585"/>
      <c r="X529" s="592"/>
      <c r="Y529" s="590"/>
      <c r="Z529" s="592"/>
      <c r="AA529" s="592"/>
      <c r="AB529" s="585"/>
      <c r="AC529" s="585"/>
      <c r="AD529" s="590"/>
      <c r="AE529" s="592"/>
      <c r="AF529" s="593" t="s">
        <v>615</v>
      </c>
    </row>
    <row r="530">
      <c r="A530" s="597"/>
      <c r="B530" s="635" t="s">
        <v>591</v>
      </c>
      <c r="C530" s="635"/>
      <c r="D530" s="635"/>
      <c r="E530" s="605">
        <f>SUM(E522:E529)</f>
      </c>
      <c r="F530" s="606">
        <f>SUM(F522:F529)</f>
      </c>
      <c r="G530" s="606">
        <f>SUM(G522:G529)</f>
      </c>
      <c r="H530" s="606">
        <f>SUM(H522:H529)</f>
      </c>
      <c r="I530" s="607">
        <f t="shared" si="80"/>
      </c>
      <c r="J530" s="608">
        <f t="shared" si="194"/>
      </c>
      <c r="K530" s="606">
        <f>SUM(K522:K529)</f>
      </c>
      <c r="L530" s="608">
        <f t="shared" si="308"/>
      </c>
      <c r="M530" s="606">
        <f>SUM(M522:M529)</f>
      </c>
      <c r="N530" s="609">
        <f t="shared" si="392"/>
      </c>
      <c r="O530" s="606">
        <f>SUM(O522:O529)</f>
      </c>
      <c r="P530" s="609">
        <f t="shared" si="476"/>
      </c>
      <c r="Q530" s="610">
        <f>M530/O530</f>
      </c>
      <c r="R530" s="606">
        <f>SUM(R522:R529)</f>
      </c>
      <c r="S530" s="610">
        <f>(O530+O530)/(K530+K530)</f>
      </c>
      <c r="T530" s="606">
        <f>SUM(T522:T529)</f>
      </c>
      <c r="U530" s="611">
        <f t="shared" ref="U530:U531" si="46">F530/T530</f>
      </c>
      <c r="V530" s="612">
        <f t="shared" ref="V530:V531" si="130">(F530+4*500)/T530</f>
      </c>
      <c r="W530" s="606">
        <f>SUM(W522:W529)</f>
      </c>
      <c r="X530" s="613">
        <f t="shared" ref="X530:X531" si="244">W530/T530</f>
      </c>
      <c r="Y530" s="610">
        <f t="shared" ref="Y530:Y531" si="358">T530/R530</f>
      </c>
      <c r="Z530" s="612">
        <f t="shared" ref="Z530:Z531" si="442">W530/F530</f>
      </c>
      <c r="AA530" s="612">
        <f>W530/(F530+COUNT(W522:W529)*500)</f>
      </c>
      <c r="AB530" s="606">
        <f>SUM(AB522:AB529)</f>
      </c>
      <c r="AC530" s="606">
        <f>SUM(AC522:AC529)</f>
      </c>
      <c r="AD530" s="610">
        <f t="shared" ref="AD530:AD531" si="526">AB530/T530</f>
      </c>
      <c r="AE530" s="614">
        <f>(W530-AC530)/(F530+COUNT(W522:W529)*500)</f>
      </c>
      <c r="AF530" s="592"/>
    </row>
    <row r="531">
      <c r="A531" s="597"/>
      <c r="B531" s="603" t="s">
        <v>635</v>
      </c>
      <c r="C531" s="599" t="s">
        <v>582</v>
      </c>
      <c r="D531" s="600" t="s">
        <v>583</v>
      </c>
      <c r="E531" s="601">
        <v>71.48</v>
      </c>
      <c r="F531" s="586">
        <f>E531+E532</f>
      </c>
      <c r="G531" s="585">
        <v>725</v>
      </c>
      <c r="H531" s="585">
        <v>53</v>
      </c>
      <c r="I531" s="587">
        <f t="shared" si="80"/>
      </c>
      <c r="J531" s="588">
        <f t="shared" si="194"/>
      </c>
      <c r="K531" s="585">
        <v>0</v>
      </c>
      <c r="L531" s="588">
        <f t="shared" si="308"/>
      </c>
      <c r="M531" s="585">
        <v>0</v>
      </c>
      <c r="N531" s="589">
        <f t="shared" si="392"/>
      </c>
      <c r="O531" s="585">
        <v>0</v>
      </c>
      <c r="P531" s="589">
        <f t="shared" si="476"/>
      </c>
      <c r="Q531" s="590">
        <f>(M531+M532)/(O531+O532)</f>
      </c>
      <c r="R531" s="585">
        <v>3</v>
      </c>
      <c r="S531" s="590">
        <f>(O531+O532)/(K531+K532)</f>
      </c>
      <c r="T531" s="585">
        <v>0</v>
      </c>
      <c r="U531" s="591">
        <f t="shared" si="46"/>
      </c>
      <c r="V531" s="592">
        <f t="shared" si="130"/>
      </c>
      <c r="W531" s="585">
        <v>0</v>
      </c>
      <c r="X531" s="592">
        <f t="shared" si="244"/>
      </c>
      <c r="Y531" s="590">
        <f t="shared" si="358"/>
      </c>
      <c r="Z531" s="592">
        <f t="shared" si="442"/>
      </c>
      <c r="AA531" s="592">
        <f>W531/(F531+500)</f>
      </c>
      <c r="AB531" s="585">
        <v>0</v>
      </c>
      <c r="AC531" s="585">
        <v>0</v>
      </c>
      <c r="AD531" s="590">
        <f t="shared" si="526"/>
      </c>
      <c r="AE531" s="592">
        <f>(W531-AC531)/(F531+500)</f>
      </c>
      <c r="AF531" s="593" t="s">
        <v>630</v>
      </c>
    </row>
    <row r="532">
      <c r="A532" s="597"/>
      <c r="B532" s="603"/>
      <c r="C532" s="599"/>
      <c r="D532" s="600" t="s">
        <v>585</v>
      </c>
      <c r="E532" s="601">
        <v>254.4</v>
      </c>
      <c r="F532" s="586"/>
      <c r="G532" s="585">
        <v>3491</v>
      </c>
      <c r="H532" s="585">
        <v>158</v>
      </c>
      <c r="I532" s="587">
        <f t="shared" si="80"/>
      </c>
      <c r="J532" s="588">
        <f t="shared" si="194"/>
      </c>
      <c r="K532" s="585">
        <v>5</v>
      </c>
      <c r="L532" s="588">
        <f t="shared" si="308"/>
      </c>
      <c r="M532" s="585">
        <v>0</v>
      </c>
      <c r="N532" s="589">
        <f t="shared" si="392"/>
      </c>
      <c r="O532" s="585">
        <v>1</v>
      </c>
      <c r="P532" s="589">
        <f t="shared" si="476"/>
      </c>
      <c r="Q532" s="590"/>
      <c r="R532" s="585"/>
      <c r="S532" s="590"/>
      <c r="T532" s="585"/>
      <c r="U532" s="591"/>
      <c r="V532" s="592"/>
      <c r="W532" s="585"/>
      <c r="X532" s="592"/>
      <c r="Y532" s="590"/>
      <c r="Z532" s="592"/>
      <c r="AA532" s="592"/>
      <c r="AB532" s="585"/>
      <c r="AC532" s="585"/>
      <c r="AD532" s="590"/>
      <c r="AE532" s="592"/>
      <c r="AF532" s="593" t="s">
        <v>615</v>
      </c>
    </row>
    <row r="533">
      <c r="A533" s="597"/>
      <c r="B533" s="638" t="s">
        <v>636</v>
      </c>
      <c r="C533" s="599" t="s">
        <v>582</v>
      </c>
      <c r="D533" s="600" t="s">
        <v>583</v>
      </c>
      <c r="E533" s="601">
        <v>44.55</v>
      </c>
      <c r="F533" s="586">
        <f>E533+E534</f>
      </c>
      <c r="G533" s="585">
        <v>598</v>
      </c>
      <c r="H533" s="585">
        <v>38</v>
      </c>
      <c r="I533" s="587">
        <f t="shared" si="80"/>
      </c>
      <c r="J533" s="588">
        <f t="shared" si="194"/>
      </c>
      <c r="K533" s="585">
        <v>1</v>
      </c>
      <c r="L533" s="588">
        <f t="shared" si="308"/>
      </c>
      <c r="M533" s="585">
        <v>0</v>
      </c>
      <c r="N533" s="589">
        <f t="shared" si="392"/>
      </c>
      <c r="O533" s="585">
        <v>0</v>
      </c>
      <c r="P533" s="589">
        <f t="shared" si="476"/>
      </c>
      <c r="Q533" s="590">
        <f>(M533+M534)/(O533+O534)</f>
      </c>
      <c r="R533" s="585">
        <v>1</v>
      </c>
      <c r="S533" s="590">
        <f>(O533+O534)/(K533+K534)</f>
      </c>
      <c r="T533" s="585">
        <v>0</v>
      </c>
      <c r="U533" s="591">
        <f>F533/T533</f>
      </c>
      <c r="V533" s="592">
        <f>(F533+4*500)/T533</f>
      </c>
      <c r="W533" s="585">
        <v>0</v>
      </c>
      <c r="X533" s="592">
        <f>W533/T533</f>
      </c>
      <c r="Y533" s="590">
        <f>T533/R533</f>
      </c>
      <c r="Z533" s="592">
        <f>W533/F533</f>
      </c>
      <c r="AA533" s="592">
        <f>W533/(F533+500)</f>
      </c>
      <c r="AB533" s="585">
        <v>0</v>
      </c>
      <c r="AC533" s="585">
        <v>0</v>
      </c>
      <c r="AD533" s="590">
        <f>AB533/T533</f>
      </c>
      <c r="AE533" s="592">
        <f>(W533-AC533)/(F533+500)</f>
      </c>
      <c r="AF533" s="593" t="s">
        <v>630</v>
      </c>
    </row>
    <row r="534">
      <c r="A534" s="597"/>
      <c r="B534" s="638"/>
      <c r="C534" s="599"/>
      <c r="D534" s="600" t="s">
        <v>585</v>
      </c>
      <c r="E534" s="601">
        <v>285.74</v>
      </c>
      <c r="F534" s="586"/>
      <c r="G534" s="585">
        <v>3558</v>
      </c>
      <c r="H534" s="585">
        <v>163</v>
      </c>
      <c r="I534" s="587">
        <f t="shared" si="80"/>
      </c>
      <c r="J534" s="588">
        <f t="shared" si="194"/>
      </c>
      <c r="K534" s="585">
        <v>6</v>
      </c>
      <c r="L534" s="588">
        <f t="shared" si="308"/>
      </c>
      <c r="M534" s="585">
        <v>0</v>
      </c>
      <c r="N534" s="589">
        <f t="shared" si="392"/>
      </c>
      <c r="O534" s="585">
        <v>0</v>
      </c>
      <c r="P534" s="589">
        <f t="shared" si="476"/>
      </c>
      <c r="Q534" s="590"/>
      <c r="R534" s="585"/>
      <c r="S534" s="590"/>
      <c r="T534" s="585"/>
      <c r="U534" s="591"/>
      <c r="V534" s="592"/>
      <c r="W534" s="585"/>
      <c r="X534" s="592"/>
      <c r="Y534" s="590"/>
      <c r="Z534" s="592"/>
      <c r="AA534" s="592"/>
      <c r="AB534" s="585"/>
      <c r="AC534" s="585"/>
      <c r="AD534" s="590"/>
      <c r="AE534" s="592"/>
      <c r="AF534" s="593" t="s">
        <v>615</v>
      </c>
    </row>
    <row r="535">
      <c r="A535" s="597"/>
      <c r="B535" s="603" t="s">
        <v>637</v>
      </c>
      <c r="C535" s="599" t="s">
        <v>582</v>
      </c>
      <c r="D535" s="600" t="s">
        <v>583</v>
      </c>
      <c r="E535" s="601">
        <v>60.64</v>
      </c>
      <c r="F535" s="586">
        <f>E535+E536</f>
      </c>
      <c r="G535" s="585">
        <v>556</v>
      </c>
      <c r="H535" s="585">
        <v>31</v>
      </c>
      <c r="I535" s="587">
        <f t="shared" si="80"/>
      </c>
      <c r="J535" s="588">
        <f t="shared" si="194"/>
      </c>
      <c r="K535" s="585">
        <v>1</v>
      </c>
      <c r="L535" s="588">
        <f t="shared" si="308"/>
      </c>
      <c r="M535" s="585">
        <v>0</v>
      </c>
      <c r="N535" s="589">
        <f t="shared" si="392"/>
      </c>
      <c r="O535" s="585">
        <v>0</v>
      </c>
      <c r="P535" s="589">
        <f t="shared" si="476"/>
      </c>
      <c r="Q535" s="590">
        <f>(M535+M536)/(O535+O536)</f>
      </c>
      <c r="R535" s="585">
        <v>1</v>
      </c>
      <c r="S535" s="590">
        <f>(O535+O536)/(K535+K536)</f>
      </c>
      <c r="T535" s="585">
        <v>0</v>
      </c>
      <c r="U535" s="591">
        <f>F535/T535</f>
      </c>
      <c r="V535" s="592">
        <f>(F535+4*500)/T535</f>
      </c>
      <c r="W535" s="585">
        <v>0</v>
      </c>
      <c r="X535" s="592">
        <f>W535/T535</f>
      </c>
      <c r="Y535" s="590">
        <f>T535/R535</f>
      </c>
      <c r="Z535" s="592">
        <f>W535/F535</f>
      </c>
      <c r="AA535" s="592">
        <f>W535/(F535+500)</f>
      </c>
      <c r="AB535" s="585">
        <v>0</v>
      </c>
      <c r="AC535" s="585">
        <v>0</v>
      </c>
      <c r="AD535" s="590">
        <f>AB535/T535</f>
      </c>
      <c r="AE535" s="592">
        <f>(W535-AC535)/(F535+500)</f>
      </c>
      <c r="AF535" s="593" t="s">
        <v>630</v>
      </c>
    </row>
    <row r="536">
      <c r="A536" s="597"/>
      <c r="B536" s="603"/>
      <c r="C536" s="599"/>
      <c r="D536" s="600" t="s">
        <v>585</v>
      </c>
      <c r="E536" s="601">
        <v>297.7</v>
      </c>
      <c r="F536" s="586"/>
      <c r="G536" s="585">
        <v>2804</v>
      </c>
      <c r="H536" s="585">
        <v>109</v>
      </c>
      <c r="I536" s="587">
        <f t="shared" si="80"/>
      </c>
      <c r="J536" s="588">
        <f t="shared" si="194"/>
      </c>
      <c r="K536" s="585">
        <v>2</v>
      </c>
      <c r="L536" s="588">
        <f t="shared" si="308"/>
      </c>
      <c r="M536" s="585">
        <v>0</v>
      </c>
      <c r="N536" s="589">
        <f t="shared" si="392"/>
      </c>
      <c r="O536" s="585">
        <v>1</v>
      </c>
      <c r="P536" s="589">
        <f t="shared" si="476"/>
      </c>
      <c r="Q536" s="590"/>
      <c r="R536" s="585"/>
      <c r="S536" s="590"/>
      <c r="T536" s="585"/>
      <c r="U536" s="591"/>
      <c r="V536" s="592"/>
      <c r="W536" s="585"/>
      <c r="X536" s="592"/>
      <c r="Y536" s="590"/>
      <c r="Z536" s="592"/>
      <c r="AA536" s="592"/>
      <c r="AB536" s="585"/>
      <c r="AC536" s="585"/>
      <c r="AD536" s="590"/>
      <c r="AE536" s="592"/>
      <c r="AF536" s="593" t="s">
        <v>615</v>
      </c>
    </row>
    <row r="537">
      <c r="A537" s="597"/>
      <c r="B537" s="603" t="s">
        <v>581</v>
      </c>
      <c r="C537" s="599" t="s">
        <v>582</v>
      </c>
      <c r="D537" s="600" t="s">
        <v>583</v>
      </c>
      <c r="E537" s="601">
        <v>18.85</v>
      </c>
      <c r="F537" s="586">
        <f>E537+E538</f>
      </c>
      <c r="G537" s="585">
        <v>220</v>
      </c>
      <c r="H537" s="585">
        <v>16</v>
      </c>
      <c r="I537" s="587">
        <f t="shared" si="80"/>
      </c>
      <c r="J537" s="588">
        <f t="shared" si="194"/>
      </c>
      <c r="K537" s="585">
        <v>0</v>
      </c>
      <c r="L537" s="588">
        <f t="shared" si="308"/>
      </c>
      <c r="M537" s="585">
        <v>0</v>
      </c>
      <c r="N537" s="589">
        <f t="shared" si="392"/>
      </c>
      <c r="O537" s="585">
        <v>0</v>
      </c>
      <c r="P537" s="589">
        <f t="shared" si="476"/>
      </c>
      <c r="Q537" s="590">
        <f>(M537+M538)/(O537+O538)</f>
      </c>
      <c r="R537" s="585">
        <v>0</v>
      </c>
      <c r="S537" s="590">
        <f>(O537+O538)/(K537+K538)</f>
      </c>
      <c r="T537" s="585">
        <v>0</v>
      </c>
      <c r="U537" s="591">
        <f>F537/T537</f>
      </c>
      <c r="V537" s="592">
        <f>(F537+4*500)/T537</f>
      </c>
      <c r="W537" s="585">
        <v>0</v>
      </c>
      <c r="X537" s="592">
        <f>W537/T537</f>
      </c>
      <c r="Y537" s="590">
        <f>T537/R537</f>
      </c>
      <c r="Z537" s="592">
        <f>W537/F537</f>
      </c>
      <c r="AA537" s="592">
        <f>W537/(F537+500)</f>
      </c>
      <c r="AB537" s="585">
        <v>0</v>
      </c>
      <c r="AC537" s="585">
        <v>0</v>
      </c>
      <c r="AD537" s="590">
        <f>AB537/T537</f>
      </c>
      <c r="AE537" s="592">
        <f>(W537-AC537)/(F537+500)</f>
      </c>
      <c r="AF537" s="593" t="s">
        <v>630</v>
      </c>
    </row>
    <row r="538">
      <c r="A538" s="597"/>
      <c r="B538" s="603"/>
      <c r="C538" s="599"/>
      <c r="D538" s="600" t="s">
        <v>585</v>
      </c>
      <c r="E538" s="601">
        <v>184.02</v>
      </c>
      <c r="F538" s="586"/>
      <c r="G538" s="585">
        <v>1764</v>
      </c>
      <c r="H538" s="602">
        <v>75</v>
      </c>
      <c r="I538" s="587">
        <f t="shared" si="80"/>
      </c>
      <c r="J538" s="588">
        <f t="shared" si="194"/>
      </c>
      <c r="K538" s="585">
        <v>5</v>
      </c>
      <c r="L538" s="588">
        <f t="shared" si="308"/>
      </c>
      <c r="M538" s="585">
        <v>0</v>
      </c>
      <c r="N538" s="589">
        <f t="shared" si="392"/>
      </c>
      <c r="O538" s="585">
        <v>0</v>
      </c>
      <c r="P538" s="589">
        <f t="shared" si="476"/>
      </c>
      <c r="Q538" s="590"/>
      <c r="R538" s="585"/>
      <c r="S538" s="590"/>
      <c r="T538" s="585"/>
      <c r="U538" s="591"/>
      <c r="V538" s="592"/>
      <c r="W538" s="585"/>
      <c r="X538" s="592"/>
      <c r="Y538" s="590"/>
      <c r="Z538" s="592"/>
      <c r="AA538" s="592"/>
      <c r="AB538" s="585"/>
      <c r="AC538" s="585"/>
      <c r="AD538" s="590"/>
      <c r="AE538" s="592"/>
      <c r="AF538" s="593" t="s">
        <v>615</v>
      </c>
    </row>
    <row r="539">
      <c r="A539" s="597"/>
      <c r="B539" s="604" t="s">
        <v>591</v>
      </c>
      <c r="C539" s="604"/>
      <c r="D539" s="604"/>
      <c r="E539" s="605">
        <f>SUM(E531:E538)</f>
      </c>
      <c r="F539" s="606">
        <f>SUM(F531:F538)</f>
      </c>
      <c r="G539" s="606">
        <f>SUM(G531:G538)</f>
      </c>
      <c r="H539" s="606">
        <f>SUM(H531:H538)</f>
      </c>
      <c r="I539" s="607">
        <f t="shared" si="80"/>
      </c>
      <c r="J539" s="608">
        <f t="shared" si="194"/>
      </c>
      <c r="K539" s="606">
        <f>SUM(K531:K538)</f>
      </c>
      <c r="L539" s="608">
        <f t="shared" si="308"/>
      </c>
      <c r="M539" s="606">
        <f>SUM(M531:M538)</f>
      </c>
      <c r="N539" s="609">
        <f t="shared" si="392"/>
      </c>
      <c r="O539" s="606">
        <f>SUM(O531:O538)</f>
      </c>
      <c r="P539" s="609">
        <f t="shared" si="476"/>
      </c>
      <c r="Q539" s="610">
        <f t="shared" ref="Q539:Q540" si="164">M539/O539</f>
      </c>
      <c r="R539" s="606">
        <f>SUM(R531:R538)</f>
      </c>
      <c r="S539" s="610">
        <f t="shared" ref="S539:S540" si="278">(O539+O539)/(K539+K539)</f>
      </c>
      <c r="T539" s="606">
        <f>SUM(T531:T538)</f>
      </c>
      <c r="U539" s="611">
        <f t="shared" ref="U539:U540" si="47">F539/T539</f>
      </c>
      <c r="V539" s="612">
        <f t="shared" ref="V539:V540" si="131">(F539+4*500)/T539</f>
      </c>
      <c r="W539" s="606">
        <f>SUM(W531:W538)</f>
      </c>
      <c r="X539" s="613">
        <f t="shared" ref="X539:X540" si="245">W539/T539</f>
      </c>
      <c r="Y539" s="610">
        <f t="shared" ref="Y539:Y540" si="359">T539/R539</f>
      </c>
      <c r="Z539" s="612">
        <f t="shared" ref="Z539:Z540" si="443">W539/F539</f>
      </c>
      <c r="AA539" s="612">
        <f>W539/(F539+COUNT(W531:W538)*500)</f>
      </c>
      <c r="AB539" s="606">
        <f>SUM(AB531:AB538)</f>
      </c>
      <c r="AC539" s="606">
        <f>SUM(AC531:AC538)</f>
      </c>
      <c r="AD539" s="610">
        <f t="shared" ref="AD539:AD540" si="527">AB539/T539</f>
      </c>
      <c r="AE539" s="614">
        <f>(W539-AC539)/(F539+COUNT(W531:W538)*500)</f>
      </c>
      <c r="AF539" s="592"/>
    </row>
    <row r="540">
      <c r="A540" s="639"/>
      <c r="B540" s="640" t="s">
        <v>595</v>
      </c>
      <c r="C540" s="640"/>
      <c r="D540" s="640"/>
      <c r="E540" s="641">
        <f>E530+E539</f>
      </c>
      <c r="F540" s="642">
        <f>F530+F539</f>
      </c>
      <c r="G540" s="642">
        <f>G530+G539</f>
      </c>
      <c r="H540" s="642">
        <f>H530+H539</f>
      </c>
      <c r="I540" s="643">
        <f t="shared" si="80"/>
      </c>
      <c r="J540" s="644">
        <f t="shared" si="194"/>
      </c>
      <c r="K540" s="642">
        <f>K530+K539</f>
      </c>
      <c r="L540" s="644">
        <f t="shared" si="308"/>
      </c>
      <c r="M540" s="642">
        <f>M530+M539</f>
      </c>
      <c r="N540" s="645">
        <f t="shared" si="392"/>
      </c>
      <c r="O540" s="642">
        <f>O530+O539</f>
      </c>
      <c r="P540" s="645">
        <f t="shared" si="476"/>
      </c>
      <c r="Q540" s="646">
        <f t="shared" si="164"/>
      </c>
      <c r="R540" s="642">
        <f>R530+R539</f>
      </c>
      <c r="S540" s="646">
        <f t="shared" si="278"/>
      </c>
      <c r="T540" s="642">
        <f>T530+T539</f>
      </c>
      <c r="U540" s="647">
        <f t="shared" si="47"/>
      </c>
      <c r="V540" s="642">
        <f t="shared" si="131"/>
      </c>
      <c r="W540" s="642">
        <f>W530+W539</f>
      </c>
      <c r="X540" s="642">
        <f t="shared" si="245"/>
      </c>
      <c r="Y540" s="646">
        <f t="shared" si="359"/>
      </c>
      <c r="Z540" s="642">
        <f t="shared" si="443"/>
      </c>
      <c r="AA540" s="642">
        <f>W540/(F540+COUNT(W522:W529,W531:W538)*500)</f>
      </c>
      <c r="AB540" s="642">
        <f>AB530+AB539</f>
      </c>
      <c r="AC540" s="642">
        <f>AC530+AC539</f>
      </c>
      <c r="AD540" s="646">
        <f t="shared" si="527"/>
      </c>
      <c r="AE540" s="642">
        <f>(W540-AC540)/(F540+COUNT(W522:W529,W531:W538)*500)</f>
      </c>
      <c r="AF540" s="648"/>
    </row>
    <row r="541">
      <c r="A541" s="627" t="s">
        <v>548</v>
      </c>
      <c r="B541" s="628" t="s">
        <v>549</v>
      </c>
      <c r="C541" s="628" t="s">
        <v>550</v>
      </c>
      <c r="D541" s="628" t="s">
        <v>551</v>
      </c>
      <c r="E541" s="629" t="s">
        <v>552</v>
      </c>
      <c r="F541" s="572" t="s">
        <v>553</v>
      </c>
      <c r="G541" s="572" t="s">
        <v>554</v>
      </c>
      <c r="H541" s="572" t="s">
        <v>555</v>
      </c>
      <c r="I541" s="573" t="s">
        <v>556</v>
      </c>
      <c r="J541" s="574" t="s">
        <v>557</v>
      </c>
      <c r="K541" s="572" t="s">
        <v>558</v>
      </c>
      <c r="L541" s="574" t="s">
        <v>559</v>
      </c>
      <c r="M541" s="575" t="s">
        <v>560</v>
      </c>
      <c r="N541" s="576" t="s">
        <v>561</v>
      </c>
      <c r="O541" s="572" t="s">
        <v>562</v>
      </c>
      <c r="P541" s="576" t="s">
        <v>563</v>
      </c>
      <c r="Q541" s="573" t="s">
        <v>564</v>
      </c>
      <c r="R541" s="577" t="s">
        <v>565</v>
      </c>
      <c r="S541" s="578" t="s">
        <v>566</v>
      </c>
      <c r="T541" s="577" t="s">
        <v>567</v>
      </c>
      <c r="U541" s="579" t="s">
        <v>568</v>
      </c>
      <c r="V541" s="580" t="s">
        <v>569</v>
      </c>
      <c r="W541" s="580" t="s">
        <v>570</v>
      </c>
      <c r="X541" s="580" t="s">
        <v>571</v>
      </c>
      <c r="Y541" s="578" t="s">
        <v>572</v>
      </c>
      <c r="Z541" s="580" t="s">
        <v>573</v>
      </c>
      <c r="AA541" s="580" t="s">
        <v>574</v>
      </c>
      <c r="AB541" s="580" t="s">
        <v>575</v>
      </c>
      <c r="AC541" s="577" t="s">
        <v>576</v>
      </c>
      <c r="AD541" s="578" t="s">
        <v>577</v>
      </c>
      <c r="AE541" s="580" t="s">
        <v>578</v>
      </c>
      <c r="AF541" s="580" t="s">
        <v>579</v>
      </c>
    </row>
    <row r="542">
      <c r="A542" s="597" t="s">
        <v>639</v>
      </c>
      <c r="B542" s="603" t="s">
        <v>629</v>
      </c>
      <c r="C542" s="599" t="s">
        <v>582</v>
      </c>
      <c r="D542" s="600" t="s">
        <v>583</v>
      </c>
      <c r="E542" s="601">
        <v>626.75</v>
      </c>
      <c r="F542" s="586">
        <f>E542+E543</f>
      </c>
      <c r="G542" s="585">
        <v>4610</v>
      </c>
      <c r="H542" s="585">
        <v>152</v>
      </c>
      <c r="I542" s="587">
        <f t="shared" ref="I542:I560" si="81">H542/G542</f>
      </c>
      <c r="J542" s="588">
        <f t="shared" ref="J542:J560" si="195">(E542/G542)*1000</f>
      </c>
      <c r="K542" s="585">
        <v>8</v>
      </c>
      <c r="L542" s="588">
        <f t="shared" ref="L542:L560" si="309">E542/K542</f>
      </c>
      <c r="M542" s="585">
        <v>2</v>
      </c>
      <c r="N542" s="589">
        <f t="shared" ref="N542:N560" si="393">E542/M542</f>
      </c>
      <c r="O542" s="585">
        <v>3</v>
      </c>
      <c r="P542" s="589">
        <f t="shared" ref="P542:P560" si="477">E542/O542</f>
      </c>
      <c r="Q542" s="590">
        <f>(M542+M543)/(O542+O543)</f>
      </c>
      <c r="R542" s="585">
        <v>3</v>
      </c>
      <c r="S542" s="590">
        <f>(O542+O543)/(K542+K543)</f>
      </c>
      <c r="T542" s="585">
        <v>2</v>
      </c>
      <c r="U542" s="591">
        <f>F542/T542</f>
      </c>
      <c r="V542" s="592">
        <f>(F542+4*500)/T542</f>
      </c>
      <c r="W542" s="585">
        <v>2448</v>
      </c>
      <c r="X542" s="592">
        <f>W542/T542</f>
      </c>
      <c r="Y542" s="590">
        <f>T542/R542</f>
      </c>
      <c r="Z542" s="592">
        <f>W542/F542</f>
      </c>
      <c r="AA542" s="592">
        <f>W542/(F542+500)</f>
      </c>
      <c r="AB542" s="585">
        <v>0</v>
      </c>
      <c r="AC542" s="585">
        <v>0</v>
      </c>
      <c r="AD542" s="590">
        <f>AB542/T542</f>
      </c>
      <c r="AE542" s="592">
        <f>(W542-AC542)/(F542+500)</f>
      </c>
      <c r="AF542" s="593" t="s">
        <v>630</v>
      </c>
    </row>
    <row r="543">
      <c r="A543" s="597"/>
      <c r="B543" s="603"/>
      <c r="C543" s="599"/>
      <c r="D543" s="600" t="s">
        <v>585</v>
      </c>
      <c r="E543" s="601">
        <v>165.51</v>
      </c>
      <c r="F543" s="586"/>
      <c r="G543" s="585">
        <v>2332</v>
      </c>
      <c r="H543" s="585">
        <v>101</v>
      </c>
      <c r="I543" s="587">
        <f t="shared" si="81"/>
      </c>
      <c r="J543" s="588">
        <f t="shared" si="195"/>
      </c>
      <c r="K543" s="585">
        <v>3</v>
      </c>
      <c r="L543" s="588">
        <f t="shared" si="309"/>
      </c>
      <c r="M543" s="585">
        <v>0</v>
      </c>
      <c r="N543" s="589">
        <f t="shared" si="393"/>
      </c>
      <c r="O543" s="585">
        <v>0</v>
      </c>
      <c r="P543" s="589">
        <f t="shared" si="477"/>
      </c>
      <c r="Q543" s="590"/>
      <c r="R543" s="585"/>
      <c r="S543" s="590"/>
      <c r="T543" s="585"/>
      <c r="U543" s="591"/>
      <c r="V543" s="592"/>
      <c r="W543" s="585"/>
      <c r="X543" s="592"/>
      <c r="Y543" s="590"/>
      <c r="Z543" s="592"/>
      <c r="AA543" s="592"/>
      <c r="AB543" s="585"/>
      <c r="AC543" s="585"/>
      <c r="AD543" s="590"/>
      <c r="AE543" s="592"/>
      <c r="AF543" s="593" t="s">
        <v>615</v>
      </c>
    </row>
    <row r="544">
      <c r="A544" s="597"/>
      <c r="B544" s="603" t="s">
        <v>632</v>
      </c>
      <c r="C544" s="599" t="s">
        <v>582</v>
      </c>
      <c r="D544" s="600" t="s">
        <v>583</v>
      </c>
      <c r="E544" s="601">
        <v>1660.14</v>
      </c>
      <c r="F544" s="586">
        <f>E544+E545</f>
      </c>
      <c r="G544" s="585">
        <v>10756</v>
      </c>
      <c r="H544" s="585">
        <v>165</v>
      </c>
      <c r="I544" s="587">
        <f t="shared" si="81"/>
      </c>
      <c r="J544" s="588">
        <f t="shared" si="195"/>
      </c>
      <c r="K544" s="585">
        <v>20</v>
      </c>
      <c r="L544" s="588">
        <f t="shared" si="309"/>
      </c>
      <c r="M544" s="585">
        <v>0</v>
      </c>
      <c r="N544" s="589">
        <f t="shared" si="393"/>
      </c>
      <c r="O544" s="585">
        <v>0</v>
      </c>
      <c r="P544" s="589">
        <f t="shared" si="477"/>
      </c>
      <c r="Q544" s="590">
        <f>(M544+M545)/(O544+O545)</f>
      </c>
      <c r="R544" s="585">
        <v>0</v>
      </c>
      <c r="S544" s="590">
        <f>(O544+O545)/(K544+K545)</f>
      </c>
      <c r="T544" s="585">
        <v>0</v>
      </c>
      <c r="U544" s="591">
        <f>F544/T544</f>
      </c>
      <c r="V544" s="592">
        <f>(F544+4*500)/T544</f>
      </c>
      <c r="W544" s="585">
        <v>0</v>
      </c>
      <c r="X544" s="592">
        <f>W544/T544</f>
      </c>
      <c r="Y544" s="590">
        <f>T544/R544</f>
      </c>
      <c r="Z544" s="592">
        <f>W544/F544</f>
      </c>
      <c r="AA544" s="592">
        <f>W544/(F544+500)</f>
      </c>
      <c r="AB544" s="585">
        <v>0</v>
      </c>
      <c r="AC544" s="585">
        <v>0</v>
      </c>
      <c r="AD544" s="590">
        <f>AB544/T544</f>
      </c>
      <c r="AE544" s="592">
        <f>(W544-AC544)/(F544+500)</f>
      </c>
      <c r="AF544" s="593" t="s">
        <v>630</v>
      </c>
    </row>
    <row r="545">
      <c r="A545" s="597"/>
      <c r="B545" s="603"/>
      <c r="C545" s="599"/>
      <c r="D545" s="600" t="s">
        <v>585</v>
      </c>
      <c r="E545" s="601">
        <v>107.85</v>
      </c>
      <c r="F545" s="586"/>
      <c r="G545" s="585">
        <v>1266</v>
      </c>
      <c r="H545" s="585">
        <v>55</v>
      </c>
      <c r="I545" s="587">
        <f t="shared" si="81"/>
      </c>
      <c r="J545" s="588">
        <f t="shared" si="195"/>
      </c>
      <c r="K545" s="585">
        <v>1</v>
      </c>
      <c r="L545" s="588">
        <f t="shared" si="309"/>
      </c>
      <c r="M545" s="585">
        <v>0</v>
      </c>
      <c r="N545" s="589">
        <f t="shared" si="393"/>
      </c>
      <c r="O545" s="585">
        <v>0</v>
      </c>
      <c r="P545" s="589">
        <f t="shared" si="477"/>
      </c>
      <c r="Q545" s="590"/>
      <c r="R545" s="585"/>
      <c r="S545" s="590"/>
      <c r="T545" s="585"/>
      <c r="U545" s="591"/>
      <c r="V545" s="592"/>
      <c r="W545" s="585"/>
      <c r="X545" s="592"/>
      <c r="Y545" s="590"/>
      <c r="Z545" s="592"/>
      <c r="AA545" s="592"/>
      <c r="AB545" s="585"/>
      <c r="AC545" s="585"/>
      <c r="AD545" s="590"/>
      <c r="AE545" s="592"/>
      <c r="AF545" s="593" t="s">
        <v>615</v>
      </c>
    </row>
    <row r="546">
      <c r="A546" s="597"/>
      <c r="B546" s="603" t="s">
        <v>633</v>
      </c>
      <c r="C546" s="599" t="s">
        <v>582</v>
      </c>
      <c r="D546" s="600" t="s">
        <v>583</v>
      </c>
      <c r="E546" s="601">
        <v>841.4</v>
      </c>
      <c r="F546" s="586">
        <f>E546+E547</f>
      </c>
      <c r="G546" s="585">
        <v>6394</v>
      </c>
      <c r="H546" s="585">
        <v>138</v>
      </c>
      <c r="I546" s="587">
        <f t="shared" si="81"/>
      </c>
      <c r="J546" s="588">
        <f t="shared" si="195"/>
      </c>
      <c r="K546" s="585">
        <v>15</v>
      </c>
      <c r="L546" s="588">
        <f t="shared" si="309"/>
      </c>
      <c r="M546" s="585">
        <v>0</v>
      </c>
      <c r="N546" s="589">
        <f t="shared" si="393"/>
      </c>
      <c r="O546" s="585">
        <v>2</v>
      </c>
      <c r="P546" s="589">
        <f t="shared" si="477"/>
      </c>
      <c r="Q546" s="590">
        <f>(M546+M547)/(O546+O547)</f>
      </c>
      <c r="R546" s="585">
        <v>2</v>
      </c>
      <c r="S546" s="590">
        <f>(O546+O547)/(K546+K547)</f>
      </c>
      <c r="T546" s="585">
        <v>0</v>
      </c>
      <c r="U546" s="591">
        <f>F546/T546</f>
      </c>
      <c r="V546" s="592">
        <f>(F546+4*500)/T546</f>
      </c>
      <c r="W546" s="585">
        <v>0</v>
      </c>
      <c r="X546" s="592">
        <f>W546/T546</f>
      </c>
      <c r="Y546" s="590">
        <f>T546/R546</f>
      </c>
      <c r="Z546" s="592">
        <f>W546/F546</f>
      </c>
      <c r="AA546" s="592">
        <f>W546/(F546+500)</f>
      </c>
      <c r="AB546" s="585">
        <v>0</v>
      </c>
      <c r="AC546" s="585">
        <v>0</v>
      </c>
      <c r="AD546" s="590">
        <f>AB546/T546</f>
      </c>
      <c r="AE546" s="592">
        <f>(W546-AC546)/(F546+500)</f>
      </c>
      <c r="AF546" s="593" t="s">
        <v>630</v>
      </c>
    </row>
    <row r="547">
      <c r="A547" s="597"/>
      <c r="B547" s="603"/>
      <c r="C547" s="599"/>
      <c r="D547" s="600" t="s">
        <v>585</v>
      </c>
      <c r="E547" s="601">
        <v>170.29</v>
      </c>
      <c r="F547" s="586"/>
      <c r="G547" s="585">
        <v>1092</v>
      </c>
      <c r="H547" s="585">
        <v>62</v>
      </c>
      <c r="I547" s="587">
        <f t="shared" si="81"/>
      </c>
      <c r="J547" s="588">
        <f t="shared" si="195"/>
      </c>
      <c r="K547" s="585">
        <v>1</v>
      </c>
      <c r="L547" s="588">
        <f t="shared" si="309"/>
      </c>
      <c r="M547" s="585">
        <v>0</v>
      </c>
      <c r="N547" s="589">
        <f t="shared" si="393"/>
      </c>
      <c r="O547" s="585">
        <v>0</v>
      </c>
      <c r="P547" s="589">
        <f t="shared" si="477"/>
      </c>
      <c r="Q547" s="590"/>
      <c r="R547" s="585"/>
      <c r="S547" s="590"/>
      <c r="T547" s="585"/>
      <c r="U547" s="591"/>
      <c r="V547" s="592"/>
      <c r="W547" s="585"/>
      <c r="X547" s="592"/>
      <c r="Y547" s="590"/>
      <c r="Z547" s="592"/>
      <c r="AA547" s="592"/>
      <c r="AB547" s="585"/>
      <c r="AC547" s="585"/>
      <c r="AD547" s="590"/>
      <c r="AE547" s="592"/>
      <c r="AF547" s="593" t="s">
        <v>615</v>
      </c>
    </row>
    <row r="548">
      <c r="A548" s="597"/>
      <c r="B548" s="603" t="s">
        <v>634</v>
      </c>
      <c r="C548" s="599" t="s">
        <v>582</v>
      </c>
      <c r="D548" s="600" t="s">
        <v>583</v>
      </c>
      <c r="E548" s="601">
        <v>683.33</v>
      </c>
      <c r="F548" s="633">
        <f>E548+E549</f>
      </c>
      <c r="G548" s="585">
        <v>4842</v>
      </c>
      <c r="H548" s="585">
        <v>197</v>
      </c>
      <c r="I548" s="587">
        <f t="shared" si="81"/>
      </c>
      <c r="J548" s="588">
        <f t="shared" si="195"/>
      </c>
      <c r="K548" s="585">
        <v>7</v>
      </c>
      <c r="L548" s="588">
        <f t="shared" si="309"/>
      </c>
      <c r="M548" s="585">
        <v>0</v>
      </c>
      <c r="N548" s="589">
        <f t="shared" si="393"/>
      </c>
      <c r="O548" s="585">
        <v>2</v>
      </c>
      <c r="P548" s="589">
        <f t="shared" si="477"/>
      </c>
      <c r="Q548" s="590">
        <f>(M548+M549)/(O548+O549)</f>
      </c>
      <c r="R548" s="585">
        <v>3</v>
      </c>
      <c r="S548" s="590">
        <f>(O548+O549)/(K548+K549)</f>
      </c>
      <c r="T548" s="585">
        <v>0</v>
      </c>
      <c r="U548" s="591">
        <f>F548/T548</f>
      </c>
      <c r="V548" s="592">
        <f>(F548+4*500)/T548</f>
      </c>
      <c r="W548" s="585">
        <v>0</v>
      </c>
      <c r="X548" s="592">
        <f>W548/T548</f>
      </c>
      <c r="Y548" s="590">
        <f>T548/R548</f>
      </c>
      <c r="Z548" s="592">
        <f>W548/F548</f>
      </c>
      <c r="AA548" s="592">
        <f>W548/(F548+500)</f>
      </c>
      <c r="AB548" s="585">
        <v>0</v>
      </c>
      <c r="AC548" s="585">
        <v>0</v>
      </c>
      <c r="AD548" s="590">
        <f>AB548/T548</f>
      </c>
      <c r="AE548" s="592">
        <f>(W548-AC548)/(F548+500)</f>
      </c>
      <c r="AF548" s="593" t="s">
        <v>630</v>
      </c>
    </row>
    <row r="549">
      <c r="A549" s="597"/>
      <c r="B549" s="603"/>
      <c r="C549" s="599"/>
      <c r="D549" s="600" t="s">
        <v>585</v>
      </c>
      <c r="E549" s="601">
        <v>132.06</v>
      </c>
      <c r="F549" s="633"/>
      <c r="G549" s="585">
        <v>1078</v>
      </c>
      <c r="H549" s="602">
        <v>61</v>
      </c>
      <c r="I549" s="587">
        <f t="shared" si="81"/>
      </c>
      <c r="J549" s="588">
        <f t="shared" si="195"/>
      </c>
      <c r="K549" s="585">
        <v>3</v>
      </c>
      <c r="L549" s="588">
        <f t="shared" si="309"/>
      </c>
      <c r="M549" s="585">
        <v>0</v>
      </c>
      <c r="N549" s="589">
        <f t="shared" si="393"/>
      </c>
      <c r="O549" s="585">
        <v>0</v>
      </c>
      <c r="P549" s="589">
        <f t="shared" si="477"/>
      </c>
      <c r="Q549" s="590"/>
      <c r="R549" s="585"/>
      <c r="S549" s="590"/>
      <c r="T549" s="585"/>
      <c r="U549" s="591"/>
      <c r="V549" s="592"/>
      <c r="W549" s="585"/>
      <c r="X549" s="592"/>
      <c r="Y549" s="590"/>
      <c r="Z549" s="592"/>
      <c r="AA549" s="592"/>
      <c r="AB549" s="585"/>
      <c r="AC549" s="585"/>
      <c r="AD549" s="590"/>
      <c r="AE549" s="592"/>
      <c r="AF549" s="593" t="s">
        <v>615</v>
      </c>
    </row>
    <row r="550">
      <c r="A550" s="597"/>
      <c r="B550" s="635" t="s">
        <v>591</v>
      </c>
      <c r="C550" s="635"/>
      <c r="D550" s="635"/>
      <c r="E550" s="605">
        <f>SUM(E542:E549)</f>
      </c>
      <c r="F550" s="606">
        <f>SUM(F542:F549)</f>
      </c>
      <c r="G550" s="606">
        <f>SUM(G542:G549)</f>
      </c>
      <c r="H550" s="606">
        <f>SUM(H542:H549)</f>
      </c>
      <c r="I550" s="607">
        <f t="shared" si="81"/>
      </c>
      <c r="J550" s="608">
        <f t="shared" si="195"/>
      </c>
      <c r="K550" s="606">
        <f>SUM(K542:K549)</f>
      </c>
      <c r="L550" s="608">
        <f t="shared" si="309"/>
      </c>
      <c r="M550" s="606">
        <f>SUM(M542:M549)</f>
      </c>
      <c r="N550" s="609">
        <f t="shared" si="393"/>
      </c>
      <c r="O550" s="606">
        <f>SUM(O542:O549)</f>
      </c>
      <c r="P550" s="609">
        <f t="shared" si="477"/>
      </c>
      <c r="Q550" s="610">
        <f>M550/O550</f>
      </c>
      <c r="R550" s="606">
        <f>SUM(R542:R549)</f>
      </c>
      <c r="S550" s="610">
        <f>(O550+O550)/(K550+K550)</f>
      </c>
      <c r="T550" s="606">
        <f>SUM(T542:T549)</f>
      </c>
      <c r="U550" s="611">
        <f t="shared" ref="U550:U551" si="48">F550/T550</f>
      </c>
      <c r="V550" s="612">
        <f t="shared" ref="V550:V551" si="132">(F550+4*500)/T550</f>
      </c>
      <c r="W550" s="606">
        <f>SUM(W542:W549)</f>
      </c>
      <c r="X550" s="613">
        <f t="shared" ref="X550:X551" si="246">W550/T550</f>
      </c>
      <c r="Y550" s="610">
        <f t="shared" ref="Y550:Y551" si="360">T550/R550</f>
      </c>
      <c r="Z550" s="612">
        <f t="shared" ref="Z550:Z551" si="444">W550/F550</f>
      </c>
      <c r="AA550" s="612">
        <f>W550/(F550+COUNT(W542:W549)*500)</f>
      </c>
      <c r="AB550" s="606">
        <f>SUM(AB542:AB549)</f>
      </c>
      <c r="AC550" s="606">
        <f>SUM(AC542:AC549)</f>
      </c>
      <c r="AD550" s="610">
        <f t="shared" ref="AD550:AD551" si="528">AB550/T550</f>
      </c>
      <c r="AE550" s="614">
        <f>(W550-AC550)/(F550+COUNT(W542:W549)*500)</f>
      </c>
      <c r="AF550" s="592"/>
    </row>
    <row r="551">
      <c r="A551" s="597"/>
      <c r="B551" s="603" t="s">
        <v>635</v>
      </c>
      <c r="C551" s="636" t="s">
        <v>606</v>
      </c>
      <c r="D551" s="600" t="s">
        <v>583</v>
      </c>
      <c r="E551" s="601">
        <v>1058.35</v>
      </c>
      <c r="F551" s="586">
        <f>E551+E552</f>
      </c>
      <c r="G551" s="585">
        <v>7054</v>
      </c>
      <c r="H551" s="585">
        <v>200</v>
      </c>
      <c r="I551" s="587">
        <f t="shared" si="81"/>
      </c>
      <c r="J551" s="588">
        <f t="shared" si="195"/>
      </c>
      <c r="K551" s="585">
        <v>11</v>
      </c>
      <c r="L551" s="588">
        <f t="shared" si="309"/>
      </c>
      <c r="M551" s="585">
        <v>2</v>
      </c>
      <c r="N551" s="589">
        <f t="shared" si="393"/>
      </c>
      <c r="O551" s="585">
        <v>2</v>
      </c>
      <c r="P551" s="589">
        <f t="shared" si="477"/>
      </c>
      <c r="Q551" s="590">
        <f>(M551+M552)/(O551+O552)</f>
      </c>
      <c r="R551" s="585">
        <v>3</v>
      </c>
      <c r="S551" s="590">
        <f>(O551+O552)/(K551+K552)</f>
      </c>
      <c r="T551" s="585">
        <v>2</v>
      </c>
      <c r="U551" s="591">
        <f t="shared" si="48"/>
      </c>
      <c r="V551" s="592">
        <f t="shared" si="132"/>
      </c>
      <c r="W551" s="585">
        <v>3780</v>
      </c>
      <c r="X551" s="592">
        <f t="shared" si="246"/>
      </c>
      <c r="Y551" s="590">
        <f t="shared" si="360"/>
      </c>
      <c r="Z551" s="592">
        <f t="shared" si="444"/>
      </c>
      <c r="AA551" s="592">
        <f>W551/(F551+500)</f>
      </c>
      <c r="AB551" s="585">
        <v>0</v>
      </c>
      <c r="AC551" s="585">
        <v>0</v>
      </c>
      <c r="AD551" s="590">
        <f t="shared" si="528"/>
      </c>
      <c r="AE551" s="592">
        <f>(W551-AC551)/(F551+500)</f>
      </c>
      <c r="AF551" s="593" t="s">
        <v>630</v>
      </c>
    </row>
    <row r="552">
      <c r="A552" s="597"/>
      <c r="B552" s="603"/>
      <c r="C552" s="636"/>
      <c r="D552" s="600" t="s">
        <v>585</v>
      </c>
      <c r="E552" s="601">
        <v>150.1</v>
      </c>
      <c r="F552" s="586"/>
      <c r="G552" s="585">
        <v>1201</v>
      </c>
      <c r="H552" s="585">
        <v>50</v>
      </c>
      <c r="I552" s="587">
        <f t="shared" si="81"/>
      </c>
      <c r="J552" s="588">
        <f t="shared" si="195"/>
      </c>
      <c r="K552" s="585">
        <v>4</v>
      </c>
      <c r="L552" s="588">
        <f t="shared" si="309"/>
      </c>
      <c r="M552" s="585">
        <v>0</v>
      </c>
      <c r="N552" s="589">
        <f t="shared" si="393"/>
      </c>
      <c r="O552" s="585">
        <v>1</v>
      </c>
      <c r="P552" s="589">
        <f t="shared" si="477"/>
      </c>
      <c r="Q552" s="590"/>
      <c r="R552" s="585"/>
      <c r="S552" s="590"/>
      <c r="T552" s="585"/>
      <c r="U552" s="591"/>
      <c r="V552" s="592"/>
      <c r="W552" s="585"/>
      <c r="X552" s="592"/>
      <c r="Y552" s="590"/>
      <c r="Z552" s="592"/>
      <c r="AA552" s="592"/>
      <c r="AB552" s="585"/>
      <c r="AC552" s="585"/>
      <c r="AD552" s="590"/>
      <c r="AE552" s="592"/>
      <c r="AF552" s="593" t="s">
        <v>615</v>
      </c>
    </row>
    <row r="553">
      <c r="A553" s="597"/>
      <c r="B553" s="638" t="s">
        <v>636</v>
      </c>
      <c r="C553" s="636" t="s">
        <v>606</v>
      </c>
      <c r="D553" s="600" t="s">
        <v>583</v>
      </c>
      <c r="E553" s="601">
        <v>1289.06</v>
      </c>
      <c r="F553" s="586">
        <f>E553+E554</f>
      </c>
      <c r="G553" s="585">
        <v>8723</v>
      </c>
      <c r="H553" s="585">
        <v>212</v>
      </c>
      <c r="I553" s="587">
        <f t="shared" si="81"/>
      </c>
      <c r="J553" s="588">
        <f t="shared" si="195"/>
      </c>
      <c r="K553" s="585">
        <v>22</v>
      </c>
      <c r="L553" s="588">
        <f t="shared" si="309"/>
      </c>
      <c r="M553" s="585">
        <v>1</v>
      </c>
      <c r="N553" s="589">
        <f t="shared" si="393"/>
      </c>
      <c r="O553" s="585">
        <v>4</v>
      </c>
      <c r="P553" s="589">
        <f t="shared" si="477"/>
      </c>
      <c r="Q553" s="590">
        <f>(M553+M554)/(O553+O554)</f>
      </c>
      <c r="R553" s="585">
        <v>4</v>
      </c>
      <c r="S553" s="590">
        <f>(O553+O554)/(K553+K554)</f>
      </c>
      <c r="T553" s="585">
        <v>1</v>
      </c>
      <c r="U553" s="591">
        <f>F553/T553</f>
      </c>
      <c r="V553" s="592">
        <f>(F553+4*500)/T553</f>
      </c>
      <c r="W553" s="585">
        <v>1692</v>
      </c>
      <c r="X553" s="592">
        <f>W553/T553</f>
      </c>
      <c r="Y553" s="590">
        <f>T553/R553</f>
      </c>
      <c r="Z553" s="592">
        <f>W553/F553</f>
      </c>
      <c r="AA553" s="592">
        <f>W553/(F553+500)</f>
      </c>
      <c r="AB553" s="585">
        <v>0</v>
      </c>
      <c r="AC553" s="585">
        <v>0</v>
      </c>
      <c r="AD553" s="590">
        <f>AB553/T553</f>
      </c>
      <c r="AE553" s="592">
        <f>(W553-AC553)/(F553+500)</f>
      </c>
      <c r="AF553" s="593" t="s">
        <v>630</v>
      </c>
    </row>
    <row r="554">
      <c r="A554" s="597"/>
      <c r="B554" s="638"/>
      <c r="C554" s="636"/>
      <c r="D554" s="600" t="s">
        <v>585</v>
      </c>
      <c r="E554" s="601">
        <v>391.32</v>
      </c>
      <c r="F554" s="586"/>
      <c r="G554" s="585">
        <v>1397</v>
      </c>
      <c r="H554" s="585">
        <v>71</v>
      </c>
      <c r="I554" s="587">
        <f t="shared" si="81"/>
      </c>
      <c r="J554" s="588">
        <f t="shared" si="195"/>
      </c>
      <c r="K554" s="585">
        <v>3</v>
      </c>
      <c r="L554" s="588">
        <f t="shared" si="309"/>
      </c>
      <c r="M554" s="585">
        <v>0</v>
      </c>
      <c r="N554" s="589">
        <f t="shared" si="393"/>
      </c>
      <c r="O554" s="585">
        <v>0</v>
      </c>
      <c r="P554" s="589">
        <f t="shared" si="477"/>
      </c>
      <c r="Q554" s="590"/>
      <c r="R554" s="585"/>
      <c r="S554" s="590"/>
      <c r="T554" s="585"/>
      <c r="U554" s="591"/>
      <c r="V554" s="592"/>
      <c r="W554" s="585"/>
      <c r="X554" s="592"/>
      <c r="Y554" s="590"/>
      <c r="Z554" s="592"/>
      <c r="AA554" s="592"/>
      <c r="AB554" s="585"/>
      <c r="AC554" s="585"/>
      <c r="AD554" s="590"/>
      <c r="AE554" s="592"/>
      <c r="AF554" s="593" t="s">
        <v>615</v>
      </c>
    </row>
    <row r="555">
      <c r="A555" s="597"/>
      <c r="B555" s="603" t="s">
        <v>637</v>
      </c>
      <c r="C555" s="636" t="s">
        <v>606</v>
      </c>
      <c r="D555" s="600" t="s">
        <v>583</v>
      </c>
      <c r="E555" s="601">
        <v>1471.56</v>
      </c>
      <c r="F555" s="586">
        <f>E555+E556</f>
      </c>
      <c r="G555" s="585">
        <v>10563</v>
      </c>
      <c r="H555" s="585">
        <v>230</v>
      </c>
      <c r="I555" s="587">
        <f t="shared" si="81"/>
      </c>
      <c r="J555" s="588">
        <f t="shared" si="195"/>
      </c>
      <c r="K555" s="585">
        <v>21</v>
      </c>
      <c r="L555" s="588">
        <f t="shared" si="309"/>
      </c>
      <c r="M555" s="585">
        <v>2</v>
      </c>
      <c r="N555" s="589">
        <f t="shared" si="393"/>
      </c>
      <c r="O555" s="585">
        <v>6</v>
      </c>
      <c r="P555" s="589">
        <f t="shared" si="477"/>
      </c>
      <c r="Q555" s="590">
        <f>(M555+M556)/(O555+O556)</f>
      </c>
      <c r="R555" s="585">
        <v>9</v>
      </c>
      <c r="S555" s="590">
        <f>(O555+O556)/(K555+K556)</f>
      </c>
      <c r="T555" s="585">
        <v>3</v>
      </c>
      <c r="U555" s="591">
        <f>F555/T555</f>
      </c>
      <c r="V555" s="592">
        <f>(F555+4*500)/T555</f>
      </c>
      <c r="W555" s="585">
        <v>3362.4</v>
      </c>
      <c r="X555" s="592">
        <f>W555/T555</f>
      </c>
      <c r="Y555" s="590">
        <f>T555/R555</f>
      </c>
      <c r="Z555" s="592">
        <f>W555/F555</f>
      </c>
      <c r="AA555" s="592">
        <f>W555/(F555+500)</f>
      </c>
      <c r="AB555" s="585">
        <v>1</v>
      </c>
      <c r="AC555" s="585">
        <v>1344</v>
      </c>
      <c r="AD555" s="590">
        <f>AB555/T555</f>
      </c>
      <c r="AE555" s="592">
        <f>(W555-AC555)/(F555+500)</f>
      </c>
      <c r="AF555" s="593" t="s">
        <v>630</v>
      </c>
    </row>
    <row r="556">
      <c r="A556" s="597"/>
      <c r="B556" s="603"/>
      <c r="C556" s="636"/>
      <c r="D556" s="600" t="s">
        <v>585</v>
      </c>
      <c r="E556" s="601">
        <v>410.32</v>
      </c>
      <c r="F556" s="586"/>
      <c r="G556" s="585">
        <v>1319</v>
      </c>
      <c r="H556" s="585">
        <v>54</v>
      </c>
      <c r="I556" s="587">
        <f t="shared" si="81"/>
      </c>
      <c r="J556" s="588">
        <f t="shared" si="195"/>
      </c>
      <c r="K556" s="585">
        <v>4</v>
      </c>
      <c r="L556" s="588">
        <f t="shared" si="309"/>
      </c>
      <c r="M556" s="585">
        <v>1</v>
      </c>
      <c r="N556" s="589">
        <f t="shared" si="393"/>
      </c>
      <c r="O556" s="585">
        <v>2</v>
      </c>
      <c r="P556" s="589">
        <f t="shared" si="477"/>
      </c>
      <c r="Q556" s="590"/>
      <c r="R556" s="585"/>
      <c r="S556" s="590"/>
      <c r="T556" s="585"/>
      <c r="U556" s="591"/>
      <c r="V556" s="592"/>
      <c r="W556" s="585"/>
      <c r="X556" s="592"/>
      <c r="Y556" s="590"/>
      <c r="Z556" s="592"/>
      <c r="AA556" s="592"/>
      <c r="AB556" s="585"/>
      <c r="AC556" s="585"/>
      <c r="AD556" s="590"/>
      <c r="AE556" s="592"/>
      <c r="AF556" s="593" t="s">
        <v>615</v>
      </c>
    </row>
    <row r="557">
      <c r="A557" s="597"/>
      <c r="B557" s="603" t="s">
        <v>581</v>
      </c>
      <c r="C557" s="636" t="s">
        <v>606</v>
      </c>
      <c r="D557" s="600" t="s">
        <v>583</v>
      </c>
      <c r="E557" s="601">
        <v>1109.99</v>
      </c>
      <c r="F557" s="586">
        <f>E557+E558</f>
      </c>
      <c r="G557" s="585">
        <v>10470</v>
      </c>
      <c r="H557" s="585">
        <v>119</v>
      </c>
      <c r="I557" s="587">
        <f t="shared" si="81"/>
      </c>
      <c r="J557" s="588">
        <f t="shared" si="195"/>
      </c>
      <c r="K557" s="585">
        <v>12</v>
      </c>
      <c r="L557" s="588">
        <f t="shared" si="309"/>
      </c>
      <c r="M557" s="585">
        <v>0</v>
      </c>
      <c r="N557" s="589">
        <f t="shared" si="393"/>
      </c>
      <c r="O557" s="585">
        <v>1</v>
      </c>
      <c r="P557" s="589">
        <f t="shared" si="477"/>
      </c>
      <c r="Q557" s="590">
        <f>(M557+M558)/(O557+O558)</f>
      </c>
      <c r="R557" s="585">
        <v>2</v>
      </c>
      <c r="S557" s="590">
        <f>(O557+O558)/(K557+K558)</f>
      </c>
      <c r="T557" s="585">
        <v>0</v>
      </c>
      <c r="U557" s="591">
        <f>F557/T557</f>
      </c>
      <c r="V557" s="592">
        <f>(F557+4*500)/T557</f>
      </c>
      <c r="W557" s="585">
        <v>0</v>
      </c>
      <c r="X557" s="592">
        <f>W557/T557</f>
      </c>
      <c r="Y557" s="590">
        <f>T557/R557</f>
      </c>
      <c r="Z557" s="592">
        <f>W557/F557</f>
      </c>
      <c r="AA557" s="592">
        <f>W557/(F557+500)</f>
      </c>
      <c r="AB557" s="585">
        <v>0</v>
      </c>
      <c r="AC557" s="585">
        <v>0</v>
      </c>
      <c r="AD557" s="590">
        <f>AB557/T557</f>
      </c>
      <c r="AE557" s="592">
        <f>(W557-AC557)/(F557+500)</f>
      </c>
      <c r="AF557" s="593" t="s">
        <v>630</v>
      </c>
    </row>
    <row r="558">
      <c r="A558" s="597"/>
      <c r="B558" s="603"/>
      <c r="C558" s="636"/>
      <c r="D558" s="600" t="s">
        <v>585</v>
      </c>
      <c r="E558" s="601">
        <v>150.68</v>
      </c>
      <c r="F558" s="586"/>
      <c r="G558" s="585">
        <v>912</v>
      </c>
      <c r="H558" s="602">
        <v>33</v>
      </c>
      <c r="I558" s="587">
        <f t="shared" si="81"/>
      </c>
      <c r="J558" s="588">
        <f t="shared" si="195"/>
      </c>
      <c r="K558" s="585">
        <v>4</v>
      </c>
      <c r="L558" s="588">
        <f t="shared" si="309"/>
      </c>
      <c r="M558" s="585">
        <v>0</v>
      </c>
      <c r="N558" s="589">
        <f t="shared" si="393"/>
      </c>
      <c r="O558" s="585">
        <v>1</v>
      </c>
      <c r="P558" s="589">
        <f t="shared" si="477"/>
      </c>
      <c r="Q558" s="590"/>
      <c r="R558" s="585"/>
      <c r="S558" s="590"/>
      <c r="T558" s="585"/>
      <c r="U558" s="591"/>
      <c r="V558" s="592"/>
      <c r="W558" s="585"/>
      <c r="X558" s="592"/>
      <c r="Y558" s="590"/>
      <c r="Z558" s="592"/>
      <c r="AA558" s="592"/>
      <c r="AB558" s="585"/>
      <c r="AC558" s="585"/>
      <c r="AD558" s="590"/>
      <c r="AE558" s="592"/>
      <c r="AF558" s="593" t="s">
        <v>615</v>
      </c>
    </row>
    <row r="559">
      <c r="A559" s="597"/>
      <c r="B559" s="604" t="s">
        <v>591</v>
      </c>
      <c r="C559" s="604"/>
      <c r="D559" s="604"/>
      <c r="E559" s="605">
        <f>SUM(E551:E558)</f>
      </c>
      <c r="F559" s="606">
        <f>SUM(F551:F558)</f>
      </c>
      <c r="G559" s="606">
        <f>SUM(G551:G558)</f>
      </c>
      <c r="H559" s="606">
        <f>SUM(H551:H558)</f>
      </c>
      <c r="I559" s="607">
        <f t="shared" si="81"/>
      </c>
      <c r="J559" s="608">
        <f t="shared" si="195"/>
      </c>
      <c r="K559" s="606">
        <f>SUM(K551:K558)</f>
      </c>
      <c r="L559" s="608">
        <f t="shared" si="309"/>
      </c>
      <c r="M559" s="606">
        <f>SUM(M551:M558)</f>
      </c>
      <c r="N559" s="609">
        <f t="shared" si="393"/>
      </c>
      <c r="O559" s="606">
        <f>SUM(O551:O558)</f>
      </c>
      <c r="P559" s="609">
        <f t="shared" si="477"/>
      </c>
      <c r="Q559" s="610">
        <f t="shared" ref="Q559:Q560" si="165">M559/O559</f>
      </c>
      <c r="R559" s="606">
        <f>SUM(R551:R558)</f>
      </c>
      <c r="S559" s="610">
        <f t="shared" ref="S559:S560" si="279">(O559+O559)/(K559+K559)</f>
      </c>
      <c r="T559" s="606">
        <f>SUM(T551:T558)</f>
      </c>
      <c r="U559" s="611">
        <f t="shared" ref="U559:U560" si="49">F559/T559</f>
      </c>
      <c r="V559" s="612">
        <f t="shared" ref="V559:V560" si="133">(F559+4*500)/T559</f>
      </c>
      <c r="W559" s="606">
        <f>SUM(W551:W558)</f>
      </c>
      <c r="X559" s="613">
        <f t="shared" ref="X559:X560" si="247">W559/T559</f>
      </c>
      <c r="Y559" s="610">
        <f t="shared" ref="Y559:Y560" si="361">T559/R559</f>
      </c>
      <c r="Z559" s="612">
        <f t="shared" ref="Z559:Z560" si="445">W559/F559</f>
      </c>
      <c r="AA559" s="612">
        <f>W559/(F559+COUNT(W551:W558)*500)</f>
      </c>
      <c r="AB559" s="606">
        <f>SUM(AB551:AB558)</f>
      </c>
      <c r="AC559" s="606">
        <f>SUM(AC551:AC558)</f>
      </c>
      <c r="AD559" s="610">
        <f t="shared" ref="AD559:AD560" si="529">AB559/T559</f>
      </c>
      <c r="AE559" s="614">
        <f>(W559-AC559)/(F559+COUNT(W551:W558)*500)</f>
      </c>
      <c r="AF559" s="592"/>
    </row>
    <row r="560">
      <c r="A560" s="597"/>
      <c r="B560" s="630" t="s">
        <v>595</v>
      </c>
      <c r="C560" s="630"/>
      <c r="D560" s="630"/>
      <c r="E560" s="649">
        <f>E550+E559</f>
      </c>
      <c r="F560" s="650">
        <f>F550+F559</f>
      </c>
      <c r="G560" s="650">
        <f>G550+G559</f>
      </c>
      <c r="H560" s="650">
        <f>H550+H559</f>
      </c>
      <c r="I560" s="651">
        <f t="shared" si="81"/>
      </c>
      <c r="J560" s="652">
        <f t="shared" si="195"/>
      </c>
      <c r="K560" s="650">
        <f>K550+K559</f>
      </c>
      <c r="L560" s="652">
        <f t="shared" si="309"/>
      </c>
      <c r="M560" s="650">
        <f>M550+M559</f>
      </c>
      <c r="N560" s="653">
        <f t="shared" si="393"/>
      </c>
      <c r="O560" s="650">
        <f>O550+O559</f>
      </c>
      <c r="P560" s="653">
        <f t="shared" si="477"/>
      </c>
      <c r="Q560" s="654">
        <f t="shared" si="165"/>
      </c>
      <c r="R560" s="650">
        <f>R550+R559</f>
      </c>
      <c r="S560" s="654">
        <f t="shared" si="279"/>
      </c>
      <c r="T560" s="650">
        <f>T550+T559</f>
      </c>
      <c r="U560" s="655">
        <f t="shared" si="49"/>
      </c>
      <c r="V560" s="650">
        <f t="shared" si="133"/>
      </c>
      <c r="W560" s="650">
        <f>W550+W559</f>
      </c>
      <c r="X560" s="650">
        <f t="shared" si="247"/>
      </c>
      <c r="Y560" s="654">
        <f t="shared" si="361"/>
      </c>
      <c r="Z560" s="650">
        <f t="shared" si="445"/>
      </c>
      <c r="AA560" s="650">
        <f>W560/(F560+COUNT(W542:W549,W551:W558)*500)</f>
      </c>
      <c r="AB560" s="650">
        <f>AB550+AB559</f>
      </c>
      <c r="AC560" s="650">
        <f>AC550+AC559</f>
      </c>
      <c r="AD560" s="654">
        <f t="shared" si="529"/>
      </c>
      <c r="AE560" s="650">
        <f>(W560-AC560)/(F560+COUNT(W542:W549,W551:W558)*500)</f>
      </c>
      <c r="AF560" s="656"/>
    </row>
    <row r="561">
      <c r="A561" s="627" t="s">
        <v>548</v>
      </c>
      <c r="B561" s="628" t="s">
        <v>549</v>
      </c>
      <c r="C561" s="628" t="s">
        <v>550</v>
      </c>
      <c r="D561" s="628" t="s">
        <v>551</v>
      </c>
      <c r="E561" s="629" t="s">
        <v>552</v>
      </c>
      <c r="F561" s="572" t="s">
        <v>553</v>
      </c>
      <c r="G561" s="572" t="s">
        <v>554</v>
      </c>
      <c r="H561" s="572" t="s">
        <v>555</v>
      </c>
      <c r="I561" s="573" t="s">
        <v>556</v>
      </c>
      <c r="J561" s="574" t="s">
        <v>557</v>
      </c>
      <c r="K561" s="572" t="s">
        <v>558</v>
      </c>
      <c r="L561" s="574" t="s">
        <v>559</v>
      </c>
      <c r="M561" s="575" t="s">
        <v>560</v>
      </c>
      <c r="N561" s="576" t="s">
        <v>561</v>
      </c>
      <c r="O561" s="572" t="s">
        <v>562</v>
      </c>
      <c r="P561" s="576" t="s">
        <v>563</v>
      </c>
      <c r="Q561" s="573" t="s">
        <v>564</v>
      </c>
      <c r="R561" s="577" t="s">
        <v>565</v>
      </c>
      <c r="S561" s="578" t="s">
        <v>566</v>
      </c>
      <c r="T561" s="577" t="s">
        <v>567</v>
      </c>
      <c r="U561" s="579" t="s">
        <v>568</v>
      </c>
      <c r="V561" s="580" t="s">
        <v>569</v>
      </c>
      <c r="W561" s="580" t="s">
        <v>570</v>
      </c>
      <c r="X561" s="580" t="s">
        <v>571</v>
      </c>
      <c r="Y561" s="578" t="s">
        <v>572</v>
      </c>
      <c r="Z561" s="580" t="s">
        <v>573</v>
      </c>
      <c r="AA561" s="580" t="s">
        <v>574</v>
      </c>
      <c r="AB561" s="580" t="s">
        <v>575</v>
      </c>
      <c r="AC561" s="577" t="s">
        <v>576</v>
      </c>
      <c r="AD561" s="578" t="s">
        <v>577</v>
      </c>
      <c r="AE561" s="580" t="s">
        <v>578</v>
      </c>
      <c r="AF561" s="580" t="s">
        <v>579</v>
      </c>
    </row>
    <row r="562">
      <c r="A562" s="597" t="s">
        <v>640</v>
      </c>
      <c r="B562" s="603" t="s">
        <v>629</v>
      </c>
      <c r="C562" s="599" t="s">
        <v>582</v>
      </c>
      <c r="D562" s="600" t="s">
        <v>583</v>
      </c>
      <c r="E562" s="601">
        <v>862.02</v>
      </c>
      <c r="F562" s="586">
        <f>E562+E563</f>
      </c>
      <c r="G562" s="585">
        <v>5865</v>
      </c>
      <c r="H562" s="585">
        <v>296</v>
      </c>
      <c r="I562" s="587">
        <f t="shared" ref="I562:I580" si="82">H562/G562</f>
      </c>
      <c r="J562" s="588">
        <f t="shared" ref="J562:J580" si="196">(E562/G562)*1000</f>
      </c>
      <c r="K562" s="585">
        <v>5</v>
      </c>
      <c r="L562" s="588">
        <f t="shared" ref="L562:L580" si="310">E562/K562</f>
      </c>
      <c r="M562" s="585">
        <v>0</v>
      </c>
      <c r="N562" s="589">
        <f t="shared" ref="N562:N580" si="394">E562/M562</f>
      </c>
      <c r="O562" s="585">
        <v>0</v>
      </c>
      <c r="P562" s="589">
        <f t="shared" ref="P562:P580" si="478">E562/O562</f>
      </c>
      <c r="Q562" s="590">
        <f>(M562+M563)/(O562+O563)</f>
      </c>
      <c r="R562" s="585">
        <v>2</v>
      </c>
      <c r="S562" s="590">
        <f>(O562+O563)/(K562+K563)</f>
      </c>
      <c r="T562" s="585">
        <v>0</v>
      </c>
      <c r="U562" s="591">
        <f>F562/T562</f>
      </c>
      <c r="V562" s="592">
        <f>(F562+4*500)/T562</f>
      </c>
      <c r="W562" s="585">
        <v>0</v>
      </c>
      <c r="X562" s="592">
        <f>W562/T562</f>
      </c>
      <c r="Y562" s="590">
        <f>T562/R562</f>
      </c>
      <c r="Z562" s="592">
        <f>W562/F562</f>
      </c>
      <c r="AA562" s="592">
        <f>W562/(F562+500)</f>
      </c>
      <c r="AB562" s="585">
        <v>0</v>
      </c>
      <c r="AC562" s="585">
        <v>0</v>
      </c>
      <c r="AD562" s="590">
        <f>AB562/T562</f>
      </c>
      <c r="AE562" s="592">
        <f>(W562-AC562)/(F562+500)</f>
      </c>
      <c r="AF562" s="593" t="s">
        <v>630</v>
      </c>
    </row>
    <row r="563">
      <c r="A563" s="597"/>
      <c r="B563" s="603"/>
      <c r="C563" s="599"/>
      <c r="D563" s="600" t="s">
        <v>585</v>
      </c>
      <c r="E563" s="601">
        <v>253.28</v>
      </c>
      <c r="F563" s="586"/>
      <c r="G563" s="585">
        <v>5609</v>
      </c>
      <c r="H563" s="585">
        <v>143</v>
      </c>
      <c r="I563" s="587">
        <f t="shared" si="82"/>
      </c>
      <c r="J563" s="588">
        <f t="shared" si="196"/>
      </c>
      <c r="K563" s="585">
        <v>6</v>
      </c>
      <c r="L563" s="588">
        <f t="shared" si="310"/>
      </c>
      <c r="M563" s="585">
        <v>0</v>
      </c>
      <c r="N563" s="589">
        <f t="shared" si="394"/>
      </c>
      <c r="O563" s="585">
        <v>1</v>
      </c>
      <c r="P563" s="589">
        <f t="shared" si="478"/>
      </c>
      <c r="Q563" s="590"/>
      <c r="R563" s="585"/>
      <c r="S563" s="590"/>
      <c r="T563" s="585"/>
      <c r="U563" s="591"/>
      <c r="V563" s="592"/>
      <c r="W563" s="585"/>
      <c r="X563" s="592"/>
      <c r="Y563" s="590"/>
      <c r="Z563" s="592"/>
      <c r="AA563" s="592"/>
      <c r="AB563" s="585"/>
      <c r="AC563" s="585"/>
      <c r="AD563" s="590"/>
      <c r="AE563" s="592"/>
      <c r="AF563" s="593" t="s">
        <v>615</v>
      </c>
    </row>
    <row r="564">
      <c r="A564" s="597"/>
      <c r="B564" s="603" t="s">
        <v>632</v>
      </c>
      <c r="C564" s="599" t="s">
        <v>582</v>
      </c>
      <c r="D564" s="600" t="s">
        <v>583</v>
      </c>
      <c r="E564" s="601">
        <v>742.63</v>
      </c>
      <c r="F564" s="586">
        <f>E564+E565</f>
      </c>
      <c r="G564" s="585">
        <v>4961</v>
      </c>
      <c r="H564" s="585">
        <v>260</v>
      </c>
      <c r="I564" s="587">
        <f t="shared" si="82"/>
      </c>
      <c r="J564" s="588">
        <f t="shared" si="196"/>
      </c>
      <c r="K564" s="585">
        <v>13</v>
      </c>
      <c r="L564" s="588">
        <f t="shared" si="310"/>
      </c>
      <c r="M564" s="585">
        <v>0</v>
      </c>
      <c r="N564" s="589">
        <f t="shared" si="394"/>
      </c>
      <c r="O564" s="585">
        <v>2</v>
      </c>
      <c r="P564" s="589">
        <f t="shared" si="478"/>
      </c>
      <c r="Q564" s="590">
        <f>(M564+M565)/(O564+O565)</f>
      </c>
      <c r="R564" s="585">
        <v>2</v>
      </c>
      <c r="S564" s="590">
        <f>(O564+O565)/(K564+K565)</f>
      </c>
      <c r="T564" s="585">
        <v>0</v>
      </c>
      <c r="U564" s="591">
        <f>F564/T564</f>
      </c>
      <c r="V564" s="592">
        <f>(F564+4*500)/T564</f>
      </c>
      <c r="W564" s="585">
        <v>0</v>
      </c>
      <c r="X564" s="592">
        <f>W564/T564</f>
      </c>
      <c r="Y564" s="590">
        <f>T564/R564</f>
      </c>
      <c r="Z564" s="592">
        <f>W564/F564</f>
      </c>
      <c r="AA564" s="592">
        <f>W564/(F564+500)</f>
      </c>
      <c r="AB564" s="585">
        <v>0</v>
      </c>
      <c r="AC564" s="585">
        <v>0</v>
      </c>
      <c r="AD564" s="590">
        <f>AB564/T564</f>
      </c>
      <c r="AE564" s="592">
        <f>(W564-AC564)/(F564+500)</f>
      </c>
      <c r="AF564" s="593" t="s">
        <v>630</v>
      </c>
    </row>
    <row r="565">
      <c r="A565" s="597"/>
      <c r="B565" s="603"/>
      <c r="C565" s="599"/>
      <c r="D565" s="600" t="s">
        <v>585</v>
      </c>
      <c r="E565" s="601">
        <v>131.26</v>
      </c>
      <c r="F565" s="586"/>
      <c r="G565" s="585">
        <v>2953</v>
      </c>
      <c r="H565" s="585">
        <v>69</v>
      </c>
      <c r="I565" s="587">
        <f t="shared" si="82"/>
      </c>
      <c r="J565" s="588">
        <f t="shared" si="196"/>
      </c>
      <c r="K565" s="585">
        <v>4</v>
      </c>
      <c r="L565" s="588">
        <f t="shared" si="310"/>
      </c>
      <c r="M565" s="585">
        <v>0</v>
      </c>
      <c r="N565" s="589">
        <f t="shared" si="394"/>
      </c>
      <c r="O565" s="585">
        <v>0</v>
      </c>
      <c r="P565" s="589">
        <f t="shared" si="478"/>
      </c>
      <c r="Q565" s="590"/>
      <c r="R565" s="585"/>
      <c r="S565" s="590"/>
      <c r="T565" s="585"/>
      <c r="U565" s="591"/>
      <c r="V565" s="592"/>
      <c r="W565" s="585"/>
      <c r="X565" s="592"/>
      <c r="Y565" s="590"/>
      <c r="Z565" s="592"/>
      <c r="AA565" s="592"/>
      <c r="AB565" s="585"/>
      <c r="AC565" s="585"/>
      <c r="AD565" s="590"/>
      <c r="AE565" s="592"/>
      <c r="AF565" s="593" t="s">
        <v>615</v>
      </c>
    </row>
    <row r="566">
      <c r="A566" s="597"/>
      <c r="B566" s="603" t="s">
        <v>633</v>
      </c>
      <c r="C566" s="599" t="s">
        <v>582</v>
      </c>
      <c r="D566" s="600" t="s">
        <v>583</v>
      </c>
      <c r="E566" s="601">
        <v>806.02</v>
      </c>
      <c r="F566" s="586">
        <f>E566+E567</f>
      </c>
      <c r="G566" s="585">
        <v>5991</v>
      </c>
      <c r="H566" s="585">
        <v>262</v>
      </c>
      <c r="I566" s="587">
        <f t="shared" si="82"/>
      </c>
      <c r="J566" s="588">
        <f t="shared" si="196"/>
      </c>
      <c r="K566" s="585">
        <v>9</v>
      </c>
      <c r="L566" s="588">
        <f t="shared" si="310"/>
      </c>
      <c r="M566" s="585">
        <v>0</v>
      </c>
      <c r="N566" s="589">
        <f t="shared" si="394"/>
      </c>
      <c r="O566" s="585">
        <v>2</v>
      </c>
      <c r="P566" s="589">
        <f t="shared" si="478"/>
      </c>
      <c r="Q566" s="590">
        <f>(M566+M567)/(O566+O567)</f>
      </c>
      <c r="R566" s="585">
        <v>3</v>
      </c>
      <c r="S566" s="590">
        <f>(O566+O567)/(K566+K567)</f>
      </c>
      <c r="T566" s="585">
        <v>0</v>
      </c>
      <c r="U566" s="591">
        <f>F566/T566</f>
      </c>
      <c r="V566" s="592">
        <f>(F566+4*500)/T566</f>
      </c>
      <c r="W566" s="585">
        <v>0</v>
      </c>
      <c r="X566" s="592">
        <f>W566/T566</f>
      </c>
      <c r="Y566" s="590">
        <f>T566/R566</f>
      </c>
      <c r="Z566" s="592">
        <f>W566/F566</f>
      </c>
      <c r="AA566" s="592">
        <f>W566/(F566+500)</f>
      </c>
      <c r="AB566" s="585">
        <v>0</v>
      </c>
      <c r="AC566" s="585">
        <v>0</v>
      </c>
      <c r="AD566" s="590">
        <f>AB566/T566</f>
      </c>
      <c r="AE566" s="592">
        <f>(W566-AC566)/(F566+500)</f>
      </c>
      <c r="AF566" s="593" t="s">
        <v>630</v>
      </c>
    </row>
    <row r="567">
      <c r="A567" s="597"/>
      <c r="B567" s="603"/>
      <c r="C567" s="599"/>
      <c r="D567" s="600" t="s">
        <v>585</v>
      </c>
      <c r="E567" s="601">
        <v>129.77</v>
      </c>
      <c r="F567" s="586"/>
      <c r="G567" s="585">
        <v>2788</v>
      </c>
      <c r="H567" s="585">
        <v>67</v>
      </c>
      <c r="I567" s="587">
        <f t="shared" si="82"/>
      </c>
      <c r="J567" s="588">
        <f t="shared" si="196"/>
      </c>
      <c r="K567" s="585">
        <v>6</v>
      </c>
      <c r="L567" s="588">
        <f t="shared" si="310"/>
      </c>
      <c r="M567" s="585">
        <v>0</v>
      </c>
      <c r="N567" s="589">
        <f t="shared" si="394"/>
      </c>
      <c r="O567" s="585">
        <v>1</v>
      </c>
      <c r="P567" s="589">
        <f t="shared" si="478"/>
      </c>
      <c r="Q567" s="590"/>
      <c r="R567" s="585"/>
      <c r="S567" s="590"/>
      <c r="T567" s="585"/>
      <c r="U567" s="591"/>
      <c r="V567" s="592"/>
      <c r="W567" s="585"/>
      <c r="X567" s="592"/>
      <c r="Y567" s="590"/>
      <c r="Z567" s="592"/>
      <c r="AA567" s="592"/>
      <c r="AB567" s="585"/>
      <c r="AC567" s="585"/>
      <c r="AD567" s="590"/>
      <c r="AE567" s="592"/>
      <c r="AF567" s="593" t="s">
        <v>615</v>
      </c>
    </row>
    <row r="568">
      <c r="A568" s="597"/>
      <c r="B568" s="603" t="s">
        <v>634</v>
      </c>
      <c r="C568" s="599" t="s">
        <v>582</v>
      </c>
      <c r="D568" s="600" t="s">
        <v>583</v>
      </c>
      <c r="E568" s="601">
        <v>1016.21</v>
      </c>
      <c r="F568" s="633">
        <f>E568+E569</f>
      </c>
      <c r="G568" s="585">
        <v>7358</v>
      </c>
      <c r="H568" s="585">
        <v>249</v>
      </c>
      <c r="I568" s="587">
        <f t="shared" si="82"/>
      </c>
      <c r="J568" s="588">
        <f t="shared" si="196"/>
      </c>
      <c r="K568" s="585">
        <v>16</v>
      </c>
      <c r="L568" s="588">
        <f t="shared" si="310"/>
      </c>
      <c r="M568" s="585">
        <v>1</v>
      </c>
      <c r="N568" s="589">
        <f t="shared" si="394"/>
      </c>
      <c r="O568" s="585">
        <v>2</v>
      </c>
      <c r="P568" s="589">
        <f t="shared" si="478"/>
      </c>
      <c r="Q568" s="590">
        <f>(M568+M569)/(O568+O569)</f>
      </c>
      <c r="R568" s="585">
        <v>2</v>
      </c>
      <c r="S568" s="590">
        <f>(O568+O569)/(K568+K569)</f>
      </c>
      <c r="T568" s="585">
        <v>1</v>
      </c>
      <c r="U568" s="591">
        <f>F568/T568</f>
      </c>
      <c r="V568" s="592">
        <f>(F568+4*500)/T568</f>
      </c>
      <c r="W568" s="585">
        <v>456</v>
      </c>
      <c r="X568" s="592">
        <f>W568/T568</f>
      </c>
      <c r="Y568" s="590">
        <f>T568/R568</f>
      </c>
      <c r="Z568" s="592">
        <f>W568/F568</f>
      </c>
      <c r="AA568" s="592">
        <f>W568/(F568+500)</f>
      </c>
      <c r="AB568" s="585">
        <v>0</v>
      </c>
      <c r="AC568" s="585">
        <v>0</v>
      </c>
      <c r="AD568" s="590">
        <f>AB568/T568</f>
      </c>
      <c r="AE568" s="592">
        <f>(W568-AC568)/(F568+500)</f>
      </c>
      <c r="AF568" s="593" t="s">
        <v>630</v>
      </c>
    </row>
    <row r="569">
      <c r="A569" s="597"/>
      <c r="B569" s="603"/>
      <c r="C569" s="599"/>
      <c r="D569" s="600" t="s">
        <v>585</v>
      </c>
      <c r="E569" s="601">
        <v>148.47</v>
      </c>
      <c r="F569" s="633"/>
      <c r="G569" s="585">
        <v>2937</v>
      </c>
      <c r="H569" s="602">
        <v>66</v>
      </c>
      <c r="I569" s="587">
        <f t="shared" si="82"/>
      </c>
      <c r="J569" s="588">
        <f t="shared" si="196"/>
      </c>
      <c r="K569" s="585">
        <v>3</v>
      </c>
      <c r="L569" s="588">
        <f t="shared" si="310"/>
      </c>
      <c r="M569" s="585">
        <v>0</v>
      </c>
      <c r="N569" s="589">
        <f t="shared" si="394"/>
      </c>
      <c r="O569" s="585">
        <v>0</v>
      </c>
      <c r="P569" s="589">
        <f t="shared" si="478"/>
      </c>
      <c r="Q569" s="590"/>
      <c r="R569" s="585"/>
      <c r="S569" s="590"/>
      <c r="T569" s="585"/>
      <c r="U569" s="591"/>
      <c r="V569" s="592"/>
      <c r="W569" s="585"/>
      <c r="X569" s="592"/>
      <c r="Y569" s="590"/>
      <c r="Z569" s="592"/>
      <c r="AA569" s="592"/>
      <c r="AB569" s="585"/>
      <c r="AC569" s="585"/>
      <c r="AD569" s="590"/>
      <c r="AE569" s="592"/>
      <c r="AF569" s="593" t="s">
        <v>615</v>
      </c>
    </row>
    <row r="570">
      <c r="A570" s="597"/>
      <c r="B570" s="635" t="s">
        <v>591</v>
      </c>
      <c r="C570" s="635"/>
      <c r="D570" s="635"/>
      <c r="E570" s="605">
        <f>SUM(E562:E569)</f>
      </c>
      <c r="F570" s="606">
        <f>SUM(F562:F569)</f>
      </c>
      <c r="G570" s="606">
        <f>SUM(G562:G569)</f>
      </c>
      <c r="H570" s="606">
        <f>SUM(H562:H569)</f>
      </c>
      <c r="I570" s="607">
        <f t="shared" si="82"/>
      </c>
      <c r="J570" s="608">
        <f t="shared" si="196"/>
      </c>
      <c r="K570" s="606">
        <f>SUM(K562:K569)</f>
      </c>
      <c r="L570" s="608">
        <f t="shared" si="310"/>
      </c>
      <c r="M570" s="606">
        <f>SUM(M562:M569)</f>
      </c>
      <c r="N570" s="609">
        <f t="shared" si="394"/>
      </c>
      <c r="O570" s="606">
        <f>SUM(O562:O569)</f>
      </c>
      <c r="P570" s="609">
        <f t="shared" si="478"/>
      </c>
      <c r="Q570" s="610">
        <f>M570/O570</f>
      </c>
      <c r="R570" s="606">
        <f>SUM(R562:R569)</f>
      </c>
      <c r="S570" s="610">
        <f>(O570+O570)/(K570+K570)</f>
      </c>
      <c r="T570" s="606">
        <f>SUM(T562:T569)</f>
      </c>
      <c r="U570" s="611">
        <f t="shared" ref="U570:U571" si="50">F570/T570</f>
      </c>
      <c r="V570" s="612">
        <f t="shared" ref="V570:V571" si="134">(F570+4*500)/T570</f>
      </c>
      <c r="W570" s="606">
        <f>SUM(W562:W569)</f>
      </c>
      <c r="X570" s="613">
        <f t="shared" ref="X570:X571" si="248">W570/T570</f>
      </c>
      <c r="Y570" s="610">
        <f t="shared" ref="Y570:Y571" si="362">T570/R570</f>
      </c>
      <c r="Z570" s="612">
        <f t="shared" ref="Z570:Z571" si="446">W570/F570</f>
      </c>
      <c r="AA570" s="612">
        <f>W570/(F570+COUNT(W562:W569)*500)</f>
      </c>
      <c r="AB570" s="606">
        <f>SUM(AB562:AB569)</f>
      </c>
      <c r="AC570" s="606">
        <f>SUM(AC562:AC569)</f>
      </c>
      <c r="AD570" s="610">
        <f t="shared" ref="AD570:AD571" si="530">AB570/T570</f>
      </c>
      <c r="AE570" s="614">
        <f>(W570-AC570)/(F570+COUNT(W562:W569)*500)</f>
      </c>
      <c r="AF570" s="592"/>
    </row>
    <row r="571">
      <c r="A571" s="597"/>
      <c r="B571" s="603" t="s">
        <v>635</v>
      </c>
      <c r="C571" s="636" t="s">
        <v>606</v>
      </c>
      <c r="D571" s="600" t="s">
        <v>583</v>
      </c>
      <c r="E571" s="601">
        <v>1194.86</v>
      </c>
      <c r="F571" s="586">
        <f>E571+E572</f>
      </c>
      <c r="G571" s="585">
        <v>9494</v>
      </c>
      <c r="H571" s="585">
        <v>209</v>
      </c>
      <c r="I571" s="587">
        <f t="shared" si="82"/>
      </c>
      <c r="J571" s="588">
        <f t="shared" si="196"/>
      </c>
      <c r="K571" s="585">
        <v>23</v>
      </c>
      <c r="L571" s="588">
        <f t="shared" si="310"/>
      </c>
      <c r="M571" s="585">
        <v>1</v>
      </c>
      <c r="N571" s="589">
        <f t="shared" si="394"/>
      </c>
      <c r="O571" s="585">
        <v>3</v>
      </c>
      <c r="P571" s="589">
        <f t="shared" si="478"/>
      </c>
      <c r="Q571" s="590">
        <f>(M571+M572)/(O571+O572)</f>
      </c>
      <c r="R571" s="585">
        <v>3</v>
      </c>
      <c r="S571" s="590">
        <f>(O571+O572)/(K571+K572)</f>
      </c>
      <c r="T571" s="585">
        <v>1</v>
      </c>
      <c r="U571" s="591">
        <f t="shared" si="50"/>
      </c>
      <c r="V571" s="592">
        <f t="shared" si="134"/>
      </c>
      <c r="W571" s="585">
        <v>360</v>
      </c>
      <c r="X571" s="592">
        <f t="shared" si="248"/>
      </c>
      <c r="Y571" s="590">
        <f t="shared" si="362"/>
      </c>
      <c r="Z571" s="592">
        <f t="shared" si="446"/>
      </c>
      <c r="AA571" s="592">
        <f>W571/(F571+500)</f>
      </c>
      <c r="AB571" s="585">
        <v>0</v>
      </c>
      <c r="AC571" s="585">
        <v>0</v>
      </c>
      <c r="AD571" s="590">
        <f t="shared" si="530"/>
      </c>
      <c r="AE571" s="592">
        <f>(W571-AC571)/(F571+500)</f>
      </c>
      <c r="AF571" s="593" t="s">
        <v>630</v>
      </c>
    </row>
    <row r="572">
      <c r="A572" s="597"/>
      <c r="B572" s="603"/>
      <c r="C572" s="636"/>
      <c r="D572" s="600" t="s">
        <v>585</v>
      </c>
      <c r="E572" s="601">
        <v>129.28</v>
      </c>
      <c r="F572" s="586"/>
      <c r="G572" s="585">
        <v>2405</v>
      </c>
      <c r="H572" s="585">
        <v>63</v>
      </c>
      <c r="I572" s="587">
        <f t="shared" si="82"/>
      </c>
      <c r="J572" s="588">
        <f t="shared" si="196"/>
      </c>
      <c r="K572" s="585">
        <v>4</v>
      </c>
      <c r="L572" s="588">
        <f t="shared" si="310"/>
      </c>
      <c r="M572" s="585">
        <v>0</v>
      </c>
      <c r="N572" s="589">
        <f t="shared" si="394"/>
      </c>
      <c r="O572" s="585">
        <v>0</v>
      </c>
      <c r="P572" s="589">
        <f t="shared" si="478"/>
      </c>
      <c r="Q572" s="590"/>
      <c r="R572" s="585"/>
      <c r="S572" s="590"/>
      <c r="T572" s="585"/>
      <c r="U572" s="591"/>
      <c r="V572" s="592"/>
      <c r="W572" s="585"/>
      <c r="X572" s="592"/>
      <c r="Y572" s="590"/>
      <c r="Z572" s="592"/>
      <c r="AA572" s="592"/>
      <c r="AB572" s="585"/>
      <c r="AC572" s="585"/>
      <c r="AD572" s="590"/>
      <c r="AE572" s="592"/>
      <c r="AF572" s="593" t="s">
        <v>615</v>
      </c>
    </row>
    <row r="573">
      <c r="A573" s="597"/>
      <c r="B573" s="638" t="s">
        <v>636</v>
      </c>
      <c r="C573" s="636" t="s">
        <v>606</v>
      </c>
      <c r="D573" s="600" t="s">
        <v>583</v>
      </c>
      <c r="E573" s="601">
        <v>2451.61</v>
      </c>
      <c r="F573" s="586">
        <f>E573+E574</f>
      </c>
      <c r="G573" s="585">
        <v>19564</v>
      </c>
      <c r="H573" s="585">
        <v>247</v>
      </c>
      <c r="I573" s="587">
        <f t="shared" si="82"/>
      </c>
      <c r="J573" s="588">
        <f t="shared" si="196"/>
      </c>
      <c r="K573" s="585">
        <v>33</v>
      </c>
      <c r="L573" s="588">
        <f t="shared" si="310"/>
      </c>
      <c r="M573" s="585">
        <v>3</v>
      </c>
      <c r="N573" s="589">
        <f t="shared" si="394"/>
      </c>
      <c r="O573" s="585">
        <v>4</v>
      </c>
      <c r="P573" s="589">
        <f t="shared" si="478"/>
      </c>
      <c r="Q573" s="590">
        <f>(M573+M574)/(O573+O574)</f>
      </c>
      <c r="R573" s="585">
        <v>6</v>
      </c>
      <c r="S573" s="590">
        <f>(O573+O574)/(K573+K574)</f>
      </c>
      <c r="T573" s="585">
        <v>3</v>
      </c>
      <c r="U573" s="591">
        <f>F573/T573</f>
      </c>
      <c r="V573" s="592">
        <f>(F573+4*500)/T573</f>
      </c>
      <c r="W573" s="585">
        <v>2532</v>
      </c>
      <c r="X573" s="592">
        <f>W573/T573</f>
      </c>
      <c r="Y573" s="590">
        <f>T573/R573</f>
      </c>
      <c r="Z573" s="592">
        <f>W573/F573</f>
      </c>
      <c r="AA573" s="592">
        <f>W573/(F573+500)</f>
      </c>
      <c r="AB573" s="585">
        <v>0</v>
      </c>
      <c r="AC573" s="585">
        <v>0</v>
      </c>
      <c r="AD573" s="590">
        <f>AB573/T573</f>
      </c>
      <c r="AE573" s="592">
        <f>(W573-AC573)/(F573+500)</f>
      </c>
      <c r="AF573" s="593" t="s">
        <v>630</v>
      </c>
    </row>
    <row r="574">
      <c r="A574" s="597"/>
      <c r="B574" s="638"/>
      <c r="C574" s="636"/>
      <c r="D574" s="600" t="s">
        <v>585</v>
      </c>
      <c r="E574" s="601">
        <v>119.7</v>
      </c>
      <c r="F574" s="586"/>
      <c r="G574" s="585">
        <v>2463</v>
      </c>
      <c r="H574" s="585">
        <v>73</v>
      </c>
      <c r="I574" s="587">
        <f t="shared" si="82"/>
      </c>
      <c r="J574" s="588">
        <f t="shared" si="196"/>
      </c>
      <c r="K574" s="585">
        <v>1</v>
      </c>
      <c r="L574" s="588">
        <f t="shared" si="310"/>
      </c>
      <c r="M574" s="585">
        <v>0</v>
      </c>
      <c r="N574" s="589">
        <f t="shared" si="394"/>
      </c>
      <c r="O574" s="585">
        <v>0</v>
      </c>
      <c r="P574" s="589">
        <f t="shared" si="478"/>
      </c>
      <c r="Q574" s="590"/>
      <c r="R574" s="585"/>
      <c r="S574" s="590"/>
      <c r="T574" s="585"/>
      <c r="U574" s="591"/>
      <c r="V574" s="592"/>
      <c r="W574" s="585"/>
      <c r="X574" s="592"/>
      <c r="Y574" s="590"/>
      <c r="Z574" s="592"/>
      <c r="AA574" s="592"/>
      <c r="AB574" s="585"/>
      <c r="AC574" s="585"/>
      <c r="AD574" s="590"/>
      <c r="AE574" s="592"/>
      <c r="AF574" s="593" t="s">
        <v>615</v>
      </c>
    </row>
    <row r="575">
      <c r="A575" s="597"/>
      <c r="B575" s="603" t="s">
        <v>637</v>
      </c>
      <c r="C575" s="636" t="s">
        <v>606</v>
      </c>
      <c r="D575" s="600" t="s">
        <v>583</v>
      </c>
      <c r="E575" s="601">
        <v>4669.37</v>
      </c>
      <c r="F575" s="586">
        <f>E575+E576</f>
      </c>
      <c r="G575" s="585">
        <v>42364</v>
      </c>
      <c r="H575" s="585">
        <v>392</v>
      </c>
      <c r="I575" s="587">
        <f t="shared" si="82"/>
      </c>
      <c r="J575" s="588">
        <f t="shared" si="196"/>
      </c>
      <c r="K575" s="585">
        <v>72</v>
      </c>
      <c r="L575" s="588">
        <f t="shared" si="310"/>
      </c>
      <c r="M575" s="585">
        <v>5</v>
      </c>
      <c r="N575" s="589">
        <f t="shared" si="394"/>
      </c>
      <c r="O575" s="585">
        <v>14</v>
      </c>
      <c r="P575" s="589">
        <f t="shared" si="478"/>
      </c>
      <c r="Q575" s="590">
        <f>(M575+M576)/(O575+O576)</f>
      </c>
      <c r="R575" s="585">
        <v>16</v>
      </c>
      <c r="S575" s="590">
        <f>(O575+O576)/(K575+K576)</f>
      </c>
      <c r="T575" s="585">
        <v>6</v>
      </c>
      <c r="U575" s="591">
        <f>F575/T575</f>
      </c>
      <c r="V575" s="592">
        <f>(F575+4*500)/T575</f>
      </c>
      <c r="W575" s="585">
        <v>9873.6</v>
      </c>
      <c r="X575" s="592">
        <f>W575/T575</f>
      </c>
      <c r="Y575" s="590">
        <f>T575/R575</f>
      </c>
      <c r="Z575" s="592">
        <f>W575/F575</f>
      </c>
      <c r="AA575" s="592">
        <f>W575/(F575+500)</f>
      </c>
      <c r="AB575" s="585">
        <v>2</v>
      </c>
      <c r="AC575" s="585">
        <v>3780</v>
      </c>
      <c r="AD575" s="590">
        <f>AB575/T575</f>
      </c>
      <c r="AE575" s="592">
        <f>(W575-AC575)/(F575+500)</f>
      </c>
      <c r="AF575" s="593" t="s">
        <v>630</v>
      </c>
    </row>
    <row r="576">
      <c r="A576" s="597"/>
      <c r="B576" s="603"/>
      <c r="C576" s="636"/>
      <c r="D576" s="600" t="s">
        <v>585</v>
      </c>
      <c r="E576" s="601">
        <v>133.69</v>
      </c>
      <c r="F576" s="586"/>
      <c r="G576" s="585">
        <v>2535</v>
      </c>
      <c r="H576" s="585">
        <v>72</v>
      </c>
      <c r="I576" s="587">
        <f t="shared" si="82"/>
      </c>
      <c r="J576" s="588">
        <f t="shared" si="196"/>
      </c>
      <c r="K576" s="585">
        <v>5</v>
      </c>
      <c r="L576" s="588">
        <f t="shared" si="310"/>
      </c>
      <c r="M576" s="585">
        <v>1</v>
      </c>
      <c r="N576" s="589">
        <f t="shared" si="394"/>
      </c>
      <c r="O576" s="585">
        <v>1</v>
      </c>
      <c r="P576" s="589">
        <f t="shared" si="478"/>
      </c>
      <c r="Q576" s="590"/>
      <c r="R576" s="585"/>
      <c r="S576" s="590"/>
      <c r="T576" s="585"/>
      <c r="U576" s="591"/>
      <c r="V576" s="592"/>
      <c r="W576" s="585"/>
      <c r="X576" s="592"/>
      <c r="Y576" s="590"/>
      <c r="Z576" s="592"/>
      <c r="AA576" s="592"/>
      <c r="AB576" s="585"/>
      <c r="AC576" s="585"/>
      <c r="AD576" s="590"/>
      <c r="AE576" s="592"/>
      <c r="AF576" s="593" t="s">
        <v>615</v>
      </c>
    </row>
    <row r="577">
      <c r="A577" s="597"/>
      <c r="B577" s="603" t="s">
        <v>581</v>
      </c>
      <c r="C577" s="636" t="s">
        <v>606</v>
      </c>
      <c r="D577" s="600" t="s">
        <v>583</v>
      </c>
      <c r="E577" s="601">
        <v>541.02</v>
      </c>
      <c r="F577" s="586">
        <f>E577+E578</f>
      </c>
      <c r="G577" s="585">
        <v>6497</v>
      </c>
      <c r="H577" s="585">
        <v>120</v>
      </c>
      <c r="I577" s="587">
        <f t="shared" si="82"/>
      </c>
      <c r="J577" s="588">
        <f t="shared" si="196"/>
      </c>
      <c r="K577" s="585">
        <v>3</v>
      </c>
      <c r="L577" s="588">
        <f t="shared" si="310"/>
      </c>
      <c r="M577" s="585">
        <v>0</v>
      </c>
      <c r="N577" s="589">
        <f t="shared" si="394"/>
      </c>
      <c r="O577" s="585">
        <v>0</v>
      </c>
      <c r="P577" s="589">
        <f t="shared" si="478"/>
      </c>
      <c r="Q577" s="590">
        <f>(M577+M578)/(O577+O578)</f>
      </c>
      <c r="R577" s="585">
        <v>2</v>
      </c>
      <c r="S577" s="590">
        <f>(O577+O578)/(K577+K578)</f>
      </c>
      <c r="T577" s="585">
        <v>0</v>
      </c>
      <c r="U577" s="591">
        <f>F577/T577</f>
      </c>
      <c r="V577" s="592">
        <f>(F577+4*500)/T577</f>
      </c>
      <c r="W577" s="585">
        <v>0</v>
      </c>
      <c r="X577" s="592">
        <f>W577/T577</f>
      </c>
      <c r="Y577" s="590">
        <f>T577/R577</f>
      </c>
      <c r="Z577" s="592">
        <f>W577/F577</f>
      </c>
      <c r="AA577" s="592">
        <f>W577/(F577+500)</f>
      </c>
      <c r="AB577" s="585">
        <v>0</v>
      </c>
      <c r="AC577" s="585">
        <v>0</v>
      </c>
      <c r="AD577" s="590">
        <f>AB577/T577</f>
      </c>
      <c r="AE577" s="592">
        <f>(W577-AC577)/(F577+500)</f>
      </c>
      <c r="AF577" s="593" t="s">
        <v>630</v>
      </c>
    </row>
    <row r="578">
      <c r="A578" s="597"/>
      <c r="B578" s="603"/>
      <c r="C578" s="636"/>
      <c r="D578" s="600" t="s">
        <v>585</v>
      </c>
      <c r="E578" s="601">
        <v>71.8</v>
      </c>
      <c r="F578" s="586"/>
      <c r="G578" s="585">
        <v>1439</v>
      </c>
      <c r="H578" s="602">
        <v>35</v>
      </c>
      <c r="I578" s="587">
        <f t="shared" si="82"/>
      </c>
      <c r="J578" s="588">
        <f t="shared" si="196"/>
      </c>
      <c r="K578" s="585">
        <v>3</v>
      </c>
      <c r="L578" s="588">
        <f t="shared" si="310"/>
      </c>
      <c r="M578" s="585">
        <v>0</v>
      </c>
      <c r="N578" s="589">
        <f t="shared" si="394"/>
      </c>
      <c r="O578" s="585">
        <v>0</v>
      </c>
      <c r="P578" s="589">
        <f t="shared" si="478"/>
      </c>
      <c r="Q578" s="590"/>
      <c r="R578" s="585"/>
      <c r="S578" s="590"/>
      <c r="T578" s="585"/>
      <c r="U578" s="591"/>
      <c r="V578" s="592"/>
      <c r="W578" s="585"/>
      <c r="X578" s="592"/>
      <c r="Y578" s="590"/>
      <c r="Z578" s="592"/>
      <c r="AA578" s="592"/>
      <c r="AB578" s="585"/>
      <c r="AC578" s="585"/>
      <c r="AD578" s="590"/>
      <c r="AE578" s="592"/>
      <c r="AF578" s="593" t="s">
        <v>615</v>
      </c>
    </row>
    <row r="579">
      <c r="A579" s="597"/>
      <c r="B579" s="604" t="s">
        <v>591</v>
      </c>
      <c r="C579" s="604"/>
      <c r="D579" s="604"/>
      <c r="E579" s="605">
        <f>SUM(E571:E578)</f>
      </c>
      <c r="F579" s="606">
        <f>SUM(F571:F578)</f>
      </c>
      <c r="G579" s="606">
        <f>SUM(G571:G578)</f>
      </c>
      <c r="H579" s="606">
        <f>SUM(H571:H578)</f>
      </c>
      <c r="I579" s="607">
        <f t="shared" si="82"/>
      </c>
      <c r="J579" s="608">
        <f t="shared" si="196"/>
      </c>
      <c r="K579" s="606">
        <f>SUM(K571:K578)</f>
      </c>
      <c r="L579" s="608">
        <f t="shared" si="310"/>
      </c>
      <c r="M579" s="606">
        <f>SUM(M571:M578)</f>
      </c>
      <c r="N579" s="609">
        <f t="shared" si="394"/>
      </c>
      <c r="O579" s="606">
        <f>SUM(O571:O578)</f>
      </c>
      <c r="P579" s="609">
        <f t="shared" si="478"/>
      </c>
      <c r="Q579" s="610">
        <f t="shared" ref="Q579:Q580" si="166">M579/O579</f>
      </c>
      <c r="R579" s="606">
        <f>SUM(R571:R578)</f>
      </c>
      <c r="S579" s="610">
        <f t="shared" ref="S579:S580" si="280">(O579+O579)/(K579+K579)</f>
      </c>
      <c r="T579" s="606">
        <f>SUM(T571:T578)</f>
      </c>
      <c r="U579" s="611">
        <f t="shared" ref="U579:U580" si="51">F579/T579</f>
      </c>
      <c r="V579" s="612">
        <f t="shared" ref="V579:V580" si="135">(F579+4*500)/T579</f>
      </c>
      <c r="W579" s="606">
        <f>SUM(W571:W578)</f>
      </c>
      <c r="X579" s="613">
        <f t="shared" ref="X579:X580" si="249">W579/T579</f>
      </c>
      <c r="Y579" s="610">
        <f t="shared" ref="Y579:Y580" si="363">T579/R579</f>
      </c>
      <c r="Z579" s="612">
        <f t="shared" ref="Z579:Z580" si="447">W579/F579</f>
      </c>
      <c r="AA579" s="612">
        <f>W579/(F579+COUNT(W571:W578)*500)</f>
      </c>
      <c r="AB579" s="606">
        <f>SUM(AB571:AB578)</f>
      </c>
      <c r="AC579" s="606">
        <f>SUM(AC571:AC578)</f>
      </c>
      <c r="AD579" s="610">
        <f t="shared" ref="AD579:AD580" si="531">AB579/T579</f>
      </c>
      <c r="AE579" s="614">
        <f>(W579-AC579)/(F579+COUNT(W571:W578)*500)</f>
      </c>
      <c r="AF579" s="592"/>
    </row>
    <row r="580">
      <c r="A580" s="597"/>
      <c r="B580" s="630" t="s">
        <v>595</v>
      </c>
      <c r="C580" s="630"/>
      <c r="D580" s="630"/>
      <c r="E580" s="649">
        <f>E570+E579</f>
      </c>
      <c r="F580" s="650">
        <f>F570+F579</f>
      </c>
      <c r="G580" s="650">
        <f>G570+G579</f>
      </c>
      <c r="H580" s="650">
        <f>H570+H579</f>
      </c>
      <c r="I580" s="651">
        <f t="shared" si="82"/>
      </c>
      <c r="J580" s="652">
        <f t="shared" si="196"/>
      </c>
      <c r="K580" s="650">
        <f>K570+K579</f>
      </c>
      <c r="L580" s="652">
        <f t="shared" si="310"/>
      </c>
      <c r="M580" s="650">
        <f>M570+M579</f>
      </c>
      <c r="N580" s="653">
        <f t="shared" si="394"/>
      </c>
      <c r="O580" s="650">
        <f>O570+O579</f>
      </c>
      <c r="P580" s="653">
        <f t="shared" si="478"/>
      </c>
      <c r="Q580" s="654">
        <f t="shared" si="166"/>
      </c>
      <c r="R580" s="650">
        <f>R570+R579</f>
      </c>
      <c r="S580" s="654">
        <f t="shared" si="280"/>
      </c>
      <c r="T580" s="650">
        <f>T570+T579</f>
      </c>
      <c r="U580" s="655">
        <f t="shared" si="51"/>
      </c>
      <c r="V580" s="650">
        <f t="shared" si="135"/>
      </c>
      <c r="W580" s="650">
        <f>W570+W579</f>
      </c>
      <c r="X580" s="650">
        <f t="shared" si="249"/>
      </c>
      <c r="Y580" s="654">
        <f t="shared" si="363"/>
      </c>
      <c r="Z580" s="650">
        <f t="shared" si="447"/>
      </c>
      <c r="AA580" s="650">
        <f>W580/(F580+COUNT(W562:W569,W571:W578)*500)</f>
      </c>
      <c r="AB580" s="650">
        <f>AB570+AB579</f>
      </c>
      <c r="AC580" s="650">
        <f>AC570+AC579</f>
      </c>
      <c r="AD580" s="654">
        <f t="shared" si="531"/>
      </c>
      <c r="AE580" s="650">
        <f>(W580-AC580)/(F580+COUNT(W562:W569,W571:W578)*500)</f>
      </c>
      <c r="AF580" s="656"/>
    </row>
    <row r="581">
      <c r="A581" s="627" t="s">
        <v>548</v>
      </c>
      <c r="B581" s="628" t="s">
        <v>549</v>
      </c>
      <c r="C581" s="628" t="s">
        <v>550</v>
      </c>
      <c r="D581" s="628" t="s">
        <v>551</v>
      </c>
      <c r="E581" s="629" t="s">
        <v>552</v>
      </c>
      <c r="F581" s="572" t="s">
        <v>553</v>
      </c>
      <c r="G581" s="572" t="s">
        <v>554</v>
      </c>
      <c r="H581" s="572" t="s">
        <v>555</v>
      </c>
      <c r="I581" s="573" t="s">
        <v>556</v>
      </c>
      <c r="J581" s="574" t="s">
        <v>557</v>
      </c>
      <c r="K581" s="572" t="s">
        <v>558</v>
      </c>
      <c r="L581" s="574" t="s">
        <v>559</v>
      </c>
      <c r="M581" s="575" t="s">
        <v>560</v>
      </c>
      <c r="N581" s="576" t="s">
        <v>561</v>
      </c>
      <c r="O581" s="572" t="s">
        <v>562</v>
      </c>
      <c r="P581" s="576" t="s">
        <v>563</v>
      </c>
      <c r="Q581" s="573" t="s">
        <v>564</v>
      </c>
      <c r="R581" s="577" t="s">
        <v>565</v>
      </c>
      <c r="S581" s="578" t="s">
        <v>566</v>
      </c>
      <c r="T581" s="577" t="s">
        <v>567</v>
      </c>
      <c r="U581" s="579" t="s">
        <v>568</v>
      </c>
      <c r="V581" s="580" t="s">
        <v>569</v>
      </c>
      <c r="W581" s="580" t="s">
        <v>570</v>
      </c>
      <c r="X581" s="580" t="s">
        <v>571</v>
      </c>
      <c r="Y581" s="578" t="s">
        <v>572</v>
      </c>
      <c r="Z581" s="580" t="s">
        <v>573</v>
      </c>
      <c r="AA581" s="580" t="s">
        <v>574</v>
      </c>
      <c r="AB581" s="580" t="s">
        <v>575</v>
      </c>
      <c r="AC581" s="577" t="s">
        <v>576</v>
      </c>
      <c r="AD581" s="578" t="s">
        <v>577</v>
      </c>
      <c r="AE581" s="580" t="s">
        <v>578</v>
      </c>
      <c r="AF581" s="580" t="s">
        <v>579</v>
      </c>
    </row>
    <row r="582">
      <c r="A582" s="597" t="s">
        <v>641</v>
      </c>
      <c r="B582" s="603" t="s">
        <v>629</v>
      </c>
      <c r="C582" s="636" t="s">
        <v>606</v>
      </c>
      <c r="D582" s="600" t="s">
        <v>583</v>
      </c>
      <c r="E582" s="601">
        <v>879.2</v>
      </c>
      <c r="F582" s="586">
        <f>E582+E583</f>
      </c>
      <c r="G582" s="585">
        <v>6151</v>
      </c>
      <c r="H582" s="585">
        <v>399</v>
      </c>
      <c r="I582" s="587">
        <f t="shared" ref="I582:I600" si="83">H582/G582</f>
      </c>
      <c r="J582" s="588">
        <f t="shared" ref="J582:J600" si="197">(E582/G582)*1000</f>
      </c>
      <c r="K582" s="585">
        <v>11</v>
      </c>
      <c r="L582" s="588">
        <f t="shared" ref="L582:L600" si="311">E582/K582</f>
      </c>
      <c r="M582" s="585">
        <v>1</v>
      </c>
      <c r="N582" s="589">
        <f t="shared" ref="N582:N600" si="395">E582/M582</f>
      </c>
      <c r="O582" s="585">
        <v>1</v>
      </c>
      <c r="P582" s="589">
        <f t="shared" ref="P582:P600" si="479">E582/O582</f>
      </c>
      <c r="Q582" s="590">
        <f>(M582+M583)/(O582+O583)</f>
      </c>
      <c r="R582" s="585">
        <v>4</v>
      </c>
      <c r="S582" s="590">
        <f>(O582+O583)/(K582+K583)</f>
      </c>
      <c r="T582" s="585">
        <v>2</v>
      </c>
      <c r="U582" s="591">
        <f>F582/T582</f>
      </c>
      <c r="V582" s="592">
        <f>(F582+4*500)/T582</f>
      </c>
      <c r="W582" s="585">
        <v>2148</v>
      </c>
      <c r="X582" s="592">
        <f>W582/T582</f>
      </c>
      <c r="Y582" s="590">
        <f>T582/R582</f>
      </c>
      <c r="Z582" s="592">
        <f>W582/F582</f>
      </c>
      <c r="AA582" s="592">
        <f>W582/(F582+500)</f>
      </c>
      <c r="AB582" s="585">
        <v>0</v>
      </c>
      <c r="AC582" s="585">
        <v>0</v>
      </c>
      <c r="AD582" s="590">
        <f>AB582/T582</f>
      </c>
      <c r="AE582" s="592">
        <f>(W582-AC582)/(F582+500)</f>
      </c>
      <c r="AF582" s="593" t="s">
        <v>630</v>
      </c>
    </row>
    <row r="583">
      <c r="A583" s="597"/>
      <c r="B583" s="603"/>
      <c r="C583" s="636"/>
      <c r="D583" s="600" t="s">
        <v>585</v>
      </c>
      <c r="E583" s="601">
        <v>137.04</v>
      </c>
      <c r="F583" s="586"/>
      <c r="G583" s="585">
        <v>1615</v>
      </c>
      <c r="H583" s="585">
        <v>87</v>
      </c>
      <c r="I583" s="587">
        <f t="shared" si="83"/>
      </c>
      <c r="J583" s="588">
        <f t="shared" si="197"/>
      </c>
      <c r="K583" s="585">
        <v>2</v>
      </c>
      <c r="L583" s="588">
        <f t="shared" si="311"/>
      </c>
      <c r="M583" s="585">
        <v>0</v>
      </c>
      <c r="N583" s="589">
        <f t="shared" si="395"/>
      </c>
      <c r="O583" s="585">
        <v>1</v>
      </c>
      <c r="P583" s="589">
        <f t="shared" si="479"/>
      </c>
      <c r="Q583" s="590"/>
      <c r="R583" s="585"/>
      <c r="S583" s="590"/>
      <c r="T583" s="585"/>
      <c r="U583" s="591"/>
      <c r="V583" s="592"/>
      <c r="W583" s="585"/>
      <c r="X583" s="592"/>
      <c r="Y583" s="590"/>
      <c r="Z583" s="592"/>
      <c r="AA583" s="592"/>
      <c r="AB583" s="585"/>
      <c r="AC583" s="585"/>
      <c r="AD583" s="590"/>
      <c r="AE583" s="592"/>
      <c r="AF583" s="593" t="s">
        <v>642</v>
      </c>
    </row>
    <row r="584">
      <c r="A584" s="597"/>
      <c r="B584" s="603" t="s">
        <v>632</v>
      </c>
      <c r="C584" s="636" t="s">
        <v>606</v>
      </c>
      <c r="D584" s="600" t="s">
        <v>583</v>
      </c>
      <c r="E584" s="601">
        <v>1843.51</v>
      </c>
      <c r="F584" s="586">
        <f>E584+E585</f>
      </c>
      <c r="G584" s="585">
        <v>13730</v>
      </c>
      <c r="H584" s="585">
        <v>220</v>
      </c>
      <c r="I584" s="587">
        <f t="shared" si="83"/>
      </c>
      <c r="J584" s="588">
        <f t="shared" si="197"/>
      </c>
      <c r="K584" s="585">
        <v>23</v>
      </c>
      <c r="L584" s="588">
        <f t="shared" si="311"/>
      </c>
      <c r="M584" s="585">
        <v>1</v>
      </c>
      <c r="N584" s="589">
        <f t="shared" si="395"/>
      </c>
      <c r="O584" s="585">
        <v>3</v>
      </c>
      <c r="P584" s="589">
        <f t="shared" si="479"/>
      </c>
      <c r="Q584" s="590">
        <f>(M584+M585)/(O584+O585)</f>
      </c>
      <c r="R584" s="585">
        <v>5</v>
      </c>
      <c r="S584" s="590">
        <f>(O584+O585)/(K584+K585)</f>
      </c>
      <c r="T584" s="585">
        <v>1</v>
      </c>
      <c r="U584" s="591">
        <f>F584/T584</f>
      </c>
      <c r="V584" s="592">
        <f>(F584+4*500)/T584</f>
      </c>
      <c r="W584" s="585">
        <v>444</v>
      </c>
      <c r="X584" s="592">
        <f>W584/T584</f>
      </c>
      <c r="Y584" s="590">
        <f>T584/R584</f>
      </c>
      <c r="Z584" s="592">
        <f>W584/F584</f>
      </c>
      <c r="AA584" s="592">
        <f>W584/(F584+500)</f>
      </c>
      <c r="AB584" s="585">
        <v>0</v>
      </c>
      <c r="AC584" s="585">
        <v>0</v>
      </c>
      <c r="AD584" s="590">
        <f>AB584/T584</f>
      </c>
      <c r="AE584" s="592">
        <f>(W584-AC584)/(F584+500)</f>
      </c>
      <c r="AF584" s="593" t="s">
        <v>630</v>
      </c>
    </row>
    <row r="585">
      <c r="A585" s="597"/>
      <c r="B585" s="603"/>
      <c r="C585" s="636"/>
      <c r="D585" s="600" t="s">
        <v>585</v>
      </c>
      <c r="E585" s="601">
        <v>103.87</v>
      </c>
      <c r="F585" s="586"/>
      <c r="G585" s="585">
        <v>1395</v>
      </c>
      <c r="H585" s="585">
        <v>88</v>
      </c>
      <c r="I585" s="587">
        <f t="shared" si="83"/>
      </c>
      <c r="J585" s="588">
        <f t="shared" si="197"/>
      </c>
      <c r="K585" s="585">
        <v>2</v>
      </c>
      <c r="L585" s="588">
        <f t="shared" si="311"/>
      </c>
      <c r="M585" s="585">
        <v>0</v>
      </c>
      <c r="N585" s="589">
        <f t="shared" si="395"/>
      </c>
      <c r="O585" s="585">
        <v>0</v>
      </c>
      <c r="P585" s="589">
        <f t="shared" si="479"/>
      </c>
      <c r="Q585" s="590"/>
      <c r="R585" s="585"/>
      <c r="S585" s="590"/>
      <c r="T585" s="585"/>
      <c r="U585" s="591"/>
      <c r="V585" s="592"/>
      <c r="W585" s="585"/>
      <c r="X585" s="592"/>
      <c r="Y585" s="590"/>
      <c r="Z585" s="592"/>
      <c r="AA585" s="592"/>
      <c r="AB585" s="585"/>
      <c r="AC585" s="585"/>
      <c r="AD585" s="590"/>
      <c r="AE585" s="592"/>
      <c r="AF585" s="593" t="s">
        <v>642</v>
      </c>
    </row>
    <row r="586">
      <c r="A586" s="597"/>
      <c r="B586" s="603" t="s">
        <v>633</v>
      </c>
      <c r="C586" s="636" t="s">
        <v>606</v>
      </c>
      <c r="D586" s="600" t="s">
        <v>583</v>
      </c>
      <c r="E586" s="601">
        <v>934.64</v>
      </c>
      <c r="F586" s="586">
        <f>E586+E587</f>
      </c>
      <c r="G586" s="585">
        <v>7842</v>
      </c>
      <c r="H586" s="585">
        <v>199</v>
      </c>
      <c r="I586" s="587">
        <f t="shared" si="83"/>
      </c>
      <c r="J586" s="588">
        <f t="shared" si="197"/>
      </c>
      <c r="K586" s="585">
        <v>7</v>
      </c>
      <c r="L586" s="588">
        <f t="shared" si="311"/>
      </c>
      <c r="M586" s="585">
        <v>1</v>
      </c>
      <c r="N586" s="589">
        <f t="shared" si="395"/>
      </c>
      <c r="O586" s="585">
        <v>1</v>
      </c>
      <c r="P586" s="589">
        <f t="shared" si="479"/>
      </c>
      <c r="Q586" s="590">
        <f>(M586+M587)/(O586+O587)</f>
      </c>
      <c r="R586" s="585">
        <v>1</v>
      </c>
      <c r="S586" s="590">
        <f>(O586+O587)/(K586+K587)</f>
      </c>
      <c r="T586" s="585">
        <v>1</v>
      </c>
      <c r="U586" s="591">
        <f>F586/T586</f>
      </c>
      <c r="V586" s="592">
        <f>(F586+4*500)/T586</f>
      </c>
      <c r="W586" s="585">
        <v>1692</v>
      </c>
      <c r="X586" s="592">
        <f>W586/T586</f>
      </c>
      <c r="Y586" s="590">
        <f>T586/R586</f>
      </c>
      <c r="Z586" s="592">
        <f>W586/F586</f>
      </c>
      <c r="AA586" s="592">
        <f>W586/(F586+500)</f>
      </c>
      <c r="AB586" s="585">
        <v>0</v>
      </c>
      <c r="AC586" s="585">
        <v>0</v>
      </c>
      <c r="AD586" s="590">
        <f>AB586/T586</f>
      </c>
      <c r="AE586" s="592">
        <f>(W586-AC586)/(F586+500)</f>
      </c>
      <c r="AF586" s="593" t="s">
        <v>630</v>
      </c>
    </row>
    <row r="587">
      <c r="A587" s="597"/>
      <c r="B587" s="603"/>
      <c r="C587" s="636"/>
      <c r="D587" s="600" t="s">
        <v>585</v>
      </c>
      <c r="E587" s="601">
        <v>89.7</v>
      </c>
      <c r="F587" s="586"/>
      <c r="G587" s="585">
        <v>1207</v>
      </c>
      <c r="H587" s="585">
        <v>50</v>
      </c>
      <c r="I587" s="587">
        <f t="shared" si="83"/>
      </c>
      <c r="J587" s="588">
        <f t="shared" si="197"/>
      </c>
      <c r="K587" s="585">
        <v>0</v>
      </c>
      <c r="L587" s="588">
        <f t="shared" si="311"/>
      </c>
      <c r="M587" s="585">
        <v>0</v>
      </c>
      <c r="N587" s="589">
        <f t="shared" si="395"/>
      </c>
      <c r="O587" s="585">
        <v>0</v>
      </c>
      <c r="P587" s="589">
        <f t="shared" si="479"/>
      </c>
      <c r="Q587" s="590"/>
      <c r="R587" s="585"/>
      <c r="S587" s="590"/>
      <c r="T587" s="585"/>
      <c r="U587" s="591"/>
      <c r="V587" s="592"/>
      <c r="W587" s="585"/>
      <c r="X587" s="592"/>
      <c r="Y587" s="590"/>
      <c r="Z587" s="592"/>
      <c r="AA587" s="592"/>
      <c r="AB587" s="585"/>
      <c r="AC587" s="585"/>
      <c r="AD587" s="590"/>
      <c r="AE587" s="592"/>
      <c r="AF587" s="593" t="s">
        <v>642</v>
      </c>
    </row>
    <row r="588">
      <c r="A588" s="597"/>
      <c r="B588" s="603" t="s">
        <v>634</v>
      </c>
      <c r="C588" s="636" t="s">
        <v>606</v>
      </c>
      <c r="D588" s="600" t="s">
        <v>583</v>
      </c>
      <c r="E588" s="601">
        <v>751.02</v>
      </c>
      <c r="F588" s="633">
        <f>E588+E589</f>
      </c>
      <c r="G588" s="585">
        <v>6787</v>
      </c>
      <c r="H588" s="585">
        <v>244</v>
      </c>
      <c r="I588" s="587">
        <f t="shared" si="83"/>
      </c>
      <c r="J588" s="588">
        <f t="shared" si="197"/>
      </c>
      <c r="K588" s="585">
        <v>10</v>
      </c>
      <c r="L588" s="588">
        <f t="shared" si="311"/>
      </c>
      <c r="M588" s="585">
        <v>1</v>
      </c>
      <c r="N588" s="589">
        <f t="shared" si="395"/>
      </c>
      <c r="O588" s="585">
        <v>2</v>
      </c>
      <c r="P588" s="589">
        <f t="shared" si="479"/>
      </c>
      <c r="Q588" s="590">
        <f>(M588+M589)/(O588+O589)</f>
      </c>
      <c r="R588" s="585">
        <v>6</v>
      </c>
      <c r="S588" s="590">
        <f>(O588+O589)/(K588+K589)</f>
      </c>
      <c r="T588" s="585">
        <v>1</v>
      </c>
      <c r="U588" s="591">
        <f>F588/T588</f>
      </c>
      <c r="V588" s="592">
        <f>(F588+4*500)/T588</f>
      </c>
      <c r="W588" s="585">
        <v>2088</v>
      </c>
      <c r="X588" s="592">
        <f>W588/T588</f>
      </c>
      <c r="Y588" s="590">
        <f>T588/R588</f>
      </c>
      <c r="Z588" s="592">
        <f>W588/F588</f>
      </c>
      <c r="AA588" s="592">
        <f>W588/(F588+500)</f>
      </c>
      <c r="AB588" s="585">
        <v>0</v>
      </c>
      <c r="AC588" s="585">
        <v>0</v>
      </c>
      <c r="AD588" s="590">
        <f>AB588/T588</f>
      </c>
      <c r="AE588" s="592">
        <f>(W588-AC588)/(F588+500)</f>
      </c>
      <c r="AF588" s="593" t="s">
        <v>630</v>
      </c>
    </row>
    <row r="589">
      <c r="A589" s="597"/>
      <c r="B589" s="603"/>
      <c r="C589" s="636"/>
      <c r="D589" s="600" t="s">
        <v>585</v>
      </c>
      <c r="E589" s="601">
        <v>177.46</v>
      </c>
      <c r="F589" s="633"/>
      <c r="G589" s="585">
        <v>1623</v>
      </c>
      <c r="H589" s="602">
        <v>57</v>
      </c>
      <c r="I589" s="587">
        <f t="shared" si="83"/>
      </c>
      <c r="J589" s="588">
        <f t="shared" si="197"/>
      </c>
      <c r="K589" s="585">
        <v>8</v>
      </c>
      <c r="L589" s="588">
        <f t="shared" si="311"/>
      </c>
      <c r="M589" s="585">
        <v>0</v>
      </c>
      <c r="N589" s="589">
        <f t="shared" si="395"/>
      </c>
      <c r="O589" s="585">
        <v>3</v>
      </c>
      <c r="P589" s="589">
        <f t="shared" si="479"/>
      </c>
      <c r="Q589" s="590"/>
      <c r="R589" s="585"/>
      <c r="S589" s="590"/>
      <c r="T589" s="585"/>
      <c r="U589" s="591"/>
      <c r="V589" s="592"/>
      <c r="W589" s="585"/>
      <c r="X589" s="592"/>
      <c r="Y589" s="590"/>
      <c r="Z589" s="592"/>
      <c r="AA589" s="592"/>
      <c r="AB589" s="585"/>
      <c r="AC589" s="585"/>
      <c r="AD589" s="590"/>
      <c r="AE589" s="592"/>
      <c r="AF589" s="593" t="s">
        <v>642</v>
      </c>
    </row>
    <row r="590">
      <c r="A590" s="597"/>
      <c r="B590" s="635" t="s">
        <v>591</v>
      </c>
      <c r="C590" s="635"/>
      <c r="D590" s="635"/>
      <c r="E590" s="605">
        <f>SUM(E582:E589)</f>
      </c>
      <c r="F590" s="606">
        <f>SUM(F582:F589)</f>
      </c>
      <c r="G590" s="606">
        <f>SUM(G582:G589)</f>
      </c>
      <c r="H590" s="606">
        <f>SUM(H582:H589)</f>
      </c>
      <c r="I590" s="607">
        <f t="shared" si="83"/>
      </c>
      <c r="J590" s="608">
        <f t="shared" si="197"/>
      </c>
      <c r="K590" s="606">
        <f>SUM(K582:K589)</f>
      </c>
      <c r="L590" s="608">
        <f t="shared" si="311"/>
      </c>
      <c r="M590" s="606">
        <f>SUM(M582:M589)</f>
      </c>
      <c r="N590" s="609">
        <f t="shared" si="395"/>
      </c>
      <c r="O590" s="606">
        <f>SUM(O582:O589)</f>
      </c>
      <c r="P590" s="609">
        <f t="shared" si="479"/>
      </c>
      <c r="Q590" s="610">
        <f>M590/O590</f>
      </c>
      <c r="R590" s="606">
        <f>SUM(R582:R589)</f>
      </c>
      <c r="S590" s="610">
        <f>(O590+O590)/(K590+K590)</f>
      </c>
      <c r="T590" s="606">
        <f>SUM(T582:T589)</f>
      </c>
      <c r="U590" s="611">
        <f t="shared" ref="U590:U591" si="52">F590/T590</f>
      </c>
      <c r="V590" s="612">
        <f t="shared" ref="V590:V591" si="136">(F590+4*500)/T590</f>
      </c>
      <c r="W590" s="606">
        <f>SUM(W582:W589)</f>
      </c>
      <c r="X590" s="613">
        <f t="shared" ref="X590:X591" si="250">W590/T590</f>
      </c>
      <c r="Y590" s="610">
        <f t="shared" ref="Y590:Y591" si="364">T590/R590</f>
      </c>
      <c r="Z590" s="612">
        <f t="shared" ref="Z590:Z591" si="448">W590/F590</f>
      </c>
      <c r="AA590" s="612">
        <f>W590/(F590+COUNT(W582:W589)*500)</f>
      </c>
      <c r="AB590" s="606">
        <f>SUM(AB582:AB589)</f>
      </c>
      <c r="AC590" s="606">
        <f>SUM(AC582:AC589)</f>
      </c>
      <c r="AD590" s="610">
        <f t="shared" ref="AD590:AD591" si="532">AB590/T590</f>
      </c>
      <c r="AE590" s="614">
        <f>(W590-AC590)/(F590+COUNT(W582:W589)*500)</f>
      </c>
      <c r="AF590" s="592"/>
    </row>
    <row r="591">
      <c r="A591" s="597"/>
      <c r="B591" s="603" t="s">
        <v>635</v>
      </c>
      <c r="C591" s="599" t="s">
        <v>582</v>
      </c>
      <c r="D591" s="600" t="s">
        <v>583</v>
      </c>
      <c r="E591" s="601">
        <v>839.67</v>
      </c>
      <c r="F591" s="586">
        <f>E591+E592</f>
      </c>
      <c r="G591" s="585">
        <v>7949</v>
      </c>
      <c r="H591" s="585">
        <v>183</v>
      </c>
      <c r="I591" s="587">
        <f t="shared" si="83"/>
      </c>
      <c r="J591" s="588">
        <f t="shared" si="197"/>
      </c>
      <c r="K591" s="585">
        <v>10</v>
      </c>
      <c r="L591" s="588">
        <f t="shared" si="311"/>
      </c>
      <c r="M591" s="585">
        <v>0</v>
      </c>
      <c r="N591" s="589">
        <f t="shared" si="395"/>
      </c>
      <c r="O591" s="585">
        <v>1</v>
      </c>
      <c r="P591" s="589">
        <f t="shared" si="479"/>
      </c>
      <c r="Q591" s="590">
        <f>(M591+M592)/(O591+O592)</f>
      </c>
      <c r="R591" s="585">
        <v>4</v>
      </c>
      <c r="S591" s="590">
        <f>(O591+O592)/(K591+K592)</f>
      </c>
      <c r="T591" s="585">
        <v>1</v>
      </c>
      <c r="U591" s="591">
        <f t="shared" si="52"/>
      </c>
      <c r="V591" s="592">
        <f t="shared" si="136"/>
      </c>
      <c r="W591" s="585">
        <v>1344</v>
      </c>
      <c r="X591" s="592">
        <f t="shared" si="250"/>
      </c>
      <c r="Y591" s="590">
        <f t="shared" si="364"/>
      </c>
      <c r="Z591" s="592">
        <f t="shared" si="448"/>
      </c>
      <c r="AA591" s="592">
        <f>W591/(F591+500)</f>
      </c>
      <c r="AB591" s="585">
        <v>0</v>
      </c>
      <c r="AC591" s="585">
        <v>0</v>
      </c>
      <c r="AD591" s="590">
        <f t="shared" si="532"/>
      </c>
      <c r="AE591" s="592">
        <f>(W591-AC591)/(F591+500)</f>
      </c>
      <c r="AF591" s="593" t="s">
        <v>630</v>
      </c>
    </row>
    <row r="592">
      <c r="A592" s="597"/>
      <c r="B592" s="603"/>
      <c r="C592" s="599"/>
      <c r="D592" s="600" t="s">
        <v>585</v>
      </c>
      <c r="E592" s="601">
        <v>295.1</v>
      </c>
      <c r="F592" s="586"/>
      <c r="G592" s="585">
        <v>3090</v>
      </c>
      <c r="H592" s="585">
        <v>87</v>
      </c>
      <c r="I592" s="587">
        <f t="shared" si="83"/>
      </c>
      <c r="J592" s="588">
        <f t="shared" si="197"/>
      </c>
      <c r="K592" s="585">
        <v>7</v>
      </c>
      <c r="L592" s="588">
        <f t="shared" si="311"/>
      </c>
      <c r="M592" s="585">
        <v>1</v>
      </c>
      <c r="N592" s="589">
        <f t="shared" si="395"/>
      </c>
      <c r="O592" s="585">
        <v>2</v>
      </c>
      <c r="P592" s="589">
        <f t="shared" si="479"/>
      </c>
      <c r="Q592" s="590"/>
      <c r="R592" s="585"/>
      <c r="S592" s="590"/>
      <c r="T592" s="585"/>
      <c r="U592" s="591"/>
      <c r="V592" s="592"/>
      <c r="W592" s="585"/>
      <c r="X592" s="592"/>
      <c r="Y592" s="590"/>
      <c r="Z592" s="592"/>
      <c r="AA592" s="592"/>
      <c r="AB592" s="585"/>
      <c r="AC592" s="585"/>
      <c r="AD592" s="590"/>
      <c r="AE592" s="592"/>
      <c r="AF592" s="593" t="s">
        <v>642</v>
      </c>
    </row>
    <row r="593">
      <c r="A593" s="597"/>
      <c r="B593" s="638" t="s">
        <v>636</v>
      </c>
      <c r="C593" s="599" t="s">
        <v>582</v>
      </c>
      <c r="D593" s="600" t="s">
        <v>583</v>
      </c>
      <c r="E593" s="601">
        <v>1236.94</v>
      </c>
      <c r="F593" s="586">
        <f>E593+E594</f>
      </c>
      <c r="G593" s="585">
        <v>11878</v>
      </c>
      <c r="H593" s="585">
        <v>319</v>
      </c>
      <c r="I593" s="587">
        <f t="shared" si="83"/>
      </c>
      <c r="J593" s="588">
        <f t="shared" si="197"/>
      </c>
      <c r="K593" s="585">
        <v>20</v>
      </c>
      <c r="L593" s="588">
        <f t="shared" si="311"/>
      </c>
      <c r="M593" s="585">
        <v>1</v>
      </c>
      <c r="N593" s="589">
        <f t="shared" si="395"/>
      </c>
      <c r="O593" s="585">
        <v>2</v>
      </c>
      <c r="P593" s="589">
        <f t="shared" si="479"/>
      </c>
      <c r="Q593" s="590">
        <f>(M593+M594)/(O593+O594)</f>
      </c>
      <c r="R593" s="585">
        <v>6</v>
      </c>
      <c r="S593" s="590">
        <f>(O593+O594)/(K593+K594)</f>
      </c>
      <c r="T593" s="585">
        <v>2</v>
      </c>
      <c r="U593" s="591">
        <f>F593/T593</f>
      </c>
      <c r="V593" s="592">
        <f>(F593+4*500)/T593</f>
      </c>
      <c r="W593" s="585">
        <v>3084</v>
      </c>
      <c r="X593" s="592">
        <f>W593/T593</f>
      </c>
      <c r="Y593" s="590">
        <f>T593/R593</f>
      </c>
      <c r="Z593" s="592">
        <f>W593/F593</f>
      </c>
      <c r="AA593" s="592">
        <f>W593/(F593+500)</f>
      </c>
      <c r="AB593" s="585">
        <v>0</v>
      </c>
      <c r="AC593" s="585">
        <v>0</v>
      </c>
      <c r="AD593" s="590">
        <f>AB593/T593</f>
      </c>
      <c r="AE593" s="592">
        <f>(W593-AC593)/(F593+500)</f>
      </c>
      <c r="AF593" s="593" t="s">
        <v>630</v>
      </c>
    </row>
    <row r="594">
      <c r="A594" s="597"/>
      <c r="B594" s="638"/>
      <c r="C594" s="599"/>
      <c r="D594" s="600" t="s">
        <v>585</v>
      </c>
      <c r="E594" s="601">
        <v>368.18</v>
      </c>
      <c r="F594" s="586"/>
      <c r="G594" s="585">
        <v>6088</v>
      </c>
      <c r="H594" s="585">
        <v>147</v>
      </c>
      <c r="I594" s="587">
        <f t="shared" si="83"/>
      </c>
      <c r="J594" s="588">
        <f t="shared" si="197"/>
      </c>
      <c r="K594" s="585">
        <v>11</v>
      </c>
      <c r="L594" s="588">
        <f t="shared" si="311"/>
      </c>
      <c r="M594" s="585">
        <v>1</v>
      </c>
      <c r="N594" s="589">
        <f t="shared" si="395"/>
      </c>
      <c r="O594" s="585">
        <v>2</v>
      </c>
      <c r="P594" s="589">
        <f t="shared" si="479"/>
      </c>
      <c r="Q594" s="590"/>
      <c r="R594" s="585"/>
      <c r="S594" s="590"/>
      <c r="T594" s="585"/>
      <c r="U594" s="591"/>
      <c r="V594" s="592"/>
      <c r="W594" s="585"/>
      <c r="X594" s="592"/>
      <c r="Y594" s="590"/>
      <c r="Z594" s="592"/>
      <c r="AA594" s="592"/>
      <c r="AB594" s="585"/>
      <c r="AC594" s="585"/>
      <c r="AD594" s="590"/>
      <c r="AE594" s="592"/>
      <c r="AF594" s="593" t="s">
        <v>642</v>
      </c>
    </row>
    <row r="595">
      <c r="A595" s="597"/>
      <c r="B595" s="603" t="s">
        <v>637</v>
      </c>
      <c r="C595" s="599" t="s">
        <v>582</v>
      </c>
      <c r="D595" s="600" t="s">
        <v>583</v>
      </c>
      <c r="E595" s="601">
        <v>1293.87</v>
      </c>
      <c r="F595" s="586">
        <f>E595+E596</f>
      </c>
      <c r="G595" s="585">
        <v>12072</v>
      </c>
      <c r="H595" s="585">
        <v>185</v>
      </c>
      <c r="I595" s="587">
        <f t="shared" si="83"/>
      </c>
      <c r="J595" s="588">
        <f t="shared" si="197"/>
      </c>
      <c r="K595" s="585">
        <v>18</v>
      </c>
      <c r="L595" s="588">
        <f t="shared" si="311"/>
      </c>
      <c r="M595" s="585">
        <v>2</v>
      </c>
      <c r="N595" s="589">
        <f t="shared" si="395"/>
      </c>
      <c r="O595" s="585">
        <v>2</v>
      </c>
      <c r="P595" s="589">
        <f t="shared" si="479"/>
      </c>
      <c r="Q595" s="590">
        <f>(M595+M596)/(O595+O596)</f>
      </c>
      <c r="R595" s="585">
        <v>6</v>
      </c>
      <c r="S595" s="590">
        <f>(O595+O596)/(K595+K596)</f>
      </c>
      <c r="T595" s="585">
        <v>2</v>
      </c>
      <c r="U595" s="591">
        <f>F595/T595</f>
      </c>
      <c r="V595" s="592">
        <f>(F595+4*500)/T595</f>
      </c>
      <c r="W595" s="585">
        <v>1788</v>
      </c>
      <c r="X595" s="592">
        <f>W595/T595</f>
      </c>
      <c r="Y595" s="590">
        <f>T595/R595</f>
      </c>
      <c r="Z595" s="592">
        <f>W595/F595</f>
      </c>
      <c r="AA595" s="592">
        <f>W595/(F595+500)</f>
      </c>
      <c r="AB595" s="585">
        <v>0</v>
      </c>
      <c r="AC595" s="585">
        <v>0</v>
      </c>
      <c r="AD595" s="590">
        <f>AB595/T595</f>
      </c>
      <c r="AE595" s="592">
        <f>(W595-AC595)/(F595+500)</f>
      </c>
      <c r="AF595" s="593" t="s">
        <v>630</v>
      </c>
    </row>
    <row r="596">
      <c r="A596" s="597"/>
      <c r="B596" s="603"/>
      <c r="C596" s="599"/>
      <c r="D596" s="600" t="s">
        <v>585</v>
      </c>
      <c r="E596" s="601">
        <v>316.5</v>
      </c>
      <c r="F596" s="586"/>
      <c r="G596" s="585">
        <v>4348</v>
      </c>
      <c r="H596" s="585">
        <v>110</v>
      </c>
      <c r="I596" s="587">
        <f t="shared" si="83"/>
      </c>
      <c r="J596" s="588">
        <f t="shared" si="197"/>
      </c>
      <c r="K596" s="585">
        <v>5</v>
      </c>
      <c r="L596" s="588">
        <f t="shared" si="311"/>
      </c>
      <c r="M596" s="585">
        <v>0</v>
      </c>
      <c r="N596" s="589">
        <f t="shared" si="395"/>
      </c>
      <c r="O596" s="585">
        <v>0</v>
      </c>
      <c r="P596" s="589">
        <f t="shared" si="479"/>
      </c>
      <c r="Q596" s="590"/>
      <c r="R596" s="585"/>
      <c r="S596" s="590"/>
      <c r="T596" s="585"/>
      <c r="U596" s="591"/>
      <c r="V596" s="592"/>
      <c r="W596" s="585"/>
      <c r="X596" s="592"/>
      <c r="Y596" s="590"/>
      <c r="Z596" s="592"/>
      <c r="AA596" s="592"/>
      <c r="AB596" s="585"/>
      <c r="AC596" s="585"/>
      <c r="AD596" s="590"/>
      <c r="AE596" s="592"/>
      <c r="AF596" s="593" t="s">
        <v>642</v>
      </c>
    </row>
    <row r="597">
      <c r="A597" s="597"/>
      <c r="B597" s="603" t="s">
        <v>581</v>
      </c>
      <c r="C597" s="599" t="s">
        <v>582</v>
      </c>
      <c r="D597" s="600" t="s">
        <v>583</v>
      </c>
      <c r="E597" s="601">
        <v>748.21</v>
      </c>
      <c r="F597" s="586">
        <f>E597+E598</f>
      </c>
      <c r="G597" s="585">
        <v>7509</v>
      </c>
      <c r="H597" s="585">
        <v>118</v>
      </c>
      <c r="I597" s="587">
        <f t="shared" si="83"/>
      </c>
      <c r="J597" s="588">
        <f t="shared" si="197"/>
      </c>
      <c r="K597" s="585">
        <v>16</v>
      </c>
      <c r="L597" s="588">
        <f t="shared" si="311"/>
      </c>
      <c r="M597" s="585">
        <v>3</v>
      </c>
      <c r="N597" s="589">
        <f t="shared" si="395"/>
      </c>
      <c r="O597" s="585">
        <v>5</v>
      </c>
      <c r="P597" s="589">
        <f t="shared" si="479"/>
      </c>
      <c r="Q597" s="590">
        <f>(M597+M598)/(O597+O598)</f>
      </c>
      <c r="R597" s="657">
        <v>8</v>
      </c>
      <c r="S597" s="590">
        <f>(O597+O598)/(K597+K598)</f>
      </c>
      <c r="T597" s="657">
        <v>5</v>
      </c>
      <c r="U597" s="591">
        <f>F597/T597</f>
      </c>
      <c r="V597" s="592">
        <f>(F597+4*500)/T597</f>
      </c>
      <c r="W597" s="585">
        <v>3238.7999999999993</v>
      </c>
      <c r="X597" s="592">
        <f>W597/T597</f>
      </c>
      <c r="Y597" s="590">
        <f>T597/R597</f>
      </c>
      <c r="Z597" s="592">
        <f>W597/F597</f>
      </c>
      <c r="AA597" s="592">
        <f>W597/(F597+500)</f>
      </c>
      <c r="AB597" s="657">
        <v>0</v>
      </c>
      <c r="AC597" s="657">
        <v>0</v>
      </c>
      <c r="AD597" s="590">
        <f>AB597/T597</f>
      </c>
      <c r="AE597" s="592">
        <f>(W597-AC597)/(F597+500)</f>
      </c>
      <c r="AF597" s="593" t="s">
        <v>630</v>
      </c>
    </row>
    <row r="598">
      <c r="A598" s="597"/>
      <c r="B598" s="603"/>
      <c r="C598" s="599"/>
      <c r="D598" s="600" t="s">
        <v>585</v>
      </c>
      <c r="E598" s="601">
        <v>248.02</v>
      </c>
      <c r="F598" s="586"/>
      <c r="G598" s="585">
        <v>2891</v>
      </c>
      <c r="H598" s="602">
        <v>74</v>
      </c>
      <c r="I598" s="587">
        <f t="shared" si="83"/>
      </c>
      <c r="J598" s="588">
        <f t="shared" si="197"/>
      </c>
      <c r="K598" s="585">
        <v>7</v>
      </c>
      <c r="L598" s="588">
        <f t="shared" si="311"/>
      </c>
      <c r="M598" s="585">
        <v>2</v>
      </c>
      <c r="N598" s="589">
        <f t="shared" si="395"/>
      </c>
      <c r="O598" s="585">
        <v>2</v>
      </c>
      <c r="P598" s="589">
        <f t="shared" si="479"/>
      </c>
      <c r="Q598" s="590"/>
      <c r="R598" s="585"/>
      <c r="S598" s="590"/>
      <c r="T598" s="585"/>
      <c r="U598" s="591"/>
      <c r="V598" s="592"/>
      <c r="W598" s="585"/>
      <c r="X598" s="592"/>
      <c r="Y598" s="590"/>
      <c r="Z598" s="592"/>
      <c r="AA598" s="592"/>
      <c r="AB598" s="585"/>
      <c r="AC598" s="585"/>
      <c r="AD598" s="590"/>
      <c r="AE598" s="592"/>
      <c r="AF598" s="593" t="s">
        <v>642</v>
      </c>
    </row>
    <row r="599">
      <c r="A599" s="597"/>
      <c r="B599" s="604" t="s">
        <v>591</v>
      </c>
      <c r="C599" s="604"/>
      <c r="D599" s="604"/>
      <c r="E599" s="605">
        <f>SUM(E591:E598)</f>
      </c>
      <c r="F599" s="606">
        <f>SUM(F591:F598)</f>
      </c>
      <c r="G599" s="606">
        <f>SUM(G591:G598)</f>
      </c>
      <c r="H599" s="606">
        <f>SUM(H591:H598)</f>
      </c>
      <c r="I599" s="607">
        <f t="shared" si="83"/>
      </c>
      <c r="J599" s="608">
        <f t="shared" si="197"/>
      </c>
      <c r="K599" s="606">
        <f>SUM(K591:K598)</f>
      </c>
      <c r="L599" s="608">
        <f t="shared" si="311"/>
      </c>
      <c r="M599" s="606">
        <f>SUM(M591:M598)</f>
      </c>
      <c r="N599" s="609">
        <f t="shared" si="395"/>
      </c>
      <c r="O599" s="606">
        <f>SUM(O591:O598)</f>
      </c>
      <c r="P599" s="609">
        <f t="shared" si="479"/>
      </c>
      <c r="Q599" s="610">
        <f t="shared" ref="Q599:Q600" si="167">M599/O599</f>
      </c>
      <c r="R599" s="606">
        <f>SUM(R591:R598)</f>
      </c>
      <c r="S599" s="610">
        <f t="shared" ref="S599:S600" si="281">(O599+O599)/(K599+K599)</f>
      </c>
      <c r="T599" s="606">
        <f>SUM(T591:T598)</f>
      </c>
      <c r="U599" s="611">
        <f t="shared" ref="U599:U600" si="53">F599/T599</f>
      </c>
      <c r="V599" s="612">
        <f t="shared" ref="V599:V600" si="137">(F599+4*500)/T599</f>
      </c>
      <c r="W599" s="606">
        <f>SUM(W591:W598)</f>
      </c>
      <c r="X599" s="613">
        <f t="shared" ref="X599:X600" si="251">W599/T599</f>
      </c>
      <c r="Y599" s="610">
        <f t="shared" ref="Y599:Y600" si="365">T599/R599</f>
      </c>
      <c r="Z599" s="612">
        <f t="shared" ref="Z599:Z600" si="449">W599/F599</f>
      </c>
      <c r="AA599" s="612">
        <f>W599/(F599+COUNT(W591:W598)*500)</f>
      </c>
      <c r="AB599" s="606">
        <f>SUM(AB591:AB598)</f>
      </c>
      <c r="AC599" s="606">
        <f>SUM(AC591:AC598)</f>
      </c>
      <c r="AD599" s="610">
        <f t="shared" ref="AD599:AD600" si="533">AB599/T599</f>
      </c>
      <c r="AE599" s="614">
        <f>(W599-AC599)/(F599+COUNT(W591:W598)*500)</f>
      </c>
      <c r="AF599" s="592"/>
    </row>
    <row r="600">
      <c r="A600" s="597"/>
      <c r="B600" s="630" t="s">
        <v>595</v>
      </c>
      <c r="C600" s="630"/>
      <c r="D600" s="630"/>
      <c r="E600" s="649">
        <f>E590+E599</f>
      </c>
      <c r="F600" s="650">
        <f>F590+F599</f>
      </c>
      <c r="G600" s="650">
        <f>G590+G599</f>
      </c>
      <c r="H600" s="650">
        <f>H590+H599</f>
      </c>
      <c r="I600" s="651">
        <f t="shared" si="83"/>
      </c>
      <c r="J600" s="652">
        <f t="shared" si="197"/>
      </c>
      <c r="K600" s="650">
        <f>K590+K599</f>
      </c>
      <c r="L600" s="652">
        <f t="shared" si="311"/>
      </c>
      <c r="M600" s="650">
        <f>M590+M599</f>
      </c>
      <c r="N600" s="653">
        <f t="shared" si="395"/>
      </c>
      <c r="O600" s="650">
        <f>O590+O599</f>
      </c>
      <c r="P600" s="653">
        <f t="shared" si="479"/>
      </c>
      <c r="Q600" s="654">
        <f t="shared" si="167"/>
      </c>
      <c r="R600" s="650">
        <f>R590+R599</f>
      </c>
      <c r="S600" s="654">
        <f t="shared" si="281"/>
      </c>
      <c r="T600" s="650">
        <f>T590+T599</f>
      </c>
      <c r="U600" s="655">
        <f t="shared" si="53"/>
      </c>
      <c r="V600" s="650">
        <f t="shared" si="137"/>
      </c>
      <c r="W600" s="650">
        <f>W590+W599</f>
      </c>
      <c r="X600" s="650">
        <f t="shared" si="251"/>
      </c>
      <c r="Y600" s="654">
        <f t="shared" si="365"/>
      </c>
      <c r="Z600" s="650">
        <f t="shared" si="449"/>
      </c>
      <c r="AA600" s="650">
        <f>W600/(F600+COUNT(W582:W589,W591:W598)*500)</f>
      </c>
      <c r="AB600" s="650">
        <f>AB590+AB599</f>
      </c>
      <c r="AC600" s="650">
        <f>AC590+AC599</f>
      </c>
      <c r="AD600" s="654">
        <f t="shared" si="533"/>
      </c>
      <c r="AE600" s="650">
        <f>(W600-AC600)/(F600+COUNT(W582:W589,W591:W598)*500)</f>
      </c>
      <c r="AF600" s="656"/>
    </row>
    <row r="601">
      <c r="A601" s="658"/>
      <c r="B601" s="659"/>
      <c r="C601" s="659"/>
      <c r="D601" s="659"/>
      <c r="E601" s="660">
        <v>748.21</v>
      </c>
      <c r="F601" s="661">
        <v>7509</v>
      </c>
      <c r="G601" s="661">
        <v>118</v>
      </c>
      <c r="H601" s="661">
        <v>16</v>
      </c>
      <c r="I601" s="662">
        <v>3</v>
      </c>
      <c r="J601" s="662">
        <v>5</v>
      </c>
      <c r="K601" s="663"/>
      <c r="L601" s="664"/>
      <c r="M601" s="663"/>
      <c r="N601" s="665"/>
      <c r="O601" s="663"/>
      <c r="P601" s="665"/>
      <c r="Q601" s="666"/>
      <c r="R601" s="667">
        <f>R602-R600</f>
      </c>
      <c r="S601" s="666"/>
      <c r="T601" s="667">
        <f>T602-T600</f>
      </c>
      <c r="U601" s="660"/>
      <c r="V601" s="663"/>
      <c r="W601" s="667">
        <f>W602-W600</f>
      </c>
      <c r="X601" s="663"/>
      <c r="Y601" s="666"/>
      <c r="Z601" s="663"/>
      <c r="AA601" s="663"/>
      <c r="AB601" s="667">
        <f>AB602-AB600</f>
      </c>
      <c r="AC601" s="663">
        <f>AC602-AC600</f>
      </c>
      <c r="AD601" s="666"/>
      <c r="AE601" s="663"/>
      <c r="AF601" s="668"/>
    </row>
    <row r="602">
      <c r="A602" s="669"/>
      <c r="B602" s="669"/>
      <c r="C602" s="669"/>
      <c r="D602" s="669"/>
      <c r="E602" s="670">
        <v>248.02</v>
      </c>
      <c r="F602" s="671">
        <v>2891</v>
      </c>
      <c r="G602" s="671">
        <v>74</v>
      </c>
      <c r="H602" s="671">
        <v>7</v>
      </c>
      <c r="I602" s="671">
        <v>2</v>
      </c>
      <c r="J602" s="671">
        <v>2</v>
      </c>
      <c r="K602" s="669"/>
      <c r="L602" s="669"/>
      <c r="M602" s="669"/>
      <c r="N602" s="669"/>
      <c r="O602" s="669"/>
      <c r="P602" s="669"/>
      <c r="Q602" s="669"/>
      <c r="R602" s="672">
        <v>40</v>
      </c>
      <c r="S602" s="669"/>
      <c r="T602" s="672">
        <v>15</v>
      </c>
      <c r="U602" s="669"/>
      <c r="V602" s="669"/>
      <c r="W602" s="673">
        <v>15826.8</v>
      </c>
      <c r="X602" s="669"/>
      <c r="Y602" s="669"/>
      <c r="Z602" s="669"/>
      <c r="AA602" s="669"/>
      <c r="AB602" s="669"/>
      <c r="AC602" s="669"/>
      <c r="AD602" s="669"/>
      <c r="AE602" s="669"/>
      <c r="AF602" s="669"/>
    </row>
  </sheetData>
  <autoFilter ref="A1:AF602"/>
  <mergeCells>
    <mergeCell ref="B452:D452"/>
    <mergeCell ref="B451:D451"/>
    <mergeCell ref="F449:F450"/>
    <mergeCell ref="Q449:Q450"/>
    <mergeCell ref="R449:R450"/>
    <mergeCell ref="S449:S450"/>
    <mergeCell ref="T449:T450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B449:B450"/>
    <mergeCell ref="C449:C450"/>
    <mergeCell ref="F447:F448"/>
    <mergeCell ref="Q447:Q448"/>
    <mergeCell ref="R447:R448"/>
    <mergeCell ref="S447:S448"/>
    <mergeCell ref="T447:T448"/>
    <mergeCell ref="U447:U448"/>
    <mergeCell ref="V447:V448"/>
    <mergeCell ref="W447:W448"/>
    <mergeCell ref="X447:X448"/>
    <mergeCell ref="Y447:Y448"/>
    <mergeCell ref="Z447:Z448"/>
    <mergeCell ref="AA447:AA448"/>
    <mergeCell ref="AB447:AB448"/>
    <mergeCell ref="AC447:AC448"/>
    <mergeCell ref="AD447:AD448"/>
    <mergeCell ref="AE447:AE448"/>
    <mergeCell ref="B447:B448"/>
    <mergeCell ref="C447:C448"/>
    <mergeCell ref="F445:F446"/>
    <mergeCell ref="Q445:Q446"/>
    <mergeCell ref="R445:R446"/>
    <mergeCell ref="S445:S446"/>
    <mergeCell ref="T445:T446"/>
    <mergeCell ref="U445:U446"/>
    <mergeCell ref="V445:V446"/>
    <mergeCell ref="W445:W446"/>
    <mergeCell ref="X445:X446"/>
    <mergeCell ref="Y445:Y446"/>
    <mergeCell ref="Z445:Z446"/>
    <mergeCell ref="AA445:AA446"/>
    <mergeCell ref="AB445:AB446"/>
    <mergeCell ref="AC445:AC446"/>
    <mergeCell ref="AD445:AD446"/>
    <mergeCell ref="AE445:AE446"/>
    <mergeCell ref="B445:B446"/>
    <mergeCell ref="C445:C446"/>
    <mergeCell ref="B444:D444"/>
    <mergeCell ref="F442:F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B443"/>
    <mergeCell ref="AC442:AC443"/>
    <mergeCell ref="AD442:AD443"/>
    <mergeCell ref="AE442:AE443"/>
    <mergeCell ref="B442:B443"/>
    <mergeCell ref="C442:C443"/>
    <mergeCell ref="F440:F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B441"/>
    <mergeCell ref="AC440:AC441"/>
    <mergeCell ref="AD440:AD441"/>
    <mergeCell ref="AE440:AE441"/>
    <mergeCell ref="B440:B441"/>
    <mergeCell ref="C440:C441"/>
    <mergeCell ref="F438:F439"/>
    <mergeCell ref="Q438:Q439"/>
    <mergeCell ref="R438:R439"/>
    <mergeCell ref="S438:S439"/>
    <mergeCell ref="T438:T439"/>
    <mergeCell ref="U438:U439"/>
    <mergeCell ref="V438:V439"/>
    <mergeCell ref="W438:W439"/>
    <mergeCell ref="X438:X439"/>
    <mergeCell ref="Y438:Y439"/>
    <mergeCell ref="Z438:Z439"/>
    <mergeCell ref="AA438:AA439"/>
    <mergeCell ref="AB438:AB439"/>
    <mergeCell ref="AC438:AC439"/>
    <mergeCell ref="AD438:AD439"/>
    <mergeCell ref="AE438:AE439"/>
    <mergeCell ref="B438:B439"/>
    <mergeCell ref="C438:C439"/>
    <mergeCell ref="F436:F437"/>
    <mergeCell ref="Q436:Q437"/>
    <mergeCell ref="R436:R437"/>
    <mergeCell ref="S436:S437"/>
    <mergeCell ref="T436:T437"/>
    <mergeCell ref="U436:U437"/>
    <mergeCell ref="V436:V437"/>
    <mergeCell ref="W436:W437"/>
    <mergeCell ref="X436:X437"/>
    <mergeCell ref="Y436:Y437"/>
    <mergeCell ref="Z436:Z437"/>
    <mergeCell ref="AA436:AA437"/>
    <mergeCell ref="AB436:AB437"/>
    <mergeCell ref="AC436:AC437"/>
    <mergeCell ref="AD436:AD437"/>
    <mergeCell ref="AE436:AE437"/>
    <mergeCell ref="B436:B437"/>
    <mergeCell ref="C436:C437"/>
    <mergeCell ref="F434:F435"/>
    <mergeCell ref="A434:A452"/>
    <mergeCell ref="Q434:Q435"/>
    <mergeCell ref="R434:R435"/>
    <mergeCell ref="S434:S435"/>
    <mergeCell ref="T434:T435"/>
    <mergeCell ref="U434:U435"/>
    <mergeCell ref="V434:V435"/>
    <mergeCell ref="W434:W435"/>
    <mergeCell ref="X434:X435"/>
    <mergeCell ref="Y434:Y435"/>
    <mergeCell ref="Z434:Z435"/>
    <mergeCell ref="AA434:AA435"/>
    <mergeCell ref="AB434:AB435"/>
    <mergeCell ref="AC434:AC435"/>
    <mergeCell ref="AD434:AD435"/>
    <mergeCell ref="AE434:AE435"/>
    <mergeCell ref="B434:B435"/>
    <mergeCell ref="C434:C435"/>
    <mergeCell ref="C429:C430"/>
    <mergeCell ref="C427:C428"/>
    <mergeCell ref="C425:C426"/>
    <mergeCell ref="C423:C424"/>
    <mergeCell ref="C418:C419"/>
    <mergeCell ref="C416:C417"/>
    <mergeCell ref="C414:C415"/>
    <mergeCell ref="C412:C413"/>
    <mergeCell ref="C410:C411"/>
    <mergeCell ref="B432:D432"/>
    <mergeCell ref="B431:D431"/>
    <mergeCell ref="F429:F430"/>
    <mergeCell ref="Q429:Q430"/>
    <mergeCell ref="R429:R430"/>
    <mergeCell ref="S429:S430"/>
    <mergeCell ref="T429:T430"/>
    <mergeCell ref="U429:U430"/>
    <mergeCell ref="V429:V430"/>
    <mergeCell ref="W429:W430"/>
    <mergeCell ref="X429:X430"/>
    <mergeCell ref="Y429:Y430"/>
    <mergeCell ref="Z429:Z430"/>
    <mergeCell ref="AA429:AA430"/>
    <mergeCell ref="AB429:AB430"/>
    <mergeCell ref="AC429:AC430"/>
    <mergeCell ref="AD429:AD430"/>
    <mergeCell ref="AE429:AE430"/>
    <mergeCell ref="B429:B430"/>
    <mergeCell ref="F427:F428"/>
    <mergeCell ref="Q427:Q428"/>
    <mergeCell ref="R427:R428"/>
    <mergeCell ref="S427:S428"/>
    <mergeCell ref="T427:T428"/>
    <mergeCell ref="U427:U428"/>
    <mergeCell ref="V427:V428"/>
    <mergeCell ref="W427:W428"/>
    <mergeCell ref="X427:X428"/>
    <mergeCell ref="Y427:Y428"/>
    <mergeCell ref="Z427:Z428"/>
    <mergeCell ref="AA427:AA428"/>
    <mergeCell ref="AB427:AB428"/>
    <mergeCell ref="AC427:AC428"/>
    <mergeCell ref="AD427:AD428"/>
    <mergeCell ref="AE427:AE428"/>
    <mergeCell ref="B427:B428"/>
    <mergeCell ref="F425:F426"/>
    <mergeCell ref="Q425:Q426"/>
    <mergeCell ref="R425:R426"/>
    <mergeCell ref="S425:S426"/>
    <mergeCell ref="T425:T426"/>
    <mergeCell ref="U425:U426"/>
    <mergeCell ref="V425:V426"/>
    <mergeCell ref="W425:W426"/>
    <mergeCell ref="X425:X426"/>
    <mergeCell ref="Y425:Y426"/>
    <mergeCell ref="Z425:Z426"/>
    <mergeCell ref="AA425:AA426"/>
    <mergeCell ref="AB425:AB426"/>
    <mergeCell ref="AC425:AC426"/>
    <mergeCell ref="AD425:AD426"/>
    <mergeCell ref="AE425:AE426"/>
    <mergeCell ref="B425:B426"/>
    <mergeCell ref="F423:F424"/>
    <mergeCell ref="Q423:Q424"/>
    <mergeCell ref="R423:R424"/>
    <mergeCell ref="S423:S424"/>
    <mergeCell ref="T423:T424"/>
    <mergeCell ref="U423:U424"/>
    <mergeCell ref="V423:V424"/>
    <mergeCell ref="W423:W424"/>
    <mergeCell ref="X423:X424"/>
    <mergeCell ref="Y423:Y424"/>
    <mergeCell ref="Z423:Z424"/>
    <mergeCell ref="AA423:AA424"/>
    <mergeCell ref="AB423:AB424"/>
    <mergeCell ref="AC423:AC424"/>
    <mergeCell ref="AD423:AD424"/>
    <mergeCell ref="AE423:AE424"/>
    <mergeCell ref="B423:B424"/>
    <mergeCell ref="F421:F422"/>
    <mergeCell ref="Q421:Q422"/>
    <mergeCell ref="R421:R422"/>
    <mergeCell ref="S421:S422"/>
    <mergeCell ref="T421:T422"/>
    <mergeCell ref="U421:U422"/>
    <mergeCell ref="V421:V422"/>
    <mergeCell ref="W421:W422"/>
    <mergeCell ref="X421:X422"/>
    <mergeCell ref="Y421:Y422"/>
    <mergeCell ref="Z421:Z422"/>
    <mergeCell ref="AA421:AA422"/>
    <mergeCell ref="AB421:AB422"/>
    <mergeCell ref="AC421:AC422"/>
    <mergeCell ref="AD421:AD422"/>
    <mergeCell ref="AE421:AE422"/>
    <mergeCell ref="B421:B422"/>
    <mergeCell ref="C421:C422"/>
    <mergeCell ref="B420:D420"/>
    <mergeCell ref="F418:F419"/>
    <mergeCell ref="Q418:Q419"/>
    <mergeCell ref="R418:R419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B419"/>
    <mergeCell ref="AC418:AC419"/>
    <mergeCell ref="AD418:AD419"/>
    <mergeCell ref="AE418:AE419"/>
    <mergeCell ref="B418:B419"/>
    <mergeCell ref="F416:F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AC416:AC417"/>
    <mergeCell ref="AD416:AD417"/>
    <mergeCell ref="AE416:AE417"/>
    <mergeCell ref="B416:B417"/>
    <mergeCell ref="F414:F415"/>
    <mergeCell ref="Q414:Q415"/>
    <mergeCell ref="R414:R415"/>
    <mergeCell ref="S414:S415"/>
    <mergeCell ref="T414:T415"/>
    <mergeCell ref="U414:U415"/>
    <mergeCell ref="V414:V415"/>
    <mergeCell ref="W414:W415"/>
    <mergeCell ref="X414:X415"/>
    <mergeCell ref="Y414:Y415"/>
    <mergeCell ref="Z414:Z415"/>
    <mergeCell ref="AA414:AA415"/>
    <mergeCell ref="AB414:AB415"/>
    <mergeCell ref="AC414:AC415"/>
    <mergeCell ref="AD414:AD415"/>
    <mergeCell ref="AE414:AE415"/>
    <mergeCell ref="B414:B415"/>
    <mergeCell ref="F412:F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Z412:Z413"/>
    <mergeCell ref="AA412:AA413"/>
    <mergeCell ref="AB412:AB413"/>
    <mergeCell ref="AC412:AC413"/>
    <mergeCell ref="AD412:AD413"/>
    <mergeCell ref="AE412:AE413"/>
    <mergeCell ref="B412:B413"/>
    <mergeCell ref="F410:F411"/>
    <mergeCell ref="A410:A432"/>
    <mergeCell ref="Q410:Q411"/>
    <mergeCell ref="R410:R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B411"/>
    <mergeCell ref="AC410:AC411"/>
    <mergeCell ref="AD410:AD411"/>
    <mergeCell ref="AE410:AE411"/>
    <mergeCell ref="B410:B411"/>
    <mergeCell ref="C200:C201"/>
    <mergeCell ref="C198:C199"/>
    <mergeCell ref="C196:C197"/>
    <mergeCell ref="C194:C195"/>
    <mergeCell ref="C189:C190"/>
    <mergeCell ref="C187:C188"/>
    <mergeCell ref="C185:C186"/>
    <mergeCell ref="C183:C184"/>
    <mergeCell ref="B203:D203"/>
    <mergeCell ref="B202:D202"/>
    <mergeCell ref="F200:F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B201"/>
    <mergeCell ref="AC200:AC201"/>
    <mergeCell ref="AD200:AD201"/>
    <mergeCell ref="AE200:AE201"/>
    <mergeCell ref="B200:B201"/>
    <mergeCell ref="F198:F199"/>
    <mergeCell ref="Q198:Q199"/>
    <mergeCell ref="R198:R199"/>
    <mergeCell ref="S198:S199"/>
    <mergeCell ref="T198:T199"/>
    <mergeCell ref="U198:U199"/>
    <mergeCell ref="V198:V199"/>
    <mergeCell ref="W198:W199"/>
    <mergeCell ref="X198:X199"/>
    <mergeCell ref="Y198:Y199"/>
    <mergeCell ref="Z198:Z199"/>
    <mergeCell ref="AA198:AA199"/>
    <mergeCell ref="AB198:AB199"/>
    <mergeCell ref="AC198:AC199"/>
    <mergeCell ref="AD198:AD199"/>
    <mergeCell ref="AE198:AE199"/>
    <mergeCell ref="B198:B199"/>
    <mergeCell ref="F196:F197"/>
    <mergeCell ref="Q196:Q197"/>
    <mergeCell ref="R196:R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B197"/>
    <mergeCell ref="AC196:AC197"/>
    <mergeCell ref="AD196:AD197"/>
    <mergeCell ref="AE196:AE197"/>
    <mergeCell ref="B196:B197"/>
    <mergeCell ref="F194:F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C194:AC195"/>
    <mergeCell ref="AD194:AD195"/>
    <mergeCell ref="AE194:AE195"/>
    <mergeCell ref="B194:B195"/>
    <mergeCell ref="F192:F193"/>
    <mergeCell ref="C192:C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B192:B193"/>
    <mergeCell ref="B191:D191"/>
    <mergeCell ref="F189:F190"/>
    <mergeCell ref="Q189:Q190"/>
    <mergeCell ref="R189:R190"/>
    <mergeCell ref="S189:S190"/>
    <mergeCell ref="T189:T190"/>
    <mergeCell ref="U189:U190"/>
    <mergeCell ref="V189:V190"/>
    <mergeCell ref="W189:W190"/>
    <mergeCell ref="X189:X190"/>
    <mergeCell ref="Y189:Y190"/>
    <mergeCell ref="Z189:Z190"/>
    <mergeCell ref="AA189:AA190"/>
    <mergeCell ref="AB189:AB190"/>
    <mergeCell ref="AC189:AC190"/>
    <mergeCell ref="AD189:AD190"/>
    <mergeCell ref="AE189:AE190"/>
    <mergeCell ref="B189:B190"/>
    <mergeCell ref="F187:F188"/>
    <mergeCell ref="Q187:Q188"/>
    <mergeCell ref="R187:R188"/>
    <mergeCell ref="S187:S188"/>
    <mergeCell ref="T187:T188"/>
    <mergeCell ref="U187:U188"/>
    <mergeCell ref="V187:V188"/>
    <mergeCell ref="W187:W188"/>
    <mergeCell ref="X187:X188"/>
    <mergeCell ref="Y187:Y188"/>
    <mergeCell ref="Z187:Z188"/>
    <mergeCell ref="AA187:AA188"/>
    <mergeCell ref="AB187:AB188"/>
    <mergeCell ref="AC187:AC188"/>
    <mergeCell ref="AD187:AD188"/>
    <mergeCell ref="AE187:AE188"/>
    <mergeCell ref="B187:B188"/>
    <mergeCell ref="F185:F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B186"/>
    <mergeCell ref="AC185:AC186"/>
    <mergeCell ref="AD185:AD186"/>
    <mergeCell ref="AE185:AE186"/>
    <mergeCell ref="B185:B186"/>
    <mergeCell ref="F183:F184"/>
    <mergeCell ref="Q183:Q184"/>
    <mergeCell ref="R183:R184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B184"/>
    <mergeCell ref="AC183:AC184"/>
    <mergeCell ref="AD183:AD184"/>
    <mergeCell ref="AE183:AE184"/>
    <mergeCell ref="B183:B184"/>
    <mergeCell ref="F181:F182"/>
    <mergeCell ref="A181:A203"/>
    <mergeCell ref="C181:C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B181:B182"/>
    <mergeCell ref="C165:C166"/>
    <mergeCell ref="C163:C164"/>
    <mergeCell ref="C161:C162"/>
    <mergeCell ref="C159:C160"/>
    <mergeCell ref="B179:D179"/>
    <mergeCell ref="B178:D178"/>
    <mergeCell ref="F176:F177"/>
    <mergeCell ref="C176:C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B176:B177"/>
    <mergeCell ref="F174:F175"/>
    <mergeCell ref="C174:C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B174:B175"/>
    <mergeCell ref="F172:F173"/>
    <mergeCell ref="C172:C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B172:B173"/>
    <mergeCell ref="F170:F171"/>
    <mergeCell ref="C170:C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B170:B171"/>
    <mergeCell ref="F168:F169"/>
    <mergeCell ref="C168:C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B168:B169"/>
    <mergeCell ref="B167:D167"/>
    <mergeCell ref="F165:F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B165:B166"/>
    <mergeCell ref="F163:F164"/>
    <mergeCell ref="Q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B164"/>
    <mergeCell ref="AC163:AC164"/>
    <mergeCell ref="AD163:AD164"/>
    <mergeCell ref="AE163:AE164"/>
    <mergeCell ref="B163:B164"/>
    <mergeCell ref="F161:F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B162"/>
    <mergeCell ref="AC161:AC162"/>
    <mergeCell ref="AD161:AD162"/>
    <mergeCell ref="AE161:AE162"/>
    <mergeCell ref="B161:B162"/>
    <mergeCell ref="F159:F160"/>
    <mergeCell ref="Q159:Q160"/>
    <mergeCell ref="R159:R160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B160"/>
    <mergeCell ref="AC159:AC160"/>
    <mergeCell ref="AD159:AD160"/>
    <mergeCell ref="AE159:AE160"/>
    <mergeCell ref="B159:B160"/>
    <mergeCell ref="F157:F158"/>
    <mergeCell ref="A157:A179"/>
    <mergeCell ref="C157:C158"/>
    <mergeCell ref="Q157:Q158"/>
    <mergeCell ref="R157:R158"/>
    <mergeCell ref="S157:S158"/>
    <mergeCell ref="T157:T158"/>
    <mergeCell ref="U157:U158"/>
    <mergeCell ref="V157:V158"/>
    <mergeCell ref="W157:W158"/>
    <mergeCell ref="X157:X158"/>
    <mergeCell ref="Y157:Y158"/>
    <mergeCell ref="Z157:Z158"/>
    <mergeCell ref="AA157:AA158"/>
    <mergeCell ref="AB157:AB158"/>
    <mergeCell ref="AC157:AC158"/>
    <mergeCell ref="AD157:AD158"/>
    <mergeCell ref="AE157:AE158"/>
    <mergeCell ref="B157:B158"/>
    <mergeCell ref="B155:D155"/>
    <mergeCell ref="B154:D154"/>
    <mergeCell ref="C152:C153"/>
    <mergeCell ref="B152:B153"/>
    <mergeCell ref="AE152:AE153"/>
    <mergeCell ref="AD152:AD153"/>
    <mergeCell ref="AC152:AC153"/>
    <mergeCell ref="AB152:AB153"/>
    <mergeCell ref="AA152:AA153"/>
    <mergeCell ref="Z152:Z153"/>
    <mergeCell ref="Y152:Y153"/>
    <mergeCell ref="X152:X153"/>
    <mergeCell ref="W152:W153"/>
    <mergeCell ref="V152:V153"/>
    <mergeCell ref="U152:U153"/>
    <mergeCell ref="T152:T153"/>
    <mergeCell ref="S152:S153"/>
    <mergeCell ref="R152:R153"/>
    <mergeCell ref="Q152:Q153"/>
    <mergeCell ref="F152:F153"/>
    <mergeCell ref="C150:C151"/>
    <mergeCell ref="B150:B151"/>
    <mergeCell ref="AE150:AE151"/>
    <mergeCell ref="AD150:AD151"/>
    <mergeCell ref="AC150:AC151"/>
    <mergeCell ref="AB150:AB151"/>
    <mergeCell ref="AA150:AA151"/>
    <mergeCell ref="Z150:Z151"/>
    <mergeCell ref="Y150:Y151"/>
    <mergeCell ref="X150:X151"/>
    <mergeCell ref="W150:W151"/>
    <mergeCell ref="V150:V151"/>
    <mergeCell ref="U150:U151"/>
    <mergeCell ref="T150:T151"/>
    <mergeCell ref="S150:S151"/>
    <mergeCell ref="R150:R151"/>
    <mergeCell ref="Q150:Q151"/>
    <mergeCell ref="F150:F151"/>
    <mergeCell ref="C148:C149"/>
    <mergeCell ref="B148:B149"/>
    <mergeCell ref="AE148:AE149"/>
    <mergeCell ref="AD148:AD149"/>
    <mergeCell ref="AC148:AC149"/>
    <mergeCell ref="AB148:AB149"/>
    <mergeCell ref="AA148:AA149"/>
    <mergeCell ref="Z148:Z149"/>
    <mergeCell ref="Y148:Y149"/>
    <mergeCell ref="X148:X149"/>
    <mergeCell ref="W148:W149"/>
    <mergeCell ref="V148:V149"/>
    <mergeCell ref="U148:U149"/>
    <mergeCell ref="T148:T149"/>
    <mergeCell ref="S148:S149"/>
    <mergeCell ref="R148:R149"/>
    <mergeCell ref="Q148:Q149"/>
    <mergeCell ref="F148:F149"/>
    <mergeCell ref="C146:C147"/>
    <mergeCell ref="B146:B147"/>
    <mergeCell ref="AE146:AE147"/>
    <mergeCell ref="AD146:AD147"/>
    <mergeCell ref="AC146:AC147"/>
    <mergeCell ref="AB146:AB147"/>
    <mergeCell ref="AA146:AA147"/>
    <mergeCell ref="Z146:Z147"/>
    <mergeCell ref="Y146:Y147"/>
    <mergeCell ref="X146:X147"/>
    <mergeCell ref="W146:W147"/>
    <mergeCell ref="V146:V147"/>
    <mergeCell ref="U146:U147"/>
    <mergeCell ref="T146:T147"/>
    <mergeCell ref="S146:S147"/>
    <mergeCell ref="R146:R147"/>
    <mergeCell ref="Q146:Q147"/>
    <mergeCell ref="F146:F147"/>
    <mergeCell ref="F144:F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C144:C145"/>
    <mergeCell ref="B144:B145"/>
    <mergeCell ref="A144:A155"/>
    <mergeCell ref="B142:D142"/>
    <mergeCell ref="B141:D141"/>
    <mergeCell ref="C139:C140"/>
    <mergeCell ref="B139:B140"/>
    <mergeCell ref="AE139:AE140"/>
    <mergeCell ref="AD139:AD140"/>
    <mergeCell ref="AC139:AC140"/>
    <mergeCell ref="AB139:AB140"/>
    <mergeCell ref="AA139:AA140"/>
    <mergeCell ref="Z139:Z140"/>
    <mergeCell ref="Y139:Y140"/>
    <mergeCell ref="X139:X140"/>
    <mergeCell ref="W139:W140"/>
    <mergeCell ref="V139:V140"/>
    <mergeCell ref="U139:U140"/>
    <mergeCell ref="T139:T140"/>
    <mergeCell ref="S139:S140"/>
    <mergeCell ref="R139:R140"/>
    <mergeCell ref="Q139:Q140"/>
    <mergeCell ref="F139:F140"/>
    <mergeCell ref="C137:C138"/>
    <mergeCell ref="B137:B138"/>
    <mergeCell ref="AE137:AE138"/>
    <mergeCell ref="AD137:AD138"/>
    <mergeCell ref="AC137:AC138"/>
    <mergeCell ref="AB137:AB138"/>
    <mergeCell ref="AA137:AA138"/>
    <mergeCell ref="Z137:Z138"/>
    <mergeCell ref="Y137:Y138"/>
    <mergeCell ref="X137:X138"/>
    <mergeCell ref="W137:W138"/>
    <mergeCell ref="V137:V138"/>
    <mergeCell ref="U137:U138"/>
    <mergeCell ref="T137:T138"/>
    <mergeCell ref="S137:S138"/>
    <mergeCell ref="R137:R138"/>
    <mergeCell ref="Q137:Q138"/>
    <mergeCell ref="F137:F138"/>
    <mergeCell ref="C135:C136"/>
    <mergeCell ref="B135:B136"/>
    <mergeCell ref="AE135:AE136"/>
    <mergeCell ref="AD135:AD136"/>
    <mergeCell ref="AC135:AC136"/>
    <mergeCell ref="AB135:AB136"/>
    <mergeCell ref="AA135:AA136"/>
    <mergeCell ref="Z135:Z136"/>
    <mergeCell ref="Y135:Y136"/>
    <mergeCell ref="X135:X136"/>
    <mergeCell ref="W135:W136"/>
    <mergeCell ref="V135:V136"/>
    <mergeCell ref="U135:U136"/>
    <mergeCell ref="T135:T136"/>
    <mergeCell ref="S135:S136"/>
    <mergeCell ref="R135:R136"/>
    <mergeCell ref="Q135:Q136"/>
    <mergeCell ref="F135:F136"/>
    <mergeCell ref="C133:C134"/>
    <mergeCell ref="B133:B134"/>
    <mergeCell ref="AE133:AE134"/>
    <mergeCell ref="AD133:AD134"/>
    <mergeCell ref="AC133:AC134"/>
    <mergeCell ref="AB133:AB134"/>
    <mergeCell ref="AA133:AA134"/>
    <mergeCell ref="Z133:Z134"/>
    <mergeCell ref="Y133:Y134"/>
    <mergeCell ref="X133:X134"/>
    <mergeCell ref="W133:W134"/>
    <mergeCell ref="V133:V134"/>
    <mergeCell ref="U133:U134"/>
    <mergeCell ref="T133:T134"/>
    <mergeCell ref="S133:S134"/>
    <mergeCell ref="R133:R134"/>
    <mergeCell ref="Q133:Q134"/>
    <mergeCell ref="F133:F134"/>
    <mergeCell ref="F131:F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E131:AE132"/>
    <mergeCell ref="C131:C132"/>
    <mergeCell ref="B131:B132"/>
    <mergeCell ref="A131:A142"/>
    <mergeCell ref="C126:C127"/>
    <mergeCell ref="C124:C125"/>
    <mergeCell ref="C122:C123"/>
    <mergeCell ref="C120:C121"/>
    <mergeCell ref="B129:D129"/>
    <mergeCell ref="B128:D128"/>
    <mergeCell ref="B126:B127"/>
    <mergeCell ref="AE126:AE127"/>
    <mergeCell ref="AD126:AD127"/>
    <mergeCell ref="AC126:AC127"/>
    <mergeCell ref="AB126:AB127"/>
    <mergeCell ref="AA126:AA127"/>
    <mergeCell ref="Z126:Z127"/>
    <mergeCell ref="Y126:Y127"/>
    <mergeCell ref="X126:X127"/>
    <mergeCell ref="W126:W127"/>
    <mergeCell ref="V126:V127"/>
    <mergeCell ref="U126:U127"/>
    <mergeCell ref="T126:T127"/>
    <mergeCell ref="S126:S127"/>
    <mergeCell ref="R126:R127"/>
    <mergeCell ref="Q126:Q127"/>
    <mergeCell ref="F126:F127"/>
    <mergeCell ref="B124:B125"/>
    <mergeCell ref="AE124:AE125"/>
    <mergeCell ref="AD124:AD125"/>
    <mergeCell ref="AC124:AC125"/>
    <mergeCell ref="AB124:AB125"/>
    <mergeCell ref="AA124:AA125"/>
    <mergeCell ref="Z124:Z125"/>
    <mergeCell ref="Y124:Y125"/>
    <mergeCell ref="X124:X125"/>
    <mergeCell ref="W124:W125"/>
    <mergeCell ref="V124:V125"/>
    <mergeCell ref="U124:U125"/>
    <mergeCell ref="T124:T125"/>
    <mergeCell ref="S124:S125"/>
    <mergeCell ref="R124:R125"/>
    <mergeCell ref="Q124:Q125"/>
    <mergeCell ref="F124:F125"/>
    <mergeCell ref="B122:B123"/>
    <mergeCell ref="AE122:AE123"/>
    <mergeCell ref="AD122:AD123"/>
    <mergeCell ref="AC122:AC123"/>
    <mergeCell ref="AB122:AB123"/>
    <mergeCell ref="AA122:AA123"/>
    <mergeCell ref="Z122:Z123"/>
    <mergeCell ref="Y122:Y123"/>
    <mergeCell ref="X122:X123"/>
    <mergeCell ref="W122:W123"/>
    <mergeCell ref="V122:V123"/>
    <mergeCell ref="U122:U123"/>
    <mergeCell ref="T122:T123"/>
    <mergeCell ref="S122:S123"/>
    <mergeCell ref="R122:R123"/>
    <mergeCell ref="Q122:Q123"/>
    <mergeCell ref="F122:F123"/>
    <mergeCell ref="B120:B121"/>
    <mergeCell ref="AE120:AE121"/>
    <mergeCell ref="AD120:AD121"/>
    <mergeCell ref="AC120:AC121"/>
    <mergeCell ref="AB120:AB121"/>
    <mergeCell ref="AA120:AA121"/>
    <mergeCell ref="Z120:Z121"/>
    <mergeCell ref="Y120:Y121"/>
    <mergeCell ref="X120:X121"/>
    <mergeCell ref="W120:W121"/>
    <mergeCell ref="V120:V121"/>
    <mergeCell ref="U120:U121"/>
    <mergeCell ref="T120:T121"/>
    <mergeCell ref="S120:S121"/>
    <mergeCell ref="R120:R121"/>
    <mergeCell ref="Q120:Q121"/>
    <mergeCell ref="F120:F121"/>
    <mergeCell ref="F118:F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C118:C119"/>
    <mergeCell ref="B118:B119"/>
    <mergeCell ref="A118:A129"/>
    <mergeCell ref="AE113:AE114"/>
    <mergeCell ref="AD113:AD114"/>
    <mergeCell ref="AC113:AC114"/>
    <mergeCell ref="AB113:AB114"/>
    <mergeCell ref="AA113:AA114"/>
    <mergeCell ref="Z113:Z114"/>
    <mergeCell ref="Y113:Y114"/>
    <mergeCell ref="X113:X114"/>
    <mergeCell ref="W113:W114"/>
    <mergeCell ref="V113:V114"/>
    <mergeCell ref="U113:U114"/>
    <mergeCell ref="T113:T114"/>
    <mergeCell ref="S113:S114"/>
    <mergeCell ref="R113:R114"/>
    <mergeCell ref="Q113:Q114"/>
    <mergeCell ref="F113:F114"/>
    <mergeCell ref="AE111:AE112"/>
    <mergeCell ref="AD111:AD112"/>
    <mergeCell ref="AC111:AC112"/>
    <mergeCell ref="AB111:AB112"/>
    <mergeCell ref="AA111:AA112"/>
    <mergeCell ref="Z111:Z112"/>
    <mergeCell ref="Y111:Y112"/>
    <mergeCell ref="X111:X112"/>
    <mergeCell ref="W111:W112"/>
    <mergeCell ref="V111:V112"/>
    <mergeCell ref="U111:U112"/>
    <mergeCell ref="T111:T112"/>
    <mergeCell ref="S111:S112"/>
    <mergeCell ref="R111:R112"/>
    <mergeCell ref="Q111:Q112"/>
    <mergeCell ref="F111:F112"/>
    <mergeCell ref="C108:C109"/>
    <mergeCell ref="C106:C107"/>
    <mergeCell ref="C104:C105"/>
    <mergeCell ref="C102:C103"/>
    <mergeCell ref="B116:D116"/>
    <mergeCell ref="B115:D115"/>
    <mergeCell ref="C113:C114"/>
    <mergeCell ref="B113:B114"/>
    <mergeCell ref="C111:C112"/>
    <mergeCell ref="B111:B112"/>
    <mergeCell ref="B110:D110"/>
    <mergeCell ref="AE108:AE109"/>
    <mergeCell ref="AD108:AD109"/>
    <mergeCell ref="AC108:AC109"/>
    <mergeCell ref="AB108:AB109"/>
    <mergeCell ref="AA108:AA109"/>
    <mergeCell ref="Z108:Z109"/>
    <mergeCell ref="Y108:Y109"/>
    <mergeCell ref="X108:X109"/>
    <mergeCell ref="W108:W109"/>
    <mergeCell ref="V108:V109"/>
    <mergeCell ref="U108:U109"/>
    <mergeCell ref="T108:T109"/>
    <mergeCell ref="S108:S109"/>
    <mergeCell ref="R108:R109"/>
    <mergeCell ref="Q108:Q109"/>
    <mergeCell ref="F108:F109"/>
    <mergeCell ref="B108:B109"/>
    <mergeCell ref="AE106:AE107"/>
    <mergeCell ref="AD106:AD107"/>
    <mergeCell ref="AC106:AC107"/>
    <mergeCell ref="AB106:AB107"/>
    <mergeCell ref="AA106:AA107"/>
    <mergeCell ref="Z106:Z107"/>
    <mergeCell ref="Y106:Y107"/>
    <mergeCell ref="X106:X107"/>
    <mergeCell ref="W106:W107"/>
    <mergeCell ref="V106:V107"/>
    <mergeCell ref="U106:U107"/>
    <mergeCell ref="T106:T107"/>
    <mergeCell ref="S106:S107"/>
    <mergeCell ref="R106:R107"/>
    <mergeCell ref="Q106:Q107"/>
    <mergeCell ref="F106:F107"/>
    <mergeCell ref="B106:B107"/>
    <mergeCell ref="AE104:AE105"/>
    <mergeCell ref="AD104:AD105"/>
    <mergeCell ref="AC104:AC105"/>
    <mergeCell ref="AB104:AB105"/>
    <mergeCell ref="AA104:AA105"/>
    <mergeCell ref="Z104:Z105"/>
    <mergeCell ref="Y104:Y105"/>
    <mergeCell ref="X104:X105"/>
    <mergeCell ref="W104:W105"/>
    <mergeCell ref="V104:V105"/>
    <mergeCell ref="U104:U105"/>
    <mergeCell ref="T104:T105"/>
    <mergeCell ref="S104:S105"/>
    <mergeCell ref="R104:R105"/>
    <mergeCell ref="Q104:Q105"/>
    <mergeCell ref="F104:F105"/>
    <mergeCell ref="B104:B105"/>
    <mergeCell ref="AE102:AE103"/>
    <mergeCell ref="AD102:AD103"/>
    <mergeCell ref="AC102:AC103"/>
    <mergeCell ref="AB102:AB103"/>
    <mergeCell ref="AA102:AA103"/>
    <mergeCell ref="Z102:Z103"/>
    <mergeCell ref="Y102:Y103"/>
    <mergeCell ref="X102:X103"/>
    <mergeCell ref="W102:W103"/>
    <mergeCell ref="V102:V103"/>
    <mergeCell ref="U102:U103"/>
    <mergeCell ref="T102:T103"/>
    <mergeCell ref="S102:S103"/>
    <mergeCell ref="R102:R103"/>
    <mergeCell ref="Q102:Q103"/>
    <mergeCell ref="F102:F103"/>
    <mergeCell ref="B102:B103"/>
    <mergeCell ref="AE100:AE101"/>
    <mergeCell ref="AD100:AD101"/>
    <mergeCell ref="AC100:AC101"/>
    <mergeCell ref="AB100:AB101"/>
    <mergeCell ref="AA100:AA101"/>
    <mergeCell ref="Z100:Z101"/>
    <mergeCell ref="Y100:Y101"/>
    <mergeCell ref="X100:X101"/>
    <mergeCell ref="W100:W101"/>
    <mergeCell ref="V100:V101"/>
    <mergeCell ref="U100:U101"/>
    <mergeCell ref="T100:T101"/>
    <mergeCell ref="S100:S101"/>
    <mergeCell ref="R100:R101"/>
    <mergeCell ref="Q100:Q101"/>
    <mergeCell ref="F100:F101"/>
    <mergeCell ref="C100:C101"/>
    <mergeCell ref="B100:B101"/>
    <mergeCell ref="A100:A116"/>
    <mergeCell ref="AE95:AE96"/>
    <mergeCell ref="AD95:AD96"/>
    <mergeCell ref="AC95:AC96"/>
    <mergeCell ref="AB95:AB96"/>
    <mergeCell ref="AA95:AA96"/>
    <mergeCell ref="Z95:Z96"/>
    <mergeCell ref="Y95:Y96"/>
    <mergeCell ref="X95:X96"/>
    <mergeCell ref="W95:W96"/>
    <mergeCell ref="V95:V96"/>
    <mergeCell ref="U95:U96"/>
    <mergeCell ref="T95:T96"/>
    <mergeCell ref="S95:S96"/>
    <mergeCell ref="R95:R96"/>
    <mergeCell ref="Q95:Q96"/>
    <mergeCell ref="F95:F96"/>
    <mergeCell ref="AE93:AE94"/>
    <mergeCell ref="AD93:AD94"/>
    <mergeCell ref="AC93:AC94"/>
    <mergeCell ref="AB93:AB94"/>
    <mergeCell ref="AA93:AA94"/>
    <mergeCell ref="Z93:Z94"/>
    <mergeCell ref="Y93:Y94"/>
    <mergeCell ref="X93:X94"/>
    <mergeCell ref="W93:W94"/>
    <mergeCell ref="V93:V94"/>
    <mergeCell ref="U93:U94"/>
    <mergeCell ref="T93:T94"/>
    <mergeCell ref="S93:S94"/>
    <mergeCell ref="R93:R94"/>
    <mergeCell ref="Q93:Q94"/>
    <mergeCell ref="F93:F94"/>
    <mergeCell ref="B98:D98"/>
    <mergeCell ref="B97:D97"/>
    <mergeCell ref="C95:C96"/>
    <mergeCell ref="B95:B96"/>
    <mergeCell ref="C93:C94"/>
    <mergeCell ref="B93:B94"/>
    <mergeCell ref="B92:D92"/>
    <mergeCell ref="AE90:AE91"/>
    <mergeCell ref="AD90:AD91"/>
    <mergeCell ref="AC90:AC91"/>
    <mergeCell ref="AB90:AB91"/>
    <mergeCell ref="AA90:AA91"/>
    <mergeCell ref="Z90:Z91"/>
    <mergeCell ref="Y90:Y91"/>
    <mergeCell ref="X90:X91"/>
    <mergeCell ref="W90:W91"/>
    <mergeCell ref="V90:V91"/>
    <mergeCell ref="U90:U91"/>
    <mergeCell ref="T90:T91"/>
    <mergeCell ref="S90:S91"/>
    <mergeCell ref="R90:R91"/>
    <mergeCell ref="Q90:Q91"/>
    <mergeCell ref="F90:F91"/>
    <mergeCell ref="C90:C91"/>
    <mergeCell ref="B90:B91"/>
    <mergeCell ref="AE88:AE89"/>
    <mergeCell ref="AD88:AD89"/>
    <mergeCell ref="AC88:AC89"/>
    <mergeCell ref="AB88:AB89"/>
    <mergeCell ref="AA88:AA89"/>
    <mergeCell ref="Z88:Z89"/>
    <mergeCell ref="Y88:Y89"/>
    <mergeCell ref="X88:X89"/>
    <mergeCell ref="W88:W89"/>
    <mergeCell ref="V88:V89"/>
    <mergeCell ref="U88:U89"/>
    <mergeCell ref="T88:T89"/>
    <mergeCell ref="S88:S89"/>
    <mergeCell ref="R88:R89"/>
    <mergeCell ref="Q88:Q89"/>
    <mergeCell ref="F88:F89"/>
    <mergeCell ref="C88:C89"/>
    <mergeCell ref="B88:B89"/>
    <mergeCell ref="AE86:AE87"/>
    <mergeCell ref="AD86:AD87"/>
    <mergeCell ref="AC86:AC87"/>
    <mergeCell ref="AB86:AB87"/>
    <mergeCell ref="AA86:AA87"/>
    <mergeCell ref="Z86:Z87"/>
    <mergeCell ref="Y86:Y87"/>
    <mergeCell ref="X86:X87"/>
    <mergeCell ref="W86:W87"/>
    <mergeCell ref="V86:V87"/>
    <mergeCell ref="U86:U87"/>
    <mergeCell ref="T86:T87"/>
    <mergeCell ref="S86:S87"/>
    <mergeCell ref="R86:R87"/>
    <mergeCell ref="Q86:Q87"/>
    <mergeCell ref="F86:F87"/>
    <mergeCell ref="C86:C87"/>
    <mergeCell ref="B86:B87"/>
    <mergeCell ref="AE84:AE85"/>
    <mergeCell ref="AD84:AD85"/>
    <mergeCell ref="AC84:AC85"/>
    <mergeCell ref="AB84:AB85"/>
    <mergeCell ref="AA84:AA85"/>
    <mergeCell ref="Z84:Z85"/>
    <mergeCell ref="Y84:Y85"/>
    <mergeCell ref="X84:X85"/>
    <mergeCell ref="W84:W85"/>
    <mergeCell ref="V84:V85"/>
    <mergeCell ref="U84:U85"/>
    <mergeCell ref="T84:T85"/>
    <mergeCell ref="S84:S85"/>
    <mergeCell ref="R84:R85"/>
    <mergeCell ref="Q84:Q85"/>
    <mergeCell ref="F84:F85"/>
    <mergeCell ref="C84:C85"/>
    <mergeCell ref="B84:B85"/>
    <mergeCell ref="AE82:AE83"/>
    <mergeCell ref="AD82:AD83"/>
    <mergeCell ref="AC82:AC83"/>
    <mergeCell ref="AB82:AB83"/>
    <mergeCell ref="AA82:AA83"/>
    <mergeCell ref="Z82:Z83"/>
    <mergeCell ref="Y82:Y83"/>
    <mergeCell ref="X82:X83"/>
    <mergeCell ref="W82:W83"/>
    <mergeCell ref="V82:V83"/>
    <mergeCell ref="U82:U83"/>
    <mergeCell ref="T82:T83"/>
    <mergeCell ref="S82:S83"/>
    <mergeCell ref="R82:R83"/>
    <mergeCell ref="Q82:Q83"/>
    <mergeCell ref="F82:F83"/>
    <mergeCell ref="C82:C83"/>
    <mergeCell ref="B82:B83"/>
    <mergeCell ref="A82:A98"/>
    <mergeCell ref="B80:D80"/>
    <mergeCell ref="B79:D79"/>
    <mergeCell ref="AE77:AE78"/>
    <mergeCell ref="AD77:AD78"/>
    <mergeCell ref="AC77:AC78"/>
    <mergeCell ref="AB77:AB78"/>
    <mergeCell ref="AA77:AA78"/>
    <mergeCell ref="Z77:Z78"/>
    <mergeCell ref="Y77:Y78"/>
    <mergeCell ref="X77:X78"/>
    <mergeCell ref="W77:W78"/>
    <mergeCell ref="V77:V78"/>
    <mergeCell ref="U77:U78"/>
    <mergeCell ref="T77:T78"/>
    <mergeCell ref="S77:S78"/>
    <mergeCell ref="R77:R78"/>
    <mergeCell ref="Q77:Q78"/>
    <mergeCell ref="F77:F78"/>
    <mergeCell ref="C77:C78"/>
    <mergeCell ref="B77:B78"/>
    <mergeCell ref="AE75:AE76"/>
    <mergeCell ref="AD75:AD76"/>
    <mergeCell ref="AC75:AC76"/>
    <mergeCell ref="AB75:AB76"/>
    <mergeCell ref="AA75:AA76"/>
    <mergeCell ref="Z75:Z76"/>
    <mergeCell ref="Y75:Y76"/>
    <mergeCell ref="X75:X76"/>
    <mergeCell ref="W75:W76"/>
    <mergeCell ref="V75:V76"/>
    <mergeCell ref="U75:U76"/>
    <mergeCell ref="T75:T76"/>
    <mergeCell ref="S75:S76"/>
    <mergeCell ref="R75:R76"/>
    <mergeCell ref="Q75:Q76"/>
    <mergeCell ref="F75:F76"/>
    <mergeCell ref="C75:C76"/>
    <mergeCell ref="B75:B76"/>
    <mergeCell ref="B74:D74"/>
    <mergeCell ref="AE72:AE73"/>
    <mergeCell ref="AD72:AD73"/>
    <mergeCell ref="AC72:AC73"/>
    <mergeCell ref="AB72:AB73"/>
    <mergeCell ref="AA72:AA73"/>
    <mergeCell ref="Z72:Z73"/>
    <mergeCell ref="Y72:Y73"/>
    <mergeCell ref="X72:X73"/>
    <mergeCell ref="W72:W73"/>
    <mergeCell ref="V72:V73"/>
    <mergeCell ref="U72:U73"/>
    <mergeCell ref="T72:T73"/>
    <mergeCell ref="S72:S73"/>
    <mergeCell ref="R72:R73"/>
    <mergeCell ref="Q72:Q73"/>
    <mergeCell ref="F72:F73"/>
    <mergeCell ref="C72:C73"/>
    <mergeCell ref="B72:B73"/>
    <mergeCell ref="AE70:AE71"/>
    <mergeCell ref="AD70:AD71"/>
    <mergeCell ref="AC70:AC71"/>
    <mergeCell ref="AB70:AB71"/>
    <mergeCell ref="AA70:AA71"/>
    <mergeCell ref="Z70:Z71"/>
    <mergeCell ref="Y70:Y71"/>
    <mergeCell ref="X70:X71"/>
    <mergeCell ref="W70:W71"/>
    <mergeCell ref="V70:V71"/>
    <mergeCell ref="U70:U71"/>
    <mergeCell ref="T70:T71"/>
    <mergeCell ref="S70:S71"/>
    <mergeCell ref="R70:R71"/>
    <mergeCell ref="Q70:Q71"/>
    <mergeCell ref="F70:F71"/>
    <mergeCell ref="C70:C71"/>
    <mergeCell ref="B70:B71"/>
    <mergeCell ref="AE68:AE69"/>
    <mergeCell ref="AD68:AD69"/>
    <mergeCell ref="AC68:AC69"/>
    <mergeCell ref="AB68:AB69"/>
    <mergeCell ref="AA68:AA69"/>
    <mergeCell ref="Z68:Z69"/>
    <mergeCell ref="Y68:Y69"/>
    <mergeCell ref="X68:X69"/>
    <mergeCell ref="W68:W69"/>
    <mergeCell ref="V68:V69"/>
    <mergeCell ref="U68:U69"/>
    <mergeCell ref="T68:T69"/>
    <mergeCell ref="S68:S69"/>
    <mergeCell ref="R68:R69"/>
    <mergeCell ref="Q68:Q69"/>
    <mergeCell ref="F68:F69"/>
    <mergeCell ref="C68:C69"/>
    <mergeCell ref="B68:B69"/>
    <mergeCell ref="AE66:AE67"/>
    <mergeCell ref="AD66:AD67"/>
    <mergeCell ref="AC66:AC67"/>
    <mergeCell ref="AB66:AB67"/>
    <mergeCell ref="AA66:AA67"/>
    <mergeCell ref="Z66:Z67"/>
    <mergeCell ref="Y66:Y67"/>
    <mergeCell ref="X66:X67"/>
    <mergeCell ref="W66:W67"/>
    <mergeCell ref="V66:V67"/>
    <mergeCell ref="U66:U67"/>
    <mergeCell ref="T66:T67"/>
    <mergeCell ref="S66:S67"/>
    <mergeCell ref="R66:R67"/>
    <mergeCell ref="Q66:Q67"/>
    <mergeCell ref="F66:F67"/>
    <mergeCell ref="C66:C67"/>
    <mergeCell ref="B66:B67"/>
    <mergeCell ref="AE64:AE65"/>
    <mergeCell ref="AD64:AD65"/>
    <mergeCell ref="AC64:AC65"/>
    <mergeCell ref="AB64:AB65"/>
    <mergeCell ref="AA64:AA65"/>
    <mergeCell ref="Z64:Z65"/>
    <mergeCell ref="Y64:Y65"/>
    <mergeCell ref="X64:X65"/>
    <mergeCell ref="W64:W65"/>
    <mergeCell ref="V64:V65"/>
    <mergeCell ref="U64:U65"/>
    <mergeCell ref="T64:T65"/>
    <mergeCell ref="S64:S65"/>
    <mergeCell ref="R64:R65"/>
    <mergeCell ref="Q64:Q65"/>
    <mergeCell ref="F64:F65"/>
    <mergeCell ref="C64:C65"/>
    <mergeCell ref="B64:B65"/>
    <mergeCell ref="A64:A80"/>
    <mergeCell ref="B62:D62"/>
    <mergeCell ref="B61:D61"/>
    <mergeCell ref="C59:C60"/>
    <mergeCell ref="B59:B60"/>
    <mergeCell ref="AE59:AE60"/>
    <mergeCell ref="AD59:AD60"/>
    <mergeCell ref="AC59:AC60"/>
    <mergeCell ref="AB59:AB60"/>
    <mergeCell ref="AA59:AA60"/>
    <mergeCell ref="Z59:Z60"/>
    <mergeCell ref="Y59:Y60"/>
    <mergeCell ref="X59:X60"/>
    <mergeCell ref="W59:W60"/>
    <mergeCell ref="V59:V60"/>
    <mergeCell ref="U59:U60"/>
    <mergeCell ref="T59:T60"/>
    <mergeCell ref="S59:S60"/>
    <mergeCell ref="R59:R60"/>
    <mergeCell ref="Q59:Q60"/>
    <mergeCell ref="F59:F60"/>
    <mergeCell ref="C57:C58"/>
    <mergeCell ref="B57:B58"/>
    <mergeCell ref="AE57:AE58"/>
    <mergeCell ref="AD57:AD58"/>
    <mergeCell ref="AC57:AC58"/>
    <mergeCell ref="AB57:AB58"/>
    <mergeCell ref="AA57:AA58"/>
    <mergeCell ref="Z57:Z58"/>
    <mergeCell ref="Y57:Y58"/>
    <mergeCell ref="X57:X58"/>
    <mergeCell ref="W57:W58"/>
    <mergeCell ref="V57:V58"/>
    <mergeCell ref="U57:U58"/>
    <mergeCell ref="T57:T58"/>
    <mergeCell ref="S57:S58"/>
    <mergeCell ref="R57:R58"/>
    <mergeCell ref="Q57:Q58"/>
    <mergeCell ref="F57:F58"/>
    <mergeCell ref="C55:C56"/>
    <mergeCell ref="B55:B56"/>
    <mergeCell ref="AE55:AE56"/>
    <mergeCell ref="AD55:AD56"/>
    <mergeCell ref="AC55:AC56"/>
    <mergeCell ref="AB55:AB56"/>
    <mergeCell ref="AA55:AA56"/>
    <mergeCell ref="Z55:Z56"/>
    <mergeCell ref="Y55:Y56"/>
    <mergeCell ref="X55:X56"/>
    <mergeCell ref="W55:W56"/>
    <mergeCell ref="V55:V56"/>
    <mergeCell ref="U55:U56"/>
    <mergeCell ref="T55:T56"/>
    <mergeCell ref="S55:S56"/>
    <mergeCell ref="R55:R56"/>
    <mergeCell ref="Q55:Q56"/>
    <mergeCell ref="F55:F56"/>
    <mergeCell ref="C53:C54"/>
    <mergeCell ref="B53:B54"/>
    <mergeCell ref="AE53:AE54"/>
    <mergeCell ref="AD53:AD54"/>
    <mergeCell ref="AC53:AC54"/>
    <mergeCell ref="AB53:AB54"/>
    <mergeCell ref="AA53:AA54"/>
    <mergeCell ref="Z53:Z54"/>
    <mergeCell ref="Y53:Y54"/>
    <mergeCell ref="X53:X54"/>
    <mergeCell ref="W53:W54"/>
    <mergeCell ref="V53:V54"/>
    <mergeCell ref="U53:U54"/>
    <mergeCell ref="T53:T54"/>
    <mergeCell ref="S53:S54"/>
    <mergeCell ref="R53:R54"/>
    <mergeCell ref="Q53:Q54"/>
    <mergeCell ref="F53:F54"/>
    <mergeCell ref="F51:F52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E51:AE52"/>
    <mergeCell ref="C51:C52"/>
    <mergeCell ref="B51:B52"/>
    <mergeCell ref="A51:A62"/>
    <mergeCell ref="B49:D49"/>
    <mergeCell ref="B48:D48"/>
    <mergeCell ref="C46:C47"/>
    <mergeCell ref="B46:B47"/>
    <mergeCell ref="AE46:AE47"/>
    <mergeCell ref="AD46:AD47"/>
    <mergeCell ref="AC46:AC47"/>
    <mergeCell ref="AB46:AB47"/>
    <mergeCell ref="AA46:AA47"/>
    <mergeCell ref="Z46:Z47"/>
    <mergeCell ref="Y46:Y47"/>
    <mergeCell ref="X46:X47"/>
    <mergeCell ref="W46:W47"/>
    <mergeCell ref="V46:V47"/>
    <mergeCell ref="U46:U47"/>
    <mergeCell ref="T46:T47"/>
    <mergeCell ref="S46:S47"/>
    <mergeCell ref="R46:R47"/>
    <mergeCell ref="Q46:Q47"/>
    <mergeCell ref="F46:F47"/>
    <mergeCell ref="C44:C45"/>
    <mergeCell ref="B44:B45"/>
    <mergeCell ref="AE44:AE45"/>
    <mergeCell ref="AD44:AD45"/>
    <mergeCell ref="AC44:AC45"/>
    <mergeCell ref="AB44:AB45"/>
    <mergeCell ref="AA44:AA45"/>
    <mergeCell ref="Z44:Z45"/>
    <mergeCell ref="Y44:Y45"/>
    <mergeCell ref="X44:X45"/>
    <mergeCell ref="W44:W45"/>
    <mergeCell ref="V44:V45"/>
    <mergeCell ref="U44:U45"/>
    <mergeCell ref="T44:T45"/>
    <mergeCell ref="S44:S45"/>
    <mergeCell ref="R44:R45"/>
    <mergeCell ref="Q44:Q45"/>
    <mergeCell ref="F44:F45"/>
    <mergeCell ref="C42:C43"/>
    <mergeCell ref="B42:B43"/>
    <mergeCell ref="AE42:AE43"/>
    <mergeCell ref="AD42:AD43"/>
    <mergeCell ref="AC42:AC43"/>
    <mergeCell ref="AB42:AB43"/>
    <mergeCell ref="AA42:AA43"/>
    <mergeCell ref="Z42:Z43"/>
    <mergeCell ref="Y42:Y43"/>
    <mergeCell ref="X42:X43"/>
    <mergeCell ref="W42:W43"/>
    <mergeCell ref="V42:V43"/>
    <mergeCell ref="U42:U43"/>
    <mergeCell ref="T42:T43"/>
    <mergeCell ref="S42:S43"/>
    <mergeCell ref="R42:R43"/>
    <mergeCell ref="Q42:Q43"/>
    <mergeCell ref="F42:F43"/>
    <mergeCell ref="C40:C41"/>
    <mergeCell ref="B40:B41"/>
    <mergeCell ref="AE40:AE41"/>
    <mergeCell ref="AD40:AD41"/>
    <mergeCell ref="AC40:AC41"/>
    <mergeCell ref="AB40:AB41"/>
    <mergeCell ref="AA40:AA41"/>
    <mergeCell ref="Z40:Z41"/>
    <mergeCell ref="Y40:Y41"/>
    <mergeCell ref="X40:X41"/>
    <mergeCell ref="W40:W41"/>
    <mergeCell ref="V40:V41"/>
    <mergeCell ref="U40:U41"/>
    <mergeCell ref="T40:T41"/>
    <mergeCell ref="S40:S41"/>
    <mergeCell ref="R40:R41"/>
    <mergeCell ref="Q40:Q41"/>
    <mergeCell ref="F40:F41"/>
    <mergeCell ref="F38:F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C38:C39"/>
    <mergeCell ref="B38:B39"/>
    <mergeCell ref="A38:A49"/>
    <mergeCell ref="AE20:AE21"/>
    <mergeCell ref="AE22:AE23"/>
    <mergeCell ref="AE24:AE25"/>
    <mergeCell ref="AE26:AE27"/>
    <mergeCell ref="AE28:AE29"/>
    <mergeCell ref="AE31:AE32"/>
    <mergeCell ref="AE33:AE34"/>
    <mergeCell ref="AD20:AD21"/>
    <mergeCell ref="AD22:AD23"/>
    <mergeCell ref="AD24:AD25"/>
    <mergeCell ref="AD26:AD27"/>
    <mergeCell ref="AD28:AD29"/>
    <mergeCell ref="AD31:AD32"/>
    <mergeCell ref="AD33:AD34"/>
    <mergeCell ref="AC20:AC21"/>
    <mergeCell ref="AC22:AC23"/>
    <mergeCell ref="AC24:AC25"/>
    <mergeCell ref="AC26:AC27"/>
    <mergeCell ref="AC28:AC29"/>
    <mergeCell ref="AC31:AC32"/>
    <mergeCell ref="AC33:AC34"/>
    <mergeCell ref="AB20:AB21"/>
    <mergeCell ref="AB22:AB23"/>
    <mergeCell ref="AB24:AB25"/>
    <mergeCell ref="AB26:AB27"/>
    <mergeCell ref="AB28:AB29"/>
    <mergeCell ref="AB31:AB32"/>
    <mergeCell ref="AB33:AB34"/>
    <mergeCell ref="AA20:AA21"/>
    <mergeCell ref="AA22:AA23"/>
    <mergeCell ref="AA24:AA25"/>
    <mergeCell ref="AA26:AA27"/>
    <mergeCell ref="AA28:AA29"/>
    <mergeCell ref="AA31:AA32"/>
    <mergeCell ref="AA33:AA34"/>
    <mergeCell ref="Z20:Z21"/>
    <mergeCell ref="Z22:Z23"/>
    <mergeCell ref="Z24:Z25"/>
    <mergeCell ref="Z26:Z27"/>
    <mergeCell ref="Z28:Z29"/>
    <mergeCell ref="Z31:Z32"/>
    <mergeCell ref="Z33:Z34"/>
    <mergeCell ref="Y20:Y21"/>
    <mergeCell ref="Y22:Y23"/>
    <mergeCell ref="Y24:Y25"/>
    <mergeCell ref="Y26:Y27"/>
    <mergeCell ref="Y28:Y29"/>
    <mergeCell ref="Y31:Y32"/>
    <mergeCell ref="Y33:Y34"/>
    <mergeCell ref="X20:X21"/>
    <mergeCell ref="X22:X23"/>
    <mergeCell ref="X24:X25"/>
    <mergeCell ref="X26:X27"/>
    <mergeCell ref="X28:X29"/>
    <mergeCell ref="X31:X32"/>
    <mergeCell ref="X33:X34"/>
    <mergeCell ref="W20:W21"/>
    <mergeCell ref="W22:W23"/>
    <mergeCell ref="W24:W25"/>
    <mergeCell ref="W26:W27"/>
    <mergeCell ref="W28:W29"/>
    <mergeCell ref="W31:W32"/>
    <mergeCell ref="W33:W34"/>
    <mergeCell ref="V20:V21"/>
    <mergeCell ref="V22:V23"/>
    <mergeCell ref="V24:V25"/>
    <mergeCell ref="V26:V27"/>
    <mergeCell ref="V28:V29"/>
    <mergeCell ref="V31:V32"/>
    <mergeCell ref="V33:V34"/>
    <mergeCell ref="U20:U21"/>
    <mergeCell ref="U22:U23"/>
    <mergeCell ref="U24:U25"/>
    <mergeCell ref="U26:U27"/>
    <mergeCell ref="U28:U29"/>
    <mergeCell ref="U31:U32"/>
    <mergeCell ref="U33:U34"/>
    <mergeCell ref="T20:T21"/>
    <mergeCell ref="T22:T23"/>
    <mergeCell ref="T24:T25"/>
    <mergeCell ref="T26:T27"/>
    <mergeCell ref="T28:T29"/>
    <mergeCell ref="T31:T32"/>
    <mergeCell ref="T33:T34"/>
    <mergeCell ref="S20:S21"/>
    <mergeCell ref="S22:S23"/>
    <mergeCell ref="S24:S25"/>
    <mergeCell ref="S26:S27"/>
    <mergeCell ref="S28:S29"/>
    <mergeCell ref="S31:S32"/>
    <mergeCell ref="S33:S34"/>
    <mergeCell ref="R20:R21"/>
    <mergeCell ref="R22:R23"/>
    <mergeCell ref="R24:R25"/>
    <mergeCell ref="R26:R27"/>
    <mergeCell ref="R28:R29"/>
    <mergeCell ref="R31:R32"/>
    <mergeCell ref="R33:R34"/>
    <mergeCell ref="Q20:Q21"/>
    <mergeCell ref="Q22:Q23"/>
    <mergeCell ref="Q24:Q25"/>
    <mergeCell ref="Q26:Q27"/>
    <mergeCell ref="Q28:Q29"/>
    <mergeCell ref="Q31:Q32"/>
    <mergeCell ref="Q33:Q34"/>
    <mergeCell ref="F20:F21"/>
    <mergeCell ref="F22:F23"/>
    <mergeCell ref="F24:F25"/>
    <mergeCell ref="F26:F27"/>
    <mergeCell ref="F28:F29"/>
    <mergeCell ref="F31:F32"/>
    <mergeCell ref="F33:F34"/>
    <mergeCell ref="C20:C21"/>
    <mergeCell ref="C22:C23"/>
    <mergeCell ref="C24:C25"/>
    <mergeCell ref="C26:C27"/>
    <mergeCell ref="C28:C29"/>
    <mergeCell ref="C31:C32"/>
    <mergeCell ref="C33:C34"/>
    <mergeCell ref="B20:B21"/>
    <mergeCell ref="B22:B23"/>
    <mergeCell ref="B24:B25"/>
    <mergeCell ref="B26:B27"/>
    <mergeCell ref="B28:B29"/>
    <mergeCell ref="B30:D30"/>
    <mergeCell ref="B31:B32"/>
    <mergeCell ref="B33:B34"/>
    <mergeCell ref="B35:D35"/>
    <mergeCell ref="B36:D36"/>
    <mergeCell ref="A20:A36"/>
    <mergeCell ref="B2:B3"/>
    <mergeCell ref="AE2:AE3"/>
    <mergeCell ref="AD2:AD3"/>
    <mergeCell ref="AC2:AC3"/>
    <mergeCell ref="AB2:AB3"/>
    <mergeCell ref="AA2:AA3"/>
    <mergeCell ref="Z2:Z3"/>
    <mergeCell ref="Y2:Y3"/>
    <mergeCell ref="X2:X3"/>
    <mergeCell ref="W2:W3"/>
    <mergeCell ref="V2:V3"/>
    <mergeCell ref="U2:U3"/>
    <mergeCell ref="T2:T3"/>
    <mergeCell ref="S2:S3"/>
    <mergeCell ref="R2:R3"/>
    <mergeCell ref="Q2:Q3"/>
    <mergeCell ref="F2:F3"/>
    <mergeCell ref="A2:A18"/>
    <mergeCell ref="C2:C3"/>
    <mergeCell ref="B4:B5"/>
    <mergeCell ref="AE4:AE5"/>
    <mergeCell ref="AD4:AD5"/>
    <mergeCell ref="AC4:AC5"/>
    <mergeCell ref="AB4:AB5"/>
    <mergeCell ref="AA4:AA5"/>
    <mergeCell ref="Z4:Z5"/>
    <mergeCell ref="Y4:Y5"/>
    <mergeCell ref="X4:X5"/>
    <mergeCell ref="W4:W5"/>
    <mergeCell ref="V4:V5"/>
    <mergeCell ref="U4:U5"/>
    <mergeCell ref="T4:T5"/>
    <mergeCell ref="S4:S5"/>
    <mergeCell ref="R4:R5"/>
    <mergeCell ref="Q4:Q5"/>
    <mergeCell ref="F4:F5"/>
    <mergeCell ref="C4:C5"/>
    <mergeCell ref="B6:B7"/>
    <mergeCell ref="AE6:AE7"/>
    <mergeCell ref="AD6:AD7"/>
    <mergeCell ref="AC6:AC7"/>
    <mergeCell ref="AB6:AB7"/>
    <mergeCell ref="AA6:AA7"/>
    <mergeCell ref="Z6:Z7"/>
    <mergeCell ref="Y6:Y7"/>
    <mergeCell ref="X6:X7"/>
    <mergeCell ref="W6:W7"/>
    <mergeCell ref="V6:V7"/>
    <mergeCell ref="U6:U7"/>
    <mergeCell ref="T6:T7"/>
    <mergeCell ref="S6:S7"/>
    <mergeCell ref="R6:R7"/>
    <mergeCell ref="Q6:Q7"/>
    <mergeCell ref="F6:F7"/>
    <mergeCell ref="C6:C7"/>
    <mergeCell ref="B8:B9"/>
    <mergeCell ref="AE8:AE9"/>
    <mergeCell ref="AD8:AD9"/>
    <mergeCell ref="AC8:AC9"/>
    <mergeCell ref="AB8:AB9"/>
    <mergeCell ref="AA8:AA9"/>
    <mergeCell ref="Z8:Z9"/>
    <mergeCell ref="Y8:Y9"/>
    <mergeCell ref="X8:X9"/>
    <mergeCell ref="W8:W9"/>
    <mergeCell ref="V8:V9"/>
    <mergeCell ref="U8:U9"/>
    <mergeCell ref="T8:T9"/>
    <mergeCell ref="S8:S9"/>
    <mergeCell ref="R8:R9"/>
    <mergeCell ref="Q8:Q9"/>
    <mergeCell ref="F8:F9"/>
    <mergeCell ref="C8:C9"/>
    <mergeCell ref="B10:B11"/>
    <mergeCell ref="AE10:AE11"/>
    <mergeCell ref="AD10:AD11"/>
    <mergeCell ref="AC10:AC11"/>
    <mergeCell ref="AB10:AB11"/>
    <mergeCell ref="AA10:AA11"/>
    <mergeCell ref="Z10:Z11"/>
    <mergeCell ref="Y10:Y11"/>
    <mergeCell ref="X10:X11"/>
    <mergeCell ref="W10:W11"/>
    <mergeCell ref="V10:V11"/>
    <mergeCell ref="U10:U11"/>
    <mergeCell ref="T10:T11"/>
    <mergeCell ref="S10:S11"/>
    <mergeCell ref="R10:R11"/>
    <mergeCell ref="Q10:Q11"/>
    <mergeCell ref="F10:F11"/>
    <mergeCell ref="C10:C11"/>
    <mergeCell ref="B12:D12"/>
    <mergeCell ref="B13:B14"/>
    <mergeCell ref="C13:C14"/>
    <mergeCell ref="AE13:AE14"/>
    <mergeCell ref="AD13:AD14"/>
    <mergeCell ref="AC13:AC14"/>
    <mergeCell ref="AB13:AB14"/>
    <mergeCell ref="AA13:AA14"/>
    <mergeCell ref="Z13:Z14"/>
    <mergeCell ref="Y13:Y14"/>
    <mergeCell ref="X13:X14"/>
    <mergeCell ref="W13:W14"/>
    <mergeCell ref="V13:V14"/>
    <mergeCell ref="U13:U14"/>
    <mergeCell ref="T13:T14"/>
    <mergeCell ref="S13:S14"/>
    <mergeCell ref="R13:R14"/>
    <mergeCell ref="Q13:Q14"/>
    <mergeCell ref="F13:F14"/>
    <mergeCell ref="F15:F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B15:B16"/>
    <mergeCell ref="C15:C16"/>
    <mergeCell ref="B17:D17"/>
    <mergeCell ref="B18:D18"/>
    <mergeCell ref="F205:F206"/>
    <mergeCell ref="A205:A227"/>
    <mergeCell ref="C205:C206"/>
    <mergeCell ref="Q205:Q206"/>
    <mergeCell ref="R205:R206"/>
    <mergeCell ref="S205:S206"/>
    <mergeCell ref="T205:T206"/>
    <mergeCell ref="U205:U206"/>
    <mergeCell ref="V205:V206"/>
    <mergeCell ref="W205:W206"/>
    <mergeCell ref="X205:X206"/>
    <mergeCell ref="Y205:Y206"/>
    <mergeCell ref="Z205:Z206"/>
    <mergeCell ref="AA205:AA206"/>
    <mergeCell ref="AB205:AB206"/>
    <mergeCell ref="AC205:AC206"/>
    <mergeCell ref="AD205:AD206"/>
    <mergeCell ref="AE205:AE206"/>
    <mergeCell ref="B205:B206"/>
    <mergeCell ref="C207:C208"/>
    <mergeCell ref="F207:F208"/>
    <mergeCell ref="Q207:Q208"/>
    <mergeCell ref="R207:R208"/>
    <mergeCell ref="S207:S208"/>
    <mergeCell ref="T207:T208"/>
    <mergeCell ref="U207:U208"/>
    <mergeCell ref="V207:V208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B207:B208"/>
    <mergeCell ref="C209:C210"/>
    <mergeCell ref="F209:F210"/>
    <mergeCell ref="Q209:Q210"/>
    <mergeCell ref="R209:R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AC209:AC210"/>
    <mergeCell ref="AD209:AD210"/>
    <mergeCell ref="AE209:AE210"/>
    <mergeCell ref="B209:B210"/>
    <mergeCell ref="C211:C212"/>
    <mergeCell ref="F211:F212"/>
    <mergeCell ref="Q211:Q212"/>
    <mergeCell ref="R211:R212"/>
    <mergeCell ref="S211:S212"/>
    <mergeCell ref="T211:T212"/>
    <mergeCell ref="U211:U212"/>
    <mergeCell ref="V211:V212"/>
    <mergeCell ref="W211:W212"/>
    <mergeCell ref="X211:X212"/>
    <mergeCell ref="Y211:Y212"/>
    <mergeCell ref="Z211:Z212"/>
    <mergeCell ref="AA211:AA212"/>
    <mergeCell ref="AB211:AB212"/>
    <mergeCell ref="AC211:AC212"/>
    <mergeCell ref="AD211:AD212"/>
    <mergeCell ref="AE211:AE212"/>
    <mergeCell ref="B211:B212"/>
    <mergeCell ref="C213:C214"/>
    <mergeCell ref="F213:F214"/>
    <mergeCell ref="Q213:Q214"/>
    <mergeCell ref="R213:R214"/>
    <mergeCell ref="S213:S214"/>
    <mergeCell ref="T213:T214"/>
    <mergeCell ref="U213:U214"/>
    <mergeCell ref="V213:V214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B213:B214"/>
    <mergeCell ref="B215:D215"/>
    <mergeCell ref="F216:F217"/>
    <mergeCell ref="C216:C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B216:B217"/>
    <mergeCell ref="C218:C219"/>
    <mergeCell ref="F218:F219"/>
    <mergeCell ref="Q218:Q219"/>
    <mergeCell ref="R218:R219"/>
    <mergeCell ref="S218:S219"/>
    <mergeCell ref="T218:T219"/>
    <mergeCell ref="U218:U219"/>
    <mergeCell ref="V218:V219"/>
    <mergeCell ref="W218:W219"/>
    <mergeCell ref="X218:X219"/>
    <mergeCell ref="Y218:Y219"/>
    <mergeCell ref="Z218:Z219"/>
    <mergeCell ref="AA218:AA219"/>
    <mergeCell ref="AB218:AB219"/>
    <mergeCell ref="AC218:AC219"/>
    <mergeCell ref="AD218:AD219"/>
    <mergeCell ref="AE218:AE219"/>
    <mergeCell ref="B218:B219"/>
    <mergeCell ref="C220:C221"/>
    <mergeCell ref="F220:F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B220:B221"/>
    <mergeCell ref="C222:C223"/>
    <mergeCell ref="F222:F223"/>
    <mergeCell ref="Q222:Q223"/>
    <mergeCell ref="R222:R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B222:AB223"/>
    <mergeCell ref="AC222:AC223"/>
    <mergeCell ref="AD222:AD223"/>
    <mergeCell ref="AE222:AE223"/>
    <mergeCell ref="B222:B223"/>
    <mergeCell ref="C224:C225"/>
    <mergeCell ref="F224:F225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AC224:AC225"/>
    <mergeCell ref="AD224:AD225"/>
    <mergeCell ref="AE224:AE225"/>
    <mergeCell ref="B224:B225"/>
    <mergeCell ref="B226:D226"/>
    <mergeCell ref="B227:D227"/>
    <mergeCell ref="F229:F230"/>
    <mergeCell ref="Q229:Q230"/>
    <mergeCell ref="R229:R230"/>
    <mergeCell ref="S229:S230"/>
    <mergeCell ref="T229:T230"/>
    <mergeCell ref="U229:U230"/>
    <mergeCell ref="V229:V230"/>
    <mergeCell ref="W229:W230"/>
    <mergeCell ref="X229:X230"/>
    <mergeCell ref="Y229:Y230"/>
    <mergeCell ref="Z229:Z230"/>
    <mergeCell ref="AA229:AA230"/>
    <mergeCell ref="AB229:AB230"/>
    <mergeCell ref="AC229:AC230"/>
    <mergeCell ref="AD229:AD230"/>
    <mergeCell ref="AE229:AE230"/>
    <mergeCell ref="C229:C230"/>
    <mergeCell ref="B229:B230"/>
    <mergeCell ref="A229:A240"/>
    <mergeCell ref="C231:C232"/>
    <mergeCell ref="B231:B232"/>
    <mergeCell ref="AE231:AE232"/>
    <mergeCell ref="AD231:AD232"/>
    <mergeCell ref="AC231:AC232"/>
    <mergeCell ref="AB231:AB232"/>
    <mergeCell ref="AA231:AA232"/>
    <mergeCell ref="Z231:Z232"/>
    <mergeCell ref="Y231:Y232"/>
    <mergeCell ref="X231:X232"/>
    <mergeCell ref="W231:W232"/>
    <mergeCell ref="V231:V232"/>
    <mergeCell ref="U231:U232"/>
    <mergeCell ref="T231:T232"/>
    <mergeCell ref="S231:S232"/>
    <mergeCell ref="R231:R232"/>
    <mergeCell ref="Q231:Q232"/>
    <mergeCell ref="F231:F232"/>
    <mergeCell ref="C233:C234"/>
    <mergeCell ref="B233:B234"/>
    <mergeCell ref="AE233:AE234"/>
    <mergeCell ref="AD233:AD234"/>
    <mergeCell ref="AC233:AC234"/>
    <mergeCell ref="AB233:AB234"/>
    <mergeCell ref="AA233:AA234"/>
    <mergeCell ref="Z233:Z234"/>
    <mergeCell ref="Y233:Y234"/>
    <mergeCell ref="X233:X234"/>
    <mergeCell ref="W233:W234"/>
    <mergeCell ref="V233:V234"/>
    <mergeCell ref="U233:U234"/>
    <mergeCell ref="T233:T234"/>
    <mergeCell ref="S233:S234"/>
    <mergeCell ref="R233:R234"/>
    <mergeCell ref="Q233:Q234"/>
    <mergeCell ref="F233:F234"/>
    <mergeCell ref="C235:C236"/>
    <mergeCell ref="B235:B236"/>
    <mergeCell ref="AE235:AE236"/>
    <mergeCell ref="AD235:AD236"/>
    <mergeCell ref="AC235:AC236"/>
    <mergeCell ref="AB235:AB236"/>
    <mergeCell ref="AA235:AA236"/>
    <mergeCell ref="Z235:Z236"/>
    <mergeCell ref="Y235:Y236"/>
    <mergeCell ref="X235:X236"/>
    <mergeCell ref="W235:W236"/>
    <mergeCell ref="V235:V236"/>
    <mergeCell ref="U235:U236"/>
    <mergeCell ref="T235:T236"/>
    <mergeCell ref="S235:S236"/>
    <mergeCell ref="R235:R236"/>
    <mergeCell ref="Q235:Q236"/>
    <mergeCell ref="F235:F236"/>
    <mergeCell ref="C237:C238"/>
    <mergeCell ref="B237:B238"/>
    <mergeCell ref="AE237:AE238"/>
    <mergeCell ref="AD237:AD238"/>
    <mergeCell ref="AC237:AC238"/>
    <mergeCell ref="AB237:AB238"/>
    <mergeCell ref="AA237:AA238"/>
    <mergeCell ref="Z237:Z238"/>
    <mergeCell ref="Y237:Y238"/>
    <mergeCell ref="X237:X238"/>
    <mergeCell ref="W237:W238"/>
    <mergeCell ref="V237:V238"/>
    <mergeCell ref="U237:U238"/>
    <mergeCell ref="T237:T238"/>
    <mergeCell ref="S237:S238"/>
    <mergeCell ref="R237:R238"/>
    <mergeCell ref="Q237:Q238"/>
    <mergeCell ref="F237:F238"/>
    <mergeCell ref="B239:D239"/>
    <mergeCell ref="B240:D240"/>
    <mergeCell ref="F242:F243"/>
    <mergeCell ref="A242:A264"/>
    <mergeCell ref="C242:C243"/>
    <mergeCell ref="Q242:Q243"/>
    <mergeCell ref="R242:R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B243"/>
    <mergeCell ref="AC242:AC243"/>
    <mergeCell ref="AD242:AD243"/>
    <mergeCell ref="AE242:AE243"/>
    <mergeCell ref="B242:B243"/>
    <mergeCell ref="C244:C245"/>
    <mergeCell ref="F244:F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B245"/>
    <mergeCell ref="AC244:AC245"/>
    <mergeCell ref="AD244:AD245"/>
    <mergeCell ref="AE244:AE245"/>
    <mergeCell ref="B244:B245"/>
    <mergeCell ref="C246:C247"/>
    <mergeCell ref="F246:F247"/>
    <mergeCell ref="Q246:Q247"/>
    <mergeCell ref="R246:R247"/>
    <mergeCell ref="S246:S247"/>
    <mergeCell ref="T246:T247"/>
    <mergeCell ref="U246:U247"/>
    <mergeCell ref="V246:V247"/>
    <mergeCell ref="W246:W247"/>
    <mergeCell ref="X246:X247"/>
    <mergeCell ref="Y246:Y247"/>
    <mergeCell ref="Z246:Z247"/>
    <mergeCell ref="AA246:AA247"/>
    <mergeCell ref="AB246:AB247"/>
    <mergeCell ref="AC246:AC247"/>
    <mergeCell ref="AD246:AD247"/>
    <mergeCell ref="AE246:AE247"/>
    <mergeCell ref="B246:B247"/>
    <mergeCell ref="C248:C249"/>
    <mergeCell ref="F248:F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B249"/>
    <mergeCell ref="AC248:AC249"/>
    <mergeCell ref="AD248:AD249"/>
    <mergeCell ref="AE248:AE249"/>
    <mergeCell ref="B248:B249"/>
    <mergeCell ref="C250:C251"/>
    <mergeCell ref="F250:F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B250:B251"/>
    <mergeCell ref="B252:D252"/>
    <mergeCell ref="F253:F254"/>
    <mergeCell ref="C253:C254"/>
    <mergeCell ref="Q253:Q254"/>
    <mergeCell ref="R253:R254"/>
    <mergeCell ref="S253:S254"/>
    <mergeCell ref="T253:T254"/>
    <mergeCell ref="U253:U254"/>
    <mergeCell ref="V253:V254"/>
    <mergeCell ref="W253:W254"/>
    <mergeCell ref="X253:X254"/>
    <mergeCell ref="Y253:Y254"/>
    <mergeCell ref="Z253:Z254"/>
    <mergeCell ref="AA253:AA254"/>
    <mergeCell ref="AB253:AB254"/>
    <mergeCell ref="AC253:AC254"/>
    <mergeCell ref="AD253:AD254"/>
    <mergeCell ref="AE253:AE254"/>
    <mergeCell ref="B253:B254"/>
    <mergeCell ref="C255:C256"/>
    <mergeCell ref="F255:F256"/>
    <mergeCell ref="Q255:Q256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B255:B256"/>
    <mergeCell ref="C257:C258"/>
    <mergeCell ref="F257:F258"/>
    <mergeCell ref="Q257:Q258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Z257:Z258"/>
    <mergeCell ref="AA257:AA258"/>
    <mergeCell ref="AB257:AB258"/>
    <mergeCell ref="AC257:AC258"/>
    <mergeCell ref="AD257:AD258"/>
    <mergeCell ref="AE257:AE258"/>
    <mergeCell ref="B257:B258"/>
    <mergeCell ref="C259:C260"/>
    <mergeCell ref="F259:F260"/>
    <mergeCell ref="Q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Z259:Z260"/>
    <mergeCell ref="AA259:AA260"/>
    <mergeCell ref="AB259:AB260"/>
    <mergeCell ref="AC259:AC260"/>
    <mergeCell ref="AD259:AD260"/>
    <mergeCell ref="AE259:AE260"/>
    <mergeCell ref="B259:B260"/>
    <mergeCell ref="C261:C262"/>
    <mergeCell ref="F261:F262"/>
    <mergeCell ref="Q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B261:B262"/>
    <mergeCell ref="B263:D263"/>
    <mergeCell ref="B264:D264"/>
    <mergeCell ref="F266:F267"/>
    <mergeCell ref="A266:A288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B266:B267"/>
    <mergeCell ref="F268:F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B268:B269"/>
    <mergeCell ref="F270:F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B270:B271"/>
    <mergeCell ref="F272:F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B272:B273"/>
    <mergeCell ref="F274:F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B274:B275"/>
    <mergeCell ref="B276:D276"/>
    <mergeCell ref="F277:F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AE277:AE278"/>
    <mergeCell ref="B277:B278"/>
    <mergeCell ref="F279:F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AE279:AE280"/>
    <mergeCell ref="B279:B280"/>
    <mergeCell ref="F281:F282"/>
    <mergeCell ref="Q281:Q282"/>
    <mergeCell ref="R281:R282"/>
    <mergeCell ref="S281:S282"/>
    <mergeCell ref="T281:T282"/>
    <mergeCell ref="U281:U282"/>
    <mergeCell ref="V281:V282"/>
    <mergeCell ref="W281:W282"/>
    <mergeCell ref="X281:X282"/>
    <mergeCell ref="Y281:Y282"/>
    <mergeCell ref="Z281:Z282"/>
    <mergeCell ref="AA281:AA282"/>
    <mergeCell ref="AB281:AB282"/>
    <mergeCell ref="AC281:AC282"/>
    <mergeCell ref="AD281:AD282"/>
    <mergeCell ref="AE281:AE282"/>
    <mergeCell ref="B281:B282"/>
    <mergeCell ref="F283:F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AC283:AC284"/>
    <mergeCell ref="AD283:AD284"/>
    <mergeCell ref="AE283:AE284"/>
    <mergeCell ref="B283:B284"/>
    <mergeCell ref="F285:F286"/>
    <mergeCell ref="Q285:Q286"/>
    <mergeCell ref="R285:R286"/>
    <mergeCell ref="S285:S286"/>
    <mergeCell ref="T285:T286"/>
    <mergeCell ref="U285:U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B285:B286"/>
    <mergeCell ref="B287:D287"/>
    <mergeCell ref="B288:D288"/>
    <mergeCell ref="C266:C267"/>
    <mergeCell ref="C268:C269"/>
    <mergeCell ref="C270:C271"/>
    <mergeCell ref="C272:C273"/>
    <mergeCell ref="C274:C275"/>
    <mergeCell ref="C277:C278"/>
    <mergeCell ref="C279:C280"/>
    <mergeCell ref="C281:C282"/>
    <mergeCell ref="C283:C284"/>
    <mergeCell ref="C285:C286"/>
    <mergeCell ref="F290:F291"/>
    <mergeCell ref="A290:A312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AE290:AE291"/>
    <mergeCell ref="B290:B291"/>
    <mergeCell ref="F292:F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B293"/>
    <mergeCell ref="AC292:AC293"/>
    <mergeCell ref="AD292:AD293"/>
    <mergeCell ref="AE292:AE293"/>
    <mergeCell ref="B292:B293"/>
    <mergeCell ref="F294:F295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B294:B295"/>
    <mergeCell ref="F296:F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B297"/>
    <mergeCell ref="AC296:AC297"/>
    <mergeCell ref="AD296:AD297"/>
    <mergeCell ref="AE296:AE297"/>
    <mergeCell ref="B296:B297"/>
    <mergeCell ref="F298:F299"/>
    <mergeCell ref="Q298:Q299"/>
    <mergeCell ref="R298:R299"/>
    <mergeCell ref="S298:S299"/>
    <mergeCell ref="T298:T299"/>
    <mergeCell ref="U298:U299"/>
    <mergeCell ref="V298:V299"/>
    <mergeCell ref="W298:W299"/>
    <mergeCell ref="X298:X299"/>
    <mergeCell ref="Y298:Y299"/>
    <mergeCell ref="Z298:Z299"/>
    <mergeCell ref="AA298:AA299"/>
    <mergeCell ref="AB298:AB299"/>
    <mergeCell ref="AC298:AC299"/>
    <mergeCell ref="AD298:AD299"/>
    <mergeCell ref="AE298:AE299"/>
    <mergeCell ref="B298:B299"/>
    <mergeCell ref="B300:D300"/>
    <mergeCell ref="F301:F302"/>
    <mergeCell ref="Q301:Q302"/>
    <mergeCell ref="R301:R302"/>
    <mergeCell ref="S301:S302"/>
    <mergeCell ref="T301:T302"/>
    <mergeCell ref="U301:U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AE301:AE302"/>
    <mergeCell ref="B301:B302"/>
    <mergeCell ref="C301:C302"/>
    <mergeCell ref="F303:F304"/>
    <mergeCell ref="Q303:Q304"/>
    <mergeCell ref="R303:R304"/>
    <mergeCell ref="S303:S304"/>
    <mergeCell ref="T303:T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B303:B304"/>
    <mergeCell ref="C303:C304"/>
    <mergeCell ref="F305:F306"/>
    <mergeCell ref="Q305:Q306"/>
    <mergeCell ref="R305:R306"/>
    <mergeCell ref="S305:S306"/>
    <mergeCell ref="T305:T306"/>
    <mergeCell ref="U305:U306"/>
    <mergeCell ref="V305:V306"/>
    <mergeCell ref="W305:W306"/>
    <mergeCell ref="X305:X306"/>
    <mergeCell ref="Y305:Y306"/>
    <mergeCell ref="Z305:Z306"/>
    <mergeCell ref="AA305:AA306"/>
    <mergeCell ref="AB305:AB306"/>
    <mergeCell ref="AC305:AC306"/>
    <mergeCell ref="AD305:AD306"/>
    <mergeCell ref="AE305:AE306"/>
    <mergeCell ref="B305:B306"/>
    <mergeCell ref="C305:C306"/>
    <mergeCell ref="F307:F308"/>
    <mergeCell ref="Q307:Q308"/>
    <mergeCell ref="R307:R308"/>
    <mergeCell ref="S307:S308"/>
    <mergeCell ref="T307:T308"/>
    <mergeCell ref="U307:U308"/>
    <mergeCell ref="V307:V308"/>
    <mergeCell ref="W307:W308"/>
    <mergeCell ref="X307:X308"/>
    <mergeCell ref="Y307:Y308"/>
    <mergeCell ref="Z307:Z308"/>
    <mergeCell ref="AA307:AA308"/>
    <mergeCell ref="AB307:AB308"/>
    <mergeCell ref="AC307:AC308"/>
    <mergeCell ref="AD307:AD308"/>
    <mergeCell ref="AE307:AE308"/>
    <mergeCell ref="B307:B308"/>
    <mergeCell ref="C307:C308"/>
    <mergeCell ref="F309:F310"/>
    <mergeCell ref="Q309:Q310"/>
    <mergeCell ref="R309:R310"/>
    <mergeCell ref="S309:S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AC309:AC310"/>
    <mergeCell ref="AD309:AD310"/>
    <mergeCell ref="AE309:AE310"/>
    <mergeCell ref="B309:B310"/>
    <mergeCell ref="C309:C310"/>
    <mergeCell ref="B311:D311"/>
    <mergeCell ref="B312:D312"/>
    <mergeCell ref="F314:F315"/>
    <mergeCell ref="A314:A336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AC314:AC315"/>
    <mergeCell ref="AD314:AD315"/>
    <mergeCell ref="AE314:AE315"/>
    <mergeCell ref="B314:B315"/>
    <mergeCell ref="C314:C315"/>
    <mergeCell ref="F316:F317"/>
    <mergeCell ref="Q316:Q317"/>
    <mergeCell ref="R316:R317"/>
    <mergeCell ref="S316:S317"/>
    <mergeCell ref="T316:T317"/>
    <mergeCell ref="U316:U317"/>
    <mergeCell ref="V316:V317"/>
    <mergeCell ref="W316:W317"/>
    <mergeCell ref="X316:X317"/>
    <mergeCell ref="Y316:Y317"/>
    <mergeCell ref="Z316:Z317"/>
    <mergeCell ref="AA316:AA317"/>
    <mergeCell ref="AB316:AB317"/>
    <mergeCell ref="AC316:AC317"/>
    <mergeCell ref="AD316:AD317"/>
    <mergeCell ref="AE316:AE317"/>
    <mergeCell ref="B316:B317"/>
    <mergeCell ref="C316:C317"/>
    <mergeCell ref="F318:F319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AB318:AB319"/>
    <mergeCell ref="AC318:AC319"/>
    <mergeCell ref="AD318:AD319"/>
    <mergeCell ref="AE318:AE319"/>
    <mergeCell ref="B318:B319"/>
    <mergeCell ref="C318:C319"/>
    <mergeCell ref="F320:F321"/>
    <mergeCell ref="Q320:Q321"/>
    <mergeCell ref="R320:R321"/>
    <mergeCell ref="S320:S321"/>
    <mergeCell ref="T320:T321"/>
    <mergeCell ref="U320:U321"/>
    <mergeCell ref="V320:V321"/>
    <mergeCell ref="W320:W321"/>
    <mergeCell ref="X320:X321"/>
    <mergeCell ref="Y320:Y321"/>
    <mergeCell ref="Z320:Z321"/>
    <mergeCell ref="AA320:AA321"/>
    <mergeCell ref="AB320:AB321"/>
    <mergeCell ref="AC320:AC321"/>
    <mergeCell ref="AD320:AD321"/>
    <mergeCell ref="AE320:AE321"/>
    <mergeCell ref="B320:B321"/>
    <mergeCell ref="C320:C321"/>
    <mergeCell ref="F322:F323"/>
    <mergeCell ref="Q322:Q323"/>
    <mergeCell ref="R322:R323"/>
    <mergeCell ref="S322:S323"/>
    <mergeCell ref="T322:T323"/>
    <mergeCell ref="U322:U323"/>
    <mergeCell ref="V322:V323"/>
    <mergeCell ref="W322:W323"/>
    <mergeCell ref="X322:X323"/>
    <mergeCell ref="Y322:Y323"/>
    <mergeCell ref="Z322:Z323"/>
    <mergeCell ref="AA322:AA323"/>
    <mergeCell ref="AB322:AB323"/>
    <mergeCell ref="AC322:AC323"/>
    <mergeCell ref="AD322:AD323"/>
    <mergeCell ref="AE322:AE323"/>
    <mergeCell ref="B322:B323"/>
    <mergeCell ref="C322:C323"/>
    <mergeCell ref="B324:D324"/>
    <mergeCell ref="F325:F326"/>
    <mergeCell ref="Q325:Q326"/>
    <mergeCell ref="R325:R326"/>
    <mergeCell ref="S325:S326"/>
    <mergeCell ref="T325:T326"/>
    <mergeCell ref="U325:U326"/>
    <mergeCell ref="V325:V326"/>
    <mergeCell ref="W325:W326"/>
    <mergeCell ref="X325:X326"/>
    <mergeCell ref="Y325:Y326"/>
    <mergeCell ref="Z325:Z326"/>
    <mergeCell ref="AA325:AA326"/>
    <mergeCell ref="AB325:AB326"/>
    <mergeCell ref="AC325:AC326"/>
    <mergeCell ref="AD325:AD326"/>
    <mergeCell ref="AE325:AE326"/>
    <mergeCell ref="B325:B326"/>
    <mergeCell ref="C325:C326"/>
    <mergeCell ref="F327:F328"/>
    <mergeCell ref="Q327:Q328"/>
    <mergeCell ref="R327:R328"/>
    <mergeCell ref="S327:S328"/>
    <mergeCell ref="T327:T328"/>
    <mergeCell ref="U327:U328"/>
    <mergeCell ref="V327:V328"/>
    <mergeCell ref="W327:W328"/>
    <mergeCell ref="X327:X328"/>
    <mergeCell ref="Y327:Y328"/>
    <mergeCell ref="Z327:Z328"/>
    <mergeCell ref="AA327:AA328"/>
    <mergeCell ref="AB327:AB328"/>
    <mergeCell ref="AC327:AC328"/>
    <mergeCell ref="AD327:AD328"/>
    <mergeCell ref="AE327:AE328"/>
    <mergeCell ref="B327:B328"/>
    <mergeCell ref="C327:C328"/>
    <mergeCell ref="F329:F330"/>
    <mergeCell ref="Q329:Q330"/>
    <mergeCell ref="R329:R330"/>
    <mergeCell ref="S329:S330"/>
    <mergeCell ref="T329:T330"/>
    <mergeCell ref="U329:U330"/>
    <mergeCell ref="V329:V330"/>
    <mergeCell ref="W329:W330"/>
    <mergeCell ref="X329:X330"/>
    <mergeCell ref="Y329:Y330"/>
    <mergeCell ref="Z329:Z330"/>
    <mergeCell ref="AA329:AA330"/>
    <mergeCell ref="AB329:AB330"/>
    <mergeCell ref="AC329:AC330"/>
    <mergeCell ref="AD329:AD330"/>
    <mergeCell ref="AE329:AE330"/>
    <mergeCell ref="B329:B330"/>
    <mergeCell ref="C329:C330"/>
    <mergeCell ref="F331:F332"/>
    <mergeCell ref="Q331:Q332"/>
    <mergeCell ref="R331:R332"/>
    <mergeCell ref="S331:S332"/>
    <mergeCell ref="T331:T332"/>
    <mergeCell ref="U331:U332"/>
    <mergeCell ref="V331:V332"/>
    <mergeCell ref="W331:W332"/>
    <mergeCell ref="X331:X332"/>
    <mergeCell ref="Y331:Y332"/>
    <mergeCell ref="Z331:Z332"/>
    <mergeCell ref="AA331:AA332"/>
    <mergeCell ref="AB331:AB332"/>
    <mergeCell ref="AC331:AC332"/>
    <mergeCell ref="AD331:AD332"/>
    <mergeCell ref="AE331:AE332"/>
    <mergeCell ref="B331:B332"/>
    <mergeCell ref="C331:C332"/>
    <mergeCell ref="F333:F334"/>
    <mergeCell ref="Q333:Q334"/>
    <mergeCell ref="R333:R334"/>
    <mergeCell ref="S333:S334"/>
    <mergeCell ref="T333:T334"/>
    <mergeCell ref="U333:U334"/>
    <mergeCell ref="V333:V334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B333:B334"/>
    <mergeCell ref="C333:C334"/>
    <mergeCell ref="B335:D335"/>
    <mergeCell ref="B336:D336"/>
    <mergeCell ref="F338:F339"/>
    <mergeCell ref="A338:A360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Y338:Y339"/>
    <mergeCell ref="Z338:Z339"/>
    <mergeCell ref="AA338:AA339"/>
    <mergeCell ref="AB338:AB339"/>
    <mergeCell ref="AC338:AC339"/>
    <mergeCell ref="AD338:AD339"/>
    <mergeCell ref="AE338:AE339"/>
    <mergeCell ref="B338:B339"/>
    <mergeCell ref="F340:F341"/>
    <mergeCell ref="Q340:Q341"/>
    <mergeCell ref="R340:R341"/>
    <mergeCell ref="S340:S341"/>
    <mergeCell ref="T340:T341"/>
    <mergeCell ref="U340:U341"/>
    <mergeCell ref="V340:V341"/>
    <mergeCell ref="W340:W341"/>
    <mergeCell ref="X340:X341"/>
    <mergeCell ref="Y340:Y341"/>
    <mergeCell ref="Z340:Z341"/>
    <mergeCell ref="AA340:AA341"/>
    <mergeCell ref="AB340:AB341"/>
    <mergeCell ref="AC340:AC341"/>
    <mergeCell ref="AD340:AD341"/>
    <mergeCell ref="AE340:AE341"/>
    <mergeCell ref="B340:B341"/>
    <mergeCell ref="F342:F343"/>
    <mergeCell ref="Q342:Q343"/>
    <mergeCell ref="R342:R343"/>
    <mergeCell ref="S342:S343"/>
    <mergeCell ref="T342:T343"/>
    <mergeCell ref="U342:U343"/>
    <mergeCell ref="V342:V343"/>
    <mergeCell ref="W342:W343"/>
    <mergeCell ref="X342:X343"/>
    <mergeCell ref="Y342:Y343"/>
    <mergeCell ref="Z342:Z343"/>
    <mergeCell ref="AA342:AA343"/>
    <mergeCell ref="AB342:AB343"/>
    <mergeCell ref="AC342:AC343"/>
    <mergeCell ref="AD342:AD343"/>
    <mergeCell ref="AE342:AE343"/>
    <mergeCell ref="B342:B343"/>
    <mergeCell ref="F344:F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AB344:AB345"/>
    <mergeCell ref="AC344:AC345"/>
    <mergeCell ref="AD344:AD345"/>
    <mergeCell ref="AE344:AE345"/>
    <mergeCell ref="B344:B345"/>
    <mergeCell ref="F346:F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AC346:AC347"/>
    <mergeCell ref="AD346:AD347"/>
    <mergeCell ref="AE346:AE347"/>
    <mergeCell ref="B346:B347"/>
    <mergeCell ref="B348:D348"/>
    <mergeCell ref="F349:F350"/>
    <mergeCell ref="Q349:Q350"/>
    <mergeCell ref="R349:R350"/>
    <mergeCell ref="S349:S350"/>
    <mergeCell ref="T349:T350"/>
    <mergeCell ref="U349:U350"/>
    <mergeCell ref="V349:V350"/>
    <mergeCell ref="W349:W350"/>
    <mergeCell ref="X349:X350"/>
    <mergeCell ref="Y349:Y350"/>
    <mergeCell ref="Z349:Z350"/>
    <mergeCell ref="AA349:AA350"/>
    <mergeCell ref="AB349:AB350"/>
    <mergeCell ref="AC349:AC350"/>
    <mergeCell ref="AD349:AD350"/>
    <mergeCell ref="AE349:AE350"/>
    <mergeCell ref="B349:B350"/>
    <mergeCell ref="F351:F352"/>
    <mergeCell ref="Q351:Q352"/>
    <mergeCell ref="R351:R352"/>
    <mergeCell ref="S351:S352"/>
    <mergeCell ref="T351:T352"/>
    <mergeCell ref="U351:U352"/>
    <mergeCell ref="V351:V352"/>
    <mergeCell ref="W351:W352"/>
    <mergeCell ref="X351:X352"/>
    <mergeCell ref="Y351:Y352"/>
    <mergeCell ref="Z351:Z352"/>
    <mergeCell ref="AA351:AA352"/>
    <mergeCell ref="AB351:AB352"/>
    <mergeCell ref="AC351:AC352"/>
    <mergeCell ref="AD351:AD352"/>
    <mergeCell ref="AE351:AE352"/>
    <mergeCell ref="B351:B352"/>
    <mergeCell ref="F353:F354"/>
    <mergeCell ref="Q353:Q354"/>
    <mergeCell ref="R353:R354"/>
    <mergeCell ref="S353:S354"/>
    <mergeCell ref="T353:T354"/>
    <mergeCell ref="U353:U354"/>
    <mergeCell ref="V353:V354"/>
    <mergeCell ref="W353:W354"/>
    <mergeCell ref="X353:X354"/>
    <mergeCell ref="Y353:Y354"/>
    <mergeCell ref="Z353:Z354"/>
    <mergeCell ref="AA353:AA354"/>
    <mergeCell ref="AB353:AB354"/>
    <mergeCell ref="AC353:AC354"/>
    <mergeCell ref="AD353:AD354"/>
    <mergeCell ref="AE353:AE354"/>
    <mergeCell ref="B353:B354"/>
    <mergeCell ref="F355:F356"/>
    <mergeCell ref="Q355:Q356"/>
    <mergeCell ref="R355:R356"/>
    <mergeCell ref="S355:S356"/>
    <mergeCell ref="T355:T356"/>
    <mergeCell ref="U355:U356"/>
    <mergeCell ref="V355:V356"/>
    <mergeCell ref="W355:W356"/>
    <mergeCell ref="X355:X356"/>
    <mergeCell ref="Y355:Y356"/>
    <mergeCell ref="Z355:Z356"/>
    <mergeCell ref="AA355:AA356"/>
    <mergeCell ref="AB355:AB356"/>
    <mergeCell ref="AC355:AC356"/>
    <mergeCell ref="AD355:AD356"/>
    <mergeCell ref="AE355:AE356"/>
    <mergeCell ref="B355:B356"/>
    <mergeCell ref="F357:F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B357:B358"/>
    <mergeCell ref="B359:D359"/>
    <mergeCell ref="B360:D360"/>
    <mergeCell ref="C338:C339"/>
    <mergeCell ref="C340:C341"/>
    <mergeCell ref="C342:C343"/>
    <mergeCell ref="C344:C345"/>
    <mergeCell ref="C346:C347"/>
    <mergeCell ref="C290:C291"/>
    <mergeCell ref="C292:C293"/>
    <mergeCell ref="C294:C295"/>
    <mergeCell ref="C296:C297"/>
    <mergeCell ref="C298:C299"/>
    <mergeCell ref="C349:C350"/>
    <mergeCell ref="C351:C352"/>
    <mergeCell ref="C353:C354"/>
    <mergeCell ref="C355:C356"/>
    <mergeCell ref="C357:C358"/>
    <mergeCell ref="F362:F363"/>
    <mergeCell ref="A362:A384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B363"/>
    <mergeCell ref="AC362:AC363"/>
    <mergeCell ref="AD362:AD363"/>
    <mergeCell ref="AE362:AE363"/>
    <mergeCell ref="B362:B363"/>
    <mergeCell ref="C362:C363"/>
    <mergeCell ref="F364:F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B365"/>
    <mergeCell ref="AC364:AC365"/>
    <mergeCell ref="AD364:AD365"/>
    <mergeCell ref="AE364:AE365"/>
    <mergeCell ref="B364:B365"/>
    <mergeCell ref="C364:C365"/>
    <mergeCell ref="F366:F367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B367"/>
    <mergeCell ref="AC366:AC367"/>
    <mergeCell ref="AD366:AD367"/>
    <mergeCell ref="AE366:AE367"/>
    <mergeCell ref="B366:B367"/>
    <mergeCell ref="C366:C367"/>
    <mergeCell ref="F368:F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B369"/>
    <mergeCell ref="AC368:AC369"/>
    <mergeCell ref="AD368:AD369"/>
    <mergeCell ref="AE368:AE369"/>
    <mergeCell ref="B368:B369"/>
    <mergeCell ref="C368:C369"/>
    <mergeCell ref="F370:F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B371"/>
    <mergeCell ref="AC370:AC371"/>
    <mergeCell ref="AD370:AD371"/>
    <mergeCell ref="AE370:AE371"/>
    <mergeCell ref="B370:B371"/>
    <mergeCell ref="C370:C371"/>
    <mergeCell ref="B372:D372"/>
    <mergeCell ref="F373:F374"/>
    <mergeCell ref="Q373:Q374"/>
    <mergeCell ref="R373:R374"/>
    <mergeCell ref="S373:S374"/>
    <mergeCell ref="T373:T374"/>
    <mergeCell ref="U373:U374"/>
    <mergeCell ref="V373:V374"/>
    <mergeCell ref="W373:W374"/>
    <mergeCell ref="X373:X374"/>
    <mergeCell ref="Y373:Y374"/>
    <mergeCell ref="Z373:Z374"/>
    <mergeCell ref="AA373:AA374"/>
    <mergeCell ref="AB373:AB374"/>
    <mergeCell ref="AC373:AC374"/>
    <mergeCell ref="AD373:AD374"/>
    <mergeCell ref="AE373:AE374"/>
    <mergeCell ref="B373:B374"/>
    <mergeCell ref="C373:C374"/>
    <mergeCell ref="F375:F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AE375:AE376"/>
    <mergeCell ref="B375:B376"/>
    <mergeCell ref="C375:C376"/>
    <mergeCell ref="F377:F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B377:AB378"/>
    <mergeCell ref="AC377:AC378"/>
    <mergeCell ref="AD377:AD378"/>
    <mergeCell ref="AE377:AE378"/>
    <mergeCell ref="B377:B378"/>
    <mergeCell ref="C377:C378"/>
    <mergeCell ref="F379:F380"/>
    <mergeCell ref="Q379:Q380"/>
    <mergeCell ref="R379:R380"/>
    <mergeCell ref="S379:S380"/>
    <mergeCell ref="T379:T380"/>
    <mergeCell ref="U379:U380"/>
    <mergeCell ref="V379:V380"/>
    <mergeCell ref="W379:W380"/>
    <mergeCell ref="X379:X380"/>
    <mergeCell ref="Y379:Y380"/>
    <mergeCell ref="Z379:Z380"/>
    <mergeCell ref="AA379:AA380"/>
    <mergeCell ref="AB379:AB380"/>
    <mergeCell ref="AC379:AC380"/>
    <mergeCell ref="AD379:AD380"/>
    <mergeCell ref="AE379:AE380"/>
    <mergeCell ref="B379:B380"/>
    <mergeCell ref="C379:C380"/>
    <mergeCell ref="F381:F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Z381:Z382"/>
    <mergeCell ref="AA381:AA382"/>
    <mergeCell ref="AB381:AB382"/>
    <mergeCell ref="AC381:AC382"/>
    <mergeCell ref="AD381:AD382"/>
    <mergeCell ref="AE381:AE382"/>
    <mergeCell ref="B381:B382"/>
    <mergeCell ref="C381:C382"/>
    <mergeCell ref="B383:D383"/>
    <mergeCell ref="B384:D384"/>
    <mergeCell ref="F386:F387"/>
    <mergeCell ref="A386:A408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D386:AD387"/>
    <mergeCell ref="AE386:AE387"/>
    <mergeCell ref="B386:B387"/>
    <mergeCell ref="C386:C387"/>
    <mergeCell ref="F388:F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B389"/>
    <mergeCell ref="AC388:AC389"/>
    <mergeCell ref="AD388:AD389"/>
    <mergeCell ref="AE388:AE389"/>
    <mergeCell ref="B388:B389"/>
    <mergeCell ref="C388:C389"/>
    <mergeCell ref="F390:F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B391"/>
    <mergeCell ref="AC390:AC391"/>
    <mergeCell ref="AD390:AD391"/>
    <mergeCell ref="AE390:AE391"/>
    <mergeCell ref="B390:B391"/>
    <mergeCell ref="C390:C391"/>
    <mergeCell ref="F392:F393"/>
    <mergeCell ref="Q392:Q393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Z392:Z393"/>
    <mergeCell ref="AA392:AA393"/>
    <mergeCell ref="AB392:AB393"/>
    <mergeCell ref="AC392:AC393"/>
    <mergeCell ref="AD392:AD393"/>
    <mergeCell ref="AE392:AE393"/>
    <mergeCell ref="B392:B393"/>
    <mergeCell ref="C392:C393"/>
    <mergeCell ref="F394:F395"/>
    <mergeCell ref="Q394:Q395"/>
    <mergeCell ref="R394:R395"/>
    <mergeCell ref="S394:S395"/>
    <mergeCell ref="T394:T395"/>
    <mergeCell ref="U394:U395"/>
    <mergeCell ref="V394:V395"/>
    <mergeCell ref="W394:W395"/>
    <mergeCell ref="X394:X395"/>
    <mergeCell ref="Y394:Y395"/>
    <mergeCell ref="Z394:Z395"/>
    <mergeCell ref="AA394:AA395"/>
    <mergeCell ref="AB394:AB395"/>
    <mergeCell ref="AC394:AC395"/>
    <mergeCell ref="AD394:AD395"/>
    <mergeCell ref="AE394:AE395"/>
    <mergeCell ref="B394:B395"/>
    <mergeCell ref="C394:C395"/>
    <mergeCell ref="B396:D396"/>
    <mergeCell ref="F397:F398"/>
    <mergeCell ref="Q397:Q398"/>
    <mergeCell ref="R397:R398"/>
    <mergeCell ref="S397:S398"/>
    <mergeCell ref="T397:T398"/>
    <mergeCell ref="U397:U398"/>
    <mergeCell ref="V397:V398"/>
    <mergeCell ref="W397:W398"/>
    <mergeCell ref="X397:X398"/>
    <mergeCell ref="Y397:Y398"/>
    <mergeCell ref="Z397:Z398"/>
    <mergeCell ref="AA397:AA398"/>
    <mergeCell ref="AB397:AB398"/>
    <mergeCell ref="AC397:AC398"/>
    <mergeCell ref="AD397:AD398"/>
    <mergeCell ref="AE397:AE398"/>
    <mergeCell ref="B397:B398"/>
    <mergeCell ref="C397:C398"/>
    <mergeCell ref="F399:F400"/>
    <mergeCell ref="Q399:Q400"/>
    <mergeCell ref="R399:R400"/>
    <mergeCell ref="S399:S400"/>
    <mergeCell ref="T399:T400"/>
    <mergeCell ref="U399:U400"/>
    <mergeCell ref="V399:V400"/>
    <mergeCell ref="W399:W400"/>
    <mergeCell ref="X399:X400"/>
    <mergeCell ref="Y399:Y400"/>
    <mergeCell ref="Z399:Z400"/>
    <mergeCell ref="AA399:AA400"/>
    <mergeCell ref="AB399:AB400"/>
    <mergeCell ref="AC399:AC400"/>
    <mergeCell ref="AD399:AD400"/>
    <mergeCell ref="AE399:AE400"/>
    <mergeCell ref="B399:B400"/>
    <mergeCell ref="C399:C400"/>
    <mergeCell ref="F401:F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Y401:Y402"/>
    <mergeCell ref="Z401:Z402"/>
    <mergeCell ref="AA401:AA402"/>
    <mergeCell ref="AB401:AB402"/>
    <mergeCell ref="AC401:AC402"/>
    <mergeCell ref="AD401:AD402"/>
    <mergeCell ref="AE401:AE402"/>
    <mergeCell ref="B401:B402"/>
    <mergeCell ref="C401:C402"/>
    <mergeCell ref="F403:F404"/>
    <mergeCell ref="Q403:Q404"/>
    <mergeCell ref="R403:R404"/>
    <mergeCell ref="S403:S404"/>
    <mergeCell ref="T403:T404"/>
    <mergeCell ref="U403:U404"/>
    <mergeCell ref="V403:V404"/>
    <mergeCell ref="W403:W404"/>
    <mergeCell ref="X403:X404"/>
    <mergeCell ref="Y403:Y404"/>
    <mergeCell ref="Z403:Z404"/>
    <mergeCell ref="AA403:AA404"/>
    <mergeCell ref="AB403:AB404"/>
    <mergeCell ref="AC403:AC404"/>
    <mergeCell ref="AD403:AD404"/>
    <mergeCell ref="AE403:AE404"/>
    <mergeCell ref="B403:B404"/>
    <mergeCell ref="C403:C404"/>
    <mergeCell ref="F405:F406"/>
    <mergeCell ref="Q405:Q406"/>
    <mergeCell ref="R405:R406"/>
    <mergeCell ref="S405:S406"/>
    <mergeCell ref="T405:T406"/>
    <mergeCell ref="U405:U406"/>
    <mergeCell ref="V405:V406"/>
    <mergeCell ref="W405:W406"/>
    <mergeCell ref="X405:X406"/>
    <mergeCell ref="Y405:Y406"/>
    <mergeCell ref="Z405:Z406"/>
    <mergeCell ref="AA405:AA406"/>
    <mergeCell ref="AB405:AB406"/>
    <mergeCell ref="AC405:AC406"/>
    <mergeCell ref="AD405:AD406"/>
    <mergeCell ref="AE405:AE406"/>
    <mergeCell ref="B405:B406"/>
    <mergeCell ref="C405:C406"/>
    <mergeCell ref="B407:D407"/>
    <mergeCell ref="B408:D408"/>
    <mergeCell ref="F454:F455"/>
    <mergeCell ref="A454:A476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AB454:AB455"/>
    <mergeCell ref="AC454:AC455"/>
    <mergeCell ref="AD454:AD455"/>
    <mergeCell ref="AE454:AE455"/>
    <mergeCell ref="B454:B455"/>
    <mergeCell ref="C454:C455"/>
    <mergeCell ref="F456:F457"/>
    <mergeCell ref="Q456:Q457"/>
    <mergeCell ref="R456:R457"/>
    <mergeCell ref="S456:S457"/>
    <mergeCell ref="T456:T457"/>
    <mergeCell ref="U456:U457"/>
    <mergeCell ref="V456:V457"/>
    <mergeCell ref="W456:W457"/>
    <mergeCell ref="X456:X457"/>
    <mergeCell ref="Y456:Y457"/>
    <mergeCell ref="Z456:Z457"/>
    <mergeCell ref="AA456:AA457"/>
    <mergeCell ref="AB456:AB457"/>
    <mergeCell ref="AC456:AC457"/>
    <mergeCell ref="AD456:AD457"/>
    <mergeCell ref="AE456:AE457"/>
    <mergeCell ref="B456:B457"/>
    <mergeCell ref="C456:C457"/>
    <mergeCell ref="F458:F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B459"/>
    <mergeCell ref="AC458:AC459"/>
    <mergeCell ref="AD458:AD459"/>
    <mergeCell ref="AE458:AE459"/>
    <mergeCell ref="B458:B459"/>
    <mergeCell ref="C458:C459"/>
    <mergeCell ref="F460:F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B461"/>
    <mergeCell ref="AC460:AC461"/>
    <mergeCell ref="AD460:AD461"/>
    <mergeCell ref="AE460:AE461"/>
    <mergeCell ref="B460:B461"/>
    <mergeCell ref="C460:C461"/>
    <mergeCell ref="F462:F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B462:AB463"/>
    <mergeCell ref="AC462:AC463"/>
    <mergeCell ref="AD462:AD463"/>
    <mergeCell ref="AE462:AE463"/>
    <mergeCell ref="B462:B463"/>
    <mergeCell ref="C462:C463"/>
    <mergeCell ref="B464:D464"/>
    <mergeCell ref="F465:F466"/>
    <mergeCell ref="Q465:Q466"/>
    <mergeCell ref="R465:R466"/>
    <mergeCell ref="S465:S466"/>
    <mergeCell ref="T465:T466"/>
    <mergeCell ref="U465:U466"/>
    <mergeCell ref="V465:V466"/>
    <mergeCell ref="W465:W466"/>
    <mergeCell ref="X465:X466"/>
    <mergeCell ref="Y465:Y466"/>
    <mergeCell ref="Z465:Z466"/>
    <mergeCell ref="AA465:AA466"/>
    <mergeCell ref="AB465:AB466"/>
    <mergeCell ref="AC465:AC466"/>
    <mergeCell ref="AD465:AD466"/>
    <mergeCell ref="AE465:AE466"/>
    <mergeCell ref="B465:B466"/>
    <mergeCell ref="C465:C466"/>
    <mergeCell ref="F467:F468"/>
    <mergeCell ref="Q467:Q468"/>
    <mergeCell ref="R467:R468"/>
    <mergeCell ref="S467:S468"/>
    <mergeCell ref="T467:T468"/>
    <mergeCell ref="U467:U468"/>
    <mergeCell ref="V467:V468"/>
    <mergeCell ref="W467:W468"/>
    <mergeCell ref="X467:X468"/>
    <mergeCell ref="Y467:Y468"/>
    <mergeCell ref="Z467:Z468"/>
    <mergeCell ref="AA467:AA468"/>
    <mergeCell ref="AB467:AB468"/>
    <mergeCell ref="AC467:AC468"/>
    <mergeCell ref="AD467:AD468"/>
    <mergeCell ref="AE467:AE468"/>
    <mergeCell ref="B467:B468"/>
    <mergeCell ref="C467:C468"/>
    <mergeCell ref="F469:F470"/>
    <mergeCell ref="Q469:Q470"/>
    <mergeCell ref="R469:R470"/>
    <mergeCell ref="S469:S470"/>
    <mergeCell ref="T469:T470"/>
    <mergeCell ref="U469:U470"/>
    <mergeCell ref="V469:V470"/>
    <mergeCell ref="W469:W470"/>
    <mergeCell ref="X469:X470"/>
    <mergeCell ref="Y469:Y470"/>
    <mergeCell ref="Z469:Z470"/>
    <mergeCell ref="AA469:AA470"/>
    <mergeCell ref="AB469:AB470"/>
    <mergeCell ref="AC469:AC470"/>
    <mergeCell ref="AD469:AD470"/>
    <mergeCell ref="AE469:AE470"/>
    <mergeCell ref="B469:B470"/>
    <mergeCell ref="C469:C470"/>
    <mergeCell ref="F471:F472"/>
    <mergeCell ref="Q471:Q472"/>
    <mergeCell ref="R471:R472"/>
    <mergeCell ref="S471:S472"/>
    <mergeCell ref="T471:T472"/>
    <mergeCell ref="U471:U472"/>
    <mergeCell ref="V471:V472"/>
    <mergeCell ref="W471:W472"/>
    <mergeCell ref="X471:X472"/>
    <mergeCell ref="Y471:Y472"/>
    <mergeCell ref="Z471:Z472"/>
    <mergeCell ref="AA471:AA472"/>
    <mergeCell ref="AB471:AB472"/>
    <mergeCell ref="AC471:AC472"/>
    <mergeCell ref="AD471:AD472"/>
    <mergeCell ref="AE471:AE472"/>
    <mergeCell ref="B471:B472"/>
    <mergeCell ref="C471:C472"/>
    <mergeCell ref="F473:F474"/>
    <mergeCell ref="Q473:Q474"/>
    <mergeCell ref="R473:R474"/>
    <mergeCell ref="S473:S474"/>
    <mergeCell ref="T473:T474"/>
    <mergeCell ref="U473:U474"/>
    <mergeCell ref="V473:V474"/>
    <mergeCell ref="W473:W474"/>
    <mergeCell ref="X473:X474"/>
    <mergeCell ref="Y473:Y474"/>
    <mergeCell ref="Z473:Z474"/>
    <mergeCell ref="AA473:AA474"/>
    <mergeCell ref="AB473:AB474"/>
    <mergeCell ref="AC473:AC474"/>
    <mergeCell ref="AD473:AD474"/>
    <mergeCell ref="AE473:AE474"/>
    <mergeCell ref="B473:B474"/>
    <mergeCell ref="C473:C474"/>
    <mergeCell ref="B475:D475"/>
    <mergeCell ref="B476:D476"/>
    <mergeCell ref="F478:F479"/>
    <mergeCell ref="A478:A500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Y478:Y479"/>
    <mergeCell ref="Z478:Z479"/>
    <mergeCell ref="AA478:AA479"/>
    <mergeCell ref="AB478:AB479"/>
    <mergeCell ref="AC478:AC479"/>
    <mergeCell ref="AD478:AD479"/>
    <mergeCell ref="AE478:AE479"/>
    <mergeCell ref="B478:B479"/>
    <mergeCell ref="F480:F481"/>
    <mergeCell ref="Q480:Q481"/>
    <mergeCell ref="R480:R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B481"/>
    <mergeCell ref="AC480:AC481"/>
    <mergeCell ref="AD480:AD481"/>
    <mergeCell ref="AE480:AE481"/>
    <mergeCell ref="B480:B481"/>
    <mergeCell ref="F482:F483"/>
    <mergeCell ref="Q482:Q483"/>
    <mergeCell ref="R482:R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B483"/>
    <mergeCell ref="AC482:AC483"/>
    <mergeCell ref="AD482:AD483"/>
    <mergeCell ref="AE482:AE483"/>
    <mergeCell ref="B482:B483"/>
    <mergeCell ref="F484:F485"/>
    <mergeCell ref="Q484:Q485"/>
    <mergeCell ref="R484:R485"/>
    <mergeCell ref="S484:S485"/>
    <mergeCell ref="T484:T485"/>
    <mergeCell ref="U484:U485"/>
    <mergeCell ref="V484:V485"/>
    <mergeCell ref="W484:W485"/>
    <mergeCell ref="X484:X485"/>
    <mergeCell ref="Y484:Y485"/>
    <mergeCell ref="Z484:Z485"/>
    <mergeCell ref="AA484:AA485"/>
    <mergeCell ref="AB484:AB485"/>
    <mergeCell ref="AC484:AC485"/>
    <mergeCell ref="AD484:AD485"/>
    <mergeCell ref="AE484:AE485"/>
    <mergeCell ref="B484:B485"/>
    <mergeCell ref="F486:F487"/>
    <mergeCell ref="Q486:Q487"/>
    <mergeCell ref="R486:R487"/>
    <mergeCell ref="S486:S487"/>
    <mergeCell ref="T486:T487"/>
    <mergeCell ref="U486:U487"/>
    <mergeCell ref="V486:V487"/>
    <mergeCell ref="W486:W487"/>
    <mergeCell ref="X486:X487"/>
    <mergeCell ref="Y486:Y487"/>
    <mergeCell ref="Z486:Z487"/>
    <mergeCell ref="AA486:AA487"/>
    <mergeCell ref="AB486:AB487"/>
    <mergeCell ref="AC486:AC487"/>
    <mergeCell ref="AD486:AD487"/>
    <mergeCell ref="AE486:AE487"/>
    <mergeCell ref="B486:B487"/>
    <mergeCell ref="B488:D488"/>
    <mergeCell ref="F489:F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Y489:Y490"/>
    <mergeCell ref="Z489:Z490"/>
    <mergeCell ref="AA489:AA490"/>
    <mergeCell ref="AB489:AB490"/>
    <mergeCell ref="AC489:AC490"/>
    <mergeCell ref="AD489:AD490"/>
    <mergeCell ref="AE489:AE490"/>
    <mergeCell ref="B489:B490"/>
    <mergeCell ref="C489:C490"/>
    <mergeCell ref="F491:F492"/>
    <mergeCell ref="Q491:Q492"/>
    <mergeCell ref="R491:R492"/>
    <mergeCell ref="S491:S492"/>
    <mergeCell ref="T491:T492"/>
    <mergeCell ref="U491:U492"/>
    <mergeCell ref="V491:V492"/>
    <mergeCell ref="W491:W492"/>
    <mergeCell ref="X491:X492"/>
    <mergeCell ref="Y491:Y492"/>
    <mergeCell ref="Z491:Z492"/>
    <mergeCell ref="AA491:AA492"/>
    <mergeCell ref="AB491:AB492"/>
    <mergeCell ref="AC491:AC492"/>
    <mergeCell ref="AD491:AD492"/>
    <mergeCell ref="AE491:AE492"/>
    <mergeCell ref="B491:B492"/>
    <mergeCell ref="F493:F494"/>
    <mergeCell ref="Q493:Q494"/>
    <mergeCell ref="R493:R494"/>
    <mergeCell ref="S493:S494"/>
    <mergeCell ref="T493:T494"/>
    <mergeCell ref="U493:U494"/>
    <mergeCell ref="V493:V494"/>
    <mergeCell ref="W493:W494"/>
    <mergeCell ref="X493:X494"/>
    <mergeCell ref="Y493:Y494"/>
    <mergeCell ref="Z493:Z494"/>
    <mergeCell ref="AA493:AA494"/>
    <mergeCell ref="AB493:AB494"/>
    <mergeCell ref="AC493:AC494"/>
    <mergeCell ref="AD493:AD494"/>
    <mergeCell ref="AE493:AE494"/>
    <mergeCell ref="B493:B494"/>
    <mergeCell ref="F495:F496"/>
    <mergeCell ref="Q495:Q496"/>
    <mergeCell ref="R495:R496"/>
    <mergeCell ref="S495:S496"/>
    <mergeCell ref="T495:T496"/>
    <mergeCell ref="U495:U496"/>
    <mergeCell ref="V495:V496"/>
    <mergeCell ref="W495:W496"/>
    <mergeCell ref="X495:X496"/>
    <mergeCell ref="Y495:Y496"/>
    <mergeCell ref="Z495:Z496"/>
    <mergeCell ref="AA495:AA496"/>
    <mergeCell ref="AB495:AB496"/>
    <mergeCell ref="AC495:AC496"/>
    <mergeCell ref="AD495:AD496"/>
    <mergeCell ref="AE495:AE496"/>
    <mergeCell ref="B495:B496"/>
    <mergeCell ref="F497:F498"/>
    <mergeCell ref="Q497:Q498"/>
    <mergeCell ref="R497:R498"/>
    <mergeCell ref="S497:S498"/>
    <mergeCell ref="T497:T498"/>
    <mergeCell ref="U497:U498"/>
    <mergeCell ref="V497:V498"/>
    <mergeCell ref="W497:W498"/>
    <mergeCell ref="X497:X498"/>
    <mergeCell ref="Y497:Y498"/>
    <mergeCell ref="Z497:Z498"/>
    <mergeCell ref="AA497:AA498"/>
    <mergeCell ref="AB497:AB498"/>
    <mergeCell ref="AC497:AC498"/>
    <mergeCell ref="AD497:AD498"/>
    <mergeCell ref="AE497:AE498"/>
    <mergeCell ref="B497:B498"/>
    <mergeCell ref="B499:D499"/>
    <mergeCell ref="B500:D500"/>
    <mergeCell ref="C478:C479"/>
    <mergeCell ref="C480:C481"/>
    <mergeCell ref="C482:C483"/>
    <mergeCell ref="C484:C485"/>
    <mergeCell ref="C486:C487"/>
    <mergeCell ref="C491:C492"/>
    <mergeCell ref="C493:C494"/>
    <mergeCell ref="C495:C496"/>
    <mergeCell ref="C497:C498"/>
    <mergeCell ref="F502:F503"/>
    <mergeCell ref="A502:A520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B503"/>
    <mergeCell ref="AC502:AC503"/>
    <mergeCell ref="AD502:AD503"/>
    <mergeCell ref="AE502:AE503"/>
    <mergeCell ref="B502:B503"/>
    <mergeCell ref="F504:F505"/>
    <mergeCell ref="Q504:Q505"/>
    <mergeCell ref="R504:R505"/>
    <mergeCell ref="S504:S505"/>
    <mergeCell ref="T504:T505"/>
    <mergeCell ref="U504:U505"/>
    <mergeCell ref="V504:V505"/>
    <mergeCell ref="W504:W505"/>
    <mergeCell ref="X504:X505"/>
    <mergeCell ref="Y504:Y505"/>
    <mergeCell ref="Z504:Z505"/>
    <mergeCell ref="AA504:AA505"/>
    <mergeCell ref="AB504:AB505"/>
    <mergeCell ref="AC504:AC505"/>
    <mergeCell ref="AD504:AD505"/>
    <mergeCell ref="AE504:AE505"/>
    <mergeCell ref="B504:B505"/>
    <mergeCell ref="F506:F507"/>
    <mergeCell ref="Q506:Q507"/>
    <mergeCell ref="R506:R507"/>
    <mergeCell ref="S506:S507"/>
    <mergeCell ref="T506:T507"/>
    <mergeCell ref="U506:U507"/>
    <mergeCell ref="V506:V507"/>
    <mergeCell ref="W506:W507"/>
    <mergeCell ref="X506:X507"/>
    <mergeCell ref="Y506:Y507"/>
    <mergeCell ref="Z506:Z507"/>
    <mergeCell ref="AA506:AA507"/>
    <mergeCell ref="AB506:AB507"/>
    <mergeCell ref="AC506:AC507"/>
    <mergeCell ref="AD506:AD507"/>
    <mergeCell ref="AE506:AE507"/>
    <mergeCell ref="B506:B507"/>
    <mergeCell ref="F508:F509"/>
    <mergeCell ref="Q508:Q509"/>
    <mergeCell ref="R508:R509"/>
    <mergeCell ref="S508:S509"/>
    <mergeCell ref="T508:T509"/>
    <mergeCell ref="U508:U509"/>
    <mergeCell ref="V508:V509"/>
    <mergeCell ref="W508:W509"/>
    <mergeCell ref="X508:X509"/>
    <mergeCell ref="Y508:Y509"/>
    <mergeCell ref="Z508:Z509"/>
    <mergeCell ref="AA508:AA509"/>
    <mergeCell ref="AB508:AB509"/>
    <mergeCell ref="AC508:AC509"/>
    <mergeCell ref="AD508:AD509"/>
    <mergeCell ref="AE508:AE509"/>
    <mergeCell ref="B508:B509"/>
    <mergeCell ref="B510:D510"/>
    <mergeCell ref="F511:F512"/>
    <mergeCell ref="Q511:Q512"/>
    <mergeCell ref="R511:R512"/>
    <mergeCell ref="S511:S512"/>
    <mergeCell ref="T511:T512"/>
    <mergeCell ref="U511:U512"/>
    <mergeCell ref="V511:V512"/>
    <mergeCell ref="W511:W512"/>
    <mergeCell ref="X511:X512"/>
    <mergeCell ref="Y511:Y512"/>
    <mergeCell ref="Z511:Z512"/>
    <mergeCell ref="AA511:AA512"/>
    <mergeCell ref="AB511:AB512"/>
    <mergeCell ref="AC511:AC512"/>
    <mergeCell ref="AD511:AD512"/>
    <mergeCell ref="AE511:AE512"/>
    <mergeCell ref="B511:B512"/>
    <mergeCell ref="F513:F514"/>
    <mergeCell ref="Q513:Q514"/>
    <mergeCell ref="R513:R514"/>
    <mergeCell ref="S513:S514"/>
    <mergeCell ref="T513:T514"/>
    <mergeCell ref="U513:U514"/>
    <mergeCell ref="V513:V514"/>
    <mergeCell ref="W513:W514"/>
    <mergeCell ref="X513:X514"/>
    <mergeCell ref="Y513:Y514"/>
    <mergeCell ref="Z513:Z514"/>
    <mergeCell ref="AA513:AA514"/>
    <mergeCell ref="AB513:AB514"/>
    <mergeCell ref="AC513:AC514"/>
    <mergeCell ref="AD513:AD514"/>
    <mergeCell ref="AE513:AE514"/>
    <mergeCell ref="B513:B514"/>
    <mergeCell ref="F515:F516"/>
    <mergeCell ref="Q515:Q516"/>
    <mergeCell ref="R515:R516"/>
    <mergeCell ref="S515:S516"/>
    <mergeCell ref="T515:T516"/>
    <mergeCell ref="U515:U516"/>
    <mergeCell ref="V515:V516"/>
    <mergeCell ref="W515:W516"/>
    <mergeCell ref="X515:X516"/>
    <mergeCell ref="Y515:Y516"/>
    <mergeCell ref="Z515:Z516"/>
    <mergeCell ref="AA515:AA516"/>
    <mergeCell ref="AB515:AB516"/>
    <mergeCell ref="AC515:AC516"/>
    <mergeCell ref="AD515:AD516"/>
    <mergeCell ref="AE515:AE516"/>
    <mergeCell ref="B515:B516"/>
    <mergeCell ref="F517:F518"/>
    <mergeCell ref="Q517:Q518"/>
    <mergeCell ref="R517:R518"/>
    <mergeCell ref="S517:S518"/>
    <mergeCell ref="T517:T518"/>
    <mergeCell ref="U517:U518"/>
    <mergeCell ref="V517:V518"/>
    <mergeCell ref="W517:W518"/>
    <mergeCell ref="X517:X518"/>
    <mergeCell ref="Y517:Y518"/>
    <mergeCell ref="Z517:Z518"/>
    <mergeCell ref="AA517:AA518"/>
    <mergeCell ref="AB517:AB518"/>
    <mergeCell ref="AC517:AC518"/>
    <mergeCell ref="AD517:AD518"/>
    <mergeCell ref="AE517:AE518"/>
    <mergeCell ref="B517:B518"/>
    <mergeCell ref="B519:D519"/>
    <mergeCell ref="B520:D520"/>
    <mergeCell ref="C502:C503"/>
    <mergeCell ref="C504:C505"/>
    <mergeCell ref="C506:C507"/>
    <mergeCell ref="C508:C509"/>
    <mergeCell ref="C511:C512"/>
    <mergeCell ref="C513:C514"/>
    <mergeCell ref="C515:C516"/>
    <mergeCell ref="C517:C518"/>
    <mergeCell ref="F522:F523"/>
    <mergeCell ref="A522:A540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B523"/>
    <mergeCell ref="AC522:AC523"/>
    <mergeCell ref="AD522:AD523"/>
    <mergeCell ref="AE522:AE523"/>
    <mergeCell ref="B522:B523"/>
    <mergeCell ref="C522:C523"/>
    <mergeCell ref="F524:F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B525"/>
    <mergeCell ref="AC524:AC525"/>
    <mergeCell ref="AD524:AD525"/>
    <mergeCell ref="AE524:AE525"/>
    <mergeCell ref="B524:B525"/>
    <mergeCell ref="C524:C525"/>
    <mergeCell ref="F526:F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B526:B527"/>
    <mergeCell ref="C526:C527"/>
    <mergeCell ref="F528:F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B529"/>
    <mergeCell ref="AC528:AC529"/>
    <mergeCell ref="AD528:AD529"/>
    <mergeCell ref="AE528:AE529"/>
    <mergeCell ref="B528:B529"/>
    <mergeCell ref="C528:C529"/>
    <mergeCell ref="B530:D530"/>
    <mergeCell ref="F531:F532"/>
    <mergeCell ref="Q531:Q532"/>
    <mergeCell ref="R531:R532"/>
    <mergeCell ref="S531:S532"/>
    <mergeCell ref="T531:T532"/>
    <mergeCell ref="U531:U532"/>
    <mergeCell ref="V531:V532"/>
    <mergeCell ref="W531:W532"/>
    <mergeCell ref="X531:X532"/>
    <mergeCell ref="Y531:Y532"/>
    <mergeCell ref="Z531:Z532"/>
    <mergeCell ref="AA531:AA532"/>
    <mergeCell ref="AB531:AB532"/>
    <mergeCell ref="AC531:AC532"/>
    <mergeCell ref="AD531:AD532"/>
    <mergeCell ref="AE531:AE532"/>
    <mergeCell ref="B531:B532"/>
    <mergeCell ref="C531:C532"/>
    <mergeCell ref="F533:F534"/>
    <mergeCell ref="Q533:Q534"/>
    <mergeCell ref="R533:R534"/>
    <mergeCell ref="S533:S534"/>
    <mergeCell ref="T533:T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AC533:AC534"/>
    <mergeCell ref="AD533:AD534"/>
    <mergeCell ref="AE533:AE534"/>
    <mergeCell ref="B533:B534"/>
    <mergeCell ref="C533:C534"/>
    <mergeCell ref="F535:F536"/>
    <mergeCell ref="Q535:Q536"/>
    <mergeCell ref="R535:R536"/>
    <mergeCell ref="S535:S536"/>
    <mergeCell ref="T535:T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AC535:AC536"/>
    <mergeCell ref="AD535:AD536"/>
    <mergeCell ref="AE535:AE536"/>
    <mergeCell ref="B535:B536"/>
    <mergeCell ref="C535:C536"/>
    <mergeCell ref="F537:F538"/>
    <mergeCell ref="Q537:Q538"/>
    <mergeCell ref="R537:R538"/>
    <mergeCell ref="S537:S538"/>
    <mergeCell ref="T537:T538"/>
    <mergeCell ref="U537:U538"/>
    <mergeCell ref="V537:V538"/>
    <mergeCell ref="W537:W538"/>
    <mergeCell ref="X537:X538"/>
    <mergeCell ref="Y537:Y538"/>
    <mergeCell ref="Z537:Z538"/>
    <mergeCell ref="AA537:AA538"/>
    <mergeCell ref="AB537:AB538"/>
    <mergeCell ref="AC537:AC538"/>
    <mergeCell ref="AD537:AD538"/>
    <mergeCell ref="AE537:AE538"/>
    <mergeCell ref="B537:B538"/>
    <mergeCell ref="C537:C538"/>
    <mergeCell ref="B539:D539"/>
    <mergeCell ref="B540:D540"/>
    <mergeCell ref="F542:F543"/>
    <mergeCell ref="A542:A560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AC542:AC543"/>
    <mergeCell ref="AD542:AD543"/>
    <mergeCell ref="AE542:AE543"/>
    <mergeCell ref="B542:B543"/>
    <mergeCell ref="F544:F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B545"/>
    <mergeCell ref="AC544:AC545"/>
    <mergeCell ref="AD544:AD545"/>
    <mergeCell ref="AE544:AE545"/>
    <mergeCell ref="B544:B545"/>
    <mergeCell ref="F546:F547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Y546:Y547"/>
    <mergeCell ref="Z546:Z547"/>
    <mergeCell ref="AA546:AA547"/>
    <mergeCell ref="AB546:AB547"/>
    <mergeCell ref="AC546:AC547"/>
    <mergeCell ref="AD546:AD547"/>
    <mergeCell ref="AE546:AE547"/>
    <mergeCell ref="B546:B547"/>
    <mergeCell ref="F548:F549"/>
    <mergeCell ref="Q548:Q549"/>
    <mergeCell ref="R548:R549"/>
    <mergeCell ref="S548:S549"/>
    <mergeCell ref="T548:T549"/>
    <mergeCell ref="U548:U549"/>
    <mergeCell ref="V548:V549"/>
    <mergeCell ref="W548:W549"/>
    <mergeCell ref="X548:X549"/>
    <mergeCell ref="Y548:Y549"/>
    <mergeCell ref="Z548:Z549"/>
    <mergeCell ref="AA548:AA549"/>
    <mergeCell ref="AB548:AB549"/>
    <mergeCell ref="AC548:AC549"/>
    <mergeCell ref="AD548:AD549"/>
    <mergeCell ref="AE548:AE549"/>
    <mergeCell ref="B548:B549"/>
    <mergeCell ref="B550:D550"/>
    <mergeCell ref="F551:F552"/>
    <mergeCell ref="Q551:Q552"/>
    <mergeCell ref="R551:R552"/>
    <mergeCell ref="S551:S552"/>
    <mergeCell ref="T551:T552"/>
    <mergeCell ref="U551:U552"/>
    <mergeCell ref="V551:V552"/>
    <mergeCell ref="W551:W552"/>
    <mergeCell ref="X551:X552"/>
    <mergeCell ref="Y551:Y552"/>
    <mergeCell ref="Z551:Z552"/>
    <mergeCell ref="AA551:AA552"/>
    <mergeCell ref="AB551:AB552"/>
    <mergeCell ref="AC551:AC552"/>
    <mergeCell ref="AD551:AD552"/>
    <mergeCell ref="AE551:AE552"/>
    <mergeCell ref="B551:B552"/>
    <mergeCell ref="F553:F554"/>
    <mergeCell ref="Q553:Q554"/>
    <mergeCell ref="R553:R554"/>
    <mergeCell ref="S553:S554"/>
    <mergeCell ref="T553:T554"/>
    <mergeCell ref="U553:U554"/>
    <mergeCell ref="V553:V554"/>
    <mergeCell ref="W553:W554"/>
    <mergeCell ref="X553:X554"/>
    <mergeCell ref="Y553:Y554"/>
    <mergeCell ref="Z553:Z554"/>
    <mergeCell ref="AA553:AA554"/>
    <mergeCell ref="AB553:AB554"/>
    <mergeCell ref="AC553:AC554"/>
    <mergeCell ref="AD553:AD554"/>
    <mergeCell ref="AE553:AE554"/>
    <mergeCell ref="B553:B554"/>
    <mergeCell ref="F555:F556"/>
    <mergeCell ref="Q555:Q556"/>
    <mergeCell ref="R555:R556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C555:AC556"/>
    <mergeCell ref="AD555:AD556"/>
    <mergeCell ref="AE555:AE556"/>
    <mergeCell ref="B555:B556"/>
    <mergeCell ref="F557:F558"/>
    <mergeCell ref="Q557:Q558"/>
    <mergeCell ref="R557:R558"/>
    <mergeCell ref="S557:S558"/>
    <mergeCell ref="T557:T558"/>
    <mergeCell ref="U557:U558"/>
    <mergeCell ref="V557:V558"/>
    <mergeCell ref="W557:W558"/>
    <mergeCell ref="X557:X558"/>
    <mergeCell ref="Y557:Y558"/>
    <mergeCell ref="Z557:Z558"/>
    <mergeCell ref="AA557:AA558"/>
    <mergeCell ref="AB557:AB558"/>
    <mergeCell ref="AC557:AC558"/>
    <mergeCell ref="AD557:AD558"/>
    <mergeCell ref="AE557:AE558"/>
    <mergeCell ref="B557:B558"/>
    <mergeCell ref="B559:D559"/>
    <mergeCell ref="B560:D560"/>
    <mergeCell ref="C542:C543"/>
    <mergeCell ref="C544:C545"/>
    <mergeCell ref="C546:C547"/>
    <mergeCell ref="C548:C549"/>
    <mergeCell ref="C551:C552"/>
    <mergeCell ref="C553:C554"/>
    <mergeCell ref="C555:C556"/>
    <mergeCell ref="C557:C558"/>
    <mergeCell ref="F562:F563"/>
    <mergeCell ref="A562:A580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AD562:AD563"/>
    <mergeCell ref="AE562:AE563"/>
    <mergeCell ref="B562:B563"/>
    <mergeCell ref="C562:C563"/>
    <mergeCell ref="F564:F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AD564:AD565"/>
    <mergeCell ref="AE564:AE565"/>
    <mergeCell ref="B564:B565"/>
    <mergeCell ref="C564:C565"/>
    <mergeCell ref="F566:F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D566:AD567"/>
    <mergeCell ref="AE566:AE567"/>
    <mergeCell ref="B566:B567"/>
    <mergeCell ref="C566:C567"/>
    <mergeCell ref="F568:F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AC568:AC569"/>
    <mergeCell ref="AD568:AD569"/>
    <mergeCell ref="AE568:AE569"/>
    <mergeCell ref="B568:B569"/>
    <mergeCell ref="C568:C569"/>
    <mergeCell ref="B570:D570"/>
    <mergeCell ref="F571:F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AC571:AC572"/>
    <mergeCell ref="AD571:AD572"/>
    <mergeCell ref="AE571:AE572"/>
    <mergeCell ref="B571:B572"/>
    <mergeCell ref="C571:C572"/>
    <mergeCell ref="F573:F574"/>
    <mergeCell ref="Q573:Q574"/>
    <mergeCell ref="R573:R574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AE573:AE574"/>
    <mergeCell ref="B573:B574"/>
    <mergeCell ref="C573:C574"/>
    <mergeCell ref="F575:F576"/>
    <mergeCell ref="Q575:Q576"/>
    <mergeCell ref="R575:R576"/>
    <mergeCell ref="S575:S576"/>
    <mergeCell ref="T575:T576"/>
    <mergeCell ref="U575:U576"/>
    <mergeCell ref="V575:V576"/>
    <mergeCell ref="W575:W576"/>
    <mergeCell ref="X575:X576"/>
    <mergeCell ref="Y575:Y576"/>
    <mergeCell ref="Z575:Z576"/>
    <mergeCell ref="AA575:AA576"/>
    <mergeCell ref="AB575:AB576"/>
    <mergeCell ref="AC575:AC576"/>
    <mergeCell ref="AD575:AD576"/>
    <mergeCell ref="AE575:AE576"/>
    <mergeCell ref="B575:B576"/>
    <mergeCell ref="C575:C576"/>
    <mergeCell ref="F577:F578"/>
    <mergeCell ref="Q577:Q578"/>
    <mergeCell ref="R577:R578"/>
    <mergeCell ref="S577:S578"/>
    <mergeCell ref="T577:T578"/>
    <mergeCell ref="U577:U578"/>
    <mergeCell ref="V577:V578"/>
    <mergeCell ref="W577:W578"/>
    <mergeCell ref="X577:X578"/>
    <mergeCell ref="Y577:Y578"/>
    <mergeCell ref="Z577:Z578"/>
    <mergeCell ref="AA577:AA578"/>
    <mergeCell ref="AB577:AB578"/>
    <mergeCell ref="AC577:AC578"/>
    <mergeCell ref="AD577:AD578"/>
    <mergeCell ref="AE577:AE578"/>
    <mergeCell ref="B577:B578"/>
    <mergeCell ref="C577:C578"/>
    <mergeCell ref="B579:D579"/>
    <mergeCell ref="B580:D580"/>
    <mergeCell ref="F582:F583"/>
    <mergeCell ref="A582:A600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B583"/>
    <mergeCell ref="AC582:AC583"/>
    <mergeCell ref="AD582:AD583"/>
    <mergeCell ref="AE582:AE583"/>
    <mergeCell ref="B582:B583"/>
    <mergeCell ref="F584:F585"/>
    <mergeCell ref="Q584:Q585"/>
    <mergeCell ref="R584:R585"/>
    <mergeCell ref="S584:S585"/>
    <mergeCell ref="T584:T585"/>
    <mergeCell ref="U584:U585"/>
    <mergeCell ref="V584:V585"/>
    <mergeCell ref="W584:W585"/>
    <mergeCell ref="X584:X585"/>
    <mergeCell ref="Y584:Y585"/>
    <mergeCell ref="Z584:Z585"/>
    <mergeCell ref="AA584:AA585"/>
    <mergeCell ref="AB584:AB585"/>
    <mergeCell ref="AC584:AC585"/>
    <mergeCell ref="AD584:AD585"/>
    <mergeCell ref="AE584:AE585"/>
    <mergeCell ref="B584:B585"/>
    <mergeCell ref="F586:F587"/>
    <mergeCell ref="Q586:Q587"/>
    <mergeCell ref="R586:R587"/>
    <mergeCell ref="S586:S587"/>
    <mergeCell ref="T586:T587"/>
    <mergeCell ref="U586:U587"/>
    <mergeCell ref="V586:V587"/>
    <mergeCell ref="W586:W587"/>
    <mergeCell ref="X586:X587"/>
    <mergeCell ref="Y586:Y587"/>
    <mergeCell ref="Z586:Z587"/>
    <mergeCell ref="AA586:AA587"/>
    <mergeCell ref="AB586:AB587"/>
    <mergeCell ref="AC586:AC587"/>
    <mergeCell ref="AD586:AD587"/>
    <mergeCell ref="AE586:AE587"/>
    <mergeCell ref="B586:B587"/>
    <mergeCell ref="F588:F589"/>
    <mergeCell ref="Q588:Q589"/>
    <mergeCell ref="R588:R589"/>
    <mergeCell ref="S588:S589"/>
    <mergeCell ref="T588:T589"/>
    <mergeCell ref="U588:U589"/>
    <mergeCell ref="V588:V589"/>
    <mergeCell ref="W588:W589"/>
    <mergeCell ref="X588:X589"/>
    <mergeCell ref="Y588:Y589"/>
    <mergeCell ref="Z588:Z589"/>
    <mergeCell ref="AA588:AA589"/>
    <mergeCell ref="AB588:AB589"/>
    <mergeCell ref="AC588:AC589"/>
    <mergeCell ref="AD588:AD589"/>
    <mergeCell ref="AE588:AE589"/>
    <mergeCell ref="B588:B589"/>
    <mergeCell ref="B590:D590"/>
    <mergeCell ref="F591:F592"/>
    <mergeCell ref="Q591:Q592"/>
    <mergeCell ref="R591:R592"/>
    <mergeCell ref="S591:S592"/>
    <mergeCell ref="T591:T592"/>
    <mergeCell ref="U591:U592"/>
    <mergeCell ref="V591:V592"/>
    <mergeCell ref="W591:W592"/>
    <mergeCell ref="X591:X592"/>
    <mergeCell ref="Y591:Y592"/>
    <mergeCell ref="Z591:Z592"/>
    <mergeCell ref="AA591:AA592"/>
    <mergeCell ref="AB591:AB592"/>
    <mergeCell ref="AC591:AC592"/>
    <mergeCell ref="AD591:AD592"/>
    <mergeCell ref="AE591:AE592"/>
    <mergeCell ref="B591:B592"/>
    <mergeCell ref="F593:F594"/>
    <mergeCell ref="Q593:Q594"/>
    <mergeCell ref="R593:R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B593:AB594"/>
    <mergeCell ref="AC593:AC594"/>
    <mergeCell ref="AD593:AD594"/>
    <mergeCell ref="AE593:AE594"/>
    <mergeCell ref="B593:B594"/>
    <mergeCell ref="F595:F596"/>
    <mergeCell ref="Q595:Q596"/>
    <mergeCell ref="R595:R596"/>
    <mergeCell ref="S595:S596"/>
    <mergeCell ref="T595:T596"/>
    <mergeCell ref="U595:U596"/>
    <mergeCell ref="V595:V596"/>
    <mergeCell ref="W595:W596"/>
    <mergeCell ref="X595:X596"/>
    <mergeCell ref="Y595:Y596"/>
    <mergeCell ref="Z595:Z596"/>
    <mergeCell ref="AA595:AA596"/>
    <mergeCell ref="AB595:AB596"/>
    <mergeCell ref="AC595:AC596"/>
    <mergeCell ref="AD595:AD596"/>
    <mergeCell ref="AE595:AE596"/>
    <mergeCell ref="B595:B596"/>
    <mergeCell ref="F597:F598"/>
    <mergeCell ref="Q597:Q598"/>
    <mergeCell ref="R597:R598"/>
    <mergeCell ref="S597:S598"/>
    <mergeCell ref="T597:T598"/>
    <mergeCell ref="U597:U598"/>
    <mergeCell ref="V597:V598"/>
    <mergeCell ref="W597:W598"/>
    <mergeCell ref="X597:X598"/>
    <mergeCell ref="Y597:Y598"/>
    <mergeCell ref="Z597:Z598"/>
    <mergeCell ref="AA597:AA598"/>
    <mergeCell ref="AB597:AB598"/>
    <mergeCell ref="AC597:AC598"/>
    <mergeCell ref="AD597:AD598"/>
    <mergeCell ref="AE597:AE598"/>
    <mergeCell ref="B597:B598"/>
    <mergeCell ref="B599:D599"/>
    <mergeCell ref="B600:D600"/>
    <mergeCell ref="C582:C583"/>
    <mergeCell ref="C584:C585"/>
    <mergeCell ref="C586:C587"/>
    <mergeCell ref="C588:C589"/>
    <mergeCell ref="C591:C592"/>
    <mergeCell ref="C593:C594"/>
    <mergeCell ref="C595:C596"/>
    <mergeCell ref="C597:C598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830985915492958"/>
    <col collapsed="false" customWidth="true" hidden="false" max="3" min="3" style="0" width="14.366197183098592"/>
    <col collapsed="false" customWidth="true" hidden="false" max="4" min="4" style="0" width="11.211267605633802"/>
    <col collapsed="false" customWidth="true" hidden="false" max="1" min="1" style="0" width="16.287620459599705"/>
  </cols>
  <sheetData>
    <row r="1">
      <c r="A1" s="674" t="s">
        <v>643</v>
      </c>
      <c r="B1" s="674" t="s">
        <v>644</v>
      </c>
      <c r="C1" s="674" t="s">
        <v>645</v>
      </c>
      <c r="D1" s="674" t="s">
        <v>646</v>
      </c>
      <c r="E1" s="674" t="s">
        <v>647</v>
      </c>
      <c r="F1" s="674" t="s">
        <v>648</v>
      </c>
      <c r="G1" s="674" t="s">
        <v>649</v>
      </c>
      <c r="H1" s="674" t="s">
        <v>650</v>
      </c>
      <c r="I1" s="675" t="s">
        <v>651</v>
      </c>
      <c r="J1" s="676" t="s">
        <v>652</v>
      </c>
      <c r="K1" s="674" t="s">
        <v>653</v>
      </c>
      <c r="L1" s="676" t="s">
        <v>654</v>
      </c>
      <c r="M1" s="677" t="s">
        <v>655</v>
      </c>
      <c r="N1" s="678" t="s">
        <v>656</v>
      </c>
      <c r="O1" s="674" t="s">
        <v>657</v>
      </c>
      <c r="P1" s="678" t="s">
        <v>658</v>
      </c>
      <c r="Q1" s="675" t="s">
        <v>659</v>
      </c>
      <c r="R1" s="679" t="s">
        <v>660</v>
      </c>
      <c r="S1" s="680" t="s">
        <v>661</v>
      </c>
      <c r="T1" s="679" t="s">
        <v>662</v>
      </c>
      <c r="U1" s="681" t="s">
        <v>663</v>
      </c>
      <c r="V1" s="682" t="s">
        <v>664</v>
      </c>
      <c r="W1" s="682" t="s">
        <v>665</v>
      </c>
      <c r="X1" s="682" t="s">
        <v>666</v>
      </c>
      <c r="Y1" s="680" t="s">
        <v>667</v>
      </c>
      <c r="Z1" s="682" t="s">
        <v>668</v>
      </c>
      <c r="AA1" s="682" t="s">
        <v>669</v>
      </c>
      <c r="AB1" s="682" t="s">
        <v>670</v>
      </c>
      <c r="AC1" s="679" t="s">
        <v>671</v>
      </c>
      <c r="AD1" s="680" t="s">
        <v>672</v>
      </c>
      <c r="AE1" s="682" t="s">
        <v>673</v>
      </c>
      <c r="AF1" s="682" t="s">
        <v>674</v>
      </c>
    </row>
    <row r="2">
      <c r="A2" s="683" t="s">
        <v>675</v>
      </c>
      <c r="B2" s="684" t="s">
        <v>676</v>
      </c>
      <c r="C2" s="685" t="s">
        <v>677</v>
      </c>
      <c r="D2" s="686" t="s">
        <v>678</v>
      </c>
      <c r="E2" s="687">
        <v>0</v>
      </c>
      <c r="F2" s="688">
        <f>E2+E3</f>
      </c>
      <c r="G2" s="687">
        <v>0</v>
      </c>
      <c r="H2" s="687">
        <v>0</v>
      </c>
      <c r="I2" s="689">
        <f t="shared" ref="I2:I35" si="55">H2/G2</f>
      </c>
      <c r="J2" s="690">
        <f t="shared" ref="J2:J35" si="202">(E2/G2)*1000</f>
      </c>
      <c r="K2" s="687">
        <v>0</v>
      </c>
      <c r="L2" s="690">
        <f t="shared" ref="L2:L35" si="258">E2/K2</f>
      </c>
      <c r="M2" s="687">
        <v>0</v>
      </c>
      <c r="N2" s="691">
        <f t="shared" ref="N2:N35" si="148">E2/M2</f>
      </c>
      <c r="O2" s="687">
        <v>0</v>
      </c>
      <c r="P2" s="691">
        <f t="shared" ref="P2:P35" si="166">E2/O2</f>
      </c>
      <c r="Q2" s="692">
        <f>(M2+M3)/(O2+O3)</f>
      </c>
      <c r="R2" s="687">
        <v>0</v>
      </c>
      <c r="S2" s="692">
        <f>(O2+O3)/(K2+K3)</f>
      </c>
      <c r="T2" s="687">
        <v>0</v>
      </c>
      <c r="U2" s="693">
        <f>F2/T2</f>
      </c>
      <c r="V2" s="694">
        <f>(F2+4*500)/T2</f>
      </c>
      <c r="W2" s="687">
        <v>0</v>
      </c>
      <c r="X2" s="694">
        <f>W2/T2</f>
      </c>
      <c r="Y2" s="692">
        <f>T2/R2</f>
      </c>
      <c r="Z2" s="694">
        <f>W2/F2</f>
      </c>
      <c r="AA2" s="694">
        <f>W2/(F2+500)</f>
      </c>
      <c r="AB2" s="687">
        <v>0</v>
      </c>
      <c r="AC2" s="687">
        <v>0</v>
      </c>
      <c r="AD2" s="692">
        <f>AB2/T2</f>
      </c>
      <c r="AE2" s="694">
        <f>(W2-AC2)/(F2+500)</f>
      </c>
      <c r="AF2" s="695" t="s">
        <v>679</v>
      </c>
    </row>
    <row r="3">
      <c r="A3" s="683"/>
      <c r="B3" s="684"/>
      <c r="C3" s="685"/>
      <c r="D3" s="686" t="s">
        <v>680</v>
      </c>
      <c r="E3" s="687">
        <v>0</v>
      </c>
      <c r="F3" s="688"/>
      <c r="G3" s="687">
        <v>0</v>
      </c>
      <c r="H3" s="687">
        <v>0</v>
      </c>
      <c r="I3" s="689">
        <f t="shared" si="55"/>
      </c>
      <c r="J3" s="690">
        <f t="shared" si="202"/>
      </c>
      <c r="K3" s="687">
        <v>0</v>
      </c>
      <c r="L3" s="690">
        <f t="shared" si="258"/>
      </c>
      <c r="M3" s="687">
        <v>0</v>
      </c>
      <c r="N3" s="691">
        <f t="shared" si="148"/>
      </c>
      <c r="O3" s="687">
        <v>0</v>
      </c>
      <c r="P3" s="691">
        <f t="shared" si="166"/>
      </c>
      <c r="Q3" s="692"/>
      <c r="R3" s="687"/>
      <c r="S3" s="692"/>
      <c r="T3" s="687"/>
      <c r="U3" s="693"/>
      <c r="V3" s="694"/>
      <c r="W3" s="687"/>
      <c r="X3" s="694"/>
      <c r="Y3" s="692"/>
      <c r="Z3" s="694"/>
      <c r="AA3" s="694"/>
      <c r="AB3" s="687"/>
      <c r="AC3" s="687"/>
      <c r="AD3" s="692"/>
      <c r="AE3" s="694"/>
      <c r="AF3" s="695" t="s">
        <v>681</v>
      </c>
    </row>
    <row r="4">
      <c r="A4" s="683"/>
      <c r="B4" s="684" t="s">
        <v>682</v>
      </c>
      <c r="C4" s="685" t="s">
        <v>677</v>
      </c>
      <c r="D4" s="686" t="s">
        <v>678</v>
      </c>
      <c r="E4" s="687">
        <v>115.85</v>
      </c>
      <c r="F4" s="688">
        <f>E4+E5</f>
      </c>
      <c r="G4" s="687">
        <v>733</v>
      </c>
      <c r="H4" s="687">
        <v>16</v>
      </c>
      <c r="I4" s="689">
        <f t="shared" si="55"/>
      </c>
      <c r="J4" s="690">
        <f t="shared" si="202"/>
      </c>
      <c r="K4" s="687">
        <v>0</v>
      </c>
      <c r="L4" s="690">
        <f t="shared" si="258"/>
      </c>
      <c r="M4" s="687">
        <v>0</v>
      </c>
      <c r="N4" s="691">
        <f t="shared" si="148"/>
      </c>
      <c r="O4" s="687">
        <v>0</v>
      </c>
      <c r="P4" s="691">
        <f t="shared" si="166"/>
      </c>
      <c r="Q4" s="692">
        <f>(M4+M5)/(O4+O5)</f>
      </c>
      <c r="R4" s="687">
        <v>0</v>
      </c>
      <c r="S4" s="692">
        <f>(O4+O5)/(K4+K5)</f>
      </c>
      <c r="T4" s="687">
        <v>0</v>
      </c>
      <c r="U4" s="693">
        <f>F4/T4</f>
      </c>
      <c r="V4" s="694">
        <f>(F4+4*500)/T4</f>
      </c>
      <c r="W4" s="687">
        <v>0</v>
      </c>
      <c r="X4" s="694">
        <f>W4/T4</f>
      </c>
      <c r="Y4" s="692">
        <f>T4/R4</f>
      </c>
      <c r="Z4" s="694">
        <f>W4/F4</f>
      </c>
      <c r="AA4" s="694">
        <f>W4/(F4+500)</f>
      </c>
      <c r="AB4" s="687">
        <v>0</v>
      </c>
      <c r="AC4" s="687">
        <v>0</v>
      </c>
      <c r="AD4" s="692">
        <f>AB4/T4</f>
      </c>
      <c r="AE4" s="694">
        <f>(W4-AC4)/(F4+500)</f>
      </c>
      <c r="AF4" s="695" t="s">
        <v>679</v>
      </c>
    </row>
    <row r="5">
      <c r="A5" s="683"/>
      <c r="B5" s="684"/>
      <c r="C5" s="685"/>
      <c r="D5" s="686" t="s">
        <v>680</v>
      </c>
      <c r="E5" s="687">
        <v>120.11</v>
      </c>
      <c r="F5" s="688"/>
      <c r="G5" s="687">
        <v>2133</v>
      </c>
      <c r="H5" s="687">
        <v>76</v>
      </c>
      <c r="I5" s="689">
        <f t="shared" si="55"/>
      </c>
      <c r="J5" s="690">
        <f t="shared" si="202"/>
      </c>
      <c r="K5" s="687">
        <v>2</v>
      </c>
      <c r="L5" s="690">
        <f t="shared" si="258"/>
      </c>
      <c r="M5" s="687">
        <v>0</v>
      </c>
      <c r="N5" s="691">
        <f t="shared" si="148"/>
      </c>
      <c r="O5" s="687">
        <v>0</v>
      </c>
      <c r="P5" s="691">
        <f t="shared" si="166"/>
      </c>
      <c r="Q5" s="692"/>
      <c r="R5" s="687"/>
      <c r="S5" s="692"/>
      <c r="T5" s="687"/>
      <c r="U5" s="693"/>
      <c r="V5" s="694"/>
      <c r="W5" s="687"/>
      <c r="X5" s="694"/>
      <c r="Y5" s="692"/>
      <c r="Z5" s="694"/>
      <c r="AA5" s="694"/>
      <c r="AB5" s="687"/>
      <c r="AC5" s="687"/>
      <c r="AD5" s="692"/>
      <c r="AE5" s="694"/>
      <c r="AF5" s="695" t="s">
        <v>681</v>
      </c>
    </row>
    <row r="6">
      <c r="A6" s="683"/>
      <c r="B6" s="684" t="s">
        <v>683</v>
      </c>
      <c r="C6" s="685" t="s">
        <v>677</v>
      </c>
      <c r="D6" s="686" t="s">
        <v>678</v>
      </c>
      <c r="E6" s="687">
        <v>206.74</v>
      </c>
      <c r="F6" s="688">
        <f>E6+E7</f>
      </c>
      <c r="G6" s="687">
        <v>1605</v>
      </c>
      <c r="H6" s="687">
        <v>46</v>
      </c>
      <c r="I6" s="689">
        <f t="shared" si="55"/>
      </c>
      <c r="J6" s="690">
        <f t="shared" si="202"/>
      </c>
      <c r="K6" s="687">
        <v>0</v>
      </c>
      <c r="L6" s="690">
        <f t="shared" si="258"/>
      </c>
      <c r="M6" s="687">
        <v>0</v>
      </c>
      <c r="N6" s="691">
        <f t="shared" si="148"/>
      </c>
      <c r="O6" s="687">
        <v>0</v>
      </c>
      <c r="P6" s="691">
        <f t="shared" si="166"/>
      </c>
      <c r="Q6" s="692">
        <f>(M6+M7)/(O6+O7)</f>
      </c>
      <c r="R6" s="687">
        <v>0</v>
      </c>
      <c r="S6" s="692">
        <f>(O6+O7)/(K6+K7)</f>
      </c>
      <c r="T6" s="687">
        <v>0</v>
      </c>
      <c r="U6" s="693">
        <f>F6/T6</f>
      </c>
      <c r="V6" s="694">
        <f>(F6+4*500)/T6</f>
      </c>
      <c r="W6" s="687">
        <v>0</v>
      </c>
      <c r="X6" s="694">
        <f>W6/T6</f>
      </c>
      <c r="Y6" s="692">
        <f>T6/R6</f>
      </c>
      <c r="Z6" s="694">
        <f>W6/F6</f>
      </c>
      <c r="AA6" s="694">
        <f>W6/(F6+500)</f>
      </c>
      <c r="AB6" s="687">
        <v>0</v>
      </c>
      <c r="AC6" s="687">
        <v>0</v>
      </c>
      <c r="AD6" s="692">
        <f>AB6/T6</f>
      </c>
      <c r="AE6" s="694">
        <f>(W6-AC6)/(F6+500)</f>
      </c>
      <c r="AF6" s="695" t="s">
        <v>679</v>
      </c>
    </row>
    <row r="7">
      <c r="A7" s="683"/>
      <c r="B7" s="684"/>
      <c r="C7" s="685"/>
      <c r="D7" s="686" t="s">
        <v>680</v>
      </c>
      <c r="E7" s="687">
        <v>123.78</v>
      </c>
      <c r="F7" s="688"/>
      <c r="G7" s="687">
        <v>1972</v>
      </c>
      <c r="H7" s="687">
        <v>75</v>
      </c>
      <c r="I7" s="689">
        <f t="shared" si="55"/>
      </c>
      <c r="J7" s="690">
        <f t="shared" si="202"/>
      </c>
      <c r="K7" s="687">
        <v>4</v>
      </c>
      <c r="L7" s="690">
        <f t="shared" si="258"/>
      </c>
      <c r="M7" s="687">
        <v>0</v>
      </c>
      <c r="N7" s="691">
        <f t="shared" si="148"/>
      </c>
      <c r="O7" s="687">
        <v>0</v>
      </c>
      <c r="P7" s="691">
        <f t="shared" si="166"/>
      </c>
      <c r="Q7" s="692"/>
      <c r="R7" s="687"/>
      <c r="S7" s="692"/>
      <c r="T7" s="687"/>
      <c r="U7" s="693"/>
      <c r="V7" s="694"/>
      <c r="W7" s="687"/>
      <c r="X7" s="694"/>
      <c r="Y7" s="692"/>
      <c r="Z7" s="694"/>
      <c r="AA7" s="694"/>
      <c r="AB7" s="687"/>
      <c r="AC7" s="687"/>
      <c r="AD7" s="692"/>
      <c r="AE7" s="694"/>
      <c r="AF7" s="695" t="s">
        <v>681</v>
      </c>
    </row>
    <row r="8">
      <c r="A8" s="683"/>
      <c r="B8" s="684" t="s">
        <v>684</v>
      </c>
      <c r="C8" s="685" t="s">
        <v>677</v>
      </c>
      <c r="D8" s="686" t="s">
        <v>678</v>
      </c>
      <c r="E8" s="687">
        <v>128.13</v>
      </c>
      <c r="F8" s="688">
        <f>E8+E9</f>
      </c>
      <c r="G8" s="687">
        <v>1088</v>
      </c>
      <c r="H8" s="687">
        <v>29</v>
      </c>
      <c r="I8" s="689">
        <f t="shared" si="55"/>
      </c>
      <c r="J8" s="690">
        <f t="shared" si="202"/>
      </c>
      <c r="K8" s="687">
        <v>0</v>
      </c>
      <c r="L8" s="690">
        <f t="shared" si="258"/>
      </c>
      <c r="M8" s="687">
        <v>0</v>
      </c>
      <c r="N8" s="691">
        <f t="shared" si="148"/>
      </c>
      <c r="O8" s="687">
        <v>0</v>
      </c>
      <c r="P8" s="691">
        <f t="shared" si="166"/>
      </c>
      <c r="Q8" s="692">
        <f>(M8+M9)/(O8+O9)</f>
      </c>
      <c r="R8" s="687">
        <v>0</v>
      </c>
      <c r="S8" s="692">
        <f>(O8+O9)/(K8+K9)</f>
      </c>
      <c r="T8" s="687">
        <v>0</v>
      </c>
      <c r="U8" s="693">
        <f>F8/T8</f>
      </c>
      <c r="V8" s="694">
        <f>(F8+4*500)/T8</f>
      </c>
      <c r="W8" s="687">
        <v>0</v>
      </c>
      <c r="X8" s="694">
        <f>W8/T8</f>
      </c>
      <c r="Y8" s="692">
        <f>T8/R8</f>
      </c>
      <c r="Z8" s="694">
        <f>W8/F8</f>
      </c>
      <c r="AA8" s="694">
        <f>W8/(F8+500)</f>
      </c>
      <c r="AB8" s="687">
        <v>0</v>
      </c>
      <c r="AC8" s="687">
        <v>0</v>
      </c>
      <c r="AD8" s="692">
        <f>AB8/T8</f>
      </c>
      <c r="AE8" s="694">
        <f>(W8-AC8)/(F8+500)</f>
      </c>
      <c r="AF8" s="695" t="s">
        <v>679</v>
      </c>
    </row>
    <row r="9">
      <c r="A9" s="683"/>
      <c r="B9" s="684"/>
      <c r="C9" s="685"/>
      <c r="D9" s="686" t="s">
        <v>680</v>
      </c>
      <c r="E9" s="687">
        <v>111.49</v>
      </c>
      <c r="F9" s="688"/>
      <c r="G9" s="687">
        <v>1679</v>
      </c>
      <c r="H9" s="696">
        <v>70</v>
      </c>
      <c r="I9" s="689">
        <f t="shared" si="55"/>
      </c>
      <c r="J9" s="690">
        <f t="shared" si="202"/>
      </c>
      <c r="K9" s="687">
        <v>4</v>
      </c>
      <c r="L9" s="690">
        <f t="shared" si="258"/>
      </c>
      <c r="M9" s="687">
        <v>0</v>
      </c>
      <c r="N9" s="691">
        <f t="shared" si="148"/>
      </c>
      <c r="O9" s="687">
        <v>0</v>
      </c>
      <c r="P9" s="691">
        <f t="shared" si="166"/>
      </c>
      <c r="Q9" s="692"/>
      <c r="R9" s="687"/>
      <c r="S9" s="692"/>
      <c r="T9" s="687"/>
      <c r="U9" s="693"/>
      <c r="V9" s="694"/>
      <c r="W9" s="687"/>
      <c r="X9" s="694"/>
      <c r="Y9" s="692"/>
      <c r="Z9" s="694"/>
      <c r="AA9" s="694"/>
      <c r="AB9" s="687"/>
      <c r="AC9" s="687"/>
      <c r="AD9" s="692"/>
      <c r="AE9" s="694"/>
      <c r="AF9" s="695" t="s">
        <v>681</v>
      </c>
    </row>
    <row r="10">
      <c r="A10" s="683"/>
      <c r="B10" s="684" t="s">
        <v>685</v>
      </c>
      <c r="C10" s="685" t="s">
        <v>677</v>
      </c>
      <c r="D10" s="686" t="s">
        <v>678</v>
      </c>
      <c r="E10" s="687">
        <v>119.8</v>
      </c>
      <c r="F10" s="688">
        <f>E10+E11</f>
      </c>
      <c r="G10" s="687">
        <v>980</v>
      </c>
      <c r="H10" s="687">
        <v>37</v>
      </c>
      <c r="I10" s="689">
        <f t="shared" si="55"/>
      </c>
      <c r="J10" s="690">
        <f t="shared" si="202"/>
      </c>
      <c r="K10" s="687">
        <v>0</v>
      </c>
      <c r="L10" s="690">
        <f t="shared" si="258"/>
      </c>
      <c r="M10" s="687">
        <v>0</v>
      </c>
      <c r="N10" s="691">
        <f t="shared" si="148"/>
      </c>
      <c r="O10" s="687">
        <v>0</v>
      </c>
      <c r="P10" s="691">
        <f t="shared" si="166"/>
      </c>
      <c r="Q10" s="692">
        <f>(M10+M11)/(O10+O11)</f>
      </c>
      <c r="R10" s="687">
        <v>1</v>
      </c>
      <c r="S10" s="692">
        <f>(O10+O11)/(K10+K11)</f>
      </c>
      <c r="T10" s="687">
        <v>1</v>
      </c>
      <c r="U10" s="693">
        <f>F10/T10</f>
      </c>
      <c r="V10" s="694">
        <f>(F10+4*500)/T10</f>
      </c>
      <c r="W10" s="687">
        <v>1092</v>
      </c>
      <c r="X10" s="694">
        <f>W10/T10</f>
      </c>
      <c r="Y10" s="692">
        <f>T10/R10</f>
      </c>
      <c r="Z10" s="694">
        <f>W10/F10</f>
      </c>
      <c r="AA10" s="694">
        <f>W10/(F10+500)</f>
      </c>
      <c r="AB10" s="687">
        <v>0</v>
      </c>
      <c r="AC10" s="687">
        <v>0</v>
      </c>
      <c r="AD10" s="692">
        <f>AB10/T10</f>
      </c>
      <c r="AE10" s="694">
        <f>(W10-AC10)/(F10+500)</f>
      </c>
      <c r="AF10" s="695" t="s">
        <v>679</v>
      </c>
    </row>
    <row r="11">
      <c r="A11" s="683"/>
      <c r="B11" s="684"/>
      <c r="C11" s="685"/>
      <c r="D11" s="686" t="s">
        <v>680</v>
      </c>
      <c r="E11" s="687">
        <v>89.6</v>
      </c>
      <c r="F11" s="688"/>
      <c r="G11" s="687">
        <v>1541</v>
      </c>
      <c r="H11" s="687">
        <v>76</v>
      </c>
      <c r="I11" s="689">
        <f t="shared" si="55"/>
      </c>
      <c r="J11" s="690">
        <f t="shared" si="202"/>
      </c>
      <c r="K11" s="687">
        <v>5</v>
      </c>
      <c r="L11" s="690">
        <f t="shared" si="258"/>
      </c>
      <c r="M11" s="687">
        <v>1</v>
      </c>
      <c r="N11" s="691">
        <f t="shared" si="148"/>
      </c>
      <c r="O11" s="687">
        <v>1</v>
      </c>
      <c r="P11" s="691">
        <f t="shared" si="166"/>
      </c>
      <c r="Q11" s="692"/>
      <c r="R11" s="687"/>
      <c r="S11" s="692"/>
      <c r="T11" s="687"/>
      <c r="U11" s="693"/>
      <c r="V11" s="694"/>
      <c r="W11" s="687"/>
      <c r="X11" s="694"/>
      <c r="Y11" s="692"/>
      <c r="Z11" s="694"/>
      <c r="AA11" s="694"/>
      <c r="AB11" s="687"/>
      <c r="AC11" s="687"/>
      <c r="AD11" s="692"/>
      <c r="AE11" s="694"/>
      <c r="AF11" s="695" t="s">
        <v>681</v>
      </c>
    </row>
    <row r="12">
      <c r="A12" s="683"/>
      <c r="B12" s="697" t="s">
        <v>686</v>
      </c>
      <c r="C12" s="697"/>
      <c r="D12" s="697"/>
      <c r="E12" s="698">
        <f>SUM(E2:E11)</f>
      </c>
      <c r="F12" s="698">
        <f>SUM(F2:F11)</f>
      </c>
      <c r="G12" s="698">
        <f>SUM(G2:G11)</f>
      </c>
      <c r="H12" s="698">
        <f>SUM(H2:H11)</f>
      </c>
      <c r="I12" s="699">
        <f t="shared" si="55"/>
      </c>
      <c r="J12" s="700">
        <f t="shared" si="202"/>
      </c>
      <c r="K12" s="698">
        <f>SUM(K2:K11)</f>
      </c>
      <c r="L12" s="700">
        <f t="shared" si="258"/>
      </c>
      <c r="M12" s="698">
        <f>SUM(M2:M11)</f>
      </c>
      <c r="N12" s="701">
        <f t="shared" si="148"/>
      </c>
      <c r="O12" s="698">
        <f>SUM(O2:O11)</f>
      </c>
      <c r="P12" s="701">
        <f t="shared" si="166"/>
      </c>
      <c r="Q12" s="702">
        <f>M12/O12</f>
      </c>
      <c r="R12" s="698">
        <f>SUM(R2:R11)</f>
      </c>
      <c r="S12" s="702">
        <f>(O12+O12)/(K12+K12)</f>
      </c>
      <c r="T12" s="698">
        <f>SUM(T2:T11)</f>
      </c>
      <c r="U12" s="703">
        <f t="shared" ref="U12:U13" si="313">F12/T12</f>
      </c>
      <c r="V12" s="704">
        <f t="shared" ref="V12:V13" si="74">(F12+4*500)/T12</f>
      </c>
      <c r="W12" s="698">
        <f>SUM(W2:W11)</f>
      </c>
      <c r="X12" s="705">
        <f t="shared" ref="X12:X13" si="221">W12/T12</f>
      </c>
      <c r="Y12" s="702">
        <f t="shared" ref="Y12:Y13" si="276">T12/R12</f>
      </c>
      <c r="Z12" s="704">
        <f t="shared" ref="Z12:Z13" si="111">W12/F12</f>
      </c>
      <c r="AA12" s="704">
        <f>W12/(F12+COUNT(W2:W11)*500)</f>
      </c>
      <c r="AB12" s="698">
        <f>SUM(AB2:AB11)</f>
      </c>
      <c r="AC12" s="698">
        <f>SUM(AC2:AC11)</f>
      </c>
      <c r="AD12" s="702">
        <f t="shared" ref="AD12:AD13" si="0">AB12/T12</f>
      </c>
      <c r="AE12" s="706">
        <f>(W12-AC12)/(F12+COUNT(W2:W11)*500)</f>
      </c>
      <c r="AF12" s="694"/>
    </row>
    <row r="13">
      <c r="A13" s="683"/>
      <c r="B13" s="684" t="s">
        <v>687</v>
      </c>
      <c r="C13" s="685" t="s">
        <v>688</v>
      </c>
      <c r="D13" s="686" t="s">
        <v>678</v>
      </c>
      <c r="E13" s="687">
        <v>136.47</v>
      </c>
      <c r="F13" s="688">
        <f>E13+E14</f>
      </c>
      <c r="G13" s="687">
        <v>896</v>
      </c>
      <c r="H13" s="687">
        <v>27</v>
      </c>
      <c r="I13" s="689">
        <f t="shared" si="55"/>
      </c>
      <c r="J13" s="690">
        <f t="shared" si="202"/>
      </c>
      <c r="K13" s="687">
        <v>1</v>
      </c>
      <c r="L13" s="690">
        <f t="shared" si="258"/>
      </c>
      <c r="M13" s="687">
        <v>0</v>
      </c>
      <c r="N13" s="691">
        <f t="shared" si="148"/>
      </c>
      <c r="O13" s="687">
        <v>0</v>
      </c>
      <c r="P13" s="691">
        <f t="shared" si="166"/>
      </c>
      <c r="Q13" s="692">
        <f>(M13+M14)/(O13+O14)</f>
      </c>
      <c r="R13" s="687">
        <v>1</v>
      </c>
      <c r="S13" s="692">
        <f>(O13+O14)/(K13+K14)</f>
      </c>
      <c r="T13" s="687">
        <v>0</v>
      </c>
      <c r="U13" s="693">
        <f t="shared" si="313"/>
      </c>
      <c r="V13" s="694">
        <f t="shared" si="74"/>
      </c>
      <c r="W13" s="687">
        <v>0</v>
      </c>
      <c r="X13" s="694">
        <f t="shared" si="221"/>
      </c>
      <c r="Y13" s="692">
        <f t="shared" si="276"/>
      </c>
      <c r="Z13" s="694">
        <f t="shared" si="111"/>
      </c>
      <c r="AA13" s="694">
        <f>W13/(F13+500)</f>
      </c>
      <c r="AB13" s="687">
        <v>0</v>
      </c>
      <c r="AC13" s="687">
        <v>0</v>
      </c>
      <c r="AD13" s="692">
        <f t="shared" si="0"/>
      </c>
      <c r="AE13" s="694">
        <f>(W13-AC13)/(F13+500)</f>
      </c>
      <c r="AF13" s="695" t="s">
        <v>679</v>
      </c>
    </row>
    <row r="14">
      <c r="A14" s="683"/>
      <c r="B14" s="684"/>
      <c r="C14" s="685"/>
      <c r="D14" s="686" t="s">
        <v>680</v>
      </c>
      <c r="E14" s="687">
        <v>168.74</v>
      </c>
      <c r="F14" s="688"/>
      <c r="G14" s="687">
        <v>1951</v>
      </c>
      <c r="H14" s="687">
        <v>97</v>
      </c>
      <c r="I14" s="689">
        <f t="shared" si="55"/>
      </c>
      <c r="J14" s="690">
        <f t="shared" si="202"/>
      </c>
      <c r="K14" s="687">
        <v>4</v>
      </c>
      <c r="L14" s="690">
        <f t="shared" si="258"/>
      </c>
      <c r="M14" s="687">
        <v>0</v>
      </c>
      <c r="N14" s="691">
        <f t="shared" si="148"/>
      </c>
      <c r="O14" s="687">
        <v>1</v>
      </c>
      <c r="P14" s="691">
        <f t="shared" si="166"/>
      </c>
      <c r="Q14" s="692"/>
      <c r="R14" s="687"/>
      <c r="S14" s="692"/>
      <c r="T14" s="687"/>
      <c r="U14" s="693"/>
      <c r="V14" s="694"/>
      <c r="W14" s="687"/>
      <c r="X14" s="694"/>
      <c r="Y14" s="692"/>
      <c r="Z14" s="694"/>
      <c r="AA14" s="694"/>
      <c r="AB14" s="687"/>
      <c r="AC14" s="687"/>
      <c r="AD14" s="692"/>
      <c r="AE14" s="694"/>
      <c r="AF14" s="695" t="s">
        <v>681</v>
      </c>
    </row>
    <row r="15">
      <c r="A15" s="683"/>
      <c r="B15" s="684" t="s">
        <v>689</v>
      </c>
      <c r="C15" s="685" t="s">
        <v>688</v>
      </c>
      <c r="D15" s="686" t="s">
        <v>678</v>
      </c>
      <c r="E15" s="687">
        <v>76.55</v>
      </c>
      <c r="F15" s="688">
        <f>E15+E16</f>
      </c>
      <c r="G15" s="687">
        <v>572</v>
      </c>
      <c r="H15" s="687">
        <v>19</v>
      </c>
      <c r="I15" s="689">
        <f t="shared" si="55"/>
      </c>
      <c r="J15" s="690">
        <f t="shared" si="202"/>
      </c>
      <c r="K15" s="687">
        <v>1</v>
      </c>
      <c r="L15" s="690">
        <f t="shared" si="258"/>
      </c>
      <c r="M15" s="687">
        <v>0</v>
      </c>
      <c r="N15" s="691">
        <f t="shared" si="148"/>
      </c>
      <c r="O15" s="687">
        <v>0</v>
      </c>
      <c r="P15" s="691">
        <f t="shared" si="166"/>
      </c>
      <c r="Q15" s="692">
        <f>(M15+M16)/(O15+O16)</f>
      </c>
      <c r="R15" s="687">
        <v>0</v>
      </c>
      <c r="S15" s="692">
        <f>(O15+O16)/(K15+K16)</f>
      </c>
      <c r="T15" s="687">
        <v>0</v>
      </c>
      <c r="U15" s="693">
        <f>F15/T15</f>
      </c>
      <c r="V15" s="694">
        <f>(F15+4*500)/T15</f>
      </c>
      <c r="W15" s="687">
        <v>0</v>
      </c>
      <c r="X15" s="694">
        <f>W15/T15</f>
      </c>
      <c r="Y15" s="692">
        <f>T15/R15</f>
      </c>
      <c r="Z15" s="694">
        <f>W15/F15</f>
      </c>
      <c r="AA15" s="694">
        <f>W15/(F15+500)</f>
      </c>
      <c r="AB15" s="687">
        <v>0</v>
      </c>
      <c r="AC15" s="687">
        <v>0</v>
      </c>
      <c r="AD15" s="692">
        <f>AB15/T15</f>
      </c>
      <c r="AE15" s="694">
        <f>(W15-AC15)/(F15+500)</f>
      </c>
      <c r="AF15" s="695" t="s">
        <v>679</v>
      </c>
    </row>
    <row r="16">
      <c r="A16" s="683"/>
      <c r="B16" s="684"/>
      <c r="C16" s="685"/>
      <c r="D16" s="686" t="s">
        <v>680</v>
      </c>
      <c r="E16" s="687">
        <v>100.89</v>
      </c>
      <c r="F16" s="688"/>
      <c r="G16" s="687">
        <v>1384</v>
      </c>
      <c r="H16" s="696">
        <v>86</v>
      </c>
      <c r="I16" s="689">
        <f t="shared" si="55"/>
      </c>
      <c r="J16" s="690">
        <f t="shared" si="202"/>
      </c>
      <c r="K16" s="687">
        <v>8</v>
      </c>
      <c r="L16" s="690">
        <f t="shared" si="258"/>
      </c>
      <c r="M16" s="687">
        <v>0</v>
      </c>
      <c r="N16" s="691">
        <f t="shared" si="148"/>
      </c>
      <c r="O16" s="687">
        <v>0</v>
      </c>
      <c r="P16" s="691">
        <f t="shared" si="166"/>
      </c>
      <c r="Q16" s="692"/>
      <c r="R16" s="687"/>
      <c r="S16" s="692"/>
      <c r="T16" s="687"/>
      <c r="U16" s="693"/>
      <c r="V16" s="694"/>
      <c r="W16" s="687"/>
      <c r="X16" s="694"/>
      <c r="Y16" s="692"/>
      <c r="Z16" s="694"/>
      <c r="AA16" s="694"/>
      <c r="AB16" s="687"/>
      <c r="AC16" s="687"/>
      <c r="AD16" s="692"/>
      <c r="AE16" s="694"/>
      <c r="AF16" s="695" t="s">
        <v>681</v>
      </c>
    </row>
    <row r="17">
      <c r="A17" s="683"/>
      <c r="B17" s="684" t="s">
        <v>690</v>
      </c>
      <c r="C17" s="685" t="s">
        <v>688</v>
      </c>
      <c r="D17" s="686" t="s">
        <v>678</v>
      </c>
      <c r="E17" s="687">
        <v>113.13</v>
      </c>
      <c r="F17" s="688">
        <f>E17+E18</f>
      </c>
      <c r="G17" s="687">
        <v>553</v>
      </c>
      <c r="H17" s="687">
        <v>23</v>
      </c>
      <c r="I17" s="689">
        <f t="shared" si="55"/>
      </c>
      <c r="J17" s="690">
        <f t="shared" si="202"/>
      </c>
      <c r="K17" s="687">
        <v>0</v>
      </c>
      <c r="L17" s="690">
        <f t="shared" si="258"/>
      </c>
      <c r="M17" s="687">
        <v>0</v>
      </c>
      <c r="N17" s="691">
        <f t="shared" si="148"/>
      </c>
      <c r="O17" s="687">
        <v>0</v>
      </c>
      <c r="P17" s="691">
        <f t="shared" si="166"/>
      </c>
      <c r="Q17" s="692">
        <f>(M17+M18)/(O17+O18)</f>
      </c>
      <c r="R17" s="687">
        <v>1</v>
      </c>
      <c r="S17" s="692">
        <f>(O17+O18)/(K17+K18)</f>
      </c>
      <c r="T17" s="687">
        <v>0</v>
      </c>
      <c r="U17" s="693">
        <f>F17/T17</f>
      </c>
      <c r="V17" s="694">
        <f>(F17+4*500)/T17</f>
      </c>
      <c r="W17" s="687">
        <v>0</v>
      </c>
      <c r="X17" s="694">
        <f>W17/T17</f>
      </c>
      <c r="Y17" s="692">
        <f>T17/R17</f>
      </c>
      <c r="Z17" s="694">
        <f>W17/F17</f>
      </c>
      <c r="AA17" s="694">
        <f>W17/(F17+500)</f>
      </c>
      <c r="AB17" s="687">
        <v>0</v>
      </c>
      <c r="AC17" s="687">
        <v>0</v>
      </c>
      <c r="AD17" s="692">
        <f>AB17/T17</f>
      </c>
      <c r="AE17" s="694">
        <f>(W17-AC17)/(F17+500)</f>
      </c>
      <c r="AF17" s="695" t="s">
        <v>679</v>
      </c>
    </row>
    <row r="18">
      <c r="A18" s="683"/>
      <c r="B18" s="684"/>
      <c r="C18" s="685"/>
      <c r="D18" s="686" t="s">
        <v>680</v>
      </c>
      <c r="E18" s="687">
        <v>168.96</v>
      </c>
      <c r="F18" s="688"/>
      <c r="G18" s="687">
        <v>1604</v>
      </c>
      <c r="H18" s="687">
        <v>127</v>
      </c>
      <c r="I18" s="689">
        <f t="shared" si="55"/>
      </c>
      <c r="J18" s="690">
        <f t="shared" si="202"/>
      </c>
      <c r="K18" s="687">
        <v>4</v>
      </c>
      <c r="L18" s="690">
        <f t="shared" si="258"/>
      </c>
      <c r="M18" s="687">
        <v>0</v>
      </c>
      <c r="N18" s="691">
        <f t="shared" si="148"/>
      </c>
      <c r="O18" s="687">
        <v>1</v>
      </c>
      <c r="P18" s="691">
        <f t="shared" si="166"/>
      </c>
      <c r="Q18" s="692"/>
      <c r="R18" s="687"/>
      <c r="S18" s="692"/>
      <c r="T18" s="687"/>
      <c r="U18" s="693"/>
      <c r="V18" s="694"/>
      <c r="W18" s="687"/>
      <c r="X18" s="694"/>
      <c r="Y18" s="692"/>
      <c r="Z18" s="694"/>
      <c r="AA18" s="694"/>
      <c r="AB18" s="687"/>
      <c r="AC18" s="687"/>
      <c r="AD18" s="692"/>
      <c r="AE18" s="694"/>
      <c r="AF18" s="695" t="s">
        <v>691</v>
      </c>
    </row>
    <row r="19">
      <c r="A19" s="683"/>
      <c r="B19" s="684" t="s">
        <v>692</v>
      </c>
      <c r="C19" s="685" t="s">
        <v>688</v>
      </c>
      <c r="D19" s="686" t="s">
        <v>678</v>
      </c>
      <c r="E19" s="687">
        <v>73.37</v>
      </c>
      <c r="F19" s="688">
        <f>E19+E20</f>
      </c>
      <c r="G19" s="687">
        <v>610</v>
      </c>
      <c r="H19" s="687">
        <v>33</v>
      </c>
      <c r="I19" s="689">
        <f t="shared" si="55"/>
      </c>
      <c r="J19" s="690">
        <f t="shared" si="202"/>
      </c>
      <c r="K19" s="687">
        <v>3</v>
      </c>
      <c r="L19" s="690">
        <f t="shared" si="258"/>
      </c>
      <c r="M19" s="687">
        <v>0</v>
      </c>
      <c r="N19" s="691">
        <f t="shared" si="148"/>
      </c>
      <c r="O19" s="687">
        <v>0</v>
      </c>
      <c r="P19" s="691">
        <f t="shared" si="166"/>
      </c>
      <c r="Q19" s="692">
        <f>(M19+M20)/(O19+O20)</f>
      </c>
      <c r="R19" s="687">
        <v>0</v>
      </c>
      <c r="S19" s="692">
        <f>(O19+O20)/(K19+K20)</f>
      </c>
      <c r="T19" s="687">
        <v>0</v>
      </c>
      <c r="U19" s="693">
        <f>F19/T19</f>
      </c>
      <c r="V19" s="694">
        <f>(F19+4*500)/T19</f>
      </c>
      <c r="W19" s="687">
        <v>0</v>
      </c>
      <c r="X19" s="694">
        <f>W19/T19</f>
      </c>
      <c r="Y19" s="692">
        <f>T19/R19</f>
      </c>
      <c r="Z19" s="694">
        <f>W19/F19</f>
      </c>
      <c r="AA19" s="694">
        <f>W19/(F19+500)</f>
      </c>
      <c r="AB19" s="687">
        <v>0</v>
      </c>
      <c r="AC19" s="687">
        <v>0</v>
      </c>
      <c r="AD19" s="692">
        <f>AB19/T19</f>
      </c>
      <c r="AE19" s="694">
        <f>(W19-AC19)/(F19+500)</f>
      </c>
      <c r="AF19" s="695" t="s">
        <v>679</v>
      </c>
    </row>
    <row r="20">
      <c r="A20" s="683"/>
      <c r="B20" s="684"/>
      <c r="C20" s="685"/>
      <c r="D20" s="686" t="s">
        <v>680</v>
      </c>
      <c r="E20" s="687">
        <v>247.89</v>
      </c>
      <c r="F20" s="688"/>
      <c r="G20" s="687">
        <v>2967</v>
      </c>
      <c r="H20" s="687">
        <v>162</v>
      </c>
      <c r="I20" s="689">
        <f t="shared" si="55"/>
      </c>
      <c r="J20" s="690">
        <f t="shared" si="202"/>
      </c>
      <c r="K20" s="687">
        <v>9</v>
      </c>
      <c r="L20" s="690">
        <f t="shared" si="258"/>
      </c>
      <c r="M20" s="687">
        <v>0</v>
      </c>
      <c r="N20" s="691">
        <f t="shared" si="148"/>
      </c>
      <c r="O20" s="687">
        <v>0</v>
      </c>
      <c r="P20" s="691">
        <f t="shared" si="166"/>
      </c>
      <c r="Q20" s="692"/>
      <c r="R20" s="687"/>
      <c r="S20" s="692"/>
      <c r="T20" s="687"/>
      <c r="U20" s="693"/>
      <c r="V20" s="694"/>
      <c r="W20" s="687"/>
      <c r="X20" s="694"/>
      <c r="Y20" s="692"/>
      <c r="Z20" s="694"/>
      <c r="AA20" s="694"/>
      <c r="AB20" s="687"/>
      <c r="AC20" s="687"/>
      <c r="AD20" s="692"/>
      <c r="AE20" s="694"/>
      <c r="AF20" s="695" t="s">
        <v>691</v>
      </c>
    </row>
    <row r="21">
      <c r="A21" s="683"/>
      <c r="B21" s="684" t="s">
        <v>693</v>
      </c>
      <c r="C21" s="685" t="s">
        <v>688</v>
      </c>
      <c r="D21" s="686" t="s">
        <v>678</v>
      </c>
      <c r="E21" s="687">
        <v>149.41</v>
      </c>
      <c r="F21" s="688">
        <f>E21+E22</f>
      </c>
      <c r="G21" s="687">
        <v>1059</v>
      </c>
      <c r="H21" s="687">
        <v>41</v>
      </c>
      <c r="I21" s="689">
        <f t="shared" si="55"/>
      </c>
      <c r="J21" s="690">
        <f t="shared" si="202"/>
      </c>
      <c r="K21" s="687">
        <v>1</v>
      </c>
      <c r="L21" s="690">
        <f t="shared" si="258"/>
      </c>
      <c r="M21" s="687">
        <v>0</v>
      </c>
      <c r="N21" s="691">
        <f t="shared" si="148"/>
      </c>
      <c r="O21" s="687">
        <v>0</v>
      </c>
      <c r="P21" s="691">
        <f t="shared" si="166"/>
      </c>
      <c r="Q21" s="692">
        <f>(M21+M22)/(O21+O22)</f>
      </c>
      <c r="R21" s="687">
        <v>1</v>
      </c>
      <c r="S21" s="692">
        <f>(O21+O22)/(K21+K22)</f>
      </c>
      <c r="T21" s="687">
        <v>0</v>
      </c>
      <c r="U21" s="693">
        <f>F21/T21</f>
      </c>
      <c r="V21" s="694">
        <f>(F21+4*500)/T21</f>
      </c>
      <c r="W21" s="687">
        <v>0</v>
      </c>
      <c r="X21" s="694">
        <f>W21/T21</f>
      </c>
      <c r="Y21" s="692">
        <f>T21/R21</f>
      </c>
      <c r="Z21" s="694">
        <f>W21/F21</f>
      </c>
      <c r="AA21" s="694">
        <f>W21/(F21+500)</f>
      </c>
      <c r="AB21" s="687">
        <v>0</v>
      </c>
      <c r="AC21" s="687">
        <v>0</v>
      </c>
      <c r="AD21" s="692">
        <f>AB21/T21</f>
      </c>
      <c r="AE21" s="694">
        <f>(W21-AC21)/(F21+500)</f>
      </c>
      <c r="AF21" s="695" t="s">
        <v>679</v>
      </c>
    </row>
    <row r="22">
      <c r="A22" s="683"/>
      <c r="B22" s="684"/>
      <c r="C22" s="685"/>
      <c r="D22" s="686" t="s">
        <v>680</v>
      </c>
      <c r="E22" s="687">
        <v>162.91</v>
      </c>
      <c r="F22" s="688"/>
      <c r="G22" s="687">
        <v>2061</v>
      </c>
      <c r="H22" s="687">
        <v>124</v>
      </c>
      <c r="I22" s="689">
        <f t="shared" si="55"/>
      </c>
      <c r="J22" s="690">
        <f t="shared" si="202"/>
      </c>
      <c r="K22" s="687">
        <v>6</v>
      </c>
      <c r="L22" s="690">
        <f t="shared" si="258"/>
      </c>
      <c r="M22" s="687">
        <v>0</v>
      </c>
      <c r="N22" s="691">
        <f t="shared" si="148"/>
      </c>
      <c r="O22" s="687">
        <v>1</v>
      </c>
      <c r="P22" s="691">
        <f t="shared" si="166"/>
      </c>
      <c r="Q22" s="692"/>
      <c r="R22" s="687"/>
      <c r="S22" s="692"/>
      <c r="T22" s="687"/>
      <c r="U22" s="693"/>
      <c r="V22" s="694"/>
      <c r="W22" s="687"/>
      <c r="X22" s="694"/>
      <c r="Y22" s="692"/>
      <c r="Z22" s="694"/>
      <c r="AA22" s="694"/>
      <c r="AB22" s="687"/>
      <c r="AC22" s="687"/>
      <c r="AD22" s="692"/>
      <c r="AE22" s="694"/>
      <c r="AF22" s="695" t="s">
        <v>691</v>
      </c>
    </row>
    <row r="23">
      <c r="A23" s="683"/>
      <c r="B23" s="697" t="s">
        <v>686</v>
      </c>
      <c r="C23" s="697"/>
      <c r="D23" s="697"/>
      <c r="E23" s="698">
        <f>SUM(E13:E22)</f>
      </c>
      <c r="F23" s="698">
        <f>SUM(F13:F22)</f>
      </c>
      <c r="G23" s="698">
        <f>SUM(G13:G22)</f>
      </c>
      <c r="H23" s="698">
        <f>SUM(H13:H22)</f>
      </c>
      <c r="I23" s="699">
        <f t="shared" si="55"/>
      </c>
      <c r="J23" s="700">
        <f t="shared" si="202"/>
      </c>
      <c r="K23" s="698">
        <f>SUM(K13:K22)</f>
      </c>
      <c r="L23" s="700">
        <f t="shared" si="258"/>
      </c>
      <c r="M23" s="698">
        <f>SUM(M13:M22)</f>
      </c>
      <c r="N23" s="701">
        <f t="shared" si="148"/>
      </c>
      <c r="O23" s="698">
        <f>SUM(O13:O22)</f>
      </c>
      <c r="P23" s="701">
        <f t="shared" si="166"/>
      </c>
      <c r="Q23" s="702">
        <f>M23/O23</f>
      </c>
      <c r="R23" s="698">
        <f>SUM(R13:R22)</f>
      </c>
      <c r="S23" s="702">
        <f>(O23+O23)/(K23+K23)</f>
      </c>
      <c r="T23" s="698">
        <f>SUM(T13:T22)</f>
      </c>
      <c r="U23" s="703">
        <f t="shared" ref="U23:U24" si="314">F23/T23</f>
      </c>
      <c r="V23" s="704">
        <f t="shared" ref="V23:V24" si="75">(F23+4*500)/T23</f>
      </c>
      <c r="W23" s="698">
        <f>SUM(W13:W22)</f>
      </c>
      <c r="X23" s="705">
        <f t="shared" ref="X23:X24" si="222">W23/T23</f>
      </c>
      <c r="Y23" s="702">
        <f t="shared" ref="Y23:Y24" si="277">T23/R23</f>
      </c>
      <c r="Z23" s="704">
        <f t="shared" ref="Z23:Z24" si="112">W23/F23</f>
      </c>
      <c r="AA23" s="704">
        <f>W23/(F23+COUNT(W13:W22)*500)</f>
      </c>
      <c r="AB23" s="698">
        <f>SUM(AB13:AB22)</f>
      </c>
      <c r="AC23" s="698">
        <f>SUM(AC13:AC22)</f>
      </c>
      <c r="AD23" s="702">
        <f t="shared" ref="AD23:AD24" si="1">AB23/T23</f>
      </c>
      <c r="AE23" s="706">
        <f>(W23-AC23)/(F23+COUNT(W13:W22)*500)</f>
      </c>
      <c r="AF23" s="694"/>
    </row>
    <row r="24">
      <c r="A24" s="683"/>
      <c r="B24" s="707" t="s">
        <v>694</v>
      </c>
      <c r="C24" s="685" t="s">
        <v>695</v>
      </c>
      <c r="D24" s="686" t="s">
        <v>678</v>
      </c>
      <c r="E24" s="687">
        <v>207.26</v>
      </c>
      <c r="F24" s="688">
        <f>E24+E25</f>
      </c>
      <c r="G24" s="687">
        <v>1285</v>
      </c>
      <c r="H24" s="687">
        <v>46</v>
      </c>
      <c r="I24" s="689">
        <f t="shared" si="55"/>
      </c>
      <c r="J24" s="690">
        <f t="shared" si="202"/>
      </c>
      <c r="K24" s="687">
        <v>3</v>
      </c>
      <c r="L24" s="690">
        <f t="shared" si="258"/>
      </c>
      <c r="M24" s="687">
        <v>0</v>
      </c>
      <c r="N24" s="691">
        <f t="shared" si="148"/>
      </c>
      <c r="O24" s="687">
        <v>1</v>
      </c>
      <c r="P24" s="691">
        <f t="shared" si="166"/>
      </c>
      <c r="Q24" s="692">
        <f>(M24+M25)/(O24+O25)</f>
      </c>
      <c r="R24" s="687">
        <v>1</v>
      </c>
      <c r="S24" s="692">
        <f>(O24+O25)/(K24+K25)</f>
      </c>
      <c r="T24" s="687">
        <v>0</v>
      </c>
      <c r="U24" s="693">
        <f t="shared" si="314"/>
      </c>
      <c r="V24" s="694">
        <f t="shared" si="75"/>
      </c>
      <c r="W24" s="687">
        <v>0</v>
      </c>
      <c r="X24" s="694">
        <f t="shared" si="222"/>
      </c>
      <c r="Y24" s="692">
        <f t="shared" si="277"/>
      </c>
      <c r="Z24" s="694">
        <f t="shared" si="112"/>
      </c>
      <c r="AA24" s="694">
        <f>W24/(F24+500)</f>
      </c>
      <c r="AB24" s="687">
        <v>0</v>
      </c>
      <c r="AC24" s="687">
        <v>0</v>
      </c>
      <c r="AD24" s="692">
        <f t="shared" si="1"/>
      </c>
      <c r="AE24" s="694">
        <f>(W24-AC24)/(F24+500)</f>
      </c>
      <c r="AF24" s="695" t="s">
        <v>679</v>
      </c>
    </row>
    <row r="25">
      <c r="A25" s="683"/>
      <c r="B25" s="684"/>
      <c r="C25" s="685"/>
      <c r="D25" s="686" t="s">
        <v>680</v>
      </c>
      <c r="E25" s="687">
        <v>114.17</v>
      </c>
      <c r="F25" s="688"/>
      <c r="G25" s="687">
        <v>1530</v>
      </c>
      <c r="H25" s="687">
        <v>106</v>
      </c>
      <c r="I25" s="689">
        <f t="shared" si="55"/>
      </c>
      <c r="J25" s="690">
        <f t="shared" si="202"/>
      </c>
      <c r="K25" s="687">
        <v>2</v>
      </c>
      <c r="L25" s="690">
        <f t="shared" si="258"/>
      </c>
      <c r="M25" s="687">
        <v>0</v>
      </c>
      <c r="N25" s="691">
        <f t="shared" si="148"/>
      </c>
      <c r="O25" s="687">
        <v>0</v>
      </c>
      <c r="P25" s="691">
        <f t="shared" si="166"/>
      </c>
      <c r="Q25" s="692"/>
      <c r="R25" s="687"/>
      <c r="S25" s="692"/>
      <c r="T25" s="687"/>
      <c r="U25" s="693"/>
      <c r="V25" s="694"/>
      <c r="W25" s="687"/>
      <c r="X25" s="694"/>
      <c r="Y25" s="692"/>
      <c r="Z25" s="694"/>
      <c r="AA25" s="694"/>
      <c r="AB25" s="687"/>
      <c r="AC25" s="687"/>
      <c r="AD25" s="692"/>
      <c r="AE25" s="694"/>
      <c r="AF25" s="695" t="s">
        <v>691</v>
      </c>
    </row>
    <row r="26">
      <c r="A26" s="683"/>
      <c r="B26" s="684" t="s">
        <v>696</v>
      </c>
      <c r="C26" s="685" t="s">
        <v>695</v>
      </c>
      <c r="D26" s="686" t="s">
        <v>678</v>
      </c>
      <c r="E26" s="687">
        <v>103.34</v>
      </c>
      <c r="F26" s="688">
        <f>E26+E27</f>
      </c>
      <c r="G26" s="687">
        <v>689</v>
      </c>
      <c r="H26" s="687">
        <v>38</v>
      </c>
      <c r="I26" s="689">
        <f t="shared" si="55"/>
      </c>
      <c r="J26" s="690">
        <f t="shared" si="202"/>
      </c>
      <c r="K26" s="687">
        <v>1</v>
      </c>
      <c r="L26" s="690">
        <f t="shared" si="258"/>
      </c>
      <c r="M26" s="687">
        <v>0</v>
      </c>
      <c r="N26" s="691">
        <f t="shared" si="148"/>
      </c>
      <c r="O26" s="687">
        <v>2</v>
      </c>
      <c r="P26" s="691">
        <f t="shared" si="166"/>
      </c>
      <c r="Q26" s="692">
        <f>(M26+M27)/(O26+O27)</f>
      </c>
      <c r="R26" s="687">
        <v>3</v>
      </c>
      <c r="S26" s="692">
        <f>(O26+O27)/(K26+K27)</f>
      </c>
      <c r="T26" s="687">
        <v>1</v>
      </c>
      <c r="U26" s="693">
        <f>F26/T26</f>
      </c>
      <c r="V26" s="694">
        <f>(F26+4*500)/T26</f>
      </c>
      <c r="W26" s="687">
        <v>178.79999999999995</v>
      </c>
      <c r="X26" s="694">
        <f>W26/T26</f>
      </c>
      <c r="Y26" s="692">
        <f>T26/R26</f>
      </c>
      <c r="Z26" s="694">
        <f>W26/F26</f>
      </c>
      <c r="AA26" s="694">
        <f>W26/(F26+500)</f>
      </c>
      <c r="AB26" s="687">
        <v>1</v>
      </c>
      <c r="AC26" s="687">
        <v>178.79999999999995</v>
      </c>
      <c r="AD26" s="692">
        <f>AB26/T26</f>
      </c>
      <c r="AE26" s="694">
        <f>(W26-AC26)/(F26+500)</f>
      </c>
      <c r="AF26" s="695" t="s">
        <v>679</v>
      </c>
    </row>
    <row r="27">
      <c r="A27" s="683"/>
      <c r="B27" s="684"/>
      <c r="C27" s="685"/>
      <c r="D27" s="686" t="s">
        <v>680</v>
      </c>
      <c r="E27" s="687">
        <v>79.92</v>
      </c>
      <c r="F27" s="688"/>
      <c r="G27" s="687">
        <v>1025</v>
      </c>
      <c r="H27" s="696">
        <v>79</v>
      </c>
      <c r="I27" s="689">
        <f t="shared" si="55"/>
      </c>
      <c r="J27" s="690">
        <f t="shared" si="202"/>
      </c>
      <c r="K27" s="687">
        <v>4</v>
      </c>
      <c r="L27" s="690">
        <f t="shared" si="258"/>
      </c>
      <c r="M27" s="687">
        <v>0</v>
      </c>
      <c r="N27" s="691">
        <f t="shared" si="148"/>
      </c>
      <c r="O27" s="687">
        <v>0</v>
      </c>
      <c r="P27" s="691">
        <f t="shared" si="166"/>
      </c>
      <c r="Q27" s="692"/>
      <c r="R27" s="687"/>
      <c r="S27" s="692"/>
      <c r="T27" s="687"/>
      <c r="U27" s="693"/>
      <c r="V27" s="694"/>
      <c r="W27" s="687"/>
      <c r="X27" s="694"/>
      <c r="Y27" s="692"/>
      <c r="Z27" s="694"/>
      <c r="AA27" s="694"/>
      <c r="AB27" s="687"/>
      <c r="AC27" s="687"/>
      <c r="AD27" s="692"/>
      <c r="AE27" s="694"/>
      <c r="AF27" s="695" t="s">
        <v>691</v>
      </c>
    </row>
    <row r="28">
      <c r="A28" s="683"/>
      <c r="B28" s="684" t="s">
        <v>697</v>
      </c>
      <c r="C28" s="685" t="s">
        <v>695</v>
      </c>
      <c r="D28" s="686" t="s">
        <v>678</v>
      </c>
      <c r="E28" s="687">
        <v>344.76</v>
      </c>
      <c r="F28" s="688">
        <f>E28+E29</f>
      </c>
      <c r="G28" s="687">
        <v>1546</v>
      </c>
      <c r="H28" s="687">
        <v>72</v>
      </c>
      <c r="I28" s="689">
        <f t="shared" si="55"/>
      </c>
      <c r="J28" s="690">
        <f t="shared" si="202"/>
      </c>
      <c r="K28" s="687">
        <v>5</v>
      </c>
      <c r="L28" s="690">
        <f t="shared" si="258"/>
      </c>
      <c r="M28" s="687">
        <v>1</v>
      </c>
      <c r="N28" s="691">
        <f t="shared" si="148"/>
      </c>
      <c r="O28" s="687">
        <v>1</v>
      </c>
      <c r="P28" s="691">
        <f t="shared" si="166"/>
      </c>
      <c r="Q28" s="692">
        <f>(M28+M29)/(O28+O29)</f>
      </c>
      <c r="R28" s="687">
        <v>1</v>
      </c>
      <c r="S28" s="692">
        <f>(O28+O29)/(K28+K29)</f>
      </c>
      <c r="T28" s="687">
        <v>1</v>
      </c>
      <c r="U28" s="693">
        <f>F28/T28</f>
      </c>
      <c r="V28" s="694">
        <f>(F28+4*500)/T28</f>
      </c>
      <c r="W28" s="687">
        <v>1663.2</v>
      </c>
      <c r="X28" s="694">
        <f>W28/T28</f>
      </c>
      <c r="Y28" s="692">
        <f>T28/R28</f>
      </c>
      <c r="Z28" s="694">
        <f>W28/F28</f>
      </c>
      <c r="AA28" s="694">
        <f>W28/(F28+500)</f>
      </c>
      <c r="AB28" s="687">
        <v>1</v>
      </c>
      <c r="AC28" s="687">
        <v>1663.2</v>
      </c>
      <c r="AD28" s="692">
        <f>AB28/T28</f>
      </c>
      <c r="AE28" s="694">
        <f>(W28-AC28)/(F28+500)</f>
      </c>
      <c r="AF28" s="695" t="s">
        <v>679</v>
      </c>
    </row>
    <row r="29">
      <c r="A29" s="683"/>
      <c r="B29" s="684"/>
      <c r="C29" s="685"/>
      <c r="D29" s="686" t="s">
        <v>680</v>
      </c>
      <c r="E29" s="687">
        <v>85.57</v>
      </c>
      <c r="F29" s="688"/>
      <c r="G29" s="687">
        <v>989</v>
      </c>
      <c r="H29" s="687">
        <v>101</v>
      </c>
      <c r="I29" s="689">
        <f t="shared" si="55"/>
      </c>
      <c r="J29" s="690">
        <f t="shared" si="202"/>
      </c>
      <c r="K29" s="687">
        <v>1</v>
      </c>
      <c r="L29" s="690">
        <f t="shared" si="258"/>
      </c>
      <c r="M29" s="687">
        <v>0</v>
      </c>
      <c r="N29" s="691">
        <f t="shared" si="148"/>
      </c>
      <c r="O29" s="687">
        <v>0</v>
      </c>
      <c r="P29" s="691">
        <f t="shared" si="166"/>
      </c>
      <c r="Q29" s="692"/>
      <c r="R29" s="687"/>
      <c r="S29" s="692"/>
      <c r="T29" s="687"/>
      <c r="U29" s="693"/>
      <c r="V29" s="694"/>
      <c r="W29" s="687"/>
      <c r="X29" s="694"/>
      <c r="Y29" s="692"/>
      <c r="Z29" s="694"/>
      <c r="AA29" s="694"/>
      <c r="AB29" s="687"/>
      <c r="AC29" s="687"/>
      <c r="AD29" s="692"/>
      <c r="AE29" s="694"/>
      <c r="AF29" s="695" t="s">
        <v>691</v>
      </c>
    </row>
    <row customHeight="true" ht="20.238095238095237" r="30">
      <c r="A30" s="683"/>
      <c r="B30" s="684" t="s">
        <v>698</v>
      </c>
      <c r="C30" s="685" t="s">
        <v>695</v>
      </c>
      <c r="D30" s="686" t="s">
        <v>678</v>
      </c>
      <c r="E30" s="687">
        <v>1367.61</v>
      </c>
      <c r="F30" s="688">
        <f>E30+E31</f>
      </c>
      <c r="G30" s="687">
        <v>6349</v>
      </c>
      <c r="H30" s="687">
        <v>87</v>
      </c>
      <c r="I30" s="689">
        <f t="shared" si="55"/>
      </c>
      <c r="J30" s="690">
        <f t="shared" si="202"/>
      </c>
      <c r="K30" s="687">
        <v>15</v>
      </c>
      <c r="L30" s="690">
        <f t="shared" si="258"/>
      </c>
      <c r="M30" s="687">
        <v>1</v>
      </c>
      <c r="N30" s="691">
        <f t="shared" si="148"/>
      </c>
      <c r="O30" s="687">
        <v>2</v>
      </c>
      <c r="P30" s="691">
        <f t="shared" si="166"/>
      </c>
      <c r="Q30" s="692">
        <f>(M30+M31)/(O30+O31)</f>
      </c>
      <c r="R30" s="687">
        <v>2</v>
      </c>
      <c r="S30" s="692">
        <f>(O30+O31)/(K30+K31)</f>
      </c>
      <c r="T30" s="687">
        <v>1</v>
      </c>
      <c r="U30" s="693">
        <f>F30/T30</f>
      </c>
      <c r="V30" s="694">
        <f>(F30+4*500)/T30</f>
      </c>
      <c r="W30" s="687">
        <v>444</v>
      </c>
      <c r="X30" s="694">
        <f>W30/T30</f>
      </c>
      <c r="Y30" s="692">
        <f>T30/R30</f>
      </c>
      <c r="Z30" s="694">
        <f>W30/F30</f>
      </c>
      <c r="AA30" s="694">
        <f>W30/(F30+500)</f>
      </c>
      <c r="AB30" s="687">
        <v>0</v>
      </c>
      <c r="AC30" s="687">
        <v>0</v>
      </c>
      <c r="AD30" s="692">
        <f>AB30/T30</f>
      </c>
      <c r="AE30" s="694">
        <f>(W30-AC30)/(F30+500)</f>
      </c>
      <c r="AF30" s="695" t="s">
        <v>679</v>
      </c>
    </row>
    <row customHeight="true" ht="20.238095238095237" r="31">
      <c r="A31" s="683"/>
      <c r="B31" s="684"/>
      <c r="C31" s="685"/>
      <c r="D31" s="708" t="s">
        <v>680</v>
      </c>
      <c r="E31" s="709">
        <v>102.54</v>
      </c>
      <c r="F31" s="710"/>
      <c r="G31" s="709">
        <v>1229</v>
      </c>
      <c r="H31" s="709">
        <v>104</v>
      </c>
      <c r="I31" s="711">
        <f t="shared" si="55"/>
      </c>
      <c r="J31" s="712">
        <f t="shared" si="202"/>
      </c>
      <c r="K31" s="709">
        <v>1</v>
      </c>
      <c r="L31" s="712">
        <f t="shared" si="258"/>
      </c>
      <c r="M31" s="709">
        <v>0</v>
      </c>
      <c r="N31" s="713">
        <f t="shared" si="148"/>
      </c>
      <c r="O31" s="709">
        <v>0</v>
      </c>
      <c r="P31" s="713">
        <f t="shared" si="166"/>
      </c>
      <c r="Q31" s="714"/>
      <c r="R31" s="709"/>
      <c r="S31" s="714"/>
      <c r="T31" s="709"/>
      <c r="U31" s="715"/>
      <c r="V31" s="716"/>
      <c r="W31" s="709"/>
      <c r="X31" s="716"/>
      <c r="Y31" s="714"/>
      <c r="Z31" s="716"/>
      <c r="AA31" s="716"/>
      <c r="AB31" s="709"/>
      <c r="AC31" s="709"/>
      <c r="AD31" s="714"/>
      <c r="AE31" s="716"/>
      <c r="AF31" s="695" t="s">
        <v>691</v>
      </c>
    </row>
    <row customHeight="true" ht="20.238095238095237" r="32">
      <c r="A32" s="683"/>
      <c r="B32" s="717" t="s">
        <v>699</v>
      </c>
      <c r="C32" s="718" t="s">
        <v>695</v>
      </c>
      <c r="D32" s="719" t="s">
        <v>678</v>
      </c>
      <c r="E32" s="720">
        <v>266.41</v>
      </c>
      <c r="F32" s="721">
        <f>E32+E33</f>
      </c>
      <c r="G32" s="722">
        <v>1963</v>
      </c>
      <c r="H32" s="720">
        <v>54</v>
      </c>
      <c r="I32" s="723">
        <f t="shared" si="55"/>
      </c>
      <c r="J32" s="724">
        <f t="shared" si="202"/>
      </c>
      <c r="K32" s="720">
        <v>3</v>
      </c>
      <c r="L32" s="724">
        <f t="shared" si="258"/>
      </c>
      <c r="M32" s="720">
        <v>0</v>
      </c>
      <c r="N32" s="725">
        <f t="shared" si="148"/>
      </c>
      <c r="O32" s="720">
        <v>0</v>
      </c>
      <c r="P32" s="725">
        <f t="shared" si="166"/>
      </c>
      <c r="Q32" s="726">
        <f>(M32+M33)/(O32+O33)</f>
      </c>
      <c r="R32" s="720">
        <v>0</v>
      </c>
      <c r="S32" s="726">
        <f>(O32+O33)/(K32+K33)</f>
      </c>
      <c r="T32" s="720">
        <v>0</v>
      </c>
      <c r="U32" s="727">
        <f>F32/T32</f>
      </c>
      <c r="V32" s="728">
        <f>(F32+4*500)/T32</f>
      </c>
      <c r="W32" s="720">
        <v>0</v>
      </c>
      <c r="X32" s="728">
        <f>W32/T32</f>
      </c>
      <c r="Y32" s="726">
        <f>T32/R32</f>
      </c>
      <c r="Z32" s="728">
        <f>W32/F32</f>
      </c>
      <c r="AA32" s="728">
        <f>W32/(F32+500)</f>
      </c>
      <c r="AB32" s="720">
        <v>0</v>
      </c>
      <c r="AC32" s="720">
        <v>0</v>
      </c>
      <c r="AD32" s="726">
        <f>AB32/T32</f>
      </c>
      <c r="AE32" s="728">
        <f>(W32-AC32)/(F32+500)</f>
      </c>
      <c r="AF32" s="729" t="s">
        <v>679</v>
      </c>
    </row>
    <row customHeight="true" ht="20.238095238095237" r="33">
      <c r="A33" s="683"/>
      <c r="B33" s="717"/>
      <c r="C33" s="718"/>
      <c r="D33" s="719" t="s">
        <v>680</v>
      </c>
      <c r="E33" s="722">
        <v>57.65</v>
      </c>
      <c r="F33" s="721"/>
      <c r="G33" s="722">
        <v>841</v>
      </c>
      <c r="H33" s="720">
        <v>79</v>
      </c>
      <c r="I33" s="723">
        <f t="shared" si="55"/>
      </c>
      <c r="J33" s="724">
        <f t="shared" si="202"/>
      </c>
      <c r="K33" s="720">
        <v>0</v>
      </c>
      <c r="L33" s="724">
        <f t="shared" si="258"/>
      </c>
      <c r="M33" s="720">
        <v>0</v>
      </c>
      <c r="N33" s="725">
        <f t="shared" si="148"/>
      </c>
      <c r="O33" s="720">
        <v>0</v>
      </c>
      <c r="P33" s="725">
        <f t="shared" si="166"/>
      </c>
      <c r="Q33" s="726"/>
      <c r="R33" s="722"/>
      <c r="S33" s="726"/>
      <c r="T33" s="722"/>
      <c r="U33" s="727"/>
      <c r="V33" s="728"/>
      <c r="W33" s="722"/>
      <c r="X33" s="728"/>
      <c r="Y33" s="726"/>
      <c r="Z33" s="728"/>
      <c r="AA33" s="728"/>
      <c r="AB33" s="722"/>
      <c r="AC33" s="722"/>
      <c r="AD33" s="726"/>
      <c r="AE33" s="728"/>
      <c r="AF33" s="729" t="s">
        <v>691</v>
      </c>
    </row>
    <row r="34">
      <c r="A34" s="683"/>
      <c r="B34" s="697" t="s">
        <v>686</v>
      </c>
      <c r="C34" s="697"/>
      <c r="D34" s="730"/>
      <c r="E34" s="731">
        <f>SUM(E24:E33)</f>
      </c>
      <c r="F34" s="731">
        <f>SUM(F24:F33)</f>
      </c>
      <c r="G34" s="731">
        <f>SUM(G24:G33)</f>
      </c>
      <c r="H34" s="731">
        <f>SUM(H24:H33)</f>
      </c>
      <c r="I34" s="732">
        <f t="shared" si="55"/>
      </c>
      <c r="J34" s="733">
        <f t="shared" si="202"/>
      </c>
      <c r="K34" s="731">
        <f>SUM(K24:K33)</f>
      </c>
      <c r="L34" s="733">
        <f t="shared" si="258"/>
      </c>
      <c r="M34" s="731">
        <f>SUM(M24:M33)</f>
      </c>
      <c r="N34" s="734">
        <f t="shared" si="148"/>
      </c>
      <c r="O34" s="731">
        <f>SUM(O24:O33)</f>
      </c>
      <c r="P34" s="734">
        <f t="shared" si="166"/>
      </c>
      <c r="Q34" s="735">
        <f t="shared" ref="Q34:Q35" si="37">M34/O34</f>
      </c>
      <c r="R34" s="731">
        <f>SUM(R24:R33)</f>
      </c>
      <c r="S34" s="735">
        <f t="shared" ref="S34:S35" si="184">(O34+O34)/(K34+K34)</f>
      </c>
      <c r="T34" s="731">
        <f>SUM(T24:T33)</f>
      </c>
      <c r="U34" s="736">
        <f t="shared" ref="U34:U35" si="315">F34/T34</f>
      </c>
      <c r="V34" s="737">
        <f t="shared" ref="V34:V35" si="76">(F34+4*500)/T34</f>
      </c>
      <c r="W34" s="731">
        <f>SUM(W24:W33)</f>
      </c>
      <c r="X34" s="738">
        <f t="shared" ref="X34:X35" si="223">W34/T34</f>
      </c>
      <c r="Y34" s="735">
        <f t="shared" ref="Y34:Y35" si="278">T34/R34</f>
      </c>
      <c r="Z34" s="737">
        <f t="shared" ref="Z34:Z35" si="113">W34/F34</f>
      </c>
      <c r="AA34" s="737">
        <f>W34/(F34+COUNT(W24:W33)*500)</f>
      </c>
      <c r="AB34" s="731">
        <f>SUM(AB24:AB33)</f>
      </c>
      <c r="AC34" s="731">
        <f>SUM(AC24:AC33)</f>
      </c>
      <c r="AD34" s="735">
        <f t="shared" ref="AD34:AD35" si="2">AB34/T34</f>
      </c>
      <c r="AE34" s="739">
        <f>(W34-AC34)/(F34+COUNT(W24:W33)*500)</f>
      </c>
      <c r="AF34" s="694"/>
    </row>
    <row r="35">
      <c r="A35" s="683"/>
      <c r="B35" s="740" t="s">
        <v>700</v>
      </c>
      <c r="C35" s="740"/>
      <c r="D35" s="740"/>
      <c r="E35" s="741">
        <f>E23+E34+E12</f>
      </c>
      <c r="F35" s="741">
        <f>F23+F34+F12</f>
      </c>
      <c r="G35" s="741">
        <f>G23+G34+G12</f>
      </c>
      <c r="H35" s="741">
        <f>H23+H34+H12</f>
      </c>
      <c r="I35" s="742">
        <f t="shared" si="55"/>
      </c>
      <c r="J35" s="743">
        <f t="shared" si="202"/>
      </c>
      <c r="K35" s="741">
        <f>K23+K34+K12</f>
      </c>
      <c r="L35" s="743">
        <f t="shared" si="258"/>
      </c>
      <c r="M35" s="741">
        <f>M23+M34+M12</f>
      </c>
      <c r="N35" s="744">
        <f t="shared" si="148"/>
      </c>
      <c r="O35" s="741">
        <f>O23+O34+O12</f>
      </c>
      <c r="P35" s="744">
        <f t="shared" si="166"/>
      </c>
      <c r="Q35" s="745">
        <f t="shared" si="37"/>
      </c>
      <c r="R35" s="741">
        <f>R23+R34+R12</f>
      </c>
      <c r="S35" s="745">
        <f t="shared" si="184"/>
      </c>
      <c r="T35" s="741">
        <f>T23+T34+T12</f>
      </c>
      <c r="U35" s="746">
        <f t="shared" si="315"/>
      </c>
      <c r="V35" s="741">
        <f t="shared" si="76"/>
      </c>
      <c r="W35" s="741">
        <f>W23+W34+W12</f>
      </c>
      <c r="X35" s="741">
        <f t="shared" si="223"/>
      </c>
      <c r="Y35" s="745">
        <f t="shared" si="278"/>
      </c>
      <c r="Z35" s="741">
        <f t="shared" si="113"/>
      </c>
      <c r="AA35" s="741">
        <f>W35/(F35+COUNT(W2:W11,W13:W22,W24:W33)*500)</f>
      </c>
      <c r="AB35" s="741">
        <f>AB23+AB34+AB12</f>
      </c>
      <c r="AC35" s="741">
        <f>AC23+AC34+AC12</f>
      </c>
      <c r="AD35" s="745">
        <f t="shared" si="2"/>
      </c>
      <c r="AE35" s="741">
        <f>(W35-AC35)/(F35+COUNT(W2:W11,W13:W22,W24:W33)*500)</f>
      </c>
      <c r="AF35" s="747"/>
    </row>
    <row r="36">
      <c r="A36" s="674" t="s">
        <v>643</v>
      </c>
      <c r="B36" s="674" t="s">
        <v>644</v>
      </c>
      <c r="C36" s="674" t="s">
        <v>645</v>
      </c>
      <c r="D36" s="674" t="s">
        <v>646</v>
      </c>
      <c r="E36" s="674" t="s">
        <v>647</v>
      </c>
      <c r="F36" s="674" t="s">
        <v>648</v>
      </c>
      <c r="G36" s="674" t="s">
        <v>649</v>
      </c>
      <c r="H36" s="674" t="s">
        <v>650</v>
      </c>
      <c r="I36" s="675" t="s">
        <v>651</v>
      </c>
      <c r="J36" s="676" t="s">
        <v>652</v>
      </c>
      <c r="K36" s="674" t="s">
        <v>653</v>
      </c>
      <c r="L36" s="676" t="s">
        <v>654</v>
      </c>
      <c r="M36" s="677" t="s">
        <v>655</v>
      </c>
      <c r="N36" s="678" t="s">
        <v>656</v>
      </c>
      <c r="O36" s="674" t="s">
        <v>657</v>
      </c>
      <c r="P36" s="678" t="s">
        <v>658</v>
      </c>
      <c r="Q36" s="675" t="s">
        <v>659</v>
      </c>
      <c r="R36" s="679" t="s">
        <v>660</v>
      </c>
      <c r="S36" s="680" t="s">
        <v>661</v>
      </c>
      <c r="T36" s="679" t="s">
        <v>662</v>
      </c>
      <c r="U36" s="681" t="s">
        <v>663</v>
      </c>
      <c r="V36" s="682" t="s">
        <v>664</v>
      </c>
      <c r="W36" s="682" t="s">
        <v>665</v>
      </c>
      <c r="X36" s="682" t="s">
        <v>666</v>
      </c>
      <c r="Y36" s="680" t="s">
        <v>667</v>
      </c>
      <c r="Z36" s="682" t="s">
        <v>668</v>
      </c>
      <c r="AA36" s="682" t="s">
        <v>669</v>
      </c>
      <c r="AB36" s="682" t="s">
        <v>670</v>
      </c>
      <c r="AC36" s="679" t="s">
        <v>671</v>
      </c>
      <c r="AD36" s="680" t="s">
        <v>672</v>
      </c>
      <c r="AE36" s="682" t="s">
        <v>673</v>
      </c>
      <c r="AF36" s="682" t="s">
        <v>674</v>
      </c>
    </row>
    <row r="37">
      <c r="A37" s="683" t="s">
        <v>701</v>
      </c>
      <c r="B37" s="684" t="s">
        <v>676</v>
      </c>
      <c r="C37" s="685" t="s">
        <v>677</v>
      </c>
      <c r="D37" s="686" t="s">
        <v>678</v>
      </c>
      <c r="E37" s="687">
        <v>508.53</v>
      </c>
      <c r="F37" s="688">
        <f>E37+E38</f>
      </c>
      <c r="G37" s="687">
        <v>2631</v>
      </c>
      <c r="H37" s="687">
        <v>80</v>
      </c>
      <c r="I37" s="689">
        <f t="shared" ref="I37:I59" si="56">H37/G37</f>
      </c>
      <c r="J37" s="690">
        <f t="shared" ref="J37:J59" si="203">(E37/G37)*1000</f>
      </c>
      <c r="K37" s="687">
        <v>5</v>
      </c>
      <c r="L37" s="690">
        <f t="shared" ref="L37:L59" si="259">E37/K37</f>
      </c>
      <c r="M37" s="687">
        <v>1</v>
      </c>
      <c r="N37" s="691">
        <f t="shared" ref="N37:N59" si="149">E37/M37</f>
      </c>
      <c r="O37" s="687">
        <v>1</v>
      </c>
      <c r="P37" s="691">
        <f t="shared" ref="P37:P59" si="167">E37/O37</f>
      </c>
      <c r="Q37" s="692">
        <f>(M37+M38)/(O37+O38)</f>
      </c>
      <c r="R37" s="687">
        <v>1</v>
      </c>
      <c r="S37" s="692">
        <f>(O37+O38)/(K37+K38)</f>
      </c>
      <c r="T37" s="687">
        <v>1</v>
      </c>
      <c r="U37" s="693">
        <f>F37/T37</f>
      </c>
      <c r="V37" s="694">
        <f>(F37+4*500)/T37</f>
      </c>
      <c r="W37" s="687">
        <v>1663.2</v>
      </c>
      <c r="X37" s="694">
        <f>W37/T37</f>
      </c>
      <c r="Y37" s="692">
        <f>T37/R37</f>
      </c>
      <c r="Z37" s="694">
        <f>W37/F37</f>
      </c>
      <c r="AA37" s="694">
        <f>W37/(F37+500)</f>
      </c>
      <c r="AB37" s="687">
        <v>0</v>
      </c>
      <c r="AC37" s="687">
        <v>0</v>
      </c>
      <c r="AD37" s="692">
        <f>AB37/T37</f>
      </c>
      <c r="AE37" s="694">
        <f>(W37-AC37)/(F37+500)</f>
      </c>
      <c r="AF37" s="695" t="s">
        <v>679</v>
      </c>
    </row>
    <row r="38">
      <c r="A38" s="748"/>
      <c r="B38" s="684"/>
      <c r="C38" s="685"/>
      <c r="D38" s="686" t="s">
        <v>680</v>
      </c>
      <c r="E38" s="687">
        <v>61.05</v>
      </c>
      <c r="F38" s="688"/>
      <c r="G38" s="687">
        <v>1285</v>
      </c>
      <c r="H38" s="687">
        <v>123</v>
      </c>
      <c r="I38" s="689">
        <f t="shared" si="56"/>
      </c>
      <c r="J38" s="690">
        <f t="shared" si="203"/>
      </c>
      <c r="K38" s="687">
        <v>5</v>
      </c>
      <c r="L38" s="690">
        <f t="shared" si="259"/>
      </c>
      <c r="M38" s="687">
        <v>0</v>
      </c>
      <c r="N38" s="691">
        <f t="shared" si="149"/>
      </c>
      <c r="O38" s="687">
        <v>0</v>
      </c>
      <c r="P38" s="691">
        <f t="shared" si="167"/>
      </c>
      <c r="Q38" s="692"/>
      <c r="R38" s="687"/>
      <c r="S38" s="692"/>
      <c r="T38" s="687"/>
      <c r="U38" s="693"/>
      <c r="V38" s="694"/>
      <c r="W38" s="687"/>
      <c r="X38" s="694"/>
      <c r="Y38" s="692"/>
      <c r="Z38" s="694"/>
      <c r="AA38" s="694"/>
      <c r="AB38" s="687"/>
      <c r="AC38" s="687"/>
      <c r="AD38" s="692"/>
      <c r="AE38" s="694"/>
      <c r="AF38" s="695" t="s">
        <v>681</v>
      </c>
    </row>
    <row r="39">
      <c r="A39" s="748"/>
      <c r="B39" s="684" t="s">
        <v>682</v>
      </c>
      <c r="C39" s="685" t="s">
        <v>677</v>
      </c>
      <c r="D39" s="686" t="s">
        <v>678</v>
      </c>
      <c r="E39" s="687">
        <v>796.51</v>
      </c>
      <c r="F39" s="688">
        <f>E39+E40</f>
      </c>
      <c r="G39" s="687">
        <v>5050</v>
      </c>
      <c r="H39" s="687">
        <v>118</v>
      </c>
      <c r="I39" s="689">
        <f t="shared" si="56"/>
      </c>
      <c r="J39" s="690">
        <f t="shared" si="203"/>
      </c>
      <c r="K39" s="687">
        <v>15</v>
      </c>
      <c r="L39" s="690">
        <f t="shared" si="259"/>
      </c>
      <c r="M39" s="687">
        <v>0</v>
      </c>
      <c r="N39" s="691">
        <f t="shared" si="149"/>
      </c>
      <c r="O39" s="687">
        <v>0</v>
      </c>
      <c r="P39" s="691">
        <f t="shared" si="167"/>
      </c>
      <c r="Q39" s="692">
        <f>(M39+M40)/(O39+O40)</f>
      </c>
      <c r="R39" s="687">
        <v>0</v>
      </c>
      <c r="S39" s="692">
        <f>(O39+O40)/(K39+K40)</f>
      </c>
      <c r="T39" s="687">
        <v>0</v>
      </c>
      <c r="U39" s="693">
        <f>F39/T39</f>
      </c>
      <c r="V39" s="694">
        <f>(F39+4*500)/T39</f>
      </c>
      <c r="W39" s="687">
        <v>0</v>
      </c>
      <c r="X39" s="694">
        <f>W39/T39</f>
      </c>
      <c r="Y39" s="692">
        <f>T39/R39</f>
      </c>
      <c r="Z39" s="694">
        <f>W39/F39</f>
      </c>
      <c r="AA39" s="694">
        <f>W39/(F39+500)</f>
      </c>
      <c r="AB39" s="687">
        <v>0</v>
      </c>
      <c r="AC39" s="687">
        <v>0</v>
      </c>
      <c r="AD39" s="692">
        <f>AB39/T39</f>
      </c>
      <c r="AE39" s="694">
        <f>(W39-AC39)/(F39+500)</f>
      </c>
      <c r="AF39" s="695" t="s">
        <v>679</v>
      </c>
    </row>
    <row r="40">
      <c r="A40" s="748"/>
      <c r="B40" s="684"/>
      <c r="C40" s="685"/>
      <c r="D40" s="686" t="s">
        <v>680</v>
      </c>
      <c r="E40" s="687">
        <v>33.43</v>
      </c>
      <c r="F40" s="688"/>
      <c r="G40" s="687">
        <v>501</v>
      </c>
      <c r="H40" s="687">
        <v>111</v>
      </c>
      <c r="I40" s="689">
        <f t="shared" si="56"/>
      </c>
      <c r="J40" s="690">
        <f t="shared" si="203"/>
      </c>
      <c r="K40" s="687">
        <v>3</v>
      </c>
      <c r="L40" s="690">
        <f t="shared" si="259"/>
      </c>
      <c r="M40" s="687">
        <v>0</v>
      </c>
      <c r="N40" s="691">
        <f t="shared" si="149"/>
      </c>
      <c r="O40" s="687">
        <v>0</v>
      </c>
      <c r="P40" s="691">
        <f t="shared" si="167"/>
      </c>
      <c r="Q40" s="692"/>
      <c r="R40" s="687"/>
      <c r="S40" s="692"/>
      <c r="T40" s="687"/>
      <c r="U40" s="693"/>
      <c r="V40" s="694"/>
      <c r="W40" s="687"/>
      <c r="X40" s="694"/>
      <c r="Y40" s="692"/>
      <c r="Z40" s="694"/>
      <c r="AA40" s="694"/>
      <c r="AB40" s="687"/>
      <c r="AC40" s="687"/>
      <c r="AD40" s="692"/>
      <c r="AE40" s="694"/>
      <c r="AF40" s="695" t="s">
        <v>681</v>
      </c>
    </row>
    <row r="41">
      <c r="A41" s="748"/>
      <c r="B41" s="684" t="s">
        <v>683</v>
      </c>
      <c r="C41" s="685" t="s">
        <v>677</v>
      </c>
      <c r="D41" s="686" t="s">
        <v>678</v>
      </c>
      <c r="E41" s="687">
        <v>328.75</v>
      </c>
      <c r="F41" s="688">
        <f>E41+E42</f>
      </c>
      <c r="G41" s="687">
        <v>2204</v>
      </c>
      <c r="H41" s="687">
        <v>102</v>
      </c>
      <c r="I41" s="689">
        <f t="shared" si="56"/>
      </c>
      <c r="J41" s="690">
        <f t="shared" si="203"/>
      </c>
      <c r="K41" s="687">
        <v>8</v>
      </c>
      <c r="L41" s="690">
        <f t="shared" si="259"/>
      </c>
      <c r="M41" s="687">
        <v>0</v>
      </c>
      <c r="N41" s="691">
        <f t="shared" si="149"/>
      </c>
      <c r="O41" s="687">
        <v>0</v>
      </c>
      <c r="P41" s="691">
        <f t="shared" si="167"/>
      </c>
      <c r="Q41" s="692">
        <f>(M41+M42)/(O41+O42)</f>
      </c>
      <c r="R41" s="687">
        <v>0</v>
      </c>
      <c r="S41" s="692">
        <f>(O41+O42)/(K41+K42)</f>
      </c>
      <c r="T41" s="687">
        <v>0</v>
      </c>
      <c r="U41" s="693">
        <f>F41/T41</f>
      </c>
      <c r="V41" s="694">
        <f>(F41+4*500)/T41</f>
      </c>
      <c r="W41" s="687">
        <v>0</v>
      </c>
      <c r="X41" s="694">
        <f>W41/T41</f>
      </c>
      <c r="Y41" s="692">
        <f>T41/R41</f>
      </c>
      <c r="Z41" s="694">
        <f>W41/F41</f>
      </c>
      <c r="AA41" s="694">
        <f>W41/(F41+500)</f>
      </c>
      <c r="AB41" s="687">
        <v>0</v>
      </c>
      <c r="AC41" s="687">
        <v>0</v>
      </c>
      <c r="AD41" s="692">
        <f>AB41/T41</f>
      </c>
      <c r="AE41" s="694">
        <f>(W41-AC41)/(F41+500)</f>
      </c>
      <c r="AF41" s="695" t="s">
        <v>679</v>
      </c>
    </row>
    <row r="42">
      <c r="A42" s="748"/>
      <c r="B42" s="684"/>
      <c r="C42" s="685"/>
      <c r="D42" s="686" t="s">
        <v>680</v>
      </c>
      <c r="E42" s="687">
        <v>27.74</v>
      </c>
      <c r="F42" s="688"/>
      <c r="G42" s="687">
        <v>525</v>
      </c>
      <c r="H42" s="687">
        <v>115</v>
      </c>
      <c r="I42" s="689">
        <f t="shared" si="56"/>
      </c>
      <c r="J42" s="690">
        <f t="shared" si="203"/>
      </c>
      <c r="K42" s="687">
        <v>1</v>
      </c>
      <c r="L42" s="690">
        <f t="shared" si="259"/>
      </c>
      <c r="M42" s="687">
        <v>0</v>
      </c>
      <c r="N42" s="691">
        <f t="shared" si="149"/>
      </c>
      <c r="O42" s="687">
        <v>0</v>
      </c>
      <c r="P42" s="691">
        <f t="shared" si="167"/>
      </c>
      <c r="Q42" s="692"/>
      <c r="R42" s="687"/>
      <c r="S42" s="692"/>
      <c r="T42" s="687"/>
      <c r="U42" s="693"/>
      <c r="V42" s="694"/>
      <c r="W42" s="687"/>
      <c r="X42" s="694"/>
      <c r="Y42" s="692"/>
      <c r="Z42" s="694"/>
      <c r="AA42" s="694"/>
      <c r="AB42" s="687"/>
      <c r="AC42" s="687"/>
      <c r="AD42" s="692"/>
      <c r="AE42" s="694"/>
      <c r="AF42" s="695" t="s">
        <v>681</v>
      </c>
    </row>
    <row r="43">
      <c r="A43" s="748"/>
      <c r="B43" s="684" t="s">
        <v>684</v>
      </c>
      <c r="C43" s="685" t="s">
        <v>677</v>
      </c>
      <c r="D43" s="686" t="s">
        <v>678</v>
      </c>
      <c r="E43" s="687">
        <v>268.11</v>
      </c>
      <c r="F43" s="688">
        <f>E43+E44</f>
      </c>
      <c r="G43" s="687">
        <v>1590</v>
      </c>
      <c r="H43" s="687">
        <v>116</v>
      </c>
      <c r="I43" s="689">
        <f t="shared" si="56"/>
      </c>
      <c r="J43" s="690">
        <f t="shared" si="203"/>
      </c>
      <c r="K43" s="687">
        <v>4</v>
      </c>
      <c r="L43" s="690">
        <f t="shared" si="259"/>
      </c>
      <c r="M43" s="687">
        <v>0</v>
      </c>
      <c r="N43" s="691">
        <f t="shared" si="149"/>
      </c>
      <c r="O43" s="687">
        <v>2</v>
      </c>
      <c r="P43" s="691">
        <f t="shared" si="167"/>
      </c>
      <c r="Q43" s="692">
        <f>(M43+M44)/(O43+O44)</f>
      </c>
      <c r="R43" s="687">
        <v>1</v>
      </c>
      <c r="S43" s="692">
        <f>(O43+O44)/(K43+K44)</f>
      </c>
      <c r="T43" s="687">
        <v>0</v>
      </c>
      <c r="U43" s="693">
        <f>F43/T43</f>
      </c>
      <c r="V43" s="694">
        <f>(F43+4*500)/T43</f>
      </c>
      <c r="W43" s="687">
        <v>0</v>
      </c>
      <c r="X43" s="694">
        <f>W43/T43</f>
      </c>
      <c r="Y43" s="692">
        <f>T43/R43</f>
      </c>
      <c r="Z43" s="694">
        <f>W43/F43</f>
      </c>
      <c r="AA43" s="694">
        <f>W43/(F43+500)</f>
      </c>
      <c r="AB43" s="687">
        <v>0</v>
      </c>
      <c r="AC43" s="687">
        <v>0</v>
      </c>
      <c r="AD43" s="692">
        <f>AB43/T43</f>
      </c>
      <c r="AE43" s="694">
        <f>(W43-AC43)/(F43+500)</f>
      </c>
      <c r="AF43" s="695" t="s">
        <v>679</v>
      </c>
    </row>
    <row r="44">
      <c r="A44" s="748"/>
      <c r="B44" s="684"/>
      <c r="C44" s="685"/>
      <c r="D44" s="686" t="s">
        <v>680</v>
      </c>
      <c r="E44" s="687">
        <v>44.8</v>
      </c>
      <c r="F44" s="688"/>
      <c r="G44" s="687">
        <v>779</v>
      </c>
      <c r="H44" s="696">
        <v>154</v>
      </c>
      <c r="I44" s="689">
        <f t="shared" si="56"/>
      </c>
      <c r="J44" s="690">
        <f t="shared" si="203"/>
      </c>
      <c r="K44" s="687">
        <v>0</v>
      </c>
      <c r="L44" s="690">
        <f t="shared" si="259"/>
      </c>
      <c r="M44" s="687">
        <v>0</v>
      </c>
      <c r="N44" s="691">
        <f t="shared" si="149"/>
      </c>
      <c r="O44" s="687">
        <v>0</v>
      </c>
      <c r="P44" s="691">
        <f t="shared" si="167"/>
      </c>
      <c r="Q44" s="692"/>
      <c r="R44" s="687"/>
      <c r="S44" s="692"/>
      <c r="T44" s="687"/>
      <c r="U44" s="693"/>
      <c r="V44" s="694"/>
      <c r="W44" s="687"/>
      <c r="X44" s="694"/>
      <c r="Y44" s="692"/>
      <c r="Z44" s="694"/>
      <c r="AA44" s="694"/>
      <c r="AB44" s="687"/>
      <c r="AC44" s="687"/>
      <c r="AD44" s="692"/>
      <c r="AE44" s="694"/>
      <c r="AF44" s="695" t="s">
        <v>681</v>
      </c>
    </row>
    <row r="45">
      <c r="A45" s="748"/>
      <c r="B45" s="684" t="s">
        <v>685</v>
      </c>
      <c r="C45" s="685" t="s">
        <v>677</v>
      </c>
      <c r="D45" s="686" t="s">
        <v>678</v>
      </c>
      <c r="E45" s="687">
        <v>260.99</v>
      </c>
      <c r="F45" s="688">
        <f>E45+E46</f>
      </c>
      <c r="G45" s="687">
        <v>1467</v>
      </c>
      <c r="H45" s="687">
        <v>87</v>
      </c>
      <c r="I45" s="689">
        <f t="shared" si="56"/>
      </c>
      <c r="J45" s="690">
        <f t="shared" si="203"/>
      </c>
      <c r="K45" s="687">
        <v>3</v>
      </c>
      <c r="L45" s="690">
        <f t="shared" si="259"/>
      </c>
      <c r="M45" s="687">
        <v>0</v>
      </c>
      <c r="N45" s="691">
        <f t="shared" si="149"/>
      </c>
      <c r="O45" s="687">
        <v>1</v>
      </c>
      <c r="P45" s="691">
        <f t="shared" si="167"/>
      </c>
      <c r="Q45" s="692">
        <f>(M45+M46)/(O45+O46)</f>
      </c>
      <c r="R45" s="687">
        <v>1</v>
      </c>
      <c r="S45" s="692">
        <f>(O45+O46)/(K45+K46)</f>
      </c>
      <c r="T45" s="687">
        <v>0</v>
      </c>
      <c r="U45" s="693">
        <f>F45/T45</f>
      </c>
      <c r="V45" s="694">
        <f>(F45+4*500)/T45</f>
      </c>
      <c r="W45" s="687">
        <v>0</v>
      </c>
      <c r="X45" s="694">
        <f>W45/T45</f>
      </c>
      <c r="Y45" s="692">
        <f>T45/R45</f>
      </c>
      <c r="Z45" s="694">
        <f>W45/F45</f>
      </c>
      <c r="AA45" s="694">
        <f>W45/(F45+500)</f>
      </c>
      <c r="AB45" s="687">
        <v>0</v>
      </c>
      <c r="AC45" s="687">
        <v>0</v>
      </c>
      <c r="AD45" s="692">
        <f>AB45/T45</f>
      </c>
      <c r="AE45" s="694">
        <f>(W45-AC45)/(F45+500)</f>
      </c>
      <c r="AF45" s="695" t="s">
        <v>679</v>
      </c>
    </row>
    <row r="46">
      <c r="A46" s="748"/>
      <c r="B46" s="684"/>
      <c r="C46" s="685"/>
      <c r="D46" s="686" t="s">
        <v>680</v>
      </c>
      <c r="E46" s="687">
        <v>36.2</v>
      </c>
      <c r="F46" s="688"/>
      <c r="G46" s="687">
        <v>609</v>
      </c>
      <c r="H46" s="687">
        <v>129</v>
      </c>
      <c r="I46" s="689">
        <f t="shared" si="56"/>
      </c>
      <c r="J46" s="690">
        <f t="shared" si="203"/>
      </c>
      <c r="K46" s="687">
        <v>2</v>
      </c>
      <c r="L46" s="690">
        <f t="shared" si="259"/>
      </c>
      <c r="M46" s="687">
        <v>0</v>
      </c>
      <c r="N46" s="691">
        <f t="shared" si="149"/>
      </c>
      <c r="O46" s="687">
        <v>0</v>
      </c>
      <c r="P46" s="691">
        <f t="shared" si="167"/>
      </c>
      <c r="Q46" s="692"/>
      <c r="R46" s="687"/>
      <c r="S46" s="692"/>
      <c r="T46" s="687"/>
      <c r="U46" s="693"/>
      <c r="V46" s="694"/>
      <c r="W46" s="687"/>
      <c r="X46" s="694"/>
      <c r="Y46" s="692"/>
      <c r="Z46" s="694"/>
      <c r="AA46" s="694"/>
      <c r="AB46" s="687"/>
      <c r="AC46" s="687"/>
      <c r="AD46" s="692"/>
      <c r="AE46" s="694"/>
      <c r="AF46" s="695" t="s">
        <v>681</v>
      </c>
    </row>
    <row r="47">
      <c r="A47" s="748"/>
      <c r="B47" s="697" t="s">
        <v>686</v>
      </c>
      <c r="C47" s="697"/>
      <c r="D47" s="697"/>
      <c r="E47" s="698">
        <f>SUM(E37:E46)</f>
      </c>
      <c r="F47" s="698">
        <f>SUM(F37:F46)</f>
      </c>
      <c r="G47" s="698">
        <f>SUM(G37:G46)</f>
      </c>
      <c r="H47" s="698">
        <f>SUM(H37:H46)</f>
      </c>
      <c r="I47" s="699">
        <f t="shared" si="56"/>
      </c>
      <c r="J47" s="700">
        <f t="shared" si="203"/>
      </c>
      <c r="K47" s="698">
        <f>SUM(K37:K46)</f>
      </c>
      <c r="L47" s="700">
        <f t="shared" si="259"/>
      </c>
      <c r="M47" s="698">
        <f>SUM(M37:M46)</f>
      </c>
      <c r="N47" s="701">
        <f t="shared" si="149"/>
      </c>
      <c r="O47" s="698">
        <f>SUM(O37:O46)</f>
      </c>
      <c r="P47" s="701">
        <f t="shared" si="167"/>
      </c>
      <c r="Q47" s="702">
        <f>M47/O47</f>
      </c>
      <c r="R47" s="698">
        <f>SUM(R37:R46)</f>
      </c>
      <c r="S47" s="702">
        <f>(O47+O47)/(K47+K47)</f>
      </c>
      <c r="T47" s="698">
        <f>SUM(T37:T46)</f>
      </c>
      <c r="U47" s="703">
        <f t="shared" ref="U47:U48" si="316">F47/T47</f>
      </c>
      <c r="V47" s="704">
        <f t="shared" ref="V47:V48" si="77">(F47+4*500)/T47</f>
      </c>
      <c r="W47" s="698">
        <f>SUM(W37:W46)</f>
      </c>
      <c r="X47" s="705">
        <f t="shared" ref="X47:X48" si="224">W47/T47</f>
      </c>
      <c r="Y47" s="702">
        <f t="shared" ref="Y47:Y48" si="279">T47/R47</f>
      </c>
      <c r="Z47" s="704">
        <f t="shared" ref="Z47:Z48" si="114">W47/F47</f>
      </c>
      <c r="AA47" s="704">
        <f>W47/(F47+COUNT(W37:W46)*500)</f>
      </c>
      <c r="AB47" s="698">
        <f>SUM(AB37:AB46)</f>
      </c>
      <c r="AC47" s="698">
        <f>SUM(AC37:AC46)</f>
      </c>
      <c r="AD47" s="702">
        <f t="shared" ref="AD47:AD48" si="3">AB47/T47</f>
      </c>
      <c r="AE47" s="706">
        <f>(W47-AC47)/(F47+COUNT(W37:W46)*500)</f>
      </c>
      <c r="AF47" s="694"/>
    </row>
    <row r="48">
      <c r="A48" s="748"/>
      <c r="B48" s="684" t="s">
        <v>687</v>
      </c>
      <c r="C48" s="685" t="s">
        <v>695</v>
      </c>
      <c r="D48" s="686" t="s">
        <v>678</v>
      </c>
      <c r="E48" s="687">
        <v>101.66</v>
      </c>
      <c r="F48" s="688">
        <f>E48+E49</f>
      </c>
      <c r="G48" s="687">
        <v>668</v>
      </c>
      <c r="H48" s="687">
        <v>42</v>
      </c>
      <c r="I48" s="689">
        <f t="shared" si="56"/>
      </c>
      <c r="J48" s="690">
        <f t="shared" si="203"/>
      </c>
      <c r="K48" s="687">
        <v>1</v>
      </c>
      <c r="L48" s="690">
        <f t="shared" si="259"/>
      </c>
      <c r="M48" s="687">
        <v>0</v>
      </c>
      <c r="N48" s="691">
        <f t="shared" si="149"/>
      </c>
      <c r="O48" s="687">
        <v>0</v>
      </c>
      <c r="P48" s="691">
        <f t="shared" si="167"/>
      </c>
      <c r="Q48" s="692">
        <f>(M48+M49)/(O48+O49)</f>
      </c>
      <c r="R48" s="687">
        <v>0</v>
      </c>
      <c r="S48" s="692">
        <f>(O48+O49)/(K48+K49)</f>
      </c>
      <c r="T48" s="687">
        <v>0</v>
      </c>
      <c r="U48" s="693">
        <f t="shared" si="316"/>
      </c>
      <c r="V48" s="694">
        <f t="shared" si="77"/>
      </c>
      <c r="W48" s="687">
        <v>0</v>
      </c>
      <c r="X48" s="694">
        <f t="shared" si="224"/>
      </c>
      <c r="Y48" s="692">
        <f t="shared" si="279"/>
      </c>
      <c r="Z48" s="694">
        <f t="shared" si="114"/>
      </c>
      <c r="AA48" s="694">
        <f>W48/(F48+500)</f>
      </c>
      <c r="AB48" s="687">
        <v>0</v>
      </c>
      <c r="AC48" s="687">
        <v>0</v>
      </c>
      <c r="AD48" s="692">
        <f t="shared" si="3"/>
      </c>
      <c r="AE48" s="694">
        <f>(W48-AC48)/(F48+500)</f>
      </c>
      <c r="AF48" s="695" t="s">
        <v>679</v>
      </c>
    </row>
    <row r="49">
      <c r="A49" s="748"/>
      <c r="B49" s="684"/>
      <c r="C49" s="685"/>
      <c r="D49" s="686" t="s">
        <v>680</v>
      </c>
      <c r="E49" s="687">
        <v>21.09</v>
      </c>
      <c r="F49" s="688"/>
      <c r="G49" s="687">
        <v>396</v>
      </c>
      <c r="H49" s="687">
        <v>76</v>
      </c>
      <c r="I49" s="689">
        <f t="shared" si="56"/>
      </c>
      <c r="J49" s="690">
        <f t="shared" si="203"/>
      </c>
      <c r="K49" s="687">
        <v>0</v>
      </c>
      <c r="L49" s="690">
        <f t="shared" si="259"/>
      </c>
      <c r="M49" s="687">
        <v>0</v>
      </c>
      <c r="N49" s="691">
        <f t="shared" si="149"/>
      </c>
      <c r="O49" s="687">
        <v>0</v>
      </c>
      <c r="P49" s="691">
        <f t="shared" si="167"/>
      </c>
      <c r="Q49" s="692"/>
      <c r="R49" s="687"/>
      <c r="S49" s="692"/>
      <c r="T49" s="687"/>
      <c r="U49" s="693"/>
      <c r="V49" s="694"/>
      <c r="W49" s="687"/>
      <c r="X49" s="694"/>
      <c r="Y49" s="692"/>
      <c r="Z49" s="694"/>
      <c r="AA49" s="694"/>
      <c r="AB49" s="687"/>
      <c r="AC49" s="687"/>
      <c r="AD49" s="692"/>
      <c r="AE49" s="694"/>
      <c r="AF49" s="695" t="s">
        <v>681</v>
      </c>
    </row>
    <row r="50">
      <c r="A50" s="748"/>
      <c r="B50" s="684" t="s">
        <v>689</v>
      </c>
      <c r="C50" s="685" t="s">
        <v>695</v>
      </c>
      <c r="D50" s="686" t="s">
        <v>678</v>
      </c>
      <c r="E50" s="687">
        <v>106.8</v>
      </c>
      <c r="F50" s="688">
        <f>E50+E51</f>
      </c>
      <c r="G50" s="687">
        <v>621</v>
      </c>
      <c r="H50" s="687">
        <v>15</v>
      </c>
      <c r="I50" s="689">
        <f t="shared" si="56"/>
      </c>
      <c r="J50" s="690">
        <f t="shared" si="203"/>
      </c>
      <c r="K50" s="687">
        <v>2</v>
      </c>
      <c r="L50" s="690">
        <f t="shared" si="259"/>
      </c>
      <c r="M50" s="687">
        <v>0</v>
      </c>
      <c r="N50" s="691">
        <f t="shared" si="149"/>
      </c>
      <c r="O50" s="687">
        <v>0</v>
      </c>
      <c r="P50" s="691">
        <f t="shared" si="167"/>
      </c>
      <c r="Q50" s="692">
        <f>(M50+M51)/(O50+O51)</f>
      </c>
      <c r="R50" s="687">
        <v>0</v>
      </c>
      <c r="S50" s="692">
        <f>(O50+O51)/(K50+K51)</f>
      </c>
      <c r="T50" s="687">
        <v>0</v>
      </c>
      <c r="U50" s="693">
        <f>F50/T50</f>
      </c>
      <c r="V50" s="694">
        <f>(F50+4*500)/T50</f>
      </c>
      <c r="W50" s="687">
        <v>0</v>
      </c>
      <c r="X50" s="694">
        <f>W50/T50</f>
      </c>
      <c r="Y50" s="692">
        <f>T50/R50</f>
      </c>
      <c r="Z50" s="694">
        <f>W50/F50</f>
      </c>
      <c r="AA50" s="694">
        <f>W50/(F50+500)</f>
      </c>
      <c r="AB50" s="687">
        <v>0</v>
      </c>
      <c r="AC50" s="687">
        <v>0</v>
      </c>
      <c r="AD50" s="692">
        <f>AB50/T50</f>
      </c>
      <c r="AE50" s="694">
        <f>(W50-AC50)/(F50+500)</f>
      </c>
      <c r="AF50" s="695" t="s">
        <v>679</v>
      </c>
    </row>
    <row r="51">
      <c r="A51" s="748"/>
      <c r="B51" s="684"/>
      <c r="C51" s="685"/>
      <c r="D51" s="686" t="s">
        <v>680</v>
      </c>
      <c r="E51" s="687">
        <v>103.76</v>
      </c>
      <c r="F51" s="688"/>
      <c r="G51" s="687">
        <v>1469</v>
      </c>
      <c r="H51" s="696">
        <v>82</v>
      </c>
      <c r="I51" s="689">
        <f t="shared" si="56"/>
      </c>
      <c r="J51" s="690">
        <f t="shared" si="203"/>
      </c>
      <c r="K51" s="687">
        <v>2</v>
      </c>
      <c r="L51" s="690">
        <f t="shared" si="259"/>
      </c>
      <c r="M51" s="687">
        <v>0</v>
      </c>
      <c r="N51" s="691">
        <f t="shared" si="149"/>
      </c>
      <c r="O51" s="687">
        <v>0</v>
      </c>
      <c r="P51" s="691">
        <f t="shared" si="167"/>
      </c>
      <c r="Q51" s="692"/>
      <c r="R51" s="687"/>
      <c r="S51" s="692"/>
      <c r="T51" s="687"/>
      <c r="U51" s="693"/>
      <c r="V51" s="694"/>
      <c r="W51" s="687"/>
      <c r="X51" s="694"/>
      <c r="Y51" s="692"/>
      <c r="Z51" s="694"/>
      <c r="AA51" s="694"/>
      <c r="AB51" s="687"/>
      <c r="AC51" s="687"/>
      <c r="AD51" s="692"/>
      <c r="AE51" s="694"/>
      <c r="AF51" s="695" t="s">
        <v>681</v>
      </c>
    </row>
    <row r="52">
      <c r="A52" s="748"/>
      <c r="B52" s="684" t="s">
        <v>690</v>
      </c>
      <c r="C52" s="685" t="s">
        <v>695</v>
      </c>
      <c r="D52" s="686" t="s">
        <v>678</v>
      </c>
      <c r="E52" s="687">
        <v>171.15</v>
      </c>
      <c r="F52" s="688">
        <f>E52+E53</f>
      </c>
      <c r="G52" s="687">
        <v>1145</v>
      </c>
      <c r="H52" s="687">
        <v>26</v>
      </c>
      <c r="I52" s="689">
        <f t="shared" si="56"/>
      </c>
      <c r="J52" s="690">
        <f t="shared" si="203"/>
      </c>
      <c r="K52" s="687">
        <v>3</v>
      </c>
      <c r="L52" s="690">
        <f t="shared" si="259"/>
      </c>
      <c r="M52" s="687">
        <v>0</v>
      </c>
      <c r="N52" s="691">
        <f t="shared" si="149"/>
      </c>
      <c r="O52" s="687">
        <v>1</v>
      </c>
      <c r="P52" s="691">
        <f t="shared" si="167"/>
      </c>
      <c r="Q52" s="692">
        <f>(M52+M53)/(O52+O53)</f>
      </c>
      <c r="R52" s="687">
        <v>2</v>
      </c>
      <c r="S52" s="692">
        <f>(O52+O53)/(K52+K53)</f>
      </c>
      <c r="T52" s="687">
        <v>0</v>
      </c>
      <c r="U52" s="693">
        <f>F52/T52</f>
      </c>
      <c r="V52" s="694">
        <f>(F52+4*500)/T52</f>
      </c>
      <c r="W52" s="687">
        <v>0</v>
      </c>
      <c r="X52" s="694">
        <f>W52/T52</f>
      </c>
      <c r="Y52" s="692">
        <f>T52/R52</f>
      </c>
      <c r="Z52" s="694">
        <f>W52/F52</f>
      </c>
      <c r="AA52" s="694">
        <f>W52/(F52+500)</f>
      </c>
      <c r="AB52" s="687">
        <v>0</v>
      </c>
      <c r="AC52" s="687">
        <v>0</v>
      </c>
      <c r="AD52" s="692">
        <f>AB52/T52</f>
      </c>
      <c r="AE52" s="694">
        <f>(W52-AC52)/(F52+500)</f>
      </c>
      <c r="AF52" s="695" t="s">
        <v>679</v>
      </c>
    </row>
    <row r="53">
      <c r="A53" s="748"/>
      <c r="B53" s="684"/>
      <c r="C53" s="685"/>
      <c r="D53" s="686" t="s">
        <v>680</v>
      </c>
      <c r="E53" s="687">
        <v>105.52</v>
      </c>
      <c r="F53" s="688"/>
      <c r="G53" s="687">
        <v>1626</v>
      </c>
      <c r="H53" s="687">
        <v>99</v>
      </c>
      <c r="I53" s="689">
        <f t="shared" si="56"/>
      </c>
      <c r="J53" s="690">
        <f t="shared" si="203"/>
      </c>
      <c r="K53" s="687">
        <v>2</v>
      </c>
      <c r="L53" s="690">
        <f t="shared" si="259"/>
      </c>
      <c r="M53" s="687">
        <v>0</v>
      </c>
      <c r="N53" s="691">
        <f t="shared" si="149"/>
      </c>
      <c r="O53" s="687">
        <v>0</v>
      </c>
      <c r="P53" s="691">
        <f t="shared" si="167"/>
      </c>
      <c r="Q53" s="692"/>
      <c r="R53" s="687"/>
      <c r="S53" s="692"/>
      <c r="T53" s="687"/>
      <c r="U53" s="693"/>
      <c r="V53" s="694"/>
      <c r="W53" s="687"/>
      <c r="X53" s="694"/>
      <c r="Y53" s="692"/>
      <c r="Z53" s="694"/>
      <c r="AA53" s="694"/>
      <c r="AB53" s="687"/>
      <c r="AC53" s="687"/>
      <c r="AD53" s="692"/>
      <c r="AE53" s="694"/>
      <c r="AF53" s="695" t="s">
        <v>702</v>
      </c>
    </row>
    <row r="54">
      <c r="A54" s="748"/>
      <c r="B54" s="684" t="s">
        <v>692</v>
      </c>
      <c r="C54" s="685" t="s">
        <v>695</v>
      </c>
      <c r="D54" s="686" t="s">
        <v>678</v>
      </c>
      <c r="E54" s="687">
        <v>237.05</v>
      </c>
      <c r="F54" s="688">
        <f>E54+E55</f>
      </c>
      <c r="G54" s="687">
        <v>1302</v>
      </c>
      <c r="H54" s="687">
        <v>31</v>
      </c>
      <c r="I54" s="689">
        <f t="shared" si="56"/>
      </c>
      <c r="J54" s="690">
        <f t="shared" si="203"/>
      </c>
      <c r="K54" s="687">
        <v>3</v>
      </c>
      <c r="L54" s="690">
        <f t="shared" si="259"/>
      </c>
      <c r="M54" s="687">
        <v>0</v>
      </c>
      <c r="N54" s="691">
        <f t="shared" si="149"/>
      </c>
      <c r="O54" s="687">
        <v>0</v>
      </c>
      <c r="P54" s="691">
        <f t="shared" si="167"/>
      </c>
      <c r="Q54" s="692">
        <f>(M54+M55)/(O54+O55)</f>
      </c>
      <c r="R54" s="687">
        <v>4</v>
      </c>
      <c r="S54" s="692">
        <f>(O54+O55)/(K54+K55)</f>
      </c>
      <c r="T54" s="687">
        <v>1</v>
      </c>
      <c r="U54" s="693">
        <f>F54/T54</f>
      </c>
      <c r="V54" s="694">
        <f>(F54+4*500)/T54</f>
      </c>
      <c r="W54" s="687">
        <v>723.6000000000001</v>
      </c>
      <c r="X54" s="694">
        <f>W54/T54</f>
      </c>
      <c r="Y54" s="692">
        <f>T54/R54</f>
      </c>
      <c r="Z54" s="694">
        <f>W54/F54</f>
      </c>
      <c r="AA54" s="694">
        <f>W54/(F54+500)</f>
      </c>
      <c r="AB54" s="687">
        <v>0</v>
      </c>
      <c r="AC54" s="687">
        <v>0</v>
      </c>
      <c r="AD54" s="692">
        <f>AB54/T54</f>
      </c>
      <c r="AE54" s="694">
        <f>(W54-AC54)/(F54+500)</f>
      </c>
      <c r="AF54" s="695" t="s">
        <v>679</v>
      </c>
    </row>
    <row r="55">
      <c r="A55" s="748"/>
      <c r="B55" s="684"/>
      <c r="C55" s="685"/>
      <c r="D55" s="686" t="s">
        <v>680</v>
      </c>
      <c r="E55" s="687">
        <v>293.96</v>
      </c>
      <c r="F55" s="688"/>
      <c r="G55" s="687">
        <v>3546</v>
      </c>
      <c r="H55" s="687">
        <v>140</v>
      </c>
      <c r="I55" s="689">
        <f t="shared" si="56"/>
      </c>
      <c r="J55" s="690">
        <f t="shared" si="203"/>
      </c>
      <c r="K55" s="687">
        <v>9</v>
      </c>
      <c r="L55" s="690">
        <f t="shared" si="259"/>
      </c>
      <c r="M55" s="687">
        <v>1</v>
      </c>
      <c r="N55" s="691">
        <f t="shared" si="149"/>
      </c>
      <c r="O55" s="687">
        <v>2</v>
      </c>
      <c r="P55" s="691">
        <f t="shared" si="167"/>
      </c>
      <c r="Q55" s="692"/>
      <c r="R55" s="687"/>
      <c r="S55" s="692"/>
      <c r="T55" s="687"/>
      <c r="U55" s="693"/>
      <c r="V55" s="694"/>
      <c r="W55" s="687"/>
      <c r="X55" s="694"/>
      <c r="Y55" s="692"/>
      <c r="Z55" s="694"/>
      <c r="AA55" s="694"/>
      <c r="AB55" s="687"/>
      <c r="AC55" s="687"/>
      <c r="AD55" s="692"/>
      <c r="AE55" s="694"/>
      <c r="AF55" s="695" t="s">
        <v>702</v>
      </c>
    </row>
    <row r="56">
      <c r="A56" s="748"/>
      <c r="B56" s="684" t="s">
        <v>693</v>
      </c>
      <c r="C56" s="685" t="s">
        <v>695</v>
      </c>
      <c r="D56" s="686" t="s">
        <v>678</v>
      </c>
      <c r="E56" s="687">
        <v>163.61</v>
      </c>
      <c r="F56" s="688">
        <f>E56+E57</f>
      </c>
      <c r="G56" s="687">
        <v>1273</v>
      </c>
      <c r="H56" s="687">
        <v>22</v>
      </c>
      <c r="I56" s="689">
        <f t="shared" si="56"/>
      </c>
      <c r="J56" s="690">
        <f t="shared" si="203"/>
      </c>
      <c r="K56" s="687">
        <v>2</v>
      </c>
      <c r="L56" s="690">
        <f t="shared" si="259"/>
      </c>
      <c r="M56" s="687">
        <v>0</v>
      </c>
      <c r="N56" s="691">
        <f t="shared" si="149"/>
      </c>
      <c r="O56" s="687">
        <v>0</v>
      </c>
      <c r="P56" s="691">
        <f t="shared" si="167"/>
      </c>
      <c r="Q56" s="692">
        <f>(M56+M57)/(O56+O57)</f>
      </c>
      <c r="R56" s="687">
        <v>0</v>
      </c>
      <c r="S56" s="692">
        <f>(O56+O57)/(K56+K57)</f>
      </c>
      <c r="T56" s="687">
        <v>0</v>
      </c>
      <c r="U56" s="693">
        <f>F56/T56</f>
      </c>
      <c r="V56" s="694">
        <f>(F56+4*500)/T56</f>
      </c>
      <c r="W56" s="687">
        <v>0</v>
      </c>
      <c r="X56" s="694">
        <f>W56/T56</f>
      </c>
      <c r="Y56" s="692">
        <f>T56/R56</f>
      </c>
      <c r="Z56" s="694">
        <f>W56/F56</f>
      </c>
      <c r="AA56" s="694">
        <f>W56/(F56+500)</f>
      </c>
      <c r="AB56" s="687">
        <v>0</v>
      </c>
      <c r="AC56" s="687">
        <v>0</v>
      </c>
      <c r="AD56" s="692">
        <f>AB56/T56</f>
      </c>
      <c r="AE56" s="694">
        <f>(W56-AC56)/(F56+500)</f>
      </c>
      <c r="AF56" s="695" t="s">
        <v>679</v>
      </c>
    </row>
    <row r="57">
      <c r="A57" s="748"/>
      <c r="B57" s="684"/>
      <c r="C57" s="685"/>
      <c r="D57" s="686" t="s">
        <v>680</v>
      </c>
      <c r="E57" s="687">
        <v>116.38</v>
      </c>
      <c r="F57" s="688"/>
      <c r="G57" s="687">
        <v>2077</v>
      </c>
      <c r="H57" s="687">
        <v>59</v>
      </c>
      <c r="I57" s="689">
        <f t="shared" si="56"/>
      </c>
      <c r="J57" s="690">
        <f t="shared" si="203"/>
      </c>
      <c r="K57" s="687">
        <v>3</v>
      </c>
      <c r="L57" s="690">
        <f t="shared" si="259"/>
      </c>
      <c r="M57" s="687">
        <v>0</v>
      </c>
      <c r="N57" s="691">
        <f t="shared" si="149"/>
      </c>
      <c r="O57" s="687">
        <v>0</v>
      </c>
      <c r="P57" s="691">
        <f t="shared" si="167"/>
      </c>
      <c r="Q57" s="692"/>
      <c r="R57" s="687"/>
      <c r="S57" s="692"/>
      <c r="T57" s="687"/>
      <c r="U57" s="693"/>
      <c r="V57" s="694"/>
      <c r="W57" s="687"/>
      <c r="X57" s="694"/>
      <c r="Y57" s="692"/>
      <c r="Z57" s="694"/>
      <c r="AA57" s="694"/>
      <c r="AB57" s="687"/>
      <c r="AC57" s="687"/>
      <c r="AD57" s="692"/>
      <c r="AE57" s="694"/>
      <c r="AF57" s="695" t="s">
        <v>702</v>
      </c>
    </row>
    <row r="58">
      <c r="A58" s="748"/>
      <c r="B58" s="697" t="s">
        <v>686</v>
      </c>
      <c r="C58" s="697"/>
      <c r="D58" s="697"/>
      <c r="E58" s="698">
        <f>SUM(E48:E57)</f>
      </c>
      <c r="F58" s="698">
        <f>SUM(F48:F57)</f>
      </c>
      <c r="G58" s="698">
        <f>SUM(G48:G57)</f>
      </c>
      <c r="H58" s="698">
        <f>SUM(H48:H57)</f>
      </c>
      <c r="I58" s="699">
        <f t="shared" si="56"/>
      </c>
      <c r="J58" s="700">
        <f t="shared" si="203"/>
      </c>
      <c r="K58" s="698">
        <f>SUM(K48:K57)</f>
      </c>
      <c r="L58" s="700">
        <f t="shared" si="259"/>
      </c>
      <c r="M58" s="698">
        <f>SUM(M48:M57)</f>
      </c>
      <c r="N58" s="701">
        <f t="shared" si="149"/>
      </c>
      <c r="O58" s="698">
        <f>SUM(O48:O57)</f>
      </c>
      <c r="P58" s="701">
        <f t="shared" si="167"/>
      </c>
      <c r="Q58" s="702">
        <f t="shared" ref="Q58:Q59" si="38">M58/O58</f>
      </c>
      <c r="R58" s="698">
        <f>SUM(R48:R57)</f>
      </c>
      <c r="S58" s="702">
        <f t="shared" ref="S58:S59" si="185">(O58+O58)/(K58+K58)</f>
      </c>
      <c r="T58" s="698">
        <f>SUM(T48:T57)</f>
      </c>
      <c r="U58" s="703">
        <f t="shared" ref="U58:U59" si="317">F58/T58</f>
      </c>
      <c r="V58" s="704">
        <f t="shared" ref="V58:V59" si="78">(F58+4*500)/T58</f>
      </c>
      <c r="W58" s="698">
        <f>SUM(W48:W57)</f>
      </c>
      <c r="X58" s="705">
        <f t="shared" ref="X58:X59" si="225">W58/T58</f>
      </c>
      <c r="Y58" s="702">
        <f t="shared" ref="Y58:Y59" si="280">T58/R58</f>
      </c>
      <c r="Z58" s="704">
        <f t="shared" ref="Z58:Z59" si="115">W58/F58</f>
      </c>
      <c r="AA58" s="704">
        <f>W58/(F58+COUNT(W48:W57)*500)</f>
      </c>
      <c r="AB58" s="698">
        <f>SUM(AB48:AB57)</f>
      </c>
      <c r="AC58" s="698">
        <f>SUM(AC48:AC57)</f>
      </c>
      <c r="AD58" s="702">
        <f t="shared" ref="AD58:AD59" si="4">AB58/T58</f>
      </c>
      <c r="AE58" s="706">
        <f>(W58-AC58)/(F58+COUNT(W48:W57)*500)</f>
      </c>
      <c r="AF58" s="694"/>
    </row>
    <row r="59">
      <c r="A59" s="748"/>
      <c r="B59" s="740" t="s">
        <v>700</v>
      </c>
      <c r="C59" s="740"/>
      <c r="D59" s="740"/>
      <c r="E59" s="741">
        <f>E47+E58</f>
      </c>
      <c r="F59" s="741">
        <f>F47+F58</f>
      </c>
      <c r="G59" s="741">
        <f>G47+G58</f>
      </c>
      <c r="H59" s="741">
        <f>H47+H58</f>
      </c>
      <c r="I59" s="742">
        <f t="shared" si="56"/>
      </c>
      <c r="J59" s="743">
        <f t="shared" si="203"/>
      </c>
      <c r="K59" s="741">
        <f>K47+K58</f>
      </c>
      <c r="L59" s="743">
        <f t="shared" si="259"/>
      </c>
      <c r="M59" s="741">
        <f>M47+M58</f>
      </c>
      <c r="N59" s="744">
        <f t="shared" si="149"/>
      </c>
      <c r="O59" s="741">
        <f>O47+O58</f>
      </c>
      <c r="P59" s="744">
        <f t="shared" si="167"/>
      </c>
      <c r="Q59" s="745">
        <f t="shared" si="38"/>
      </c>
      <c r="R59" s="741">
        <f>R47+R58</f>
      </c>
      <c r="S59" s="745">
        <f t="shared" si="185"/>
      </c>
      <c r="T59" s="741">
        <f>T47+T58</f>
      </c>
      <c r="U59" s="746">
        <f t="shared" si="317"/>
      </c>
      <c r="V59" s="741">
        <f t="shared" si="78"/>
      </c>
      <c r="W59" s="741">
        <f>W47+W58</f>
      </c>
      <c r="X59" s="741">
        <f t="shared" si="225"/>
      </c>
      <c r="Y59" s="745">
        <f t="shared" si="280"/>
      </c>
      <c r="Z59" s="741">
        <f t="shared" si="115"/>
      </c>
      <c r="AA59" s="741">
        <f>W59/(F59+COUNT(W37:W46,W48:W57)*500)</f>
      </c>
      <c r="AB59" s="741">
        <f>AB47+AB58</f>
      </c>
      <c r="AC59" s="741">
        <f>AC47+AC58</f>
      </c>
      <c r="AD59" s="745">
        <f t="shared" si="4"/>
      </c>
      <c r="AE59" s="741">
        <f>(W59-AC59)/(F59+COUNT(W37:W46,W48:W57)*500)</f>
      </c>
      <c r="AF59" s="747"/>
    </row>
    <row r="60">
      <c r="A60" s="674" t="s">
        <v>643</v>
      </c>
      <c r="B60" s="674" t="s">
        <v>644</v>
      </c>
      <c r="C60" s="674" t="s">
        <v>645</v>
      </c>
      <c r="D60" s="674" t="s">
        <v>646</v>
      </c>
      <c r="E60" s="674" t="s">
        <v>647</v>
      </c>
      <c r="F60" s="674" t="s">
        <v>648</v>
      </c>
      <c r="G60" s="674" t="s">
        <v>649</v>
      </c>
      <c r="H60" s="674" t="s">
        <v>650</v>
      </c>
      <c r="I60" s="675" t="s">
        <v>651</v>
      </c>
      <c r="J60" s="676" t="s">
        <v>652</v>
      </c>
      <c r="K60" s="674" t="s">
        <v>653</v>
      </c>
      <c r="L60" s="676" t="s">
        <v>654</v>
      </c>
      <c r="M60" s="677" t="s">
        <v>655</v>
      </c>
      <c r="N60" s="678" t="s">
        <v>656</v>
      </c>
      <c r="O60" s="674" t="s">
        <v>657</v>
      </c>
      <c r="P60" s="678" t="s">
        <v>658</v>
      </c>
      <c r="Q60" s="675" t="s">
        <v>659</v>
      </c>
      <c r="R60" s="679" t="s">
        <v>660</v>
      </c>
      <c r="S60" s="680" t="s">
        <v>661</v>
      </c>
      <c r="T60" s="679" t="s">
        <v>662</v>
      </c>
      <c r="U60" s="681" t="s">
        <v>663</v>
      </c>
      <c r="V60" s="682" t="s">
        <v>664</v>
      </c>
      <c r="W60" s="682" t="s">
        <v>665</v>
      </c>
      <c r="X60" s="682" t="s">
        <v>666</v>
      </c>
      <c r="Y60" s="680" t="s">
        <v>667</v>
      </c>
      <c r="Z60" s="682" t="s">
        <v>668</v>
      </c>
      <c r="AA60" s="682" t="s">
        <v>669</v>
      </c>
      <c r="AB60" s="682" t="s">
        <v>670</v>
      </c>
      <c r="AC60" s="679" t="s">
        <v>671</v>
      </c>
      <c r="AD60" s="680" t="s">
        <v>672</v>
      </c>
      <c r="AE60" s="682" t="s">
        <v>673</v>
      </c>
      <c r="AF60" s="682" t="s">
        <v>674</v>
      </c>
    </row>
    <row r="61">
      <c r="A61" s="683" t="s">
        <v>703</v>
      </c>
      <c r="B61" s="684" t="s">
        <v>687</v>
      </c>
      <c r="C61" s="685" t="s">
        <v>704</v>
      </c>
      <c r="D61" s="686" t="s">
        <v>678</v>
      </c>
      <c r="E61" s="687">
        <v>217.93</v>
      </c>
      <c r="F61" s="688">
        <f>E61+E62</f>
      </c>
      <c r="G61" s="687">
        <v>1413</v>
      </c>
      <c r="H61" s="687">
        <v>27</v>
      </c>
      <c r="I61" s="689">
        <f t="shared" ref="I61:I75" si="57">H61/G61</f>
      </c>
      <c r="J61" s="690">
        <f t="shared" ref="J61:J75" si="204">(E61/G61)*1000</f>
      </c>
      <c r="K61" s="687">
        <v>2</v>
      </c>
      <c r="L61" s="690">
        <f t="shared" ref="L61:L75" si="260">E61/K61</f>
      </c>
      <c r="M61" s="687">
        <v>0</v>
      </c>
      <c r="N61" s="691">
        <f t="shared" ref="N61:N75" si="150">E61/M61</f>
      </c>
      <c r="O61" s="687">
        <v>0</v>
      </c>
      <c r="P61" s="691">
        <f t="shared" ref="P61:P75" si="168">E61/O61</f>
      </c>
      <c r="Q61" s="692">
        <f>(M61+M62)/(O61+O62)</f>
      </c>
      <c r="R61" s="687">
        <v>1</v>
      </c>
      <c r="S61" s="692">
        <f>(O61+O62)/(K61+K62)</f>
      </c>
      <c r="T61" s="687">
        <v>0</v>
      </c>
      <c r="U61" s="693">
        <f>F61/T61</f>
      </c>
      <c r="V61" s="694">
        <f>(F61+4*500)/T61</f>
      </c>
      <c r="W61" s="687">
        <v>0</v>
      </c>
      <c r="X61" s="694">
        <f>W61/T61</f>
      </c>
      <c r="Y61" s="692">
        <f>T61/R61</f>
      </c>
      <c r="Z61" s="694">
        <f>W61/F61</f>
      </c>
      <c r="AA61" s="694">
        <f>W61/(F61+500)</f>
      </c>
      <c r="AB61" s="687">
        <v>0</v>
      </c>
      <c r="AC61" s="687">
        <v>0</v>
      </c>
      <c r="AD61" s="692">
        <f>AB61/T61</f>
      </c>
      <c r="AE61" s="694">
        <f>(W61-AC61)/(F61+500)</f>
      </c>
      <c r="AF61" s="695" t="s">
        <v>679</v>
      </c>
    </row>
    <row r="62">
      <c r="A62" s="683"/>
      <c r="B62" s="684"/>
      <c r="C62" s="685"/>
      <c r="D62" s="686" t="s">
        <v>680</v>
      </c>
      <c r="E62" s="687">
        <v>101.5</v>
      </c>
      <c r="F62" s="688"/>
      <c r="G62" s="687">
        <v>1148</v>
      </c>
      <c r="H62" s="687">
        <v>80</v>
      </c>
      <c r="I62" s="689">
        <f t="shared" si="57"/>
      </c>
      <c r="J62" s="690">
        <f t="shared" si="204"/>
      </c>
      <c r="K62" s="687">
        <v>2</v>
      </c>
      <c r="L62" s="690">
        <f t="shared" si="260"/>
      </c>
      <c r="M62" s="687">
        <v>0</v>
      </c>
      <c r="N62" s="691">
        <f t="shared" si="150"/>
      </c>
      <c r="O62" s="687">
        <v>1</v>
      </c>
      <c r="P62" s="691">
        <f t="shared" si="168"/>
      </c>
      <c r="Q62" s="692"/>
      <c r="R62" s="687"/>
      <c r="S62" s="692"/>
      <c r="T62" s="687"/>
      <c r="U62" s="693"/>
      <c r="V62" s="694"/>
      <c r="W62" s="687"/>
      <c r="X62" s="694"/>
      <c r="Y62" s="692"/>
      <c r="Z62" s="694"/>
      <c r="AA62" s="694"/>
      <c r="AB62" s="687"/>
      <c r="AC62" s="687"/>
      <c r="AD62" s="692"/>
      <c r="AE62" s="694"/>
      <c r="AF62" s="695" t="s">
        <v>705</v>
      </c>
    </row>
    <row r="63">
      <c r="A63" s="683"/>
      <c r="B63" s="684" t="s">
        <v>689</v>
      </c>
      <c r="C63" s="685" t="s">
        <v>704</v>
      </c>
      <c r="D63" s="686" t="s">
        <v>678</v>
      </c>
      <c r="E63" s="687">
        <v>187.84</v>
      </c>
      <c r="F63" s="688">
        <f>E63+E64</f>
      </c>
      <c r="G63" s="687">
        <v>901</v>
      </c>
      <c r="H63" s="687">
        <v>100</v>
      </c>
      <c r="I63" s="689">
        <f t="shared" si="57"/>
      </c>
      <c r="J63" s="690">
        <f t="shared" si="204"/>
      </c>
      <c r="K63" s="687">
        <v>0</v>
      </c>
      <c r="L63" s="690">
        <f t="shared" si="260"/>
      </c>
      <c r="M63" s="687">
        <v>0</v>
      </c>
      <c r="N63" s="691">
        <f t="shared" si="150"/>
      </c>
      <c r="O63" s="687">
        <v>1</v>
      </c>
      <c r="P63" s="691">
        <f t="shared" si="168"/>
      </c>
      <c r="Q63" s="692">
        <f>(M63+M64)/(O63+O64)</f>
      </c>
      <c r="R63" s="687">
        <v>1</v>
      </c>
      <c r="S63" s="692">
        <f>(O63+O64)/(K63+K64)</f>
      </c>
      <c r="T63" s="687">
        <v>0</v>
      </c>
      <c r="U63" s="693">
        <f>F63/T63</f>
      </c>
      <c r="V63" s="694">
        <f>(F63+4*500)/T63</f>
      </c>
      <c r="W63" s="687">
        <v>0</v>
      </c>
      <c r="X63" s="694">
        <f>W63/T63</f>
      </c>
      <c r="Y63" s="692">
        <f>T63/R63</f>
      </c>
      <c r="Z63" s="694">
        <f>W63/F63</f>
      </c>
      <c r="AA63" s="694">
        <f>W63/(F63+500)</f>
      </c>
      <c r="AB63" s="687">
        <v>0</v>
      </c>
      <c r="AC63" s="687">
        <v>0</v>
      </c>
      <c r="AD63" s="692">
        <f>AB63/T63</f>
      </c>
      <c r="AE63" s="694">
        <f>(W63-AC63)/(F63+500)</f>
      </c>
      <c r="AF63" s="695" t="s">
        <v>679</v>
      </c>
    </row>
    <row r="64">
      <c r="A64" s="683"/>
      <c r="B64" s="684"/>
      <c r="C64" s="685"/>
      <c r="D64" s="686" t="s">
        <v>680</v>
      </c>
      <c r="E64" s="687">
        <v>72.82</v>
      </c>
      <c r="F64" s="688"/>
      <c r="G64" s="687">
        <v>1078</v>
      </c>
      <c r="H64" s="687">
        <v>43</v>
      </c>
      <c r="I64" s="689">
        <f t="shared" si="57"/>
      </c>
      <c r="J64" s="690">
        <f t="shared" si="204"/>
      </c>
      <c r="K64" s="687">
        <v>0</v>
      </c>
      <c r="L64" s="690">
        <f t="shared" si="260"/>
      </c>
      <c r="M64" s="687">
        <v>0</v>
      </c>
      <c r="N64" s="691">
        <f t="shared" si="150"/>
      </c>
      <c r="O64" s="687">
        <v>0</v>
      </c>
      <c r="P64" s="691">
        <f t="shared" si="168"/>
      </c>
      <c r="Q64" s="692"/>
      <c r="R64" s="687"/>
      <c r="S64" s="692"/>
      <c r="T64" s="687"/>
      <c r="U64" s="693"/>
      <c r="V64" s="694"/>
      <c r="W64" s="687"/>
      <c r="X64" s="694"/>
      <c r="Y64" s="692"/>
      <c r="Z64" s="694"/>
      <c r="AA64" s="694"/>
      <c r="AB64" s="687"/>
      <c r="AC64" s="687"/>
      <c r="AD64" s="692"/>
      <c r="AE64" s="694"/>
      <c r="AF64" s="695" t="s">
        <v>705</v>
      </c>
    </row>
    <row r="65">
      <c r="A65" s="683"/>
      <c r="B65" s="684" t="s">
        <v>690</v>
      </c>
      <c r="C65" s="685" t="s">
        <v>704</v>
      </c>
      <c r="D65" s="686" t="s">
        <v>678</v>
      </c>
      <c r="E65" s="687">
        <v>110.66</v>
      </c>
      <c r="F65" s="688">
        <f>E65+E66</f>
      </c>
      <c r="G65" s="687">
        <v>814</v>
      </c>
      <c r="H65" s="687">
        <v>33</v>
      </c>
      <c r="I65" s="689">
        <f t="shared" si="57"/>
      </c>
      <c r="J65" s="690">
        <f t="shared" si="204"/>
      </c>
      <c r="K65" s="687">
        <v>0</v>
      </c>
      <c r="L65" s="690">
        <f t="shared" si="260"/>
      </c>
      <c r="M65" s="687">
        <v>0</v>
      </c>
      <c r="N65" s="691">
        <f t="shared" si="150"/>
      </c>
      <c r="O65" s="687">
        <v>0</v>
      </c>
      <c r="P65" s="691">
        <f t="shared" si="168"/>
      </c>
      <c r="Q65" s="692">
        <f>(M65+M66)/(O65+O66)</f>
      </c>
      <c r="R65" s="687">
        <v>2</v>
      </c>
      <c r="S65" s="692">
        <f>(O65+O66)/(K65+K66)</f>
      </c>
      <c r="T65" s="687">
        <v>0</v>
      </c>
      <c r="U65" s="693">
        <f>F65/T65</f>
      </c>
      <c r="V65" s="694">
        <f>(F65+4*500)/T65</f>
      </c>
      <c r="W65" s="687">
        <v>0</v>
      </c>
      <c r="X65" s="694">
        <f>W65/T65</f>
      </c>
      <c r="Y65" s="692">
        <f>T65/R65</f>
      </c>
      <c r="Z65" s="694">
        <f>W65/F65</f>
      </c>
      <c r="AA65" s="694">
        <f>W65/(F65+500)</f>
      </c>
      <c r="AB65" s="687">
        <v>0</v>
      </c>
      <c r="AC65" s="687">
        <v>0</v>
      </c>
      <c r="AD65" s="692">
        <f>AB65/T65</f>
      </c>
      <c r="AE65" s="694">
        <f>(W65-AC65)/(F65+500)</f>
      </c>
      <c r="AF65" s="695" t="s">
        <v>679</v>
      </c>
    </row>
    <row r="66">
      <c r="A66" s="683"/>
      <c r="B66" s="684"/>
      <c r="C66" s="685"/>
      <c r="D66" s="686" t="s">
        <v>680</v>
      </c>
      <c r="E66" s="687">
        <v>114.02</v>
      </c>
      <c r="F66" s="688"/>
      <c r="G66" s="687">
        <v>1049</v>
      </c>
      <c r="H66" s="687">
        <v>92</v>
      </c>
      <c r="I66" s="689">
        <f t="shared" si="57"/>
      </c>
      <c r="J66" s="690">
        <f t="shared" si="204"/>
      </c>
      <c r="K66" s="687">
        <v>2</v>
      </c>
      <c r="L66" s="690">
        <f t="shared" si="260"/>
      </c>
      <c r="M66" s="687">
        <v>0</v>
      </c>
      <c r="N66" s="691">
        <f t="shared" si="150"/>
      </c>
      <c r="O66" s="687">
        <v>0</v>
      </c>
      <c r="P66" s="691">
        <f t="shared" si="168"/>
      </c>
      <c r="Q66" s="692"/>
      <c r="R66" s="687"/>
      <c r="S66" s="692"/>
      <c r="T66" s="687"/>
      <c r="U66" s="693"/>
      <c r="V66" s="694"/>
      <c r="W66" s="687"/>
      <c r="X66" s="694"/>
      <c r="Y66" s="692"/>
      <c r="Z66" s="694"/>
      <c r="AA66" s="694"/>
      <c r="AB66" s="687"/>
      <c r="AC66" s="687"/>
      <c r="AD66" s="692"/>
      <c r="AE66" s="694"/>
      <c r="AF66" s="695" t="s">
        <v>702</v>
      </c>
    </row>
    <row r="67">
      <c r="A67" s="683"/>
      <c r="B67" s="684" t="s">
        <v>692</v>
      </c>
      <c r="C67" s="685" t="s">
        <v>704</v>
      </c>
      <c r="D67" s="686" t="s">
        <v>678</v>
      </c>
      <c r="E67" s="687">
        <v>168.75</v>
      </c>
      <c r="F67" s="688">
        <f>E67+E68</f>
      </c>
      <c r="G67" s="687">
        <v>1212</v>
      </c>
      <c r="H67" s="687">
        <v>32</v>
      </c>
      <c r="I67" s="689">
        <f t="shared" si="57"/>
      </c>
      <c r="J67" s="690">
        <f t="shared" si="204"/>
      </c>
      <c r="K67" s="687">
        <v>0</v>
      </c>
      <c r="L67" s="690">
        <f t="shared" si="260"/>
      </c>
      <c r="M67" s="687">
        <v>0</v>
      </c>
      <c r="N67" s="691">
        <f t="shared" si="150"/>
      </c>
      <c r="O67" s="687">
        <v>0</v>
      </c>
      <c r="P67" s="691">
        <f t="shared" si="168"/>
      </c>
      <c r="Q67" s="692">
        <f>(M67+M68)/(O67+O68)</f>
      </c>
      <c r="R67" s="687">
        <v>0</v>
      </c>
      <c r="S67" s="692">
        <f>(O67+O68)/(K67+K68)</f>
      </c>
      <c r="T67" s="687">
        <v>0</v>
      </c>
      <c r="U67" s="693">
        <f>F67/T67</f>
      </c>
      <c r="V67" s="694">
        <f>(F67+4*500)/T67</f>
      </c>
      <c r="W67" s="687">
        <v>0</v>
      </c>
      <c r="X67" s="694">
        <f>W67/T67</f>
      </c>
      <c r="Y67" s="692">
        <f>T67/R67</f>
      </c>
      <c r="Z67" s="694">
        <f>W67/F67</f>
      </c>
      <c r="AA67" s="694">
        <f>W67/(F67+500)</f>
      </c>
      <c r="AB67" s="687">
        <v>0</v>
      </c>
      <c r="AC67" s="687">
        <v>0</v>
      </c>
      <c r="AD67" s="692">
        <f>AB67/T67</f>
      </c>
      <c r="AE67" s="694">
        <f>(W67-AC67)/(F67+500)</f>
      </c>
      <c r="AF67" s="695" t="s">
        <v>679</v>
      </c>
    </row>
    <row r="68">
      <c r="A68" s="683"/>
      <c r="B68" s="684"/>
      <c r="C68" s="685"/>
      <c r="D68" s="686" t="s">
        <v>680</v>
      </c>
      <c r="E68" s="687">
        <v>99.79</v>
      </c>
      <c r="F68" s="688"/>
      <c r="G68" s="687">
        <v>1277</v>
      </c>
      <c r="H68" s="696">
        <v>83</v>
      </c>
      <c r="I68" s="689">
        <f t="shared" si="57"/>
      </c>
      <c r="J68" s="690">
        <f t="shared" si="204"/>
      </c>
      <c r="K68" s="687">
        <v>1</v>
      </c>
      <c r="L68" s="690">
        <f t="shared" si="260"/>
      </c>
      <c r="M68" s="687">
        <v>0</v>
      </c>
      <c r="N68" s="691">
        <f t="shared" si="150"/>
      </c>
      <c r="O68" s="687">
        <v>0</v>
      </c>
      <c r="P68" s="691">
        <f t="shared" si="168"/>
      </c>
      <c r="Q68" s="692"/>
      <c r="R68" s="687"/>
      <c r="S68" s="692"/>
      <c r="T68" s="687"/>
      <c r="U68" s="693"/>
      <c r="V68" s="694"/>
      <c r="W68" s="687"/>
      <c r="X68" s="694"/>
      <c r="Y68" s="692"/>
      <c r="Z68" s="694"/>
      <c r="AA68" s="694"/>
      <c r="AB68" s="687"/>
      <c r="AC68" s="687"/>
      <c r="AD68" s="692"/>
      <c r="AE68" s="694"/>
      <c r="AF68" s="695" t="s">
        <v>702</v>
      </c>
    </row>
    <row r="69">
      <c r="A69" s="683"/>
      <c r="B69" s="684" t="s">
        <v>693</v>
      </c>
      <c r="C69" s="685" t="s">
        <v>704</v>
      </c>
      <c r="D69" s="686" t="s">
        <v>678</v>
      </c>
      <c r="E69" s="687">
        <v>119.18</v>
      </c>
      <c r="F69" s="688">
        <f>E69+E70</f>
      </c>
      <c r="G69" s="687">
        <v>1138</v>
      </c>
      <c r="H69" s="687">
        <v>52</v>
      </c>
      <c r="I69" s="689">
        <f t="shared" si="57"/>
      </c>
      <c r="J69" s="690">
        <f t="shared" si="204"/>
      </c>
      <c r="K69" s="687">
        <v>1</v>
      </c>
      <c r="L69" s="690">
        <f t="shared" si="260"/>
      </c>
      <c r="M69" s="687">
        <v>0</v>
      </c>
      <c r="N69" s="691">
        <f t="shared" si="150"/>
      </c>
      <c r="O69" s="687">
        <v>0</v>
      </c>
      <c r="P69" s="691">
        <f t="shared" si="168"/>
      </c>
      <c r="Q69" s="692">
        <f>(M69+M70)/(O69+O70)</f>
      </c>
      <c r="R69" s="687">
        <v>1</v>
      </c>
      <c r="S69" s="692">
        <f>(O69+O70)/(K69+K70)</f>
      </c>
      <c r="T69" s="687">
        <v>0</v>
      </c>
      <c r="U69" s="693">
        <f>F69/T69</f>
      </c>
      <c r="V69" s="694">
        <f>(F69+4*500)/T69</f>
      </c>
      <c r="W69" s="687">
        <v>0</v>
      </c>
      <c r="X69" s="694">
        <f>W69/T69</f>
      </c>
      <c r="Y69" s="692">
        <f>T69/R69</f>
      </c>
      <c r="Z69" s="694">
        <f>W69/F69</f>
      </c>
      <c r="AA69" s="694">
        <f>W69/(F69+500)</f>
      </c>
      <c r="AB69" s="687">
        <v>0</v>
      </c>
      <c r="AC69" s="687">
        <v>0</v>
      </c>
      <c r="AD69" s="692">
        <f>AB69/T69</f>
      </c>
      <c r="AE69" s="694">
        <f>(W69-AC69)/(F69+500)</f>
      </c>
      <c r="AF69" s="695" t="s">
        <v>679</v>
      </c>
    </row>
    <row r="70">
      <c r="A70" s="683"/>
      <c r="B70" s="684"/>
      <c r="C70" s="685"/>
      <c r="D70" s="686" t="s">
        <v>680</v>
      </c>
      <c r="E70" s="687">
        <v>77.15</v>
      </c>
      <c r="F70" s="688"/>
      <c r="G70" s="687">
        <v>1148</v>
      </c>
      <c r="H70" s="687">
        <v>91</v>
      </c>
      <c r="I70" s="689">
        <f t="shared" si="57"/>
      </c>
      <c r="J70" s="690">
        <f t="shared" si="204"/>
      </c>
      <c r="K70" s="687">
        <v>2</v>
      </c>
      <c r="L70" s="690">
        <f t="shared" si="260"/>
      </c>
      <c r="M70" s="687">
        <v>0</v>
      </c>
      <c r="N70" s="691">
        <f t="shared" si="150"/>
      </c>
      <c r="O70" s="687">
        <v>1</v>
      </c>
      <c r="P70" s="691">
        <f t="shared" si="168"/>
      </c>
      <c r="Q70" s="692"/>
      <c r="R70" s="687"/>
      <c r="S70" s="692"/>
      <c r="T70" s="687"/>
      <c r="U70" s="693"/>
      <c r="V70" s="694"/>
      <c r="W70" s="687"/>
      <c r="X70" s="694"/>
      <c r="Y70" s="692"/>
      <c r="Z70" s="694"/>
      <c r="AA70" s="694"/>
      <c r="AB70" s="687"/>
      <c r="AC70" s="687"/>
      <c r="AD70" s="692"/>
      <c r="AE70" s="694"/>
      <c r="AF70" s="695" t="s">
        <v>702</v>
      </c>
    </row>
    <row r="71">
      <c r="A71" s="683"/>
      <c r="B71" s="697" t="s">
        <v>686</v>
      </c>
      <c r="C71" s="697"/>
      <c r="D71" s="697"/>
      <c r="E71" s="698">
        <f>SUM(E61:E70)</f>
      </c>
      <c r="F71" s="698">
        <f>SUM(F61:F70)</f>
      </c>
      <c r="G71" s="698">
        <f>SUM(G61:G70)</f>
      </c>
      <c r="H71" s="698">
        <f>SUM(H61:H70)</f>
      </c>
      <c r="I71" s="699">
        <f t="shared" si="57"/>
      </c>
      <c r="J71" s="700">
        <f t="shared" si="204"/>
      </c>
      <c r="K71" s="698">
        <f>SUM(K61:K70)</f>
      </c>
      <c r="L71" s="700">
        <f t="shared" si="260"/>
      </c>
      <c r="M71" s="698">
        <f>SUM(M61:M70)</f>
      </c>
      <c r="N71" s="701">
        <f t="shared" si="150"/>
      </c>
      <c r="O71" s="698">
        <f>SUM(O61:O70)</f>
      </c>
      <c r="P71" s="701">
        <f t="shared" si="168"/>
      </c>
      <c r="Q71" s="702">
        <f>M71/O71</f>
      </c>
      <c r="R71" s="698">
        <f>SUM(R61:R70)</f>
      </c>
      <c r="S71" s="702">
        <f>(O71+O71)/(K71+K71)</f>
      </c>
      <c r="T71" s="698">
        <f>SUM(T61:T70)</f>
      </c>
      <c r="U71" s="703">
        <f t="shared" ref="U71:U72" si="318">F71/T71</f>
      </c>
      <c r="V71" s="704">
        <f t="shared" ref="V71:V72" si="79">(F71+4*500)/T71</f>
      </c>
      <c r="W71" s="698">
        <f>SUM(W61:W70)</f>
      </c>
      <c r="X71" s="705">
        <f t="shared" ref="X71:X72" si="226">W71/T71</f>
      </c>
      <c r="Y71" s="702">
        <f t="shared" ref="Y71:Y72" si="281">T71/R71</f>
      </c>
      <c r="Z71" s="704">
        <f t="shared" ref="Z71:Z72" si="116">W71/F71</f>
      </c>
      <c r="AA71" s="704">
        <f>W71/(F71+COUNT(W61:W70)*500)</f>
      </c>
      <c r="AB71" s="698">
        <f>SUM(AB61:AB70)</f>
      </c>
      <c r="AC71" s="698">
        <f>SUM(AC61:AC70)</f>
      </c>
      <c r="AD71" s="702">
        <f t="shared" ref="AD71:AD72" si="5">AB71/T71</f>
      </c>
      <c r="AE71" s="706">
        <f>(W71-AC71)/(F71+COUNT(W61:W70)*500)</f>
      </c>
      <c r="AF71" s="694"/>
    </row>
    <row r="72">
      <c r="A72" s="683"/>
      <c r="B72" s="707" t="s">
        <v>706</v>
      </c>
      <c r="C72" s="685" t="s">
        <v>695</v>
      </c>
      <c r="D72" s="686" t="s">
        <v>678</v>
      </c>
      <c r="E72" s="687">
        <v>157.61</v>
      </c>
      <c r="F72" s="688">
        <f>E72+E73</f>
      </c>
      <c r="G72" s="687">
        <v>1179</v>
      </c>
      <c r="H72" s="687">
        <v>40</v>
      </c>
      <c r="I72" s="689">
        <f t="shared" si="57"/>
      </c>
      <c r="J72" s="690">
        <f t="shared" si="204"/>
      </c>
      <c r="K72" s="687">
        <v>1</v>
      </c>
      <c r="L72" s="690">
        <f t="shared" si="260"/>
      </c>
      <c r="M72" s="687">
        <v>0</v>
      </c>
      <c r="N72" s="691">
        <f t="shared" si="150"/>
      </c>
      <c r="O72" s="687">
        <v>0</v>
      </c>
      <c r="P72" s="691">
        <f t="shared" si="168"/>
      </c>
      <c r="Q72" s="692">
        <f>(M72+M73)/(O72+O73)</f>
      </c>
      <c r="R72" s="687">
        <v>0</v>
      </c>
      <c r="S72" s="692">
        <f>(O72+O73)/(K72+K73)</f>
      </c>
      <c r="T72" s="687">
        <v>0</v>
      </c>
      <c r="U72" s="693">
        <f t="shared" si="318"/>
      </c>
      <c r="V72" s="694">
        <f t="shared" si="79"/>
      </c>
      <c r="W72" s="687">
        <v>0</v>
      </c>
      <c r="X72" s="694">
        <f t="shared" si="226"/>
      </c>
      <c r="Y72" s="692">
        <f t="shared" si="281"/>
      </c>
      <c r="Z72" s="694">
        <f t="shared" si="116"/>
      </c>
      <c r="AA72" s="694">
        <f>W72/(F72+500)</f>
      </c>
      <c r="AB72" s="687">
        <v>0</v>
      </c>
      <c r="AC72" s="687">
        <v>0</v>
      </c>
      <c r="AD72" s="692">
        <f t="shared" si="5"/>
      </c>
      <c r="AE72" s="694">
        <f>(W72-AC72)/(F72+500)</f>
      </c>
      <c r="AF72" s="695" t="s">
        <v>679</v>
      </c>
    </row>
    <row r="73">
      <c r="A73" s="683"/>
      <c r="B73" s="684"/>
      <c r="C73" s="685"/>
      <c r="D73" s="686" t="s">
        <v>680</v>
      </c>
      <c r="E73" s="687">
        <v>60.02</v>
      </c>
      <c r="F73" s="688"/>
      <c r="G73" s="687">
        <v>622</v>
      </c>
      <c r="H73" s="687">
        <v>45</v>
      </c>
      <c r="I73" s="689">
        <f t="shared" si="57"/>
      </c>
      <c r="J73" s="690">
        <f t="shared" si="204"/>
      </c>
      <c r="K73" s="687">
        <v>0</v>
      </c>
      <c r="L73" s="690">
        <f t="shared" si="260"/>
      </c>
      <c r="M73" s="687">
        <v>0</v>
      </c>
      <c r="N73" s="691">
        <f t="shared" si="150"/>
      </c>
      <c r="O73" s="687">
        <v>0</v>
      </c>
      <c r="P73" s="691">
        <f t="shared" si="168"/>
      </c>
      <c r="Q73" s="692"/>
      <c r="R73" s="687"/>
      <c r="S73" s="692"/>
      <c r="T73" s="687"/>
      <c r="U73" s="693"/>
      <c r="V73" s="694"/>
      <c r="W73" s="687"/>
      <c r="X73" s="694"/>
      <c r="Y73" s="692"/>
      <c r="Z73" s="694"/>
      <c r="AA73" s="694"/>
      <c r="AB73" s="687"/>
      <c r="AC73" s="687"/>
      <c r="AD73" s="692"/>
      <c r="AE73" s="694"/>
      <c r="AF73" s="695" t="s">
        <v>702</v>
      </c>
    </row>
    <row r="74">
      <c r="A74" s="683"/>
      <c r="B74" s="697" t="s">
        <v>686</v>
      </c>
      <c r="C74" s="697"/>
      <c r="D74" s="697"/>
      <c r="E74" s="698">
        <f>SUM(E72:E73)</f>
      </c>
      <c r="F74" s="698">
        <f>SUM(F72:F73)</f>
      </c>
      <c r="G74" s="698">
        <f>SUM(G72:G73)</f>
      </c>
      <c r="H74" s="698">
        <f>SUM(H72:H73)</f>
      </c>
      <c r="I74" s="699">
        <f t="shared" si="57"/>
      </c>
      <c r="J74" s="700">
        <f t="shared" si="204"/>
      </c>
      <c r="K74" s="698">
        <f>SUM(K72:K73)</f>
      </c>
      <c r="L74" s="700">
        <f t="shared" si="260"/>
      </c>
      <c r="M74" s="698">
        <f>SUM(M72:M73)</f>
      </c>
      <c r="N74" s="701">
        <f t="shared" si="150"/>
      </c>
      <c r="O74" s="698">
        <f>SUM(O72:O73)</f>
      </c>
      <c r="P74" s="701">
        <f t="shared" si="168"/>
      </c>
      <c r="Q74" s="702">
        <f t="shared" ref="Q74:Q75" si="39">M74/O74</f>
      </c>
      <c r="R74" s="698">
        <f>SUM(R72:R73)</f>
      </c>
      <c r="S74" s="702">
        <f t="shared" ref="S74:S75" si="186">(O74+O74)/(K74+K74)</f>
      </c>
      <c r="T74" s="698">
        <f>SUM(T72:T73)</f>
      </c>
      <c r="U74" s="703">
        <f t="shared" ref="U74:U75" si="319">F74/T74</f>
      </c>
      <c r="V74" s="704">
        <f t="shared" ref="V74:V75" si="80">(F74+4*500)/T74</f>
      </c>
      <c r="W74" s="698">
        <f>SUM(W72:W73)</f>
      </c>
      <c r="X74" s="705">
        <f t="shared" ref="X74:X75" si="227">W74/T74</f>
      </c>
      <c r="Y74" s="702">
        <f t="shared" ref="Y74:Y75" si="282">T74/R74</f>
      </c>
      <c r="Z74" s="704">
        <f t="shared" ref="Z74:Z75" si="117">W74/F74</f>
      </c>
      <c r="AA74" s="704">
        <f>W74/(F74+COUNT(W72:W73)*500)</f>
      </c>
      <c r="AB74" s="698">
        <f>SUM(AB72:AB73)</f>
      </c>
      <c r="AC74" s="698">
        <f>SUM(AC72:AC73)</f>
      </c>
      <c r="AD74" s="702">
        <f t="shared" ref="AD74:AD75" si="6">AB74/T74</f>
      </c>
      <c r="AE74" s="706">
        <f>(W74-AC74)/(F74+COUNT(W72:W73)*500)</f>
      </c>
      <c r="AF74" s="694"/>
    </row>
    <row r="75">
      <c r="A75" s="683"/>
      <c r="B75" s="740" t="s">
        <v>700</v>
      </c>
      <c r="C75" s="740"/>
      <c r="D75" s="740"/>
      <c r="E75" s="741">
        <f>E71+E74</f>
      </c>
      <c r="F75" s="741">
        <f>F71+F74</f>
      </c>
      <c r="G75" s="741">
        <f>G71+G74</f>
      </c>
      <c r="H75" s="741">
        <f>H71+H74</f>
      </c>
      <c r="I75" s="742">
        <f t="shared" si="57"/>
      </c>
      <c r="J75" s="743">
        <f t="shared" si="204"/>
      </c>
      <c r="K75" s="741">
        <f>K71+K74</f>
      </c>
      <c r="L75" s="743">
        <f t="shared" si="260"/>
      </c>
      <c r="M75" s="741">
        <f>M71+M74</f>
      </c>
      <c r="N75" s="744">
        <f t="shared" si="150"/>
      </c>
      <c r="O75" s="741">
        <f>O71+O74</f>
      </c>
      <c r="P75" s="744">
        <f t="shared" si="168"/>
      </c>
      <c r="Q75" s="745">
        <f t="shared" si="39"/>
      </c>
      <c r="R75" s="741">
        <f>R71+R74</f>
      </c>
      <c r="S75" s="745">
        <f t="shared" si="186"/>
      </c>
      <c r="T75" s="741">
        <f>T71+T74</f>
      </c>
      <c r="U75" s="746">
        <f t="shared" si="319"/>
      </c>
      <c r="V75" s="741">
        <f t="shared" si="80"/>
      </c>
      <c r="W75" s="741">
        <f>W71+W74</f>
      </c>
      <c r="X75" s="741">
        <f t="shared" si="227"/>
      </c>
      <c r="Y75" s="745">
        <f t="shared" si="282"/>
      </c>
      <c r="Z75" s="741">
        <f t="shared" si="117"/>
      </c>
      <c r="AA75" s="741">
        <f>W75/(F75+COUNT(W61:W70,W72:W73,Z74:X72)*500)</f>
      </c>
      <c r="AB75" s="741">
        <f>AB71+AB74</f>
      </c>
      <c r="AC75" s="741">
        <f>AC71+AC74</f>
      </c>
      <c r="AD75" s="745">
        <f t="shared" si="6"/>
      </c>
      <c r="AE75" s="741">
        <f>(W75-AC75)/(F75+COUNT(W61:W70,W72:W73,AD74:AB72)*500)</f>
      </c>
      <c r="AF75" s="747"/>
    </row>
    <row r="76">
      <c r="A76" s="674" t="s">
        <v>643</v>
      </c>
      <c r="B76" s="749" t="s">
        <v>644</v>
      </c>
      <c r="C76" s="749" t="s">
        <v>645</v>
      </c>
      <c r="D76" s="749" t="s">
        <v>646</v>
      </c>
      <c r="E76" s="674" t="s">
        <v>647</v>
      </c>
      <c r="F76" s="674" t="s">
        <v>648</v>
      </c>
      <c r="G76" s="674" t="s">
        <v>649</v>
      </c>
      <c r="H76" s="674" t="s">
        <v>650</v>
      </c>
      <c r="I76" s="675" t="s">
        <v>651</v>
      </c>
      <c r="J76" s="676" t="s">
        <v>652</v>
      </c>
      <c r="K76" s="674" t="s">
        <v>653</v>
      </c>
      <c r="L76" s="676" t="s">
        <v>654</v>
      </c>
      <c r="M76" s="677" t="s">
        <v>655</v>
      </c>
      <c r="N76" s="678" t="s">
        <v>656</v>
      </c>
      <c r="O76" s="674" t="s">
        <v>657</v>
      </c>
      <c r="P76" s="678" t="s">
        <v>658</v>
      </c>
      <c r="Q76" s="675" t="s">
        <v>659</v>
      </c>
      <c r="R76" s="679" t="s">
        <v>660</v>
      </c>
      <c r="S76" s="680" t="s">
        <v>661</v>
      </c>
      <c r="T76" s="679" t="s">
        <v>662</v>
      </c>
      <c r="U76" s="681" t="s">
        <v>663</v>
      </c>
      <c r="V76" s="682" t="s">
        <v>664</v>
      </c>
      <c r="W76" s="682" t="s">
        <v>665</v>
      </c>
      <c r="X76" s="682" t="s">
        <v>666</v>
      </c>
      <c r="Y76" s="680" t="s">
        <v>667</v>
      </c>
      <c r="Z76" s="682" t="s">
        <v>668</v>
      </c>
      <c r="AA76" s="682" t="s">
        <v>669</v>
      </c>
      <c r="AB76" s="682" t="s">
        <v>670</v>
      </c>
      <c r="AC76" s="679" t="s">
        <v>671</v>
      </c>
      <c r="AD76" s="680" t="s">
        <v>672</v>
      </c>
      <c r="AE76" s="682" t="s">
        <v>673</v>
      </c>
      <c r="AF76" s="682" t="s">
        <v>674</v>
      </c>
    </row>
    <row r="77">
      <c r="A77" s="750" t="s">
        <v>707</v>
      </c>
      <c r="B77" s="751" t="s">
        <v>687</v>
      </c>
      <c r="C77" s="752" t="s">
        <v>704</v>
      </c>
      <c r="D77" s="719" t="s">
        <v>678</v>
      </c>
      <c r="E77" s="753">
        <v>660.3</v>
      </c>
      <c r="F77" s="688">
        <f>E77+E78</f>
      </c>
      <c r="G77" s="687">
        <v>5044</v>
      </c>
      <c r="H77" s="687">
        <v>54</v>
      </c>
      <c r="I77" s="689">
        <f t="shared" ref="I77:I99" si="58">H77/G77</f>
      </c>
      <c r="J77" s="690">
        <f t="shared" ref="J77:J99" si="205">(E77/G77)*1000</f>
      </c>
      <c r="K77" s="687">
        <v>6</v>
      </c>
      <c r="L77" s="690">
        <f t="shared" ref="L77:L99" si="261">E77/K77</f>
      </c>
      <c r="M77" s="687">
        <v>1</v>
      </c>
      <c r="N77" s="691">
        <f t="shared" ref="N77:N99" si="151">E77/M77</f>
      </c>
      <c r="O77" s="687">
        <v>3</v>
      </c>
      <c r="P77" s="691">
        <f t="shared" ref="P77:P99" si="169">E77/O77</f>
      </c>
      <c r="Q77" s="692">
        <f>(M77+M78)/(O77+O78)</f>
      </c>
      <c r="R77" s="687">
        <v>3</v>
      </c>
      <c r="S77" s="692">
        <f>(O77+O78)/(K77+K78)</f>
      </c>
      <c r="T77" s="687">
        <v>1</v>
      </c>
      <c r="U77" s="693">
        <f>F77/T77</f>
      </c>
      <c r="V77" s="694">
        <f>(F77+4*500)/T77</f>
      </c>
      <c r="W77" s="687">
        <v>492</v>
      </c>
      <c r="X77" s="694">
        <f>W77/T77</f>
      </c>
      <c r="Y77" s="692">
        <f>T77/R77</f>
      </c>
      <c r="Z77" s="694">
        <f>W77/F77</f>
      </c>
      <c r="AA77" s="694">
        <f>W77/(F77+500)</f>
      </c>
      <c r="AB77" s="687">
        <v>0</v>
      </c>
      <c r="AC77" s="687">
        <v>0</v>
      </c>
      <c r="AD77" s="692">
        <f>AB77/T77</f>
      </c>
      <c r="AE77" s="694">
        <f>(W77-AC77)/(F77+500)</f>
      </c>
      <c r="AF77" s="695" t="s">
        <v>679</v>
      </c>
    </row>
    <row r="78">
      <c r="A78" s="750"/>
      <c r="B78" s="751"/>
      <c r="C78" s="752"/>
      <c r="D78" s="719" t="s">
        <v>680</v>
      </c>
      <c r="E78" s="753">
        <v>126.82</v>
      </c>
      <c r="F78" s="688"/>
      <c r="G78" s="687">
        <v>1727</v>
      </c>
      <c r="H78" s="687">
        <v>68</v>
      </c>
      <c r="I78" s="689">
        <f t="shared" si="58"/>
      </c>
      <c r="J78" s="690">
        <f t="shared" si="205"/>
      </c>
      <c r="K78" s="687">
        <v>4</v>
      </c>
      <c r="L78" s="690">
        <f t="shared" si="261"/>
      </c>
      <c r="M78" s="687">
        <v>0</v>
      </c>
      <c r="N78" s="691">
        <f t="shared" si="151"/>
      </c>
      <c r="O78" s="687">
        <v>0</v>
      </c>
      <c r="P78" s="691">
        <f t="shared" si="169"/>
      </c>
      <c r="Q78" s="692"/>
      <c r="R78" s="687"/>
      <c r="S78" s="692"/>
      <c r="T78" s="687"/>
      <c r="U78" s="693"/>
      <c r="V78" s="694"/>
      <c r="W78" s="687"/>
      <c r="X78" s="694"/>
      <c r="Y78" s="692"/>
      <c r="Z78" s="694"/>
      <c r="AA78" s="694"/>
      <c r="AB78" s="687"/>
      <c r="AC78" s="687"/>
      <c r="AD78" s="692"/>
      <c r="AE78" s="694"/>
      <c r="AF78" s="695" t="s">
        <v>691</v>
      </c>
    </row>
    <row r="79">
      <c r="A79" s="750"/>
      <c r="B79" s="751" t="s">
        <v>689</v>
      </c>
      <c r="C79" s="752" t="s">
        <v>704</v>
      </c>
      <c r="D79" s="719" t="s">
        <v>678</v>
      </c>
      <c r="E79" s="753">
        <v>1008.84</v>
      </c>
      <c r="F79" s="688">
        <f>E79+E80</f>
      </c>
      <c r="G79" s="687">
        <v>8692</v>
      </c>
      <c r="H79" s="687">
        <v>88</v>
      </c>
      <c r="I79" s="689">
        <f t="shared" si="58"/>
      </c>
      <c r="J79" s="690">
        <f t="shared" si="205"/>
      </c>
      <c r="K79" s="687">
        <v>13</v>
      </c>
      <c r="L79" s="690">
        <f t="shared" si="261"/>
      </c>
      <c r="M79" s="687">
        <v>1</v>
      </c>
      <c r="N79" s="691">
        <f t="shared" si="151"/>
      </c>
      <c r="O79" s="687">
        <v>1</v>
      </c>
      <c r="P79" s="691">
        <f t="shared" si="169"/>
      </c>
      <c r="Q79" s="692">
        <f>(M79+M80)/(O79+O80)</f>
      </c>
      <c r="R79" s="687">
        <v>2</v>
      </c>
      <c r="S79" s="692">
        <f>(O79+O80)/(K79+K80)</f>
      </c>
      <c r="T79" s="687">
        <v>1</v>
      </c>
      <c r="U79" s="693">
        <f>F79/T79</f>
      </c>
      <c r="V79" s="694">
        <f>(F79+4*500)/T79</f>
      </c>
      <c r="W79" s="687">
        <v>456</v>
      </c>
      <c r="X79" s="694">
        <f>W79/T79</f>
      </c>
      <c r="Y79" s="692">
        <f>T79/R79</f>
      </c>
      <c r="Z79" s="694">
        <f>W79/F79</f>
      </c>
      <c r="AA79" s="694">
        <f>W79/(F79+500)</f>
      </c>
      <c r="AB79" s="687">
        <v>0</v>
      </c>
      <c r="AC79" s="687">
        <v>0</v>
      </c>
      <c r="AD79" s="692">
        <f>AB79/T79</f>
      </c>
      <c r="AE79" s="694">
        <f>(W79-AC79)/(F79+500)</f>
      </c>
      <c r="AF79" s="695" t="s">
        <v>679</v>
      </c>
    </row>
    <row r="80">
      <c r="A80" s="750"/>
      <c r="B80" s="751"/>
      <c r="C80" s="752"/>
      <c r="D80" s="719" t="s">
        <v>680</v>
      </c>
      <c r="E80" s="753">
        <v>98.97</v>
      </c>
      <c r="F80" s="688"/>
      <c r="G80" s="687">
        <v>1189</v>
      </c>
      <c r="H80" s="687">
        <v>65</v>
      </c>
      <c r="I80" s="689">
        <f t="shared" si="58"/>
      </c>
      <c r="J80" s="690">
        <f t="shared" si="205"/>
      </c>
      <c r="K80" s="687">
        <v>2</v>
      </c>
      <c r="L80" s="690">
        <f t="shared" si="261"/>
      </c>
      <c r="M80" s="687">
        <v>0</v>
      </c>
      <c r="N80" s="691">
        <f t="shared" si="151"/>
      </c>
      <c r="O80" s="687">
        <v>0</v>
      </c>
      <c r="P80" s="691">
        <f t="shared" si="169"/>
      </c>
      <c r="Q80" s="692"/>
      <c r="R80" s="687"/>
      <c r="S80" s="692"/>
      <c r="T80" s="687"/>
      <c r="U80" s="693"/>
      <c r="V80" s="694"/>
      <c r="W80" s="687"/>
      <c r="X80" s="694"/>
      <c r="Y80" s="692"/>
      <c r="Z80" s="694"/>
      <c r="AA80" s="694"/>
      <c r="AB80" s="687"/>
      <c r="AC80" s="687"/>
      <c r="AD80" s="692"/>
      <c r="AE80" s="694"/>
      <c r="AF80" s="695" t="s">
        <v>691</v>
      </c>
    </row>
    <row r="81">
      <c r="A81" s="750"/>
      <c r="B81" s="751" t="s">
        <v>690</v>
      </c>
      <c r="C81" s="752" t="s">
        <v>704</v>
      </c>
      <c r="D81" s="719" t="s">
        <v>678</v>
      </c>
      <c r="E81" s="753">
        <v>450.02</v>
      </c>
      <c r="F81" s="688">
        <f>E81+E82</f>
      </c>
      <c r="G81" s="687">
        <v>3789</v>
      </c>
      <c r="H81" s="687">
        <v>38</v>
      </c>
      <c r="I81" s="689">
        <f t="shared" si="58"/>
      </c>
      <c r="J81" s="690">
        <f t="shared" si="205"/>
      </c>
      <c r="K81" s="687">
        <v>3</v>
      </c>
      <c r="L81" s="690">
        <f t="shared" si="261"/>
      </c>
      <c r="M81" s="687">
        <v>0</v>
      </c>
      <c r="N81" s="691">
        <f t="shared" si="151"/>
      </c>
      <c r="O81" s="687">
        <v>1</v>
      </c>
      <c r="P81" s="691">
        <f t="shared" si="169"/>
      </c>
      <c r="Q81" s="692">
        <f>(M81+M82)/(O81+O82)</f>
      </c>
      <c r="R81" s="687">
        <v>1</v>
      </c>
      <c r="S81" s="692">
        <f>(O81+O82)/(K81+K82)</f>
      </c>
      <c r="T81" s="687">
        <v>0</v>
      </c>
      <c r="U81" s="693">
        <f>F81/T81</f>
      </c>
      <c r="V81" s="694">
        <f>(F81+4*500)/T81</f>
      </c>
      <c r="W81" s="687">
        <v>0</v>
      </c>
      <c r="X81" s="694">
        <f>W81/T81</f>
      </c>
      <c r="Y81" s="692">
        <f>T81/R81</f>
      </c>
      <c r="Z81" s="694">
        <f>W81/F81</f>
      </c>
      <c r="AA81" s="694">
        <f>W81/(F81+500)</f>
      </c>
      <c r="AB81" s="687">
        <v>0</v>
      </c>
      <c r="AC81" s="687">
        <v>0</v>
      </c>
      <c r="AD81" s="692">
        <f>AB81/T81</f>
      </c>
      <c r="AE81" s="694">
        <f>(W81-AC81)/(F81+500)</f>
      </c>
      <c r="AF81" s="695" t="s">
        <v>679</v>
      </c>
    </row>
    <row r="82">
      <c r="A82" s="750"/>
      <c r="B82" s="751"/>
      <c r="C82" s="752"/>
      <c r="D82" s="719" t="s">
        <v>680</v>
      </c>
      <c r="E82" s="753">
        <v>120</v>
      </c>
      <c r="F82" s="688"/>
      <c r="G82" s="687">
        <v>1400</v>
      </c>
      <c r="H82" s="687">
        <v>69</v>
      </c>
      <c r="I82" s="689">
        <f t="shared" si="58"/>
      </c>
      <c r="J82" s="690">
        <f t="shared" si="205"/>
      </c>
      <c r="K82" s="687">
        <v>1</v>
      </c>
      <c r="L82" s="690">
        <f t="shared" si="261"/>
      </c>
      <c r="M82" s="687">
        <v>0</v>
      </c>
      <c r="N82" s="691">
        <f t="shared" si="151"/>
      </c>
      <c r="O82" s="687">
        <v>0</v>
      </c>
      <c r="P82" s="691">
        <f t="shared" si="169"/>
      </c>
      <c r="Q82" s="692"/>
      <c r="R82" s="687"/>
      <c r="S82" s="692"/>
      <c r="T82" s="687"/>
      <c r="U82" s="693"/>
      <c r="V82" s="694"/>
      <c r="W82" s="687"/>
      <c r="X82" s="694"/>
      <c r="Y82" s="692"/>
      <c r="Z82" s="694"/>
      <c r="AA82" s="694"/>
      <c r="AB82" s="687"/>
      <c r="AC82" s="687"/>
      <c r="AD82" s="692"/>
      <c r="AE82" s="694"/>
      <c r="AF82" s="695" t="s">
        <v>691</v>
      </c>
    </row>
    <row r="83">
      <c r="A83" s="750"/>
      <c r="B83" s="751" t="s">
        <v>692</v>
      </c>
      <c r="C83" s="752" t="s">
        <v>704</v>
      </c>
      <c r="D83" s="719" t="s">
        <v>678</v>
      </c>
      <c r="E83" s="753">
        <v>326.48</v>
      </c>
      <c r="F83" s="688">
        <f>E83+E84</f>
      </c>
      <c r="G83" s="687">
        <v>3376</v>
      </c>
      <c r="H83" s="687">
        <v>33</v>
      </c>
      <c r="I83" s="689">
        <f t="shared" si="58"/>
      </c>
      <c r="J83" s="690">
        <f t="shared" si="205"/>
      </c>
      <c r="K83" s="687">
        <v>7</v>
      </c>
      <c r="L83" s="690">
        <f t="shared" si="261"/>
      </c>
      <c r="M83" s="687">
        <v>0</v>
      </c>
      <c r="N83" s="691">
        <f t="shared" si="151"/>
      </c>
      <c r="O83" s="687">
        <v>0</v>
      </c>
      <c r="P83" s="691">
        <f t="shared" si="169"/>
      </c>
      <c r="Q83" s="692">
        <f>(M83+M84)/(O83+O84)</f>
      </c>
      <c r="R83" s="687">
        <v>1</v>
      </c>
      <c r="S83" s="692">
        <f>(O83+O84)/(K83+K84)</f>
      </c>
      <c r="T83" s="687">
        <v>1</v>
      </c>
      <c r="U83" s="693">
        <f>F83/T83</f>
      </c>
      <c r="V83" s="694">
        <f>(F83+4*500)/T83</f>
      </c>
      <c r="W83" s="687">
        <v>1663.1999999999998</v>
      </c>
      <c r="X83" s="694">
        <f>W83/T83</f>
      </c>
      <c r="Y83" s="692">
        <f>T83/R83</f>
      </c>
      <c r="Z83" s="694">
        <f>W83/F83</f>
      </c>
      <c r="AA83" s="694">
        <f>W83/(F83+500)</f>
      </c>
      <c r="AB83" s="687">
        <v>0</v>
      </c>
      <c r="AC83" s="687">
        <v>0</v>
      </c>
      <c r="AD83" s="692">
        <f>AB83/T83</f>
      </c>
      <c r="AE83" s="694">
        <f>(W83-AC83)/(F83+500)</f>
      </c>
      <c r="AF83" s="695" t="s">
        <v>679</v>
      </c>
    </row>
    <row r="84">
      <c r="A84" s="750"/>
      <c r="B84" s="751"/>
      <c r="C84" s="752"/>
      <c r="D84" s="719" t="s">
        <v>680</v>
      </c>
      <c r="E84" s="753">
        <v>121.41</v>
      </c>
      <c r="F84" s="688"/>
      <c r="G84" s="687">
        <v>1917</v>
      </c>
      <c r="H84" s="696">
        <v>66</v>
      </c>
      <c r="I84" s="689">
        <f t="shared" si="58"/>
      </c>
      <c r="J84" s="690">
        <f t="shared" si="205"/>
      </c>
      <c r="K84" s="687">
        <v>2</v>
      </c>
      <c r="L84" s="690">
        <f t="shared" si="261"/>
      </c>
      <c r="M84" s="687">
        <v>1</v>
      </c>
      <c r="N84" s="691">
        <f t="shared" si="151"/>
      </c>
      <c r="O84" s="687">
        <v>1</v>
      </c>
      <c r="P84" s="691">
        <f t="shared" si="169"/>
      </c>
      <c r="Q84" s="692"/>
      <c r="R84" s="687"/>
      <c r="S84" s="692"/>
      <c r="T84" s="687"/>
      <c r="U84" s="693"/>
      <c r="V84" s="694"/>
      <c r="W84" s="687"/>
      <c r="X84" s="694"/>
      <c r="Y84" s="692"/>
      <c r="Z84" s="694"/>
      <c r="AA84" s="694"/>
      <c r="AB84" s="687"/>
      <c r="AC84" s="687"/>
      <c r="AD84" s="692"/>
      <c r="AE84" s="694"/>
      <c r="AF84" s="695" t="s">
        <v>691</v>
      </c>
    </row>
    <row r="85">
      <c r="A85" s="750"/>
      <c r="B85" s="751" t="s">
        <v>693</v>
      </c>
      <c r="C85" s="752" t="s">
        <v>704</v>
      </c>
      <c r="D85" s="719" t="s">
        <v>678</v>
      </c>
      <c r="E85" s="753">
        <v>384.84</v>
      </c>
      <c r="F85" s="688">
        <f>E85+E86</f>
      </c>
      <c r="G85" s="687">
        <v>3312</v>
      </c>
      <c r="H85" s="687">
        <v>48</v>
      </c>
      <c r="I85" s="689">
        <f t="shared" si="58"/>
      </c>
      <c r="J85" s="690">
        <f t="shared" si="205"/>
      </c>
      <c r="K85" s="687">
        <v>7</v>
      </c>
      <c r="L85" s="690">
        <f t="shared" si="261"/>
      </c>
      <c r="M85" s="687">
        <v>0</v>
      </c>
      <c r="N85" s="691">
        <f t="shared" si="151"/>
      </c>
      <c r="O85" s="687">
        <v>0</v>
      </c>
      <c r="P85" s="691">
        <f t="shared" si="169"/>
      </c>
      <c r="Q85" s="692">
        <f>(M85+M86)/(O85+O86)</f>
      </c>
      <c r="R85" s="687">
        <v>0</v>
      </c>
      <c r="S85" s="692">
        <f>(O85+O86)/(K85+K86)</f>
      </c>
      <c r="T85" s="687">
        <v>0</v>
      </c>
      <c r="U85" s="693">
        <f>F85/T85</f>
      </c>
      <c r="V85" s="694">
        <f>(F85+4*500)/T85</f>
      </c>
      <c r="W85" s="687">
        <v>0</v>
      </c>
      <c r="X85" s="694">
        <f>W85/T85</f>
      </c>
      <c r="Y85" s="692">
        <f>T85/R85</f>
      </c>
      <c r="Z85" s="694">
        <f>W85/F85</f>
      </c>
      <c r="AA85" s="694">
        <f>W85/(F85+500)</f>
      </c>
      <c r="AB85" s="687">
        <v>0</v>
      </c>
      <c r="AC85" s="687">
        <v>0</v>
      </c>
      <c r="AD85" s="692">
        <f>AB85/T85</f>
      </c>
      <c r="AE85" s="694">
        <f>(W85-AC85)/(F85+500)</f>
      </c>
      <c r="AF85" s="695" t="s">
        <v>679</v>
      </c>
    </row>
    <row r="86">
      <c r="A86" s="750"/>
      <c r="B86" s="751"/>
      <c r="C86" s="752"/>
      <c r="D86" s="719" t="s">
        <v>680</v>
      </c>
      <c r="E86" s="753">
        <v>98.8</v>
      </c>
      <c r="F86" s="688"/>
      <c r="G86" s="687">
        <v>1363</v>
      </c>
      <c r="H86" s="687">
        <v>72</v>
      </c>
      <c r="I86" s="689">
        <f t="shared" si="58"/>
      </c>
      <c r="J86" s="690">
        <f t="shared" si="205"/>
      </c>
      <c r="K86" s="687">
        <v>4</v>
      </c>
      <c r="L86" s="690">
        <f t="shared" si="261"/>
      </c>
      <c r="M86" s="687">
        <v>0</v>
      </c>
      <c r="N86" s="691">
        <f t="shared" si="151"/>
      </c>
      <c r="O86" s="687">
        <v>0</v>
      </c>
      <c r="P86" s="691">
        <f t="shared" si="169"/>
      </c>
      <c r="Q86" s="692"/>
      <c r="R86" s="687"/>
      <c r="S86" s="692"/>
      <c r="T86" s="687"/>
      <c r="U86" s="693"/>
      <c r="V86" s="694"/>
      <c r="W86" s="687"/>
      <c r="X86" s="694"/>
      <c r="Y86" s="692"/>
      <c r="Z86" s="694"/>
      <c r="AA86" s="694"/>
      <c r="AB86" s="687"/>
      <c r="AC86" s="687"/>
      <c r="AD86" s="692"/>
      <c r="AE86" s="694"/>
      <c r="AF86" s="695" t="s">
        <v>691</v>
      </c>
    </row>
    <row r="87">
      <c r="A87" s="750"/>
      <c r="B87" s="754" t="s">
        <v>686</v>
      </c>
      <c r="C87" s="754"/>
      <c r="D87" s="754"/>
      <c r="E87" s="755">
        <f>SUM(E77:E86)</f>
      </c>
      <c r="F87" s="698">
        <f>SUM(F77:F86)</f>
      </c>
      <c r="G87" s="698">
        <f>SUM(G77:G86)</f>
      </c>
      <c r="H87" s="698">
        <f>SUM(H77:H86)</f>
      </c>
      <c r="I87" s="699">
        <f t="shared" si="58"/>
      </c>
      <c r="J87" s="700">
        <f t="shared" si="205"/>
      </c>
      <c r="K87" s="698">
        <f>SUM(K77:K86)</f>
      </c>
      <c r="L87" s="700">
        <f t="shared" si="261"/>
      </c>
      <c r="M87" s="698">
        <f>SUM(M77:M86)</f>
      </c>
      <c r="N87" s="701">
        <f t="shared" si="151"/>
      </c>
      <c r="O87" s="698">
        <f>SUM(O77:O86)</f>
      </c>
      <c r="P87" s="701">
        <f t="shared" si="169"/>
      </c>
      <c r="Q87" s="702">
        <f>M87/O87</f>
      </c>
      <c r="R87" s="698">
        <f>SUM(R77:R86)</f>
      </c>
      <c r="S87" s="702">
        <f>(O87+O87)/(K87+K87)</f>
      </c>
      <c r="T87" s="698">
        <f>SUM(T77:T86)</f>
      </c>
      <c r="U87" s="703">
        <f t="shared" ref="U87:U88" si="320">F87/T87</f>
      </c>
      <c r="V87" s="704">
        <f t="shared" ref="V87:V88" si="81">(F87+4*500)/T87</f>
      </c>
      <c r="W87" s="698">
        <f>SUM(W77:W86)</f>
      </c>
      <c r="X87" s="705">
        <f t="shared" ref="X87:X88" si="228">W87/T87</f>
      </c>
      <c r="Y87" s="702">
        <f t="shared" ref="Y87:Y88" si="283">T87/R87</f>
      </c>
      <c r="Z87" s="704">
        <f t="shared" ref="Z87:Z88" si="118">W87/F87</f>
      </c>
      <c r="AA87" s="704">
        <f>W87/(F87+COUNT(W77:W86)*500)</f>
      </c>
      <c r="AB87" s="698">
        <f>SUM(AB77:AB86)</f>
      </c>
      <c r="AC87" s="698">
        <f>SUM(AC77:AC86)</f>
      </c>
      <c r="AD87" s="702">
        <f t="shared" ref="AD87:AD88" si="7">AB87/T87</f>
      </c>
      <c r="AE87" s="706">
        <f>(W87-AC87)/(F87+COUNT(W77:W86)*500)</f>
      </c>
      <c r="AF87" s="694"/>
    </row>
    <row r="88">
      <c r="A88" s="750"/>
      <c r="B88" s="751" t="s">
        <v>694</v>
      </c>
      <c r="C88" s="752" t="s">
        <v>695</v>
      </c>
      <c r="D88" s="719" t="s">
        <v>678</v>
      </c>
      <c r="E88" s="753">
        <v>56.58</v>
      </c>
      <c r="F88" s="688">
        <f>E88+E89</f>
      </c>
      <c r="G88" s="687">
        <v>852</v>
      </c>
      <c r="H88" s="687">
        <v>27</v>
      </c>
      <c r="I88" s="689">
        <f t="shared" si="58"/>
      </c>
      <c r="J88" s="690">
        <f t="shared" si="205"/>
      </c>
      <c r="K88" s="687">
        <v>2</v>
      </c>
      <c r="L88" s="690">
        <f t="shared" si="261"/>
      </c>
      <c r="M88" s="687">
        <v>0</v>
      </c>
      <c r="N88" s="691">
        <f t="shared" si="151"/>
      </c>
      <c r="O88" s="687">
        <v>1</v>
      </c>
      <c r="P88" s="691">
        <f t="shared" si="169"/>
      </c>
      <c r="Q88" s="692">
        <f>(M88+M89)/(O88+O89)</f>
      </c>
      <c r="R88" s="687">
        <v>1</v>
      </c>
      <c r="S88" s="692">
        <f>(O88+O89)/(K88+K89)</f>
      </c>
      <c r="T88" s="687">
        <v>0</v>
      </c>
      <c r="U88" s="693">
        <f t="shared" si="320"/>
      </c>
      <c r="V88" s="694">
        <f t="shared" si="81"/>
      </c>
      <c r="W88" s="687">
        <v>0</v>
      </c>
      <c r="X88" s="694">
        <f t="shared" si="228"/>
      </c>
      <c r="Y88" s="692">
        <f t="shared" si="283"/>
      </c>
      <c r="Z88" s="694">
        <f t="shared" si="118"/>
      </c>
      <c r="AA88" s="694">
        <f>W88/(F88+500)</f>
      </c>
      <c r="AB88" s="687">
        <v>0</v>
      </c>
      <c r="AC88" s="687">
        <v>0</v>
      </c>
      <c r="AD88" s="692">
        <f t="shared" si="7"/>
      </c>
      <c r="AE88" s="694">
        <f>(W88-AC88)/(F88+500)</f>
      </c>
      <c r="AF88" s="695" t="s">
        <v>679</v>
      </c>
    </row>
    <row r="89">
      <c r="A89" s="750"/>
      <c r="B89" s="751"/>
      <c r="C89" s="752"/>
      <c r="D89" s="719" t="s">
        <v>680</v>
      </c>
      <c r="E89" s="753">
        <v>21.8</v>
      </c>
      <c r="F89" s="688"/>
      <c r="G89" s="687">
        <v>451</v>
      </c>
      <c r="H89" s="687">
        <v>37</v>
      </c>
      <c r="I89" s="689">
        <f t="shared" si="58"/>
      </c>
      <c r="J89" s="690">
        <f t="shared" si="205"/>
      </c>
      <c r="K89" s="687">
        <v>0</v>
      </c>
      <c r="L89" s="690">
        <f t="shared" si="261"/>
      </c>
      <c r="M89" s="687">
        <v>0</v>
      </c>
      <c r="N89" s="691">
        <f t="shared" si="151"/>
      </c>
      <c r="O89" s="687">
        <v>0</v>
      </c>
      <c r="P89" s="691">
        <f t="shared" si="169"/>
      </c>
      <c r="Q89" s="692"/>
      <c r="R89" s="687"/>
      <c r="S89" s="692"/>
      <c r="T89" s="687"/>
      <c r="U89" s="693"/>
      <c r="V89" s="694"/>
      <c r="W89" s="687"/>
      <c r="X89" s="694"/>
      <c r="Y89" s="692"/>
      <c r="Z89" s="694"/>
      <c r="AA89" s="694"/>
      <c r="AB89" s="687"/>
      <c r="AC89" s="687"/>
      <c r="AD89" s="692"/>
      <c r="AE89" s="694"/>
      <c r="AF89" s="695" t="s">
        <v>691</v>
      </c>
    </row>
    <row r="90">
      <c r="A90" s="750"/>
      <c r="B90" s="751" t="s">
        <v>696</v>
      </c>
      <c r="C90" s="752" t="s">
        <v>695</v>
      </c>
      <c r="D90" s="719" t="s">
        <v>678</v>
      </c>
      <c r="E90" s="753">
        <v>95.98</v>
      </c>
      <c r="F90" s="688">
        <f>E90+E91</f>
      </c>
      <c r="G90" s="687">
        <v>719</v>
      </c>
      <c r="H90" s="687">
        <v>24</v>
      </c>
      <c r="I90" s="689">
        <f t="shared" si="58"/>
      </c>
      <c r="J90" s="690">
        <f t="shared" si="205"/>
      </c>
      <c r="K90" s="687">
        <v>2</v>
      </c>
      <c r="L90" s="690">
        <f t="shared" si="261"/>
      </c>
      <c r="M90" s="687">
        <v>0</v>
      </c>
      <c r="N90" s="691">
        <f t="shared" si="151"/>
      </c>
      <c r="O90" s="687">
        <v>1</v>
      </c>
      <c r="P90" s="691">
        <f t="shared" si="169"/>
      </c>
      <c r="Q90" s="692">
        <f>(M90+M91)/(O90+O91)</f>
      </c>
      <c r="R90" s="687">
        <v>1</v>
      </c>
      <c r="S90" s="692">
        <f>(O90+O91)/(K90+K91)</f>
      </c>
      <c r="T90" s="687">
        <v>0</v>
      </c>
      <c r="U90" s="693">
        <f>F90/T90</f>
      </c>
      <c r="V90" s="694">
        <f>(F90+4*500)/T90</f>
      </c>
      <c r="W90" s="687">
        <v>0</v>
      </c>
      <c r="X90" s="694">
        <f>W90/T90</f>
      </c>
      <c r="Y90" s="692">
        <f>T90/R90</f>
      </c>
      <c r="Z90" s="694">
        <f>W90/F90</f>
      </c>
      <c r="AA90" s="694">
        <f>W90/(F90+500)</f>
      </c>
      <c r="AB90" s="687">
        <v>0</v>
      </c>
      <c r="AC90" s="687">
        <v>0</v>
      </c>
      <c r="AD90" s="692">
        <f>AB90/T90</f>
      </c>
      <c r="AE90" s="694">
        <f>(W90-AC90)/(F90+500)</f>
      </c>
      <c r="AF90" s="695" t="s">
        <v>679</v>
      </c>
    </row>
    <row r="91">
      <c r="A91" s="750"/>
      <c r="B91" s="751"/>
      <c r="C91" s="752"/>
      <c r="D91" s="719" t="s">
        <v>680</v>
      </c>
      <c r="E91" s="753">
        <v>71.01</v>
      </c>
      <c r="F91" s="688"/>
      <c r="G91" s="687">
        <v>1197</v>
      </c>
      <c r="H91" s="687">
        <v>68</v>
      </c>
      <c r="I91" s="689">
        <f t="shared" si="58"/>
      </c>
      <c r="J91" s="690">
        <f t="shared" si="205"/>
      </c>
      <c r="K91" s="687">
        <v>2</v>
      </c>
      <c r="L91" s="690">
        <f t="shared" si="261"/>
      </c>
      <c r="M91" s="687">
        <v>0</v>
      </c>
      <c r="N91" s="691">
        <f t="shared" si="151"/>
      </c>
      <c r="O91" s="687">
        <v>0</v>
      </c>
      <c r="P91" s="691">
        <f t="shared" si="169"/>
      </c>
      <c r="Q91" s="692"/>
      <c r="R91" s="687"/>
      <c r="S91" s="692"/>
      <c r="T91" s="687"/>
      <c r="U91" s="693"/>
      <c r="V91" s="694"/>
      <c r="W91" s="687"/>
      <c r="X91" s="694"/>
      <c r="Y91" s="692"/>
      <c r="Z91" s="694"/>
      <c r="AA91" s="694"/>
      <c r="AB91" s="687"/>
      <c r="AC91" s="687"/>
      <c r="AD91" s="692"/>
      <c r="AE91" s="694"/>
      <c r="AF91" s="695" t="s">
        <v>691</v>
      </c>
    </row>
    <row r="92">
      <c r="A92" s="750"/>
      <c r="B92" s="751" t="s">
        <v>697</v>
      </c>
      <c r="C92" s="752" t="s">
        <v>695</v>
      </c>
      <c r="D92" s="719" t="s">
        <v>678</v>
      </c>
      <c r="E92" s="753">
        <v>81.28</v>
      </c>
      <c r="F92" s="688">
        <f>E92+E93</f>
      </c>
      <c r="G92" s="687">
        <v>600</v>
      </c>
      <c r="H92" s="687">
        <v>34</v>
      </c>
      <c r="I92" s="689">
        <f t="shared" si="58"/>
      </c>
      <c r="J92" s="690">
        <f t="shared" si="205"/>
      </c>
      <c r="K92" s="687">
        <v>3</v>
      </c>
      <c r="L92" s="690">
        <f t="shared" si="261"/>
      </c>
      <c r="M92" s="687">
        <v>0</v>
      </c>
      <c r="N92" s="691">
        <f t="shared" si="151"/>
      </c>
      <c r="O92" s="687">
        <v>0</v>
      </c>
      <c r="P92" s="691">
        <f t="shared" si="169"/>
      </c>
      <c r="Q92" s="692">
        <f>(M92+M93)/(O92+O93)</f>
      </c>
      <c r="R92" s="687">
        <v>1</v>
      </c>
      <c r="S92" s="692">
        <f>(O92+O93)/(K92+K93)</f>
      </c>
      <c r="T92" s="687">
        <v>1</v>
      </c>
      <c r="U92" s="693">
        <f>F92/T92</f>
      </c>
      <c r="V92" s="694">
        <f>(F92+4*500)/T92</f>
      </c>
      <c r="W92" s="687">
        <v>360</v>
      </c>
      <c r="X92" s="694">
        <f>W92/T92</f>
      </c>
      <c r="Y92" s="692">
        <f>T92/R92</f>
      </c>
      <c r="Z92" s="694">
        <f>W92/F92</f>
      </c>
      <c r="AA92" s="694">
        <f>W92/(F92+500)</f>
      </c>
      <c r="AB92" s="687">
        <v>0</v>
      </c>
      <c r="AC92" s="687">
        <v>0</v>
      </c>
      <c r="AD92" s="692">
        <f>AB92/T92</f>
      </c>
      <c r="AE92" s="694">
        <f>(W92-AC92)/(F92+500)</f>
      </c>
      <c r="AF92" s="695" t="s">
        <v>679</v>
      </c>
    </row>
    <row r="93">
      <c r="A93" s="750"/>
      <c r="B93" s="751"/>
      <c r="C93" s="752"/>
      <c r="D93" s="719" t="s">
        <v>680</v>
      </c>
      <c r="E93" s="753">
        <v>65.63</v>
      </c>
      <c r="F93" s="688"/>
      <c r="G93" s="687">
        <v>1098</v>
      </c>
      <c r="H93" s="687">
        <v>69</v>
      </c>
      <c r="I93" s="689">
        <f t="shared" si="58"/>
      </c>
      <c r="J93" s="690">
        <f t="shared" si="205"/>
      </c>
      <c r="K93" s="687">
        <v>3</v>
      </c>
      <c r="L93" s="690">
        <f t="shared" si="261"/>
      </c>
      <c r="M93" s="687">
        <v>1</v>
      </c>
      <c r="N93" s="691">
        <f t="shared" si="151"/>
      </c>
      <c r="O93" s="687">
        <v>1</v>
      </c>
      <c r="P93" s="691">
        <f t="shared" si="169"/>
      </c>
      <c r="Q93" s="692"/>
      <c r="R93" s="687"/>
      <c r="S93" s="692"/>
      <c r="T93" s="687"/>
      <c r="U93" s="693"/>
      <c r="V93" s="694"/>
      <c r="W93" s="687"/>
      <c r="X93" s="694"/>
      <c r="Y93" s="692"/>
      <c r="Z93" s="694"/>
      <c r="AA93" s="694"/>
      <c r="AB93" s="687"/>
      <c r="AC93" s="687"/>
      <c r="AD93" s="692"/>
      <c r="AE93" s="694"/>
      <c r="AF93" s="695" t="s">
        <v>691</v>
      </c>
    </row>
    <row r="94">
      <c r="A94" s="750"/>
      <c r="B94" s="751" t="s">
        <v>698</v>
      </c>
      <c r="C94" s="752" t="s">
        <v>695</v>
      </c>
      <c r="D94" s="719" t="s">
        <v>678</v>
      </c>
      <c r="E94" s="753">
        <v>119.27</v>
      </c>
      <c r="F94" s="688">
        <f>E94+E95</f>
      </c>
      <c r="G94" s="687">
        <v>819</v>
      </c>
      <c r="H94" s="687">
        <v>48</v>
      </c>
      <c r="I94" s="689">
        <f t="shared" si="58"/>
      </c>
      <c r="J94" s="690">
        <f t="shared" si="205"/>
      </c>
      <c r="K94" s="687">
        <v>1</v>
      </c>
      <c r="L94" s="690">
        <f t="shared" si="261"/>
      </c>
      <c r="M94" s="687">
        <v>0</v>
      </c>
      <c r="N94" s="691">
        <f t="shared" si="151"/>
      </c>
      <c r="O94" s="687">
        <v>0</v>
      </c>
      <c r="P94" s="691">
        <f t="shared" si="169"/>
      </c>
      <c r="Q94" s="692">
        <f>(M94+M95)/(O94+O95)</f>
      </c>
      <c r="R94" s="687">
        <v>1</v>
      </c>
      <c r="S94" s="692">
        <f>(O94+O95)/(K94+K95)</f>
      </c>
      <c r="T94" s="687">
        <v>1</v>
      </c>
      <c r="U94" s="693">
        <f>F94/T94</f>
      </c>
      <c r="V94" s="694">
        <f>(F94+4*500)/T94</f>
      </c>
      <c r="W94" s="687">
        <v>1663.1999999999998</v>
      </c>
      <c r="X94" s="694">
        <f>W94/T94</f>
      </c>
      <c r="Y94" s="692">
        <f>T94/R94</f>
      </c>
      <c r="Z94" s="694">
        <f>W94/F94</f>
      </c>
      <c r="AA94" s="694">
        <f>W94/(F94+500)</f>
      </c>
      <c r="AB94" s="687">
        <v>0</v>
      </c>
      <c r="AC94" s="687">
        <v>0</v>
      </c>
      <c r="AD94" s="692">
        <f>AB94/T94</f>
      </c>
      <c r="AE94" s="694">
        <f>(W94-AC94)/(F94+500)</f>
      </c>
      <c r="AF94" s="695" t="s">
        <v>679</v>
      </c>
    </row>
    <row r="95">
      <c r="A95" s="750"/>
      <c r="B95" s="751"/>
      <c r="C95" s="752"/>
      <c r="D95" s="719" t="s">
        <v>680</v>
      </c>
      <c r="E95" s="753">
        <v>119.03</v>
      </c>
      <c r="F95" s="688"/>
      <c r="G95" s="687">
        <v>1583</v>
      </c>
      <c r="H95" s="696">
        <v>104</v>
      </c>
      <c r="I95" s="689">
        <f t="shared" si="58"/>
      </c>
      <c r="J95" s="690">
        <f t="shared" si="205"/>
      </c>
      <c r="K95" s="687">
        <v>6</v>
      </c>
      <c r="L95" s="690">
        <f t="shared" si="261"/>
      </c>
      <c r="M95" s="687">
        <v>1</v>
      </c>
      <c r="N95" s="691">
        <f t="shared" si="151"/>
      </c>
      <c r="O95" s="687">
        <v>1</v>
      </c>
      <c r="P95" s="691">
        <f t="shared" si="169"/>
      </c>
      <c r="Q95" s="692"/>
      <c r="R95" s="687"/>
      <c r="S95" s="692"/>
      <c r="T95" s="687"/>
      <c r="U95" s="693"/>
      <c r="V95" s="694"/>
      <c r="W95" s="687"/>
      <c r="X95" s="694"/>
      <c r="Y95" s="692"/>
      <c r="Z95" s="694"/>
      <c r="AA95" s="694"/>
      <c r="AB95" s="687"/>
      <c r="AC95" s="687"/>
      <c r="AD95" s="692"/>
      <c r="AE95" s="694"/>
      <c r="AF95" s="695" t="s">
        <v>691</v>
      </c>
    </row>
    <row r="96">
      <c r="A96" s="750"/>
      <c r="B96" s="751" t="s">
        <v>699</v>
      </c>
      <c r="C96" s="752" t="s">
        <v>695</v>
      </c>
      <c r="D96" s="719" t="s">
        <v>678</v>
      </c>
      <c r="E96" s="753">
        <v>85.57</v>
      </c>
      <c r="F96" s="688">
        <f>E96+E97</f>
      </c>
      <c r="G96" s="687">
        <v>682</v>
      </c>
      <c r="H96" s="687">
        <v>38</v>
      </c>
      <c r="I96" s="689">
        <f t="shared" si="58"/>
      </c>
      <c r="J96" s="690">
        <f t="shared" si="205"/>
      </c>
      <c r="K96" s="687">
        <v>2</v>
      </c>
      <c r="L96" s="690">
        <f t="shared" si="261"/>
      </c>
      <c r="M96" s="687">
        <v>0</v>
      </c>
      <c r="N96" s="691">
        <f t="shared" si="151"/>
      </c>
      <c r="O96" s="687">
        <v>0</v>
      </c>
      <c r="P96" s="691">
        <f t="shared" si="169"/>
      </c>
      <c r="Q96" s="692">
        <f>(M96+M97)/(O96+O97)</f>
      </c>
      <c r="R96" s="687">
        <v>1</v>
      </c>
      <c r="S96" s="692">
        <f>(O96+O97)/(K96+K97)</f>
      </c>
      <c r="T96" s="687">
        <v>0</v>
      </c>
      <c r="U96" s="693">
        <f>F96/T96</f>
      </c>
      <c r="V96" s="694">
        <f>(F96+4*500)/T96</f>
      </c>
      <c r="W96" s="687">
        <v>0</v>
      </c>
      <c r="X96" s="694">
        <f>W96/T96</f>
      </c>
      <c r="Y96" s="692">
        <f>T96/R96</f>
      </c>
      <c r="Z96" s="694">
        <f>W96/F96</f>
      </c>
      <c r="AA96" s="694">
        <f>W96/(F96+500)</f>
      </c>
      <c r="AB96" s="687">
        <v>0</v>
      </c>
      <c r="AC96" s="687">
        <v>0</v>
      </c>
      <c r="AD96" s="692">
        <f>AB96/T96</f>
      </c>
      <c r="AE96" s="694">
        <f>(W96-AC96)/(F96+500)</f>
      </c>
      <c r="AF96" s="695" t="s">
        <v>679</v>
      </c>
    </row>
    <row r="97">
      <c r="A97" s="750"/>
      <c r="B97" s="751"/>
      <c r="C97" s="752"/>
      <c r="D97" s="719" t="s">
        <v>680</v>
      </c>
      <c r="E97" s="753">
        <v>70.82</v>
      </c>
      <c r="F97" s="688"/>
      <c r="G97" s="687">
        <v>910</v>
      </c>
      <c r="H97" s="687">
        <v>63</v>
      </c>
      <c r="I97" s="689">
        <f t="shared" si="58"/>
      </c>
      <c r="J97" s="690">
        <f t="shared" si="205"/>
      </c>
      <c r="K97" s="687">
        <v>1</v>
      </c>
      <c r="L97" s="690">
        <f t="shared" si="261"/>
      </c>
      <c r="M97" s="687">
        <v>0</v>
      </c>
      <c r="N97" s="691">
        <f t="shared" si="151"/>
      </c>
      <c r="O97" s="687">
        <v>1</v>
      </c>
      <c r="P97" s="691">
        <f t="shared" si="169"/>
      </c>
      <c r="Q97" s="692"/>
      <c r="R97" s="687"/>
      <c r="S97" s="692"/>
      <c r="T97" s="687"/>
      <c r="U97" s="693"/>
      <c r="V97" s="694"/>
      <c r="W97" s="687"/>
      <c r="X97" s="694"/>
      <c r="Y97" s="692"/>
      <c r="Z97" s="694"/>
      <c r="AA97" s="694"/>
      <c r="AB97" s="687"/>
      <c r="AC97" s="687"/>
      <c r="AD97" s="692"/>
      <c r="AE97" s="694"/>
      <c r="AF97" s="695" t="s">
        <v>691</v>
      </c>
    </row>
    <row r="98">
      <c r="A98" s="750"/>
      <c r="B98" s="754" t="s">
        <v>686</v>
      </c>
      <c r="C98" s="754"/>
      <c r="D98" s="754"/>
      <c r="E98" s="755">
        <f>SUM(E88:E97)</f>
      </c>
      <c r="F98" s="698">
        <f>SUM(F88:F97)</f>
      </c>
      <c r="G98" s="698">
        <f>SUM(G88:G97)</f>
      </c>
      <c r="H98" s="698">
        <f>SUM(H88:H97)</f>
      </c>
      <c r="I98" s="699">
        <f t="shared" si="58"/>
      </c>
      <c r="J98" s="700">
        <f t="shared" si="205"/>
      </c>
      <c r="K98" s="698">
        <f>SUM(K88:K97)</f>
      </c>
      <c r="L98" s="700">
        <f t="shared" si="261"/>
      </c>
      <c r="M98" s="698">
        <f>SUM(M88:M97)</f>
      </c>
      <c r="N98" s="701">
        <f t="shared" si="151"/>
      </c>
      <c r="O98" s="698">
        <f>SUM(O88:O97)</f>
      </c>
      <c r="P98" s="701">
        <f t="shared" si="169"/>
      </c>
      <c r="Q98" s="702">
        <f t="shared" ref="Q98:Q99" si="40">M98/O98</f>
      </c>
      <c r="R98" s="698">
        <f>SUM(R88:R97)</f>
      </c>
      <c r="S98" s="702">
        <f t="shared" ref="S98:S99" si="187">(O98+O98)/(K98+K98)</f>
      </c>
      <c r="T98" s="698">
        <f>SUM(T88:T97)</f>
      </c>
      <c r="U98" s="703">
        <f t="shared" ref="U98:U99" si="321">F98/T98</f>
      </c>
      <c r="V98" s="704">
        <f t="shared" ref="V98:V99" si="82">(F98+4*500)/T98</f>
      </c>
      <c r="W98" s="698">
        <f>SUM(W88:W97)</f>
      </c>
      <c r="X98" s="705">
        <f t="shared" ref="X98:X99" si="229">W98/T98</f>
      </c>
      <c r="Y98" s="702">
        <f t="shared" ref="Y98:Y99" si="284">T98/R98</f>
      </c>
      <c r="Z98" s="704">
        <f t="shared" ref="Z98:Z99" si="119">W98/F98</f>
      </c>
      <c r="AA98" s="704">
        <f>W98/(F98+COUNT(W88:W97)*500)</f>
      </c>
      <c r="AB98" s="698">
        <f>SUM(AB88:AB97)</f>
      </c>
      <c r="AC98" s="698">
        <f>SUM(AC88:AC97)</f>
      </c>
      <c r="AD98" s="702">
        <f t="shared" ref="AD98:AD99" si="8">AB98/T98</f>
      </c>
      <c r="AE98" s="706">
        <f>(W98-AC98)/(F98+COUNT(W88:W97)*500)</f>
      </c>
      <c r="AF98" s="694"/>
    </row>
    <row r="99">
      <c r="A99" s="750"/>
      <c r="B99" s="756" t="s">
        <v>700</v>
      </c>
      <c r="C99" s="756"/>
      <c r="D99" s="756"/>
      <c r="E99" s="757">
        <f>E87+E98</f>
      </c>
      <c r="F99" s="741">
        <f>F87+F98</f>
      </c>
      <c r="G99" s="741">
        <f>G87+G98</f>
      </c>
      <c r="H99" s="741">
        <f>H87+H98</f>
      </c>
      <c r="I99" s="742">
        <f t="shared" si="58"/>
      </c>
      <c r="J99" s="743">
        <f t="shared" si="205"/>
      </c>
      <c r="K99" s="741">
        <f>K87+K98</f>
      </c>
      <c r="L99" s="743">
        <f t="shared" si="261"/>
      </c>
      <c r="M99" s="741">
        <f>M87+M98</f>
      </c>
      <c r="N99" s="744">
        <f t="shared" si="151"/>
      </c>
      <c r="O99" s="741">
        <f>O87+O98</f>
      </c>
      <c r="P99" s="744">
        <f t="shared" si="169"/>
      </c>
      <c r="Q99" s="745">
        <f t="shared" si="40"/>
      </c>
      <c r="R99" s="741">
        <f>R87+R98</f>
      </c>
      <c r="S99" s="745">
        <f t="shared" si="187"/>
      </c>
      <c r="T99" s="741">
        <f>T87+T98</f>
      </c>
      <c r="U99" s="746">
        <f t="shared" si="321"/>
      </c>
      <c r="V99" s="741">
        <f t="shared" si="82"/>
      </c>
      <c r="W99" s="741">
        <f>W87+W98</f>
      </c>
      <c r="X99" s="741">
        <f t="shared" si="229"/>
      </c>
      <c r="Y99" s="745">
        <f t="shared" si="284"/>
      </c>
      <c r="Z99" s="741">
        <f t="shared" si="119"/>
      </c>
      <c r="AA99" s="741">
        <f>W99/(F99+COUNT(W77:W86,W88:W97)*500)</f>
      </c>
      <c r="AB99" s="741">
        <f>AB87+AB98</f>
      </c>
      <c r="AC99" s="741">
        <f>AC87+AC98</f>
      </c>
      <c r="AD99" s="745">
        <f t="shared" si="8"/>
      </c>
      <c r="AE99" s="741">
        <f>(W99-AC99)/(F99+COUNT(W77:W86,W88:W97)*500)</f>
      </c>
      <c r="AF99" s="747"/>
    </row>
    <row r="100">
      <c r="A100" s="758" t="s">
        <v>643</v>
      </c>
      <c r="B100" s="759" t="s">
        <v>644</v>
      </c>
      <c r="C100" s="759" t="s">
        <v>645</v>
      </c>
      <c r="D100" s="759" t="s">
        <v>646</v>
      </c>
      <c r="E100" s="760" t="s">
        <v>647</v>
      </c>
      <c r="F100" s="674" t="s">
        <v>648</v>
      </c>
      <c r="G100" s="674" t="s">
        <v>649</v>
      </c>
      <c r="H100" s="674" t="s">
        <v>650</v>
      </c>
      <c r="I100" s="675" t="s">
        <v>651</v>
      </c>
      <c r="J100" s="676" t="s">
        <v>652</v>
      </c>
      <c r="K100" s="674" t="s">
        <v>653</v>
      </c>
      <c r="L100" s="676" t="s">
        <v>654</v>
      </c>
      <c r="M100" s="677" t="s">
        <v>655</v>
      </c>
      <c r="N100" s="678" t="s">
        <v>656</v>
      </c>
      <c r="O100" s="674" t="s">
        <v>657</v>
      </c>
      <c r="P100" s="678" t="s">
        <v>658</v>
      </c>
      <c r="Q100" s="675" t="s">
        <v>659</v>
      </c>
      <c r="R100" s="679" t="s">
        <v>660</v>
      </c>
      <c r="S100" s="680" t="s">
        <v>661</v>
      </c>
      <c r="T100" s="679" t="s">
        <v>662</v>
      </c>
      <c r="U100" s="681" t="s">
        <v>663</v>
      </c>
      <c r="V100" s="682" t="s">
        <v>664</v>
      </c>
      <c r="W100" s="682" t="s">
        <v>665</v>
      </c>
      <c r="X100" s="682" t="s">
        <v>666</v>
      </c>
      <c r="Y100" s="680" t="s">
        <v>667</v>
      </c>
      <c r="Z100" s="682" t="s">
        <v>668</v>
      </c>
      <c r="AA100" s="682" t="s">
        <v>669</v>
      </c>
      <c r="AB100" s="682" t="s">
        <v>670</v>
      </c>
      <c r="AC100" s="679" t="s">
        <v>671</v>
      </c>
      <c r="AD100" s="680" t="s">
        <v>672</v>
      </c>
      <c r="AE100" s="682" t="s">
        <v>673</v>
      </c>
      <c r="AF100" s="682" t="s">
        <v>674</v>
      </c>
    </row>
    <row r="101">
      <c r="A101" s="750" t="s">
        <v>708</v>
      </c>
      <c r="B101" s="751" t="s">
        <v>687</v>
      </c>
      <c r="C101" s="752" t="s">
        <v>704</v>
      </c>
      <c r="D101" s="719" t="s">
        <v>678</v>
      </c>
      <c r="E101" s="753">
        <v>80.79</v>
      </c>
      <c r="F101" s="688">
        <f>E101+E102</f>
      </c>
      <c r="G101" s="687">
        <v>473</v>
      </c>
      <c r="H101" s="687">
        <v>6</v>
      </c>
      <c r="I101" s="689">
        <f t="shared" ref="I101:I123" si="59">H101/G101</f>
      </c>
      <c r="J101" s="690">
        <f t="shared" ref="J101:J123" si="206">(E101/G101)*1000</f>
      </c>
      <c r="K101" s="687">
        <v>0</v>
      </c>
      <c r="L101" s="690">
        <f t="shared" ref="L101:L123" si="262">E101/K101</f>
      </c>
      <c r="M101" s="687">
        <v>0</v>
      </c>
      <c r="N101" s="691">
        <f t="shared" ref="N101:N123" si="152">E101/M101</f>
      </c>
      <c r="O101" s="687">
        <v>0</v>
      </c>
      <c r="P101" s="691">
        <f t="shared" ref="P101:P123" si="170">E101/O101</f>
      </c>
      <c r="Q101" s="692">
        <f>(M101+M102)/(O101+O102)</f>
      </c>
      <c r="R101" s="687">
        <v>0</v>
      </c>
      <c r="S101" s="692">
        <f>(O101+O102)/(K101+K102)</f>
      </c>
      <c r="T101" s="687">
        <v>0</v>
      </c>
      <c r="U101" s="693">
        <f>F101/T101</f>
      </c>
      <c r="V101" s="694">
        <f>(F101+4*500)/T101</f>
      </c>
      <c r="W101" s="687">
        <v>0</v>
      </c>
      <c r="X101" s="694">
        <f>W101/T101</f>
      </c>
      <c r="Y101" s="692">
        <f>T101/R101</f>
      </c>
      <c r="Z101" s="694">
        <f>W101/F101</f>
      </c>
      <c r="AA101" s="694">
        <f>W101/(F101+500)</f>
      </c>
      <c r="AB101" s="687">
        <v>0</v>
      </c>
      <c r="AC101" s="687">
        <v>0</v>
      </c>
      <c r="AD101" s="692">
        <f>AB101/T101</f>
      </c>
      <c r="AE101" s="694">
        <f>(W101-AC101)/(F101+500)</f>
      </c>
      <c r="AF101" s="695" t="s">
        <v>679</v>
      </c>
    </row>
    <row r="102">
      <c r="A102" s="750"/>
      <c r="B102" s="751"/>
      <c r="C102" s="752"/>
      <c r="D102" s="719" t="s">
        <v>680</v>
      </c>
      <c r="E102" s="753">
        <v>118.44</v>
      </c>
      <c r="F102" s="688"/>
      <c r="G102" s="687">
        <v>1836</v>
      </c>
      <c r="H102" s="687">
        <v>90</v>
      </c>
      <c r="I102" s="689">
        <f t="shared" si="59"/>
      </c>
      <c r="J102" s="690">
        <f t="shared" si="206"/>
      </c>
      <c r="K102" s="687">
        <v>1</v>
      </c>
      <c r="L102" s="690">
        <f t="shared" si="262"/>
      </c>
      <c r="M102" s="687">
        <v>0</v>
      </c>
      <c r="N102" s="691">
        <f t="shared" si="152"/>
      </c>
      <c r="O102" s="687">
        <v>0</v>
      </c>
      <c r="P102" s="691">
        <f t="shared" si="170"/>
      </c>
      <c r="Q102" s="692"/>
      <c r="R102" s="687"/>
      <c r="S102" s="692"/>
      <c r="T102" s="687"/>
      <c r="U102" s="693"/>
      <c r="V102" s="694"/>
      <c r="W102" s="687"/>
      <c r="X102" s="694"/>
      <c r="Y102" s="692"/>
      <c r="Z102" s="694"/>
      <c r="AA102" s="694"/>
      <c r="AB102" s="687"/>
      <c r="AC102" s="687"/>
      <c r="AD102" s="692"/>
      <c r="AE102" s="694"/>
      <c r="AF102" s="695" t="s">
        <v>691</v>
      </c>
    </row>
    <row r="103">
      <c r="A103" s="750"/>
      <c r="B103" s="751" t="s">
        <v>689</v>
      </c>
      <c r="C103" s="752" t="s">
        <v>704</v>
      </c>
      <c r="D103" s="719" t="s">
        <v>678</v>
      </c>
      <c r="E103" s="753">
        <v>21.31</v>
      </c>
      <c r="F103" s="688">
        <f>E103+E104</f>
      </c>
      <c r="G103" s="687">
        <v>154</v>
      </c>
      <c r="H103" s="687">
        <v>3</v>
      </c>
      <c r="I103" s="689">
        <f t="shared" si="59"/>
      </c>
      <c r="J103" s="690">
        <f t="shared" si="206"/>
      </c>
      <c r="K103" s="687">
        <v>0</v>
      </c>
      <c r="L103" s="690">
        <f t="shared" si="262"/>
      </c>
      <c r="M103" s="687">
        <v>0</v>
      </c>
      <c r="N103" s="691">
        <f t="shared" si="152"/>
      </c>
      <c r="O103" s="687">
        <v>0</v>
      </c>
      <c r="P103" s="691">
        <f t="shared" si="170"/>
      </c>
      <c r="Q103" s="692">
        <f>(M103+M104)/(O103+O104)</f>
      </c>
      <c r="R103" s="687">
        <v>0</v>
      </c>
      <c r="S103" s="692">
        <f>(O103+O104)/(K103+K104)</f>
      </c>
      <c r="T103" s="687">
        <v>0</v>
      </c>
      <c r="U103" s="693">
        <f>F103/T103</f>
      </c>
      <c r="V103" s="694">
        <f>(F103+4*500)/T103</f>
      </c>
      <c r="W103" s="687">
        <v>0</v>
      </c>
      <c r="X103" s="694">
        <f>W103/T103</f>
      </c>
      <c r="Y103" s="692">
        <f>T103/R103</f>
      </c>
      <c r="Z103" s="694">
        <f>W103/F103</f>
      </c>
      <c r="AA103" s="694">
        <f>W103/(F103+500)</f>
      </c>
      <c r="AB103" s="687">
        <v>0</v>
      </c>
      <c r="AC103" s="687">
        <v>0</v>
      </c>
      <c r="AD103" s="692">
        <f>AB103/T103</f>
      </c>
      <c r="AE103" s="694">
        <f>(W103-AC103)/(F103+500)</f>
      </c>
      <c r="AF103" s="695" t="s">
        <v>679</v>
      </c>
    </row>
    <row r="104">
      <c r="A104" s="750"/>
      <c r="B104" s="751"/>
      <c r="C104" s="752"/>
      <c r="D104" s="719" t="s">
        <v>680</v>
      </c>
      <c r="E104" s="753">
        <v>2.98</v>
      </c>
      <c r="F104" s="688"/>
      <c r="G104" s="687">
        <v>56</v>
      </c>
      <c r="H104" s="687">
        <v>12</v>
      </c>
      <c r="I104" s="689">
        <f t="shared" si="59"/>
      </c>
      <c r="J104" s="690">
        <f t="shared" si="206"/>
      </c>
      <c r="K104" s="687">
        <v>0</v>
      </c>
      <c r="L104" s="690">
        <f t="shared" si="262"/>
      </c>
      <c r="M104" s="687">
        <v>0</v>
      </c>
      <c r="N104" s="691">
        <f t="shared" si="152"/>
      </c>
      <c r="O104" s="687">
        <v>0</v>
      </c>
      <c r="P104" s="691">
        <f t="shared" si="170"/>
      </c>
      <c r="Q104" s="692"/>
      <c r="R104" s="687"/>
      <c r="S104" s="692"/>
      <c r="T104" s="687"/>
      <c r="U104" s="693"/>
      <c r="V104" s="694"/>
      <c r="W104" s="687"/>
      <c r="X104" s="694"/>
      <c r="Y104" s="692"/>
      <c r="Z104" s="694"/>
      <c r="AA104" s="694"/>
      <c r="AB104" s="687"/>
      <c r="AC104" s="687"/>
      <c r="AD104" s="692"/>
      <c r="AE104" s="694"/>
      <c r="AF104" s="695" t="s">
        <v>691</v>
      </c>
    </row>
    <row r="105">
      <c r="A105" s="750"/>
      <c r="B105" s="751" t="s">
        <v>690</v>
      </c>
      <c r="C105" s="752" t="s">
        <v>704</v>
      </c>
      <c r="D105" s="719" t="s">
        <v>678</v>
      </c>
      <c r="E105" s="753">
        <v>304.48</v>
      </c>
      <c r="F105" s="688">
        <f>E105+E106</f>
      </c>
      <c r="G105" s="687">
        <v>1922</v>
      </c>
      <c r="H105" s="687">
        <v>40</v>
      </c>
      <c r="I105" s="689">
        <f t="shared" si="59"/>
      </c>
      <c r="J105" s="690">
        <f t="shared" si="206"/>
      </c>
      <c r="K105" s="687">
        <v>3</v>
      </c>
      <c r="L105" s="690">
        <f t="shared" si="262"/>
      </c>
      <c r="M105" s="687">
        <v>0</v>
      </c>
      <c r="N105" s="691">
        <f t="shared" si="152"/>
      </c>
      <c r="O105" s="687">
        <v>0</v>
      </c>
      <c r="P105" s="691">
        <f t="shared" si="170"/>
      </c>
      <c r="Q105" s="692">
        <f>(M105+M106)/(O105+O106)</f>
      </c>
      <c r="R105" s="687">
        <v>0</v>
      </c>
      <c r="S105" s="692">
        <f>(O105+O106)/(K105+K106)</f>
      </c>
      <c r="T105" s="687">
        <v>0</v>
      </c>
      <c r="U105" s="693">
        <f>F105/T105</f>
      </c>
      <c r="V105" s="694">
        <f>(F105+4*500)/T105</f>
      </c>
      <c r="W105" s="687">
        <v>0</v>
      </c>
      <c r="X105" s="694">
        <f>W105/T105</f>
      </c>
      <c r="Y105" s="692">
        <f>T105/R105</f>
      </c>
      <c r="Z105" s="694">
        <f>W105/F105</f>
      </c>
      <c r="AA105" s="694">
        <f>W105/(F105+500)</f>
      </c>
      <c r="AB105" s="687">
        <v>0</v>
      </c>
      <c r="AC105" s="687">
        <v>0</v>
      </c>
      <c r="AD105" s="692">
        <f>AB105/T105</f>
      </c>
      <c r="AE105" s="694">
        <f>(W105-AC105)/(F105+500)</f>
      </c>
      <c r="AF105" s="695" t="s">
        <v>679</v>
      </c>
    </row>
    <row r="106">
      <c r="A106" s="750"/>
      <c r="B106" s="751"/>
      <c r="C106" s="752"/>
      <c r="D106" s="719" t="s">
        <v>680</v>
      </c>
      <c r="E106" s="753">
        <v>9.6</v>
      </c>
      <c r="F106" s="688"/>
      <c r="G106" s="687">
        <v>258</v>
      </c>
      <c r="H106" s="687">
        <v>38</v>
      </c>
      <c r="I106" s="689">
        <f t="shared" si="59"/>
      </c>
      <c r="J106" s="690">
        <f t="shared" si="206"/>
      </c>
      <c r="K106" s="687">
        <v>0</v>
      </c>
      <c r="L106" s="690">
        <f t="shared" si="262"/>
      </c>
      <c r="M106" s="687">
        <v>0</v>
      </c>
      <c r="N106" s="691">
        <f t="shared" si="152"/>
      </c>
      <c r="O106" s="687">
        <v>0</v>
      </c>
      <c r="P106" s="691">
        <f t="shared" si="170"/>
      </c>
      <c r="Q106" s="692"/>
      <c r="R106" s="687"/>
      <c r="S106" s="692"/>
      <c r="T106" s="687"/>
      <c r="U106" s="693"/>
      <c r="V106" s="694"/>
      <c r="W106" s="687"/>
      <c r="X106" s="694"/>
      <c r="Y106" s="692"/>
      <c r="Z106" s="694"/>
      <c r="AA106" s="694"/>
      <c r="AB106" s="687"/>
      <c r="AC106" s="687"/>
      <c r="AD106" s="692"/>
      <c r="AE106" s="694"/>
      <c r="AF106" s="695" t="s">
        <v>691</v>
      </c>
    </row>
    <row r="107">
      <c r="A107" s="750"/>
      <c r="B107" s="751" t="s">
        <v>692</v>
      </c>
      <c r="C107" s="752" t="s">
        <v>704</v>
      </c>
      <c r="D107" s="719" t="s">
        <v>678</v>
      </c>
      <c r="E107" s="753">
        <v>512.58</v>
      </c>
      <c r="F107" s="688">
        <f>E107+E108</f>
      </c>
      <c r="G107" s="687">
        <v>4132</v>
      </c>
      <c r="H107" s="687">
        <v>64</v>
      </c>
      <c r="I107" s="689">
        <f t="shared" si="59"/>
      </c>
      <c r="J107" s="690">
        <f t="shared" si="206"/>
      </c>
      <c r="K107" s="687">
        <v>8</v>
      </c>
      <c r="L107" s="690">
        <f t="shared" si="262"/>
      </c>
      <c r="M107" s="687">
        <v>0</v>
      </c>
      <c r="N107" s="691">
        <f t="shared" si="152"/>
      </c>
      <c r="O107" s="687">
        <v>1</v>
      </c>
      <c r="P107" s="691">
        <f t="shared" si="170"/>
      </c>
      <c r="Q107" s="692">
        <f>(M107+M108)/(O107+O108)</f>
      </c>
      <c r="R107" s="687">
        <v>3</v>
      </c>
      <c r="S107" s="692">
        <f>(O107+O108)/(K107+K108)</f>
      </c>
      <c r="T107" s="687">
        <v>1</v>
      </c>
      <c r="U107" s="693">
        <f>F107/T107</f>
      </c>
      <c r="V107" s="694">
        <f>(F107+4*500)/T107</f>
      </c>
      <c r="W107" s="687">
        <v>2011.2</v>
      </c>
      <c r="X107" s="694">
        <f>W107/T107</f>
      </c>
      <c r="Y107" s="692">
        <f>T107/R107</f>
      </c>
      <c r="Z107" s="694">
        <f>W107/F107</f>
      </c>
      <c r="AA107" s="694">
        <f>W107/(F107+500)</f>
      </c>
      <c r="AB107" s="687">
        <v>0</v>
      </c>
      <c r="AC107" s="687">
        <v>0</v>
      </c>
      <c r="AD107" s="692">
        <f>AB107/T107</f>
      </c>
      <c r="AE107" s="694">
        <f>(W107-AC107)/(F107+500)</f>
      </c>
      <c r="AF107" s="695" t="s">
        <v>679</v>
      </c>
    </row>
    <row r="108">
      <c r="A108" s="750"/>
      <c r="B108" s="751"/>
      <c r="C108" s="752"/>
      <c r="D108" s="719" t="s">
        <v>680</v>
      </c>
      <c r="E108" s="753">
        <v>168.45</v>
      </c>
      <c r="F108" s="688"/>
      <c r="G108" s="687">
        <v>2856</v>
      </c>
      <c r="H108" s="696">
        <v>118</v>
      </c>
      <c r="I108" s="689">
        <f t="shared" si="59"/>
      </c>
      <c r="J108" s="690">
        <f t="shared" si="206"/>
      </c>
      <c r="K108" s="687">
        <v>6</v>
      </c>
      <c r="L108" s="690">
        <f t="shared" si="262"/>
      </c>
      <c r="M108" s="687">
        <v>0</v>
      </c>
      <c r="N108" s="691">
        <f t="shared" si="152"/>
      </c>
      <c r="O108" s="687">
        <v>1</v>
      </c>
      <c r="P108" s="691">
        <f t="shared" si="170"/>
      </c>
      <c r="Q108" s="692"/>
      <c r="R108" s="687"/>
      <c r="S108" s="692"/>
      <c r="T108" s="687"/>
      <c r="U108" s="693"/>
      <c r="V108" s="694"/>
      <c r="W108" s="687"/>
      <c r="X108" s="694"/>
      <c r="Y108" s="692"/>
      <c r="Z108" s="694"/>
      <c r="AA108" s="694"/>
      <c r="AB108" s="687"/>
      <c r="AC108" s="687"/>
      <c r="AD108" s="692"/>
      <c r="AE108" s="694"/>
      <c r="AF108" s="695" t="s">
        <v>691</v>
      </c>
    </row>
    <row r="109">
      <c r="A109" s="750"/>
      <c r="B109" s="751" t="s">
        <v>693</v>
      </c>
      <c r="C109" s="752" t="s">
        <v>704</v>
      </c>
      <c r="D109" s="719" t="s">
        <v>678</v>
      </c>
      <c r="E109" s="753">
        <v>1168.33</v>
      </c>
      <c r="F109" s="688">
        <f>E109+E110</f>
      </c>
      <c r="G109" s="687">
        <v>9653</v>
      </c>
      <c r="H109" s="687">
        <v>153</v>
      </c>
      <c r="I109" s="689">
        <f t="shared" si="59"/>
      </c>
      <c r="J109" s="690">
        <f t="shared" si="206"/>
      </c>
      <c r="K109" s="687">
        <v>16</v>
      </c>
      <c r="L109" s="690">
        <f t="shared" si="262"/>
      </c>
      <c r="M109" s="687">
        <v>1</v>
      </c>
      <c r="N109" s="691">
        <f t="shared" si="152"/>
      </c>
      <c r="O109" s="687">
        <v>1</v>
      </c>
      <c r="P109" s="691">
        <f t="shared" si="170"/>
      </c>
      <c r="Q109" s="692">
        <f>(M109+M110)/(O109+O110)</f>
      </c>
      <c r="R109" s="687">
        <v>1</v>
      </c>
      <c r="S109" s="692">
        <f>(O109+O110)/(K109+K110)</f>
      </c>
      <c r="T109" s="687">
        <v>1</v>
      </c>
      <c r="U109" s="693">
        <f>F109/T109</f>
      </c>
      <c r="V109" s="694">
        <f>(F109+4*500)/T109</f>
      </c>
      <c r="W109" s="687">
        <v>1411.2</v>
      </c>
      <c r="X109" s="694">
        <f>W109/T109</f>
      </c>
      <c r="Y109" s="692">
        <f>T109/R109</f>
      </c>
      <c r="Z109" s="694">
        <f>W109/F109</f>
      </c>
      <c r="AA109" s="694">
        <f>W109/(F109+500)</f>
      </c>
      <c r="AB109" s="687">
        <v>0</v>
      </c>
      <c r="AC109" s="687">
        <v>0</v>
      </c>
      <c r="AD109" s="692">
        <f>AB109/T109</f>
      </c>
      <c r="AE109" s="694">
        <f>(W109-AC109)/(F109+500)</f>
      </c>
      <c r="AF109" s="695" t="s">
        <v>679</v>
      </c>
    </row>
    <row r="110">
      <c r="A110" s="750"/>
      <c r="B110" s="751"/>
      <c r="C110" s="752"/>
      <c r="D110" s="719" t="s">
        <v>680</v>
      </c>
      <c r="E110" s="753">
        <v>99.76</v>
      </c>
      <c r="F110" s="688"/>
      <c r="G110" s="687">
        <v>1608</v>
      </c>
      <c r="H110" s="687">
        <v>93</v>
      </c>
      <c r="I110" s="689">
        <f t="shared" si="59"/>
      </c>
      <c r="J110" s="690">
        <f t="shared" si="206"/>
      </c>
      <c r="K110" s="687">
        <v>3</v>
      </c>
      <c r="L110" s="690">
        <f t="shared" si="262"/>
      </c>
      <c r="M110" s="687">
        <v>0</v>
      </c>
      <c r="N110" s="691">
        <f t="shared" si="152"/>
      </c>
      <c r="O110" s="687">
        <v>0</v>
      </c>
      <c r="P110" s="691">
        <f t="shared" si="170"/>
      </c>
      <c r="Q110" s="692"/>
      <c r="R110" s="687"/>
      <c r="S110" s="692"/>
      <c r="T110" s="687"/>
      <c r="U110" s="693"/>
      <c r="V110" s="694"/>
      <c r="W110" s="687"/>
      <c r="X110" s="694"/>
      <c r="Y110" s="692"/>
      <c r="Z110" s="694"/>
      <c r="AA110" s="694"/>
      <c r="AB110" s="687"/>
      <c r="AC110" s="687"/>
      <c r="AD110" s="692"/>
      <c r="AE110" s="694"/>
      <c r="AF110" s="695" t="s">
        <v>691</v>
      </c>
    </row>
    <row r="111">
      <c r="A111" s="750"/>
      <c r="B111" s="754" t="s">
        <v>686</v>
      </c>
      <c r="C111" s="754"/>
      <c r="D111" s="754"/>
      <c r="E111" s="755">
        <f>SUM(E101:E110)</f>
      </c>
      <c r="F111" s="698">
        <f>SUM(F101:F110)</f>
      </c>
      <c r="G111" s="698">
        <f>SUM(G101:G110)</f>
      </c>
      <c r="H111" s="698">
        <f>SUM(H101:H110)</f>
      </c>
      <c r="I111" s="699">
        <f t="shared" si="59"/>
      </c>
      <c r="J111" s="700">
        <f t="shared" si="206"/>
      </c>
      <c r="K111" s="698">
        <f>SUM(K101:K110)</f>
      </c>
      <c r="L111" s="700">
        <f t="shared" si="262"/>
      </c>
      <c r="M111" s="698">
        <f>SUM(M101:M110)</f>
      </c>
      <c r="N111" s="701">
        <f t="shared" si="152"/>
      </c>
      <c r="O111" s="698">
        <f>SUM(O101:O110)</f>
      </c>
      <c r="P111" s="701">
        <f t="shared" si="170"/>
      </c>
      <c r="Q111" s="702">
        <f>M111/O111</f>
      </c>
      <c r="R111" s="698">
        <f>SUM(R101:R110)</f>
      </c>
      <c r="S111" s="702">
        <f>(O111+O111)/(K111+K111)</f>
      </c>
      <c r="T111" s="698">
        <f>SUM(T101:T110)</f>
      </c>
      <c r="U111" s="703">
        <f t="shared" ref="U111:U112" si="322">F111/T111</f>
      </c>
      <c r="V111" s="704">
        <f t="shared" ref="V111:V112" si="83">(F111+4*500)/T111</f>
      </c>
      <c r="W111" s="698">
        <f>SUM(W101:W110)</f>
      </c>
      <c r="X111" s="705">
        <f t="shared" ref="X111:X112" si="230">W111/T111</f>
      </c>
      <c r="Y111" s="702">
        <f t="shared" ref="Y111:Y112" si="285">T111/R111</f>
      </c>
      <c r="Z111" s="704">
        <f t="shared" ref="Z111:Z112" si="120">W111/F111</f>
      </c>
      <c r="AA111" s="704">
        <f>W111/(F111+COUNT(W101:W110)*500)</f>
      </c>
      <c r="AB111" s="698">
        <f>SUM(AB101:AB110)</f>
      </c>
      <c r="AC111" s="698">
        <f>SUM(AC101:AC110)</f>
      </c>
      <c r="AD111" s="702">
        <f t="shared" ref="AD111:AD112" si="9">AB111/T111</f>
      </c>
      <c r="AE111" s="706">
        <f>(W111-AC111)/(F111+COUNT(W101:W110)*500)</f>
      </c>
      <c r="AF111" s="694"/>
    </row>
    <row r="112">
      <c r="A112" s="750"/>
      <c r="B112" s="751" t="s">
        <v>694</v>
      </c>
      <c r="C112" s="752" t="s">
        <v>695</v>
      </c>
      <c r="D112" s="719" t="s">
        <v>678</v>
      </c>
      <c r="E112" s="753">
        <v>1092.88</v>
      </c>
      <c r="F112" s="688">
        <f>E112+E113</f>
      </c>
      <c r="G112" s="687">
        <v>9796</v>
      </c>
      <c r="H112" s="687">
        <v>162</v>
      </c>
      <c r="I112" s="689">
        <f t="shared" si="59"/>
      </c>
      <c r="J112" s="690">
        <f t="shared" si="206"/>
      </c>
      <c r="K112" s="687">
        <v>16</v>
      </c>
      <c r="L112" s="690">
        <f t="shared" si="262"/>
      </c>
      <c r="M112" s="687">
        <v>0</v>
      </c>
      <c r="N112" s="691">
        <f t="shared" si="152"/>
      </c>
      <c r="O112" s="687">
        <v>0</v>
      </c>
      <c r="P112" s="691">
        <f t="shared" si="170"/>
      </c>
      <c r="Q112" s="692">
        <f>(M112+M113)/(O112+O113)</f>
      </c>
      <c r="R112" s="687">
        <v>2</v>
      </c>
      <c r="S112" s="692">
        <f>(O112+O113)/(K112+K113)</f>
      </c>
      <c r="T112" s="687">
        <v>0</v>
      </c>
      <c r="U112" s="693">
        <f t="shared" si="322"/>
      </c>
      <c r="V112" s="694">
        <f t="shared" si="83"/>
      </c>
      <c r="W112" s="687">
        <v>0</v>
      </c>
      <c r="X112" s="694">
        <f t="shared" si="230"/>
      </c>
      <c r="Y112" s="692">
        <f t="shared" si="285"/>
      </c>
      <c r="Z112" s="694">
        <f t="shared" si="120"/>
      </c>
      <c r="AA112" s="694">
        <f>W112/(F112+500)</f>
      </c>
      <c r="AB112" s="687">
        <v>0</v>
      </c>
      <c r="AC112" s="687">
        <v>0</v>
      </c>
      <c r="AD112" s="692">
        <f t="shared" si="9"/>
      </c>
      <c r="AE112" s="694">
        <f>(W112-AC112)/(F112+500)</f>
      </c>
      <c r="AF112" s="695" t="s">
        <v>679</v>
      </c>
    </row>
    <row r="113">
      <c r="A113" s="750"/>
      <c r="B113" s="751"/>
      <c r="C113" s="752"/>
      <c r="D113" s="719" t="s">
        <v>680</v>
      </c>
      <c r="E113" s="753">
        <v>90.38</v>
      </c>
      <c r="F113" s="688"/>
      <c r="G113" s="687">
        <v>1441</v>
      </c>
      <c r="H113" s="687">
        <v>56</v>
      </c>
      <c r="I113" s="689">
        <f t="shared" si="59"/>
      </c>
      <c r="J113" s="690">
        <f t="shared" si="206"/>
      </c>
      <c r="K113" s="687">
        <v>2</v>
      </c>
      <c r="L113" s="690">
        <f t="shared" si="262"/>
      </c>
      <c r="M113" s="687">
        <v>0</v>
      </c>
      <c r="N113" s="691">
        <f t="shared" si="152"/>
      </c>
      <c r="O113" s="687">
        <v>0</v>
      </c>
      <c r="P113" s="691">
        <f t="shared" si="170"/>
      </c>
      <c r="Q113" s="692"/>
      <c r="R113" s="687"/>
      <c r="S113" s="692"/>
      <c r="T113" s="687"/>
      <c r="U113" s="693"/>
      <c r="V113" s="694"/>
      <c r="W113" s="687"/>
      <c r="X113" s="694"/>
      <c r="Y113" s="692"/>
      <c r="Z113" s="694"/>
      <c r="AA113" s="694"/>
      <c r="AB113" s="687"/>
      <c r="AC113" s="687"/>
      <c r="AD113" s="692"/>
      <c r="AE113" s="694"/>
      <c r="AF113" s="695" t="s">
        <v>691</v>
      </c>
    </row>
    <row r="114">
      <c r="A114" s="750"/>
      <c r="B114" s="751" t="s">
        <v>696</v>
      </c>
      <c r="C114" s="752" t="s">
        <v>695</v>
      </c>
      <c r="D114" s="719" t="s">
        <v>678</v>
      </c>
      <c r="E114" s="753">
        <v>758.6</v>
      </c>
      <c r="F114" s="688">
        <f>E114+E115</f>
      </c>
      <c r="G114" s="687">
        <v>6299</v>
      </c>
      <c r="H114" s="687">
        <v>100</v>
      </c>
      <c r="I114" s="689">
        <f t="shared" si="59"/>
      </c>
      <c r="J114" s="690">
        <f t="shared" si="206"/>
      </c>
      <c r="K114" s="687">
        <v>11</v>
      </c>
      <c r="L114" s="690">
        <f t="shared" si="262"/>
      </c>
      <c r="M114" s="687">
        <v>1</v>
      </c>
      <c r="N114" s="691">
        <f t="shared" si="152"/>
      </c>
      <c r="O114" s="687">
        <v>2</v>
      </c>
      <c r="P114" s="691">
        <f t="shared" si="170"/>
      </c>
      <c r="Q114" s="692">
        <f>(M114+M115)/(O114+O115)</f>
      </c>
      <c r="R114" s="687">
        <v>2</v>
      </c>
      <c r="S114" s="692">
        <f>(O114+O115)/(K114+K115)</f>
      </c>
      <c r="T114" s="687">
        <v>1</v>
      </c>
      <c r="U114" s="693">
        <f>F114/T114</f>
      </c>
      <c r="V114" s="694">
        <f>(F114+4*500)/T114</f>
      </c>
      <c r="W114" s="687">
        <v>2407.2000000000003</v>
      </c>
      <c r="X114" s="694">
        <f>W114/T114</f>
      </c>
      <c r="Y114" s="692">
        <f>T114/R114</f>
      </c>
      <c r="Z114" s="694">
        <f>W114/F114</f>
      </c>
      <c r="AA114" s="694">
        <f>W114/(F114+500)</f>
      </c>
      <c r="AB114" s="687">
        <v>0</v>
      </c>
      <c r="AC114" s="687">
        <v>0</v>
      </c>
      <c r="AD114" s="692">
        <f>AB114/T114</f>
      </c>
      <c r="AE114" s="694">
        <f>(W114-AC114)/(F114+500)</f>
      </c>
      <c r="AF114" s="695" t="s">
        <v>679</v>
      </c>
    </row>
    <row r="115">
      <c r="A115" s="750"/>
      <c r="B115" s="751"/>
      <c r="C115" s="752"/>
      <c r="D115" s="719" t="s">
        <v>680</v>
      </c>
      <c r="E115" s="753">
        <v>83.87</v>
      </c>
      <c r="F115" s="688"/>
      <c r="G115" s="687">
        <v>954</v>
      </c>
      <c r="H115" s="687">
        <v>55</v>
      </c>
      <c r="I115" s="689">
        <f t="shared" si="59"/>
      </c>
      <c r="J115" s="690">
        <f t="shared" si="206"/>
      </c>
      <c r="K115" s="687">
        <v>0</v>
      </c>
      <c r="L115" s="690">
        <f t="shared" si="262"/>
      </c>
      <c r="M115" s="687">
        <v>0</v>
      </c>
      <c r="N115" s="691">
        <f t="shared" si="152"/>
      </c>
      <c r="O115" s="687">
        <v>0</v>
      </c>
      <c r="P115" s="691">
        <f t="shared" si="170"/>
      </c>
      <c r="Q115" s="692"/>
      <c r="R115" s="687"/>
      <c r="S115" s="692"/>
      <c r="T115" s="687"/>
      <c r="U115" s="693"/>
      <c r="V115" s="694"/>
      <c r="W115" s="687"/>
      <c r="X115" s="694"/>
      <c r="Y115" s="692"/>
      <c r="Z115" s="694"/>
      <c r="AA115" s="694"/>
      <c r="AB115" s="687"/>
      <c r="AC115" s="687"/>
      <c r="AD115" s="692"/>
      <c r="AE115" s="694"/>
      <c r="AF115" s="695" t="s">
        <v>691</v>
      </c>
    </row>
    <row r="116">
      <c r="A116" s="750"/>
      <c r="B116" s="751" t="s">
        <v>697</v>
      </c>
      <c r="C116" s="752" t="s">
        <v>695</v>
      </c>
      <c r="D116" s="719" t="s">
        <v>678</v>
      </c>
      <c r="E116" s="753">
        <v>1969.72</v>
      </c>
      <c r="F116" s="688">
        <f>E116+E117</f>
      </c>
      <c r="G116" s="687">
        <v>14729</v>
      </c>
      <c r="H116" s="687">
        <v>419</v>
      </c>
      <c r="I116" s="689">
        <f t="shared" si="59"/>
      </c>
      <c r="J116" s="690">
        <f t="shared" si="206"/>
      </c>
      <c r="K116" s="687">
        <v>28</v>
      </c>
      <c r="L116" s="690">
        <f t="shared" si="262"/>
      </c>
      <c r="M116" s="687">
        <v>3</v>
      </c>
      <c r="N116" s="691">
        <f t="shared" si="152"/>
      </c>
      <c r="O116" s="687">
        <v>5</v>
      </c>
      <c r="P116" s="691">
        <f t="shared" si="170"/>
      </c>
      <c r="Q116" s="692">
        <f>(M116+M117)/(O116+O117)</f>
      </c>
      <c r="R116" s="687">
        <v>6</v>
      </c>
      <c r="S116" s="692">
        <f>(O116+O117)/(K116+K117)</f>
      </c>
      <c r="T116" s="687">
        <v>4</v>
      </c>
      <c r="U116" s="693">
        <f>F116/T116</f>
      </c>
      <c r="V116" s="694">
        <f>(F116+4*500)/T116</f>
      </c>
      <c r="W116" s="687">
        <v>5722.799999999999</v>
      </c>
      <c r="X116" s="694">
        <f>W116/T116</f>
      </c>
      <c r="Y116" s="692">
        <f>T116/R116</f>
      </c>
      <c r="Z116" s="694">
        <f>W116/F116</f>
      </c>
      <c r="AA116" s="694">
        <f>W116/(F116+500)</f>
      </c>
      <c r="AB116" s="687">
        <v>3</v>
      </c>
      <c r="AC116" s="687">
        <v>4378.8</v>
      </c>
      <c r="AD116" s="692">
        <f>AB116/T116</f>
      </c>
      <c r="AE116" s="694">
        <f>(W116-AC116)/(F116+500)</f>
      </c>
      <c r="AF116" s="695" t="s">
        <v>679</v>
      </c>
    </row>
    <row r="117">
      <c r="A117" s="750"/>
      <c r="B117" s="751"/>
      <c r="C117" s="752"/>
      <c r="D117" s="719" t="s">
        <v>680</v>
      </c>
      <c r="E117" s="753">
        <v>85.06</v>
      </c>
      <c r="F117" s="688"/>
      <c r="G117" s="687">
        <v>1298</v>
      </c>
      <c r="H117" s="687">
        <v>71</v>
      </c>
      <c r="I117" s="689">
        <f t="shared" si="59"/>
      </c>
      <c r="J117" s="690">
        <f t="shared" si="206"/>
      </c>
      <c r="K117" s="687">
        <v>2</v>
      </c>
      <c r="L117" s="690">
        <f t="shared" si="262"/>
      </c>
      <c r="M117" s="687">
        <v>0</v>
      </c>
      <c r="N117" s="691">
        <f t="shared" si="152"/>
      </c>
      <c r="O117" s="687">
        <v>0</v>
      </c>
      <c r="P117" s="691">
        <f t="shared" si="170"/>
      </c>
      <c r="Q117" s="692"/>
      <c r="R117" s="687"/>
      <c r="S117" s="692"/>
      <c r="T117" s="687"/>
      <c r="U117" s="693"/>
      <c r="V117" s="694"/>
      <c r="W117" s="687"/>
      <c r="X117" s="694"/>
      <c r="Y117" s="692"/>
      <c r="Z117" s="694"/>
      <c r="AA117" s="694"/>
      <c r="AB117" s="687"/>
      <c r="AC117" s="687"/>
      <c r="AD117" s="692"/>
      <c r="AE117" s="694"/>
      <c r="AF117" s="695" t="s">
        <v>691</v>
      </c>
    </row>
    <row r="118">
      <c r="A118" s="750"/>
      <c r="B118" s="751" t="s">
        <v>698</v>
      </c>
      <c r="C118" s="752" t="s">
        <v>695</v>
      </c>
      <c r="D118" s="719" t="s">
        <v>678</v>
      </c>
      <c r="E118" s="753">
        <v>2165.89</v>
      </c>
      <c r="F118" s="688">
        <f>E118+E119</f>
      </c>
      <c r="G118" s="687">
        <v>15299</v>
      </c>
      <c r="H118" s="687">
        <v>401</v>
      </c>
      <c r="I118" s="689">
        <f t="shared" si="59"/>
      </c>
      <c r="J118" s="690">
        <f t="shared" si="206"/>
      </c>
      <c r="K118" s="687">
        <v>28</v>
      </c>
      <c r="L118" s="690">
        <f t="shared" si="262"/>
      </c>
      <c r="M118" s="687">
        <v>1</v>
      </c>
      <c r="N118" s="691">
        <f t="shared" si="152"/>
      </c>
      <c r="O118" s="687">
        <v>3</v>
      </c>
      <c r="P118" s="691">
        <f t="shared" si="170"/>
      </c>
      <c r="Q118" s="692">
        <f>(M118+M119)/(O118+O119)</f>
      </c>
      <c r="R118" s="687">
        <v>6</v>
      </c>
      <c r="S118" s="692">
        <f>(O118+O119)/(K118+K119)</f>
      </c>
      <c r="T118" s="687">
        <v>2</v>
      </c>
      <c r="U118" s="693">
        <f>F118/T118</f>
      </c>
      <c r="V118" s="694">
        <f>(F118+4*500)/T118</f>
      </c>
      <c r="W118" s="687">
        <v>3703.2000000000007</v>
      </c>
      <c r="X118" s="694">
        <f>W118/T118</f>
      </c>
      <c r="Y118" s="692">
        <f>T118/R118</f>
      </c>
      <c r="Z118" s="694">
        <f>W118/F118</f>
      </c>
      <c r="AA118" s="694">
        <f>W118/(F118+500)</f>
      </c>
      <c r="AB118" s="687">
        <v>0</v>
      </c>
      <c r="AC118" s="687">
        <v>0</v>
      </c>
      <c r="AD118" s="692">
        <f>AB118/T118</f>
      </c>
      <c r="AE118" s="694">
        <f>(W118-AC118)/(F118+500)</f>
      </c>
      <c r="AF118" s="695" t="s">
        <v>679</v>
      </c>
    </row>
    <row r="119">
      <c r="A119" s="750"/>
      <c r="B119" s="751"/>
      <c r="C119" s="752"/>
      <c r="D119" s="719" t="s">
        <v>680</v>
      </c>
      <c r="E119" s="753">
        <v>105.15</v>
      </c>
      <c r="F119" s="688"/>
      <c r="G119" s="687">
        <v>1767</v>
      </c>
      <c r="H119" s="696">
        <v>156</v>
      </c>
      <c r="I119" s="689">
        <f t="shared" si="59"/>
      </c>
      <c r="J119" s="690">
        <f t="shared" si="206"/>
      </c>
      <c r="K119" s="687">
        <v>2</v>
      </c>
      <c r="L119" s="690">
        <f t="shared" si="262"/>
      </c>
      <c r="M119" s="687">
        <v>0</v>
      </c>
      <c r="N119" s="691">
        <f t="shared" si="152"/>
      </c>
      <c r="O119" s="687">
        <v>0</v>
      </c>
      <c r="P119" s="691">
        <f t="shared" si="170"/>
      </c>
      <c r="Q119" s="692"/>
      <c r="R119" s="687"/>
      <c r="S119" s="692"/>
      <c r="T119" s="687"/>
      <c r="U119" s="693"/>
      <c r="V119" s="694"/>
      <c r="W119" s="687"/>
      <c r="X119" s="694"/>
      <c r="Y119" s="692"/>
      <c r="Z119" s="694"/>
      <c r="AA119" s="694"/>
      <c r="AB119" s="687"/>
      <c r="AC119" s="687"/>
      <c r="AD119" s="692"/>
      <c r="AE119" s="694"/>
      <c r="AF119" s="695" t="s">
        <v>691</v>
      </c>
    </row>
    <row r="120">
      <c r="A120" s="750"/>
      <c r="B120" s="751" t="s">
        <v>699</v>
      </c>
      <c r="C120" s="752" t="s">
        <v>695</v>
      </c>
      <c r="D120" s="719" t="s">
        <v>678</v>
      </c>
      <c r="E120" s="753">
        <v>1393.11</v>
      </c>
      <c r="F120" s="688">
        <f>E120+E121</f>
      </c>
      <c r="G120" s="687">
        <v>11200</v>
      </c>
      <c r="H120" s="687">
        <v>346</v>
      </c>
      <c r="I120" s="689">
        <f t="shared" si="59"/>
      </c>
      <c r="J120" s="690">
        <f t="shared" si="206"/>
      </c>
      <c r="K120" s="687">
        <v>22</v>
      </c>
      <c r="L120" s="690">
        <f t="shared" si="262"/>
      </c>
      <c r="M120" s="687">
        <v>1</v>
      </c>
      <c r="N120" s="691">
        <f t="shared" si="152"/>
      </c>
      <c r="O120" s="687">
        <v>4</v>
      </c>
      <c r="P120" s="691">
        <f t="shared" si="170"/>
      </c>
      <c r="Q120" s="692">
        <f>(M120+M121)/(O120+O121)</f>
      </c>
      <c r="R120" s="687">
        <v>4</v>
      </c>
      <c r="S120" s="692">
        <f>(O120+O121)/(K120+K121)</f>
      </c>
      <c r="T120" s="687">
        <v>2</v>
      </c>
      <c r="U120" s="693">
        <f>F120/T120</f>
      </c>
      <c r="V120" s="694">
        <f>(F120+4*500)/T120</f>
      </c>
      <c r="W120" s="687">
        <v>4099.199999999999</v>
      </c>
      <c r="X120" s="694">
        <f>W120/T120</f>
      </c>
      <c r="Y120" s="692">
        <f>T120/R120</f>
      </c>
      <c r="Z120" s="694">
        <f>W120/F120</f>
      </c>
      <c r="AA120" s="694">
        <f>W120/(F120+500)</f>
      </c>
      <c r="AB120" s="687">
        <v>0</v>
      </c>
      <c r="AC120" s="687">
        <v>0</v>
      </c>
      <c r="AD120" s="692">
        <f>AB120/T120</f>
      </c>
      <c r="AE120" s="694">
        <f>(W120-AC120)/(F120+500)</f>
      </c>
      <c r="AF120" s="695" t="s">
        <v>679</v>
      </c>
    </row>
    <row r="121">
      <c r="A121" s="750"/>
      <c r="B121" s="751"/>
      <c r="C121" s="752"/>
      <c r="D121" s="719" t="s">
        <v>680</v>
      </c>
      <c r="E121" s="753">
        <v>113.85</v>
      </c>
      <c r="F121" s="688"/>
      <c r="G121" s="687">
        <v>1895</v>
      </c>
      <c r="H121" s="687">
        <v>122</v>
      </c>
      <c r="I121" s="689">
        <f t="shared" si="59"/>
      </c>
      <c r="J121" s="690">
        <f t="shared" si="206"/>
      </c>
      <c r="K121" s="687">
        <v>3</v>
      </c>
      <c r="L121" s="690">
        <f t="shared" si="262"/>
      </c>
      <c r="M121" s="687">
        <v>0</v>
      </c>
      <c r="N121" s="691">
        <f t="shared" si="152"/>
      </c>
      <c r="O121" s="687">
        <v>0</v>
      </c>
      <c r="P121" s="691">
        <f t="shared" si="170"/>
      </c>
      <c r="Q121" s="692"/>
      <c r="R121" s="687"/>
      <c r="S121" s="692"/>
      <c r="T121" s="687"/>
      <c r="U121" s="693"/>
      <c r="V121" s="694"/>
      <c r="W121" s="687"/>
      <c r="X121" s="694"/>
      <c r="Y121" s="692"/>
      <c r="Z121" s="694"/>
      <c r="AA121" s="694"/>
      <c r="AB121" s="687"/>
      <c r="AC121" s="687"/>
      <c r="AD121" s="692"/>
      <c r="AE121" s="694"/>
      <c r="AF121" s="695" t="s">
        <v>691</v>
      </c>
    </row>
    <row r="122">
      <c r="A122" s="750"/>
      <c r="B122" s="754" t="s">
        <v>686</v>
      </c>
      <c r="C122" s="754"/>
      <c r="D122" s="754"/>
      <c r="E122" s="755">
        <f>SUM(E112:E121)</f>
      </c>
      <c r="F122" s="698">
        <f>SUM(F112:F121)</f>
      </c>
      <c r="G122" s="698">
        <f>SUM(G112:G121)</f>
      </c>
      <c r="H122" s="698">
        <f>SUM(H112:H121)</f>
      </c>
      <c r="I122" s="699">
        <f t="shared" si="59"/>
      </c>
      <c r="J122" s="700">
        <f t="shared" si="206"/>
      </c>
      <c r="K122" s="698">
        <f>SUM(K112:K121)</f>
      </c>
      <c r="L122" s="700">
        <f t="shared" si="262"/>
      </c>
      <c r="M122" s="698">
        <f>SUM(M112:M121)</f>
      </c>
      <c r="N122" s="701">
        <f t="shared" si="152"/>
      </c>
      <c r="O122" s="698">
        <f>SUM(O112:O121)</f>
      </c>
      <c r="P122" s="701">
        <f t="shared" si="170"/>
      </c>
      <c r="Q122" s="702">
        <f t="shared" ref="Q122:Q123" si="41">M122/O122</f>
      </c>
      <c r="R122" s="698">
        <f>SUM(R112:R121)</f>
      </c>
      <c r="S122" s="702">
        <f t="shared" ref="S122:S123" si="188">(O122+O122)/(K122+K122)</f>
      </c>
      <c r="T122" s="698">
        <f>SUM(T112:T121)</f>
      </c>
      <c r="U122" s="703">
        <f t="shared" ref="U122:U123" si="323">F122/T122</f>
      </c>
      <c r="V122" s="704">
        <f t="shared" ref="V122:V123" si="84">(F122+4*500)/T122</f>
      </c>
      <c r="W122" s="698">
        <f>SUM(W112:W121)</f>
      </c>
      <c r="X122" s="705">
        <f t="shared" ref="X122:X123" si="231">W122/T122</f>
      </c>
      <c r="Y122" s="702">
        <f t="shared" ref="Y122:Y123" si="286">T122/R122</f>
      </c>
      <c r="Z122" s="704">
        <f t="shared" ref="Z122:Z123" si="121">W122/F122</f>
      </c>
      <c r="AA122" s="704">
        <f>W122/(F122+COUNT(W112:W121)*500)</f>
      </c>
      <c r="AB122" s="698">
        <f>SUM(AB112:AB121)</f>
      </c>
      <c r="AC122" s="698">
        <f>SUM(AC112:AC121)</f>
      </c>
      <c r="AD122" s="702">
        <f t="shared" ref="AD122:AD123" si="10">AB122/T122</f>
      </c>
      <c r="AE122" s="706">
        <f>(W122-AC122)/(F122+COUNT(W112:W121)*500)</f>
      </c>
      <c r="AF122" s="694"/>
    </row>
    <row r="123">
      <c r="A123" s="750"/>
      <c r="B123" s="756" t="s">
        <v>700</v>
      </c>
      <c r="C123" s="756"/>
      <c r="D123" s="756"/>
      <c r="E123" s="757">
        <f>E111+E122</f>
      </c>
      <c r="F123" s="741">
        <f>F111+F122</f>
      </c>
      <c r="G123" s="741">
        <f>G111+G122</f>
      </c>
      <c r="H123" s="741">
        <f>H111+H122</f>
      </c>
      <c r="I123" s="742">
        <f t="shared" si="59"/>
      </c>
      <c r="J123" s="743">
        <f t="shared" si="206"/>
      </c>
      <c r="K123" s="741">
        <f>K111+K122</f>
      </c>
      <c r="L123" s="743">
        <f t="shared" si="262"/>
      </c>
      <c r="M123" s="741">
        <f>M111+M122</f>
      </c>
      <c r="N123" s="744">
        <f t="shared" si="152"/>
      </c>
      <c r="O123" s="741">
        <f>O111+O122</f>
      </c>
      <c r="P123" s="744">
        <f t="shared" si="170"/>
      </c>
      <c r="Q123" s="745">
        <f t="shared" si="41"/>
      </c>
      <c r="R123" s="741">
        <f>R111+R122</f>
      </c>
      <c r="S123" s="745">
        <f t="shared" si="188"/>
      </c>
      <c r="T123" s="741">
        <f>T111+T122</f>
      </c>
      <c r="U123" s="746">
        <f t="shared" si="323"/>
      </c>
      <c r="V123" s="741">
        <f t="shared" si="84"/>
      </c>
      <c r="W123" s="741">
        <f>W111+W122</f>
      </c>
      <c r="X123" s="741">
        <f t="shared" si="231"/>
      </c>
      <c r="Y123" s="745">
        <f t="shared" si="286"/>
      </c>
      <c r="Z123" s="741">
        <f t="shared" si="121"/>
      </c>
      <c r="AA123" s="741">
        <f>W123/(F123+COUNT(W101:W110,W112:W121)*500)</f>
      </c>
      <c r="AB123" s="741">
        <f>AB111+AB122</f>
      </c>
      <c r="AC123" s="741">
        <f>AC111+AC122</f>
      </c>
      <c r="AD123" s="745">
        <f t="shared" si="10"/>
      </c>
      <c r="AE123" s="741">
        <f>(W123-AC123)/(F123+COUNT(W101:W110,W112:W121)*500)</f>
      </c>
      <c r="AF123" s="747"/>
    </row>
    <row r="124">
      <c r="A124" s="758" t="s">
        <v>643</v>
      </c>
      <c r="B124" s="759" t="s">
        <v>644</v>
      </c>
      <c r="C124" s="759" t="s">
        <v>645</v>
      </c>
      <c r="D124" s="759" t="s">
        <v>646</v>
      </c>
      <c r="E124" s="760" t="s">
        <v>647</v>
      </c>
      <c r="F124" s="674" t="s">
        <v>648</v>
      </c>
      <c r="G124" s="674" t="s">
        <v>649</v>
      </c>
      <c r="H124" s="674" t="s">
        <v>650</v>
      </c>
      <c r="I124" s="675" t="s">
        <v>651</v>
      </c>
      <c r="J124" s="676" t="s">
        <v>652</v>
      </c>
      <c r="K124" s="674" t="s">
        <v>653</v>
      </c>
      <c r="L124" s="676" t="s">
        <v>654</v>
      </c>
      <c r="M124" s="677" t="s">
        <v>655</v>
      </c>
      <c r="N124" s="678" t="s">
        <v>656</v>
      </c>
      <c r="O124" s="674" t="s">
        <v>657</v>
      </c>
      <c r="P124" s="678" t="s">
        <v>658</v>
      </c>
      <c r="Q124" s="675" t="s">
        <v>659</v>
      </c>
      <c r="R124" s="679" t="s">
        <v>660</v>
      </c>
      <c r="S124" s="680" t="s">
        <v>661</v>
      </c>
      <c r="T124" s="679" t="s">
        <v>662</v>
      </c>
      <c r="U124" s="681" t="s">
        <v>663</v>
      </c>
      <c r="V124" s="682" t="s">
        <v>664</v>
      </c>
      <c r="W124" s="682" t="s">
        <v>665</v>
      </c>
      <c r="X124" s="682" t="s">
        <v>666</v>
      </c>
      <c r="Y124" s="680" t="s">
        <v>667</v>
      </c>
      <c r="Z124" s="682" t="s">
        <v>668</v>
      </c>
      <c r="AA124" s="682" t="s">
        <v>669</v>
      </c>
      <c r="AB124" s="682" t="s">
        <v>670</v>
      </c>
      <c r="AC124" s="679" t="s">
        <v>671</v>
      </c>
      <c r="AD124" s="680" t="s">
        <v>672</v>
      </c>
      <c r="AE124" s="682" t="s">
        <v>673</v>
      </c>
      <c r="AF124" s="682" t="s">
        <v>674</v>
      </c>
    </row>
    <row r="125">
      <c r="A125" s="750" t="s">
        <v>709</v>
      </c>
      <c r="B125" s="751" t="s">
        <v>687</v>
      </c>
      <c r="C125" s="752" t="s">
        <v>695</v>
      </c>
      <c r="D125" s="719" t="s">
        <v>678</v>
      </c>
      <c r="E125" s="753">
        <v>257.13</v>
      </c>
      <c r="F125" s="688">
        <f>E125+E126</f>
      </c>
      <c r="G125" s="687">
        <v>1137</v>
      </c>
      <c r="H125" s="687">
        <v>38</v>
      </c>
      <c r="I125" s="689">
        <f t="shared" ref="I125:I147" si="60">H125/G125</f>
      </c>
      <c r="J125" s="690">
        <f t="shared" ref="J125:J147" si="207">(E125/G125)*1000</f>
      </c>
      <c r="K125" s="687">
        <v>4</v>
      </c>
      <c r="L125" s="690">
        <f t="shared" ref="L125:L147" si="263">E125/K125</f>
      </c>
      <c r="M125" s="687">
        <v>0</v>
      </c>
      <c r="N125" s="691">
        <f t="shared" ref="N125:N147" si="153">E125/M125</f>
      </c>
      <c r="O125" s="687">
        <v>1</v>
      </c>
      <c r="P125" s="691">
        <f t="shared" ref="P125:P147" si="171">E125/O125</f>
      </c>
      <c r="Q125" s="692">
        <f>(M125+M126)/(O125+O126)</f>
      </c>
      <c r="R125" s="687">
        <v>1</v>
      </c>
      <c r="S125" s="692">
        <f>(O125+O126)/(K125+K126)</f>
      </c>
      <c r="T125" s="687">
        <v>0</v>
      </c>
      <c r="U125" s="693">
        <f>F125/T125</f>
      </c>
      <c r="V125" s="694">
        <f>(F125+4*500)/T125</f>
      </c>
      <c r="W125" s="687">
        <v>0</v>
      </c>
      <c r="X125" s="694">
        <f>W125/T125</f>
      </c>
      <c r="Y125" s="692">
        <f>T125/R125</f>
      </c>
      <c r="Z125" s="694">
        <f>W125/F125</f>
      </c>
      <c r="AA125" s="694">
        <f>W125/(F125+500)</f>
      </c>
      <c r="AB125" s="687">
        <v>0</v>
      </c>
      <c r="AC125" s="687">
        <v>0</v>
      </c>
      <c r="AD125" s="692">
        <f>AB125/T125</f>
      </c>
      <c r="AE125" s="694">
        <f>(W125-AC125)/(F125+500)</f>
      </c>
      <c r="AF125" s="695" t="s">
        <v>679</v>
      </c>
    </row>
    <row r="126">
      <c r="A126" s="750"/>
      <c r="B126" s="751"/>
      <c r="C126" s="752"/>
      <c r="D126" s="719" t="s">
        <v>680</v>
      </c>
      <c r="E126" s="753">
        <v>76.48</v>
      </c>
      <c r="F126" s="688"/>
      <c r="G126" s="687">
        <v>1085</v>
      </c>
      <c r="H126" s="687">
        <v>55</v>
      </c>
      <c r="I126" s="689">
        <f t="shared" si="60"/>
      </c>
      <c r="J126" s="690">
        <f t="shared" si="207"/>
      </c>
      <c r="K126" s="687">
        <v>2</v>
      </c>
      <c r="L126" s="690">
        <f t="shared" si="263"/>
      </c>
      <c r="M126" s="687">
        <v>0</v>
      </c>
      <c r="N126" s="691">
        <f t="shared" si="153"/>
      </c>
      <c r="O126" s="687">
        <v>0</v>
      </c>
      <c r="P126" s="691">
        <f t="shared" si="171"/>
      </c>
      <c r="Q126" s="692"/>
      <c r="R126" s="687"/>
      <c r="S126" s="692"/>
      <c r="T126" s="687"/>
      <c r="U126" s="693"/>
      <c r="V126" s="694"/>
      <c r="W126" s="687"/>
      <c r="X126" s="694"/>
      <c r="Y126" s="692"/>
      <c r="Z126" s="694"/>
      <c r="AA126" s="694"/>
      <c r="AB126" s="687"/>
      <c r="AC126" s="687"/>
      <c r="AD126" s="692"/>
      <c r="AE126" s="694"/>
      <c r="AF126" s="695" t="s">
        <v>691</v>
      </c>
    </row>
    <row r="127">
      <c r="A127" s="750"/>
      <c r="B127" s="751" t="s">
        <v>689</v>
      </c>
      <c r="C127" s="752" t="s">
        <v>695</v>
      </c>
      <c r="D127" s="719" t="s">
        <v>678</v>
      </c>
      <c r="E127" s="753">
        <v>287.56</v>
      </c>
      <c r="F127" s="688">
        <f>E127+E128</f>
      </c>
      <c r="G127" s="687">
        <v>1884</v>
      </c>
      <c r="H127" s="687">
        <v>45</v>
      </c>
      <c r="I127" s="689">
        <f t="shared" si="60"/>
      </c>
      <c r="J127" s="690">
        <f t="shared" si="207"/>
      </c>
      <c r="K127" s="687">
        <v>5</v>
      </c>
      <c r="L127" s="690">
        <f t="shared" si="263"/>
      </c>
      <c r="M127" s="687">
        <v>1</v>
      </c>
      <c r="N127" s="691">
        <f t="shared" si="153"/>
      </c>
      <c r="O127" s="687">
        <v>1</v>
      </c>
      <c r="P127" s="691">
        <f t="shared" si="171"/>
      </c>
      <c r="Q127" s="692">
        <f>(M127+M128)/(O127+O128)</f>
      </c>
      <c r="R127" s="687">
        <v>2</v>
      </c>
      <c r="S127" s="692">
        <f>(O127+O128)/(K127+K128)</f>
      </c>
      <c r="T127" s="687">
        <v>2</v>
      </c>
      <c r="U127" s="693">
        <f>F127/T127</f>
      </c>
      <c r="V127" s="694">
        <f>(F127+4*500)/T127</f>
      </c>
      <c r="W127" s="687">
        <v>1527.6</v>
      </c>
      <c r="X127" s="694">
        <f>W127/T127</f>
      </c>
      <c r="Y127" s="692">
        <f>T127/R127</f>
      </c>
      <c r="Z127" s="694">
        <f>W127/F127</f>
      </c>
      <c r="AA127" s="694">
        <f>W127/(F127+500)</f>
      </c>
      <c r="AB127" s="687">
        <v>0</v>
      </c>
      <c r="AC127" s="687">
        <v>0</v>
      </c>
      <c r="AD127" s="692">
        <f>AB127/T127</f>
      </c>
      <c r="AE127" s="694">
        <f>(W127-AC127)/(F127+500)</f>
      </c>
      <c r="AF127" s="695" t="s">
        <v>679</v>
      </c>
    </row>
    <row r="128">
      <c r="A128" s="750"/>
      <c r="B128" s="751"/>
      <c r="C128" s="752"/>
      <c r="D128" s="719" t="s">
        <v>680</v>
      </c>
      <c r="E128" s="753">
        <v>92.3</v>
      </c>
      <c r="F128" s="688"/>
      <c r="G128" s="687">
        <v>1325</v>
      </c>
      <c r="H128" s="687">
        <v>68</v>
      </c>
      <c r="I128" s="689">
        <f t="shared" si="60"/>
      </c>
      <c r="J128" s="690">
        <f t="shared" si="207"/>
      </c>
      <c r="K128" s="687">
        <v>6</v>
      </c>
      <c r="L128" s="690">
        <f t="shared" si="263"/>
      </c>
      <c r="M128" s="687">
        <v>0</v>
      </c>
      <c r="N128" s="691">
        <f t="shared" si="153"/>
      </c>
      <c r="O128" s="687">
        <v>1</v>
      </c>
      <c r="P128" s="691">
        <f t="shared" si="171"/>
      </c>
      <c r="Q128" s="692"/>
      <c r="R128" s="687"/>
      <c r="S128" s="692"/>
      <c r="T128" s="687"/>
      <c r="U128" s="693"/>
      <c r="V128" s="694"/>
      <c r="W128" s="687"/>
      <c r="X128" s="694"/>
      <c r="Y128" s="692"/>
      <c r="Z128" s="694"/>
      <c r="AA128" s="694"/>
      <c r="AB128" s="687"/>
      <c r="AC128" s="687"/>
      <c r="AD128" s="692"/>
      <c r="AE128" s="694"/>
      <c r="AF128" s="695" t="s">
        <v>691</v>
      </c>
    </row>
    <row r="129">
      <c r="A129" s="750"/>
      <c r="B129" s="751" t="s">
        <v>690</v>
      </c>
      <c r="C129" s="752" t="s">
        <v>695</v>
      </c>
      <c r="D129" s="719" t="s">
        <v>678</v>
      </c>
      <c r="E129" s="753">
        <v>698.34</v>
      </c>
      <c r="F129" s="688">
        <f>E129+E130</f>
      </c>
      <c r="G129" s="687">
        <v>5021</v>
      </c>
      <c r="H129" s="687">
        <v>76</v>
      </c>
      <c r="I129" s="689">
        <f t="shared" si="60"/>
      </c>
      <c r="J129" s="690">
        <f t="shared" si="207"/>
      </c>
      <c r="K129" s="687">
        <v>7</v>
      </c>
      <c r="L129" s="690">
        <f t="shared" si="263"/>
      </c>
      <c r="M129" s="687">
        <v>0</v>
      </c>
      <c r="N129" s="691">
        <f t="shared" si="153"/>
      </c>
      <c r="O129" s="687">
        <v>2</v>
      </c>
      <c r="P129" s="691">
        <f t="shared" si="171"/>
      </c>
      <c r="Q129" s="692">
        <f>(M129+M130)/(O129+O130)</f>
      </c>
      <c r="R129" s="687">
        <v>2</v>
      </c>
      <c r="S129" s="692">
        <f>(O129+O130)/(K129+K130)</f>
      </c>
      <c r="T129" s="687">
        <v>0</v>
      </c>
      <c r="U129" s="693">
        <f>F129/T129</f>
      </c>
      <c r="V129" s="694">
        <f>(F129+4*500)/T129</f>
      </c>
      <c r="W129" s="687">
        <v>0</v>
      </c>
      <c r="X129" s="694">
        <f>W129/T129</f>
      </c>
      <c r="Y129" s="692">
        <f>T129/R129</f>
      </c>
      <c r="Z129" s="694">
        <f>W129/F129</f>
      </c>
      <c r="AA129" s="694">
        <f>W129/(F129+500)</f>
      </c>
      <c r="AB129" s="687">
        <v>0</v>
      </c>
      <c r="AC129" s="687">
        <v>0</v>
      </c>
      <c r="AD129" s="692">
        <f>AB129/T129</f>
      </c>
      <c r="AE129" s="694">
        <f>(W129-AC129)/(F129+500)</f>
      </c>
      <c r="AF129" s="695" t="s">
        <v>679</v>
      </c>
    </row>
    <row r="130">
      <c r="A130" s="750"/>
      <c r="B130" s="751"/>
      <c r="C130" s="752"/>
      <c r="D130" s="719" t="s">
        <v>680</v>
      </c>
      <c r="E130" s="753">
        <v>75.67</v>
      </c>
      <c r="F130" s="688"/>
      <c r="G130" s="687">
        <v>1191</v>
      </c>
      <c r="H130" s="687">
        <v>63</v>
      </c>
      <c r="I130" s="689">
        <f t="shared" si="60"/>
      </c>
      <c r="J130" s="690">
        <f t="shared" si="207"/>
      </c>
      <c r="K130" s="687">
        <v>1</v>
      </c>
      <c r="L130" s="690">
        <f t="shared" si="263"/>
      </c>
      <c r="M130" s="687">
        <v>0</v>
      </c>
      <c r="N130" s="691">
        <f t="shared" si="153"/>
      </c>
      <c r="O130" s="687">
        <v>0</v>
      </c>
      <c r="P130" s="691">
        <f t="shared" si="171"/>
      </c>
      <c r="Q130" s="692"/>
      <c r="R130" s="687"/>
      <c r="S130" s="692"/>
      <c r="T130" s="687"/>
      <c r="U130" s="693"/>
      <c r="V130" s="694"/>
      <c r="W130" s="687"/>
      <c r="X130" s="694"/>
      <c r="Y130" s="692"/>
      <c r="Z130" s="694"/>
      <c r="AA130" s="694"/>
      <c r="AB130" s="687"/>
      <c r="AC130" s="687"/>
      <c r="AD130" s="692"/>
      <c r="AE130" s="694"/>
      <c r="AF130" s="695" t="s">
        <v>691</v>
      </c>
    </row>
    <row r="131">
      <c r="A131" s="750"/>
      <c r="B131" s="751" t="s">
        <v>692</v>
      </c>
      <c r="C131" s="752" t="s">
        <v>695</v>
      </c>
      <c r="D131" s="719" t="s">
        <v>678</v>
      </c>
      <c r="E131" s="753">
        <v>473.58</v>
      </c>
      <c r="F131" s="688">
        <f>E131+E132</f>
      </c>
      <c r="G131" s="687">
        <v>3649</v>
      </c>
      <c r="H131" s="687">
        <v>66</v>
      </c>
      <c r="I131" s="689">
        <f t="shared" si="60"/>
      </c>
      <c r="J131" s="690">
        <f t="shared" si="207"/>
      </c>
      <c r="K131" s="687">
        <v>6</v>
      </c>
      <c r="L131" s="690">
        <f t="shared" si="263"/>
      </c>
      <c r="M131" s="687">
        <v>0</v>
      </c>
      <c r="N131" s="691">
        <f t="shared" si="153"/>
      </c>
      <c r="O131" s="687">
        <v>0</v>
      </c>
      <c r="P131" s="691">
        <f t="shared" si="171"/>
      </c>
      <c r="Q131" s="692">
        <f>(M131+M132)/(O131+O132)</f>
      </c>
      <c r="R131" s="687">
        <v>1</v>
      </c>
      <c r="S131" s="692">
        <f>(O131+O132)/(K131+K132)</f>
      </c>
      <c r="T131" s="687">
        <v>0</v>
      </c>
      <c r="U131" s="693">
        <f>F131/T131</f>
      </c>
      <c r="V131" s="694">
        <f>(F131+4*500)/T131</f>
      </c>
      <c r="W131" s="687">
        <v>0</v>
      </c>
      <c r="X131" s="694">
        <f>W131/T131</f>
      </c>
      <c r="Y131" s="692">
        <f>T131/R131</f>
      </c>
      <c r="Z131" s="694">
        <f>W131/F131</f>
      </c>
      <c r="AA131" s="694">
        <f>W131/(F131+500)</f>
      </c>
      <c r="AB131" s="687">
        <v>0</v>
      </c>
      <c r="AC131" s="687">
        <v>0</v>
      </c>
      <c r="AD131" s="692">
        <f>AB131/T131</f>
      </c>
      <c r="AE131" s="694">
        <f>(W131-AC131)/(F131+500)</f>
      </c>
      <c r="AF131" s="695" t="s">
        <v>679</v>
      </c>
    </row>
    <row r="132">
      <c r="A132" s="750"/>
      <c r="B132" s="751"/>
      <c r="C132" s="752"/>
      <c r="D132" s="719" t="s">
        <v>680</v>
      </c>
      <c r="E132" s="753">
        <v>35.25</v>
      </c>
      <c r="F132" s="688"/>
      <c r="G132" s="687">
        <v>529</v>
      </c>
      <c r="H132" s="696">
        <v>41</v>
      </c>
      <c r="I132" s="689">
        <f t="shared" si="60"/>
      </c>
      <c r="J132" s="690">
        <f t="shared" si="207"/>
      </c>
      <c r="K132" s="687">
        <v>2</v>
      </c>
      <c r="L132" s="690">
        <f t="shared" si="263"/>
      </c>
      <c r="M132" s="687">
        <v>0</v>
      </c>
      <c r="N132" s="691">
        <f t="shared" si="153"/>
      </c>
      <c r="O132" s="687">
        <v>1</v>
      </c>
      <c r="P132" s="691">
        <f t="shared" si="171"/>
      </c>
      <c r="Q132" s="692"/>
      <c r="R132" s="687"/>
      <c r="S132" s="692"/>
      <c r="T132" s="687"/>
      <c r="U132" s="693"/>
      <c r="V132" s="694"/>
      <c r="W132" s="687"/>
      <c r="X132" s="694"/>
      <c r="Y132" s="692"/>
      <c r="Z132" s="694"/>
      <c r="AA132" s="694"/>
      <c r="AB132" s="687"/>
      <c r="AC132" s="687"/>
      <c r="AD132" s="692"/>
      <c r="AE132" s="694"/>
      <c r="AF132" s="695" t="s">
        <v>691</v>
      </c>
    </row>
    <row r="133">
      <c r="A133" s="750"/>
      <c r="B133" s="751" t="s">
        <v>693</v>
      </c>
      <c r="C133" s="752" t="s">
        <v>695</v>
      </c>
      <c r="D133" s="719" t="s">
        <v>678</v>
      </c>
      <c r="E133" s="753">
        <v>333.27</v>
      </c>
      <c r="F133" s="688">
        <f>E133+E134</f>
      </c>
      <c r="G133" s="687">
        <v>2980</v>
      </c>
      <c r="H133" s="687">
        <v>53</v>
      </c>
      <c r="I133" s="689">
        <f t="shared" si="60"/>
      </c>
      <c r="J133" s="690">
        <f t="shared" si="207"/>
      </c>
      <c r="K133" s="687">
        <v>3</v>
      </c>
      <c r="L133" s="690">
        <f t="shared" si="263"/>
      </c>
      <c r="M133" s="687">
        <v>1</v>
      </c>
      <c r="N133" s="691">
        <f t="shared" si="153"/>
      </c>
      <c r="O133" s="687">
        <v>1</v>
      </c>
      <c r="P133" s="691">
        <f t="shared" si="171"/>
      </c>
      <c r="Q133" s="692">
        <f>(M133+M134)/(O133+O134)</f>
      </c>
      <c r="R133" s="687">
        <v>1</v>
      </c>
      <c r="S133" s="692">
        <f>(O133+O134)/(K133+K134)</f>
      </c>
      <c r="T133" s="687">
        <v>1</v>
      </c>
      <c r="U133" s="693">
        <f>F133/T133</f>
      </c>
      <c r="V133" s="694">
        <f>(F133+4*500)/T133</f>
      </c>
      <c r="W133" s="687">
        <v>679.2000000000003</v>
      </c>
      <c r="X133" s="694">
        <f>W133/T133</f>
      </c>
      <c r="Y133" s="692">
        <f>T133/R133</f>
      </c>
      <c r="Z133" s="694">
        <f>W133/F133</f>
      </c>
      <c r="AA133" s="694">
        <f>W133/(F133+500)</f>
      </c>
      <c r="AB133" s="687">
        <v>0</v>
      </c>
      <c r="AC133" s="687">
        <v>0</v>
      </c>
      <c r="AD133" s="692">
        <f>AB133/T133</f>
      </c>
      <c r="AE133" s="694">
        <f>(W133-AC133)/(F133+500)</f>
      </c>
      <c r="AF133" s="695" t="s">
        <v>679</v>
      </c>
    </row>
    <row r="134">
      <c r="A134" s="750"/>
      <c r="B134" s="751"/>
      <c r="C134" s="752"/>
      <c r="D134" s="719" t="s">
        <v>680</v>
      </c>
      <c r="E134" s="753">
        <v>32.58</v>
      </c>
      <c r="F134" s="688"/>
      <c r="G134" s="687">
        <v>539</v>
      </c>
      <c r="H134" s="687">
        <v>28</v>
      </c>
      <c r="I134" s="689">
        <f t="shared" si="60"/>
      </c>
      <c r="J134" s="690">
        <f t="shared" si="207"/>
      </c>
      <c r="K134" s="687">
        <v>1</v>
      </c>
      <c r="L134" s="690">
        <f t="shared" si="263"/>
      </c>
      <c r="M134" s="687">
        <v>0</v>
      </c>
      <c r="N134" s="691">
        <f t="shared" si="153"/>
      </c>
      <c r="O134" s="687">
        <v>0</v>
      </c>
      <c r="P134" s="691">
        <f t="shared" si="171"/>
      </c>
      <c r="Q134" s="692"/>
      <c r="R134" s="687"/>
      <c r="S134" s="692"/>
      <c r="T134" s="687"/>
      <c r="U134" s="693"/>
      <c r="V134" s="694"/>
      <c r="W134" s="687"/>
      <c r="X134" s="694"/>
      <c r="Y134" s="692"/>
      <c r="Z134" s="694"/>
      <c r="AA134" s="694"/>
      <c r="AB134" s="687"/>
      <c r="AC134" s="687"/>
      <c r="AD134" s="692"/>
      <c r="AE134" s="694"/>
      <c r="AF134" s="695" t="s">
        <v>691</v>
      </c>
    </row>
    <row r="135">
      <c r="A135" s="750"/>
      <c r="B135" s="754" t="s">
        <v>686</v>
      </c>
      <c r="C135" s="754"/>
      <c r="D135" s="754"/>
      <c r="E135" s="755">
        <f>SUM(E125:E134)</f>
      </c>
      <c r="F135" s="698">
        <f>SUM(F125:F134)</f>
      </c>
      <c r="G135" s="698">
        <f>SUM(G125:G134)</f>
      </c>
      <c r="H135" s="698">
        <f>SUM(H125:H134)</f>
      </c>
      <c r="I135" s="699">
        <f t="shared" si="60"/>
      </c>
      <c r="J135" s="700">
        <f t="shared" si="207"/>
      </c>
      <c r="K135" s="698">
        <f>SUM(K125:K134)</f>
      </c>
      <c r="L135" s="700">
        <f t="shared" si="263"/>
      </c>
      <c r="M135" s="698">
        <f>SUM(M125:M134)</f>
      </c>
      <c r="N135" s="701">
        <f t="shared" si="153"/>
      </c>
      <c r="O135" s="698">
        <f>SUM(O125:O134)</f>
      </c>
      <c r="P135" s="701">
        <f t="shared" si="171"/>
      </c>
      <c r="Q135" s="702">
        <f>M135/O135</f>
      </c>
      <c r="R135" s="698">
        <f>SUM(R125:R134)</f>
      </c>
      <c r="S135" s="702">
        <f>(O135+O135)/(K135+K135)</f>
      </c>
      <c r="T135" s="698">
        <f>SUM(T125:T134)</f>
      </c>
      <c r="U135" s="703">
        <f t="shared" ref="U135:U136" si="324">F135/T135</f>
      </c>
      <c r="V135" s="704">
        <f t="shared" ref="V135:V136" si="85">(F135+4*500)/T135</f>
      </c>
      <c r="W135" s="698">
        <f>SUM(W125:W134)</f>
      </c>
      <c r="X135" s="705">
        <f t="shared" ref="X135:X136" si="232">W135/T135</f>
      </c>
      <c r="Y135" s="702">
        <f t="shared" ref="Y135:Y136" si="287">T135/R135</f>
      </c>
      <c r="Z135" s="704">
        <f t="shared" ref="Z135:Z136" si="122">W135/F135</f>
      </c>
      <c r="AA135" s="704">
        <f>W135/(F135+COUNT(W125:W134)*500)</f>
      </c>
      <c r="AB135" s="698">
        <f>SUM(AB125:AB134)</f>
      </c>
      <c r="AC135" s="698">
        <f>SUM(AC125:AC134)</f>
      </c>
      <c r="AD135" s="702">
        <f t="shared" ref="AD135:AD136" si="11">AB135/T135</f>
      </c>
      <c r="AE135" s="706">
        <f>(W135-AC135)/(F135+COUNT(W125:W134)*500)</f>
      </c>
      <c r="AF135" s="694"/>
    </row>
    <row r="136">
      <c r="A136" s="750"/>
      <c r="B136" s="751" t="s">
        <v>694</v>
      </c>
      <c r="C136" s="752" t="s">
        <v>704</v>
      </c>
      <c r="D136" s="719" t="s">
        <v>678</v>
      </c>
      <c r="E136" s="753">
        <v>1265.24</v>
      </c>
      <c r="F136" s="688">
        <f>E136+E137</f>
      </c>
      <c r="G136" s="687">
        <v>10603</v>
      </c>
      <c r="H136" s="687">
        <v>122</v>
      </c>
      <c r="I136" s="689">
        <f t="shared" si="60"/>
      </c>
      <c r="J136" s="690">
        <f t="shared" si="207"/>
      </c>
      <c r="K136" s="687">
        <v>12</v>
      </c>
      <c r="L136" s="690">
        <f t="shared" si="263"/>
      </c>
      <c r="M136" s="687">
        <v>1</v>
      </c>
      <c r="N136" s="691">
        <f t="shared" si="153"/>
      </c>
      <c r="O136" s="687">
        <v>2</v>
      </c>
      <c r="P136" s="691">
        <f t="shared" si="171"/>
      </c>
      <c r="Q136" s="692">
        <f>(M136+M137)/(O136+O137)</f>
      </c>
      <c r="R136" s="687">
        <v>2</v>
      </c>
      <c r="S136" s="692">
        <f>(O136+O137)/(K136+K137)</f>
      </c>
      <c r="T136" s="687">
        <v>1</v>
      </c>
      <c r="U136" s="693">
        <f t="shared" si="324"/>
      </c>
      <c r="V136" s="694">
        <f t="shared" si="85"/>
      </c>
      <c r="W136" s="687">
        <v>2407.2</v>
      </c>
      <c r="X136" s="694">
        <f t="shared" si="232"/>
      </c>
      <c r="Y136" s="692">
        <f t="shared" si="287"/>
      </c>
      <c r="Z136" s="694">
        <f t="shared" si="122"/>
      </c>
      <c r="AA136" s="694">
        <f>W136/(F136+500)</f>
      </c>
      <c r="AB136" s="687">
        <v>0</v>
      </c>
      <c r="AC136" s="687">
        <v>0</v>
      </c>
      <c r="AD136" s="692">
        <f t="shared" si="11"/>
      </c>
      <c r="AE136" s="694">
        <f>(W136-AC136)/(F136+500)</f>
      </c>
      <c r="AF136" s="695" t="s">
        <v>679</v>
      </c>
    </row>
    <row r="137">
      <c r="A137" s="750"/>
      <c r="B137" s="751"/>
      <c r="C137" s="752"/>
      <c r="D137" s="719" t="s">
        <v>680</v>
      </c>
      <c r="E137" s="753">
        <v>48.89</v>
      </c>
      <c r="F137" s="688"/>
      <c r="G137" s="687">
        <v>598</v>
      </c>
      <c r="H137" s="687">
        <v>22</v>
      </c>
      <c r="I137" s="689">
        <f t="shared" si="60"/>
      </c>
      <c r="J137" s="690">
        <f t="shared" si="207"/>
      </c>
      <c r="K137" s="687">
        <v>2</v>
      </c>
      <c r="L137" s="690">
        <f t="shared" si="263"/>
      </c>
      <c r="M137" s="687">
        <v>0</v>
      </c>
      <c r="N137" s="691">
        <f t="shared" si="153"/>
      </c>
      <c r="O137" s="687">
        <v>0</v>
      </c>
      <c r="P137" s="691">
        <f t="shared" si="171"/>
      </c>
      <c r="Q137" s="692"/>
      <c r="R137" s="687"/>
      <c r="S137" s="692"/>
      <c r="T137" s="687"/>
      <c r="U137" s="693"/>
      <c r="V137" s="694"/>
      <c r="W137" s="687"/>
      <c r="X137" s="694"/>
      <c r="Y137" s="692"/>
      <c r="Z137" s="694"/>
      <c r="AA137" s="694"/>
      <c r="AB137" s="687"/>
      <c r="AC137" s="687"/>
      <c r="AD137" s="692"/>
      <c r="AE137" s="694"/>
      <c r="AF137" s="695" t="s">
        <v>691</v>
      </c>
    </row>
    <row r="138">
      <c r="A138" s="750"/>
      <c r="B138" s="751" t="s">
        <v>696</v>
      </c>
      <c r="C138" s="752" t="s">
        <v>704</v>
      </c>
      <c r="D138" s="719" t="s">
        <v>678</v>
      </c>
      <c r="E138" s="753">
        <v>967.37</v>
      </c>
      <c r="F138" s="688">
        <f>E138+E139</f>
      </c>
      <c r="G138" s="687">
        <v>7285</v>
      </c>
      <c r="H138" s="687">
        <v>86</v>
      </c>
      <c r="I138" s="689">
        <f t="shared" si="60"/>
      </c>
      <c r="J138" s="690">
        <f t="shared" si="207"/>
      </c>
      <c r="K138" s="687">
        <v>8</v>
      </c>
      <c r="L138" s="690">
        <f t="shared" si="263"/>
      </c>
      <c r="M138" s="687">
        <v>1</v>
      </c>
      <c r="N138" s="691">
        <f t="shared" si="153"/>
      </c>
      <c r="O138" s="687">
        <v>2</v>
      </c>
      <c r="P138" s="691">
        <f t="shared" si="171"/>
      </c>
      <c r="Q138" s="692">
        <f>(M138+M139)/(O138+O139)</f>
      </c>
      <c r="R138" s="687">
        <v>2</v>
      </c>
      <c r="S138" s="692">
        <f>(O138+O139)/(K138+K139)</f>
      </c>
      <c r="T138" s="687">
        <v>1</v>
      </c>
      <c r="U138" s="693">
        <f>F138/T138</f>
      </c>
      <c r="V138" s="694">
        <f>(F138+4*500)/T138</f>
      </c>
      <c r="W138" s="687">
        <v>691.1999999999998</v>
      </c>
      <c r="X138" s="694">
        <f>W138/T138</f>
      </c>
      <c r="Y138" s="692">
        <f>T138/R138</f>
      </c>
      <c r="Z138" s="694">
        <f>W138/F138</f>
      </c>
      <c r="AA138" s="694">
        <f>W138/(F138+500)</f>
      </c>
      <c r="AB138" s="687">
        <v>0</v>
      </c>
      <c r="AC138" s="687">
        <v>0</v>
      </c>
      <c r="AD138" s="692">
        <f>AB138/T138</f>
      </c>
      <c r="AE138" s="694">
        <f>(W138-AC138)/(F138+500)</f>
      </c>
      <c r="AF138" s="695" t="s">
        <v>679</v>
      </c>
    </row>
    <row r="139">
      <c r="A139" s="750"/>
      <c r="B139" s="751"/>
      <c r="C139" s="752"/>
      <c r="D139" s="719" t="s">
        <v>680</v>
      </c>
      <c r="E139" s="753">
        <v>40.31</v>
      </c>
      <c r="F139" s="688"/>
      <c r="G139" s="687">
        <v>351</v>
      </c>
      <c r="H139" s="687">
        <v>26</v>
      </c>
      <c r="I139" s="689">
        <f t="shared" si="60"/>
      </c>
      <c r="J139" s="690">
        <f t="shared" si="207"/>
      </c>
      <c r="K139" s="687">
        <v>0</v>
      </c>
      <c r="L139" s="690">
        <f t="shared" si="263"/>
      </c>
      <c r="M139" s="687">
        <v>0</v>
      </c>
      <c r="N139" s="691">
        <f t="shared" si="153"/>
      </c>
      <c r="O139" s="687">
        <v>0</v>
      </c>
      <c r="P139" s="691">
        <f t="shared" si="171"/>
      </c>
      <c r="Q139" s="692"/>
      <c r="R139" s="687"/>
      <c r="S139" s="692"/>
      <c r="T139" s="687"/>
      <c r="U139" s="693"/>
      <c r="V139" s="694"/>
      <c r="W139" s="687"/>
      <c r="X139" s="694"/>
      <c r="Y139" s="692"/>
      <c r="Z139" s="694"/>
      <c r="AA139" s="694"/>
      <c r="AB139" s="687"/>
      <c r="AC139" s="687"/>
      <c r="AD139" s="692"/>
      <c r="AE139" s="694"/>
      <c r="AF139" s="695" t="s">
        <v>691</v>
      </c>
    </row>
    <row r="140">
      <c r="A140" s="750"/>
      <c r="B140" s="751" t="s">
        <v>697</v>
      </c>
      <c r="C140" s="752" t="s">
        <v>704</v>
      </c>
      <c r="D140" s="719" t="s">
        <v>678</v>
      </c>
      <c r="E140" s="753">
        <v>991.88</v>
      </c>
      <c r="F140" s="688">
        <f>E140+E141</f>
      </c>
      <c r="G140" s="687">
        <v>8601</v>
      </c>
      <c r="H140" s="687">
        <v>131</v>
      </c>
      <c r="I140" s="689">
        <f t="shared" si="60"/>
      </c>
      <c r="J140" s="690">
        <f t="shared" si="207"/>
      </c>
      <c r="K140" s="687">
        <v>12</v>
      </c>
      <c r="L140" s="690">
        <f t="shared" si="263"/>
      </c>
      <c r="M140" s="687">
        <v>0</v>
      </c>
      <c r="N140" s="691">
        <f t="shared" si="153"/>
      </c>
      <c r="O140" s="687">
        <v>2</v>
      </c>
      <c r="P140" s="691">
        <f t="shared" si="171"/>
      </c>
      <c r="Q140" s="692">
        <f>(M140+M141)/(O140+O141)</f>
      </c>
      <c r="R140" s="687">
        <v>2</v>
      </c>
      <c r="S140" s="692">
        <f>(O140+O141)/(K140+K141)</f>
      </c>
      <c r="T140" s="687">
        <v>0</v>
      </c>
      <c r="U140" s="693">
        <f>F140/T140</f>
      </c>
      <c r="V140" s="694">
        <f>(F140+4*500)/T140</f>
      </c>
      <c r="W140" s="687">
        <v>0</v>
      </c>
      <c r="X140" s="694">
        <f>W140/T140</f>
      </c>
      <c r="Y140" s="692">
        <f>T140/R140</f>
      </c>
      <c r="Z140" s="694">
        <f>W140/F140</f>
      </c>
      <c r="AA140" s="694">
        <f>W140/(F140+500)</f>
      </c>
      <c r="AB140" s="687">
        <v>0</v>
      </c>
      <c r="AC140" s="687">
        <v>0</v>
      </c>
      <c r="AD140" s="692">
        <f>AB140/T140</f>
      </c>
      <c r="AE140" s="694">
        <f>(W140-AC140)/(F140+500)</f>
      </c>
      <c r="AF140" s="695" t="s">
        <v>679</v>
      </c>
    </row>
    <row r="141">
      <c r="A141" s="750"/>
      <c r="B141" s="751"/>
      <c r="C141" s="752"/>
      <c r="D141" s="719" t="s">
        <v>680</v>
      </c>
      <c r="E141" s="753">
        <v>68.88</v>
      </c>
      <c r="F141" s="688"/>
      <c r="G141" s="687">
        <v>874</v>
      </c>
      <c r="H141" s="687">
        <v>38</v>
      </c>
      <c r="I141" s="689">
        <f t="shared" si="60"/>
      </c>
      <c r="J141" s="690">
        <f t="shared" si="207"/>
      </c>
      <c r="K141" s="687">
        <v>1</v>
      </c>
      <c r="L141" s="690">
        <f t="shared" si="263"/>
      </c>
      <c r="M141" s="687">
        <v>0</v>
      </c>
      <c r="N141" s="691">
        <f t="shared" si="153"/>
      </c>
      <c r="O141" s="687">
        <v>0</v>
      </c>
      <c r="P141" s="691">
        <f t="shared" si="171"/>
      </c>
      <c r="Q141" s="692"/>
      <c r="R141" s="687"/>
      <c r="S141" s="692"/>
      <c r="T141" s="687"/>
      <c r="U141" s="693"/>
      <c r="V141" s="694"/>
      <c r="W141" s="687"/>
      <c r="X141" s="694"/>
      <c r="Y141" s="692"/>
      <c r="Z141" s="694"/>
      <c r="AA141" s="694"/>
      <c r="AB141" s="687"/>
      <c r="AC141" s="687"/>
      <c r="AD141" s="692"/>
      <c r="AE141" s="694"/>
      <c r="AF141" s="695" t="s">
        <v>691</v>
      </c>
    </row>
    <row r="142">
      <c r="A142" s="750"/>
      <c r="B142" s="751" t="s">
        <v>698</v>
      </c>
      <c r="C142" s="752" t="s">
        <v>704</v>
      </c>
      <c r="D142" s="719" t="s">
        <v>678</v>
      </c>
      <c r="E142" s="753">
        <v>1034.55</v>
      </c>
      <c r="F142" s="688">
        <f>E142+E143</f>
      </c>
      <c r="G142" s="687">
        <v>7570</v>
      </c>
      <c r="H142" s="687">
        <v>167</v>
      </c>
      <c r="I142" s="689">
        <f t="shared" si="60"/>
      </c>
      <c r="J142" s="690">
        <f t="shared" si="207"/>
      </c>
      <c r="K142" s="687">
        <v>17</v>
      </c>
      <c r="L142" s="690">
        <f t="shared" si="263"/>
      </c>
      <c r="M142" s="687">
        <v>0</v>
      </c>
      <c r="N142" s="691">
        <f t="shared" si="153"/>
      </c>
      <c r="O142" s="687">
        <v>3</v>
      </c>
      <c r="P142" s="691">
        <f t="shared" si="171"/>
      </c>
      <c r="Q142" s="692">
        <f>(M142+M143)/(O142+O143)</f>
      </c>
      <c r="R142" s="687">
        <v>4</v>
      </c>
      <c r="S142" s="692">
        <f>(O142+O143)/(K142+K143)</f>
      </c>
      <c r="T142" s="687">
        <v>1</v>
      </c>
      <c r="U142" s="693">
        <f>F142/T142</f>
      </c>
      <c r="V142" s="694">
        <f>(F142+4*500)/T142</f>
      </c>
      <c r="W142" s="687">
        <v>2011.1999999999998</v>
      </c>
      <c r="X142" s="694">
        <f>W142/T142</f>
      </c>
      <c r="Y142" s="692">
        <f>T142/R142</f>
      </c>
      <c r="Z142" s="694">
        <f>W142/F142</f>
      </c>
      <c r="AA142" s="694">
        <f>W142/(F142+500)</f>
      </c>
      <c r="AB142" s="687">
        <v>0</v>
      </c>
      <c r="AC142" s="687">
        <v>0</v>
      </c>
      <c r="AD142" s="692">
        <f>AB142/T142</f>
      </c>
      <c r="AE142" s="694">
        <f>(W142-AC142)/(F142+500)</f>
      </c>
      <c r="AF142" s="695" t="s">
        <v>679</v>
      </c>
    </row>
    <row r="143">
      <c r="A143" s="750"/>
      <c r="B143" s="751"/>
      <c r="C143" s="752"/>
      <c r="D143" s="719" t="s">
        <v>680</v>
      </c>
      <c r="E143" s="753">
        <v>240.8</v>
      </c>
      <c r="F143" s="688"/>
      <c r="G143" s="687">
        <v>3087</v>
      </c>
      <c r="H143" s="696">
        <v>191</v>
      </c>
      <c r="I143" s="689">
        <f t="shared" si="60"/>
      </c>
      <c r="J143" s="690">
        <f t="shared" si="207"/>
      </c>
      <c r="K143" s="687">
        <v>9</v>
      </c>
      <c r="L143" s="690">
        <f t="shared" si="263"/>
      </c>
      <c r="M143" s="687">
        <v>1</v>
      </c>
      <c r="N143" s="691">
        <f t="shared" si="153"/>
      </c>
      <c r="O143" s="687">
        <v>1</v>
      </c>
      <c r="P143" s="691">
        <f t="shared" si="171"/>
      </c>
      <c r="Q143" s="692"/>
      <c r="R143" s="687"/>
      <c r="S143" s="692"/>
      <c r="T143" s="687"/>
      <c r="U143" s="693"/>
      <c r="V143" s="694"/>
      <c r="W143" s="687"/>
      <c r="X143" s="694"/>
      <c r="Y143" s="692"/>
      <c r="Z143" s="694"/>
      <c r="AA143" s="694"/>
      <c r="AB143" s="687"/>
      <c r="AC143" s="687"/>
      <c r="AD143" s="692"/>
      <c r="AE143" s="694"/>
      <c r="AF143" s="695" t="s">
        <v>691</v>
      </c>
    </row>
    <row r="144">
      <c r="A144" s="750"/>
      <c r="B144" s="751" t="s">
        <v>699</v>
      </c>
      <c r="C144" s="752" t="s">
        <v>704</v>
      </c>
      <c r="D144" s="719" t="s">
        <v>678</v>
      </c>
      <c r="E144" s="753">
        <v>206.81</v>
      </c>
      <c r="F144" s="688">
        <f>E144+E145</f>
      </c>
      <c r="G144" s="687">
        <v>1985</v>
      </c>
      <c r="H144" s="687">
        <v>101</v>
      </c>
      <c r="I144" s="689">
        <f t="shared" si="60"/>
      </c>
      <c r="J144" s="690">
        <f t="shared" si="207"/>
      </c>
      <c r="K144" s="687">
        <v>4</v>
      </c>
      <c r="L144" s="690">
        <f t="shared" si="263"/>
      </c>
      <c r="M144" s="687">
        <v>0</v>
      </c>
      <c r="N144" s="691">
        <f t="shared" si="153"/>
      </c>
      <c r="O144" s="687">
        <v>0</v>
      </c>
      <c r="P144" s="691">
        <f t="shared" si="171"/>
      </c>
      <c r="Q144" s="692">
        <f>(M144+M145)/(O144+O145)</f>
      </c>
      <c r="R144" s="687">
        <v>0</v>
      </c>
      <c r="S144" s="692">
        <f>(O144+O145)/(K144+K145)</f>
      </c>
      <c r="T144" s="687">
        <v>0</v>
      </c>
      <c r="U144" s="693">
        <f>F144/T144</f>
      </c>
      <c r="V144" s="694">
        <f>(F144+4*500)/T144</f>
      </c>
      <c r="W144" s="687">
        <v>0</v>
      </c>
      <c r="X144" s="694">
        <f>W144/T144</f>
      </c>
      <c r="Y144" s="692">
        <f>T144/R144</f>
      </c>
      <c r="Z144" s="694">
        <f>W144/F144</f>
      </c>
      <c r="AA144" s="694">
        <f>W144/(F144+500)</f>
      </c>
      <c r="AB144" s="687">
        <v>0</v>
      </c>
      <c r="AC144" s="687">
        <v>0</v>
      </c>
      <c r="AD144" s="692">
        <f>AB144/T144</f>
      </c>
      <c r="AE144" s="694">
        <f>(W144-AC144)/(F144+500)</f>
      </c>
      <c r="AF144" s="695" t="s">
        <v>679</v>
      </c>
    </row>
    <row r="145">
      <c r="A145" s="750"/>
      <c r="B145" s="751"/>
      <c r="C145" s="752"/>
      <c r="D145" s="719" t="s">
        <v>680</v>
      </c>
      <c r="E145" s="753">
        <v>150.06</v>
      </c>
      <c r="F145" s="688"/>
      <c r="G145" s="687">
        <v>2344</v>
      </c>
      <c r="H145" s="687">
        <v>160</v>
      </c>
      <c r="I145" s="689">
        <f t="shared" si="60"/>
      </c>
      <c r="J145" s="690">
        <f t="shared" si="207"/>
      </c>
      <c r="K145" s="687">
        <v>2</v>
      </c>
      <c r="L145" s="690">
        <f t="shared" si="263"/>
      </c>
      <c r="M145" s="687">
        <v>0</v>
      </c>
      <c r="N145" s="691">
        <f t="shared" si="153"/>
      </c>
      <c r="O145" s="687">
        <v>0</v>
      </c>
      <c r="P145" s="691">
        <f t="shared" si="171"/>
      </c>
      <c r="Q145" s="692"/>
      <c r="R145" s="687"/>
      <c r="S145" s="692"/>
      <c r="T145" s="687"/>
      <c r="U145" s="693"/>
      <c r="V145" s="694"/>
      <c r="W145" s="687"/>
      <c r="X145" s="694"/>
      <c r="Y145" s="692"/>
      <c r="Z145" s="694"/>
      <c r="AA145" s="694"/>
      <c r="AB145" s="687"/>
      <c r="AC145" s="687"/>
      <c r="AD145" s="692"/>
      <c r="AE145" s="694"/>
      <c r="AF145" s="695" t="s">
        <v>691</v>
      </c>
    </row>
    <row r="146">
      <c r="A146" s="750"/>
      <c r="B146" s="754" t="s">
        <v>686</v>
      </c>
      <c r="C146" s="754"/>
      <c r="D146" s="754"/>
      <c r="E146" s="755">
        <f>SUM(E136:E145)</f>
      </c>
      <c r="F146" s="698">
        <f>SUM(F136:F145)</f>
      </c>
      <c r="G146" s="698">
        <f>SUM(G136:G145)</f>
      </c>
      <c r="H146" s="698">
        <f>SUM(H136:H145)</f>
      </c>
      <c r="I146" s="699">
        <f t="shared" si="60"/>
      </c>
      <c r="J146" s="700">
        <f t="shared" si="207"/>
      </c>
      <c r="K146" s="698">
        <f>SUM(K136:K145)</f>
      </c>
      <c r="L146" s="700">
        <f t="shared" si="263"/>
      </c>
      <c r="M146" s="698">
        <f>SUM(M136:M145)</f>
      </c>
      <c r="N146" s="701">
        <f t="shared" si="153"/>
      </c>
      <c r="O146" s="698">
        <f>SUM(O136:O145)</f>
      </c>
      <c r="P146" s="701">
        <f t="shared" si="171"/>
      </c>
      <c r="Q146" s="702">
        <f t="shared" ref="Q146:Q147" si="42">M146/O146</f>
      </c>
      <c r="R146" s="698">
        <f>SUM(R136:R145)</f>
      </c>
      <c r="S146" s="702">
        <f t="shared" ref="S146:S147" si="189">(O146+O146)/(K146+K146)</f>
      </c>
      <c r="T146" s="698">
        <f>SUM(T136:T145)</f>
      </c>
      <c r="U146" s="703">
        <f t="shared" ref="U146:U147" si="325">F146/T146</f>
      </c>
      <c r="V146" s="704">
        <f t="shared" ref="V146:V147" si="86">(F146+4*500)/T146</f>
      </c>
      <c r="W146" s="698">
        <f>SUM(W136:W145)</f>
      </c>
      <c r="X146" s="705">
        <f t="shared" ref="X146:X147" si="233">W146/T146</f>
      </c>
      <c r="Y146" s="702">
        <f t="shared" ref="Y146:Y147" si="288">T146/R146</f>
      </c>
      <c r="Z146" s="704">
        <f t="shared" ref="Z146:Z147" si="123">W146/F146</f>
      </c>
      <c r="AA146" s="704">
        <f>W146/(F146+COUNT(W136:W145)*500)</f>
      </c>
      <c r="AB146" s="698">
        <f>SUM(AB136:AB145)</f>
      </c>
      <c r="AC146" s="698">
        <f>SUM(AC136:AC145)</f>
      </c>
      <c r="AD146" s="702">
        <f t="shared" ref="AD146:AD147" si="12">AB146/T146</f>
      </c>
      <c r="AE146" s="706">
        <f>(W146-AC146)/(F146+COUNT(W136:W145)*500)</f>
      </c>
      <c r="AF146" s="694"/>
    </row>
    <row r="147">
      <c r="A147" s="750"/>
      <c r="B147" s="756" t="s">
        <v>700</v>
      </c>
      <c r="C147" s="756"/>
      <c r="D147" s="756"/>
      <c r="E147" s="757">
        <f>E135+E146</f>
      </c>
      <c r="F147" s="741">
        <f>F135+F146</f>
      </c>
      <c r="G147" s="741">
        <f>G135+G146</f>
      </c>
      <c r="H147" s="741">
        <f>H135+H146</f>
      </c>
      <c r="I147" s="742">
        <f t="shared" si="60"/>
      </c>
      <c r="J147" s="743">
        <f t="shared" si="207"/>
      </c>
      <c r="K147" s="741">
        <f>K135+K146</f>
      </c>
      <c r="L147" s="743">
        <f t="shared" si="263"/>
      </c>
      <c r="M147" s="741">
        <f>M135+M146</f>
      </c>
      <c r="N147" s="744">
        <f t="shared" si="153"/>
      </c>
      <c r="O147" s="741">
        <f>O135+O146</f>
      </c>
      <c r="P147" s="744">
        <f t="shared" si="171"/>
      </c>
      <c r="Q147" s="745">
        <f t="shared" si="42"/>
      </c>
      <c r="R147" s="741">
        <f>R135+R146</f>
      </c>
      <c r="S147" s="745">
        <f t="shared" si="189"/>
      </c>
      <c r="T147" s="741">
        <f>T135+T146</f>
      </c>
      <c r="U147" s="746">
        <f t="shared" si="325"/>
      </c>
      <c r="V147" s="741">
        <f t="shared" si="86"/>
      </c>
      <c r="W147" s="741">
        <f>W135+W146</f>
      </c>
      <c r="X147" s="741">
        <f t="shared" si="233"/>
      </c>
      <c r="Y147" s="745">
        <f t="shared" si="288"/>
      </c>
      <c r="Z147" s="741">
        <f t="shared" si="123"/>
      </c>
      <c r="AA147" s="741">
        <f>W147/(F147+COUNT(W125:W134,W136:W145)*500)</f>
      </c>
      <c r="AB147" s="741">
        <f>AB135+AB146</f>
      </c>
      <c r="AC147" s="741">
        <f>AC135+AC146</f>
      </c>
      <c r="AD147" s="745">
        <f t="shared" si="12"/>
      </c>
      <c r="AE147" s="741">
        <f>(W147-AC147)/(F147+COUNT(W125:W134,W136:W145)*500)</f>
      </c>
      <c r="AF147" s="747"/>
    </row>
    <row r="148">
      <c r="A148" s="758" t="s">
        <v>643</v>
      </c>
      <c r="B148" s="759" t="s">
        <v>644</v>
      </c>
      <c r="C148" s="759" t="s">
        <v>645</v>
      </c>
      <c r="D148" s="759" t="s">
        <v>646</v>
      </c>
      <c r="E148" s="760" t="s">
        <v>647</v>
      </c>
      <c r="F148" s="674" t="s">
        <v>648</v>
      </c>
      <c r="G148" s="674" t="s">
        <v>649</v>
      </c>
      <c r="H148" s="674" t="s">
        <v>650</v>
      </c>
      <c r="I148" s="675" t="s">
        <v>651</v>
      </c>
      <c r="J148" s="676" t="s">
        <v>652</v>
      </c>
      <c r="K148" s="674" t="s">
        <v>653</v>
      </c>
      <c r="L148" s="676" t="s">
        <v>654</v>
      </c>
      <c r="M148" s="677" t="s">
        <v>655</v>
      </c>
      <c r="N148" s="678" t="s">
        <v>656</v>
      </c>
      <c r="O148" s="674" t="s">
        <v>657</v>
      </c>
      <c r="P148" s="678" t="s">
        <v>658</v>
      </c>
      <c r="Q148" s="675" t="s">
        <v>659</v>
      </c>
      <c r="R148" s="679" t="s">
        <v>660</v>
      </c>
      <c r="S148" s="680" t="s">
        <v>661</v>
      </c>
      <c r="T148" s="679" t="s">
        <v>662</v>
      </c>
      <c r="U148" s="681" t="s">
        <v>663</v>
      </c>
      <c r="V148" s="682" t="s">
        <v>664</v>
      </c>
      <c r="W148" s="682" t="s">
        <v>665</v>
      </c>
      <c r="X148" s="682" t="s">
        <v>666</v>
      </c>
      <c r="Y148" s="680" t="s">
        <v>667</v>
      </c>
      <c r="Z148" s="682" t="s">
        <v>668</v>
      </c>
      <c r="AA148" s="682" t="s">
        <v>669</v>
      </c>
      <c r="AB148" s="682" t="s">
        <v>670</v>
      </c>
      <c r="AC148" s="679" t="s">
        <v>671</v>
      </c>
      <c r="AD148" s="680" t="s">
        <v>672</v>
      </c>
      <c r="AE148" s="682" t="s">
        <v>673</v>
      </c>
      <c r="AF148" s="682" t="s">
        <v>674</v>
      </c>
    </row>
    <row r="149">
      <c r="A149" s="750" t="s">
        <v>710</v>
      </c>
      <c r="B149" s="751" t="s">
        <v>687</v>
      </c>
      <c r="C149" s="752" t="s">
        <v>704</v>
      </c>
      <c r="D149" s="719" t="s">
        <v>678</v>
      </c>
      <c r="E149" s="753">
        <v>648.07</v>
      </c>
      <c r="F149" s="688">
        <f>E149+E150</f>
      </c>
      <c r="G149" s="687">
        <v>4124</v>
      </c>
      <c r="H149" s="687">
        <v>59</v>
      </c>
      <c r="I149" s="689">
        <f t="shared" ref="I149:I171" si="61">H149/G149</f>
      </c>
      <c r="J149" s="690">
        <f t="shared" ref="J149:J171" si="208">(E149/G149)*1000</f>
      </c>
      <c r="K149" s="687">
        <v>7</v>
      </c>
      <c r="L149" s="690">
        <f t="shared" ref="L149:L171" si="264">E149/K149</f>
      </c>
      <c r="M149" s="687">
        <v>1</v>
      </c>
      <c r="N149" s="691">
        <f t="shared" ref="N149:N171" si="154">E149/M149</f>
      </c>
      <c r="O149" s="687">
        <v>1</v>
      </c>
      <c r="P149" s="691">
        <f t="shared" ref="P149:P171" si="172">E149/O149</f>
      </c>
      <c r="Q149" s="692">
        <f>(M149+M150)/(O149+O150)</f>
      </c>
      <c r="R149" s="687">
        <v>1</v>
      </c>
      <c r="S149" s="692">
        <f>(O149+O150)/(K149+K150)</f>
      </c>
      <c r="T149" s="687">
        <v>1</v>
      </c>
      <c r="U149" s="693">
        <f>F149/T149</f>
      </c>
      <c r="V149" s="694">
        <f>(F149+4*500)/T149</f>
      </c>
      <c r="W149" s="687">
        <v>1004.4</v>
      </c>
      <c r="X149" s="694">
        <f>W149/T149</f>
      </c>
      <c r="Y149" s="692">
        <f>T149/R149</f>
      </c>
      <c r="Z149" s="694">
        <f>W149/F149</f>
      </c>
      <c r="AA149" s="694">
        <f>W149/(F149+500)</f>
      </c>
      <c r="AB149" s="687">
        <v>0</v>
      </c>
      <c r="AC149" s="687">
        <v>0</v>
      </c>
      <c r="AD149" s="692">
        <f>AB149/T149</f>
      </c>
      <c r="AE149" s="694">
        <f>(W149-AC149)/(F149+500)</f>
      </c>
      <c r="AF149" s="695" t="s">
        <v>679</v>
      </c>
    </row>
    <row r="150">
      <c r="A150" s="750"/>
      <c r="B150" s="751"/>
      <c r="C150" s="752"/>
      <c r="D150" s="719" t="s">
        <v>680</v>
      </c>
      <c r="E150" s="753">
        <v>116.65</v>
      </c>
      <c r="F150" s="688"/>
      <c r="G150" s="687">
        <v>1450</v>
      </c>
      <c r="H150" s="687">
        <v>86</v>
      </c>
      <c r="I150" s="689">
        <f t="shared" si="61"/>
      </c>
      <c r="J150" s="690">
        <f t="shared" si="208"/>
      </c>
      <c r="K150" s="687">
        <v>4</v>
      </c>
      <c r="L150" s="690">
        <f t="shared" si="264"/>
      </c>
      <c r="M150" s="687">
        <v>0</v>
      </c>
      <c r="N150" s="691">
        <f t="shared" si="154"/>
      </c>
      <c r="O150" s="687">
        <v>0</v>
      </c>
      <c r="P150" s="691">
        <f t="shared" si="172"/>
      </c>
      <c r="Q150" s="692"/>
      <c r="R150" s="687"/>
      <c r="S150" s="692"/>
      <c r="T150" s="687"/>
      <c r="U150" s="693"/>
      <c r="V150" s="694"/>
      <c r="W150" s="687"/>
      <c r="X150" s="694"/>
      <c r="Y150" s="692"/>
      <c r="Z150" s="694"/>
      <c r="AA150" s="694"/>
      <c r="AB150" s="687"/>
      <c r="AC150" s="687"/>
      <c r="AD150" s="692"/>
      <c r="AE150" s="694"/>
      <c r="AF150" s="695" t="s">
        <v>691</v>
      </c>
    </row>
    <row r="151">
      <c r="A151" s="750"/>
      <c r="B151" s="751" t="s">
        <v>689</v>
      </c>
      <c r="C151" s="752" t="s">
        <v>704</v>
      </c>
      <c r="D151" s="719" t="s">
        <v>678</v>
      </c>
      <c r="E151" s="753">
        <v>1263.17</v>
      </c>
      <c r="F151" s="688">
        <f>E151+E152</f>
      </c>
      <c r="G151" s="687">
        <v>8582</v>
      </c>
      <c r="H151" s="687">
        <v>157</v>
      </c>
      <c r="I151" s="689">
        <f t="shared" si="61"/>
      </c>
      <c r="J151" s="690">
        <f t="shared" si="208"/>
      </c>
      <c r="K151" s="687">
        <v>12</v>
      </c>
      <c r="L151" s="690">
        <f t="shared" si="264"/>
      </c>
      <c r="M151" s="687">
        <v>0</v>
      </c>
      <c r="N151" s="691">
        <f t="shared" si="154"/>
      </c>
      <c r="O151" s="687">
        <v>4</v>
      </c>
      <c r="P151" s="691">
        <f t="shared" si="172"/>
      </c>
      <c r="Q151" s="692">
        <f>(M151+M152)/(O151+O152)</f>
      </c>
      <c r="R151" s="687">
        <v>4</v>
      </c>
      <c r="S151" s="692">
        <f>(O151+O152)/(K151+K152)</f>
      </c>
      <c r="T151" s="687">
        <v>0</v>
      </c>
      <c r="U151" s="693">
        <f>F151/T151</f>
      </c>
      <c r="V151" s="694">
        <f>(F151+4*500)/T151</f>
      </c>
      <c r="W151" s="687">
        <v>0</v>
      </c>
      <c r="X151" s="694">
        <f>W151/T151</f>
      </c>
      <c r="Y151" s="692">
        <f>T151/R151</f>
      </c>
      <c r="Z151" s="694">
        <f>W151/F151</f>
      </c>
      <c r="AA151" s="694">
        <f>W151/(F151+500)</f>
      </c>
      <c r="AB151" s="687">
        <v>0</v>
      </c>
      <c r="AC151" s="687">
        <v>0</v>
      </c>
      <c r="AD151" s="692">
        <f>AB151/T151</f>
      </c>
      <c r="AE151" s="694">
        <f>(W151-AC151)/(F151+500)</f>
      </c>
      <c r="AF151" s="695" t="s">
        <v>679</v>
      </c>
    </row>
    <row r="152">
      <c r="A152" s="750"/>
      <c r="B152" s="751"/>
      <c r="C152" s="752"/>
      <c r="D152" s="719" t="s">
        <v>680</v>
      </c>
      <c r="E152" s="753">
        <v>82.07</v>
      </c>
      <c r="F152" s="688"/>
      <c r="G152" s="687">
        <v>1058</v>
      </c>
      <c r="H152" s="687">
        <v>86</v>
      </c>
      <c r="I152" s="689">
        <f t="shared" si="61"/>
      </c>
      <c r="J152" s="690">
        <f t="shared" si="208"/>
      </c>
      <c r="K152" s="687">
        <v>2</v>
      </c>
      <c r="L152" s="690">
        <f t="shared" si="264"/>
      </c>
      <c r="M152" s="687">
        <v>0</v>
      </c>
      <c r="N152" s="691">
        <f t="shared" si="154"/>
      </c>
      <c r="O152" s="687">
        <v>0</v>
      </c>
      <c r="P152" s="691">
        <f t="shared" si="172"/>
      </c>
      <c r="Q152" s="692"/>
      <c r="R152" s="687"/>
      <c r="S152" s="692"/>
      <c r="T152" s="687"/>
      <c r="U152" s="693"/>
      <c r="V152" s="694"/>
      <c r="W152" s="687"/>
      <c r="X152" s="694"/>
      <c r="Y152" s="692"/>
      <c r="Z152" s="694"/>
      <c r="AA152" s="694"/>
      <c r="AB152" s="687"/>
      <c r="AC152" s="687"/>
      <c r="AD152" s="692"/>
      <c r="AE152" s="694"/>
      <c r="AF152" s="695" t="s">
        <v>691</v>
      </c>
    </row>
    <row r="153">
      <c r="A153" s="750"/>
      <c r="B153" s="751" t="s">
        <v>690</v>
      </c>
      <c r="C153" s="752" t="s">
        <v>704</v>
      </c>
      <c r="D153" s="719" t="s">
        <v>678</v>
      </c>
      <c r="E153" s="753">
        <v>904.26</v>
      </c>
      <c r="F153" s="688">
        <f>E153+E154</f>
      </c>
      <c r="G153" s="687">
        <v>7368</v>
      </c>
      <c r="H153" s="687">
        <v>130</v>
      </c>
      <c r="I153" s="689">
        <f t="shared" si="61"/>
      </c>
      <c r="J153" s="690">
        <f t="shared" si="208"/>
      </c>
      <c r="K153" s="687">
        <v>8</v>
      </c>
      <c r="L153" s="690">
        <f t="shared" si="264"/>
      </c>
      <c r="M153" s="687">
        <v>1</v>
      </c>
      <c r="N153" s="691">
        <f t="shared" si="154"/>
      </c>
      <c r="O153" s="687">
        <v>2</v>
      </c>
      <c r="P153" s="691">
        <f t="shared" si="172"/>
      </c>
      <c r="Q153" s="692">
        <f>(M153+M154)/(O153+O154)</f>
      </c>
      <c r="R153" s="687">
        <v>3</v>
      </c>
      <c r="S153" s="692">
        <f>(O153+O154)/(K153+K154)</f>
      </c>
      <c r="T153" s="687">
        <v>1</v>
      </c>
      <c r="U153" s="693">
        <f>F153/T153</f>
      </c>
      <c r="V153" s="694">
        <f>(F153+4*500)/T153</f>
      </c>
      <c r="W153" s="687">
        <v>2270.2</v>
      </c>
      <c r="X153" s="694">
        <f>W153/T153</f>
      </c>
      <c r="Y153" s="692">
        <f>T153/R153</f>
      </c>
      <c r="Z153" s="694">
        <f>W153/F153</f>
      </c>
      <c r="AA153" s="694">
        <f>W153/(F153+500)</f>
      </c>
      <c r="AB153" s="687">
        <v>0</v>
      </c>
      <c r="AC153" s="687">
        <v>0</v>
      </c>
      <c r="AD153" s="692">
        <f>AB153/T153</f>
      </c>
      <c r="AE153" s="694">
        <f>(W153-AC153)/(F153+500)</f>
      </c>
      <c r="AF153" s="695" t="s">
        <v>679</v>
      </c>
    </row>
    <row r="154">
      <c r="A154" s="750"/>
      <c r="B154" s="751"/>
      <c r="C154" s="752"/>
      <c r="D154" s="719" t="s">
        <v>680</v>
      </c>
      <c r="E154" s="753">
        <v>67.07</v>
      </c>
      <c r="F154" s="688"/>
      <c r="G154" s="687">
        <v>871</v>
      </c>
      <c r="H154" s="687">
        <v>62</v>
      </c>
      <c r="I154" s="689">
        <f t="shared" si="61"/>
      </c>
      <c r="J154" s="690">
        <f t="shared" si="208"/>
      </c>
      <c r="K154" s="687">
        <v>1</v>
      </c>
      <c r="L154" s="690">
        <f t="shared" si="264"/>
      </c>
      <c r="M154" s="687">
        <v>0</v>
      </c>
      <c r="N154" s="691">
        <f t="shared" si="154"/>
      </c>
      <c r="O154" s="687">
        <v>0</v>
      </c>
      <c r="P154" s="691">
        <f t="shared" si="172"/>
      </c>
      <c r="Q154" s="692"/>
      <c r="R154" s="687"/>
      <c r="S154" s="692"/>
      <c r="T154" s="687"/>
      <c r="U154" s="693"/>
      <c r="V154" s="694"/>
      <c r="W154" s="687"/>
      <c r="X154" s="694"/>
      <c r="Y154" s="692"/>
      <c r="Z154" s="694"/>
      <c r="AA154" s="694"/>
      <c r="AB154" s="687"/>
      <c r="AC154" s="687"/>
      <c r="AD154" s="692"/>
      <c r="AE154" s="694"/>
      <c r="AF154" s="695" t="s">
        <v>691</v>
      </c>
    </row>
    <row r="155">
      <c r="A155" s="750"/>
      <c r="B155" s="751" t="s">
        <v>692</v>
      </c>
      <c r="C155" s="752" t="s">
        <v>704</v>
      </c>
      <c r="D155" s="719" t="s">
        <v>678</v>
      </c>
      <c r="E155" s="753">
        <v>990.22</v>
      </c>
      <c r="F155" s="688">
        <f>E155+E156</f>
      </c>
      <c r="G155" s="687">
        <v>9216</v>
      </c>
      <c r="H155" s="687">
        <v>174</v>
      </c>
      <c r="I155" s="689">
        <f t="shared" si="61"/>
      </c>
      <c r="J155" s="690">
        <f t="shared" si="208"/>
      </c>
      <c r="K155" s="687">
        <v>17</v>
      </c>
      <c r="L155" s="690">
        <f t="shared" si="264"/>
      </c>
      <c r="M155" s="687">
        <v>2</v>
      </c>
      <c r="N155" s="691">
        <f t="shared" si="154"/>
      </c>
      <c r="O155" s="687">
        <v>2</v>
      </c>
      <c r="P155" s="691">
        <f t="shared" si="172"/>
      </c>
      <c r="Q155" s="692">
        <f>(M155+M156)/(O155+O156)</f>
      </c>
      <c r="R155" s="687">
        <v>4</v>
      </c>
      <c r="S155" s="692">
        <f>(O155+O156)/(K155+K156)</f>
      </c>
      <c r="T155" s="687">
        <v>2</v>
      </c>
      <c r="U155" s="693">
        <f>F155/T155</f>
      </c>
      <c r="V155" s="694">
        <f>(F155+4*500)/T155</f>
      </c>
      <c r="W155" s="687">
        <v>3326.4</v>
      </c>
      <c r="X155" s="694">
        <f>W155/T155</f>
      </c>
      <c r="Y155" s="692">
        <f>T155/R155</f>
      </c>
      <c r="Z155" s="694">
        <f>W155/F155</f>
      </c>
      <c r="AA155" s="694">
        <f>W155/(F155+500)</f>
      </c>
      <c r="AB155" s="687">
        <v>0</v>
      </c>
      <c r="AC155" s="687">
        <v>0</v>
      </c>
      <c r="AD155" s="692">
        <f>AB155/T155</f>
      </c>
      <c r="AE155" s="694">
        <f>(W155-AC155)/(F155+500)</f>
      </c>
      <c r="AF155" s="695" t="s">
        <v>679</v>
      </c>
    </row>
    <row r="156">
      <c r="A156" s="750"/>
      <c r="B156" s="751"/>
      <c r="C156" s="752"/>
      <c r="D156" s="719" t="s">
        <v>680</v>
      </c>
      <c r="E156" s="753">
        <v>66.51</v>
      </c>
      <c r="F156" s="688"/>
      <c r="G156" s="687">
        <v>938</v>
      </c>
      <c r="H156" s="696">
        <v>67</v>
      </c>
      <c r="I156" s="689">
        <f t="shared" si="61"/>
      </c>
      <c r="J156" s="690">
        <f t="shared" si="208"/>
      </c>
      <c r="K156" s="687">
        <v>1</v>
      </c>
      <c r="L156" s="690">
        <f t="shared" si="264"/>
      </c>
      <c r="M156" s="687">
        <v>0</v>
      </c>
      <c r="N156" s="691">
        <f t="shared" si="154"/>
      </c>
      <c r="O156" s="687">
        <v>0</v>
      </c>
      <c r="P156" s="691">
        <f t="shared" si="172"/>
      </c>
      <c r="Q156" s="692"/>
      <c r="R156" s="687"/>
      <c r="S156" s="692"/>
      <c r="T156" s="687"/>
      <c r="U156" s="693"/>
      <c r="V156" s="694"/>
      <c r="W156" s="687"/>
      <c r="X156" s="694"/>
      <c r="Y156" s="692"/>
      <c r="Z156" s="694"/>
      <c r="AA156" s="694"/>
      <c r="AB156" s="687"/>
      <c r="AC156" s="687"/>
      <c r="AD156" s="692"/>
      <c r="AE156" s="694"/>
      <c r="AF156" s="695" t="s">
        <v>691</v>
      </c>
    </row>
    <row r="157">
      <c r="A157" s="750"/>
      <c r="B157" s="751" t="s">
        <v>693</v>
      </c>
      <c r="C157" s="752" t="s">
        <v>704</v>
      </c>
      <c r="D157" s="719" t="s">
        <v>678</v>
      </c>
      <c r="E157" s="753">
        <v>899.09</v>
      </c>
      <c r="F157" s="688">
        <f>E157+E158</f>
      </c>
      <c r="G157" s="687">
        <v>9333</v>
      </c>
      <c r="H157" s="687">
        <v>232</v>
      </c>
      <c r="I157" s="689">
        <f t="shared" si="61"/>
      </c>
      <c r="J157" s="690">
        <f t="shared" si="208"/>
      </c>
      <c r="K157" s="687">
        <v>11</v>
      </c>
      <c r="L157" s="690">
        <f t="shared" si="264"/>
      </c>
      <c r="M157" s="687">
        <v>0</v>
      </c>
      <c r="N157" s="691">
        <f t="shared" si="154"/>
      </c>
      <c r="O157" s="687">
        <v>0</v>
      </c>
      <c r="P157" s="691">
        <f t="shared" si="172"/>
      </c>
      <c r="Q157" s="692">
        <f>(M157+M158)/(O157+O158)</f>
      </c>
      <c r="R157" s="687">
        <v>0</v>
      </c>
      <c r="S157" s="692">
        <f>(O157+O158)/(K157+K158)</f>
      </c>
      <c r="T157" s="687">
        <v>0</v>
      </c>
      <c r="U157" s="693">
        <f>F157/T157</f>
      </c>
      <c r="V157" s="694">
        <f>(F157+4*500)/T157</f>
      </c>
      <c r="W157" s="687">
        <v>0</v>
      </c>
      <c r="X157" s="694">
        <f>W157/T157</f>
      </c>
      <c r="Y157" s="692">
        <f>T157/R157</f>
      </c>
      <c r="Z157" s="694">
        <f>W157/F157</f>
      </c>
      <c r="AA157" s="694">
        <f>W157/(F157+500)</f>
      </c>
      <c r="AB157" s="687">
        <v>0</v>
      </c>
      <c r="AC157" s="687">
        <v>0</v>
      </c>
      <c r="AD157" s="692">
        <f>AB157/T157</f>
      </c>
      <c r="AE157" s="694">
        <f>(W157-AC157)/(F157+500)</f>
      </c>
      <c r="AF157" s="695" t="s">
        <v>679</v>
      </c>
    </row>
    <row r="158">
      <c r="A158" s="750"/>
      <c r="B158" s="751"/>
      <c r="C158" s="752"/>
      <c r="D158" s="719" t="s">
        <v>680</v>
      </c>
      <c r="E158" s="753">
        <v>36.2</v>
      </c>
      <c r="F158" s="688"/>
      <c r="G158" s="687">
        <v>821</v>
      </c>
      <c r="H158" s="687">
        <v>55</v>
      </c>
      <c r="I158" s="689">
        <f t="shared" si="61"/>
      </c>
      <c r="J158" s="690">
        <f t="shared" si="208"/>
      </c>
      <c r="K158" s="687">
        <v>0</v>
      </c>
      <c r="L158" s="690">
        <f t="shared" si="264"/>
      </c>
      <c r="M158" s="687">
        <v>0</v>
      </c>
      <c r="N158" s="691">
        <f t="shared" si="154"/>
      </c>
      <c r="O158" s="687">
        <v>0</v>
      </c>
      <c r="P158" s="691">
        <f t="shared" si="172"/>
      </c>
      <c r="Q158" s="692"/>
      <c r="R158" s="687"/>
      <c r="S158" s="692"/>
      <c r="T158" s="687"/>
      <c r="U158" s="693"/>
      <c r="V158" s="694"/>
      <c r="W158" s="687"/>
      <c r="X158" s="694"/>
      <c r="Y158" s="692"/>
      <c r="Z158" s="694"/>
      <c r="AA158" s="694"/>
      <c r="AB158" s="687"/>
      <c r="AC158" s="687"/>
      <c r="AD158" s="692"/>
      <c r="AE158" s="694"/>
      <c r="AF158" s="695" t="s">
        <v>691</v>
      </c>
    </row>
    <row r="159">
      <c r="A159" s="750"/>
      <c r="B159" s="754" t="s">
        <v>686</v>
      </c>
      <c r="C159" s="754"/>
      <c r="D159" s="754"/>
      <c r="E159" s="755">
        <f>SUM(E149:E158)</f>
      </c>
      <c r="F159" s="698">
        <f>SUM(F149:F158)</f>
      </c>
      <c r="G159" s="698">
        <f>SUM(G149:G158)</f>
      </c>
      <c r="H159" s="698">
        <f>SUM(H149:H158)</f>
      </c>
      <c r="I159" s="699">
        <f t="shared" si="61"/>
      </c>
      <c r="J159" s="700">
        <f t="shared" si="208"/>
      </c>
      <c r="K159" s="698">
        <f>SUM(K149:K158)</f>
      </c>
      <c r="L159" s="700">
        <f t="shared" si="264"/>
      </c>
      <c r="M159" s="698">
        <f>SUM(M149:M158)</f>
      </c>
      <c r="N159" s="701">
        <f t="shared" si="154"/>
      </c>
      <c r="O159" s="698">
        <f>SUM(O149:O158)</f>
      </c>
      <c r="P159" s="701">
        <f t="shared" si="172"/>
      </c>
      <c r="Q159" s="702">
        <f>M159/O159</f>
      </c>
      <c r="R159" s="698">
        <f>SUM(R149:R158)</f>
      </c>
      <c r="S159" s="702">
        <f>(O159+O159)/(K159+K159)</f>
      </c>
      <c r="T159" s="698">
        <f>SUM(T149:T158)</f>
      </c>
      <c r="U159" s="703">
        <f t="shared" ref="U159:U160" si="326">F159/T159</f>
      </c>
      <c r="V159" s="704">
        <f t="shared" ref="V159:V160" si="87">(F159+4*500)/T159</f>
      </c>
      <c r="W159" s="698">
        <f>SUM(W149:W158)</f>
      </c>
      <c r="X159" s="705">
        <f t="shared" ref="X159:X160" si="234">W159/T159</f>
      </c>
      <c r="Y159" s="702">
        <f t="shared" ref="Y159:Y160" si="289">T159/R159</f>
      </c>
      <c r="Z159" s="704">
        <f t="shared" ref="Z159:Z160" si="124">W159/F159</f>
      </c>
      <c r="AA159" s="704">
        <f>W159/(F159+COUNT(W149:W158)*500)</f>
      </c>
      <c r="AB159" s="698">
        <f>SUM(AB149:AB158)</f>
      </c>
      <c r="AC159" s="698">
        <f>SUM(AC149:AC158)</f>
      </c>
      <c r="AD159" s="702">
        <f t="shared" ref="AD159:AD160" si="13">AB159/T159</f>
      </c>
      <c r="AE159" s="706">
        <f>(W159-AC159)/(F159+COUNT(W149:W158)*500)</f>
      </c>
      <c r="AF159" s="694"/>
    </row>
    <row r="160">
      <c r="A160" s="750"/>
      <c r="B160" s="751" t="s">
        <v>694</v>
      </c>
      <c r="C160" s="752" t="s">
        <v>695</v>
      </c>
      <c r="D160" s="719" t="s">
        <v>678</v>
      </c>
      <c r="E160" s="753">
        <v>447.14</v>
      </c>
      <c r="F160" s="688">
        <f>E160+E161</f>
      </c>
      <c r="G160" s="687">
        <v>4957</v>
      </c>
      <c r="H160" s="687">
        <v>106</v>
      </c>
      <c r="I160" s="689">
        <f t="shared" si="61"/>
      </c>
      <c r="J160" s="690">
        <f t="shared" si="208"/>
      </c>
      <c r="K160" s="687">
        <v>3</v>
      </c>
      <c r="L160" s="690">
        <f t="shared" si="264"/>
      </c>
      <c r="M160" s="687">
        <v>0</v>
      </c>
      <c r="N160" s="691">
        <f t="shared" si="154"/>
      </c>
      <c r="O160" s="687">
        <v>0</v>
      </c>
      <c r="P160" s="691">
        <f t="shared" si="172"/>
      </c>
      <c r="Q160" s="692">
        <f>(M160+M161)/(O160+O161)</f>
      </c>
      <c r="R160" s="687">
        <v>0</v>
      </c>
      <c r="S160" s="692">
        <f>(O160+O161)/(K160+K161)</f>
      </c>
      <c r="T160" s="687">
        <v>0</v>
      </c>
      <c r="U160" s="693">
        <f t="shared" si="326"/>
      </c>
      <c r="V160" s="694">
        <f t="shared" si="87"/>
      </c>
      <c r="W160" s="687">
        <v>0</v>
      </c>
      <c r="X160" s="694">
        <f t="shared" si="234"/>
      </c>
      <c r="Y160" s="692">
        <f t="shared" si="289"/>
      </c>
      <c r="Z160" s="694">
        <f t="shared" si="124"/>
      </c>
      <c r="AA160" s="694">
        <f>W160/(F160+500)</f>
      </c>
      <c r="AB160" s="687">
        <v>0</v>
      </c>
      <c r="AC160" s="687">
        <v>0</v>
      </c>
      <c r="AD160" s="692">
        <f t="shared" si="13"/>
      </c>
      <c r="AE160" s="694">
        <f>(W160-AC160)/(F160+500)</f>
      </c>
      <c r="AF160" s="695" t="s">
        <v>679</v>
      </c>
    </row>
    <row r="161">
      <c r="A161" s="750"/>
      <c r="B161" s="751"/>
      <c r="C161" s="752"/>
      <c r="D161" s="719" t="s">
        <v>680</v>
      </c>
      <c r="E161" s="753">
        <v>45.73</v>
      </c>
      <c r="F161" s="688"/>
      <c r="G161" s="687">
        <v>646</v>
      </c>
      <c r="H161" s="687">
        <v>46</v>
      </c>
      <c r="I161" s="689">
        <f t="shared" si="61"/>
      </c>
      <c r="J161" s="690">
        <f t="shared" si="208"/>
      </c>
      <c r="K161" s="687">
        <v>2</v>
      </c>
      <c r="L161" s="690">
        <f t="shared" si="264"/>
      </c>
      <c r="M161" s="687">
        <v>0</v>
      </c>
      <c r="N161" s="691">
        <f t="shared" si="154"/>
      </c>
      <c r="O161" s="687">
        <v>0</v>
      </c>
      <c r="P161" s="691">
        <f t="shared" si="172"/>
      </c>
      <c r="Q161" s="692"/>
      <c r="R161" s="687"/>
      <c r="S161" s="692"/>
      <c r="T161" s="687"/>
      <c r="U161" s="693"/>
      <c r="V161" s="694"/>
      <c r="W161" s="687"/>
      <c r="X161" s="694"/>
      <c r="Y161" s="692"/>
      <c r="Z161" s="694"/>
      <c r="AA161" s="694"/>
      <c r="AB161" s="687"/>
      <c r="AC161" s="687"/>
      <c r="AD161" s="692"/>
      <c r="AE161" s="694"/>
      <c r="AF161" s="695" t="s">
        <v>691</v>
      </c>
    </row>
    <row r="162">
      <c r="A162" s="750"/>
      <c r="B162" s="751" t="s">
        <v>696</v>
      </c>
      <c r="C162" s="752" t="s">
        <v>695</v>
      </c>
      <c r="D162" s="719" t="s">
        <v>678</v>
      </c>
      <c r="E162" s="753">
        <v>401.55</v>
      </c>
      <c r="F162" s="688">
        <f>E162+E163</f>
      </c>
      <c r="G162" s="687">
        <v>3266</v>
      </c>
      <c r="H162" s="687">
        <v>116</v>
      </c>
      <c r="I162" s="689">
        <f t="shared" si="61"/>
      </c>
      <c r="J162" s="690">
        <f t="shared" si="208"/>
      </c>
      <c r="K162" s="687">
        <v>5</v>
      </c>
      <c r="L162" s="690">
        <f t="shared" si="264"/>
      </c>
      <c r="M162" s="687">
        <v>1</v>
      </c>
      <c r="N162" s="691">
        <f t="shared" si="154"/>
      </c>
      <c r="O162" s="687">
        <v>1</v>
      </c>
      <c r="P162" s="691">
        <f t="shared" si="172"/>
      </c>
      <c r="Q162" s="692">
        <f>(M162+M163)/(O162+O163)</f>
      </c>
      <c r="R162" s="687">
        <v>1</v>
      </c>
      <c r="S162" s="692">
        <f>(O162+O163)/(K162+K163)</f>
      </c>
      <c r="T162" s="687">
        <v>1</v>
      </c>
      <c r="U162" s="693">
        <f>F162/T162</f>
      </c>
      <c r="V162" s="694">
        <f>(F162+4*500)/T162</f>
      </c>
      <c r="W162" s="687">
        <v>1143.6000000000004</v>
      </c>
      <c r="X162" s="694">
        <f>W162/T162</f>
      </c>
      <c r="Y162" s="692">
        <f>T162/R162</f>
      </c>
      <c r="Z162" s="694">
        <f>W162/F162</f>
      </c>
      <c r="AA162" s="694">
        <f>W162/(F162+500)</f>
      </c>
      <c r="AB162" s="687">
        <v>0</v>
      </c>
      <c r="AC162" s="687">
        <v>0</v>
      </c>
      <c r="AD162" s="692">
        <f>AB162/T162</f>
      </c>
      <c r="AE162" s="694">
        <f>(W162-AC162)/(F162+500)</f>
      </c>
      <c r="AF162" s="695" t="s">
        <v>679</v>
      </c>
    </row>
    <row r="163">
      <c r="A163" s="750"/>
      <c r="B163" s="751"/>
      <c r="C163" s="752"/>
      <c r="D163" s="719" t="s">
        <v>680</v>
      </c>
      <c r="E163" s="753">
        <v>88.88</v>
      </c>
      <c r="F163" s="688"/>
      <c r="G163" s="687">
        <v>1941</v>
      </c>
      <c r="H163" s="687">
        <v>81</v>
      </c>
      <c r="I163" s="689">
        <f t="shared" si="61"/>
      </c>
      <c r="J163" s="690">
        <f t="shared" si="208"/>
      </c>
      <c r="K163" s="687">
        <v>3</v>
      </c>
      <c r="L163" s="690">
        <f t="shared" si="264"/>
      </c>
      <c r="M163" s="687">
        <v>0</v>
      </c>
      <c r="N163" s="691">
        <f t="shared" si="154"/>
      </c>
      <c r="O163" s="687">
        <v>0</v>
      </c>
      <c r="P163" s="691">
        <f t="shared" si="172"/>
      </c>
      <c r="Q163" s="692"/>
      <c r="R163" s="687"/>
      <c r="S163" s="692"/>
      <c r="T163" s="687"/>
      <c r="U163" s="693"/>
      <c r="V163" s="694"/>
      <c r="W163" s="687"/>
      <c r="X163" s="694"/>
      <c r="Y163" s="692"/>
      <c r="Z163" s="694"/>
      <c r="AA163" s="694"/>
      <c r="AB163" s="687"/>
      <c r="AC163" s="687"/>
      <c r="AD163" s="692"/>
      <c r="AE163" s="694"/>
      <c r="AF163" s="695" t="s">
        <v>691</v>
      </c>
    </row>
    <row r="164">
      <c r="A164" s="750"/>
      <c r="B164" s="751" t="s">
        <v>697</v>
      </c>
      <c r="C164" s="752" t="s">
        <v>695</v>
      </c>
      <c r="D164" s="719" t="s">
        <v>678</v>
      </c>
      <c r="E164" s="753">
        <v>1066.87</v>
      </c>
      <c r="F164" s="688">
        <f>E164+E165</f>
      </c>
      <c r="G164" s="687">
        <v>7172</v>
      </c>
      <c r="H164" s="687">
        <v>223</v>
      </c>
      <c r="I164" s="689">
        <f t="shared" si="61"/>
      </c>
      <c r="J164" s="690">
        <f t="shared" si="208"/>
      </c>
      <c r="K164" s="687">
        <v>10</v>
      </c>
      <c r="L164" s="690">
        <f t="shared" si="264"/>
      </c>
      <c r="M164" s="687">
        <v>0</v>
      </c>
      <c r="N164" s="691">
        <f t="shared" si="154"/>
      </c>
      <c r="O164" s="687">
        <v>1</v>
      </c>
      <c r="P164" s="691">
        <f t="shared" si="172"/>
      </c>
      <c r="Q164" s="692">
        <f>(M164+M165)/(O164+O165)</f>
      </c>
      <c r="R164" s="687">
        <v>1</v>
      </c>
      <c r="S164" s="692">
        <f>(O164+O165)/(K164+K165)</f>
      </c>
      <c r="T164" s="687">
        <v>0</v>
      </c>
      <c r="U164" s="693">
        <f>F164/T164</f>
      </c>
      <c r="V164" s="694">
        <f>(F164+4*500)/T164</f>
      </c>
      <c r="W164" s="687">
        <v>0</v>
      </c>
      <c r="X164" s="694">
        <f>W164/T164</f>
      </c>
      <c r="Y164" s="692">
        <f>T164/R164</f>
      </c>
      <c r="Z164" s="694">
        <f>W164/F164</f>
      </c>
      <c r="AA164" s="694">
        <f>W164/(F164+500)</f>
      </c>
      <c r="AB164" s="687">
        <v>0</v>
      </c>
      <c r="AC164" s="687">
        <v>0</v>
      </c>
      <c r="AD164" s="692">
        <f>AB164/T164</f>
      </c>
      <c r="AE164" s="694">
        <f>(W164-AC164)/(F164+500)</f>
      </c>
      <c r="AF164" s="695" t="s">
        <v>679</v>
      </c>
    </row>
    <row r="165">
      <c r="A165" s="750"/>
      <c r="B165" s="751"/>
      <c r="C165" s="752"/>
      <c r="D165" s="719" t="s">
        <v>680</v>
      </c>
      <c r="E165" s="753">
        <v>73.18</v>
      </c>
      <c r="F165" s="688"/>
      <c r="G165" s="687">
        <v>1308</v>
      </c>
      <c r="H165" s="687">
        <v>64</v>
      </c>
      <c r="I165" s="689">
        <f t="shared" si="61"/>
      </c>
      <c r="J165" s="690">
        <f t="shared" si="208"/>
      </c>
      <c r="K165" s="687">
        <v>1</v>
      </c>
      <c r="L165" s="690">
        <f t="shared" si="264"/>
      </c>
      <c r="M165" s="687">
        <v>0</v>
      </c>
      <c r="N165" s="691">
        <f t="shared" si="154"/>
      </c>
      <c r="O165" s="687">
        <v>0</v>
      </c>
      <c r="P165" s="691">
        <f t="shared" si="172"/>
      </c>
      <c r="Q165" s="692"/>
      <c r="R165" s="687"/>
      <c r="S165" s="692"/>
      <c r="T165" s="687"/>
      <c r="U165" s="693"/>
      <c r="V165" s="694"/>
      <c r="W165" s="687"/>
      <c r="X165" s="694"/>
      <c r="Y165" s="692"/>
      <c r="Z165" s="694"/>
      <c r="AA165" s="694"/>
      <c r="AB165" s="687"/>
      <c r="AC165" s="687"/>
      <c r="AD165" s="692"/>
      <c r="AE165" s="694"/>
      <c r="AF165" s="695" t="s">
        <v>691</v>
      </c>
    </row>
    <row r="166">
      <c r="A166" s="750"/>
      <c r="B166" s="751" t="s">
        <v>698</v>
      </c>
      <c r="C166" s="752" t="s">
        <v>695</v>
      </c>
      <c r="D166" s="719" t="s">
        <v>678</v>
      </c>
      <c r="E166" s="753">
        <v>891.24</v>
      </c>
      <c r="F166" s="688">
        <f>E166+E167</f>
      </c>
      <c r="G166" s="687">
        <v>6552</v>
      </c>
      <c r="H166" s="687">
        <v>249</v>
      </c>
      <c r="I166" s="689">
        <f t="shared" si="61"/>
      </c>
      <c r="J166" s="690">
        <f t="shared" si="208"/>
      </c>
      <c r="K166" s="687">
        <v>12</v>
      </c>
      <c r="L166" s="690">
        <f t="shared" si="264"/>
      </c>
      <c r="M166" s="687">
        <v>0</v>
      </c>
      <c r="N166" s="691">
        <f t="shared" si="154"/>
      </c>
      <c r="O166" s="687">
        <v>0</v>
      </c>
      <c r="P166" s="691">
        <f t="shared" si="172"/>
      </c>
      <c r="Q166" s="692">
        <f>(M166+M167)/(O166+O167)</f>
      </c>
      <c r="R166" s="687">
        <v>0</v>
      </c>
      <c r="S166" s="692">
        <f>(O166+O167)/(K166+K167)</f>
      </c>
      <c r="T166" s="687">
        <v>0</v>
      </c>
      <c r="U166" s="693">
        <f>F166/T166</f>
      </c>
      <c r="V166" s="694">
        <f>(F166+4*500)/T166</f>
      </c>
      <c r="W166" s="687">
        <v>0</v>
      </c>
      <c r="X166" s="694">
        <f>W166/T166</f>
      </c>
      <c r="Y166" s="692">
        <f>T166/R166</f>
      </c>
      <c r="Z166" s="694">
        <f>W166/F166</f>
      </c>
      <c r="AA166" s="694">
        <f>W166/(F166+500)</f>
      </c>
      <c r="AB166" s="687">
        <v>0</v>
      </c>
      <c r="AC166" s="687">
        <v>0</v>
      </c>
      <c r="AD166" s="692">
        <f>AB166/T166</f>
      </c>
      <c r="AE166" s="694">
        <f>(W166-AC166)/(F166+500)</f>
      </c>
      <c r="AF166" s="695" t="s">
        <v>679</v>
      </c>
    </row>
    <row r="167">
      <c r="A167" s="750"/>
      <c r="B167" s="751"/>
      <c r="C167" s="752"/>
      <c r="D167" s="719" t="s">
        <v>680</v>
      </c>
      <c r="E167" s="753">
        <v>99.24</v>
      </c>
      <c r="F167" s="688"/>
      <c r="G167" s="687">
        <v>1295</v>
      </c>
      <c r="H167" s="696">
        <v>81</v>
      </c>
      <c r="I167" s="689">
        <f t="shared" si="61"/>
      </c>
      <c r="J167" s="690">
        <f t="shared" si="208"/>
      </c>
      <c r="K167" s="687">
        <v>0</v>
      </c>
      <c r="L167" s="690">
        <f t="shared" si="264"/>
      </c>
      <c r="M167" s="687">
        <v>0</v>
      </c>
      <c r="N167" s="691">
        <f t="shared" si="154"/>
      </c>
      <c r="O167" s="687">
        <v>0</v>
      </c>
      <c r="P167" s="691">
        <f t="shared" si="172"/>
      </c>
      <c r="Q167" s="692"/>
      <c r="R167" s="687"/>
      <c r="S167" s="692"/>
      <c r="T167" s="687"/>
      <c r="U167" s="693"/>
      <c r="V167" s="694"/>
      <c r="W167" s="687"/>
      <c r="X167" s="694"/>
      <c r="Y167" s="692"/>
      <c r="Z167" s="694"/>
      <c r="AA167" s="694"/>
      <c r="AB167" s="687"/>
      <c r="AC167" s="687"/>
      <c r="AD167" s="692"/>
      <c r="AE167" s="694"/>
      <c r="AF167" s="695" t="s">
        <v>691</v>
      </c>
    </row>
    <row r="168">
      <c r="A168" s="750"/>
      <c r="B168" s="751" t="s">
        <v>699</v>
      </c>
      <c r="C168" s="752" t="s">
        <v>695</v>
      </c>
      <c r="D168" s="719" t="s">
        <v>678</v>
      </c>
      <c r="E168" s="753">
        <v>293.47</v>
      </c>
      <c r="F168" s="688">
        <f>E168+E169</f>
      </c>
      <c r="G168" s="687">
        <v>1947</v>
      </c>
      <c r="H168" s="687">
        <v>75</v>
      </c>
      <c r="I168" s="689">
        <f t="shared" si="61"/>
      </c>
      <c r="J168" s="690">
        <f t="shared" si="208"/>
      </c>
      <c r="K168" s="687">
        <v>1</v>
      </c>
      <c r="L168" s="690">
        <f t="shared" si="264"/>
      </c>
      <c r="M168" s="687">
        <v>1</v>
      </c>
      <c r="N168" s="691">
        <f t="shared" si="154"/>
      </c>
      <c r="O168" s="687">
        <v>1</v>
      </c>
      <c r="P168" s="691">
        <f t="shared" si="172"/>
      </c>
      <c r="Q168" s="692">
        <f>(M168+M169)/(O168+O169)</f>
      </c>
      <c r="R168" s="687">
        <v>2</v>
      </c>
      <c r="S168" s="692">
        <f>(O168+O169)/(K168+K169)</f>
      </c>
      <c r="T168" s="687">
        <v>2</v>
      </c>
      <c r="U168" s="693">
        <f>F168/T168</f>
      </c>
      <c r="V168" s="694">
        <f>(F168+4*500)/T168</f>
      </c>
      <c r="W168" s="687">
        <v>2035.199999999999</v>
      </c>
      <c r="X168" s="694">
        <f>W168/T168</f>
      </c>
      <c r="Y168" s="692">
        <f>T168/R168</f>
      </c>
      <c r="Z168" s="694">
        <f>W168/F168</f>
      </c>
      <c r="AA168" s="694">
        <f>W168/(F168+500)</f>
      </c>
      <c r="AB168" s="687">
        <v>0</v>
      </c>
      <c r="AC168" s="687">
        <v>0</v>
      </c>
      <c r="AD168" s="692">
        <f>AB168/T168</f>
      </c>
      <c r="AE168" s="694">
        <f>(W168-AC168)/(F168+500)</f>
      </c>
      <c r="AF168" s="695" t="s">
        <v>679</v>
      </c>
    </row>
    <row r="169">
      <c r="A169" s="750"/>
      <c r="B169" s="751"/>
      <c r="C169" s="752"/>
      <c r="D169" s="719" t="s">
        <v>680</v>
      </c>
      <c r="E169" s="753">
        <v>68.92</v>
      </c>
      <c r="F169" s="688"/>
      <c r="G169" s="687">
        <v>703</v>
      </c>
      <c r="H169" s="687">
        <v>75</v>
      </c>
      <c r="I169" s="689">
        <f t="shared" si="61"/>
      </c>
      <c r="J169" s="690">
        <f t="shared" si="208"/>
      </c>
      <c r="K169" s="687">
        <v>2</v>
      </c>
      <c r="L169" s="690">
        <f t="shared" si="264"/>
      </c>
      <c r="M169" s="687">
        <v>1</v>
      </c>
      <c r="N169" s="691">
        <f t="shared" si="154"/>
      </c>
      <c r="O169" s="687">
        <v>1</v>
      </c>
      <c r="P169" s="691">
        <f t="shared" si="172"/>
      </c>
      <c r="Q169" s="692"/>
      <c r="R169" s="687"/>
      <c r="S169" s="692"/>
      <c r="T169" s="687"/>
      <c r="U169" s="693"/>
      <c r="V169" s="694"/>
      <c r="W169" s="687"/>
      <c r="X169" s="694"/>
      <c r="Y169" s="692"/>
      <c r="Z169" s="694"/>
      <c r="AA169" s="694"/>
      <c r="AB169" s="687"/>
      <c r="AC169" s="687"/>
      <c r="AD169" s="692"/>
      <c r="AE169" s="694"/>
      <c r="AF169" s="695" t="s">
        <v>691</v>
      </c>
    </row>
    <row r="170">
      <c r="A170" s="750"/>
      <c r="B170" s="754" t="s">
        <v>686</v>
      </c>
      <c r="C170" s="754"/>
      <c r="D170" s="754"/>
      <c r="E170" s="755">
        <f>SUM(E160:E169)</f>
      </c>
      <c r="F170" s="698">
        <f>SUM(F160:F169)</f>
      </c>
      <c r="G170" s="698">
        <f>SUM(G160:G169)</f>
      </c>
      <c r="H170" s="698">
        <f>SUM(H160:H169)</f>
      </c>
      <c r="I170" s="699">
        <f t="shared" si="61"/>
      </c>
      <c r="J170" s="700">
        <f t="shared" si="208"/>
      </c>
      <c r="K170" s="698">
        <f>SUM(K160:K169)</f>
      </c>
      <c r="L170" s="700">
        <f t="shared" si="264"/>
      </c>
      <c r="M170" s="698">
        <f>SUM(M160:M169)</f>
      </c>
      <c r="N170" s="701">
        <f t="shared" si="154"/>
      </c>
      <c r="O170" s="698">
        <f>SUM(O160:O169)</f>
      </c>
      <c r="P170" s="701">
        <f t="shared" si="172"/>
      </c>
      <c r="Q170" s="702">
        <f t="shared" ref="Q170:Q171" si="43">M170/O170</f>
      </c>
      <c r="R170" s="698">
        <f>SUM(R160:R169)</f>
      </c>
      <c r="S170" s="702">
        <f t="shared" ref="S170:S171" si="190">(O170+O170)/(K170+K170)</f>
      </c>
      <c r="T170" s="698">
        <f>SUM(T160:T169)</f>
      </c>
      <c r="U170" s="703">
        <f t="shared" ref="U170:U171" si="327">F170/T170</f>
      </c>
      <c r="V170" s="704">
        <f t="shared" ref="V170:V171" si="88">(F170+4*500)/T170</f>
      </c>
      <c r="W170" s="698">
        <f>SUM(W160:W169)</f>
      </c>
      <c r="X170" s="705">
        <f t="shared" ref="X170:X171" si="235">W170/T170</f>
      </c>
      <c r="Y170" s="702">
        <f t="shared" ref="Y170:Y171" si="290">T170/R170</f>
      </c>
      <c r="Z170" s="704">
        <f t="shared" ref="Z170:Z171" si="125">W170/F170</f>
      </c>
      <c r="AA170" s="704">
        <f>W170/(F170+COUNT(W160:W169)*500)</f>
      </c>
      <c r="AB170" s="698">
        <f>SUM(AB160:AB169)</f>
      </c>
      <c r="AC170" s="698">
        <f>SUM(AC160:AC169)</f>
      </c>
      <c r="AD170" s="702">
        <f t="shared" ref="AD170:AD171" si="14">AB170/T170</f>
      </c>
      <c r="AE170" s="706">
        <f>(W170-AC170)/(F170+COUNT(W160:W169)*500)</f>
      </c>
      <c r="AF170" s="694"/>
    </row>
    <row r="171">
      <c r="A171" s="750"/>
      <c r="B171" s="756" t="s">
        <v>700</v>
      </c>
      <c r="C171" s="756"/>
      <c r="D171" s="756"/>
      <c r="E171" s="757">
        <f>E159+E170</f>
      </c>
      <c r="F171" s="741">
        <f>F159+F170</f>
      </c>
      <c r="G171" s="741">
        <f>G159+G170</f>
      </c>
      <c r="H171" s="741">
        <f>H159+H170</f>
      </c>
      <c r="I171" s="742">
        <f t="shared" si="61"/>
      </c>
      <c r="J171" s="743">
        <f t="shared" si="208"/>
      </c>
      <c r="K171" s="741">
        <f>K159+K170</f>
      </c>
      <c r="L171" s="743">
        <f t="shared" si="264"/>
      </c>
      <c r="M171" s="741">
        <f>M159+M170</f>
      </c>
      <c r="N171" s="744">
        <f t="shared" si="154"/>
      </c>
      <c r="O171" s="741">
        <f>O159+O170</f>
      </c>
      <c r="P171" s="744">
        <f t="shared" si="172"/>
      </c>
      <c r="Q171" s="745">
        <f t="shared" si="43"/>
      </c>
      <c r="R171" s="741">
        <f>R159+R170</f>
      </c>
      <c r="S171" s="745">
        <f t="shared" si="190"/>
      </c>
      <c r="T171" s="741">
        <f>T159+T170</f>
      </c>
      <c r="U171" s="746">
        <f t="shared" si="327"/>
      </c>
      <c r="V171" s="741">
        <f t="shared" si="88"/>
      </c>
      <c r="W171" s="741">
        <f>W159+W170</f>
      </c>
      <c r="X171" s="741">
        <f t="shared" si="235"/>
      </c>
      <c r="Y171" s="745">
        <f t="shared" si="290"/>
      </c>
      <c r="Z171" s="741">
        <f t="shared" si="125"/>
      </c>
      <c r="AA171" s="741">
        <f>W171/(F171+COUNT(W149:W158,W160:W169)*500)</f>
      </c>
      <c r="AB171" s="741">
        <f>AB159+AB170</f>
      </c>
      <c r="AC171" s="741">
        <f>AC159+AC170</f>
      </c>
      <c r="AD171" s="745">
        <f t="shared" si="14"/>
      </c>
      <c r="AE171" s="741">
        <f>(W171-AC171)/(F171+COUNT(W149:W158,W160:W169)*500)</f>
      </c>
      <c r="AF171" s="747"/>
    </row>
    <row r="172">
      <c r="A172" s="758" t="s">
        <v>643</v>
      </c>
      <c r="B172" s="759" t="s">
        <v>644</v>
      </c>
      <c r="C172" s="759" t="s">
        <v>645</v>
      </c>
      <c r="D172" s="759" t="s">
        <v>646</v>
      </c>
      <c r="E172" s="760" t="s">
        <v>647</v>
      </c>
      <c r="F172" s="674" t="s">
        <v>648</v>
      </c>
      <c r="G172" s="674" t="s">
        <v>649</v>
      </c>
      <c r="H172" s="674" t="s">
        <v>650</v>
      </c>
      <c r="I172" s="675" t="s">
        <v>651</v>
      </c>
      <c r="J172" s="676" t="s">
        <v>652</v>
      </c>
      <c r="K172" s="674" t="s">
        <v>653</v>
      </c>
      <c r="L172" s="676" t="s">
        <v>654</v>
      </c>
      <c r="M172" s="677" t="s">
        <v>655</v>
      </c>
      <c r="N172" s="678" t="s">
        <v>656</v>
      </c>
      <c r="O172" s="674" t="s">
        <v>657</v>
      </c>
      <c r="P172" s="678" t="s">
        <v>658</v>
      </c>
      <c r="Q172" s="675" t="s">
        <v>659</v>
      </c>
      <c r="R172" s="679" t="s">
        <v>660</v>
      </c>
      <c r="S172" s="680" t="s">
        <v>661</v>
      </c>
      <c r="T172" s="679" t="s">
        <v>662</v>
      </c>
      <c r="U172" s="681" t="s">
        <v>663</v>
      </c>
      <c r="V172" s="682" t="s">
        <v>664</v>
      </c>
      <c r="W172" s="682" t="s">
        <v>665</v>
      </c>
      <c r="X172" s="682" t="s">
        <v>666</v>
      </c>
      <c r="Y172" s="680" t="s">
        <v>667</v>
      </c>
      <c r="Z172" s="682" t="s">
        <v>668</v>
      </c>
      <c r="AA172" s="682" t="s">
        <v>669</v>
      </c>
      <c r="AB172" s="682" t="s">
        <v>670</v>
      </c>
      <c r="AC172" s="679" t="s">
        <v>671</v>
      </c>
      <c r="AD172" s="680" t="s">
        <v>672</v>
      </c>
      <c r="AE172" s="682" t="s">
        <v>673</v>
      </c>
      <c r="AF172" s="682" t="s">
        <v>674</v>
      </c>
    </row>
    <row r="173">
      <c r="A173" s="750" t="s">
        <v>711</v>
      </c>
      <c r="B173" s="751" t="s">
        <v>687</v>
      </c>
      <c r="C173" s="752" t="s">
        <v>704</v>
      </c>
      <c r="D173" s="719" t="s">
        <v>678</v>
      </c>
      <c r="E173" s="753">
        <v>519.26</v>
      </c>
      <c r="F173" s="688">
        <f>E173+E174</f>
      </c>
      <c r="G173" s="687">
        <v>4030</v>
      </c>
      <c r="H173" s="687">
        <v>84</v>
      </c>
      <c r="I173" s="689">
        <f t="shared" ref="I173:I195" si="62">H173/G173</f>
      </c>
      <c r="J173" s="690">
        <f t="shared" ref="J173:J195" si="209">(E173/G173)*1000</f>
      </c>
      <c r="K173" s="687">
        <v>1</v>
      </c>
      <c r="L173" s="690">
        <f t="shared" ref="L173:L195" si="265">E173/K173</f>
      </c>
      <c r="M173" s="687">
        <v>0</v>
      </c>
      <c r="N173" s="691">
        <f t="shared" ref="N173:N195" si="155">E173/M173</f>
      </c>
      <c r="O173" s="687">
        <v>0</v>
      </c>
      <c r="P173" s="691">
        <f t="shared" ref="P173:P195" si="173">E173/O173</f>
      </c>
      <c r="Q173" s="692">
        <f>(M173+M174)/(O173+O174)</f>
      </c>
      <c r="R173" s="687">
        <v>0</v>
      </c>
      <c r="S173" s="692">
        <f>(O173+O174)/(K173+K174)</f>
      </c>
      <c r="T173" s="687">
        <v>0</v>
      </c>
      <c r="U173" s="693">
        <f>F173/T173</f>
      </c>
      <c r="V173" s="694">
        <f>(F173+4*500)/T173</f>
      </c>
      <c r="W173" s="687">
        <v>0</v>
      </c>
      <c r="X173" s="694">
        <f>W173/T173</f>
      </c>
      <c r="Y173" s="692">
        <f>T173/R173</f>
      </c>
      <c r="Z173" s="694">
        <f>W173/F173</f>
      </c>
      <c r="AA173" s="694">
        <f>W173/(F173+500)</f>
      </c>
      <c r="AB173" s="687">
        <v>0</v>
      </c>
      <c r="AC173" s="687">
        <v>0</v>
      </c>
      <c r="AD173" s="692">
        <f>AB173/T173</f>
      </c>
      <c r="AE173" s="694">
        <f>(W173-AC173)/(F173+500)</f>
      </c>
      <c r="AF173" s="695" t="s">
        <v>679</v>
      </c>
    </row>
    <row r="174">
      <c r="A174" s="750"/>
      <c r="B174" s="751"/>
      <c r="C174" s="752"/>
      <c r="D174" s="719" t="s">
        <v>680</v>
      </c>
      <c r="E174" s="753">
        <v>180.63</v>
      </c>
      <c r="F174" s="688"/>
      <c r="G174" s="687">
        <v>2465</v>
      </c>
      <c r="H174" s="687">
        <v>135</v>
      </c>
      <c r="I174" s="689">
        <f t="shared" si="62"/>
      </c>
      <c r="J174" s="690">
        <f t="shared" si="209"/>
      </c>
      <c r="K174" s="687">
        <v>3</v>
      </c>
      <c r="L174" s="690">
        <f t="shared" si="265"/>
      </c>
      <c r="M174" s="687">
        <v>0</v>
      </c>
      <c r="N174" s="691">
        <f t="shared" si="155"/>
      </c>
      <c r="O174" s="687">
        <v>0</v>
      </c>
      <c r="P174" s="691">
        <f t="shared" si="173"/>
      </c>
      <c r="Q174" s="692"/>
      <c r="R174" s="687"/>
      <c r="S174" s="692"/>
      <c r="T174" s="687"/>
      <c r="U174" s="693"/>
      <c r="V174" s="694"/>
      <c r="W174" s="687"/>
      <c r="X174" s="694"/>
      <c r="Y174" s="692"/>
      <c r="Z174" s="694"/>
      <c r="AA174" s="694"/>
      <c r="AB174" s="687"/>
      <c r="AC174" s="687"/>
      <c r="AD174" s="692"/>
      <c r="AE174" s="694"/>
      <c r="AF174" s="695" t="s">
        <v>691</v>
      </c>
    </row>
    <row r="175">
      <c r="A175" s="750"/>
      <c r="B175" s="751" t="s">
        <v>689</v>
      </c>
      <c r="C175" s="752" t="s">
        <v>704</v>
      </c>
      <c r="D175" s="719" t="s">
        <v>678</v>
      </c>
      <c r="E175" s="753">
        <v>283.81</v>
      </c>
      <c r="F175" s="688">
        <f>E175+E176</f>
      </c>
      <c r="G175" s="687">
        <v>2417</v>
      </c>
      <c r="H175" s="687">
        <v>81</v>
      </c>
      <c r="I175" s="689">
        <f t="shared" si="62"/>
      </c>
      <c r="J175" s="690">
        <f t="shared" si="209"/>
      </c>
      <c r="K175" s="687">
        <v>3</v>
      </c>
      <c r="L175" s="690">
        <f t="shared" si="265"/>
      </c>
      <c r="M175" s="687">
        <v>0</v>
      </c>
      <c r="N175" s="691">
        <f t="shared" si="155"/>
      </c>
      <c r="O175" s="687">
        <v>1</v>
      </c>
      <c r="P175" s="691">
        <f t="shared" si="173"/>
      </c>
      <c r="Q175" s="692">
        <f>(M175+M176)/(O175+O176)</f>
      </c>
      <c r="R175" s="687">
        <v>1</v>
      </c>
      <c r="S175" s="692">
        <f>(O175+O176)/(K175+K176)</f>
      </c>
      <c r="T175" s="687">
        <v>0</v>
      </c>
      <c r="U175" s="693">
        <f>F175/T175</f>
      </c>
      <c r="V175" s="694">
        <f>(F175+4*500)/T175</f>
      </c>
      <c r="W175" s="687">
        <v>0</v>
      </c>
      <c r="X175" s="694">
        <f>W175/T175</f>
      </c>
      <c r="Y175" s="692">
        <f>T175/R175</f>
      </c>
      <c r="Z175" s="694">
        <f>W175/F175</f>
      </c>
      <c r="AA175" s="694">
        <f>W175/(F175+500)</f>
      </c>
      <c r="AB175" s="687">
        <v>0</v>
      </c>
      <c r="AC175" s="687">
        <v>0</v>
      </c>
      <c r="AD175" s="692">
        <f>AB175/T175</f>
      </c>
      <c r="AE175" s="694">
        <f>(W175-AC175)/(F175+500)</f>
      </c>
      <c r="AF175" s="695" t="s">
        <v>679</v>
      </c>
    </row>
    <row r="176">
      <c r="A176" s="750"/>
      <c r="B176" s="751"/>
      <c r="C176" s="752"/>
      <c r="D176" s="719" t="s">
        <v>680</v>
      </c>
      <c r="E176" s="753">
        <v>82.74</v>
      </c>
      <c r="F176" s="688"/>
      <c r="G176" s="687">
        <v>1367</v>
      </c>
      <c r="H176" s="687">
        <v>94</v>
      </c>
      <c r="I176" s="689">
        <f t="shared" si="62"/>
      </c>
      <c r="J176" s="690">
        <f t="shared" si="209"/>
      </c>
      <c r="K176" s="687">
        <v>1</v>
      </c>
      <c r="L176" s="690">
        <f t="shared" si="265"/>
      </c>
      <c r="M176" s="687">
        <v>0</v>
      </c>
      <c r="N176" s="691">
        <f t="shared" si="155"/>
      </c>
      <c r="O176" s="687">
        <v>0</v>
      </c>
      <c r="P176" s="691">
        <f t="shared" si="173"/>
      </c>
      <c r="Q176" s="692"/>
      <c r="R176" s="687"/>
      <c r="S176" s="692"/>
      <c r="T176" s="687"/>
      <c r="U176" s="693"/>
      <c r="V176" s="694"/>
      <c r="W176" s="687"/>
      <c r="X176" s="694"/>
      <c r="Y176" s="692"/>
      <c r="Z176" s="694"/>
      <c r="AA176" s="694"/>
      <c r="AB176" s="687"/>
      <c r="AC176" s="687"/>
      <c r="AD176" s="692"/>
      <c r="AE176" s="694"/>
      <c r="AF176" s="695" t="s">
        <v>691</v>
      </c>
    </row>
    <row r="177">
      <c r="A177" s="750"/>
      <c r="B177" s="751" t="s">
        <v>690</v>
      </c>
      <c r="C177" s="752" t="s">
        <v>704</v>
      </c>
      <c r="D177" s="719" t="s">
        <v>678</v>
      </c>
      <c r="E177" s="753">
        <v>50.05</v>
      </c>
      <c r="F177" s="688">
        <f>E177+E178</f>
      </c>
      <c r="G177" s="687">
        <v>485</v>
      </c>
      <c r="H177" s="687">
        <v>22</v>
      </c>
      <c r="I177" s="689">
        <f t="shared" si="62"/>
      </c>
      <c r="J177" s="690">
        <f t="shared" si="209"/>
      </c>
      <c r="K177" s="687">
        <v>1</v>
      </c>
      <c r="L177" s="690">
        <f t="shared" si="265"/>
      </c>
      <c r="M177" s="687">
        <v>0</v>
      </c>
      <c r="N177" s="691">
        <f t="shared" si="155"/>
      </c>
      <c r="O177" s="687">
        <v>0</v>
      </c>
      <c r="P177" s="691">
        <f t="shared" si="173"/>
      </c>
      <c r="Q177" s="692">
        <f>(M177+M178)/(O177+O178)</f>
      </c>
      <c r="R177" s="687">
        <v>0</v>
      </c>
      <c r="S177" s="692">
        <f>(O177+O178)/(K177+K178)</f>
      </c>
      <c r="T177" s="687">
        <v>0</v>
      </c>
      <c r="U177" s="693">
        <f>F177/T177</f>
      </c>
      <c r="V177" s="694">
        <f>(F177+4*500)/T177</f>
      </c>
      <c r="W177" s="687">
        <v>0</v>
      </c>
      <c r="X177" s="694">
        <f>W177/T177</f>
      </c>
      <c r="Y177" s="692">
        <f>T177/R177</f>
      </c>
      <c r="Z177" s="694">
        <f>W177/F177</f>
      </c>
      <c r="AA177" s="694">
        <f>W177/(F177+500)</f>
      </c>
      <c r="AB177" s="687">
        <v>0</v>
      </c>
      <c r="AC177" s="687">
        <v>0</v>
      </c>
      <c r="AD177" s="692">
        <f>AB177/T177</f>
      </c>
      <c r="AE177" s="694">
        <f>(W177-AC177)/(F177+500)</f>
      </c>
      <c r="AF177" s="695" t="s">
        <v>679</v>
      </c>
    </row>
    <row r="178">
      <c r="A178" s="750"/>
      <c r="B178" s="751"/>
      <c r="C178" s="752"/>
      <c r="D178" s="719" t="s">
        <v>680</v>
      </c>
      <c r="E178" s="753">
        <v>86.06</v>
      </c>
      <c r="F178" s="688"/>
      <c r="G178" s="687">
        <v>1919</v>
      </c>
      <c r="H178" s="687">
        <v>114</v>
      </c>
      <c r="I178" s="689">
        <f t="shared" si="62"/>
      </c>
      <c r="J178" s="690">
        <f t="shared" si="209"/>
      </c>
      <c r="K178" s="687">
        <v>3</v>
      </c>
      <c r="L178" s="690">
        <f t="shared" si="265"/>
      </c>
      <c r="M178" s="687">
        <v>0</v>
      </c>
      <c r="N178" s="691">
        <f t="shared" si="155"/>
      </c>
      <c r="O178" s="687">
        <v>0</v>
      </c>
      <c r="P178" s="691">
        <f t="shared" si="173"/>
      </c>
      <c r="Q178" s="692"/>
      <c r="R178" s="687"/>
      <c r="S178" s="692"/>
      <c r="T178" s="687"/>
      <c r="U178" s="693"/>
      <c r="V178" s="694"/>
      <c r="W178" s="687"/>
      <c r="X178" s="694"/>
      <c r="Y178" s="692"/>
      <c r="Z178" s="694"/>
      <c r="AA178" s="694"/>
      <c r="AB178" s="687"/>
      <c r="AC178" s="687"/>
      <c r="AD178" s="692"/>
      <c r="AE178" s="694"/>
      <c r="AF178" s="695" t="s">
        <v>691</v>
      </c>
    </row>
    <row r="179">
      <c r="A179" s="750"/>
      <c r="B179" s="751" t="s">
        <v>692</v>
      </c>
      <c r="C179" s="752" t="s">
        <v>704</v>
      </c>
      <c r="D179" s="719" t="s">
        <v>678</v>
      </c>
      <c r="E179" s="753">
        <v>66.34</v>
      </c>
      <c r="F179" s="688">
        <f>E179+E180</f>
      </c>
      <c r="G179" s="687">
        <v>539</v>
      </c>
      <c r="H179" s="687">
        <v>40</v>
      </c>
      <c r="I179" s="689">
        <f t="shared" si="62"/>
      </c>
      <c r="J179" s="690">
        <f t="shared" si="209"/>
      </c>
      <c r="K179" s="687">
        <v>2</v>
      </c>
      <c r="L179" s="690">
        <f t="shared" si="265"/>
      </c>
      <c r="M179" s="687">
        <v>0</v>
      </c>
      <c r="N179" s="691">
        <f t="shared" si="155"/>
      </c>
      <c r="O179" s="687">
        <v>0</v>
      </c>
      <c r="P179" s="691">
        <f t="shared" si="173"/>
      </c>
      <c r="Q179" s="692">
        <f>(M179+M180)/(O179+O180)</f>
      </c>
      <c r="R179" s="687">
        <v>3</v>
      </c>
      <c r="S179" s="692">
        <f>(O179+O180)/(K179+K180)</f>
      </c>
      <c r="T179" s="687">
        <v>2</v>
      </c>
      <c r="U179" s="693">
        <f>F179/T179</f>
      </c>
      <c r="V179" s="694">
        <f>(F179+4*500)/T179</f>
      </c>
      <c r="W179" s="687">
        <v>2455.2</v>
      </c>
      <c r="X179" s="694">
        <f>W179/T179</f>
      </c>
      <c r="Y179" s="692">
        <f>T179/R179</f>
      </c>
      <c r="Z179" s="694">
        <f>W179/F179</f>
      </c>
      <c r="AA179" s="694">
        <f>W179/(F179+500)</f>
      </c>
      <c r="AB179" s="687">
        <v>0</v>
      </c>
      <c r="AC179" s="687">
        <v>0</v>
      </c>
      <c r="AD179" s="692">
        <f>AB179/T179</f>
      </c>
      <c r="AE179" s="694">
        <f>(W179-AC179)/(F179+500)</f>
      </c>
      <c r="AF179" s="695" t="s">
        <v>679</v>
      </c>
    </row>
    <row r="180">
      <c r="A180" s="750"/>
      <c r="B180" s="751"/>
      <c r="C180" s="752"/>
      <c r="D180" s="719" t="s">
        <v>680</v>
      </c>
      <c r="E180" s="753">
        <v>119.47</v>
      </c>
      <c r="F180" s="688"/>
      <c r="G180" s="687">
        <v>1542</v>
      </c>
      <c r="H180" s="696">
        <v>84</v>
      </c>
      <c r="I180" s="689">
        <f t="shared" si="62"/>
      </c>
      <c r="J180" s="690">
        <f t="shared" si="209"/>
      </c>
      <c r="K180" s="687">
        <v>5</v>
      </c>
      <c r="L180" s="690">
        <f t="shared" si="265"/>
      </c>
      <c r="M180" s="687">
        <v>2</v>
      </c>
      <c r="N180" s="691">
        <f t="shared" si="155"/>
      </c>
      <c r="O180" s="687">
        <v>3</v>
      </c>
      <c r="P180" s="691">
        <f t="shared" si="173"/>
      </c>
      <c r="Q180" s="692"/>
      <c r="R180" s="687"/>
      <c r="S180" s="692"/>
      <c r="T180" s="687"/>
      <c r="U180" s="693"/>
      <c r="V180" s="694"/>
      <c r="W180" s="687"/>
      <c r="X180" s="694"/>
      <c r="Y180" s="692"/>
      <c r="Z180" s="694"/>
      <c r="AA180" s="694"/>
      <c r="AB180" s="687"/>
      <c r="AC180" s="687"/>
      <c r="AD180" s="692"/>
      <c r="AE180" s="694"/>
      <c r="AF180" s="695" t="s">
        <v>691</v>
      </c>
    </row>
    <row r="181">
      <c r="A181" s="750"/>
      <c r="B181" s="754" t="s">
        <v>686</v>
      </c>
      <c r="C181" s="754"/>
      <c r="D181" s="754"/>
      <c r="E181" s="755">
        <f>SUM(E173:E180)</f>
      </c>
      <c r="F181" s="698">
        <f>SUM(F173:F180)</f>
      </c>
      <c r="G181" s="698">
        <f>SUM(G173:G180)</f>
      </c>
      <c r="H181" s="698">
        <f>SUM(H173:H180)</f>
      </c>
      <c r="I181" s="699">
        <f t="shared" si="62"/>
      </c>
      <c r="J181" s="700">
        <f t="shared" si="209"/>
      </c>
      <c r="K181" s="698">
        <f>SUM(K173:K180)</f>
      </c>
      <c r="L181" s="700">
        <f t="shared" si="265"/>
      </c>
      <c r="M181" s="698">
        <f>SUM(M173:M180)</f>
      </c>
      <c r="N181" s="701">
        <f t="shared" si="155"/>
      </c>
      <c r="O181" s="698">
        <f>SUM(O173:O180)</f>
      </c>
      <c r="P181" s="701">
        <f t="shared" si="173"/>
      </c>
      <c r="Q181" s="702">
        <f>M181/O181</f>
      </c>
      <c r="R181" s="698">
        <f>SUM(R173:R180)</f>
      </c>
      <c r="S181" s="702">
        <f>(O181+O181)/(K181+K181)</f>
      </c>
      <c r="T181" s="698">
        <f>SUM(T173:T180)</f>
      </c>
      <c r="U181" s="703">
        <f t="shared" ref="U181:U182" si="328">F181/T181</f>
      </c>
      <c r="V181" s="704">
        <f t="shared" ref="V181:V182" si="89">(F181+4*500)/T181</f>
      </c>
      <c r="W181" s="698">
        <f>SUM(W173:W180)</f>
      </c>
      <c r="X181" s="705">
        <f t="shared" ref="X181:X182" si="236">W181/T181</f>
      </c>
      <c r="Y181" s="702">
        <f t="shared" ref="Y181:Y182" si="291">T181/R181</f>
      </c>
      <c r="Z181" s="704">
        <f t="shared" ref="Z181:Z182" si="126">W181/F181</f>
      </c>
      <c r="AA181" s="704">
        <f>W181/(F181+COUNT(W173:W180)*500)</f>
      </c>
      <c r="AB181" s="698">
        <f>SUM(AB173:AB180)</f>
      </c>
      <c r="AC181" s="698">
        <f>SUM(AC173:AC180)</f>
      </c>
      <c r="AD181" s="702">
        <f t="shared" ref="AD181:AD182" si="15">AB181/T181</f>
      </c>
      <c r="AE181" s="706">
        <f>(W181-AC181)/(F181+COUNT(W173:W180)*500)</f>
      </c>
      <c r="AF181" s="694"/>
    </row>
    <row customHeight="true" ht="20.238095238095237" r="182">
      <c r="A182" s="750"/>
      <c r="B182" s="751" t="s">
        <v>693</v>
      </c>
      <c r="C182" s="752" t="s">
        <v>695</v>
      </c>
      <c r="D182" s="719" t="s">
        <v>678</v>
      </c>
      <c r="E182" s="753">
        <v>121.96</v>
      </c>
      <c r="F182" s="688">
        <f>E182+E183</f>
      </c>
      <c r="G182" s="687">
        <v>780</v>
      </c>
      <c r="H182" s="687">
        <v>32</v>
      </c>
      <c r="I182" s="689">
        <f t="shared" si="62"/>
      </c>
      <c r="J182" s="690">
        <f t="shared" si="209"/>
      </c>
      <c r="K182" s="687">
        <v>3</v>
      </c>
      <c r="L182" s="690">
        <f t="shared" si="265"/>
      </c>
      <c r="M182" s="687">
        <v>0</v>
      </c>
      <c r="N182" s="691">
        <f t="shared" si="155"/>
      </c>
      <c r="O182" s="687">
        <v>0</v>
      </c>
      <c r="P182" s="691">
        <f t="shared" si="173"/>
      </c>
      <c r="Q182" s="692">
        <f>(M182+M183)/(O182+O183)</f>
      </c>
      <c r="R182" s="687">
        <v>2</v>
      </c>
      <c r="S182" s="692">
        <f>(O182+O183)/(K182+K183)</f>
      </c>
      <c r="T182" s="687">
        <v>1</v>
      </c>
      <c r="U182" s="693">
        <f t="shared" si="328"/>
      </c>
      <c r="V182" s="694">
        <f t="shared" si="89"/>
      </c>
      <c r="W182" s="687">
        <v>775.2000000000003</v>
      </c>
      <c r="X182" s="694">
        <f t="shared" si="236"/>
      </c>
      <c r="Y182" s="692">
        <f t="shared" si="291"/>
      </c>
      <c r="Z182" s="694">
        <f t="shared" si="126"/>
      </c>
      <c r="AA182" s="694">
        <f>W182/(F182+500)</f>
      </c>
      <c r="AB182" s="687">
        <v>0</v>
      </c>
      <c r="AC182" s="687">
        <v>0</v>
      </c>
      <c r="AD182" s="692">
        <f t="shared" si="15"/>
      </c>
      <c r="AE182" s="694">
        <f>(W182-AC182)/(F182+500)</f>
      </c>
      <c r="AF182" s="695" t="s">
        <v>679</v>
      </c>
    </row>
    <row customHeight="true" ht="20.238095238095237" r="183">
      <c r="A183" s="750"/>
      <c r="B183" s="751"/>
      <c r="C183" s="752"/>
      <c r="D183" s="719" t="s">
        <v>680</v>
      </c>
      <c r="E183" s="753">
        <v>224.79</v>
      </c>
      <c r="F183" s="688"/>
      <c r="G183" s="687">
        <v>4221</v>
      </c>
      <c r="H183" s="687">
        <v>202</v>
      </c>
      <c r="I183" s="689">
        <f t="shared" si="62"/>
      </c>
      <c r="J183" s="690">
        <f t="shared" si="209"/>
      </c>
      <c r="K183" s="687">
        <v>8</v>
      </c>
      <c r="L183" s="690">
        <f t="shared" si="265"/>
      </c>
      <c r="M183" s="687">
        <v>1</v>
      </c>
      <c r="N183" s="691">
        <f t="shared" si="155"/>
      </c>
      <c r="O183" s="687">
        <v>2</v>
      </c>
      <c r="P183" s="691">
        <f t="shared" si="173"/>
      </c>
      <c r="Q183" s="692"/>
      <c r="R183" s="687"/>
      <c r="S183" s="692"/>
      <c r="T183" s="687"/>
      <c r="U183" s="693"/>
      <c r="V183" s="694"/>
      <c r="W183" s="687"/>
      <c r="X183" s="694"/>
      <c r="Y183" s="692"/>
      <c r="Z183" s="694"/>
      <c r="AA183" s="694"/>
      <c r="AB183" s="687"/>
      <c r="AC183" s="687"/>
      <c r="AD183" s="692"/>
      <c r="AE183" s="694"/>
      <c r="AF183" s="695" t="s">
        <v>691</v>
      </c>
    </row>
    <row r="184">
      <c r="A184" s="750"/>
      <c r="B184" s="751" t="s">
        <v>694</v>
      </c>
      <c r="C184" s="752" t="s">
        <v>695</v>
      </c>
      <c r="D184" s="719" t="s">
        <v>678</v>
      </c>
      <c r="E184" s="753">
        <v>197.46</v>
      </c>
      <c r="F184" s="688">
        <f>E184+E185</f>
      </c>
      <c r="G184" s="687">
        <v>1010</v>
      </c>
      <c r="H184" s="687">
        <v>31</v>
      </c>
      <c r="I184" s="689">
        <f t="shared" si="62"/>
      </c>
      <c r="J184" s="690">
        <f t="shared" si="209"/>
      </c>
      <c r="K184" s="687">
        <v>2</v>
      </c>
      <c r="L184" s="690">
        <f t="shared" si="265"/>
      </c>
      <c r="M184" s="687">
        <v>0</v>
      </c>
      <c r="N184" s="691">
        <f t="shared" si="155"/>
      </c>
      <c r="O184" s="687">
        <v>0</v>
      </c>
      <c r="P184" s="691">
        <f t="shared" si="173"/>
      </c>
      <c r="Q184" s="692">
        <f>(M184+M185)/(O184+O185)</f>
      </c>
      <c r="R184" s="687">
        <v>1</v>
      </c>
      <c r="S184" s="692">
        <f>(O184+O185)/(K184+K185)</f>
      </c>
      <c r="T184" s="687">
        <v>0</v>
      </c>
      <c r="U184" s="693">
        <f>F184/T184</f>
      </c>
      <c r="V184" s="694">
        <f>(F184+4*500)/T184</f>
      </c>
      <c r="W184" s="687">
        <v>0</v>
      </c>
      <c r="X184" s="694">
        <f>W184/T184</f>
      </c>
      <c r="Y184" s="692">
        <f>T184/R184</f>
      </c>
      <c r="Z184" s="694">
        <f>W184/F184</f>
      </c>
      <c r="AA184" s="694">
        <f>W184/(F184+500)</f>
      </c>
      <c r="AB184" s="687">
        <v>0</v>
      </c>
      <c r="AC184" s="687">
        <v>0</v>
      </c>
      <c r="AD184" s="692">
        <f>AB184/T184</f>
      </c>
      <c r="AE184" s="694">
        <f>(W184-AC184)/(F184+500)</f>
      </c>
      <c r="AF184" s="695" t="s">
        <v>679</v>
      </c>
    </row>
    <row r="185">
      <c r="A185" s="750"/>
      <c r="B185" s="751"/>
      <c r="C185" s="752"/>
      <c r="D185" s="719" t="s">
        <v>680</v>
      </c>
      <c r="E185" s="753">
        <v>352.34</v>
      </c>
      <c r="F185" s="688"/>
      <c r="G185" s="687">
        <v>5942</v>
      </c>
      <c r="H185" s="687">
        <v>291</v>
      </c>
      <c r="I185" s="689">
        <f t="shared" si="62"/>
      </c>
      <c r="J185" s="690">
        <f t="shared" si="209"/>
      </c>
      <c r="K185" s="687">
        <v>6</v>
      </c>
      <c r="L185" s="690">
        <f t="shared" si="265"/>
      </c>
      <c r="M185" s="687">
        <v>0</v>
      </c>
      <c r="N185" s="691">
        <f t="shared" si="155"/>
      </c>
      <c r="O185" s="687">
        <v>1</v>
      </c>
      <c r="P185" s="691">
        <f t="shared" si="173"/>
      </c>
      <c r="Q185" s="692"/>
      <c r="R185" s="687"/>
      <c r="S185" s="692"/>
      <c r="T185" s="687"/>
      <c r="U185" s="693"/>
      <c r="V185" s="694"/>
      <c r="W185" s="687"/>
      <c r="X185" s="694"/>
      <c r="Y185" s="692"/>
      <c r="Z185" s="694"/>
      <c r="AA185" s="694"/>
      <c r="AB185" s="687"/>
      <c r="AC185" s="687"/>
      <c r="AD185" s="692"/>
      <c r="AE185" s="694"/>
      <c r="AF185" s="695" t="s">
        <v>691</v>
      </c>
    </row>
    <row r="186">
      <c r="A186" s="750"/>
      <c r="B186" s="751" t="s">
        <v>696</v>
      </c>
      <c r="C186" s="752" t="s">
        <v>695</v>
      </c>
      <c r="D186" s="719" t="s">
        <v>678</v>
      </c>
      <c r="E186" s="753">
        <v>238.39</v>
      </c>
      <c r="F186" s="688">
        <f>E186+E187</f>
      </c>
      <c r="G186" s="687">
        <v>1320</v>
      </c>
      <c r="H186" s="687">
        <v>39</v>
      </c>
      <c r="I186" s="689">
        <f t="shared" si="62"/>
      </c>
      <c r="J186" s="690">
        <f t="shared" si="209"/>
      </c>
      <c r="K186" s="687">
        <v>3</v>
      </c>
      <c r="L186" s="690">
        <f t="shared" si="265"/>
      </c>
      <c r="M186" s="687">
        <v>0</v>
      </c>
      <c r="N186" s="691">
        <f t="shared" si="155"/>
      </c>
      <c r="O186" s="687">
        <v>0</v>
      </c>
      <c r="P186" s="691">
        <f t="shared" si="173"/>
      </c>
      <c r="Q186" s="692">
        <f>(M186+M187)/(O186+O187)</f>
      </c>
      <c r="R186" s="687">
        <v>0</v>
      </c>
      <c r="S186" s="692">
        <f>(O186+O187)/(K186+K187)</f>
      </c>
      <c r="T186" s="687">
        <v>0</v>
      </c>
      <c r="U186" s="693">
        <f>F186/T186</f>
      </c>
      <c r="V186" s="694">
        <f>(F186+4*500)/T186</f>
      </c>
      <c r="W186" s="687">
        <v>0</v>
      </c>
      <c r="X186" s="694">
        <f>W186/T186</f>
      </c>
      <c r="Y186" s="692">
        <f>T186/R186</f>
      </c>
      <c r="Z186" s="694">
        <f>W186/F186</f>
      </c>
      <c r="AA186" s="694">
        <f>W186/(F186+500)</f>
      </c>
      <c r="AB186" s="687">
        <v>0</v>
      </c>
      <c r="AC186" s="687">
        <v>0</v>
      </c>
      <c r="AD186" s="692">
        <f>AB186/T186</f>
      </c>
      <c r="AE186" s="694">
        <f>(W186-AC186)/(F186+500)</f>
      </c>
      <c r="AF186" s="695" t="s">
        <v>679</v>
      </c>
    </row>
    <row r="187">
      <c r="A187" s="750"/>
      <c r="B187" s="751"/>
      <c r="C187" s="752"/>
      <c r="D187" s="719" t="s">
        <v>680</v>
      </c>
      <c r="E187" s="753">
        <v>298.92</v>
      </c>
      <c r="F187" s="688"/>
      <c r="G187" s="687">
        <v>4335</v>
      </c>
      <c r="H187" s="687">
        <v>245</v>
      </c>
      <c r="I187" s="689">
        <f t="shared" si="62"/>
      </c>
      <c r="J187" s="690">
        <f t="shared" si="209"/>
      </c>
      <c r="K187" s="687">
        <v>6</v>
      </c>
      <c r="L187" s="690">
        <f t="shared" si="265"/>
      </c>
      <c r="M187" s="687">
        <v>0</v>
      </c>
      <c r="N187" s="691">
        <f t="shared" si="155"/>
      </c>
      <c r="O187" s="687">
        <v>0</v>
      </c>
      <c r="P187" s="691">
        <f t="shared" si="173"/>
      </c>
      <c r="Q187" s="692"/>
      <c r="R187" s="687"/>
      <c r="S187" s="692"/>
      <c r="T187" s="687"/>
      <c r="U187" s="693"/>
      <c r="V187" s="694"/>
      <c r="W187" s="687"/>
      <c r="X187" s="694"/>
      <c r="Y187" s="692"/>
      <c r="Z187" s="694"/>
      <c r="AA187" s="694"/>
      <c r="AB187" s="687"/>
      <c r="AC187" s="687"/>
      <c r="AD187" s="692"/>
      <c r="AE187" s="694"/>
      <c r="AF187" s="695" t="s">
        <v>691</v>
      </c>
    </row>
    <row r="188">
      <c r="A188" s="750"/>
      <c r="B188" s="751" t="s">
        <v>697</v>
      </c>
      <c r="C188" s="752" t="s">
        <v>695</v>
      </c>
      <c r="D188" s="719" t="s">
        <v>678</v>
      </c>
      <c r="E188" s="753">
        <v>263.23</v>
      </c>
      <c r="F188" s="688">
        <f>E188+E189</f>
      </c>
      <c r="G188" s="687">
        <v>1464</v>
      </c>
      <c r="H188" s="687">
        <v>44</v>
      </c>
      <c r="I188" s="689">
        <f t="shared" si="62"/>
      </c>
      <c r="J188" s="690">
        <f t="shared" si="209"/>
      </c>
      <c r="K188" s="687">
        <v>4</v>
      </c>
      <c r="L188" s="690">
        <f t="shared" si="265"/>
      </c>
      <c r="M188" s="687">
        <v>0</v>
      </c>
      <c r="N188" s="691">
        <f t="shared" si="155"/>
      </c>
      <c r="O188" s="687">
        <v>1</v>
      </c>
      <c r="P188" s="691">
        <f t="shared" si="173"/>
      </c>
      <c r="Q188" s="692">
        <f>(M188+M189)/(O188+O189)</f>
      </c>
      <c r="R188" s="687">
        <v>5</v>
      </c>
      <c r="S188" s="692">
        <f>(O188+O189)/(K188+K189)</f>
      </c>
      <c r="T188" s="687">
        <v>3</v>
      </c>
      <c r="U188" s="693">
        <f>F188/T188</f>
      </c>
      <c r="V188" s="694">
        <f>(F188+4*500)/T188</f>
      </c>
      <c r="W188" s="687">
        <v>3046.7999999999997</v>
      </c>
      <c r="X188" s="694">
        <f>W188/T188</f>
      </c>
      <c r="Y188" s="692">
        <f>T188/R188</f>
      </c>
      <c r="Z188" s="694">
        <f>W188/F188</f>
      </c>
      <c r="AA188" s="694">
        <f>W188/(F188+500)</f>
      </c>
      <c r="AB188" s="687">
        <v>0</v>
      </c>
      <c r="AC188" s="687">
        <v>0</v>
      </c>
      <c r="AD188" s="692">
        <f>AB188/T188</f>
      </c>
      <c r="AE188" s="694">
        <f>(W188-AC188)/(F188+500)</f>
      </c>
      <c r="AF188" s="695" t="s">
        <v>679</v>
      </c>
    </row>
    <row r="189">
      <c r="A189" s="750"/>
      <c r="B189" s="751"/>
      <c r="C189" s="752"/>
      <c r="D189" s="719" t="s">
        <v>680</v>
      </c>
      <c r="E189" s="753">
        <v>342.58</v>
      </c>
      <c r="F189" s="688"/>
      <c r="G189" s="687">
        <v>4978</v>
      </c>
      <c r="H189" s="687">
        <v>263</v>
      </c>
      <c r="I189" s="689">
        <f t="shared" si="62"/>
      </c>
      <c r="J189" s="690">
        <f t="shared" si="209"/>
      </c>
      <c r="K189" s="687">
        <v>7</v>
      </c>
      <c r="L189" s="690">
        <f t="shared" si="265"/>
      </c>
      <c r="M189" s="687">
        <v>3</v>
      </c>
      <c r="N189" s="691">
        <f t="shared" si="155"/>
      </c>
      <c r="O189" s="687">
        <v>4</v>
      </c>
      <c r="P189" s="691">
        <f t="shared" si="173"/>
      </c>
      <c r="Q189" s="692"/>
      <c r="R189" s="687"/>
      <c r="S189" s="692"/>
      <c r="T189" s="687"/>
      <c r="U189" s="693"/>
      <c r="V189" s="694"/>
      <c r="W189" s="687"/>
      <c r="X189" s="694"/>
      <c r="Y189" s="692"/>
      <c r="Z189" s="694"/>
      <c r="AA189" s="694"/>
      <c r="AB189" s="687"/>
      <c r="AC189" s="687"/>
      <c r="AD189" s="692"/>
      <c r="AE189" s="694"/>
      <c r="AF189" s="695" t="s">
        <v>691</v>
      </c>
    </row>
    <row r="190">
      <c r="A190" s="750"/>
      <c r="B190" s="751" t="s">
        <v>698</v>
      </c>
      <c r="C190" s="752" t="s">
        <v>695</v>
      </c>
      <c r="D190" s="719" t="s">
        <v>678</v>
      </c>
      <c r="E190" s="753">
        <v>376.71</v>
      </c>
      <c r="F190" s="688">
        <f>E190+E191</f>
      </c>
      <c r="G190" s="687">
        <v>2398</v>
      </c>
      <c r="H190" s="687">
        <v>79</v>
      </c>
      <c r="I190" s="689">
        <f t="shared" si="62"/>
      </c>
      <c r="J190" s="690">
        <f t="shared" si="209"/>
      </c>
      <c r="K190" s="687">
        <v>3</v>
      </c>
      <c r="L190" s="690">
        <f t="shared" si="265"/>
      </c>
      <c r="M190" s="687">
        <v>1</v>
      </c>
      <c r="N190" s="691">
        <f t="shared" si="155"/>
      </c>
      <c r="O190" s="687">
        <v>2</v>
      </c>
      <c r="P190" s="691">
        <f t="shared" si="173"/>
      </c>
      <c r="Q190" s="692">
        <f>(M190+M191)/(O190+O191)</f>
      </c>
      <c r="R190" s="687">
        <v>3</v>
      </c>
      <c r="S190" s="692">
        <f>(O190+O191)/(K190+K191)</f>
      </c>
      <c r="T190" s="687">
        <v>2</v>
      </c>
      <c r="U190" s="693">
        <f>F190/T190</f>
      </c>
      <c r="V190" s="694">
        <f>(F190+4*500)/T190</f>
      </c>
      <c r="W190" s="687">
        <v>4022.4000000000005</v>
      </c>
      <c r="X190" s="694">
        <f>W190/T190</f>
      </c>
      <c r="Y190" s="692">
        <f>T190/R190</f>
      </c>
      <c r="Z190" s="694">
        <f>W190/F190</f>
      </c>
      <c r="AA190" s="694">
        <f>W190/(F190+500)</f>
      </c>
      <c r="AB190" s="687">
        <v>0</v>
      </c>
      <c r="AC190" s="687">
        <v>0</v>
      </c>
      <c r="AD190" s="692">
        <f>AB190/T190</f>
      </c>
      <c r="AE190" s="694">
        <f>(W190-AC190)/(F190+500)</f>
      </c>
      <c r="AF190" s="695" t="s">
        <v>679</v>
      </c>
    </row>
    <row r="191">
      <c r="A191" s="750"/>
      <c r="B191" s="751"/>
      <c r="C191" s="752"/>
      <c r="D191" s="719" t="s">
        <v>680</v>
      </c>
      <c r="E191" s="753">
        <v>537.56</v>
      </c>
      <c r="F191" s="688"/>
      <c r="G191" s="687">
        <v>7771</v>
      </c>
      <c r="H191" s="696">
        <v>460</v>
      </c>
      <c r="I191" s="689">
        <f t="shared" si="62"/>
      </c>
      <c r="J191" s="690">
        <f t="shared" si="209"/>
      </c>
      <c r="K191" s="687">
        <v>13</v>
      </c>
      <c r="L191" s="690">
        <f t="shared" si="265"/>
      </c>
      <c r="M191" s="687">
        <v>1</v>
      </c>
      <c r="N191" s="691">
        <f t="shared" si="155"/>
      </c>
      <c r="O191" s="687">
        <v>1</v>
      </c>
      <c r="P191" s="691">
        <f t="shared" si="173"/>
      </c>
      <c r="Q191" s="692"/>
      <c r="R191" s="687"/>
      <c r="S191" s="692"/>
      <c r="T191" s="687"/>
      <c r="U191" s="693"/>
      <c r="V191" s="694"/>
      <c r="W191" s="687"/>
      <c r="X191" s="694"/>
      <c r="Y191" s="692"/>
      <c r="Z191" s="694"/>
      <c r="AA191" s="694"/>
      <c r="AB191" s="687"/>
      <c r="AC191" s="687"/>
      <c r="AD191" s="692"/>
      <c r="AE191" s="694"/>
      <c r="AF191" s="695" t="s">
        <v>691</v>
      </c>
    </row>
    <row r="192">
      <c r="A192" s="750"/>
      <c r="B192" s="751" t="s">
        <v>699</v>
      </c>
      <c r="C192" s="752" t="s">
        <v>695</v>
      </c>
      <c r="D192" s="719" t="s">
        <v>678</v>
      </c>
      <c r="E192" s="753">
        <v>363.65</v>
      </c>
      <c r="F192" s="688">
        <f>E192+E193</f>
      </c>
      <c r="G192" s="687">
        <v>2114</v>
      </c>
      <c r="H192" s="687">
        <v>68</v>
      </c>
      <c r="I192" s="689">
        <f t="shared" si="62"/>
      </c>
      <c r="J192" s="690">
        <f t="shared" si="209"/>
      </c>
      <c r="K192" s="687">
        <v>5</v>
      </c>
      <c r="L192" s="690">
        <f t="shared" si="265"/>
      </c>
      <c r="M192" s="687">
        <v>0</v>
      </c>
      <c r="N192" s="691">
        <f t="shared" si="155"/>
      </c>
      <c r="O192" s="687">
        <v>0</v>
      </c>
      <c r="P192" s="691">
        <f t="shared" si="173"/>
      </c>
      <c r="Q192" s="692">
        <f>(M192+M193)/(O192+O193)</f>
      </c>
      <c r="R192" s="687">
        <v>0</v>
      </c>
      <c r="S192" s="692">
        <f>(O192+O193)/(K192+K193)</f>
      </c>
      <c r="T192" s="687">
        <v>0</v>
      </c>
      <c r="U192" s="693">
        <f>F192/T192</f>
      </c>
      <c r="V192" s="694">
        <f>(F192+4*500)/T192</f>
      </c>
      <c r="W192" s="687">
        <v>0</v>
      </c>
      <c r="X192" s="694">
        <f>W192/T192</f>
      </c>
      <c r="Y192" s="692">
        <f>T192/R192</f>
      </c>
      <c r="Z192" s="694">
        <f>W192/F192</f>
      </c>
      <c r="AA192" s="694">
        <f>W192/(F192+500)</f>
      </c>
      <c r="AB192" s="687">
        <v>0</v>
      </c>
      <c r="AC192" s="687">
        <v>0</v>
      </c>
      <c r="AD192" s="692">
        <f>AB192/T192</f>
      </c>
      <c r="AE192" s="694">
        <f>(W192-AC192)/(F192+500)</f>
      </c>
      <c r="AF192" s="695" t="s">
        <v>679</v>
      </c>
    </row>
    <row r="193">
      <c r="A193" s="750"/>
      <c r="B193" s="751"/>
      <c r="C193" s="752"/>
      <c r="D193" s="719" t="s">
        <v>680</v>
      </c>
      <c r="E193" s="753">
        <v>391.72</v>
      </c>
      <c r="F193" s="688"/>
      <c r="G193" s="687">
        <v>5079</v>
      </c>
      <c r="H193" s="687">
        <v>298</v>
      </c>
      <c r="I193" s="689">
        <f t="shared" si="62"/>
      </c>
      <c r="J193" s="690">
        <f t="shared" si="209"/>
      </c>
      <c r="K193" s="687">
        <v>2</v>
      </c>
      <c r="L193" s="690">
        <f t="shared" si="265"/>
      </c>
      <c r="M193" s="687">
        <v>0</v>
      </c>
      <c r="N193" s="691">
        <f t="shared" si="155"/>
      </c>
      <c r="O193" s="687">
        <v>0</v>
      </c>
      <c r="P193" s="691">
        <f t="shared" si="173"/>
      </c>
      <c r="Q193" s="692"/>
      <c r="R193" s="687"/>
      <c r="S193" s="692"/>
      <c r="T193" s="687"/>
      <c r="U193" s="693"/>
      <c r="V193" s="694"/>
      <c r="W193" s="687"/>
      <c r="X193" s="694"/>
      <c r="Y193" s="692"/>
      <c r="Z193" s="694"/>
      <c r="AA193" s="694"/>
      <c r="AB193" s="687"/>
      <c r="AC193" s="687"/>
      <c r="AD193" s="692"/>
      <c r="AE193" s="694"/>
      <c r="AF193" s="695" t="s">
        <v>691</v>
      </c>
    </row>
    <row r="194">
      <c r="A194" s="750"/>
      <c r="B194" s="754" t="s">
        <v>686</v>
      </c>
      <c r="C194" s="754"/>
      <c r="D194" s="754"/>
      <c r="E194" s="755">
        <f>SUM(E182:E193)</f>
      </c>
      <c r="F194" s="698">
        <f>SUM(F182:F193)</f>
      </c>
      <c r="G194" s="698">
        <f>SUM(G182:G193)</f>
      </c>
      <c r="H194" s="698">
        <f>SUM(H182:H193)</f>
      </c>
      <c r="I194" s="699">
        <f t="shared" si="62"/>
      </c>
      <c r="J194" s="700">
        <f t="shared" si="209"/>
      </c>
      <c r="K194" s="698">
        <f>SUM(K182:K193)</f>
      </c>
      <c r="L194" s="700">
        <f t="shared" si="265"/>
      </c>
      <c r="M194" s="698">
        <f>SUM(M182:M193)</f>
      </c>
      <c r="N194" s="701">
        <f t="shared" si="155"/>
      </c>
      <c r="O194" s="698">
        <f>SUM(O182:O193)</f>
      </c>
      <c r="P194" s="701">
        <f t="shared" si="173"/>
      </c>
      <c r="Q194" s="702">
        <f t="shared" ref="Q194:Q195" si="44">M194/O194</f>
      </c>
      <c r="R194" s="698">
        <f>SUM(R182:R193)</f>
      </c>
      <c r="S194" s="702">
        <f t="shared" ref="S194:S195" si="191">(O194+O194)/(K194+K194)</f>
      </c>
      <c r="T194" s="698">
        <f>SUM(T182:T193)</f>
      </c>
      <c r="U194" s="703">
        <f t="shared" ref="U194:U195" si="329">F194/T194</f>
      </c>
      <c r="V194" s="704">
        <f t="shared" ref="V194:V195" si="90">(F194+4*500)/T194</f>
      </c>
      <c r="W194" s="698">
        <f>SUM(W182:W193)</f>
      </c>
      <c r="X194" s="705">
        <f t="shared" ref="X194:X195" si="237">W194/T194</f>
      </c>
      <c r="Y194" s="702">
        <f t="shared" ref="Y194:Y195" si="292">T194/R194</f>
      </c>
      <c r="Z194" s="704">
        <f t="shared" ref="Z194:Z195" si="127">W194/F194</f>
      </c>
      <c r="AA194" s="704">
        <f>W194/(F194+COUNT(W182:W193)*500)</f>
      </c>
      <c r="AB194" s="698">
        <f>SUM(AB182:AB193)</f>
      </c>
      <c r="AC194" s="698">
        <f>SUM(AC182:AC193)</f>
      </c>
      <c r="AD194" s="702">
        <f t="shared" ref="AD194:AD195" si="16">AB194/T194</f>
      </c>
      <c r="AE194" s="706">
        <f>(W194-AC194)/(F194+COUNT(W182:W193)*500)</f>
      </c>
      <c r="AF194" s="694"/>
    </row>
    <row r="195">
      <c r="A195" s="750"/>
      <c r="B195" s="756" t="s">
        <v>700</v>
      </c>
      <c r="C195" s="756"/>
      <c r="D195" s="756"/>
      <c r="E195" s="757">
        <f>E181+E194</f>
      </c>
      <c r="F195" s="741">
        <f>F181+F194</f>
      </c>
      <c r="G195" s="741">
        <f>G181+G194</f>
      </c>
      <c r="H195" s="741">
        <f>H181+H194</f>
      </c>
      <c r="I195" s="742">
        <f t="shared" si="62"/>
      </c>
      <c r="J195" s="743">
        <f t="shared" si="209"/>
      </c>
      <c r="K195" s="741">
        <f>K181+K194</f>
      </c>
      <c r="L195" s="743">
        <f t="shared" si="265"/>
      </c>
      <c r="M195" s="741">
        <f>M181+M194</f>
      </c>
      <c r="N195" s="744">
        <f t="shared" si="155"/>
      </c>
      <c r="O195" s="741">
        <f>O181+O194</f>
      </c>
      <c r="P195" s="744">
        <f t="shared" si="173"/>
      </c>
      <c r="Q195" s="745">
        <f t="shared" si="44"/>
      </c>
      <c r="R195" s="741">
        <f>R181+R194</f>
      </c>
      <c r="S195" s="745">
        <f t="shared" si="191"/>
      </c>
      <c r="T195" s="741">
        <f>T181+T194</f>
      </c>
      <c r="U195" s="746">
        <f t="shared" si="329"/>
      </c>
      <c r="V195" s="741">
        <f t="shared" si="90"/>
      </c>
      <c r="W195" s="741">
        <f>W181+W194</f>
      </c>
      <c r="X195" s="741">
        <f t="shared" si="237"/>
      </c>
      <c r="Y195" s="745">
        <f t="shared" si="292"/>
      </c>
      <c r="Z195" s="741">
        <f t="shared" si="127"/>
      </c>
      <c r="AA195" s="741">
        <f>W195/(F195+COUNT(W173:W180,W182:W193)*500)</f>
      </c>
      <c r="AB195" s="741">
        <f>AB181+AB194</f>
      </c>
      <c r="AC195" s="741">
        <f>AC181+AC194</f>
      </c>
      <c r="AD195" s="745">
        <f t="shared" si="16"/>
      </c>
      <c r="AE195" s="741">
        <f>(W195-AC195)/(F195+COUNT(W173:W180,W182:W193)*500)</f>
      </c>
      <c r="AF195" s="747"/>
    </row>
    <row r="196">
      <c r="A196" s="758" t="s">
        <v>643</v>
      </c>
      <c r="B196" s="759" t="s">
        <v>644</v>
      </c>
      <c r="C196" s="759" t="s">
        <v>645</v>
      </c>
      <c r="D196" s="759" t="s">
        <v>646</v>
      </c>
      <c r="E196" s="760" t="s">
        <v>647</v>
      </c>
      <c r="F196" s="674" t="s">
        <v>648</v>
      </c>
      <c r="G196" s="674" t="s">
        <v>649</v>
      </c>
      <c r="H196" s="674" t="s">
        <v>650</v>
      </c>
      <c r="I196" s="675" t="s">
        <v>651</v>
      </c>
      <c r="J196" s="676" t="s">
        <v>652</v>
      </c>
      <c r="K196" s="674" t="s">
        <v>653</v>
      </c>
      <c r="L196" s="676" t="s">
        <v>654</v>
      </c>
      <c r="M196" s="677" t="s">
        <v>655</v>
      </c>
      <c r="N196" s="678" t="s">
        <v>656</v>
      </c>
      <c r="O196" s="674" t="s">
        <v>657</v>
      </c>
      <c r="P196" s="678" t="s">
        <v>658</v>
      </c>
      <c r="Q196" s="675" t="s">
        <v>659</v>
      </c>
      <c r="R196" s="679" t="s">
        <v>660</v>
      </c>
      <c r="S196" s="680" t="s">
        <v>661</v>
      </c>
      <c r="T196" s="679" t="s">
        <v>662</v>
      </c>
      <c r="U196" s="681" t="s">
        <v>663</v>
      </c>
      <c r="V196" s="682" t="s">
        <v>664</v>
      </c>
      <c r="W196" s="682" t="s">
        <v>665</v>
      </c>
      <c r="X196" s="682" t="s">
        <v>666</v>
      </c>
      <c r="Y196" s="680" t="s">
        <v>667</v>
      </c>
      <c r="Z196" s="682" t="s">
        <v>668</v>
      </c>
      <c r="AA196" s="682" t="s">
        <v>669</v>
      </c>
      <c r="AB196" s="682" t="s">
        <v>670</v>
      </c>
      <c r="AC196" s="679" t="s">
        <v>671</v>
      </c>
      <c r="AD196" s="680" t="s">
        <v>672</v>
      </c>
      <c r="AE196" s="682" t="s">
        <v>673</v>
      </c>
      <c r="AF196" s="682" t="s">
        <v>674</v>
      </c>
    </row>
    <row r="197">
      <c r="A197" s="750" t="s">
        <v>712</v>
      </c>
      <c r="B197" s="751" t="s">
        <v>687</v>
      </c>
      <c r="C197" s="752" t="s">
        <v>704</v>
      </c>
      <c r="D197" s="719" t="s">
        <v>678</v>
      </c>
      <c r="E197" s="753">
        <v>313.97</v>
      </c>
      <c r="F197" s="688">
        <f>E197+E198</f>
      </c>
      <c r="G197" s="687">
        <v>1558</v>
      </c>
      <c r="H197" s="687">
        <v>22</v>
      </c>
      <c r="I197" s="689">
        <f t="shared" ref="I197:I219" si="63">H197/G197</f>
      </c>
      <c r="J197" s="690">
        <f t="shared" ref="J197:J219" si="210">(E197/G197)*1000</f>
      </c>
      <c r="K197" s="687">
        <v>1</v>
      </c>
      <c r="L197" s="690">
        <f t="shared" ref="L197:L219" si="266">E197/K197</f>
      </c>
      <c r="M197" s="687">
        <v>0</v>
      </c>
      <c r="N197" s="691">
        <f t="shared" ref="N197:N219" si="156">E197/M197</f>
      </c>
      <c r="O197" s="687">
        <v>0</v>
      </c>
      <c r="P197" s="691">
        <f t="shared" ref="P197:P219" si="174">E197/O197</f>
      </c>
      <c r="Q197" s="692">
        <f>(M197+M198)/(O197+O198)</f>
      </c>
      <c r="R197" s="687">
        <v>0</v>
      </c>
      <c r="S197" s="692">
        <f>(O197+O198)/(K197+K198)</f>
      </c>
      <c r="T197" s="687">
        <v>0</v>
      </c>
      <c r="U197" s="693">
        <f>F197/T197</f>
      </c>
      <c r="V197" s="694">
        <f>(F197+4*500)/T197</f>
      </c>
      <c r="W197" s="687">
        <v>0</v>
      </c>
      <c r="X197" s="694">
        <f>W197/T197</f>
      </c>
      <c r="Y197" s="692">
        <f>T197/R197</f>
      </c>
      <c r="Z197" s="694">
        <f>W197/F197</f>
      </c>
      <c r="AA197" s="694">
        <f>W197/(F197+500)</f>
      </c>
      <c r="AB197" s="687">
        <v>0</v>
      </c>
      <c r="AC197" s="687">
        <v>0</v>
      </c>
      <c r="AD197" s="692">
        <f>AB197/T197</f>
      </c>
      <c r="AE197" s="694">
        <f>(W197-AC197)/(F197+500)</f>
      </c>
      <c r="AF197" s="695" t="s">
        <v>679</v>
      </c>
    </row>
    <row r="198">
      <c r="A198" s="750"/>
      <c r="B198" s="751"/>
      <c r="C198" s="752"/>
      <c r="D198" s="719" t="s">
        <v>680</v>
      </c>
      <c r="E198" s="753">
        <v>357.42</v>
      </c>
      <c r="F198" s="688"/>
      <c r="G198" s="687">
        <v>5874</v>
      </c>
      <c r="H198" s="687">
        <v>258</v>
      </c>
      <c r="I198" s="689">
        <f t="shared" si="63"/>
      </c>
      <c r="J198" s="690">
        <f t="shared" si="210"/>
      </c>
      <c r="K198" s="687">
        <v>5</v>
      </c>
      <c r="L198" s="690">
        <f t="shared" si="266"/>
      </c>
      <c r="M198" s="687">
        <v>0</v>
      </c>
      <c r="N198" s="691">
        <f t="shared" si="156"/>
      </c>
      <c r="O198" s="687">
        <v>0</v>
      </c>
      <c r="P198" s="691">
        <f t="shared" si="174"/>
      </c>
      <c r="Q198" s="692"/>
      <c r="R198" s="687"/>
      <c r="S198" s="692"/>
      <c r="T198" s="687"/>
      <c r="U198" s="693"/>
      <c r="V198" s="694"/>
      <c r="W198" s="687"/>
      <c r="X198" s="694"/>
      <c r="Y198" s="692"/>
      <c r="Z198" s="694"/>
      <c r="AA198" s="694"/>
      <c r="AB198" s="687"/>
      <c r="AC198" s="687"/>
      <c r="AD198" s="692"/>
      <c r="AE198" s="694"/>
      <c r="AF198" s="695" t="s">
        <v>691</v>
      </c>
    </row>
    <row r="199">
      <c r="A199" s="750"/>
      <c r="B199" s="751" t="s">
        <v>689</v>
      </c>
      <c r="C199" s="752" t="s">
        <v>704</v>
      </c>
      <c r="D199" s="719" t="s">
        <v>678</v>
      </c>
      <c r="E199" s="753">
        <v>391.27</v>
      </c>
      <c r="F199" s="688">
        <f>E199+E200</f>
      </c>
      <c r="G199" s="687">
        <v>2403</v>
      </c>
      <c r="H199" s="687">
        <v>49</v>
      </c>
      <c r="I199" s="689">
        <f t="shared" si="63"/>
      </c>
      <c r="J199" s="690">
        <f t="shared" si="210"/>
      </c>
      <c r="K199" s="687">
        <v>4</v>
      </c>
      <c r="L199" s="690">
        <f t="shared" si="266"/>
      </c>
      <c r="M199" s="687">
        <v>0</v>
      </c>
      <c r="N199" s="691">
        <f t="shared" si="156"/>
      </c>
      <c r="O199" s="687">
        <v>0</v>
      </c>
      <c r="P199" s="691">
        <f t="shared" si="174"/>
      </c>
      <c r="Q199" s="692">
        <f>(M199+M200)/(O199+O200)</f>
      </c>
      <c r="R199" s="687">
        <v>2</v>
      </c>
      <c r="S199" s="692">
        <f>(O199+O200)/(K199+K200)</f>
      </c>
      <c r="T199" s="687">
        <v>0</v>
      </c>
      <c r="U199" s="693">
        <f>F199/T199</f>
      </c>
      <c r="V199" s="694">
        <f>(F199+4*500)/T199</f>
      </c>
      <c r="W199" s="687">
        <v>0</v>
      </c>
      <c r="X199" s="694">
        <f>W199/T199</f>
      </c>
      <c r="Y199" s="692">
        <f>T199/R199</f>
      </c>
      <c r="Z199" s="694">
        <f>W199/F199</f>
      </c>
      <c r="AA199" s="694">
        <f>W199/(F199+500)</f>
      </c>
      <c r="AB199" s="687">
        <v>0</v>
      </c>
      <c r="AC199" s="687">
        <v>0</v>
      </c>
      <c r="AD199" s="692">
        <f>AB199/T199</f>
      </c>
      <c r="AE199" s="694">
        <f>(W199-AC199)/(F199+500)</f>
      </c>
      <c r="AF199" s="695" t="s">
        <v>679</v>
      </c>
    </row>
    <row r="200">
      <c r="A200" s="750"/>
      <c r="B200" s="751"/>
      <c r="C200" s="752"/>
      <c r="D200" s="719" t="s">
        <v>680</v>
      </c>
      <c r="E200" s="753">
        <v>325.92</v>
      </c>
      <c r="F200" s="688"/>
      <c r="G200" s="687">
        <v>4540</v>
      </c>
      <c r="H200" s="687">
        <v>205</v>
      </c>
      <c r="I200" s="689">
        <f t="shared" si="63"/>
      </c>
      <c r="J200" s="690">
        <f t="shared" si="210"/>
      </c>
      <c r="K200" s="687">
        <v>9</v>
      </c>
      <c r="L200" s="690">
        <f t="shared" si="266"/>
      </c>
      <c r="M200" s="687">
        <v>0</v>
      </c>
      <c r="N200" s="691">
        <f t="shared" si="156"/>
      </c>
      <c r="O200" s="687">
        <v>0</v>
      </c>
      <c r="P200" s="691">
        <f t="shared" si="174"/>
      </c>
      <c r="Q200" s="692"/>
      <c r="R200" s="687"/>
      <c r="S200" s="692"/>
      <c r="T200" s="687"/>
      <c r="U200" s="693"/>
      <c r="V200" s="694"/>
      <c r="W200" s="687"/>
      <c r="X200" s="694"/>
      <c r="Y200" s="692"/>
      <c r="Z200" s="694"/>
      <c r="AA200" s="694"/>
      <c r="AB200" s="687"/>
      <c r="AC200" s="687"/>
      <c r="AD200" s="692"/>
      <c r="AE200" s="694"/>
      <c r="AF200" s="695" t="s">
        <v>691</v>
      </c>
    </row>
    <row r="201">
      <c r="A201" s="750"/>
      <c r="B201" s="751" t="s">
        <v>690</v>
      </c>
      <c r="C201" s="752" t="s">
        <v>704</v>
      </c>
      <c r="D201" s="719" t="s">
        <v>678</v>
      </c>
      <c r="E201" s="753">
        <v>179.83</v>
      </c>
      <c r="F201" s="688">
        <f>E201+E202</f>
      </c>
      <c r="G201" s="687">
        <v>1670</v>
      </c>
      <c r="H201" s="687">
        <v>28</v>
      </c>
      <c r="I201" s="689">
        <f t="shared" si="63"/>
      </c>
      <c r="J201" s="690">
        <f t="shared" si="210"/>
      </c>
      <c r="K201" s="687">
        <v>3</v>
      </c>
      <c r="L201" s="690">
        <f t="shared" si="266"/>
      </c>
      <c r="M201" s="687">
        <v>0</v>
      </c>
      <c r="N201" s="691">
        <f t="shared" si="156"/>
      </c>
      <c r="O201" s="687">
        <v>0</v>
      </c>
      <c r="P201" s="691">
        <f t="shared" si="174"/>
      </c>
      <c r="Q201" s="692">
        <f>(M201+M202)/(O201+O202)</f>
      </c>
      <c r="R201" s="687">
        <v>0</v>
      </c>
      <c r="S201" s="692">
        <f>(O201+O202)/(K201+K202)</f>
      </c>
      <c r="T201" s="687">
        <v>0</v>
      </c>
      <c r="U201" s="693">
        <f>F201/T201</f>
      </c>
      <c r="V201" s="694">
        <f>(F201+4*500)/T201</f>
      </c>
      <c r="W201" s="687">
        <v>0</v>
      </c>
      <c r="X201" s="694">
        <f>W201/T201</f>
      </c>
      <c r="Y201" s="692">
        <f>T201/R201</f>
      </c>
      <c r="Z201" s="694">
        <f>W201/F201</f>
      </c>
      <c r="AA201" s="694">
        <f>W201/(F201+500)</f>
      </c>
      <c r="AB201" s="687">
        <v>0</v>
      </c>
      <c r="AC201" s="687">
        <v>0</v>
      </c>
      <c r="AD201" s="692">
        <f>AB201/T201</f>
      </c>
      <c r="AE201" s="694">
        <f>(W201-AC201)/(F201+500)</f>
      </c>
      <c r="AF201" s="695" t="s">
        <v>679</v>
      </c>
    </row>
    <row r="202">
      <c r="A202" s="750"/>
      <c r="B202" s="751"/>
      <c r="C202" s="752"/>
      <c r="D202" s="719" t="s">
        <v>680</v>
      </c>
      <c r="E202" s="753">
        <v>238.85</v>
      </c>
      <c r="F202" s="688"/>
      <c r="G202" s="687">
        <v>2847</v>
      </c>
      <c r="H202" s="687">
        <v>136</v>
      </c>
      <c r="I202" s="689">
        <f t="shared" si="63"/>
      </c>
      <c r="J202" s="690">
        <f t="shared" si="210"/>
      </c>
      <c r="K202" s="687">
        <v>4</v>
      </c>
      <c r="L202" s="690">
        <f t="shared" si="266"/>
      </c>
      <c r="M202" s="687">
        <v>0</v>
      </c>
      <c r="N202" s="691">
        <f t="shared" si="156"/>
      </c>
      <c r="O202" s="687">
        <v>0</v>
      </c>
      <c r="P202" s="691">
        <f t="shared" si="174"/>
      </c>
      <c r="Q202" s="692"/>
      <c r="R202" s="687"/>
      <c r="S202" s="692"/>
      <c r="T202" s="687"/>
      <c r="U202" s="693"/>
      <c r="V202" s="694"/>
      <c r="W202" s="687"/>
      <c r="X202" s="694"/>
      <c r="Y202" s="692"/>
      <c r="Z202" s="694"/>
      <c r="AA202" s="694"/>
      <c r="AB202" s="687"/>
      <c r="AC202" s="687"/>
      <c r="AD202" s="692"/>
      <c r="AE202" s="694"/>
      <c r="AF202" s="695" t="s">
        <v>691</v>
      </c>
    </row>
    <row r="203">
      <c r="A203" s="750"/>
      <c r="B203" s="751" t="s">
        <v>692</v>
      </c>
      <c r="C203" s="752" t="s">
        <v>704</v>
      </c>
      <c r="D203" s="719" t="s">
        <v>678</v>
      </c>
      <c r="E203" s="753">
        <v>126.69</v>
      </c>
      <c r="F203" s="688">
        <f>E203+E204</f>
      </c>
      <c r="G203" s="687">
        <v>1312</v>
      </c>
      <c r="H203" s="687">
        <v>35</v>
      </c>
      <c r="I203" s="689">
        <f t="shared" si="63"/>
      </c>
      <c r="J203" s="690">
        <f t="shared" si="210"/>
      </c>
      <c r="K203" s="687">
        <v>1</v>
      </c>
      <c r="L203" s="690">
        <f t="shared" si="266"/>
      </c>
      <c r="M203" s="687">
        <v>0</v>
      </c>
      <c r="N203" s="691">
        <f t="shared" si="156"/>
      </c>
      <c r="O203" s="687">
        <v>0</v>
      </c>
      <c r="P203" s="691">
        <f t="shared" si="174"/>
      </c>
      <c r="Q203" s="692">
        <f>(M203+M204)/(O203+O204)</f>
      </c>
      <c r="R203" s="687">
        <v>0</v>
      </c>
      <c r="S203" s="692">
        <f>(O203+O204)/(K203+K204)</f>
      </c>
      <c r="T203" s="687">
        <v>0</v>
      </c>
      <c r="U203" s="693">
        <f>F203/T203</f>
      </c>
      <c r="V203" s="694">
        <f>(F203+4*500)/T203</f>
      </c>
      <c r="W203" s="687">
        <v>0</v>
      </c>
      <c r="X203" s="694">
        <f>W203/T203</f>
      </c>
      <c r="Y203" s="692">
        <f>T203/R203</f>
      </c>
      <c r="Z203" s="694">
        <f>W203/F203</f>
      </c>
      <c r="AA203" s="694">
        <f>W203/(F203+500)</f>
      </c>
      <c r="AB203" s="687">
        <v>0</v>
      </c>
      <c r="AC203" s="687">
        <v>0</v>
      </c>
      <c r="AD203" s="692">
        <f>AB203/T203</f>
      </c>
      <c r="AE203" s="694">
        <f>(W203-AC203)/(F203+500)</f>
      </c>
      <c r="AF203" s="695" t="s">
        <v>679</v>
      </c>
    </row>
    <row r="204">
      <c r="A204" s="750"/>
      <c r="B204" s="751"/>
      <c r="C204" s="752"/>
      <c r="D204" s="719" t="s">
        <v>680</v>
      </c>
      <c r="E204" s="753">
        <v>176.77</v>
      </c>
      <c r="F204" s="688"/>
      <c r="G204" s="687">
        <v>2442</v>
      </c>
      <c r="H204" s="696">
        <v>144</v>
      </c>
      <c r="I204" s="689">
        <f t="shared" si="63"/>
      </c>
      <c r="J204" s="690">
        <f t="shared" si="210"/>
      </c>
      <c r="K204" s="687">
        <v>7</v>
      </c>
      <c r="L204" s="690">
        <f t="shared" si="266"/>
      </c>
      <c r="M204" s="687">
        <v>0</v>
      </c>
      <c r="N204" s="691">
        <f t="shared" si="156"/>
      </c>
      <c r="O204" s="687">
        <v>0</v>
      </c>
      <c r="P204" s="691">
        <f t="shared" si="174"/>
      </c>
      <c r="Q204" s="692"/>
      <c r="R204" s="687"/>
      <c r="S204" s="692"/>
      <c r="T204" s="687"/>
      <c r="U204" s="693"/>
      <c r="V204" s="694"/>
      <c r="W204" s="687"/>
      <c r="X204" s="694"/>
      <c r="Y204" s="692"/>
      <c r="Z204" s="694"/>
      <c r="AA204" s="694"/>
      <c r="AB204" s="687"/>
      <c r="AC204" s="687"/>
      <c r="AD204" s="692"/>
      <c r="AE204" s="694"/>
      <c r="AF204" s="695" t="s">
        <v>691</v>
      </c>
    </row>
    <row customHeight="true" ht="20.238095238095237" r="205">
      <c r="A205" s="750"/>
      <c r="B205" s="761" t="s">
        <v>693</v>
      </c>
      <c r="C205" s="752" t="s">
        <v>704</v>
      </c>
      <c r="D205" s="719" t="s">
        <v>678</v>
      </c>
      <c r="E205" s="753">
        <v>126.72</v>
      </c>
      <c r="F205" s="688">
        <f>E205+E206</f>
      </c>
      <c r="G205" s="687">
        <v>1321</v>
      </c>
      <c r="H205" s="687">
        <v>36</v>
      </c>
      <c r="I205" s="689">
        <f t="shared" si="63"/>
      </c>
      <c r="J205" s="690">
        <f t="shared" si="210"/>
      </c>
      <c r="K205" s="687">
        <v>2</v>
      </c>
      <c r="L205" s="690">
        <f t="shared" si="266"/>
      </c>
      <c r="M205" s="687">
        <v>0</v>
      </c>
      <c r="N205" s="691">
        <f t="shared" si="156"/>
      </c>
      <c r="O205" s="687">
        <v>0</v>
      </c>
      <c r="P205" s="691">
        <f t="shared" si="174"/>
      </c>
      <c r="Q205" s="692">
        <f>(M205+M206)/(O205+O206)</f>
      </c>
      <c r="R205" s="687">
        <v>0</v>
      </c>
      <c r="S205" s="692">
        <f>(O205+O206)/(K205+K206)</f>
      </c>
      <c r="T205" s="687">
        <v>0</v>
      </c>
      <c r="U205" s="693">
        <f>F205/T205</f>
      </c>
      <c r="V205" s="694">
        <f>(F205+4*500)/T205</f>
      </c>
      <c r="W205" s="687">
        <v>0</v>
      </c>
      <c r="X205" s="694">
        <f>W205/T205</f>
      </c>
      <c r="Y205" s="692">
        <f>T205/R205</f>
      </c>
      <c r="Z205" s="694">
        <f>W205/F205</f>
      </c>
      <c r="AA205" s="694">
        <f>W205/(F205+500)</f>
      </c>
      <c r="AB205" s="687">
        <v>0</v>
      </c>
      <c r="AC205" s="687">
        <v>0</v>
      </c>
      <c r="AD205" s="692">
        <f>AB205/T205</f>
      </c>
      <c r="AE205" s="694">
        <f>(W205-AC205)/(F205+500)</f>
      </c>
      <c r="AF205" s="695" t="s">
        <v>679</v>
      </c>
    </row>
    <row customHeight="true" ht="20.238095238095237" r="206">
      <c r="A206" s="750"/>
      <c r="B206" s="751"/>
      <c r="C206" s="752"/>
      <c r="D206" s="719" t="s">
        <v>680</v>
      </c>
      <c r="E206" s="753">
        <v>131.72</v>
      </c>
      <c r="F206" s="688"/>
      <c r="G206" s="687">
        <v>1633</v>
      </c>
      <c r="H206" s="696">
        <v>98</v>
      </c>
      <c r="I206" s="689">
        <f t="shared" si="63"/>
      </c>
      <c r="J206" s="690">
        <f t="shared" si="210"/>
      </c>
      <c r="K206" s="687">
        <v>3</v>
      </c>
      <c r="L206" s="690">
        <f t="shared" si="266"/>
      </c>
      <c r="M206" s="687">
        <v>0</v>
      </c>
      <c r="N206" s="691">
        <f t="shared" si="156"/>
      </c>
      <c r="O206" s="687">
        <v>0</v>
      </c>
      <c r="P206" s="691">
        <f t="shared" si="174"/>
      </c>
      <c r="Q206" s="692"/>
      <c r="R206" s="687"/>
      <c r="S206" s="692"/>
      <c r="T206" s="687"/>
      <c r="U206" s="693"/>
      <c r="V206" s="694"/>
      <c r="W206" s="687"/>
      <c r="X206" s="694"/>
      <c r="Y206" s="692"/>
      <c r="Z206" s="694"/>
      <c r="AA206" s="694"/>
      <c r="AB206" s="687"/>
      <c r="AC206" s="687"/>
      <c r="AD206" s="692"/>
      <c r="AE206" s="694"/>
      <c r="AF206" s="695" t="s">
        <v>691</v>
      </c>
    </row>
    <row r="207">
      <c r="A207" s="750"/>
      <c r="B207" s="754" t="s">
        <v>686</v>
      </c>
      <c r="C207" s="754"/>
      <c r="D207" s="754"/>
      <c r="E207" s="755">
        <f>SUM(E197:E206)</f>
      </c>
      <c r="F207" s="698">
        <f>SUM(F197:F206)</f>
      </c>
      <c r="G207" s="698">
        <f>SUM(G197:G206)</f>
      </c>
      <c r="H207" s="698">
        <f>SUM(H197:H206)</f>
      </c>
      <c r="I207" s="699">
        <f t="shared" si="63"/>
      </c>
      <c r="J207" s="700">
        <f t="shared" si="210"/>
      </c>
      <c r="K207" s="698">
        <f>SUM(K197:K206)</f>
      </c>
      <c r="L207" s="700">
        <f t="shared" si="266"/>
      </c>
      <c r="M207" s="698">
        <f>SUM(M197:M206)</f>
      </c>
      <c r="N207" s="701">
        <f t="shared" si="156"/>
      </c>
      <c r="O207" s="698">
        <f>SUM(O197:O206)</f>
      </c>
      <c r="P207" s="701">
        <f t="shared" si="174"/>
      </c>
      <c r="Q207" s="702">
        <f>M207/O207</f>
      </c>
      <c r="R207" s="698">
        <f>SUM(R197:R206)</f>
      </c>
      <c r="S207" s="702">
        <f>(O207+O207)/(K207+K207)</f>
      </c>
      <c r="T207" s="698">
        <f>SUM(T197:T206)</f>
      </c>
      <c r="U207" s="703">
        <f t="shared" ref="U207:U208" si="330">F207/T207</f>
      </c>
      <c r="V207" s="704">
        <f t="shared" ref="V207:V208" si="91">(F207+4*500)/T207</f>
      </c>
      <c r="W207" s="698">
        <f>SUM(W197:W206)</f>
      </c>
      <c r="X207" s="705">
        <f t="shared" ref="X207:X208" si="238">W207/T207</f>
      </c>
      <c r="Y207" s="702">
        <f t="shared" ref="Y207:Y208" si="293">T207/R207</f>
      </c>
      <c r="Z207" s="704">
        <f t="shared" ref="Z207:Z208" si="128">W207/F207</f>
      </c>
      <c r="AA207" s="704">
        <f>W207/(F207+COUNT(W197:W206)*500)</f>
      </c>
      <c r="AB207" s="698">
        <f>SUM(AB197:AB206)</f>
      </c>
      <c r="AC207" s="698">
        <f>SUM(AC197:AC206)</f>
      </c>
      <c r="AD207" s="702">
        <f t="shared" ref="AD207:AD208" si="17">AB207/T207</f>
      </c>
      <c r="AE207" s="706">
        <f>(W207-AC207)/(F207+COUNT(W197:W206)*500)</f>
      </c>
      <c r="AF207" s="694"/>
    </row>
    <row customHeight="true" ht="20.238095238095237" r="208">
      <c r="A208" s="750"/>
      <c r="B208" s="761" t="s">
        <v>694</v>
      </c>
      <c r="C208" s="752" t="s">
        <v>695</v>
      </c>
      <c r="D208" s="719" t="s">
        <v>678</v>
      </c>
      <c r="E208" s="753">
        <v>81.16</v>
      </c>
      <c r="F208" s="688">
        <f>E208+E209</f>
      </c>
      <c r="G208" s="687">
        <v>954</v>
      </c>
      <c r="H208" s="687">
        <v>38</v>
      </c>
      <c r="I208" s="689">
        <f t="shared" si="63"/>
      </c>
      <c r="J208" s="690">
        <f t="shared" si="210"/>
      </c>
      <c r="K208" s="687">
        <v>1</v>
      </c>
      <c r="L208" s="690">
        <f t="shared" si="266"/>
      </c>
      <c r="M208" s="687">
        <v>0</v>
      </c>
      <c r="N208" s="691">
        <f t="shared" si="156"/>
      </c>
      <c r="O208" s="687">
        <v>0</v>
      </c>
      <c r="P208" s="691">
        <f t="shared" si="174"/>
      </c>
      <c r="Q208" s="692">
        <f>(M208+M209)/(O208+O209)</f>
      </c>
      <c r="R208" s="687">
        <v>0</v>
      </c>
      <c r="S208" s="692">
        <f>(O208+O209)/(K208+K209)</f>
      </c>
      <c r="T208" s="687">
        <v>0</v>
      </c>
      <c r="U208" s="693">
        <f t="shared" si="330"/>
      </c>
      <c r="V208" s="694">
        <f t="shared" si="91"/>
      </c>
      <c r="W208" s="687">
        <v>0</v>
      </c>
      <c r="X208" s="694">
        <f t="shared" si="238"/>
      </c>
      <c r="Y208" s="692">
        <f t="shared" si="293"/>
      </c>
      <c r="Z208" s="694">
        <f t="shared" si="128"/>
      </c>
      <c r="AA208" s="694">
        <f>W208/(F208+500)</f>
      </c>
      <c r="AB208" s="687">
        <v>0</v>
      </c>
      <c r="AC208" s="687">
        <v>0</v>
      </c>
      <c r="AD208" s="692">
        <f t="shared" si="17"/>
      </c>
      <c r="AE208" s="694">
        <f>(W208-AC208)/(F208+500)</f>
      </c>
      <c r="AF208" s="695" t="s">
        <v>679</v>
      </c>
    </row>
    <row customHeight="true" ht="20.238095238095237" r="209">
      <c r="A209" s="750"/>
      <c r="B209" s="761"/>
      <c r="C209" s="752"/>
      <c r="D209" s="719" t="s">
        <v>680</v>
      </c>
      <c r="E209" s="753">
        <v>130.26</v>
      </c>
      <c r="F209" s="688"/>
      <c r="G209" s="687">
        <v>1517</v>
      </c>
      <c r="H209" s="696">
        <v>99</v>
      </c>
      <c r="I209" s="689">
        <f t="shared" si="63"/>
      </c>
      <c r="J209" s="690">
        <f t="shared" si="210"/>
      </c>
      <c r="K209" s="687">
        <v>0</v>
      </c>
      <c r="L209" s="690">
        <f t="shared" si="266"/>
      </c>
      <c r="M209" s="687">
        <v>0</v>
      </c>
      <c r="N209" s="691">
        <f t="shared" si="156"/>
      </c>
      <c r="O209" s="687">
        <v>0</v>
      </c>
      <c r="P209" s="691">
        <f t="shared" si="174"/>
      </c>
      <c r="Q209" s="692"/>
      <c r="R209" s="687"/>
      <c r="S209" s="692"/>
      <c r="T209" s="687"/>
      <c r="U209" s="693"/>
      <c r="V209" s="694"/>
      <c r="W209" s="687"/>
      <c r="X209" s="694"/>
      <c r="Y209" s="692"/>
      <c r="Z209" s="694"/>
      <c r="AA209" s="694"/>
      <c r="AB209" s="687"/>
      <c r="AC209" s="687"/>
      <c r="AD209" s="692"/>
      <c r="AE209" s="694"/>
      <c r="AF209" s="695" t="s">
        <v>691</v>
      </c>
    </row>
    <row r="210">
      <c r="A210" s="750"/>
      <c r="B210" s="751" t="s">
        <v>696</v>
      </c>
      <c r="C210" s="752" t="s">
        <v>695</v>
      </c>
      <c r="D210" s="719" t="s">
        <v>678</v>
      </c>
      <c r="E210" s="753">
        <v>113.86</v>
      </c>
      <c r="F210" s="688">
        <f>E210+E211</f>
      </c>
      <c r="G210" s="687">
        <v>1101</v>
      </c>
      <c r="H210" s="687">
        <v>41</v>
      </c>
      <c r="I210" s="689">
        <f t="shared" si="63"/>
      </c>
      <c r="J210" s="690">
        <f t="shared" si="210"/>
      </c>
      <c r="K210" s="687">
        <v>0</v>
      </c>
      <c r="L210" s="690">
        <f t="shared" si="266"/>
      </c>
      <c r="M210" s="687">
        <v>0</v>
      </c>
      <c r="N210" s="691">
        <f t="shared" si="156"/>
      </c>
      <c r="O210" s="687">
        <v>1</v>
      </c>
      <c r="P210" s="691">
        <f t="shared" si="174"/>
      </c>
      <c r="Q210" s="692">
        <f>(M210+M211)/(O210+O211)</f>
      </c>
      <c r="R210" s="687">
        <v>1</v>
      </c>
      <c r="S210" s="692">
        <f>(O210+O211)/(K210+K211)</f>
      </c>
      <c r="T210" s="687">
        <v>0</v>
      </c>
      <c r="U210" s="693">
        <f>F210/T210</f>
      </c>
      <c r="V210" s="694">
        <f>(F210+4*500)/T210</f>
      </c>
      <c r="W210" s="687">
        <v>0</v>
      </c>
      <c r="X210" s="694">
        <f>W210/T210</f>
      </c>
      <c r="Y210" s="692">
        <f>T210/R210</f>
      </c>
      <c r="Z210" s="694">
        <f>W210/F210</f>
      </c>
      <c r="AA210" s="694">
        <f>W210/(F210+500)</f>
      </c>
      <c r="AB210" s="687">
        <v>0</v>
      </c>
      <c r="AC210" s="687">
        <v>0</v>
      </c>
      <c r="AD210" s="692">
        <f>AB210/T210</f>
      </c>
      <c r="AE210" s="694">
        <f>(W210-AC210)/(F210+500)</f>
      </c>
      <c r="AF210" s="695" t="s">
        <v>679</v>
      </c>
    </row>
    <row r="211">
      <c r="A211" s="750"/>
      <c r="B211" s="751"/>
      <c r="C211" s="752"/>
      <c r="D211" s="719" t="s">
        <v>680</v>
      </c>
      <c r="E211" s="753">
        <v>205.34</v>
      </c>
      <c r="F211" s="688"/>
      <c r="G211" s="687">
        <v>2356</v>
      </c>
      <c r="H211" s="687">
        <v>148</v>
      </c>
      <c r="I211" s="689">
        <f t="shared" si="63"/>
      </c>
      <c r="J211" s="690">
        <f t="shared" si="210"/>
      </c>
      <c r="K211" s="687">
        <v>6</v>
      </c>
      <c r="L211" s="690">
        <f t="shared" si="266"/>
      </c>
      <c r="M211" s="687">
        <v>0</v>
      </c>
      <c r="N211" s="691">
        <f t="shared" si="156"/>
      </c>
      <c r="O211" s="687">
        <v>0</v>
      </c>
      <c r="P211" s="691">
        <f t="shared" si="174"/>
      </c>
      <c r="Q211" s="692"/>
      <c r="R211" s="687"/>
      <c r="S211" s="692"/>
      <c r="T211" s="687"/>
      <c r="U211" s="693"/>
      <c r="V211" s="694"/>
      <c r="W211" s="687"/>
      <c r="X211" s="694"/>
      <c r="Y211" s="692"/>
      <c r="Z211" s="694"/>
      <c r="AA211" s="694"/>
      <c r="AB211" s="687"/>
      <c r="AC211" s="687"/>
      <c r="AD211" s="692"/>
      <c r="AE211" s="694"/>
      <c r="AF211" s="695" t="s">
        <v>691</v>
      </c>
    </row>
    <row r="212">
      <c r="A212" s="750"/>
      <c r="B212" s="751" t="s">
        <v>697</v>
      </c>
      <c r="C212" s="752" t="s">
        <v>695</v>
      </c>
      <c r="D212" s="719" t="s">
        <v>678</v>
      </c>
      <c r="E212" s="753">
        <v>179.12</v>
      </c>
      <c r="F212" s="688">
        <f>E212+E213</f>
      </c>
      <c r="G212" s="687">
        <v>1414</v>
      </c>
      <c r="H212" s="687">
        <v>55</v>
      </c>
      <c r="I212" s="689">
        <f t="shared" si="63"/>
      </c>
      <c r="J212" s="690">
        <f t="shared" si="210"/>
      </c>
      <c r="K212" s="687">
        <v>2</v>
      </c>
      <c r="L212" s="690">
        <f t="shared" si="266"/>
      </c>
      <c r="M212" s="687">
        <v>0</v>
      </c>
      <c r="N212" s="691">
        <f t="shared" si="156"/>
      </c>
      <c r="O212" s="687">
        <v>0</v>
      </c>
      <c r="P212" s="691">
        <f t="shared" si="174"/>
      </c>
      <c r="Q212" s="692">
        <f>(M212+M213)/(O212+O213)</f>
      </c>
      <c r="R212" s="687">
        <v>4</v>
      </c>
      <c r="S212" s="692">
        <f>(O212+O213)/(K212+K213)</f>
      </c>
      <c r="T212" s="687">
        <v>4</v>
      </c>
      <c r="U212" s="693">
        <f>F212/T212</f>
      </c>
      <c r="V212" s="694">
        <f>(F212+4*500)/T212</f>
      </c>
      <c r="W212" s="687">
        <v>920.4</v>
      </c>
      <c r="X212" s="694">
        <f>W212/T212</f>
      </c>
      <c r="Y212" s="692">
        <f>T212/R212</f>
      </c>
      <c r="Z212" s="694">
        <f>W212/F212</f>
      </c>
      <c r="AA212" s="694">
        <f>W212/(F212+500)</f>
      </c>
      <c r="AB212" s="687">
        <v>0</v>
      </c>
      <c r="AC212" s="687">
        <v>0</v>
      </c>
      <c r="AD212" s="692">
        <f>AB212/T212</f>
      </c>
      <c r="AE212" s="694">
        <f>(W212-AC212)/(F212+500)</f>
      </c>
      <c r="AF212" s="695" t="s">
        <v>679</v>
      </c>
    </row>
    <row r="213">
      <c r="A213" s="750"/>
      <c r="B213" s="751"/>
      <c r="C213" s="752"/>
      <c r="D213" s="719" t="s">
        <v>680</v>
      </c>
      <c r="E213" s="753">
        <v>404.11</v>
      </c>
      <c r="F213" s="688"/>
      <c r="G213" s="687">
        <v>4957</v>
      </c>
      <c r="H213" s="687">
        <v>296</v>
      </c>
      <c r="I213" s="689">
        <f t="shared" si="63"/>
      </c>
      <c r="J213" s="690">
        <f t="shared" si="210"/>
      </c>
      <c r="K213" s="687">
        <v>8</v>
      </c>
      <c r="L213" s="690">
        <f t="shared" si="266"/>
      </c>
      <c r="M213" s="687">
        <v>1</v>
      </c>
      <c r="N213" s="691">
        <f t="shared" si="156"/>
      </c>
      <c r="O213" s="687">
        <v>1</v>
      </c>
      <c r="P213" s="691">
        <f t="shared" si="174"/>
      </c>
      <c r="Q213" s="692"/>
      <c r="R213" s="687"/>
      <c r="S213" s="692"/>
      <c r="T213" s="687"/>
      <c r="U213" s="693"/>
      <c r="V213" s="694"/>
      <c r="W213" s="687"/>
      <c r="X213" s="694"/>
      <c r="Y213" s="692"/>
      <c r="Z213" s="694"/>
      <c r="AA213" s="694"/>
      <c r="AB213" s="687"/>
      <c r="AC213" s="687"/>
      <c r="AD213" s="692"/>
      <c r="AE213" s="694"/>
      <c r="AF213" s="695" t="s">
        <v>691</v>
      </c>
    </row>
    <row r="214">
      <c r="A214" s="750"/>
      <c r="B214" s="751" t="s">
        <v>698</v>
      </c>
      <c r="C214" s="752" t="s">
        <v>695</v>
      </c>
      <c r="D214" s="719" t="s">
        <v>678</v>
      </c>
      <c r="E214" s="753">
        <v>258.36</v>
      </c>
      <c r="F214" s="688">
        <f>E214+E215</f>
      </c>
      <c r="G214" s="687">
        <v>1919</v>
      </c>
      <c r="H214" s="687">
        <v>112</v>
      </c>
      <c r="I214" s="689">
        <f t="shared" si="63"/>
      </c>
      <c r="J214" s="690">
        <f t="shared" si="210"/>
      </c>
      <c r="K214" s="687">
        <v>2</v>
      </c>
      <c r="L214" s="690">
        <f t="shared" si="266"/>
      </c>
      <c r="M214" s="687">
        <v>0</v>
      </c>
      <c r="N214" s="691">
        <f t="shared" si="156"/>
      </c>
      <c r="O214" s="687">
        <v>1</v>
      </c>
      <c r="P214" s="691">
        <f t="shared" si="174"/>
      </c>
      <c r="Q214" s="692">
        <f>(M214+M215)/(O214+O215)</f>
      </c>
      <c r="R214" s="687">
        <v>2</v>
      </c>
      <c r="S214" s="692">
        <f>(O214+O215)/(K214+K215)</f>
      </c>
      <c r="T214" s="687">
        <v>1</v>
      </c>
      <c r="U214" s="693">
        <f>F214/T214</f>
      </c>
      <c r="V214" s="694">
        <f>(F214+4*500)/T214</f>
      </c>
      <c r="W214" s="687">
        <v>2088</v>
      </c>
      <c r="X214" s="694">
        <f>W214/T214</f>
      </c>
      <c r="Y214" s="692">
        <f>T214/R214</f>
      </c>
      <c r="Z214" s="694">
        <f>W214/F214</f>
      </c>
      <c r="AA214" s="694">
        <f>W214/(F214+500)</f>
      </c>
      <c r="AB214" s="687">
        <v>0</v>
      </c>
      <c r="AC214" s="687">
        <v>0</v>
      </c>
      <c r="AD214" s="692">
        <f>AB214/T214</f>
      </c>
      <c r="AE214" s="694">
        <f>(W214-AC214)/(F214+500)</f>
      </c>
      <c r="AF214" s="695" t="s">
        <v>679</v>
      </c>
    </row>
    <row r="215">
      <c r="A215" s="750"/>
      <c r="B215" s="751"/>
      <c r="C215" s="752"/>
      <c r="D215" s="719" t="s">
        <v>680</v>
      </c>
      <c r="E215" s="753">
        <v>372.86</v>
      </c>
      <c r="F215" s="688"/>
      <c r="G215" s="687">
        <v>3546</v>
      </c>
      <c r="H215" s="696">
        <v>259</v>
      </c>
      <c r="I215" s="689">
        <f t="shared" si="63"/>
      </c>
      <c r="J215" s="690">
        <f t="shared" si="210"/>
      </c>
      <c r="K215" s="687">
        <v>6</v>
      </c>
      <c r="L215" s="690">
        <f t="shared" si="266"/>
      </c>
      <c r="M215" s="687">
        <v>1</v>
      </c>
      <c r="N215" s="691">
        <f t="shared" si="156"/>
      </c>
      <c r="O215" s="687">
        <v>1</v>
      </c>
      <c r="P215" s="691">
        <f t="shared" si="174"/>
      </c>
      <c r="Q215" s="692"/>
      <c r="R215" s="687"/>
      <c r="S215" s="692"/>
      <c r="T215" s="687"/>
      <c r="U215" s="693"/>
      <c r="V215" s="694"/>
      <c r="W215" s="687"/>
      <c r="X215" s="694"/>
      <c r="Y215" s="692"/>
      <c r="Z215" s="694"/>
      <c r="AA215" s="694"/>
      <c r="AB215" s="687"/>
      <c r="AC215" s="687"/>
      <c r="AD215" s="692"/>
      <c r="AE215" s="694"/>
      <c r="AF215" s="695" t="s">
        <v>691</v>
      </c>
    </row>
    <row r="216">
      <c r="A216" s="750"/>
      <c r="B216" s="751" t="s">
        <v>699</v>
      </c>
      <c r="C216" s="752" t="s">
        <v>695</v>
      </c>
      <c r="D216" s="719" t="s">
        <v>678</v>
      </c>
      <c r="E216" s="753">
        <v>308.61</v>
      </c>
      <c r="F216" s="688">
        <f>E216+E217</f>
      </c>
      <c r="G216" s="687">
        <v>1920</v>
      </c>
      <c r="H216" s="687">
        <v>64</v>
      </c>
      <c r="I216" s="689">
        <f t="shared" si="63"/>
      </c>
      <c r="J216" s="690">
        <f t="shared" si="210"/>
      </c>
      <c r="K216" s="687">
        <v>2</v>
      </c>
      <c r="L216" s="690">
        <f t="shared" si="266"/>
      </c>
      <c r="M216" s="687">
        <v>0</v>
      </c>
      <c r="N216" s="691">
        <f t="shared" si="156"/>
      </c>
      <c r="O216" s="687">
        <v>0</v>
      </c>
      <c r="P216" s="691">
        <f t="shared" si="174"/>
      </c>
      <c r="Q216" s="692">
        <f>(M216+M217)/(O216+O217)</f>
      </c>
      <c r="R216" s="687">
        <v>9</v>
      </c>
      <c r="S216" s="692">
        <f>(O216+O217)/(K216+K217)</f>
      </c>
      <c r="T216" s="687">
        <v>3</v>
      </c>
      <c r="U216" s="693">
        <f>F216/T216</f>
      </c>
      <c r="V216" s="694">
        <f>(F216+4*500)/T216</f>
      </c>
      <c r="W216" s="687">
        <v>976</v>
      </c>
      <c r="X216" s="694">
        <f>W216/T216</f>
      </c>
      <c r="Y216" s="692">
        <f>T216/R216</f>
      </c>
      <c r="Z216" s="694">
        <f>W216/F216</f>
      </c>
      <c r="AA216" s="694">
        <f>W216/(F216+500)</f>
      </c>
      <c r="AB216" s="687">
        <v>1</v>
      </c>
      <c r="AC216" s="687">
        <v>177.6</v>
      </c>
      <c r="AD216" s="692">
        <f>AB216/T216</f>
      </c>
      <c r="AE216" s="694">
        <f>(W216-AC216)/(F216+500)</f>
      </c>
      <c r="AF216" s="695" t="s">
        <v>679</v>
      </c>
    </row>
    <row r="217">
      <c r="A217" s="750"/>
      <c r="B217" s="751"/>
      <c r="C217" s="752"/>
      <c r="D217" s="719" t="s">
        <v>680</v>
      </c>
      <c r="E217" s="753">
        <v>371.49</v>
      </c>
      <c r="F217" s="688"/>
      <c r="G217" s="687">
        <v>4246</v>
      </c>
      <c r="H217" s="687">
        <v>227</v>
      </c>
      <c r="I217" s="689">
        <f t="shared" si="63"/>
      </c>
      <c r="J217" s="690">
        <f t="shared" si="210"/>
      </c>
      <c r="K217" s="687">
        <v>5</v>
      </c>
      <c r="L217" s="690">
        <f t="shared" si="266"/>
      </c>
      <c r="M217" s="687">
        <v>0</v>
      </c>
      <c r="N217" s="691">
        <f t="shared" si="156"/>
      </c>
      <c r="O217" s="687">
        <v>2</v>
      </c>
      <c r="P217" s="691">
        <f t="shared" si="174"/>
      </c>
      <c r="Q217" s="692"/>
      <c r="R217" s="687"/>
      <c r="S217" s="692"/>
      <c r="T217" s="687"/>
      <c r="U217" s="693"/>
      <c r="V217" s="694"/>
      <c r="W217" s="687"/>
      <c r="X217" s="694"/>
      <c r="Y217" s="692"/>
      <c r="Z217" s="694"/>
      <c r="AA217" s="694"/>
      <c r="AB217" s="687"/>
      <c r="AC217" s="687"/>
      <c r="AD217" s="692"/>
      <c r="AE217" s="694"/>
      <c r="AF217" s="695" t="s">
        <v>691</v>
      </c>
    </row>
    <row r="218">
      <c r="A218" s="750"/>
      <c r="B218" s="754" t="s">
        <v>686</v>
      </c>
      <c r="C218" s="754"/>
      <c r="D218" s="754"/>
      <c r="E218" s="755">
        <f>SUM(E208:E217)</f>
      </c>
      <c r="F218" s="698">
        <f>SUM(F208:F217)</f>
      </c>
      <c r="G218" s="698">
        <f>SUM(G208:G217)</f>
      </c>
      <c r="H218" s="698">
        <f>SUM(H208:H217)</f>
      </c>
      <c r="I218" s="699">
        <f t="shared" si="63"/>
      </c>
      <c r="J218" s="700">
        <f t="shared" si="210"/>
      </c>
      <c r="K218" s="698">
        <f>SUM(K208:K217)</f>
      </c>
      <c r="L218" s="700">
        <f t="shared" si="266"/>
      </c>
      <c r="M218" s="698">
        <f>SUM(M208:M217)</f>
      </c>
      <c r="N218" s="701">
        <f t="shared" si="156"/>
      </c>
      <c r="O218" s="698">
        <f>SUM(O208:O217)</f>
      </c>
      <c r="P218" s="701">
        <f t="shared" si="174"/>
      </c>
      <c r="Q218" s="702">
        <f t="shared" ref="Q218:Q219" si="45">M218/O218</f>
      </c>
      <c r="R218" s="698">
        <f>SUM(R208:R217)</f>
      </c>
      <c r="S218" s="702">
        <f t="shared" ref="S218:S219" si="192">(O218+O218)/(K218+K218)</f>
      </c>
      <c r="T218" s="698">
        <f>SUM(T208:T217)</f>
      </c>
      <c r="U218" s="703">
        <f t="shared" ref="U218:U219" si="331">F218/T218</f>
      </c>
      <c r="V218" s="704">
        <f t="shared" ref="V218:V219" si="92">(F218+4*500)/T218</f>
      </c>
      <c r="W218" s="698">
        <f>SUM(W208:W217)</f>
      </c>
      <c r="X218" s="705">
        <f t="shared" ref="X218:X219" si="239">W218/T218</f>
      </c>
      <c r="Y218" s="702">
        <f t="shared" ref="Y218:Y219" si="294">T218/R218</f>
      </c>
      <c r="Z218" s="704">
        <f t="shared" ref="Z218:Z219" si="129">W218/F218</f>
      </c>
      <c r="AA218" s="704">
        <f>W218/(F218+COUNT(W208:W217)*500)</f>
      </c>
      <c r="AB218" s="698">
        <f>SUM(AB208:AB217)</f>
      </c>
      <c r="AC218" s="698">
        <f>SUM(AC208:AC217)</f>
      </c>
      <c r="AD218" s="702">
        <f t="shared" ref="AD218:AD219" si="18">AB218/T218</f>
      </c>
      <c r="AE218" s="706">
        <f>(W218-AC218)/(F218+COUNT(W208:W217)*500)</f>
      </c>
      <c r="AF218" s="694"/>
    </row>
    <row r="219">
      <c r="A219" s="750"/>
      <c r="B219" s="756" t="s">
        <v>700</v>
      </c>
      <c r="C219" s="756"/>
      <c r="D219" s="756"/>
      <c r="E219" s="757">
        <f>E207+E218</f>
      </c>
      <c r="F219" s="741">
        <f>F207+F218</f>
      </c>
      <c r="G219" s="741">
        <f>G207+G218</f>
      </c>
      <c r="H219" s="741">
        <f>H207+H218</f>
      </c>
      <c r="I219" s="742">
        <f t="shared" si="63"/>
      </c>
      <c r="J219" s="743">
        <f t="shared" si="210"/>
      </c>
      <c r="K219" s="741">
        <f>K207+K218</f>
      </c>
      <c r="L219" s="743">
        <f t="shared" si="266"/>
      </c>
      <c r="M219" s="741">
        <f>M207+M218</f>
      </c>
      <c r="N219" s="744">
        <f t="shared" si="156"/>
      </c>
      <c r="O219" s="741">
        <f>O207+O218</f>
      </c>
      <c r="P219" s="744">
        <f t="shared" si="174"/>
      </c>
      <c r="Q219" s="745">
        <f t="shared" si="45"/>
      </c>
      <c r="R219" s="741">
        <f>R207+R218</f>
      </c>
      <c r="S219" s="745">
        <f t="shared" si="192"/>
      </c>
      <c r="T219" s="741">
        <f>T207+T218</f>
      </c>
      <c r="U219" s="746">
        <f t="shared" si="331"/>
      </c>
      <c r="V219" s="741">
        <f t="shared" si="92"/>
      </c>
      <c r="W219" s="741">
        <f>W207+W218</f>
      </c>
      <c r="X219" s="741">
        <f t="shared" si="239"/>
      </c>
      <c r="Y219" s="745">
        <f t="shared" si="294"/>
      </c>
      <c r="Z219" s="741">
        <f t="shared" si="129"/>
      </c>
      <c r="AA219" s="741">
        <f>W219/(F219+COUNT(W197:W206,W208:W217)*500)</f>
      </c>
      <c r="AB219" s="741">
        <f>AB207+AB218</f>
      </c>
      <c r="AC219" s="741">
        <f>AC207+AC218</f>
      </c>
      <c r="AD219" s="745">
        <f t="shared" si="18"/>
      </c>
      <c r="AE219" s="741">
        <f>(W219-AC219)/(F219+COUNT(W197:W206,W208:W217)*500)</f>
      </c>
      <c r="AF219" s="747"/>
    </row>
    <row r="220">
      <c r="A220" s="758" t="s">
        <v>643</v>
      </c>
      <c r="B220" s="759" t="s">
        <v>644</v>
      </c>
      <c r="C220" s="759" t="s">
        <v>645</v>
      </c>
      <c r="D220" s="759" t="s">
        <v>646</v>
      </c>
      <c r="E220" s="760" t="s">
        <v>647</v>
      </c>
      <c r="F220" s="674" t="s">
        <v>648</v>
      </c>
      <c r="G220" s="674" t="s">
        <v>649</v>
      </c>
      <c r="H220" s="674" t="s">
        <v>650</v>
      </c>
      <c r="I220" s="675" t="s">
        <v>651</v>
      </c>
      <c r="J220" s="676" t="s">
        <v>652</v>
      </c>
      <c r="K220" s="674" t="s">
        <v>653</v>
      </c>
      <c r="L220" s="676" t="s">
        <v>654</v>
      </c>
      <c r="M220" s="677" t="s">
        <v>655</v>
      </c>
      <c r="N220" s="678" t="s">
        <v>656</v>
      </c>
      <c r="O220" s="674" t="s">
        <v>657</v>
      </c>
      <c r="P220" s="678" t="s">
        <v>658</v>
      </c>
      <c r="Q220" s="675" t="s">
        <v>659</v>
      </c>
      <c r="R220" s="679" t="s">
        <v>660</v>
      </c>
      <c r="S220" s="680" t="s">
        <v>661</v>
      </c>
      <c r="T220" s="679" t="s">
        <v>662</v>
      </c>
      <c r="U220" s="681" t="s">
        <v>663</v>
      </c>
      <c r="V220" s="682" t="s">
        <v>664</v>
      </c>
      <c r="W220" s="682" t="s">
        <v>665</v>
      </c>
      <c r="X220" s="682" t="s">
        <v>666</v>
      </c>
      <c r="Y220" s="680" t="s">
        <v>667</v>
      </c>
      <c r="Z220" s="682" t="s">
        <v>668</v>
      </c>
      <c r="AA220" s="682" t="s">
        <v>669</v>
      </c>
      <c r="AB220" s="682" t="s">
        <v>670</v>
      </c>
      <c r="AC220" s="679" t="s">
        <v>671</v>
      </c>
      <c r="AD220" s="680" t="s">
        <v>672</v>
      </c>
      <c r="AE220" s="682" t="s">
        <v>673</v>
      </c>
      <c r="AF220" s="682" t="s">
        <v>674</v>
      </c>
    </row>
    <row r="221">
      <c r="A221" s="750" t="s">
        <v>713</v>
      </c>
      <c r="B221" s="751" t="s">
        <v>687</v>
      </c>
      <c r="C221" s="752" t="s">
        <v>695</v>
      </c>
      <c r="D221" s="719" t="s">
        <v>678</v>
      </c>
      <c r="E221" s="753">
        <v>334.34</v>
      </c>
      <c r="F221" s="688">
        <f>E221+E222</f>
      </c>
      <c r="G221" s="687">
        <v>1737</v>
      </c>
      <c r="H221" s="687">
        <v>40</v>
      </c>
      <c r="I221" s="689">
        <f t="shared" ref="I221:I243" si="64">H221/G221</f>
      </c>
      <c r="J221" s="690">
        <f t="shared" ref="J221:J243" si="211">(E221/G221)*1000</f>
      </c>
      <c r="K221" s="687">
        <v>1</v>
      </c>
      <c r="L221" s="690">
        <f t="shared" ref="L221:L243" si="267">E221/K221</f>
      </c>
      <c r="M221" s="687">
        <v>0</v>
      </c>
      <c r="N221" s="691">
        <f t="shared" ref="N221:N243" si="157">E221/M221</f>
      </c>
      <c r="O221" s="687">
        <v>1</v>
      </c>
      <c r="P221" s="691">
        <f t="shared" ref="P221:P243" si="175">E221/O221</f>
      </c>
      <c r="Q221" s="692">
        <f>(M221+M222)/(O221+O222)</f>
      </c>
      <c r="R221" s="687">
        <v>3</v>
      </c>
      <c r="S221" s="692">
        <f>(O221+O222)/(K221+K222)</f>
      </c>
      <c r="T221" s="687">
        <v>1</v>
      </c>
      <c r="U221" s="693">
        <f>F221/T221</f>
      </c>
      <c r="V221" s="694">
        <f>(F221+4*500)/T221</f>
      </c>
      <c r="W221" s="687">
        <v>360</v>
      </c>
      <c r="X221" s="694">
        <f>W221/T221</f>
      </c>
      <c r="Y221" s="692">
        <f>T221/R221</f>
      </c>
      <c r="Z221" s="694">
        <f>W221/F221</f>
      </c>
      <c r="AA221" s="694">
        <f>W221/(F221+500)</f>
      </c>
      <c r="AB221" s="687">
        <v>0</v>
      </c>
      <c r="AC221" s="687">
        <v>0</v>
      </c>
      <c r="AD221" s="692">
        <f>AB221/T221</f>
      </c>
      <c r="AE221" s="694">
        <f>(W221-AC221)/(F221+500)</f>
      </c>
      <c r="AF221" s="695" t="s">
        <v>679</v>
      </c>
    </row>
    <row r="222">
      <c r="A222" s="750"/>
      <c r="B222" s="751"/>
      <c r="C222" s="752"/>
      <c r="D222" s="719" t="s">
        <v>680</v>
      </c>
      <c r="E222" s="753">
        <v>476.99</v>
      </c>
      <c r="F222" s="688"/>
      <c r="G222" s="687">
        <v>5000</v>
      </c>
      <c r="H222" s="687">
        <v>201</v>
      </c>
      <c r="I222" s="689">
        <f t="shared" si="64"/>
      </c>
      <c r="J222" s="690">
        <f t="shared" si="211"/>
      </c>
      <c r="K222" s="687">
        <v>10</v>
      </c>
      <c r="L222" s="690">
        <f t="shared" si="267"/>
      </c>
      <c r="M222" s="687">
        <v>1</v>
      </c>
      <c r="N222" s="691">
        <f t="shared" si="157"/>
      </c>
      <c r="O222" s="687">
        <v>2</v>
      </c>
      <c r="P222" s="691">
        <f t="shared" si="175"/>
      </c>
      <c r="Q222" s="692"/>
      <c r="R222" s="687"/>
      <c r="S222" s="692"/>
      <c r="T222" s="687"/>
      <c r="U222" s="693"/>
      <c r="V222" s="694"/>
      <c r="W222" s="687"/>
      <c r="X222" s="694"/>
      <c r="Y222" s="692"/>
      <c r="Z222" s="694"/>
      <c r="AA222" s="694"/>
      <c r="AB222" s="687"/>
      <c r="AC222" s="687"/>
      <c r="AD222" s="692"/>
      <c r="AE222" s="694"/>
      <c r="AF222" s="695" t="s">
        <v>691</v>
      </c>
    </row>
    <row r="223">
      <c r="A223" s="750"/>
      <c r="B223" s="751" t="s">
        <v>689</v>
      </c>
      <c r="C223" s="752" t="s">
        <v>695</v>
      </c>
      <c r="D223" s="719" t="s">
        <v>678</v>
      </c>
      <c r="E223" s="753">
        <v>199.21</v>
      </c>
      <c r="F223" s="688">
        <f>E223+E224</f>
      </c>
      <c r="G223" s="687">
        <v>1176</v>
      </c>
      <c r="H223" s="687">
        <v>51</v>
      </c>
      <c r="I223" s="689">
        <f t="shared" si="64"/>
      </c>
      <c r="J223" s="690">
        <f t="shared" si="211"/>
      </c>
      <c r="K223" s="687">
        <v>2</v>
      </c>
      <c r="L223" s="690">
        <f t="shared" si="267"/>
      </c>
      <c r="M223" s="687">
        <v>0</v>
      </c>
      <c r="N223" s="691">
        <f t="shared" si="157"/>
      </c>
      <c r="O223" s="687">
        <v>0</v>
      </c>
      <c r="P223" s="691">
        <f t="shared" si="175"/>
      </c>
      <c r="Q223" s="692">
        <f>(M223+M224)/(O223+O224)</f>
      </c>
      <c r="R223" s="687">
        <v>1</v>
      </c>
      <c r="S223" s="692">
        <f>(O223+O224)/(K223+K224)</f>
      </c>
      <c r="T223" s="687">
        <v>1</v>
      </c>
      <c r="U223" s="693">
        <f>F223/T223</f>
      </c>
      <c r="V223" s="694">
        <f>(F223+4*500)/T223</f>
      </c>
      <c r="W223" s="687">
        <v>444</v>
      </c>
      <c r="X223" s="694">
        <f>W223/T223</f>
      </c>
      <c r="Y223" s="692">
        <f>T223/R223</f>
      </c>
      <c r="Z223" s="694">
        <f>W223/F223</f>
      </c>
      <c r="AA223" s="694">
        <f>W223/(F223+500)</f>
      </c>
      <c r="AB223" s="687">
        <v>1</v>
      </c>
      <c r="AC223" s="687">
        <v>444</v>
      </c>
      <c r="AD223" s="692">
        <f>AB223/T223</f>
      </c>
      <c r="AE223" s="694">
        <f>(W223-AC223)/(F223+500)</f>
      </c>
      <c r="AF223" s="695" t="s">
        <v>679</v>
      </c>
    </row>
    <row r="224">
      <c r="A224" s="750"/>
      <c r="B224" s="751"/>
      <c r="C224" s="752"/>
      <c r="D224" s="719" t="s">
        <v>680</v>
      </c>
      <c r="E224" s="753">
        <v>416.07</v>
      </c>
      <c r="F224" s="688"/>
      <c r="G224" s="687">
        <v>4413</v>
      </c>
      <c r="H224" s="687">
        <v>185</v>
      </c>
      <c r="I224" s="689">
        <f t="shared" si="64"/>
      </c>
      <c r="J224" s="690">
        <f t="shared" si="211"/>
      </c>
      <c r="K224" s="687">
        <v>7</v>
      </c>
      <c r="L224" s="690">
        <f t="shared" si="267"/>
      </c>
      <c r="M224" s="687">
        <v>1</v>
      </c>
      <c r="N224" s="691">
        <f t="shared" si="157"/>
      </c>
      <c r="O224" s="687">
        <v>1</v>
      </c>
      <c r="P224" s="691">
        <f t="shared" si="175"/>
      </c>
      <c r="Q224" s="692"/>
      <c r="R224" s="687"/>
      <c r="S224" s="692"/>
      <c r="T224" s="687"/>
      <c r="U224" s="693"/>
      <c r="V224" s="694"/>
      <c r="W224" s="687"/>
      <c r="X224" s="694"/>
      <c r="Y224" s="692"/>
      <c r="Z224" s="694"/>
      <c r="AA224" s="694"/>
      <c r="AB224" s="687"/>
      <c r="AC224" s="687"/>
      <c r="AD224" s="692"/>
      <c r="AE224" s="694"/>
      <c r="AF224" s="695" t="s">
        <v>691</v>
      </c>
    </row>
    <row r="225">
      <c r="A225" s="750"/>
      <c r="B225" s="751" t="s">
        <v>690</v>
      </c>
      <c r="C225" s="752" t="s">
        <v>695</v>
      </c>
      <c r="D225" s="719" t="s">
        <v>678</v>
      </c>
      <c r="E225" s="753">
        <v>118.94</v>
      </c>
      <c r="F225" s="688">
        <f>E225+E226</f>
      </c>
      <c r="G225" s="687">
        <v>842</v>
      </c>
      <c r="H225" s="687">
        <v>30</v>
      </c>
      <c r="I225" s="689">
        <f t="shared" si="64"/>
      </c>
      <c r="J225" s="690">
        <f t="shared" si="211"/>
      </c>
      <c r="K225" s="687">
        <v>0</v>
      </c>
      <c r="L225" s="690">
        <f t="shared" si="267"/>
      </c>
      <c r="M225" s="687">
        <v>0</v>
      </c>
      <c r="N225" s="691">
        <f t="shared" si="157"/>
      </c>
      <c r="O225" s="687">
        <v>0</v>
      </c>
      <c r="P225" s="691">
        <f t="shared" si="175"/>
      </c>
      <c r="Q225" s="692">
        <f>(M225+M226)/(O225+O226)</f>
      </c>
      <c r="R225" s="687">
        <v>1</v>
      </c>
      <c r="S225" s="692">
        <f>(O225+O226)/(K225+K226)</f>
      </c>
      <c r="T225" s="687">
        <v>0</v>
      </c>
      <c r="U225" s="693">
        <f>F225/T225</f>
      </c>
      <c r="V225" s="694">
        <f>(F225+4*500)/T225</f>
      </c>
      <c r="W225" s="687">
        <v>0</v>
      </c>
      <c r="X225" s="694">
        <f>W225/T225</f>
      </c>
      <c r="Y225" s="692">
        <f>T225/R225</f>
      </c>
      <c r="Z225" s="694">
        <f>W225/F225</f>
      </c>
      <c r="AA225" s="694">
        <f>W225/(F225+500)</f>
      </c>
      <c r="AB225" s="687">
        <v>0</v>
      </c>
      <c r="AC225" s="687">
        <v>0</v>
      </c>
      <c r="AD225" s="692">
        <f>AB225/T225</f>
      </c>
      <c r="AE225" s="694">
        <f>(W225-AC225)/(F225+500)</f>
      </c>
      <c r="AF225" s="695" t="s">
        <v>679</v>
      </c>
    </row>
    <row r="226">
      <c r="A226" s="750"/>
      <c r="B226" s="751"/>
      <c r="C226" s="752"/>
      <c r="D226" s="719" t="s">
        <v>680</v>
      </c>
      <c r="E226" s="753">
        <v>463.73</v>
      </c>
      <c r="F226" s="688"/>
      <c r="G226" s="687">
        <v>4775</v>
      </c>
      <c r="H226" s="687">
        <v>162</v>
      </c>
      <c r="I226" s="689">
        <f t="shared" si="64"/>
      </c>
      <c r="J226" s="690">
        <f t="shared" si="211"/>
      </c>
      <c r="K226" s="687">
        <v>8</v>
      </c>
      <c r="L226" s="690">
        <f t="shared" si="267"/>
      </c>
      <c r="M226" s="687">
        <v>0</v>
      </c>
      <c r="N226" s="691">
        <f t="shared" si="157"/>
      </c>
      <c r="O226" s="687">
        <v>0</v>
      </c>
      <c r="P226" s="691">
        <f t="shared" si="175"/>
      </c>
      <c r="Q226" s="692"/>
      <c r="R226" s="687"/>
      <c r="S226" s="692"/>
      <c r="T226" s="687"/>
      <c r="U226" s="693"/>
      <c r="V226" s="694"/>
      <c r="W226" s="687"/>
      <c r="X226" s="694"/>
      <c r="Y226" s="692"/>
      <c r="Z226" s="694"/>
      <c r="AA226" s="694"/>
      <c r="AB226" s="687"/>
      <c r="AC226" s="687"/>
      <c r="AD226" s="692"/>
      <c r="AE226" s="694"/>
      <c r="AF226" s="695" t="s">
        <v>691</v>
      </c>
    </row>
    <row r="227">
      <c r="A227" s="750"/>
      <c r="B227" s="751" t="s">
        <v>692</v>
      </c>
      <c r="C227" s="752" t="s">
        <v>695</v>
      </c>
      <c r="D227" s="719" t="s">
        <v>678</v>
      </c>
      <c r="E227" s="753">
        <v>123.24</v>
      </c>
      <c r="F227" s="688">
        <f>E227+E228</f>
      </c>
      <c r="G227" s="687">
        <v>700</v>
      </c>
      <c r="H227" s="687">
        <v>29</v>
      </c>
      <c r="I227" s="689">
        <f t="shared" si="64"/>
      </c>
      <c r="J227" s="690">
        <f t="shared" si="211"/>
      </c>
      <c r="K227" s="687">
        <v>1</v>
      </c>
      <c r="L227" s="690">
        <f t="shared" si="267"/>
      </c>
      <c r="M227" s="687">
        <v>1</v>
      </c>
      <c r="N227" s="691">
        <f t="shared" si="157"/>
      </c>
      <c r="O227" s="687">
        <v>1</v>
      </c>
      <c r="P227" s="691">
        <f t="shared" si="175"/>
      </c>
      <c r="Q227" s="692">
        <f>(M227+M228)/(O227+O228)</f>
      </c>
      <c r="R227" s="687">
        <v>3</v>
      </c>
      <c r="S227" s="692">
        <f>(O227+O228)/(K227+K228)</f>
      </c>
      <c r="T227" s="687">
        <v>2</v>
      </c>
      <c r="U227" s="693">
        <f>F227/T227</f>
      </c>
      <c r="V227" s="694">
        <f>(F227+4*500)/T227</f>
      </c>
      <c r="W227" s="687">
        <v>2803.2</v>
      </c>
      <c r="X227" s="694">
        <f>W227/T227</f>
      </c>
      <c r="Y227" s="692">
        <f>T227/R227</f>
      </c>
      <c r="Z227" s="694">
        <f>W227/F227</f>
      </c>
      <c r="AA227" s="694">
        <f>W227/(F227+500)</f>
      </c>
      <c r="AB227" s="687">
        <v>1</v>
      </c>
      <c r="AC227" s="687">
        <v>1903.1999999999998</v>
      </c>
      <c r="AD227" s="692">
        <f>AB227/T227</f>
      </c>
      <c r="AE227" s="694">
        <f>(W227-AC227)/(F227+500)</f>
      </c>
      <c r="AF227" s="695" t="s">
        <v>679</v>
      </c>
    </row>
    <row r="228">
      <c r="A228" s="750"/>
      <c r="B228" s="751"/>
      <c r="C228" s="752"/>
      <c r="D228" s="719" t="s">
        <v>680</v>
      </c>
      <c r="E228" s="753">
        <v>402.53</v>
      </c>
      <c r="F228" s="688"/>
      <c r="G228" s="687">
        <v>4123</v>
      </c>
      <c r="H228" s="696">
        <v>168</v>
      </c>
      <c r="I228" s="689">
        <f t="shared" si="64"/>
      </c>
      <c r="J228" s="690">
        <f t="shared" si="211"/>
      </c>
      <c r="K228" s="687">
        <v>10</v>
      </c>
      <c r="L228" s="690">
        <f t="shared" si="267"/>
      </c>
      <c r="M228" s="687">
        <v>1</v>
      </c>
      <c r="N228" s="691">
        <f t="shared" si="157"/>
      </c>
      <c r="O228" s="687">
        <v>1</v>
      </c>
      <c r="P228" s="691">
        <f t="shared" si="175"/>
      </c>
      <c r="Q228" s="692"/>
      <c r="R228" s="687"/>
      <c r="S228" s="692"/>
      <c r="T228" s="687"/>
      <c r="U228" s="693"/>
      <c r="V228" s="694"/>
      <c r="W228" s="687"/>
      <c r="X228" s="694"/>
      <c r="Y228" s="692"/>
      <c r="Z228" s="694"/>
      <c r="AA228" s="694"/>
      <c r="AB228" s="687"/>
      <c r="AC228" s="687"/>
      <c r="AD228" s="692"/>
      <c r="AE228" s="694"/>
      <c r="AF228" s="695" t="s">
        <v>691</v>
      </c>
    </row>
    <row r="229">
      <c r="A229" s="750"/>
      <c r="B229" s="761" t="s">
        <v>693</v>
      </c>
      <c r="C229" s="752" t="s">
        <v>695</v>
      </c>
      <c r="D229" s="719" t="s">
        <v>678</v>
      </c>
      <c r="E229" s="753">
        <v>768.22</v>
      </c>
      <c r="F229" s="688">
        <f>E229+E230</f>
      </c>
      <c r="G229" s="687">
        <v>4173</v>
      </c>
      <c r="H229" s="687">
        <v>63</v>
      </c>
      <c r="I229" s="689">
        <f t="shared" si="64"/>
      </c>
      <c r="J229" s="690">
        <f t="shared" si="211"/>
      </c>
      <c r="K229" s="687">
        <v>4</v>
      </c>
      <c r="L229" s="690">
        <f t="shared" si="267"/>
      </c>
      <c r="M229" s="687">
        <v>1</v>
      </c>
      <c r="N229" s="691">
        <f t="shared" si="157"/>
      </c>
      <c r="O229" s="687">
        <v>2</v>
      </c>
      <c r="P229" s="691">
        <f t="shared" si="175"/>
      </c>
      <c r="Q229" s="692">
        <f>(M229+M230)/(O229+O230)</f>
      </c>
      <c r="R229" s="687">
        <v>3</v>
      </c>
      <c r="S229" s="692">
        <f>(O229+O230)/(K229+K230)</f>
      </c>
      <c r="T229" s="687">
        <v>2</v>
      </c>
      <c r="U229" s="693">
        <f>F229/T229</f>
      </c>
      <c r="V229" s="694">
        <f>(F229+4*500)/T229</f>
      </c>
      <c r="W229" s="687">
        <v>975.6000000000004</v>
      </c>
      <c r="X229" s="694">
        <f>W229/T229</f>
      </c>
      <c r="Y229" s="692">
        <f>T229/R229</f>
      </c>
      <c r="Z229" s="694">
        <f>W229/F229</f>
      </c>
      <c r="AA229" s="694">
        <f>W229/(F229+500)</f>
      </c>
      <c r="AB229" s="687">
        <v>0</v>
      </c>
      <c r="AC229" s="687">
        <v>0</v>
      </c>
      <c r="AD229" s="692">
        <f>AB229/T229</f>
      </c>
      <c r="AE229" s="694">
        <f>(W229-AC229)/(F229+500)</f>
      </c>
      <c r="AF229" s="695" t="s">
        <v>679</v>
      </c>
    </row>
    <row r="230">
      <c r="A230" s="750"/>
      <c r="B230" s="761"/>
      <c r="C230" s="752"/>
      <c r="D230" s="719" t="s">
        <v>680</v>
      </c>
      <c r="E230" s="753">
        <v>321.47</v>
      </c>
      <c r="F230" s="688"/>
      <c r="G230" s="687">
        <v>3073</v>
      </c>
      <c r="H230" s="696">
        <v>146</v>
      </c>
      <c r="I230" s="689">
        <f t="shared" si="64"/>
      </c>
      <c r="J230" s="690">
        <f t="shared" si="211"/>
      </c>
      <c r="K230" s="687">
        <v>11</v>
      </c>
      <c r="L230" s="690">
        <f t="shared" si="267"/>
      </c>
      <c r="M230" s="687">
        <v>1</v>
      </c>
      <c r="N230" s="691">
        <f t="shared" si="157"/>
      </c>
      <c r="O230" s="687">
        <v>1</v>
      </c>
      <c r="P230" s="691">
        <f t="shared" si="175"/>
      </c>
      <c r="Q230" s="692"/>
      <c r="R230" s="687"/>
      <c r="S230" s="692"/>
      <c r="T230" s="687"/>
      <c r="U230" s="693"/>
      <c r="V230" s="694"/>
      <c r="W230" s="687"/>
      <c r="X230" s="694"/>
      <c r="Y230" s="692"/>
      <c r="Z230" s="694"/>
      <c r="AA230" s="694"/>
      <c r="AB230" s="687"/>
      <c r="AC230" s="687"/>
      <c r="AD230" s="692"/>
      <c r="AE230" s="694"/>
      <c r="AF230" s="695" t="s">
        <v>691</v>
      </c>
    </row>
    <row r="231">
      <c r="A231" s="750"/>
      <c r="B231" s="754" t="s">
        <v>686</v>
      </c>
      <c r="C231" s="754"/>
      <c r="D231" s="754"/>
      <c r="E231" s="755">
        <f>SUM(E221:E230)</f>
      </c>
      <c r="F231" s="698">
        <f>SUM(F221:F230)</f>
      </c>
      <c r="G231" s="698">
        <f>SUM(G221:G230)</f>
      </c>
      <c r="H231" s="698">
        <f>SUM(H221:H230)</f>
      </c>
      <c r="I231" s="699">
        <f t="shared" si="64"/>
      </c>
      <c r="J231" s="700">
        <f t="shared" si="211"/>
      </c>
      <c r="K231" s="698">
        <f>SUM(K221:K230)</f>
      </c>
      <c r="L231" s="700">
        <f t="shared" si="267"/>
      </c>
      <c r="M231" s="698">
        <f>SUM(M221:M230)</f>
      </c>
      <c r="N231" s="701">
        <f t="shared" si="157"/>
      </c>
      <c r="O231" s="698">
        <f>SUM(O221:O230)</f>
      </c>
      <c r="P231" s="701">
        <f t="shared" si="175"/>
      </c>
      <c r="Q231" s="702">
        <f>M231/O231</f>
      </c>
      <c r="R231" s="698">
        <f>SUM(R221:R230)</f>
      </c>
      <c r="S231" s="702">
        <f>(O231+O231)/(K231+K231)</f>
      </c>
      <c r="T231" s="698">
        <f>SUM(T221:T230)</f>
      </c>
      <c r="U231" s="703">
        <f t="shared" ref="U231:U232" si="332">F231/T231</f>
      </c>
      <c r="V231" s="704">
        <f t="shared" ref="V231:V232" si="93">(F231+4*500)/T231</f>
      </c>
      <c r="W231" s="698">
        <f>SUM(W221:W230)</f>
      </c>
      <c r="X231" s="705">
        <f t="shared" ref="X231:X232" si="240">W231/T231</f>
      </c>
      <c r="Y231" s="702">
        <f t="shared" ref="Y231:Y232" si="295">T231/R231</f>
      </c>
      <c r="Z231" s="704">
        <f t="shared" ref="Z231:Z232" si="130">W231/F231</f>
      </c>
      <c r="AA231" s="704">
        <f>W231/(F231+COUNT(W221:W230)*500)</f>
      </c>
      <c r="AB231" s="698">
        <f>SUM(AB221:AB230)</f>
      </c>
      <c r="AC231" s="698">
        <f>SUM(AC221:AC230)</f>
      </c>
      <c r="AD231" s="702">
        <f t="shared" ref="AD231:AD232" si="19">AB231/T231</f>
      </c>
      <c r="AE231" s="706">
        <f>(W231-AC231)/(F231+COUNT(W221:W230)*500)</f>
      </c>
      <c r="AF231" s="694"/>
    </row>
    <row r="232">
      <c r="A232" s="750"/>
      <c r="B232" s="761" t="s">
        <v>694</v>
      </c>
      <c r="C232" s="752" t="s">
        <v>704</v>
      </c>
      <c r="D232" s="719" t="s">
        <v>678</v>
      </c>
      <c r="E232" s="753">
        <v>790.98</v>
      </c>
      <c r="F232" s="688">
        <f>E232+E233</f>
      </c>
      <c r="G232" s="687">
        <v>6228</v>
      </c>
      <c r="H232" s="687">
        <v>103</v>
      </c>
      <c r="I232" s="689">
        <f t="shared" si="64"/>
      </c>
      <c r="J232" s="690">
        <f t="shared" si="211"/>
      </c>
      <c r="K232" s="687">
        <v>6</v>
      </c>
      <c r="L232" s="690">
        <f t="shared" si="267"/>
      </c>
      <c r="M232" s="687">
        <v>0</v>
      </c>
      <c r="N232" s="691">
        <f t="shared" si="157"/>
      </c>
      <c r="O232" s="687">
        <v>0</v>
      </c>
      <c r="P232" s="691">
        <f t="shared" si="175"/>
      </c>
      <c r="Q232" s="692">
        <f>(M232+M233)/(O232+O233)</f>
      </c>
      <c r="R232" s="687">
        <v>2</v>
      </c>
      <c r="S232" s="692">
        <f>(O232+O233)/(K232+K233)</f>
      </c>
      <c r="T232" s="687">
        <v>0</v>
      </c>
      <c r="U232" s="693">
        <f t="shared" si="332"/>
      </c>
      <c r="V232" s="694">
        <f t="shared" si="93"/>
      </c>
      <c r="W232" s="687">
        <v>1188</v>
      </c>
      <c r="X232" s="694">
        <f t="shared" si="240"/>
      </c>
      <c r="Y232" s="692">
        <f t="shared" si="295"/>
      </c>
      <c r="Z232" s="694">
        <f t="shared" si="130"/>
      </c>
      <c r="AA232" s="694">
        <f>W232/(F232+500)</f>
      </c>
      <c r="AB232" s="687">
        <v>0</v>
      </c>
      <c r="AC232" s="687">
        <v>0</v>
      </c>
      <c r="AD232" s="692">
        <f t="shared" si="19"/>
      </c>
      <c r="AE232" s="694">
        <f>(W232-AC232)/(F232+500)</f>
      </c>
      <c r="AF232" s="695" t="s">
        <v>679</v>
      </c>
    </row>
    <row r="233">
      <c r="A233" s="750"/>
      <c r="B233" s="761"/>
      <c r="C233" s="752"/>
      <c r="D233" s="719" t="s">
        <v>680</v>
      </c>
      <c r="E233" s="753">
        <v>419.94</v>
      </c>
      <c r="F233" s="688"/>
      <c r="G233" s="687">
        <v>3846</v>
      </c>
      <c r="H233" s="696">
        <v>209</v>
      </c>
      <c r="I233" s="689">
        <f t="shared" si="64"/>
      </c>
      <c r="J233" s="690">
        <f t="shared" si="211"/>
      </c>
      <c r="K233" s="687">
        <v>9</v>
      </c>
      <c r="L233" s="690">
        <f t="shared" si="267"/>
      </c>
      <c r="M233" s="687">
        <v>0</v>
      </c>
      <c r="N233" s="691">
        <f t="shared" si="157"/>
      </c>
      <c r="O233" s="687">
        <v>2</v>
      </c>
      <c r="P233" s="691">
        <f t="shared" si="175"/>
      </c>
      <c r="Q233" s="692"/>
      <c r="R233" s="687"/>
      <c r="S233" s="692"/>
      <c r="T233" s="687"/>
      <c r="U233" s="693"/>
      <c r="V233" s="694"/>
      <c r="W233" s="687"/>
      <c r="X233" s="694"/>
      <c r="Y233" s="692"/>
      <c r="Z233" s="694"/>
      <c r="AA233" s="694"/>
      <c r="AB233" s="687"/>
      <c r="AC233" s="687"/>
      <c r="AD233" s="692"/>
      <c r="AE233" s="694"/>
      <c r="AF233" s="695" t="s">
        <v>691</v>
      </c>
    </row>
    <row r="234">
      <c r="A234" s="750"/>
      <c r="B234" s="751" t="s">
        <v>696</v>
      </c>
      <c r="C234" s="752" t="s">
        <v>704</v>
      </c>
      <c r="D234" s="719" t="s">
        <v>678</v>
      </c>
      <c r="E234" s="753">
        <v>473.32</v>
      </c>
      <c r="F234" s="688">
        <f>E234+E235</f>
      </c>
      <c r="G234" s="687">
        <v>3339</v>
      </c>
      <c r="H234" s="687">
        <v>76</v>
      </c>
      <c r="I234" s="689">
        <f t="shared" si="64"/>
      </c>
      <c r="J234" s="690">
        <f t="shared" si="211"/>
      </c>
      <c r="K234" s="687">
        <v>8</v>
      </c>
      <c r="L234" s="690">
        <f t="shared" si="267"/>
      </c>
      <c r="M234" s="687">
        <v>0</v>
      </c>
      <c r="N234" s="691">
        <f t="shared" si="157"/>
      </c>
      <c r="O234" s="687">
        <v>1</v>
      </c>
      <c r="P234" s="691">
        <f t="shared" si="175"/>
      </c>
      <c r="Q234" s="692">
        <f>(M234+M235)/(O234+O235)</f>
      </c>
      <c r="R234" s="687">
        <v>2</v>
      </c>
      <c r="S234" s="692">
        <f>(O234+O235)/(K234+K235)</f>
      </c>
      <c r="T234" s="687">
        <v>0</v>
      </c>
      <c r="U234" s="693">
        <f>F234/T234</f>
      </c>
      <c r="V234" s="694">
        <f>(F234+4*500)/T234</f>
      </c>
      <c r="W234" s="687">
        <v>0</v>
      </c>
      <c r="X234" s="694">
        <f>W234/T234</f>
      </c>
      <c r="Y234" s="692">
        <f>T234/R234</f>
      </c>
      <c r="Z234" s="694">
        <f>W234/F234</f>
      </c>
      <c r="AA234" s="694">
        <f>W234/(F234+500)</f>
      </c>
      <c r="AB234" s="687">
        <v>0</v>
      </c>
      <c r="AC234" s="687">
        <v>0</v>
      </c>
      <c r="AD234" s="692">
        <f>AB234/T234</f>
      </c>
      <c r="AE234" s="694">
        <f>(W234-AC234)/(F234+500)</f>
      </c>
      <c r="AF234" s="695" t="s">
        <v>679</v>
      </c>
    </row>
    <row r="235">
      <c r="A235" s="750"/>
      <c r="B235" s="751"/>
      <c r="C235" s="752"/>
      <c r="D235" s="719" t="s">
        <v>680</v>
      </c>
      <c r="E235" s="753">
        <v>507.49</v>
      </c>
      <c r="F235" s="688"/>
      <c r="G235" s="687">
        <v>5246</v>
      </c>
      <c r="H235" s="687">
        <v>239</v>
      </c>
      <c r="I235" s="689">
        <f t="shared" si="64"/>
      </c>
      <c r="J235" s="690">
        <f t="shared" si="211"/>
      </c>
      <c r="K235" s="687">
        <v>8</v>
      </c>
      <c r="L235" s="690">
        <f t="shared" si="267"/>
      </c>
      <c r="M235" s="687">
        <v>0</v>
      </c>
      <c r="N235" s="691">
        <f t="shared" si="157"/>
      </c>
      <c r="O235" s="687">
        <v>0</v>
      </c>
      <c r="P235" s="691">
        <f t="shared" si="175"/>
      </c>
      <c r="Q235" s="692"/>
      <c r="R235" s="687"/>
      <c r="S235" s="692"/>
      <c r="T235" s="687"/>
      <c r="U235" s="693"/>
      <c r="V235" s="694"/>
      <c r="W235" s="687"/>
      <c r="X235" s="694"/>
      <c r="Y235" s="692"/>
      <c r="Z235" s="694"/>
      <c r="AA235" s="694"/>
      <c r="AB235" s="687"/>
      <c r="AC235" s="687"/>
      <c r="AD235" s="692"/>
      <c r="AE235" s="694"/>
      <c r="AF235" s="695" t="s">
        <v>691</v>
      </c>
    </row>
    <row r="236">
      <c r="A236" s="750"/>
      <c r="B236" s="751" t="s">
        <v>697</v>
      </c>
      <c r="C236" s="752" t="s">
        <v>704</v>
      </c>
      <c r="D236" s="719" t="s">
        <v>678</v>
      </c>
      <c r="E236" s="753">
        <v>380.08</v>
      </c>
      <c r="F236" s="688">
        <f>E236+E237</f>
      </c>
      <c r="G236" s="687">
        <v>2654</v>
      </c>
      <c r="H236" s="687">
        <v>99</v>
      </c>
      <c r="I236" s="689">
        <f t="shared" si="64"/>
      </c>
      <c r="J236" s="690">
        <f t="shared" si="211"/>
      </c>
      <c r="K236" s="687">
        <v>8</v>
      </c>
      <c r="L236" s="690">
        <f t="shared" si="267"/>
      </c>
      <c r="M236" s="687">
        <v>1</v>
      </c>
      <c r="N236" s="691">
        <f t="shared" si="157"/>
      </c>
      <c r="O236" s="687">
        <v>1</v>
      </c>
      <c r="P236" s="691">
        <f t="shared" si="175"/>
      </c>
      <c r="Q236" s="692">
        <f>(M236+M237)/(O236+O237)</f>
      </c>
      <c r="R236" s="687">
        <v>4</v>
      </c>
      <c r="S236" s="692">
        <f>(O236+O237)/(K236+K237)</f>
      </c>
      <c r="T236" s="687">
        <v>3</v>
      </c>
      <c r="U236" s="693">
        <f>F236/T236</f>
      </c>
      <c r="V236" s="694">
        <f>(F236+4*500)/T236</f>
      </c>
      <c r="W236" s="687">
        <v>4046.4000000000005</v>
      </c>
      <c r="X236" s="694">
        <f>W236/T236</f>
      </c>
      <c r="Y236" s="692">
        <f>T236/R236</f>
      </c>
      <c r="Z236" s="694">
        <f>W236/F236</f>
      </c>
      <c r="AA236" s="694">
        <f>W236/(F236+500)</f>
      </c>
      <c r="AB236" s="687">
        <v>0</v>
      </c>
      <c r="AC236" s="687">
        <v>0</v>
      </c>
      <c r="AD236" s="692">
        <f>AB236/T236</f>
      </c>
      <c r="AE236" s="694">
        <f>(W236-AC236)/(F236+500)</f>
      </c>
      <c r="AF236" s="695" t="s">
        <v>679</v>
      </c>
    </row>
    <row r="237">
      <c r="A237" s="750"/>
      <c r="B237" s="751"/>
      <c r="C237" s="752"/>
      <c r="D237" s="719" t="s">
        <v>680</v>
      </c>
      <c r="E237" s="753">
        <v>828.36</v>
      </c>
      <c r="F237" s="688"/>
      <c r="G237" s="687">
        <v>7541</v>
      </c>
      <c r="H237" s="687">
        <v>323</v>
      </c>
      <c r="I237" s="689">
        <f t="shared" si="64"/>
      </c>
      <c r="J237" s="690">
        <f t="shared" si="211"/>
      </c>
      <c r="K237" s="687">
        <v>18</v>
      </c>
      <c r="L237" s="690">
        <f t="shared" si="267"/>
      </c>
      <c r="M237" s="687">
        <v>2</v>
      </c>
      <c r="N237" s="691">
        <f t="shared" si="157"/>
      </c>
      <c r="O237" s="687">
        <v>3</v>
      </c>
      <c r="P237" s="691">
        <f t="shared" si="175"/>
      </c>
      <c r="Q237" s="692"/>
      <c r="R237" s="687"/>
      <c r="S237" s="692"/>
      <c r="T237" s="687"/>
      <c r="U237" s="693"/>
      <c r="V237" s="694"/>
      <c r="W237" s="687"/>
      <c r="X237" s="694"/>
      <c r="Y237" s="692"/>
      <c r="Z237" s="694"/>
      <c r="AA237" s="694"/>
      <c r="AB237" s="687"/>
      <c r="AC237" s="687"/>
      <c r="AD237" s="692"/>
      <c r="AE237" s="694"/>
      <c r="AF237" s="695" t="s">
        <v>691</v>
      </c>
    </row>
    <row r="238">
      <c r="A238" s="750"/>
      <c r="B238" s="751" t="s">
        <v>698</v>
      </c>
      <c r="C238" s="752" t="s">
        <v>704</v>
      </c>
      <c r="D238" s="719" t="s">
        <v>678</v>
      </c>
      <c r="E238" s="753">
        <v>857.09</v>
      </c>
      <c r="F238" s="688">
        <f>E238+E239</f>
      </c>
      <c r="G238" s="687">
        <v>4512</v>
      </c>
      <c r="H238" s="687">
        <v>114</v>
      </c>
      <c r="I238" s="689">
        <f t="shared" si="64"/>
      </c>
      <c r="J238" s="690">
        <f t="shared" si="211"/>
      </c>
      <c r="K238" s="687">
        <v>13</v>
      </c>
      <c r="L238" s="690">
        <f t="shared" si="267"/>
      </c>
      <c r="M238" s="687">
        <v>0</v>
      </c>
      <c r="N238" s="691">
        <f t="shared" si="157"/>
      </c>
      <c r="O238" s="687">
        <v>2</v>
      </c>
      <c r="P238" s="691">
        <f t="shared" si="175"/>
      </c>
      <c r="Q238" s="692">
        <f>(M238+M239)/(O238+O239)</f>
      </c>
      <c r="R238" s="687">
        <v>6</v>
      </c>
      <c r="S238" s="692">
        <f>(O238+O239)/(K238+K239)</f>
      </c>
      <c r="T238" s="687">
        <v>2</v>
      </c>
      <c r="U238" s="693">
        <f>F238/T238</f>
      </c>
      <c r="V238" s="694">
        <f>(F238+4*500)/T238</f>
      </c>
      <c r="W238" s="687">
        <v>2487.5999999999985</v>
      </c>
      <c r="X238" s="694">
        <f>W238/T238</f>
      </c>
      <c r="Y238" s="692">
        <f>T238/R238</f>
      </c>
      <c r="Z238" s="694">
        <f>W238/F238</f>
      </c>
      <c r="AA238" s="694">
        <f>W238/(F238+500)</f>
      </c>
      <c r="AB238" s="687">
        <v>0</v>
      </c>
      <c r="AC238" s="687">
        <v>0</v>
      </c>
      <c r="AD238" s="692">
        <f>AB238/T238</f>
      </c>
      <c r="AE238" s="694">
        <f>(W238-AC238)/(F238+500)</f>
      </c>
      <c r="AF238" s="695" t="s">
        <v>679</v>
      </c>
    </row>
    <row r="239">
      <c r="A239" s="750"/>
      <c r="B239" s="751"/>
      <c r="C239" s="752"/>
      <c r="D239" s="719" t="s">
        <v>680</v>
      </c>
      <c r="E239" s="753">
        <v>1363.83</v>
      </c>
      <c r="F239" s="688"/>
      <c r="G239" s="687">
        <v>12586</v>
      </c>
      <c r="H239" s="696">
        <v>795</v>
      </c>
      <c r="I239" s="689">
        <f t="shared" si="64"/>
      </c>
      <c r="J239" s="690">
        <f t="shared" si="211"/>
      </c>
      <c r="K239" s="687">
        <v>29</v>
      </c>
      <c r="L239" s="690">
        <f t="shared" si="267"/>
      </c>
      <c r="M239" s="687">
        <v>0</v>
      </c>
      <c r="N239" s="691">
        <f t="shared" si="157"/>
      </c>
      <c r="O239" s="687">
        <v>2</v>
      </c>
      <c r="P239" s="691">
        <f t="shared" si="175"/>
      </c>
      <c r="Q239" s="692"/>
      <c r="R239" s="687"/>
      <c r="S239" s="692"/>
      <c r="T239" s="687"/>
      <c r="U239" s="693"/>
      <c r="V239" s="694"/>
      <c r="W239" s="687"/>
      <c r="X239" s="694"/>
      <c r="Y239" s="692"/>
      <c r="Z239" s="694"/>
      <c r="AA239" s="694"/>
      <c r="AB239" s="687"/>
      <c r="AC239" s="687"/>
      <c r="AD239" s="692"/>
      <c r="AE239" s="694"/>
      <c r="AF239" s="695" t="s">
        <v>691</v>
      </c>
    </row>
    <row r="240">
      <c r="A240" s="750"/>
      <c r="B240" s="751" t="s">
        <v>699</v>
      </c>
      <c r="C240" s="752" t="s">
        <v>704</v>
      </c>
      <c r="D240" s="719" t="s">
        <v>678</v>
      </c>
      <c r="E240" s="753">
        <v>340.95</v>
      </c>
      <c r="F240" s="688">
        <f>E240+E241</f>
      </c>
      <c r="G240" s="687">
        <v>2162</v>
      </c>
      <c r="H240" s="687">
        <v>84</v>
      </c>
      <c r="I240" s="689">
        <f t="shared" si="64"/>
      </c>
      <c r="J240" s="690">
        <f t="shared" si="211"/>
      </c>
      <c r="K240" s="687">
        <v>4</v>
      </c>
      <c r="L240" s="690">
        <f t="shared" si="267"/>
      </c>
      <c r="M240" s="687">
        <v>0</v>
      </c>
      <c r="N240" s="691">
        <f t="shared" si="157"/>
      </c>
      <c r="O240" s="687">
        <v>0</v>
      </c>
      <c r="P240" s="691">
        <f t="shared" si="175"/>
      </c>
      <c r="Q240" s="692">
        <f>(M240+M241)/(O240+O241)</f>
      </c>
      <c r="R240" s="687">
        <v>3</v>
      </c>
      <c r="S240" s="692">
        <f>(O240+O241)/(K240+K241)</f>
      </c>
      <c r="T240" s="687">
        <v>0</v>
      </c>
      <c r="U240" s="693">
        <f>F240/T240</f>
      </c>
      <c r="V240" s="694">
        <f>(F240+4*500)/T240</f>
      </c>
      <c r="W240" s="687">
        <v>0</v>
      </c>
      <c r="X240" s="694">
        <f>W240/T240</f>
      </c>
      <c r="Y240" s="692">
        <f>T240/R240</f>
      </c>
      <c r="Z240" s="694">
        <f>W240/F240</f>
      </c>
      <c r="AA240" s="694">
        <f>W240/(F240+500)</f>
      </c>
      <c r="AB240" s="687">
        <v>0</v>
      </c>
      <c r="AC240" s="687">
        <v>0</v>
      </c>
      <c r="AD240" s="692">
        <f>AB240/T240</f>
      </c>
      <c r="AE240" s="694">
        <f>(W240-AC240)/(F240+500)</f>
      </c>
      <c r="AF240" s="695" t="s">
        <v>679</v>
      </c>
    </row>
    <row r="241">
      <c r="A241" s="750"/>
      <c r="B241" s="751"/>
      <c r="C241" s="752"/>
      <c r="D241" s="719" t="s">
        <v>680</v>
      </c>
      <c r="E241" s="753">
        <v>501</v>
      </c>
      <c r="F241" s="688"/>
      <c r="G241" s="687">
        <v>4649</v>
      </c>
      <c r="H241" s="687">
        <v>351</v>
      </c>
      <c r="I241" s="689">
        <f t="shared" si="64"/>
      </c>
      <c r="J241" s="690">
        <f t="shared" si="211"/>
      </c>
      <c r="K241" s="687">
        <v>15</v>
      </c>
      <c r="L241" s="690">
        <f t="shared" si="267"/>
      </c>
      <c r="M241" s="687">
        <v>0</v>
      </c>
      <c r="N241" s="691">
        <f t="shared" si="157"/>
      </c>
      <c r="O241" s="687">
        <v>3</v>
      </c>
      <c r="P241" s="691">
        <f t="shared" si="175"/>
      </c>
      <c r="Q241" s="692"/>
      <c r="R241" s="687"/>
      <c r="S241" s="692"/>
      <c r="T241" s="687"/>
      <c r="U241" s="693"/>
      <c r="V241" s="694"/>
      <c r="W241" s="687"/>
      <c r="X241" s="694"/>
      <c r="Y241" s="692"/>
      <c r="Z241" s="694"/>
      <c r="AA241" s="694"/>
      <c r="AB241" s="687"/>
      <c r="AC241" s="687"/>
      <c r="AD241" s="692"/>
      <c r="AE241" s="694"/>
      <c r="AF241" s="695" t="s">
        <v>691</v>
      </c>
    </row>
    <row r="242">
      <c r="A242" s="750"/>
      <c r="B242" s="754" t="s">
        <v>686</v>
      </c>
      <c r="C242" s="754"/>
      <c r="D242" s="754"/>
      <c r="E242" s="755">
        <f>SUM(E232:E241)</f>
      </c>
      <c r="F242" s="698">
        <f>SUM(F232:F241)</f>
      </c>
      <c r="G242" s="698">
        <f>SUM(G232:G241)</f>
      </c>
      <c r="H242" s="698">
        <f>SUM(H232:H241)</f>
      </c>
      <c r="I242" s="699">
        <f t="shared" si="64"/>
      </c>
      <c r="J242" s="700">
        <f t="shared" si="211"/>
      </c>
      <c r="K242" s="698">
        <f>SUM(K232:K241)</f>
      </c>
      <c r="L242" s="700">
        <f t="shared" si="267"/>
      </c>
      <c r="M242" s="698">
        <f>SUM(M232:M241)</f>
      </c>
      <c r="N242" s="701">
        <f t="shared" si="157"/>
      </c>
      <c r="O242" s="698">
        <f>SUM(O232:O241)</f>
      </c>
      <c r="P242" s="701">
        <f t="shared" si="175"/>
      </c>
      <c r="Q242" s="702">
        <f t="shared" ref="Q242:Q243" si="46">M242/O242</f>
      </c>
      <c r="R242" s="698">
        <f>SUM(R232:R241)</f>
      </c>
      <c r="S242" s="702">
        <f t="shared" ref="S242:S243" si="193">(O242+O242)/(K242+K242)</f>
      </c>
      <c r="T242" s="698">
        <f>SUM(T232:T241)</f>
      </c>
      <c r="U242" s="703">
        <f t="shared" ref="U242:U243" si="333">F242/T242</f>
      </c>
      <c r="V242" s="704">
        <f t="shared" ref="V242:V243" si="94">(F242+4*500)/T242</f>
      </c>
      <c r="W242" s="698">
        <f>SUM(W232:W241)</f>
      </c>
      <c r="X242" s="705">
        <f t="shared" ref="X242:X243" si="241">W242/T242</f>
      </c>
      <c r="Y242" s="702">
        <f t="shared" ref="Y242:Y243" si="296">T242/R242</f>
      </c>
      <c r="Z242" s="704">
        <f t="shared" ref="Z242:Z243" si="131">W242/F242</f>
      </c>
      <c r="AA242" s="704">
        <f>W242/(F242+COUNT(W232:W241)*500)</f>
      </c>
      <c r="AB242" s="698">
        <f>SUM(AB232:AB241)</f>
      </c>
      <c r="AC242" s="698">
        <f>SUM(AC232:AC241)</f>
      </c>
      <c r="AD242" s="702">
        <f t="shared" ref="AD242:AD243" si="20">AB242/T242</f>
      </c>
      <c r="AE242" s="706">
        <f>(W242-AC242)/(F242+COUNT(W232:W241)*500)</f>
      </c>
      <c r="AF242" s="694"/>
    </row>
    <row r="243">
      <c r="A243" s="750"/>
      <c r="B243" s="756" t="s">
        <v>700</v>
      </c>
      <c r="C243" s="756"/>
      <c r="D243" s="756"/>
      <c r="E243" s="757">
        <f>E231+E242</f>
      </c>
      <c r="F243" s="741">
        <f>F231+F242</f>
      </c>
      <c r="G243" s="741">
        <f>G231+G242</f>
      </c>
      <c r="H243" s="741">
        <f>H231+H242</f>
      </c>
      <c r="I243" s="742">
        <f t="shared" si="64"/>
      </c>
      <c r="J243" s="743">
        <f t="shared" si="211"/>
      </c>
      <c r="K243" s="741">
        <f>K231+K242</f>
      </c>
      <c r="L243" s="743">
        <f t="shared" si="267"/>
      </c>
      <c r="M243" s="741">
        <f>M231+M242</f>
      </c>
      <c r="N243" s="744">
        <f t="shared" si="157"/>
      </c>
      <c r="O243" s="741">
        <f>O231+O242</f>
      </c>
      <c r="P243" s="744">
        <f t="shared" si="175"/>
      </c>
      <c r="Q243" s="745">
        <f t="shared" si="46"/>
      </c>
      <c r="R243" s="741">
        <f>R231+R242</f>
      </c>
      <c r="S243" s="745">
        <f t="shared" si="193"/>
      </c>
      <c r="T243" s="741">
        <f>T231+T242</f>
      </c>
      <c r="U243" s="746">
        <f t="shared" si="333"/>
      </c>
      <c r="V243" s="741">
        <f t="shared" si="94"/>
      </c>
      <c r="W243" s="741">
        <f>W231+W242</f>
      </c>
      <c r="X243" s="741">
        <f t="shared" si="241"/>
      </c>
      <c r="Y243" s="745">
        <f t="shared" si="296"/>
      </c>
      <c r="Z243" s="741">
        <f t="shared" si="131"/>
      </c>
      <c r="AA243" s="741">
        <f>W243/(F243+COUNT(W221:W230,W232:W241)*500)</f>
      </c>
      <c r="AB243" s="741">
        <f>AB231+AB242</f>
      </c>
      <c r="AC243" s="741">
        <f>AC231+AC242</f>
      </c>
      <c r="AD243" s="745">
        <f t="shared" si="20"/>
      </c>
      <c r="AE243" s="741">
        <f>(W243-AC243)/(F243+COUNT(W221:W230,W232:W241)*500)</f>
      </c>
      <c r="AF243" s="747"/>
    </row>
    <row r="244">
      <c r="A244" s="762" t="s">
        <v>643</v>
      </c>
      <c r="B244" s="759" t="s">
        <v>644</v>
      </c>
      <c r="C244" s="759" t="s">
        <v>645</v>
      </c>
      <c r="D244" s="759" t="s">
        <v>646</v>
      </c>
      <c r="E244" s="763" t="s">
        <v>647</v>
      </c>
      <c r="F244" s="764" t="s">
        <v>648</v>
      </c>
      <c r="G244" s="764" t="s">
        <v>649</v>
      </c>
      <c r="H244" s="764" t="s">
        <v>650</v>
      </c>
      <c r="I244" s="765" t="s">
        <v>651</v>
      </c>
      <c r="J244" s="766" t="s">
        <v>652</v>
      </c>
      <c r="K244" s="764" t="s">
        <v>653</v>
      </c>
      <c r="L244" s="766" t="s">
        <v>654</v>
      </c>
      <c r="M244" s="764" t="s">
        <v>655</v>
      </c>
      <c r="N244" s="767" t="s">
        <v>656</v>
      </c>
      <c r="O244" s="764" t="s">
        <v>657</v>
      </c>
      <c r="P244" s="767" t="s">
        <v>658</v>
      </c>
      <c r="Q244" s="765" t="s">
        <v>659</v>
      </c>
      <c r="R244" s="768" t="s">
        <v>660</v>
      </c>
      <c r="S244" s="769" t="s">
        <v>661</v>
      </c>
      <c r="T244" s="768" t="s">
        <v>662</v>
      </c>
      <c r="U244" s="770" t="s">
        <v>663</v>
      </c>
      <c r="V244" s="771" t="s">
        <v>664</v>
      </c>
      <c r="W244" s="771" t="s">
        <v>665</v>
      </c>
      <c r="X244" s="771" t="s">
        <v>666</v>
      </c>
      <c r="Y244" s="769" t="s">
        <v>667</v>
      </c>
      <c r="Z244" s="771" t="s">
        <v>668</v>
      </c>
      <c r="AA244" s="771" t="s">
        <v>669</v>
      </c>
      <c r="AB244" s="771" t="s">
        <v>670</v>
      </c>
      <c r="AC244" s="768" t="s">
        <v>671</v>
      </c>
      <c r="AD244" s="769" t="s">
        <v>672</v>
      </c>
      <c r="AE244" s="771" t="s">
        <v>673</v>
      </c>
      <c r="AF244" s="771" t="s">
        <v>674</v>
      </c>
    </row>
    <row r="245">
      <c r="A245" s="772" t="s">
        <v>714</v>
      </c>
      <c r="B245" s="761" t="s">
        <v>715</v>
      </c>
      <c r="C245" s="752" t="s">
        <v>704</v>
      </c>
      <c r="D245" s="719" t="s">
        <v>678</v>
      </c>
      <c r="E245" s="773">
        <v>267.36</v>
      </c>
      <c r="F245" s="774">
        <f>E245+E246</f>
      </c>
      <c r="G245" s="775">
        <v>1048</v>
      </c>
      <c r="H245" s="775">
        <v>21</v>
      </c>
      <c r="I245" s="776">
        <f t="shared" ref="I245:I281" si="65">H245/G245</f>
      </c>
      <c r="J245" s="777">
        <f t="shared" ref="J245:J257" si="212">(E245/G245)*1000</f>
      </c>
      <c r="K245" s="778">
        <v>2</v>
      </c>
      <c r="L245" s="777">
        <f t="shared" ref="L245:L281" si="268">E245/K245</f>
      </c>
      <c r="M245" s="778">
        <v>0</v>
      </c>
      <c r="N245" s="779">
        <f t="shared" ref="N245:N281" si="158">E245/M245</f>
      </c>
      <c r="O245" s="778">
        <v>0</v>
      </c>
      <c r="P245" s="779">
        <f t="shared" ref="P245:P281" si="176">E245/O245</f>
      </c>
      <c r="Q245" s="780">
        <f>(M245+M246)/(O245+O246)</f>
      </c>
      <c r="R245" s="781">
        <v>1</v>
      </c>
      <c r="S245" s="780">
        <f>(O245+O246)/(K245+K246)</f>
      </c>
      <c r="T245" s="781">
        <v>0</v>
      </c>
      <c r="U245" s="782">
        <f>F245/T245</f>
      </c>
      <c r="V245" s="783">
        <f>(F245+4*500)/T245</f>
      </c>
      <c r="W245" s="781">
        <v>0</v>
      </c>
      <c r="X245" s="783">
        <f>W245/T245</f>
      </c>
      <c r="Y245" s="780">
        <f>T245/R245</f>
      </c>
      <c r="Z245" s="783">
        <f>W245/F245</f>
      </c>
      <c r="AA245" s="783">
        <f>W245/(F245+500)</f>
      </c>
      <c r="AB245" s="781">
        <v>0</v>
      </c>
      <c r="AC245" s="781">
        <v>0</v>
      </c>
      <c r="AD245" s="780">
        <f>AB245/T245</f>
      </c>
      <c r="AE245" s="783">
        <f>(W245-AC245)/(F245+500)</f>
      </c>
      <c r="AF245" s="695" t="s">
        <v>716</v>
      </c>
    </row>
    <row r="246">
      <c r="A246" s="772"/>
      <c r="B246" s="751"/>
      <c r="C246" s="784"/>
      <c r="D246" s="719" t="s">
        <v>680</v>
      </c>
      <c r="E246" s="773">
        <v>189.88</v>
      </c>
      <c r="F246" s="774"/>
      <c r="G246" s="775">
        <v>2353</v>
      </c>
      <c r="H246" s="775">
        <v>133</v>
      </c>
      <c r="I246" s="776">
        <f t="shared" si="65"/>
      </c>
      <c r="J246" s="777">
        <f t="shared" si="212"/>
      </c>
      <c r="K246" s="778">
        <v>6</v>
      </c>
      <c r="L246" s="777">
        <f t="shared" si="268"/>
      </c>
      <c r="M246" s="778">
        <v>0</v>
      </c>
      <c r="N246" s="779">
        <f t="shared" si="158"/>
      </c>
      <c r="O246" s="778">
        <v>1</v>
      </c>
      <c r="P246" s="779">
        <f t="shared" si="176"/>
      </c>
      <c r="Q246" s="780"/>
      <c r="R246" s="785"/>
      <c r="S246" s="780"/>
      <c r="T246" s="785"/>
      <c r="U246" s="782"/>
      <c r="V246" s="783"/>
      <c r="W246" s="785"/>
      <c r="X246" s="783"/>
      <c r="Y246" s="780"/>
      <c r="Z246" s="783"/>
      <c r="AA246" s="783"/>
      <c r="AB246" s="785"/>
      <c r="AC246" s="785"/>
      <c r="AD246" s="780"/>
      <c r="AE246" s="783"/>
      <c r="AF246" s="695" t="s">
        <v>717</v>
      </c>
    </row>
    <row r="247">
      <c r="A247" s="772"/>
      <c r="B247" s="751" t="s">
        <v>676</v>
      </c>
      <c r="C247" s="752" t="s">
        <v>704</v>
      </c>
      <c r="D247" s="719" t="s">
        <v>678</v>
      </c>
      <c r="E247" s="773">
        <v>343.77</v>
      </c>
      <c r="F247" s="774">
        <f>E247+E248</f>
      </c>
      <c r="G247" s="775">
        <v>1517</v>
      </c>
      <c r="H247" s="775">
        <v>33</v>
      </c>
      <c r="I247" s="776">
        <f t="shared" si="65"/>
      </c>
      <c r="J247" s="777">
        <f t="shared" si="212"/>
      </c>
      <c r="K247" s="778">
        <v>5</v>
      </c>
      <c r="L247" s="777">
        <f t="shared" si="268"/>
      </c>
      <c r="M247" s="778">
        <v>1</v>
      </c>
      <c r="N247" s="779">
        <f t="shared" si="158"/>
      </c>
      <c r="O247" s="778">
        <v>2</v>
      </c>
      <c r="P247" s="779">
        <f t="shared" si="176"/>
      </c>
      <c r="Q247" s="780">
        <f>(M247+M248)/(O247+O248)</f>
      </c>
      <c r="R247" s="781">
        <v>2</v>
      </c>
      <c r="S247" s="780">
        <f>(O247+O248)/(K247+K248)</f>
      </c>
      <c r="T247" s="781">
        <v>1</v>
      </c>
      <c r="U247" s="782">
        <f>F247/T247</f>
      </c>
      <c r="V247" s="783">
        <f>(F247+4*500)/T247</f>
      </c>
      <c r="W247" s="783">
        <v>1411.2</v>
      </c>
      <c r="X247" s="783">
        <f>W247/T247</f>
      </c>
      <c r="Y247" s="780">
        <f>T247/R247</f>
      </c>
      <c r="Z247" s="783">
        <f>W247/F247</f>
      </c>
      <c r="AA247" s="783">
        <f>W247/(F247+500)</f>
      </c>
      <c r="AB247" s="781">
        <v>1</v>
      </c>
      <c r="AC247" s="781">
        <v>1411.2</v>
      </c>
      <c r="AD247" s="780">
        <f>AB247/T247</f>
      </c>
      <c r="AE247" s="783">
        <f>(W247-AC247)/(F247+500)</f>
      </c>
      <c r="AF247" s="695" t="s">
        <v>716</v>
      </c>
    </row>
    <row r="248">
      <c r="A248" s="772"/>
      <c r="B248" s="751"/>
      <c r="C248" s="752"/>
      <c r="D248" s="719" t="s">
        <v>680</v>
      </c>
      <c r="E248" s="773">
        <v>223.35</v>
      </c>
      <c r="F248" s="774"/>
      <c r="G248" s="775">
        <v>2162</v>
      </c>
      <c r="H248" s="775">
        <v>120</v>
      </c>
      <c r="I248" s="776">
        <f t="shared" si="65"/>
      </c>
      <c r="J248" s="777">
        <f t="shared" si="212"/>
      </c>
      <c r="K248" s="778">
        <v>5</v>
      </c>
      <c r="L248" s="777">
        <f t="shared" si="268"/>
      </c>
      <c r="M248" s="778">
        <v>0</v>
      </c>
      <c r="N248" s="779">
        <f t="shared" si="158"/>
      </c>
      <c r="O248" s="778">
        <v>0</v>
      </c>
      <c r="P248" s="779">
        <f t="shared" si="176"/>
      </c>
      <c r="Q248" s="780"/>
      <c r="R248" s="785"/>
      <c r="S248" s="780"/>
      <c r="T248" s="785"/>
      <c r="U248" s="782"/>
      <c r="V248" s="783"/>
      <c r="W248" s="783"/>
      <c r="X248" s="783"/>
      <c r="Y248" s="780"/>
      <c r="Z248" s="783"/>
      <c r="AA248" s="783"/>
      <c r="AB248" s="785"/>
      <c r="AC248" s="785"/>
      <c r="AD248" s="780"/>
      <c r="AE248" s="783"/>
      <c r="AF248" s="695" t="s">
        <v>717</v>
      </c>
    </row>
    <row r="249">
      <c r="A249" s="772"/>
      <c r="B249" s="751" t="s">
        <v>682</v>
      </c>
      <c r="C249" s="752" t="s">
        <v>704</v>
      </c>
      <c r="D249" s="719" t="s">
        <v>678</v>
      </c>
      <c r="E249" s="773">
        <v>873</v>
      </c>
      <c r="F249" s="774">
        <f>E249+E250</f>
      </c>
      <c r="G249" s="775">
        <v>2722</v>
      </c>
      <c r="H249" s="775">
        <v>44</v>
      </c>
      <c r="I249" s="776">
        <f t="shared" si="65"/>
      </c>
      <c r="J249" s="777">
        <f t="shared" si="212"/>
      </c>
      <c r="K249" s="778">
        <v>9</v>
      </c>
      <c r="L249" s="777">
        <f t="shared" si="268"/>
      </c>
      <c r="M249" s="778">
        <v>1</v>
      </c>
      <c r="N249" s="779">
        <f t="shared" si="158"/>
      </c>
      <c r="O249" s="778">
        <v>1</v>
      </c>
      <c r="P249" s="779">
        <f t="shared" si="176"/>
      </c>
      <c r="Q249" s="780">
        <f>(M249+M250)/(O249+O250)</f>
      </c>
      <c r="R249" s="781">
        <v>1</v>
      </c>
      <c r="S249" s="780">
        <f>(O249+O250)/(K249+K250)</f>
      </c>
      <c r="T249" s="781">
        <v>1</v>
      </c>
      <c r="U249" s="782">
        <f>F249/T249</f>
      </c>
      <c r="V249" s="783">
        <f>(F249+4*500)/T249</f>
      </c>
      <c r="W249" s="783">
        <v>1663.2</v>
      </c>
      <c r="X249" s="783">
        <f>W249/T249</f>
      </c>
      <c r="Y249" s="780">
        <f>T249/R249</f>
      </c>
      <c r="Z249" s="783">
        <f>W249/F249</f>
      </c>
      <c r="AA249" s="783">
        <f>W249/(F249+500)</f>
      </c>
      <c r="AB249" s="781">
        <v>0</v>
      </c>
      <c r="AC249" s="781">
        <v>0</v>
      </c>
      <c r="AD249" s="780">
        <f>AB249/T249</f>
      </c>
      <c r="AE249" s="783">
        <f>(W249-AC249)/(F249+500)</f>
      </c>
      <c r="AF249" s="695" t="s">
        <v>716</v>
      </c>
    </row>
    <row r="250">
      <c r="A250" s="772"/>
      <c r="B250" s="751"/>
      <c r="C250" s="752"/>
      <c r="D250" s="719" t="s">
        <v>680</v>
      </c>
      <c r="E250" s="773">
        <v>184.78</v>
      </c>
      <c r="F250" s="774"/>
      <c r="G250" s="775">
        <v>1729</v>
      </c>
      <c r="H250" s="775">
        <v>84</v>
      </c>
      <c r="I250" s="776">
        <f t="shared" si="65"/>
      </c>
      <c r="J250" s="777">
        <f t="shared" si="212"/>
      </c>
      <c r="K250" s="778">
        <v>4</v>
      </c>
      <c r="L250" s="777">
        <f t="shared" si="268"/>
      </c>
      <c r="M250" s="778">
        <v>0</v>
      </c>
      <c r="N250" s="779">
        <f t="shared" si="158"/>
      </c>
      <c r="O250" s="778">
        <v>0</v>
      </c>
      <c r="P250" s="779">
        <f t="shared" si="176"/>
      </c>
      <c r="Q250" s="780"/>
      <c r="R250" s="785"/>
      <c r="S250" s="780"/>
      <c r="T250" s="785"/>
      <c r="U250" s="782"/>
      <c r="V250" s="783"/>
      <c r="W250" s="783"/>
      <c r="X250" s="783"/>
      <c r="Y250" s="780"/>
      <c r="Z250" s="783"/>
      <c r="AA250" s="783"/>
      <c r="AB250" s="785"/>
      <c r="AC250" s="785"/>
      <c r="AD250" s="780"/>
      <c r="AE250" s="783"/>
      <c r="AF250" s="695" t="s">
        <v>717</v>
      </c>
    </row>
    <row r="251">
      <c r="A251" s="772"/>
      <c r="B251" s="751" t="s">
        <v>683</v>
      </c>
      <c r="C251" s="752" t="s">
        <v>704</v>
      </c>
      <c r="D251" s="719" t="s">
        <v>678</v>
      </c>
      <c r="E251" s="773">
        <v>1243.86</v>
      </c>
      <c r="F251" s="774">
        <f>E251+E252</f>
      </c>
      <c r="G251" s="775">
        <v>5185</v>
      </c>
      <c r="H251" s="775">
        <v>92</v>
      </c>
      <c r="I251" s="776">
        <f t="shared" si="65"/>
      </c>
      <c r="J251" s="777">
        <f t="shared" si="212"/>
      </c>
      <c r="K251" s="778">
        <v>9</v>
      </c>
      <c r="L251" s="777">
        <f t="shared" si="268"/>
      </c>
      <c r="M251" s="778">
        <v>0</v>
      </c>
      <c r="N251" s="779">
        <f t="shared" si="158"/>
      </c>
      <c r="O251" s="778">
        <v>1</v>
      </c>
      <c r="P251" s="779">
        <f t="shared" si="176"/>
      </c>
      <c r="Q251" s="780">
        <f>(M251+M252)/(O251+O252)</f>
      </c>
      <c r="R251" s="781">
        <v>2</v>
      </c>
      <c r="S251" s="780">
        <f>(O251+O252)/(K251+K252)</f>
      </c>
      <c r="T251" s="781">
        <v>1</v>
      </c>
      <c r="U251" s="782">
        <f>F251/T251</f>
      </c>
      <c r="V251" s="783">
        <f>(F251+4*500)/T251</f>
      </c>
      <c r="W251" s="783">
        <v>621.5999999999999</v>
      </c>
      <c r="X251" s="783">
        <f>W251/T251</f>
      </c>
      <c r="Y251" s="780">
        <f>T251/R251</f>
      </c>
      <c r="Z251" s="783">
        <f>W251/F251</f>
      </c>
      <c r="AA251" s="783">
        <f>W251/(F251+500)</f>
      </c>
      <c r="AB251" s="781">
        <v>0</v>
      </c>
      <c r="AC251" s="781">
        <v>0</v>
      </c>
      <c r="AD251" s="780">
        <f>AB251/T251</f>
      </c>
      <c r="AE251" s="783">
        <f>(W251-AC251)/(F251+500)</f>
      </c>
      <c r="AF251" s="695" t="s">
        <v>716</v>
      </c>
    </row>
    <row r="252">
      <c r="A252" s="772"/>
      <c r="B252" s="751"/>
      <c r="C252" s="752"/>
      <c r="D252" s="719" t="s">
        <v>680</v>
      </c>
      <c r="E252" s="773">
        <v>235.26</v>
      </c>
      <c r="F252" s="774"/>
      <c r="G252" s="775">
        <v>2248</v>
      </c>
      <c r="H252" s="775">
        <v>112</v>
      </c>
      <c r="I252" s="776">
        <f t="shared" si="65"/>
      </c>
      <c r="J252" s="777">
        <f t="shared" si="212"/>
      </c>
      <c r="K252" s="778">
        <v>4</v>
      </c>
      <c r="L252" s="777">
        <f t="shared" si="268"/>
      </c>
      <c r="M252" s="778">
        <v>0</v>
      </c>
      <c r="N252" s="779">
        <f t="shared" si="158"/>
      </c>
      <c r="O252" s="778">
        <v>1</v>
      </c>
      <c r="P252" s="779">
        <f t="shared" si="176"/>
      </c>
      <c r="Q252" s="780"/>
      <c r="R252" s="785"/>
      <c r="S252" s="780"/>
      <c r="T252" s="785"/>
      <c r="U252" s="782"/>
      <c r="V252" s="783"/>
      <c r="W252" s="783"/>
      <c r="X252" s="783"/>
      <c r="Y252" s="780"/>
      <c r="Z252" s="783"/>
      <c r="AA252" s="783"/>
      <c r="AB252" s="785"/>
      <c r="AC252" s="785"/>
      <c r="AD252" s="780"/>
      <c r="AE252" s="783"/>
      <c r="AF252" s="695" t="s">
        <v>717</v>
      </c>
    </row>
    <row r="253">
      <c r="A253" s="772"/>
      <c r="B253" s="754" t="s">
        <v>686</v>
      </c>
      <c r="C253" s="754"/>
      <c r="D253" s="754"/>
      <c r="E253" s="786">
        <f>SUM(E245:E252)</f>
      </c>
      <c r="F253" s="787">
        <f>SUM(F245:F252)</f>
      </c>
      <c r="G253" s="787">
        <f>SUM(G245:G252)</f>
      </c>
      <c r="H253" s="787">
        <f>SUM(H245:H252)</f>
      </c>
      <c r="I253" s="788">
        <f t="shared" si="65"/>
      </c>
      <c r="J253" s="789">
        <f t="shared" si="212"/>
      </c>
      <c r="K253" s="787">
        <f>SUM(K245:K252)</f>
      </c>
      <c r="L253" s="789">
        <f t="shared" si="268"/>
      </c>
      <c r="M253" s="787">
        <f>SUM(M245:M252)</f>
      </c>
      <c r="N253" s="790">
        <f t="shared" si="158"/>
      </c>
      <c r="O253" s="787">
        <f>SUM(O245:O252)</f>
      </c>
      <c r="P253" s="790">
        <f t="shared" si="176"/>
      </c>
      <c r="Q253" s="791">
        <f>M253/O253</f>
      </c>
      <c r="R253" s="787">
        <f>SUM(R245:R252)</f>
      </c>
      <c r="S253" s="791">
        <f>(O253+O253)/(K253+K253)</f>
      </c>
      <c r="T253" s="787">
        <f>SUM(T245:T252)</f>
      </c>
      <c r="U253" s="792">
        <f t="shared" ref="U253:U254" si="334">F253/T253</f>
      </c>
      <c r="V253" s="793">
        <f t="shared" ref="V253:V254" si="95">(F253+4*500)/T253</f>
      </c>
      <c r="W253" s="787">
        <f>SUM(W245:W252)</f>
      </c>
      <c r="X253" s="794">
        <f t="shared" ref="X253:X254" si="242">W253/T253</f>
      </c>
      <c r="Y253" s="791">
        <f t="shared" ref="Y253:Y254" si="297">T253/R253</f>
      </c>
      <c r="Z253" s="793">
        <f t="shared" ref="Z253:Z254" si="132">W253/F253</f>
      </c>
      <c r="AA253" s="793">
        <f>W253/(F253+COUNT(W245:W252)*500)</f>
      </c>
      <c r="AB253" s="787">
        <f>SUM(AB245:AB252)</f>
      </c>
      <c r="AC253" s="787">
        <f>SUM(AC245:AC252)</f>
      </c>
      <c r="AD253" s="791">
        <f t="shared" ref="AD253:AD254" si="21">AB253/T253</f>
      </c>
      <c r="AE253" s="795">
        <f>(W253-AC253)/(F253+COUNT(W245:W252)*500)</f>
      </c>
      <c r="AF253" s="783"/>
    </row>
    <row r="254">
      <c r="A254" s="772"/>
      <c r="B254" s="751" t="s">
        <v>684</v>
      </c>
      <c r="C254" s="752" t="s">
        <v>718</v>
      </c>
      <c r="D254" s="719" t="s">
        <v>678</v>
      </c>
      <c r="E254" s="773">
        <v>604.1</v>
      </c>
      <c r="F254" s="774">
        <f>E254+E255</f>
      </c>
      <c r="G254" s="775">
        <v>3111</v>
      </c>
      <c r="H254" s="775">
        <v>47</v>
      </c>
      <c r="I254" s="776">
        <f t="shared" si="65"/>
      </c>
      <c r="J254" s="777">
        <f t="shared" si="212"/>
      </c>
      <c r="K254" s="778">
        <v>4</v>
      </c>
      <c r="L254" s="777">
        <f t="shared" si="268"/>
      </c>
      <c r="M254" s="778">
        <v>0</v>
      </c>
      <c r="N254" s="779">
        <f t="shared" si="158"/>
      </c>
      <c r="O254" s="778">
        <v>1</v>
      </c>
      <c r="P254" s="779">
        <f t="shared" si="176"/>
      </c>
      <c r="Q254" s="780">
        <f>(M254+M255)/(O254+O255)</f>
      </c>
      <c r="R254" s="781">
        <v>2</v>
      </c>
      <c r="S254" s="780">
        <f>(O254+O255)/(K254+K255)</f>
      </c>
      <c r="T254" s="781">
        <v>1</v>
      </c>
      <c r="U254" s="782">
        <f t="shared" si="334"/>
      </c>
      <c r="V254" s="783">
        <f t="shared" si="95"/>
      </c>
      <c r="W254" s="796">
        <v>1344</v>
      </c>
      <c r="X254" s="783">
        <f t="shared" si="242"/>
      </c>
      <c r="Y254" s="780">
        <f t="shared" si="297"/>
      </c>
      <c r="Z254" s="783">
        <f t="shared" si="132"/>
      </c>
      <c r="AA254" s="783">
        <f>W254/(F254+500)</f>
      </c>
      <c r="AB254" s="781">
        <v>0</v>
      </c>
      <c r="AC254" s="781">
        <v>0</v>
      </c>
      <c r="AD254" s="780">
        <f t="shared" si="21"/>
      </c>
      <c r="AE254" s="783">
        <f>(W254-AC254)/(F254+500)</f>
      </c>
      <c r="AF254" s="695" t="s">
        <v>716</v>
      </c>
    </row>
    <row r="255">
      <c r="A255" s="772"/>
      <c r="B255" s="751"/>
      <c r="C255" s="784"/>
      <c r="D255" s="719" t="s">
        <v>680</v>
      </c>
      <c r="E255" s="773">
        <v>426.73</v>
      </c>
      <c r="F255" s="774"/>
      <c r="G255" s="775">
        <v>4762</v>
      </c>
      <c r="H255" s="775">
        <v>253</v>
      </c>
      <c r="I255" s="776">
        <f t="shared" si="65"/>
      </c>
      <c r="J255" s="777">
        <f t="shared" si="212"/>
      </c>
      <c r="K255" s="778">
        <v>9</v>
      </c>
      <c r="L255" s="777">
        <f t="shared" si="268"/>
      </c>
      <c r="M255" s="778">
        <v>1</v>
      </c>
      <c r="N255" s="779">
        <f t="shared" si="158"/>
      </c>
      <c r="O255" s="778">
        <v>1</v>
      </c>
      <c r="P255" s="779">
        <f t="shared" si="176"/>
      </c>
      <c r="Q255" s="780"/>
      <c r="R255" s="785"/>
      <c r="S255" s="780"/>
      <c r="T255" s="785"/>
      <c r="U255" s="782"/>
      <c r="V255" s="783"/>
      <c r="W255" s="783"/>
      <c r="X255" s="783"/>
      <c r="Y255" s="780"/>
      <c r="Z255" s="783"/>
      <c r="AA255" s="783"/>
      <c r="AB255" s="785"/>
      <c r="AC255" s="785"/>
      <c r="AD255" s="780"/>
      <c r="AE255" s="783"/>
      <c r="AF255" s="695" t="s">
        <v>717</v>
      </c>
    </row>
    <row r="256">
      <c r="A256" s="772"/>
      <c r="B256" s="751" t="s">
        <v>685</v>
      </c>
      <c r="C256" s="752" t="s">
        <v>718</v>
      </c>
      <c r="D256" s="719" t="s">
        <v>678</v>
      </c>
      <c r="E256" s="773">
        <v>238.24</v>
      </c>
      <c r="F256" s="774">
        <f>E256+E257</f>
      </c>
      <c r="G256" s="775">
        <v>1198</v>
      </c>
      <c r="H256" s="775">
        <v>37</v>
      </c>
      <c r="I256" s="776">
        <f t="shared" si="65"/>
      </c>
      <c r="J256" s="777">
        <f t="shared" si="212"/>
      </c>
      <c r="K256" s="778">
        <v>3</v>
      </c>
      <c r="L256" s="777">
        <f t="shared" si="268"/>
      </c>
      <c r="M256" s="778">
        <v>0</v>
      </c>
      <c r="N256" s="779">
        <f t="shared" si="158"/>
      </c>
      <c r="O256" s="778">
        <v>0</v>
      </c>
      <c r="P256" s="779">
        <f t="shared" si="176"/>
      </c>
      <c r="Q256" s="780">
        <f>(M256+M257)/(O256+O257)</f>
      </c>
      <c r="R256" s="781">
        <v>1</v>
      </c>
      <c r="S256" s="780">
        <f>(O256+O257)/(K256+K257)</f>
      </c>
      <c r="T256" s="781">
        <v>1</v>
      </c>
      <c r="U256" s="782">
        <f>F256/T256</f>
      </c>
      <c r="V256" s="783">
        <f>(F256+4*500)/T256</f>
      </c>
      <c r="W256" s="783">
        <v>2407.2</v>
      </c>
      <c r="X256" s="783">
        <f>W256/T256</f>
      </c>
      <c r="Y256" s="780">
        <f>T256/R256</f>
      </c>
      <c r="Z256" s="783">
        <f>W256/F256</f>
      </c>
      <c r="AA256" s="783">
        <f>W256/(F256+500)</f>
      </c>
      <c r="AB256" s="781">
        <v>0</v>
      </c>
      <c r="AC256" s="781">
        <v>0</v>
      </c>
      <c r="AD256" s="780">
        <f>AB256/T256</f>
      </c>
      <c r="AE256" s="783">
        <f>(W256-AC256)/(F256+500)</f>
      </c>
      <c r="AF256" s="695" t="s">
        <v>716</v>
      </c>
    </row>
    <row r="257">
      <c r="A257" s="772"/>
      <c r="B257" s="751"/>
      <c r="C257" s="752"/>
      <c r="D257" s="719" t="s">
        <v>680</v>
      </c>
      <c r="E257" s="773">
        <v>417.9</v>
      </c>
      <c r="F257" s="774"/>
      <c r="G257" s="775">
        <v>4348</v>
      </c>
      <c r="H257" s="775">
        <v>277</v>
      </c>
      <c r="I257" s="776">
        <f t="shared" si="65"/>
      </c>
      <c r="J257" s="777">
        <f t="shared" si="212"/>
      </c>
      <c r="K257" s="778">
        <v>7</v>
      </c>
      <c r="L257" s="777">
        <f t="shared" si="268"/>
      </c>
      <c r="M257" s="778">
        <v>1</v>
      </c>
      <c r="N257" s="779">
        <f t="shared" si="158"/>
      </c>
      <c r="O257" s="778">
        <v>1</v>
      </c>
      <c r="P257" s="779">
        <f t="shared" si="176"/>
      </c>
      <c r="Q257" s="780"/>
      <c r="R257" s="785"/>
      <c r="S257" s="780"/>
      <c r="T257" s="785"/>
      <c r="U257" s="782"/>
      <c r="V257" s="783"/>
      <c r="W257" s="783"/>
      <c r="X257" s="783"/>
      <c r="Y257" s="780"/>
      <c r="Z257" s="783"/>
      <c r="AA257" s="783"/>
      <c r="AB257" s="785"/>
      <c r="AC257" s="785"/>
      <c r="AD257" s="780"/>
      <c r="AE257" s="783"/>
      <c r="AF257" s="695" t="s">
        <v>717</v>
      </c>
    </row>
    <row r="258">
      <c r="A258" s="772"/>
      <c r="B258" s="751" t="s">
        <v>687</v>
      </c>
      <c r="C258" s="752" t="s">
        <v>718</v>
      </c>
      <c r="D258" s="719" t="s">
        <v>678</v>
      </c>
      <c r="E258" s="773">
        <v>191.81</v>
      </c>
      <c r="F258" s="774">
        <f>E258+E259</f>
      </c>
      <c r="G258" s="775">
        <v>959</v>
      </c>
      <c r="H258" s="775">
        <v>47</v>
      </c>
      <c r="I258" s="776">
        <f t="shared" si="65"/>
      </c>
      <c r="J258" s="776">
        <f t="shared" ref="J258:J261" si="73">I258/H258</f>
      </c>
      <c r="K258" s="778">
        <v>2</v>
      </c>
      <c r="L258" s="777">
        <f t="shared" si="268"/>
      </c>
      <c r="M258" s="778">
        <v>0</v>
      </c>
      <c r="N258" s="779">
        <f t="shared" si="158"/>
      </c>
      <c r="O258" s="778">
        <v>0</v>
      </c>
      <c r="P258" s="779">
        <f t="shared" si="176"/>
      </c>
      <c r="Q258" s="780">
        <f>(M258+M259)/(O258+O259)</f>
      </c>
      <c r="R258" s="781">
        <v>1</v>
      </c>
      <c r="S258" s="780">
        <f>(O258+O259)/(K258+K259)</f>
      </c>
      <c r="T258" s="781">
        <v>1</v>
      </c>
      <c r="U258" s="782">
        <f>F258/T258</f>
      </c>
      <c r="V258" s="783">
        <f>(F258+4*500)/T258</f>
      </c>
      <c r="W258" s="783">
        <v>621.6000000000004</v>
      </c>
      <c r="X258" s="783">
        <f>W258/T258</f>
      </c>
      <c r="Y258" s="780">
        <f>T258/R258</f>
      </c>
      <c r="Z258" s="783">
        <f>W258/F258</f>
      </c>
      <c r="AA258" s="783">
        <f>W258/(F258+500)</f>
      </c>
      <c r="AB258" s="781">
        <v>0</v>
      </c>
      <c r="AC258" s="797">
        <v>0</v>
      </c>
      <c r="AD258" s="780">
        <f>AB258/T258</f>
      </c>
      <c r="AE258" s="783">
        <f>(W258-AC258)/(F258+500)</f>
      </c>
      <c r="AF258" s="695" t="s">
        <v>716</v>
      </c>
    </row>
    <row r="259">
      <c r="A259" s="772"/>
      <c r="B259" s="751"/>
      <c r="C259" s="752"/>
      <c r="D259" s="719" t="s">
        <v>680</v>
      </c>
      <c r="E259" s="773">
        <v>510.74</v>
      </c>
      <c r="F259" s="774"/>
      <c r="G259" s="775">
        <v>3723</v>
      </c>
      <c r="H259" s="775">
        <v>193</v>
      </c>
      <c r="I259" s="776">
        <f t="shared" si="65"/>
      </c>
      <c r="J259" s="776">
        <f t="shared" si="73"/>
      </c>
      <c r="K259" s="778">
        <v>12</v>
      </c>
      <c r="L259" s="777">
        <f t="shared" si="268"/>
      </c>
      <c r="M259" s="778">
        <v>1</v>
      </c>
      <c r="N259" s="779">
        <f t="shared" si="158"/>
      </c>
      <c r="O259" s="778">
        <v>1</v>
      </c>
      <c r="P259" s="779">
        <f t="shared" si="176"/>
      </c>
      <c r="Q259" s="780"/>
      <c r="R259" s="785"/>
      <c r="S259" s="780"/>
      <c r="T259" s="785"/>
      <c r="U259" s="782"/>
      <c r="V259" s="783"/>
      <c r="W259" s="783"/>
      <c r="X259" s="783"/>
      <c r="Y259" s="780"/>
      <c r="Z259" s="783"/>
      <c r="AA259" s="783"/>
      <c r="AB259" s="785"/>
      <c r="AC259" s="798"/>
      <c r="AD259" s="780"/>
      <c r="AE259" s="783"/>
      <c r="AF259" s="695" t="s">
        <v>717</v>
      </c>
    </row>
    <row r="260">
      <c r="A260" s="772"/>
      <c r="B260" s="751" t="s">
        <v>689</v>
      </c>
      <c r="C260" s="752" t="s">
        <v>718</v>
      </c>
      <c r="D260" s="719" t="s">
        <v>678</v>
      </c>
      <c r="E260" s="773">
        <v>136.81</v>
      </c>
      <c r="F260" s="774">
        <f>E260+E261</f>
      </c>
      <c r="G260" s="775">
        <v>739</v>
      </c>
      <c r="H260" s="778">
        <v>32</v>
      </c>
      <c r="I260" s="776">
        <f t="shared" si="65"/>
      </c>
      <c r="J260" s="776">
        <f t="shared" si="73"/>
      </c>
      <c r="K260" s="778">
        <v>0</v>
      </c>
      <c r="L260" s="777">
        <f t="shared" si="268"/>
      </c>
      <c r="M260" s="778">
        <v>0</v>
      </c>
      <c r="N260" s="779">
        <f t="shared" si="158"/>
      </c>
      <c r="O260" s="778">
        <v>0</v>
      </c>
      <c r="P260" s="779">
        <f t="shared" si="176"/>
      </c>
      <c r="Q260" s="780">
        <f>(M260+M261)/(O260+O261)</f>
      </c>
      <c r="R260" s="781">
        <v>1</v>
      </c>
      <c r="S260" s="780">
        <f>(O260+O261)/(K260+K261)</f>
      </c>
      <c r="T260" s="781">
        <v>1</v>
      </c>
      <c r="U260" s="782">
        <f>F260/T260</f>
      </c>
      <c r="V260" s="783">
        <f>(F260+4*500)/T260</f>
      </c>
      <c r="W260" s="783">
        <v>2011.1999999999998</v>
      </c>
      <c r="X260" s="783">
        <f>W260/T260</f>
      </c>
      <c r="Y260" s="780">
        <f>T260/R260</f>
      </c>
      <c r="Z260" s="783">
        <f>W260/F260</f>
      </c>
      <c r="AA260" s="783">
        <f>W260/(F260+500)</f>
      </c>
      <c r="AB260" s="781">
        <v>0</v>
      </c>
      <c r="AC260" s="781">
        <v>0</v>
      </c>
      <c r="AD260" s="780">
        <f>AB260/T260</f>
      </c>
      <c r="AE260" s="783">
        <f>(W260-AC260)/(F260+500)</f>
      </c>
      <c r="AF260" s="695" t="s">
        <v>716</v>
      </c>
    </row>
    <row r="261">
      <c r="A261" s="772"/>
      <c r="B261" s="751"/>
      <c r="C261" s="752"/>
      <c r="D261" s="719" t="s">
        <v>680</v>
      </c>
      <c r="E261" s="773">
        <v>454.36</v>
      </c>
      <c r="F261" s="774"/>
      <c r="G261" s="775">
        <v>3771</v>
      </c>
      <c r="H261" s="778">
        <v>214</v>
      </c>
      <c r="I261" s="776">
        <f t="shared" si="65"/>
      </c>
      <c r="J261" s="776">
        <f t="shared" si="73"/>
      </c>
      <c r="K261" s="778">
        <v>5</v>
      </c>
      <c r="L261" s="777">
        <f t="shared" si="268"/>
      </c>
      <c r="M261" s="778">
        <v>1</v>
      </c>
      <c r="N261" s="779">
        <f t="shared" si="158"/>
      </c>
      <c r="O261" s="778">
        <v>1</v>
      </c>
      <c r="P261" s="779">
        <f t="shared" si="176"/>
      </c>
      <c r="Q261" s="780"/>
      <c r="R261" s="785"/>
      <c r="S261" s="780"/>
      <c r="T261" s="785"/>
      <c r="U261" s="782"/>
      <c r="V261" s="783"/>
      <c r="W261" s="783"/>
      <c r="X261" s="783"/>
      <c r="Y261" s="780"/>
      <c r="Z261" s="783"/>
      <c r="AA261" s="783"/>
      <c r="AB261" s="785"/>
      <c r="AC261" s="785"/>
      <c r="AD261" s="780"/>
      <c r="AE261" s="783"/>
      <c r="AF261" s="695" t="s">
        <v>717</v>
      </c>
    </row>
    <row r="262">
      <c r="A262" s="772"/>
      <c r="B262" s="754" t="s">
        <v>686</v>
      </c>
      <c r="C262" s="754"/>
      <c r="D262" s="754"/>
      <c r="E262" s="786">
        <f>SUM(E254:E261)</f>
      </c>
      <c r="F262" s="787">
        <f>SUM(F254:F261)</f>
      </c>
      <c r="G262" s="787">
        <f>SUM(G254:G261)</f>
      </c>
      <c r="H262" s="787">
        <f>SUM(H254:H261)</f>
      </c>
      <c r="I262" s="788">
        <f t="shared" si="65"/>
      </c>
      <c r="J262" s="789">
        <f t="shared" ref="J262:J281" si="213">(E262/G262)*1000</f>
      </c>
      <c r="K262" s="787">
        <f>SUM(K254:K261)</f>
      </c>
      <c r="L262" s="789">
        <f t="shared" si="268"/>
      </c>
      <c r="M262" s="787">
        <f>SUM(M254:M261)</f>
      </c>
      <c r="N262" s="790">
        <f t="shared" si="158"/>
      </c>
      <c r="O262" s="787">
        <f>SUM(O254:O261)</f>
      </c>
      <c r="P262" s="790">
        <f t="shared" si="176"/>
      </c>
      <c r="Q262" s="791">
        <f>M262/O262</f>
      </c>
      <c r="R262" s="787">
        <f>SUM(R254:R261)</f>
      </c>
      <c r="S262" s="791">
        <f>(O262+O262)/(K262+K262)</f>
      </c>
      <c r="T262" s="787">
        <f>SUM(T254:T261)</f>
      </c>
      <c r="U262" s="792">
        <f t="shared" ref="U262:U263" si="335">F262/T262</f>
      </c>
      <c r="V262" s="793">
        <f t="shared" ref="V262:V263" si="96">(F262+4*500)/T262</f>
      </c>
      <c r="W262" s="787">
        <f>SUM(W254:W261)</f>
      </c>
      <c r="X262" s="794">
        <f t="shared" ref="X262:X263" si="243">W262/T262</f>
      </c>
      <c r="Y262" s="791">
        <f t="shared" ref="Y262:Y263" si="298">T262/R262</f>
      </c>
      <c r="Z262" s="793">
        <f t="shared" ref="Z262:Z263" si="133">W262/F262</f>
      </c>
      <c r="AA262" s="793">
        <f>W262/(F262+COUNT(W254:W261)*500)</f>
      </c>
      <c r="AB262" s="787">
        <f>SUM(AB254:AB261)</f>
      </c>
      <c r="AC262" s="787">
        <f>SUM(AC254:AC261)</f>
      </c>
      <c r="AD262" s="791">
        <f t="shared" ref="AD262:AD263" si="22">AB262/T262</f>
      </c>
      <c r="AE262" s="795">
        <f>(W262-AC262)/(F262+COUNT(W254:W261)*500)</f>
      </c>
      <c r="AF262" s="783"/>
    </row>
    <row r="263">
      <c r="A263" s="772"/>
      <c r="B263" s="751" t="s">
        <v>690</v>
      </c>
      <c r="C263" s="752" t="s">
        <v>719</v>
      </c>
      <c r="D263" s="719" t="s">
        <v>678</v>
      </c>
      <c r="E263" s="773">
        <v>158.39</v>
      </c>
      <c r="F263" s="774">
        <f>E263+E264</f>
      </c>
      <c r="G263" s="775">
        <v>906</v>
      </c>
      <c r="H263" s="778">
        <v>39</v>
      </c>
      <c r="I263" s="776">
        <f t="shared" si="65"/>
      </c>
      <c r="J263" s="777">
        <f t="shared" si="213"/>
      </c>
      <c r="K263" s="778">
        <v>1</v>
      </c>
      <c r="L263" s="777">
        <f t="shared" si="268"/>
      </c>
      <c r="M263" s="778">
        <v>0</v>
      </c>
      <c r="N263" s="779">
        <f t="shared" si="158"/>
      </c>
      <c r="O263" s="778">
        <v>0</v>
      </c>
      <c r="P263" s="779">
        <f t="shared" si="176"/>
      </c>
      <c r="Q263" s="780">
        <f>(M263+M264)/(O263+O264)</f>
      </c>
      <c r="R263" s="781">
        <v>1</v>
      </c>
      <c r="S263" s="780">
        <f>(O263+O264)/(K263+K264)</f>
      </c>
      <c r="T263" s="781">
        <v>0</v>
      </c>
      <c r="U263" s="782">
        <f t="shared" si="335"/>
      </c>
      <c r="V263" s="783">
        <f t="shared" si="96"/>
      </c>
      <c r="W263" s="781">
        <v>0</v>
      </c>
      <c r="X263" s="783">
        <f t="shared" si="243"/>
      </c>
      <c r="Y263" s="780">
        <f t="shared" si="298"/>
      </c>
      <c r="Z263" s="783">
        <f t="shared" si="133"/>
      </c>
      <c r="AA263" s="783">
        <f>W263/(F263+500)</f>
      </c>
      <c r="AB263" s="781">
        <v>0</v>
      </c>
      <c r="AC263" s="781">
        <v>0</v>
      </c>
      <c r="AD263" s="780">
        <f t="shared" si="22"/>
      </c>
      <c r="AE263" s="783">
        <f>(W263-AC263)/(F263+500)</f>
      </c>
      <c r="AF263" s="695" t="s">
        <v>716</v>
      </c>
    </row>
    <row r="264">
      <c r="A264" s="772"/>
      <c r="B264" s="751"/>
      <c r="C264" s="784"/>
      <c r="D264" s="719" t="s">
        <v>680</v>
      </c>
      <c r="E264" s="773">
        <v>430.11</v>
      </c>
      <c r="F264" s="774"/>
      <c r="G264" s="778">
        <v>4406</v>
      </c>
      <c r="H264" s="778">
        <v>184</v>
      </c>
      <c r="I264" s="776">
        <f t="shared" si="65"/>
      </c>
      <c r="J264" s="777">
        <f t="shared" si="213"/>
      </c>
      <c r="K264" s="778">
        <v>6</v>
      </c>
      <c r="L264" s="777">
        <f t="shared" si="268"/>
      </c>
      <c r="M264" s="778">
        <v>0</v>
      </c>
      <c r="N264" s="779">
        <f t="shared" si="158"/>
      </c>
      <c r="O264" s="778">
        <v>1</v>
      </c>
      <c r="P264" s="779">
        <f t="shared" si="176"/>
      </c>
      <c r="Q264" s="780"/>
      <c r="R264" s="785"/>
      <c r="S264" s="780"/>
      <c r="T264" s="785"/>
      <c r="U264" s="782"/>
      <c r="V264" s="783"/>
      <c r="W264" s="785"/>
      <c r="X264" s="783"/>
      <c r="Y264" s="780"/>
      <c r="Z264" s="783"/>
      <c r="AA264" s="783"/>
      <c r="AB264" s="785"/>
      <c r="AC264" s="785"/>
      <c r="AD264" s="780"/>
      <c r="AE264" s="783"/>
      <c r="AF264" s="695" t="s">
        <v>691</v>
      </c>
    </row>
    <row r="265">
      <c r="A265" s="772"/>
      <c r="B265" s="751" t="s">
        <v>692</v>
      </c>
      <c r="C265" s="752" t="s">
        <v>719</v>
      </c>
      <c r="D265" s="719" t="s">
        <v>678</v>
      </c>
      <c r="E265" s="773">
        <v>110.68</v>
      </c>
      <c r="F265" s="774">
        <f>E265+E266</f>
      </c>
      <c r="G265" s="775">
        <v>924</v>
      </c>
      <c r="H265" s="778">
        <v>50</v>
      </c>
      <c r="I265" s="776">
        <f t="shared" si="65"/>
      </c>
      <c r="J265" s="777">
        <f t="shared" si="213"/>
      </c>
      <c r="K265" s="778">
        <v>2</v>
      </c>
      <c r="L265" s="777">
        <f t="shared" si="268"/>
      </c>
      <c r="M265" s="778">
        <v>0</v>
      </c>
      <c r="N265" s="779">
        <f t="shared" si="158"/>
      </c>
      <c r="O265" s="778">
        <v>0</v>
      </c>
      <c r="P265" s="779">
        <f t="shared" si="176"/>
      </c>
      <c r="Q265" s="780">
        <f>(M265+M266)/(O265+O266)</f>
      </c>
      <c r="R265" s="781">
        <v>3</v>
      </c>
      <c r="S265" s="780">
        <f>(O265+O266)/(K265+K266)</f>
      </c>
      <c r="T265" s="781">
        <v>2</v>
      </c>
      <c r="U265" s="782">
        <f>F265/T265</f>
      </c>
      <c r="V265" s="783">
        <f>(F265+4*500)/T265</f>
      </c>
      <c r="W265" s="783">
        <v>2266.7999999999993</v>
      </c>
      <c r="X265" s="783">
        <f>W265/T265</f>
      </c>
      <c r="Y265" s="780">
        <f>T265/R265</f>
      </c>
      <c r="Z265" s="783">
        <f>W265/F265</f>
      </c>
      <c r="AA265" s="783">
        <f>W265/(F265+500)</f>
      </c>
      <c r="AB265" s="781">
        <v>1</v>
      </c>
      <c r="AC265" s="785">
        <v>178.79999999999995</v>
      </c>
      <c r="AD265" s="780">
        <f>AB265/T265</f>
      </c>
      <c r="AE265" s="783">
        <f>(W265-AC265)/(F265+500)</f>
      </c>
      <c r="AF265" s="695" t="s">
        <v>716</v>
      </c>
    </row>
    <row r="266">
      <c r="A266" s="772"/>
      <c r="B266" s="751"/>
      <c r="C266" s="752"/>
      <c r="D266" s="719" t="s">
        <v>680</v>
      </c>
      <c r="E266" s="773">
        <v>467.35</v>
      </c>
      <c r="F266" s="774"/>
      <c r="G266" s="775">
        <v>4962</v>
      </c>
      <c r="H266" s="778">
        <v>255</v>
      </c>
      <c r="I266" s="776">
        <f t="shared" si="65"/>
      </c>
      <c r="J266" s="777">
        <f t="shared" si="213"/>
      </c>
      <c r="K266" s="778">
        <v>14</v>
      </c>
      <c r="L266" s="777">
        <f t="shared" si="268"/>
      </c>
      <c r="M266" s="778">
        <v>1</v>
      </c>
      <c r="N266" s="779">
        <f t="shared" si="158"/>
      </c>
      <c r="O266" s="778">
        <v>2</v>
      </c>
      <c r="P266" s="779">
        <f t="shared" si="176"/>
      </c>
      <c r="Q266" s="780"/>
      <c r="R266" s="785"/>
      <c r="S266" s="780"/>
      <c r="T266" s="785"/>
      <c r="U266" s="782"/>
      <c r="V266" s="783"/>
      <c r="W266" s="783"/>
      <c r="X266" s="783"/>
      <c r="Y266" s="780"/>
      <c r="Z266" s="783"/>
      <c r="AA266" s="783"/>
      <c r="AB266" s="785"/>
      <c r="AC266" s="785"/>
      <c r="AD266" s="780"/>
      <c r="AE266" s="783"/>
      <c r="AF266" s="695" t="s">
        <v>691</v>
      </c>
    </row>
    <row r="267">
      <c r="A267" s="772"/>
      <c r="B267" s="751" t="s">
        <v>693</v>
      </c>
      <c r="C267" s="752" t="s">
        <v>719</v>
      </c>
      <c r="D267" s="719" t="s">
        <v>678</v>
      </c>
      <c r="E267" s="773">
        <v>76.11</v>
      </c>
      <c r="F267" s="774">
        <f>E267+E268</f>
      </c>
      <c r="G267" s="775">
        <v>737</v>
      </c>
      <c r="H267" s="778">
        <v>41</v>
      </c>
      <c r="I267" s="776">
        <f t="shared" si="65"/>
      </c>
      <c r="J267" s="777">
        <f t="shared" si="213"/>
      </c>
      <c r="K267" s="778">
        <v>2</v>
      </c>
      <c r="L267" s="777">
        <f t="shared" si="268"/>
      </c>
      <c r="M267" s="778">
        <v>0</v>
      </c>
      <c r="N267" s="779">
        <f t="shared" si="158"/>
      </c>
      <c r="O267" s="778">
        <v>0</v>
      </c>
      <c r="P267" s="779">
        <f t="shared" si="176"/>
      </c>
      <c r="Q267" s="780">
        <f>(M267+M268)/(O267+O268)</f>
      </c>
      <c r="R267" s="781">
        <v>2</v>
      </c>
      <c r="S267" s="780">
        <f>(O267+O268)/(K267+K268)</f>
      </c>
      <c r="T267" s="781">
        <v>0</v>
      </c>
      <c r="U267" s="782">
        <f>F267/T267</f>
      </c>
      <c r="V267" s="783">
        <f>(F267+4*500)/T267</f>
      </c>
      <c r="W267" s="781">
        <v>0</v>
      </c>
      <c r="X267" s="783">
        <f>W267/T267</f>
      </c>
      <c r="Y267" s="780">
        <f>T267/R267</f>
      </c>
      <c r="Z267" s="783">
        <f>W267/F267</f>
      </c>
      <c r="AA267" s="783">
        <f>W267/(F267+500)</f>
      </c>
      <c r="AB267" s="781">
        <v>0</v>
      </c>
      <c r="AC267" s="781">
        <v>0</v>
      </c>
      <c r="AD267" s="780">
        <f>AB267/T267</f>
      </c>
      <c r="AE267" s="783">
        <f>(W267-AC267)/(F267+500)</f>
      </c>
      <c r="AF267" s="695" t="s">
        <v>716</v>
      </c>
    </row>
    <row r="268">
      <c r="A268" s="772"/>
      <c r="B268" s="751"/>
      <c r="C268" s="752"/>
      <c r="D268" s="719" t="s">
        <v>680</v>
      </c>
      <c r="E268" s="773">
        <v>282.63</v>
      </c>
      <c r="F268" s="774"/>
      <c r="G268" s="775">
        <v>3570</v>
      </c>
      <c r="H268" s="778">
        <v>162</v>
      </c>
      <c r="I268" s="776">
        <f t="shared" si="65"/>
      </c>
      <c r="J268" s="777">
        <f t="shared" si="213"/>
      </c>
      <c r="K268" s="778">
        <v>7</v>
      </c>
      <c r="L268" s="777">
        <f t="shared" si="268"/>
      </c>
      <c r="M268" s="778">
        <v>0</v>
      </c>
      <c r="N268" s="779">
        <f t="shared" si="158"/>
      </c>
      <c r="O268" s="778">
        <v>2</v>
      </c>
      <c r="P268" s="779">
        <f t="shared" si="176"/>
      </c>
      <c r="Q268" s="780"/>
      <c r="R268" s="785"/>
      <c r="S268" s="780"/>
      <c r="T268" s="785"/>
      <c r="U268" s="782"/>
      <c r="V268" s="783"/>
      <c r="W268" s="785"/>
      <c r="X268" s="783"/>
      <c r="Y268" s="780"/>
      <c r="Z268" s="783"/>
      <c r="AA268" s="783"/>
      <c r="AB268" s="785"/>
      <c r="AC268" s="785"/>
      <c r="AD268" s="780"/>
      <c r="AE268" s="783"/>
      <c r="AF268" s="695" t="s">
        <v>691</v>
      </c>
    </row>
    <row r="269">
      <c r="A269" s="772"/>
      <c r="B269" s="751" t="s">
        <v>694</v>
      </c>
      <c r="C269" s="752" t="s">
        <v>719</v>
      </c>
      <c r="D269" s="719" t="s">
        <v>678</v>
      </c>
      <c r="E269" s="773">
        <v>99.13</v>
      </c>
      <c r="F269" s="774">
        <f>E269+E270</f>
      </c>
      <c r="G269" s="775">
        <v>756</v>
      </c>
      <c r="H269" s="778">
        <v>31</v>
      </c>
      <c r="I269" s="776">
        <f t="shared" si="65"/>
      </c>
      <c r="J269" s="777">
        <f t="shared" si="213"/>
      </c>
      <c r="K269" s="778">
        <v>1</v>
      </c>
      <c r="L269" s="777">
        <f t="shared" si="268"/>
      </c>
      <c r="M269" s="778">
        <v>0</v>
      </c>
      <c r="N269" s="779">
        <f t="shared" si="158"/>
      </c>
      <c r="O269" s="778">
        <v>0</v>
      </c>
      <c r="P269" s="779">
        <f t="shared" si="176"/>
      </c>
      <c r="Q269" s="780">
        <f>(M269+M270)/(O269+O270)</f>
      </c>
      <c r="R269" s="781">
        <v>0</v>
      </c>
      <c r="S269" s="780">
        <f>(O269+O270)/(K269+K270)</f>
      </c>
      <c r="T269" s="781">
        <v>0</v>
      </c>
      <c r="U269" s="782">
        <f>F269/T269</f>
      </c>
      <c r="V269" s="783">
        <f>(F269+4*500)/T269</f>
      </c>
      <c r="W269" s="781">
        <v>0</v>
      </c>
      <c r="X269" s="783">
        <f>W269/T269</f>
      </c>
      <c r="Y269" s="780">
        <f>T269/R269</f>
      </c>
      <c r="Z269" s="783">
        <f>W269/F269</f>
      </c>
      <c r="AA269" s="783">
        <f>W269/(F269+500)</f>
      </c>
      <c r="AB269" s="781">
        <v>0</v>
      </c>
      <c r="AC269" s="781">
        <v>0</v>
      </c>
      <c r="AD269" s="780">
        <f>AB269/T269</f>
      </c>
      <c r="AE269" s="783">
        <f>(W269-AC269)/(F269+500)</f>
      </c>
      <c r="AF269" s="695" t="s">
        <v>716</v>
      </c>
    </row>
    <row r="270">
      <c r="A270" s="772"/>
      <c r="B270" s="751"/>
      <c r="C270" s="752"/>
      <c r="D270" s="719" t="s">
        <v>680</v>
      </c>
      <c r="E270" s="773">
        <v>305.28</v>
      </c>
      <c r="F270" s="774"/>
      <c r="G270" s="775">
        <v>4484</v>
      </c>
      <c r="H270" s="778">
        <v>238</v>
      </c>
      <c r="I270" s="776">
        <f t="shared" si="65"/>
      </c>
      <c r="J270" s="777">
        <f t="shared" si="213"/>
      </c>
      <c r="K270" s="778">
        <v>8</v>
      </c>
      <c r="L270" s="777">
        <f t="shared" si="268"/>
      </c>
      <c r="M270" s="778">
        <v>0</v>
      </c>
      <c r="N270" s="779">
        <f t="shared" si="158"/>
      </c>
      <c r="O270" s="778">
        <v>0</v>
      </c>
      <c r="P270" s="779">
        <f t="shared" si="176"/>
      </c>
      <c r="Q270" s="780"/>
      <c r="R270" s="785"/>
      <c r="S270" s="780"/>
      <c r="T270" s="785"/>
      <c r="U270" s="782"/>
      <c r="V270" s="783"/>
      <c r="W270" s="785"/>
      <c r="X270" s="783"/>
      <c r="Y270" s="780"/>
      <c r="Z270" s="783"/>
      <c r="AA270" s="783"/>
      <c r="AB270" s="785"/>
      <c r="AC270" s="785"/>
      <c r="AD270" s="780"/>
      <c r="AE270" s="783"/>
      <c r="AF270" s="695" t="s">
        <v>691</v>
      </c>
    </row>
    <row r="271">
      <c r="A271" s="772"/>
      <c r="B271" s="754" t="s">
        <v>686</v>
      </c>
      <c r="C271" s="754"/>
      <c r="D271" s="754"/>
      <c r="E271" s="786">
        <f>SUM(E263:E270)</f>
      </c>
      <c r="F271" s="787">
        <f>SUM(F263:F270)</f>
      </c>
      <c r="G271" s="787">
        <f>SUM(G263:G270)</f>
      </c>
      <c r="H271" s="787">
        <f>SUM(H263:H270)</f>
      </c>
      <c r="I271" s="788">
        <f t="shared" si="65"/>
      </c>
      <c r="J271" s="789">
        <f t="shared" si="213"/>
      </c>
      <c r="K271" s="787">
        <f>SUM(K263:K270)</f>
      </c>
      <c r="L271" s="789">
        <f t="shared" si="268"/>
      </c>
      <c r="M271" s="787">
        <f>SUM(M263:M270)</f>
      </c>
      <c r="N271" s="790">
        <f t="shared" si="158"/>
      </c>
      <c r="O271" s="787">
        <f>SUM(O263:O270)</f>
      </c>
      <c r="P271" s="790">
        <f t="shared" si="176"/>
      </c>
      <c r="Q271" s="791">
        <f>M271/O271</f>
      </c>
      <c r="R271" s="787">
        <f>SUM(R263:R270)</f>
      </c>
      <c r="S271" s="791">
        <f>(O271+O271)/(K271+K271)</f>
      </c>
      <c r="T271" s="787">
        <f>SUM(T263:T270)</f>
      </c>
      <c r="U271" s="792">
        <f t="shared" ref="U271:U272" si="336">F271/T271</f>
      </c>
      <c r="V271" s="793">
        <f t="shared" ref="V271:V272" si="97">(F271+4*500)/T271</f>
      </c>
      <c r="W271" s="787">
        <f>SUM(W263:W270)</f>
      </c>
      <c r="X271" s="794">
        <f t="shared" ref="X271:X272" si="244">W271/T271</f>
      </c>
      <c r="Y271" s="791">
        <f t="shared" ref="Y271:Y272" si="299">T271/R271</f>
      </c>
      <c r="Z271" s="793">
        <f t="shared" ref="Z271:Z272" si="134">W271/F271</f>
      </c>
      <c r="AA271" s="793">
        <f>W271/(F271+COUNT(W263:W270)*500)</f>
      </c>
      <c r="AB271" s="787">
        <f>SUM(AB263:AB270)</f>
      </c>
      <c r="AC271" s="787">
        <f>SUM(AC263:AC270)</f>
      </c>
      <c r="AD271" s="791">
        <f t="shared" ref="AD271:AD272" si="23">AB271/T271</f>
      </c>
      <c r="AE271" s="795">
        <f>(W271-AC271)/(F271+COUNT(W263:W270)*500)</f>
      </c>
      <c r="AF271" s="783"/>
    </row>
    <row r="272">
      <c r="A272" s="772"/>
      <c r="B272" s="751" t="s">
        <v>696</v>
      </c>
      <c r="C272" s="752" t="s">
        <v>695</v>
      </c>
      <c r="D272" s="719" t="s">
        <v>678</v>
      </c>
      <c r="E272" s="773">
        <v>208.64</v>
      </c>
      <c r="F272" s="799">
        <f>E272+E273</f>
      </c>
      <c r="G272" s="775">
        <v>1488</v>
      </c>
      <c r="H272" s="778">
        <v>66</v>
      </c>
      <c r="I272" s="776">
        <f t="shared" si="65"/>
      </c>
      <c r="J272" s="777">
        <f t="shared" si="213"/>
      </c>
      <c r="K272" s="778">
        <v>1</v>
      </c>
      <c r="L272" s="777">
        <f t="shared" si="268"/>
      </c>
      <c r="M272" s="778">
        <v>0</v>
      </c>
      <c r="N272" s="779">
        <f t="shared" si="158"/>
      </c>
      <c r="O272" s="778">
        <v>0</v>
      </c>
      <c r="P272" s="779">
        <f t="shared" si="176"/>
      </c>
      <c r="Q272" s="780">
        <f>(M272+M273)/(O272+O273)</f>
      </c>
      <c r="R272" s="781">
        <v>0</v>
      </c>
      <c r="S272" s="780">
        <f>(O272+O273)/(K272+K273)</f>
      </c>
      <c r="T272" s="781">
        <v>0</v>
      </c>
      <c r="U272" s="782">
        <f t="shared" si="336"/>
      </c>
      <c r="V272" s="783">
        <f t="shared" si="97"/>
      </c>
      <c r="W272" s="781">
        <v>0</v>
      </c>
      <c r="X272" s="783">
        <f t="shared" si="244"/>
      </c>
      <c r="Y272" s="780">
        <f t="shared" si="299"/>
      </c>
      <c r="Z272" s="783">
        <f t="shared" si="134"/>
      </c>
      <c r="AA272" s="783">
        <f>W272/(F272+500)</f>
      </c>
      <c r="AB272" s="781">
        <v>0</v>
      </c>
      <c r="AC272" s="781">
        <v>0</v>
      </c>
      <c r="AD272" s="780">
        <f t="shared" si="23"/>
      </c>
      <c r="AE272" s="783">
        <f>(W272-AC272)/(F272+500)</f>
      </c>
      <c r="AF272" s="695" t="s">
        <v>716</v>
      </c>
    </row>
    <row r="273">
      <c r="A273" s="772"/>
      <c r="B273" s="751"/>
      <c r="C273" s="784"/>
      <c r="D273" s="719" t="s">
        <v>680</v>
      </c>
      <c r="E273" s="773">
        <v>794.34</v>
      </c>
      <c r="F273" s="799"/>
      <c r="G273" s="775">
        <v>9417</v>
      </c>
      <c r="H273" s="778">
        <v>440</v>
      </c>
      <c r="I273" s="776">
        <f t="shared" si="65"/>
      </c>
      <c r="J273" s="777">
        <f t="shared" si="213"/>
      </c>
      <c r="K273" s="778">
        <v>16</v>
      </c>
      <c r="L273" s="777">
        <f t="shared" si="268"/>
      </c>
      <c r="M273" s="778">
        <v>0</v>
      </c>
      <c r="N273" s="779">
        <f t="shared" si="158"/>
      </c>
      <c r="O273" s="778">
        <v>0</v>
      </c>
      <c r="P273" s="779">
        <f t="shared" si="176"/>
      </c>
      <c r="Q273" s="780"/>
      <c r="R273" s="785"/>
      <c r="S273" s="780"/>
      <c r="T273" s="785"/>
      <c r="U273" s="782"/>
      <c r="V273" s="783"/>
      <c r="W273" s="785"/>
      <c r="X273" s="783"/>
      <c r="Y273" s="780"/>
      <c r="Z273" s="783"/>
      <c r="AA273" s="783"/>
      <c r="AB273" s="785"/>
      <c r="AC273" s="785"/>
      <c r="AD273" s="780"/>
      <c r="AE273" s="783"/>
      <c r="AF273" s="695" t="s">
        <v>691</v>
      </c>
    </row>
    <row r="274">
      <c r="A274" s="772"/>
      <c r="B274" s="751" t="s">
        <v>697</v>
      </c>
      <c r="C274" s="752" t="s">
        <v>695</v>
      </c>
      <c r="D274" s="719" t="s">
        <v>678</v>
      </c>
      <c r="E274" s="773">
        <v>249.84</v>
      </c>
      <c r="F274" s="774">
        <f>E274+E275</f>
      </c>
      <c r="G274" s="775">
        <v>1532</v>
      </c>
      <c r="H274" s="778">
        <v>66</v>
      </c>
      <c r="I274" s="776">
        <f t="shared" si="65"/>
      </c>
      <c r="J274" s="777">
        <f t="shared" si="213"/>
      </c>
      <c r="K274" s="778">
        <v>2</v>
      </c>
      <c r="L274" s="777">
        <f t="shared" si="268"/>
      </c>
      <c r="M274" s="778">
        <v>0</v>
      </c>
      <c r="N274" s="779">
        <f t="shared" si="158"/>
      </c>
      <c r="O274" s="778">
        <v>0</v>
      </c>
      <c r="P274" s="779">
        <f t="shared" si="176"/>
      </c>
      <c r="Q274" s="780">
        <f>(M274+M275)/(O274+O275)</f>
      </c>
      <c r="R274" s="781">
        <v>2</v>
      </c>
      <c r="S274" s="780">
        <f>(O274+O275)/(K274+K275)</f>
      </c>
      <c r="T274" s="781">
        <v>0</v>
      </c>
      <c r="U274" s="782">
        <f>F274/T274</f>
      </c>
      <c r="V274" s="783">
        <f>(F274+4*500)/T274</f>
      </c>
      <c r="W274" s="781">
        <v>0</v>
      </c>
      <c r="X274" s="783">
        <f>W274/T274</f>
      </c>
      <c r="Y274" s="780">
        <f>T274/R274</f>
      </c>
      <c r="Z274" s="783">
        <f>W274/F274</f>
      </c>
      <c r="AA274" s="783">
        <f>W274/(F274+500)</f>
      </c>
      <c r="AB274" s="781">
        <v>0</v>
      </c>
      <c r="AC274" s="797">
        <v>0</v>
      </c>
      <c r="AD274" s="780">
        <f>AB274/T274</f>
      </c>
      <c r="AE274" s="783">
        <f>(W274-AC274)/(F274+500)</f>
      </c>
      <c r="AF274" s="695" t="s">
        <v>716</v>
      </c>
    </row>
    <row r="275">
      <c r="A275" s="772"/>
      <c r="B275" s="751"/>
      <c r="C275" s="752"/>
      <c r="D275" s="719" t="s">
        <v>680</v>
      </c>
      <c r="E275" s="773">
        <v>758.96</v>
      </c>
      <c r="F275" s="774"/>
      <c r="G275" s="775">
        <v>8864</v>
      </c>
      <c r="H275" s="778">
        <v>456</v>
      </c>
      <c r="I275" s="776">
        <f t="shared" si="65"/>
      </c>
      <c r="J275" s="777">
        <f t="shared" si="213"/>
      </c>
      <c r="K275" s="778">
        <v>14</v>
      </c>
      <c r="L275" s="777">
        <f t="shared" si="268"/>
      </c>
      <c r="M275" s="778">
        <v>0</v>
      </c>
      <c r="N275" s="779">
        <f t="shared" si="158"/>
      </c>
      <c r="O275" s="778">
        <v>0</v>
      </c>
      <c r="P275" s="779">
        <f t="shared" si="176"/>
      </c>
      <c r="Q275" s="780"/>
      <c r="R275" s="785"/>
      <c r="S275" s="780"/>
      <c r="T275" s="785"/>
      <c r="U275" s="782"/>
      <c r="V275" s="783"/>
      <c r="W275" s="785"/>
      <c r="X275" s="783"/>
      <c r="Y275" s="780"/>
      <c r="Z275" s="783"/>
      <c r="AA275" s="783"/>
      <c r="AB275" s="785"/>
      <c r="AC275" s="798"/>
      <c r="AD275" s="780"/>
      <c r="AE275" s="783"/>
      <c r="AF275" s="695" t="s">
        <v>691</v>
      </c>
    </row>
    <row r="276">
      <c r="A276" s="772"/>
      <c r="B276" s="751" t="s">
        <v>698</v>
      </c>
      <c r="C276" s="752" t="s">
        <v>695</v>
      </c>
      <c r="D276" s="719" t="s">
        <v>678</v>
      </c>
      <c r="E276" s="773">
        <v>274.4</v>
      </c>
      <c r="F276" s="774">
        <f>E276+E277</f>
      </c>
      <c r="G276" s="775">
        <v>1905</v>
      </c>
      <c r="H276" s="778">
        <v>92</v>
      </c>
      <c r="I276" s="776">
        <f t="shared" si="65"/>
      </c>
      <c r="J276" s="777">
        <f t="shared" si="213"/>
      </c>
      <c r="K276" s="778">
        <v>2</v>
      </c>
      <c r="L276" s="777">
        <f t="shared" si="268"/>
      </c>
      <c r="M276" s="778">
        <v>0</v>
      </c>
      <c r="N276" s="779">
        <f t="shared" si="158"/>
      </c>
      <c r="O276" s="778">
        <v>0</v>
      </c>
      <c r="P276" s="779">
        <f t="shared" si="176"/>
      </c>
      <c r="Q276" s="780">
        <f>(M276+M277)/(O276+O277)</f>
      </c>
      <c r="R276" s="781">
        <v>0</v>
      </c>
      <c r="S276" s="780">
        <f>(O276+O277)/(K276+K277)</f>
      </c>
      <c r="T276" s="781">
        <v>0</v>
      </c>
      <c r="U276" s="782">
        <f>F276/T276</f>
      </c>
      <c r="V276" s="783">
        <f>(F276+4*500)/T276</f>
      </c>
      <c r="W276" s="796">
        <v>0</v>
      </c>
      <c r="X276" s="783">
        <f>W276/T276</f>
      </c>
      <c r="Y276" s="780">
        <f>T276/R276</f>
      </c>
      <c r="Z276" s="783">
        <f>W276/F276</f>
      </c>
      <c r="AA276" s="783">
        <f>W276/(F276+500)</f>
      </c>
      <c r="AB276" s="781">
        <v>0</v>
      </c>
      <c r="AC276" s="781">
        <v>0</v>
      </c>
      <c r="AD276" s="780">
        <f>AB276/T276</f>
      </c>
      <c r="AE276" s="783">
        <f>(W276-AC276)/(F276+500)</f>
      </c>
      <c r="AF276" s="695" t="s">
        <v>716</v>
      </c>
    </row>
    <row r="277">
      <c r="A277" s="772"/>
      <c r="B277" s="751"/>
      <c r="C277" s="752"/>
      <c r="D277" s="719" t="s">
        <v>680</v>
      </c>
      <c r="E277" s="773">
        <v>537.23</v>
      </c>
      <c r="F277" s="774"/>
      <c r="G277" s="775">
        <v>5910</v>
      </c>
      <c r="H277" s="778">
        <v>315</v>
      </c>
      <c r="I277" s="776">
        <f t="shared" si="65"/>
      </c>
      <c r="J277" s="777">
        <f t="shared" si="213"/>
      </c>
      <c r="K277" s="778">
        <v>13</v>
      </c>
      <c r="L277" s="777">
        <f t="shared" si="268"/>
      </c>
      <c r="M277" s="778">
        <v>0</v>
      </c>
      <c r="N277" s="779">
        <f t="shared" si="158"/>
      </c>
      <c r="O277" s="778">
        <v>0</v>
      </c>
      <c r="P277" s="779">
        <f t="shared" si="176"/>
      </c>
      <c r="Q277" s="780"/>
      <c r="R277" s="785"/>
      <c r="S277" s="780"/>
      <c r="T277" s="785"/>
      <c r="U277" s="782"/>
      <c r="V277" s="783"/>
      <c r="W277" s="783"/>
      <c r="X277" s="783"/>
      <c r="Y277" s="780"/>
      <c r="Z277" s="783"/>
      <c r="AA277" s="783"/>
      <c r="AB277" s="785"/>
      <c r="AC277" s="785"/>
      <c r="AD277" s="780"/>
      <c r="AE277" s="783"/>
      <c r="AF277" s="695" t="s">
        <v>691</v>
      </c>
    </row>
    <row r="278">
      <c r="A278" s="772"/>
      <c r="B278" s="751" t="s">
        <v>699</v>
      </c>
      <c r="C278" s="752" t="s">
        <v>695</v>
      </c>
      <c r="D278" s="719" t="s">
        <v>678</v>
      </c>
      <c r="E278" s="773">
        <v>93.8</v>
      </c>
      <c r="F278" s="774">
        <f>E278+E279</f>
      </c>
      <c r="G278" s="775">
        <v>771</v>
      </c>
      <c r="H278" s="778">
        <v>77</v>
      </c>
      <c r="I278" s="776">
        <f t="shared" si="65"/>
      </c>
      <c r="J278" s="777">
        <f t="shared" si="213"/>
      </c>
      <c r="K278" s="778">
        <v>0</v>
      </c>
      <c r="L278" s="777">
        <f t="shared" si="268"/>
      </c>
      <c r="M278" s="778">
        <v>0</v>
      </c>
      <c r="N278" s="779">
        <f t="shared" si="158"/>
      </c>
      <c r="O278" s="778">
        <v>0</v>
      </c>
      <c r="P278" s="779">
        <f t="shared" si="176"/>
      </c>
      <c r="Q278" s="780">
        <f>(M278+M279)/(O278+O279)</f>
      </c>
      <c r="R278" s="781">
        <v>2</v>
      </c>
      <c r="S278" s="780">
        <f>(O278+O279)/(K278+K279)</f>
      </c>
      <c r="T278" s="781">
        <v>2</v>
      </c>
      <c r="U278" s="782">
        <f>F278/T278</f>
      </c>
      <c r="V278" s="783">
        <f>(F278+4*500)/T278</f>
      </c>
      <c r="W278" s="783">
        <v>2190</v>
      </c>
      <c r="X278" s="783">
        <f>W278/T278</f>
      </c>
      <c r="Y278" s="780">
        <f>T278/R278</f>
      </c>
      <c r="Z278" s="783">
        <f>W278/F278</f>
      </c>
      <c r="AA278" s="783">
        <f>W278/(F278+500)</f>
      </c>
      <c r="AB278" s="781">
        <v>0</v>
      </c>
      <c r="AC278" s="781">
        <v>0</v>
      </c>
      <c r="AD278" s="780">
        <f>AB278/T278</f>
      </c>
      <c r="AE278" s="783">
        <f>(W278-AC278)/(F278+500)</f>
      </c>
      <c r="AF278" s="695" t="s">
        <v>716</v>
      </c>
    </row>
    <row r="279">
      <c r="A279" s="772"/>
      <c r="B279" s="751"/>
      <c r="C279" s="752"/>
      <c r="D279" s="719" t="s">
        <v>680</v>
      </c>
      <c r="E279" s="773">
        <v>254.59</v>
      </c>
      <c r="F279" s="774"/>
      <c r="G279" s="775">
        <v>3890</v>
      </c>
      <c r="H279" s="778">
        <v>147</v>
      </c>
      <c r="I279" s="776">
        <f t="shared" si="65"/>
      </c>
      <c r="J279" s="777">
        <f t="shared" si="213"/>
      </c>
      <c r="K279" s="778">
        <v>11</v>
      </c>
      <c r="L279" s="777">
        <f t="shared" si="268"/>
      </c>
      <c r="M279" s="778">
        <v>1</v>
      </c>
      <c r="N279" s="779">
        <f t="shared" si="158"/>
      </c>
      <c r="O279" s="778">
        <v>2</v>
      </c>
      <c r="P279" s="779">
        <f t="shared" si="176"/>
      </c>
      <c r="Q279" s="780"/>
      <c r="R279" s="785"/>
      <c r="S279" s="780"/>
      <c r="T279" s="785"/>
      <c r="U279" s="782"/>
      <c r="V279" s="783"/>
      <c r="W279" s="783"/>
      <c r="X279" s="783"/>
      <c r="Y279" s="780"/>
      <c r="Z279" s="783"/>
      <c r="AA279" s="783"/>
      <c r="AB279" s="785"/>
      <c r="AC279" s="785"/>
      <c r="AD279" s="780"/>
      <c r="AE279" s="783"/>
      <c r="AF279" s="695" t="s">
        <v>691</v>
      </c>
    </row>
    <row r="280">
      <c r="A280" s="772"/>
      <c r="B280" s="754" t="s">
        <v>686</v>
      </c>
      <c r="C280" s="754"/>
      <c r="D280" s="754"/>
      <c r="E280" s="786">
        <f>SUM(E272:E279)</f>
      </c>
      <c r="F280" s="787">
        <f>SUM(F272:F279)</f>
      </c>
      <c r="G280" s="787">
        <f>SUM(G272:G279)</f>
      </c>
      <c r="H280" s="787">
        <f>SUM(H272:H279)</f>
      </c>
      <c r="I280" s="788">
        <f t="shared" si="65"/>
      </c>
      <c r="J280" s="789">
        <f t="shared" si="213"/>
      </c>
      <c r="K280" s="787">
        <f>SUM(K272:K279)</f>
      </c>
      <c r="L280" s="789">
        <f t="shared" si="268"/>
      </c>
      <c r="M280" s="787">
        <f>SUM(M272:M279)</f>
      </c>
      <c r="N280" s="790">
        <f t="shared" si="158"/>
      </c>
      <c r="O280" s="787">
        <f>SUM(O272:O279)</f>
      </c>
      <c r="P280" s="790">
        <f t="shared" si="176"/>
      </c>
      <c r="Q280" s="791">
        <f t="shared" ref="Q280:Q281" si="47">M280/O280</f>
      </c>
      <c r="R280" s="787">
        <f>SUM(R272:R279)</f>
      </c>
      <c r="S280" s="791">
        <f t="shared" ref="S280:S281" si="194">(O280+O280)/(K280+K280)</f>
      </c>
      <c r="T280" s="787">
        <f>SUM(T272:T279)</f>
      </c>
      <c r="U280" s="792">
        <f t="shared" ref="U280:U281" si="337">F280/T280</f>
      </c>
      <c r="V280" s="793">
        <f t="shared" ref="V280:V281" si="98">(F280+4*500)/T280</f>
      </c>
      <c r="W280" s="787">
        <f>SUM(W272:W279)</f>
      </c>
      <c r="X280" s="794">
        <f t="shared" ref="X280:X281" si="245">W280/T280</f>
      </c>
      <c r="Y280" s="791">
        <f t="shared" ref="Y280:Y281" si="300">T280/R280</f>
      </c>
      <c r="Z280" s="793">
        <f t="shared" ref="Z280:Z281" si="135">W280/F280</f>
      </c>
      <c r="AA280" s="793">
        <f>W280/(F280+COUNT(W272:W279)*500)</f>
      </c>
      <c r="AB280" s="787">
        <f>AB272+AB274+AB276+AB278</f>
      </c>
      <c r="AC280" s="787">
        <f>AC272+AC274+AC276+AC278</f>
      </c>
      <c r="AD280" s="791">
        <f t="shared" ref="AD280:AD281" si="24">AB280/T280</f>
      </c>
      <c r="AE280" s="795">
        <f>(W280-AC280)/(F280+COUNT(W272:W279)*500)</f>
      </c>
      <c r="AF280" s="783"/>
    </row>
    <row r="281">
      <c r="A281" s="772"/>
      <c r="B281" s="756" t="s">
        <v>700</v>
      </c>
      <c r="C281" s="756"/>
      <c r="D281" s="756"/>
      <c r="E281" s="800">
        <f>E271+E280+E262+E253</f>
      </c>
      <c r="F281" s="801">
        <f>F271+F280+F262+F253</f>
      </c>
      <c r="G281" s="801">
        <f>G271+G280+G262+G253</f>
      </c>
      <c r="H281" s="801">
        <f>H271+H280+H262+H253</f>
      </c>
      <c r="I281" s="802">
        <f t="shared" si="65"/>
      </c>
      <c r="J281" s="803">
        <f t="shared" si="213"/>
      </c>
      <c r="K281" s="801">
        <f>K271+K280+K262+K253</f>
      </c>
      <c r="L281" s="803">
        <f t="shared" si="268"/>
      </c>
      <c r="M281" s="801">
        <f>M271+M280+M262+M253</f>
      </c>
      <c r="N281" s="804">
        <f t="shared" si="158"/>
      </c>
      <c r="O281" s="801">
        <f>O271+O280+O262+O253</f>
      </c>
      <c r="P281" s="804">
        <f t="shared" si="176"/>
      </c>
      <c r="Q281" s="805">
        <f t="shared" si="47"/>
      </c>
      <c r="R281" s="801">
        <f>R271+R280+R262+R253</f>
      </c>
      <c r="S281" s="805">
        <f t="shared" si="194"/>
      </c>
      <c r="T281" s="801">
        <f>T271+T280+T262+T253</f>
      </c>
      <c r="U281" s="806">
        <f t="shared" si="337"/>
      </c>
      <c r="V281" s="801">
        <f t="shared" si="98"/>
      </c>
      <c r="W281" s="801">
        <f>W271+W280+W262+W253</f>
      </c>
      <c r="X281" s="801">
        <f t="shared" si="245"/>
      </c>
      <c r="Y281" s="805">
        <f t="shared" si="300"/>
      </c>
      <c r="Z281" s="801">
        <f t="shared" si="135"/>
      </c>
      <c r="AA281" s="801">
        <f>W281/(F281+COUNT(W245:W252,W254:W261,W263:W270,W272:W279)*500)</f>
      </c>
      <c r="AB281" s="801">
        <f>AB271+AB280+AB262+AB253</f>
      </c>
      <c r="AC281" s="801">
        <f>AC271+AC280+AC262+AC253</f>
      </c>
      <c r="AD281" s="805">
        <f t="shared" si="24"/>
      </c>
      <c r="AE281" s="801">
        <f>(W281-AC281)/(F281+COUNT(W245:W252,W254:W261,W263:W270,W272:W279)*500)</f>
      </c>
      <c r="AF281" s="783"/>
    </row>
    <row r="282">
      <c r="A282" s="762" t="s">
        <v>643</v>
      </c>
      <c r="B282" s="759" t="s">
        <v>644</v>
      </c>
      <c r="C282" s="759" t="s">
        <v>645</v>
      </c>
      <c r="D282" s="759" t="s">
        <v>646</v>
      </c>
      <c r="E282" s="763" t="s">
        <v>647</v>
      </c>
      <c r="F282" s="764" t="s">
        <v>648</v>
      </c>
      <c r="G282" s="764" t="s">
        <v>649</v>
      </c>
      <c r="H282" s="764" t="s">
        <v>650</v>
      </c>
      <c r="I282" s="765" t="s">
        <v>651</v>
      </c>
      <c r="J282" s="766" t="s">
        <v>652</v>
      </c>
      <c r="K282" s="764" t="s">
        <v>653</v>
      </c>
      <c r="L282" s="766" t="s">
        <v>654</v>
      </c>
      <c r="M282" s="764" t="s">
        <v>655</v>
      </c>
      <c r="N282" s="767" t="s">
        <v>656</v>
      </c>
      <c r="O282" s="764" t="s">
        <v>657</v>
      </c>
      <c r="P282" s="767" t="s">
        <v>658</v>
      </c>
      <c r="Q282" s="765" t="s">
        <v>659</v>
      </c>
      <c r="R282" s="768" t="s">
        <v>660</v>
      </c>
      <c r="S282" s="769" t="s">
        <v>661</v>
      </c>
      <c r="T282" s="768" t="s">
        <v>662</v>
      </c>
      <c r="U282" s="770" t="s">
        <v>663</v>
      </c>
      <c r="V282" s="771" t="s">
        <v>664</v>
      </c>
      <c r="W282" s="771" t="s">
        <v>665</v>
      </c>
      <c r="X282" s="771" t="s">
        <v>666</v>
      </c>
      <c r="Y282" s="769" t="s">
        <v>667</v>
      </c>
      <c r="Z282" s="771" t="s">
        <v>668</v>
      </c>
      <c r="AA282" s="771" t="s">
        <v>669</v>
      </c>
      <c r="AB282" s="771" t="s">
        <v>670</v>
      </c>
      <c r="AC282" s="768" t="s">
        <v>671</v>
      </c>
      <c r="AD282" s="769" t="s">
        <v>672</v>
      </c>
      <c r="AE282" s="771" t="s">
        <v>673</v>
      </c>
      <c r="AF282" s="771" t="s">
        <v>674</v>
      </c>
    </row>
    <row r="283">
      <c r="A283" s="772" t="s">
        <v>720</v>
      </c>
      <c r="B283" s="761" t="s">
        <v>715</v>
      </c>
      <c r="C283" s="752" t="s">
        <v>718</v>
      </c>
      <c r="D283" s="719" t="s">
        <v>678</v>
      </c>
      <c r="E283" s="807">
        <v>908.82</v>
      </c>
      <c r="F283" s="774">
        <f>E283+E284</f>
      </c>
      <c r="G283" s="778">
        <v>2978</v>
      </c>
      <c r="H283" s="778">
        <v>77</v>
      </c>
      <c r="I283" s="776">
        <f t="shared" ref="I283:I319" si="66">H283/G283</f>
      </c>
      <c r="J283" s="777">
        <f t="shared" ref="J283:J319" si="214">(E283/G283)*1000</f>
      </c>
      <c r="K283" s="778">
        <v>12</v>
      </c>
      <c r="L283" s="777">
        <f t="shared" ref="L283:L319" si="269">E283/K283</f>
      </c>
      <c r="M283" s="778">
        <v>0</v>
      </c>
      <c r="N283" s="779">
        <f t="shared" ref="N283:N319" si="159">E283/M283</f>
      </c>
      <c r="O283" s="778">
        <v>3</v>
      </c>
      <c r="P283" s="779">
        <f t="shared" ref="P283:P319" si="177">E283/O283</f>
      </c>
      <c r="Q283" s="780">
        <f>(M283+M284)/(O283+O284)</f>
      </c>
      <c r="R283" s="781">
        <v>3</v>
      </c>
      <c r="S283" s="780">
        <f>(O283+O284)/(K283+K284)</f>
      </c>
      <c r="T283" s="781">
        <v>0</v>
      </c>
      <c r="U283" s="782">
        <f>F283/T283</f>
      </c>
      <c r="V283" s="783">
        <f>(F283+4*500)/T283</f>
      </c>
      <c r="W283" s="781">
        <v>0</v>
      </c>
      <c r="X283" s="783">
        <f>W283/T283</f>
      </c>
      <c r="Y283" s="780">
        <f>T283/R283</f>
      </c>
      <c r="Z283" s="783">
        <f>W283/F283</f>
      </c>
      <c r="AA283" s="783">
        <f>W283/(F283+500)</f>
      </c>
      <c r="AB283" s="781">
        <v>0</v>
      </c>
      <c r="AC283" s="781">
        <v>0</v>
      </c>
      <c r="AD283" s="780">
        <f>AB283/T283</f>
      </c>
      <c r="AE283" s="783">
        <f>(W283-AC283)/(F283+500)</f>
      </c>
      <c r="AF283" s="695" t="s">
        <v>716</v>
      </c>
    </row>
    <row r="284">
      <c r="A284" s="772"/>
      <c r="B284" s="761"/>
      <c r="C284" s="752"/>
      <c r="D284" s="719" t="s">
        <v>680</v>
      </c>
      <c r="E284" s="807">
        <v>339.88</v>
      </c>
      <c r="F284" s="774"/>
      <c r="G284" s="778">
        <v>3140</v>
      </c>
      <c r="H284" s="778">
        <v>190</v>
      </c>
      <c r="I284" s="776">
        <f t="shared" si="66"/>
      </c>
      <c r="J284" s="777">
        <f t="shared" si="214"/>
      </c>
      <c r="K284" s="778">
        <v>9</v>
      </c>
      <c r="L284" s="777">
        <f t="shared" si="269"/>
      </c>
      <c r="M284" s="778">
        <v>0</v>
      </c>
      <c r="N284" s="779">
        <f t="shared" si="159"/>
      </c>
      <c r="O284" s="778">
        <v>0</v>
      </c>
      <c r="P284" s="779">
        <f t="shared" si="177"/>
      </c>
      <c r="Q284" s="780"/>
      <c r="R284" s="781"/>
      <c r="S284" s="780"/>
      <c r="T284" s="781"/>
      <c r="U284" s="782"/>
      <c r="V284" s="783"/>
      <c r="W284" s="781"/>
      <c r="X284" s="783"/>
      <c r="Y284" s="780"/>
      <c r="Z284" s="783"/>
      <c r="AA284" s="783"/>
      <c r="AB284" s="781"/>
      <c r="AC284" s="781"/>
      <c r="AD284" s="780"/>
      <c r="AE284" s="783"/>
      <c r="AF284" s="695" t="s">
        <v>681</v>
      </c>
    </row>
    <row r="285">
      <c r="A285" s="772"/>
      <c r="B285" s="751" t="s">
        <v>676</v>
      </c>
      <c r="C285" s="752" t="s">
        <v>718</v>
      </c>
      <c r="D285" s="719" t="s">
        <v>678</v>
      </c>
      <c r="E285" s="807">
        <v>2190.43</v>
      </c>
      <c r="F285" s="774">
        <f>E285+E286</f>
      </c>
      <c r="G285" s="778">
        <v>9554</v>
      </c>
      <c r="H285" s="778">
        <v>114</v>
      </c>
      <c r="I285" s="776">
        <f t="shared" si="66"/>
      </c>
      <c r="J285" s="777">
        <f t="shared" si="214"/>
      </c>
      <c r="K285" s="778">
        <v>19</v>
      </c>
      <c r="L285" s="777">
        <f t="shared" si="269"/>
      </c>
      <c r="M285" s="778">
        <v>2</v>
      </c>
      <c r="N285" s="779">
        <f t="shared" si="159"/>
      </c>
      <c r="O285" s="778">
        <v>4</v>
      </c>
      <c r="P285" s="779">
        <f t="shared" si="177"/>
      </c>
      <c r="Q285" s="780">
        <f>(M285+M286)/(O285+O286)</f>
      </c>
      <c r="R285" s="781">
        <v>4</v>
      </c>
      <c r="S285" s="780">
        <f>(O285+O286)/(K285+K286)</f>
      </c>
      <c r="T285" s="781">
        <v>2</v>
      </c>
      <c r="U285" s="782">
        <f>F285/T285</f>
      </c>
      <c r="V285" s="783">
        <f>(F285+4*500)/T285</f>
      </c>
      <c r="W285" s="783">
        <v>4099.2</v>
      </c>
      <c r="X285" s="783">
        <f>W285/T285</f>
      </c>
      <c r="Y285" s="780">
        <f>T285/R285</f>
      </c>
      <c r="Z285" s="783">
        <f>W285/F285</f>
      </c>
      <c r="AA285" s="783">
        <f>W285/(F285+500)</f>
      </c>
      <c r="AB285" s="781">
        <v>0</v>
      </c>
      <c r="AC285" s="781">
        <v>0</v>
      </c>
      <c r="AD285" s="780">
        <f>AB285/T285</f>
      </c>
      <c r="AE285" s="783">
        <f>(W285-AC285)/(F285+500)</f>
      </c>
      <c r="AF285" s="695" t="s">
        <v>716</v>
      </c>
    </row>
    <row r="286">
      <c r="A286" s="772"/>
      <c r="B286" s="751"/>
      <c r="C286" s="752"/>
      <c r="D286" s="719" t="s">
        <v>680</v>
      </c>
      <c r="E286" s="807">
        <v>125.49</v>
      </c>
      <c r="F286" s="774"/>
      <c r="G286" s="778">
        <v>1682</v>
      </c>
      <c r="H286" s="778">
        <v>128</v>
      </c>
      <c r="I286" s="776">
        <f t="shared" si="66"/>
      </c>
      <c r="J286" s="777">
        <f t="shared" si="214"/>
      </c>
      <c r="K286" s="778">
        <v>3</v>
      </c>
      <c r="L286" s="777">
        <f t="shared" si="269"/>
      </c>
      <c r="M286" s="778">
        <v>0</v>
      </c>
      <c r="N286" s="779">
        <f t="shared" si="159"/>
      </c>
      <c r="O286" s="778">
        <v>0</v>
      </c>
      <c r="P286" s="779">
        <f t="shared" si="177"/>
      </c>
      <c r="Q286" s="780"/>
      <c r="R286" s="781"/>
      <c r="S286" s="780"/>
      <c r="T286" s="781"/>
      <c r="U286" s="782"/>
      <c r="V286" s="783"/>
      <c r="W286" s="783"/>
      <c r="X286" s="783"/>
      <c r="Y286" s="780"/>
      <c r="Z286" s="783"/>
      <c r="AA286" s="783"/>
      <c r="AB286" s="781"/>
      <c r="AC286" s="781"/>
      <c r="AD286" s="780"/>
      <c r="AE286" s="783"/>
      <c r="AF286" s="695" t="s">
        <v>681</v>
      </c>
    </row>
    <row r="287">
      <c r="A287" s="772"/>
      <c r="B287" s="751" t="s">
        <v>682</v>
      </c>
      <c r="C287" s="752" t="s">
        <v>718</v>
      </c>
      <c r="D287" s="719" t="s">
        <v>678</v>
      </c>
      <c r="E287" s="807">
        <v>1571.9</v>
      </c>
      <c r="F287" s="774">
        <f>E287+E288</f>
      </c>
      <c r="G287" s="778">
        <v>10013</v>
      </c>
      <c r="H287" s="778">
        <v>141</v>
      </c>
      <c r="I287" s="776">
        <f t="shared" si="66"/>
      </c>
      <c r="J287" s="777">
        <f t="shared" si="214"/>
      </c>
      <c r="K287" s="778">
        <v>18</v>
      </c>
      <c r="L287" s="777">
        <f t="shared" si="269"/>
      </c>
      <c r="M287" s="778">
        <v>2</v>
      </c>
      <c r="N287" s="779">
        <f t="shared" si="159"/>
      </c>
      <c r="O287" s="778">
        <v>5</v>
      </c>
      <c r="P287" s="779">
        <f t="shared" si="177"/>
      </c>
      <c r="Q287" s="780">
        <f>(M287+M288)/(O287+O288)</f>
      </c>
      <c r="R287" s="781">
        <v>5</v>
      </c>
      <c r="S287" s="780">
        <f>(O287+O288)/(K287+K288)</f>
      </c>
      <c r="T287" s="781">
        <v>2</v>
      </c>
      <c r="U287" s="782">
        <f>F287/T287</f>
      </c>
      <c r="V287" s="783">
        <f>(F287+4*500)/T287</f>
      </c>
      <c r="W287" s="783">
        <v>4418.400000000001</v>
      </c>
      <c r="X287" s="783">
        <f>W287/T287</f>
      </c>
      <c r="Y287" s="780">
        <f>T287/R287</f>
      </c>
      <c r="Z287" s="783">
        <f>W287/F287</f>
      </c>
      <c r="AA287" s="783">
        <f>W287/(F287+500)</f>
      </c>
      <c r="AB287" s="781">
        <v>0</v>
      </c>
      <c r="AC287" s="781">
        <v>0</v>
      </c>
      <c r="AD287" s="780">
        <f>AB287/T287</f>
      </c>
      <c r="AE287" s="783">
        <f>(W287-AC287)/(F287+500)</f>
      </c>
      <c r="AF287" s="695" t="s">
        <v>716</v>
      </c>
    </row>
    <row r="288">
      <c r="A288" s="772"/>
      <c r="B288" s="751"/>
      <c r="C288" s="752"/>
      <c r="D288" s="719" t="s">
        <v>680</v>
      </c>
      <c r="E288" s="807">
        <v>163.17</v>
      </c>
      <c r="F288" s="774"/>
      <c r="G288" s="778">
        <v>1638</v>
      </c>
      <c r="H288" s="778">
        <v>138</v>
      </c>
      <c r="I288" s="776">
        <f t="shared" si="66"/>
      </c>
      <c r="J288" s="777">
        <f t="shared" si="214"/>
      </c>
      <c r="K288" s="778">
        <v>4</v>
      </c>
      <c r="L288" s="777">
        <f t="shared" si="269"/>
      </c>
      <c r="M288" s="778">
        <v>0</v>
      </c>
      <c r="N288" s="779">
        <f t="shared" si="159"/>
      </c>
      <c r="O288" s="778">
        <v>0</v>
      </c>
      <c r="P288" s="779">
        <f t="shared" si="177"/>
      </c>
      <c r="Q288" s="780"/>
      <c r="R288" s="781"/>
      <c r="S288" s="780"/>
      <c r="T288" s="781"/>
      <c r="U288" s="782"/>
      <c r="V288" s="783"/>
      <c r="W288" s="783"/>
      <c r="X288" s="783"/>
      <c r="Y288" s="780"/>
      <c r="Z288" s="783"/>
      <c r="AA288" s="783"/>
      <c r="AB288" s="781"/>
      <c r="AC288" s="781"/>
      <c r="AD288" s="780"/>
      <c r="AE288" s="783"/>
      <c r="AF288" s="695" t="s">
        <v>681</v>
      </c>
    </row>
    <row r="289">
      <c r="A289" s="772"/>
      <c r="B289" s="751" t="s">
        <v>683</v>
      </c>
      <c r="C289" s="752" t="s">
        <v>718</v>
      </c>
      <c r="D289" s="719" t="s">
        <v>678</v>
      </c>
      <c r="E289" s="807">
        <v>1465.57</v>
      </c>
      <c r="F289" s="774">
        <f>E289+E290</f>
      </c>
      <c r="G289" s="778">
        <v>8771</v>
      </c>
      <c r="H289" s="778">
        <v>130</v>
      </c>
      <c r="I289" s="776">
        <f t="shared" si="66"/>
      </c>
      <c r="J289" s="777">
        <f t="shared" si="214"/>
      </c>
      <c r="K289" s="778">
        <v>16</v>
      </c>
      <c r="L289" s="777">
        <f t="shared" si="269"/>
      </c>
      <c r="M289" s="778">
        <v>2</v>
      </c>
      <c r="N289" s="779">
        <f t="shared" si="159"/>
      </c>
      <c r="O289" s="778">
        <v>3</v>
      </c>
      <c r="P289" s="779">
        <f t="shared" si="177"/>
      </c>
      <c r="Q289" s="780">
        <f>(M289+M290)/(O289+O290)</f>
      </c>
      <c r="R289" s="781">
        <v>3</v>
      </c>
      <c r="S289" s="780">
        <f>(O289+O290)/(K289+K290)</f>
      </c>
      <c r="T289" s="781">
        <v>2</v>
      </c>
      <c r="U289" s="782">
        <f>F289/T289</f>
      </c>
      <c r="V289" s="783">
        <f>(F289+4*500)/T289</f>
      </c>
      <c r="W289" s="783">
        <v>3122.3999999999996</v>
      </c>
      <c r="X289" s="783">
        <f>W289/T289</f>
      </c>
      <c r="Y289" s="780">
        <f>T289/R289</f>
      </c>
      <c r="Z289" s="783">
        <f>W289/F289</f>
      </c>
      <c r="AA289" s="783">
        <f>W289/(F289+500)</f>
      </c>
      <c r="AB289" s="781">
        <v>0</v>
      </c>
      <c r="AC289" s="781">
        <v>0</v>
      </c>
      <c r="AD289" s="780">
        <f>AB289/T289</f>
      </c>
      <c r="AE289" s="783">
        <f>(W289-AC289)/(F289+500)</f>
      </c>
      <c r="AF289" s="695" t="s">
        <v>716</v>
      </c>
    </row>
    <row r="290">
      <c r="A290" s="772"/>
      <c r="B290" s="751"/>
      <c r="C290" s="752"/>
      <c r="D290" s="719" t="s">
        <v>680</v>
      </c>
      <c r="E290" s="807">
        <v>203.34</v>
      </c>
      <c r="F290" s="774"/>
      <c r="G290" s="778">
        <v>2102</v>
      </c>
      <c r="H290" s="778">
        <v>116</v>
      </c>
      <c r="I290" s="776">
        <f t="shared" si="66"/>
      </c>
      <c r="J290" s="777">
        <f t="shared" si="214"/>
      </c>
      <c r="K290" s="778">
        <v>4</v>
      </c>
      <c r="L290" s="777">
        <f t="shared" si="269"/>
      </c>
      <c r="M290" s="778">
        <v>0</v>
      </c>
      <c r="N290" s="779">
        <f t="shared" si="159"/>
      </c>
      <c r="O290" s="778">
        <v>0</v>
      </c>
      <c r="P290" s="779">
        <f t="shared" si="177"/>
      </c>
      <c r="Q290" s="780"/>
      <c r="R290" s="781"/>
      <c r="S290" s="780"/>
      <c r="T290" s="781"/>
      <c r="U290" s="782"/>
      <c r="V290" s="783"/>
      <c r="W290" s="783"/>
      <c r="X290" s="783"/>
      <c r="Y290" s="780"/>
      <c r="Z290" s="783"/>
      <c r="AA290" s="783"/>
      <c r="AB290" s="781"/>
      <c r="AC290" s="781"/>
      <c r="AD290" s="780"/>
      <c r="AE290" s="783"/>
      <c r="AF290" s="695" t="s">
        <v>681</v>
      </c>
    </row>
    <row r="291">
      <c r="A291" s="772"/>
      <c r="B291" s="754" t="s">
        <v>686</v>
      </c>
      <c r="C291" s="754"/>
      <c r="D291" s="754"/>
      <c r="E291" s="786">
        <f>SUM(E283:E290)</f>
      </c>
      <c r="F291" s="787">
        <f>SUM(F283:F290)</f>
      </c>
      <c r="G291" s="787">
        <f>SUM(G283:G290)</f>
      </c>
      <c r="H291" s="787">
        <f>SUM(H283:H290)</f>
      </c>
      <c r="I291" s="788">
        <f t="shared" si="66"/>
      </c>
      <c r="J291" s="789">
        <f t="shared" si="214"/>
      </c>
      <c r="K291" s="787">
        <f>SUM(K283:K290)</f>
      </c>
      <c r="L291" s="789">
        <f t="shared" si="269"/>
      </c>
      <c r="M291" s="787">
        <f>SUM(M283:M290)</f>
      </c>
      <c r="N291" s="790">
        <f t="shared" si="159"/>
      </c>
      <c r="O291" s="787">
        <f>SUM(O283:O290)</f>
      </c>
      <c r="P291" s="790">
        <f t="shared" si="177"/>
      </c>
      <c r="Q291" s="791">
        <f>M291/O291</f>
      </c>
      <c r="R291" s="787">
        <f>SUM(R283:R290)</f>
      </c>
      <c r="S291" s="791">
        <f>(O291+O291)/(K291+K291)</f>
      </c>
      <c r="T291" s="787">
        <f>SUM(T283:T290)</f>
      </c>
      <c r="U291" s="792">
        <f t="shared" ref="U291:U292" si="338">F291/T291</f>
      </c>
      <c r="V291" s="793">
        <f t="shared" ref="V291:V292" si="99">(F291+4*500)/T291</f>
      </c>
      <c r="W291" s="787">
        <f>SUM(W283:W290)</f>
      </c>
      <c r="X291" s="794">
        <f t="shared" ref="X291:X292" si="246">W291/T291</f>
      </c>
      <c r="Y291" s="791">
        <f t="shared" ref="Y291:Y292" si="301">T291/R291</f>
      </c>
      <c r="Z291" s="793">
        <f t="shared" ref="Z291:Z292" si="136">W291/F291</f>
      </c>
      <c r="AA291" s="793">
        <f>W291/(F291+COUNT(W283:W290)*500)</f>
      </c>
      <c r="AB291" s="787">
        <f>SUM(AB283:AB290)</f>
      </c>
      <c r="AC291" s="787">
        <f>SUM(AC283:AC290)</f>
      </c>
      <c r="AD291" s="791">
        <f t="shared" ref="AD291:AD292" si="25">AB291/T291</f>
      </c>
      <c r="AE291" s="795">
        <f>(W291-AC291)/(F291+COUNT(W283:W290)*500)</f>
      </c>
      <c r="AF291" s="783"/>
    </row>
    <row r="292">
      <c r="A292" s="772"/>
      <c r="B292" s="751" t="s">
        <v>684</v>
      </c>
      <c r="C292" s="752" t="s">
        <v>704</v>
      </c>
      <c r="D292" s="719" t="s">
        <v>678</v>
      </c>
      <c r="E292" s="807">
        <v>3231.56</v>
      </c>
      <c r="F292" s="774">
        <f>E292+E293</f>
      </c>
      <c r="G292" s="778">
        <v>18554</v>
      </c>
      <c r="H292" s="778">
        <v>223</v>
      </c>
      <c r="I292" s="776">
        <f t="shared" si="66"/>
      </c>
      <c r="J292" s="777">
        <f t="shared" si="214"/>
      </c>
      <c r="K292" s="778">
        <v>37</v>
      </c>
      <c r="L292" s="777">
        <f t="shared" si="269"/>
      </c>
      <c r="M292" s="778">
        <v>2</v>
      </c>
      <c r="N292" s="779">
        <f t="shared" si="159"/>
      </c>
      <c r="O292" s="778">
        <v>2</v>
      </c>
      <c r="P292" s="779">
        <f t="shared" si="177"/>
      </c>
      <c r="Q292" s="780">
        <f>(M292+M293)/(O292+O293)</f>
      </c>
      <c r="R292" s="781">
        <v>2</v>
      </c>
      <c r="S292" s="780">
        <f>(O292+O293)/(K292+K293)</f>
      </c>
      <c r="T292" s="781">
        <v>2</v>
      </c>
      <c r="U292" s="782">
        <f t="shared" si="338"/>
      </c>
      <c r="V292" s="783">
        <f t="shared" si="99"/>
      </c>
      <c r="W292" s="781">
        <v>2859.6000000000004</v>
      </c>
      <c r="X292" s="783">
        <f t="shared" si="246"/>
      </c>
      <c r="Y292" s="780">
        <f t="shared" si="301"/>
      </c>
      <c r="Z292" s="783">
        <f t="shared" si="136"/>
      </c>
      <c r="AA292" s="783">
        <f>W292/(F292+500)</f>
      </c>
      <c r="AB292" s="781">
        <v>0</v>
      </c>
      <c r="AC292" s="781">
        <v>0</v>
      </c>
      <c r="AD292" s="780">
        <f t="shared" si="25"/>
      </c>
      <c r="AE292" s="783">
        <f>(W292-AC292)/(F292+500)</f>
      </c>
      <c r="AF292" s="695" t="s">
        <v>716</v>
      </c>
    </row>
    <row r="293">
      <c r="A293" s="772"/>
      <c r="B293" s="751"/>
      <c r="C293" s="752"/>
      <c r="D293" s="719" t="s">
        <v>680</v>
      </c>
      <c r="E293" s="807">
        <v>260.55</v>
      </c>
      <c r="F293" s="774"/>
      <c r="G293" s="778">
        <v>2763</v>
      </c>
      <c r="H293" s="778">
        <v>212</v>
      </c>
      <c r="I293" s="776">
        <f t="shared" si="66"/>
      </c>
      <c r="J293" s="777">
        <f t="shared" si="214"/>
      </c>
      <c r="K293" s="778">
        <v>5</v>
      </c>
      <c r="L293" s="777">
        <f t="shared" si="269"/>
      </c>
      <c r="M293" s="778">
        <v>0</v>
      </c>
      <c r="N293" s="779">
        <f t="shared" si="159"/>
      </c>
      <c r="O293" s="778">
        <v>0</v>
      </c>
      <c r="P293" s="779">
        <f t="shared" si="177"/>
      </c>
      <c r="Q293" s="780"/>
      <c r="R293" s="781"/>
      <c r="S293" s="780"/>
      <c r="T293" s="781"/>
      <c r="U293" s="782"/>
      <c r="V293" s="783"/>
      <c r="W293" s="781"/>
      <c r="X293" s="783"/>
      <c r="Y293" s="780"/>
      <c r="Z293" s="783"/>
      <c r="AA293" s="783"/>
      <c r="AB293" s="781"/>
      <c r="AC293" s="781"/>
      <c r="AD293" s="780"/>
      <c r="AE293" s="783"/>
      <c r="AF293" s="695" t="s">
        <v>681</v>
      </c>
    </row>
    <row r="294">
      <c r="A294" s="772"/>
      <c r="B294" s="751" t="s">
        <v>685</v>
      </c>
      <c r="C294" s="752" t="s">
        <v>704</v>
      </c>
      <c r="D294" s="719" t="s">
        <v>678</v>
      </c>
      <c r="E294" s="773">
        <v>3205.22</v>
      </c>
      <c r="F294" s="774">
        <f>E294+E295</f>
      </c>
      <c r="G294" s="775">
        <v>23747</v>
      </c>
      <c r="H294" s="775">
        <v>348</v>
      </c>
      <c r="I294" s="776">
        <f t="shared" si="66"/>
      </c>
      <c r="J294" s="777">
        <f t="shared" si="214"/>
      </c>
      <c r="K294" s="775">
        <v>48</v>
      </c>
      <c r="L294" s="777">
        <f t="shared" si="269"/>
      </c>
      <c r="M294" s="775">
        <v>0</v>
      </c>
      <c r="N294" s="779">
        <f t="shared" si="159"/>
      </c>
      <c r="O294" s="775">
        <v>6</v>
      </c>
      <c r="P294" s="779">
        <f t="shared" si="177"/>
      </c>
      <c r="Q294" s="780">
        <f>(M294+M295)/(O294+O295)</f>
      </c>
      <c r="R294" s="781">
        <v>7</v>
      </c>
      <c r="S294" s="780">
        <f>(O294+O295)/(K294+K295)</f>
      </c>
      <c r="T294" s="781">
        <v>0</v>
      </c>
      <c r="U294" s="782">
        <f>F294/T294</f>
      </c>
      <c r="V294" s="783">
        <f>(F294+4*500)/T294</f>
      </c>
      <c r="W294" s="796">
        <v>0</v>
      </c>
      <c r="X294" s="783">
        <f>W294/T294</f>
      </c>
      <c r="Y294" s="780">
        <f>T294/R294</f>
      </c>
      <c r="Z294" s="783">
        <f>W294/F294</f>
      </c>
      <c r="AA294" s="783">
        <f>W294/(F294+500)</f>
      </c>
      <c r="AB294" s="781">
        <v>0</v>
      </c>
      <c r="AC294" s="781">
        <v>0</v>
      </c>
      <c r="AD294" s="780">
        <f>AB294/T294</f>
      </c>
      <c r="AE294" s="783">
        <f>(W294-AC294)/(F294+500)</f>
      </c>
      <c r="AF294" s="695" t="s">
        <v>716</v>
      </c>
    </row>
    <row r="295">
      <c r="A295" s="772"/>
      <c r="B295" s="751"/>
      <c r="C295" s="752"/>
      <c r="D295" s="719" t="s">
        <v>680</v>
      </c>
      <c r="E295" s="807">
        <v>287.21</v>
      </c>
      <c r="F295" s="774"/>
      <c r="G295" s="778">
        <v>2757</v>
      </c>
      <c r="H295" s="778">
        <v>172</v>
      </c>
      <c r="I295" s="776">
        <f t="shared" si="66"/>
      </c>
      <c r="J295" s="777">
        <f t="shared" si="214"/>
      </c>
      <c r="K295" s="778">
        <v>7</v>
      </c>
      <c r="L295" s="777">
        <f t="shared" si="269"/>
      </c>
      <c r="M295" s="778">
        <v>0</v>
      </c>
      <c r="N295" s="779">
        <f t="shared" si="159"/>
      </c>
      <c r="O295" s="778">
        <v>1</v>
      </c>
      <c r="P295" s="779">
        <f t="shared" si="177"/>
      </c>
      <c r="Q295" s="780"/>
      <c r="R295" s="781"/>
      <c r="S295" s="780"/>
      <c r="T295" s="781"/>
      <c r="U295" s="782"/>
      <c r="V295" s="783"/>
      <c r="W295" s="783"/>
      <c r="X295" s="783"/>
      <c r="Y295" s="780"/>
      <c r="Z295" s="783"/>
      <c r="AA295" s="783"/>
      <c r="AB295" s="781"/>
      <c r="AC295" s="781"/>
      <c r="AD295" s="780"/>
      <c r="AE295" s="783"/>
      <c r="AF295" s="695" t="s">
        <v>681</v>
      </c>
    </row>
    <row r="296">
      <c r="A296" s="772"/>
      <c r="B296" s="751" t="s">
        <v>687</v>
      </c>
      <c r="C296" s="752" t="s">
        <v>704</v>
      </c>
      <c r="D296" s="719" t="s">
        <v>678</v>
      </c>
      <c r="E296" s="807">
        <v>1807.49</v>
      </c>
      <c r="F296" s="774">
        <f>E296+E297</f>
      </c>
      <c r="G296" s="778">
        <v>11738</v>
      </c>
      <c r="H296" s="778">
        <v>165</v>
      </c>
      <c r="I296" s="776">
        <f t="shared" si="66"/>
      </c>
      <c r="J296" s="777">
        <f t="shared" si="214"/>
      </c>
      <c r="K296" s="778">
        <v>24</v>
      </c>
      <c r="L296" s="777">
        <f t="shared" si="269"/>
      </c>
      <c r="M296" s="778">
        <v>1</v>
      </c>
      <c r="N296" s="779">
        <f t="shared" si="159"/>
      </c>
      <c r="O296" s="778">
        <v>3</v>
      </c>
      <c r="P296" s="779">
        <f t="shared" si="177"/>
      </c>
      <c r="Q296" s="780">
        <f>(M296+M297)/(O296+O297)</f>
      </c>
      <c r="R296" s="781">
        <v>4</v>
      </c>
      <c r="S296" s="780">
        <f>(O296+O297)/(K296+K297)</f>
      </c>
      <c r="T296" s="781">
        <v>2</v>
      </c>
      <c r="U296" s="782">
        <f>F296/T296</f>
      </c>
      <c r="V296" s="783">
        <f>(F296+4*500)/T296</f>
      </c>
      <c r="W296" s="783">
        <v>1350</v>
      </c>
      <c r="X296" s="783">
        <f>W296/T296</f>
      </c>
      <c r="Y296" s="780">
        <f>T296/R296</f>
      </c>
      <c r="Z296" s="783">
        <f>W296/F296</f>
      </c>
      <c r="AA296" s="783">
        <f>W296/(F296+500)</f>
      </c>
      <c r="AB296" s="781">
        <v>0</v>
      </c>
      <c r="AC296" s="781">
        <v>0</v>
      </c>
      <c r="AD296" s="780">
        <f>AB296/T296</f>
      </c>
      <c r="AE296" s="783">
        <f>(W296-AC296)/(F296+500)</f>
      </c>
      <c r="AF296" s="695" t="s">
        <v>716</v>
      </c>
    </row>
    <row r="297">
      <c r="A297" s="772"/>
      <c r="B297" s="751"/>
      <c r="C297" s="752"/>
      <c r="D297" s="719" t="s">
        <v>680</v>
      </c>
      <c r="E297" s="807">
        <v>375.95</v>
      </c>
      <c r="F297" s="774"/>
      <c r="G297" s="778">
        <v>1484</v>
      </c>
      <c r="H297" s="778">
        <v>128</v>
      </c>
      <c r="I297" s="776">
        <f t="shared" si="66"/>
      </c>
      <c r="J297" s="777">
        <f t="shared" si="214"/>
      </c>
      <c r="K297" s="778">
        <v>7</v>
      </c>
      <c r="L297" s="777">
        <f t="shared" si="269"/>
      </c>
      <c r="M297" s="778">
        <v>0</v>
      </c>
      <c r="N297" s="779">
        <f t="shared" si="159"/>
      </c>
      <c r="O297" s="778">
        <v>1</v>
      </c>
      <c r="P297" s="779">
        <f t="shared" si="177"/>
      </c>
      <c r="Q297" s="780"/>
      <c r="R297" s="781"/>
      <c r="S297" s="780"/>
      <c r="T297" s="781"/>
      <c r="U297" s="782"/>
      <c r="V297" s="783"/>
      <c r="W297" s="783"/>
      <c r="X297" s="783"/>
      <c r="Y297" s="780"/>
      <c r="Z297" s="783"/>
      <c r="AA297" s="783"/>
      <c r="AB297" s="781"/>
      <c r="AC297" s="781"/>
      <c r="AD297" s="780"/>
      <c r="AE297" s="783"/>
      <c r="AF297" s="695" t="s">
        <v>681</v>
      </c>
    </row>
    <row r="298">
      <c r="A298" s="772"/>
      <c r="B298" s="751" t="s">
        <v>689</v>
      </c>
      <c r="C298" s="752" t="s">
        <v>704</v>
      </c>
      <c r="D298" s="719" t="s">
        <v>678</v>
      </c>
      <c r="E298" s="807">
        <v>1015.79</v>
      </c>
      <c r="F298" s="774">
        <f>E298+E299</f>
      </c>
      <c r="G298" s="778">
        <v>6355</v>
      </c>
      <c r="H298" s="778">
        <v>110</v>
      </c>
      <c r="I298" s="776">
        <f t="shared" si="66"/>
      </c>
      <c r="J298" s="777">
        <f t="shared" si="214"/>
      </c>
      <c r="K298" s="778">
        <v>13</v>
      </c>
      <c r="L298" s="777">
        <f t="shared" si="269"/>
      </c>
      <c r="M298" s="778">
        <v>0</v>
      </c>
      <c r="N298" s="779">
        <f t="shared" si="159"/>
      </c>
      <c r="O298" s="778">
        <v>1</v>
      </c>
      <c r="P298" s="779">
        <f t="shared" si="177"/>
      </c>
      <c r="Q298" s="780">
        <f>(M298+M299)/(O298+O299)</f>
      </c>
      <c r="R298" s="781">
        <v>2</v>
      </c>
      <c r="S298" s="780">
        <f>(O298+O299)/(K298+K299)</f>
      </c>
      <c r="T298" s="781">
        <v>0</v>
      </c>
      <c r="U298" s="782">
        <f>F298/T298</f>
      </c>
      <c r="V298" s="783">
        <f>(F298+4*500)/T298</f>
      </c>
      <c r="W298" s="796">
        <v>0</v>
      </c>
      <c r="X298" s="783">
        <f>W298/T298</f>
      </c>
      <c r="Y298" s="780">
        <f>T298/R298</f>
      </c>
      <c r="Z298" s="783">
        <f>W298/F298</f>
      </c>
      <c r="AA298" s="783">
        <f>W298/(F298+500)</f>
      </c>
      <c r="AB298" s="781">
        <v>0</v>
      </c>
      <c r="AC298" s="781">
        <v>0</v>
      </c>
      <c r="AD298" s="780">
        <f>AB298/T298</f>
      </c>
      <c r="AE298" s="783">
        <f>(W298-AC298)/(F298+500)</f>
      </c>
      <c r="AF298" s="695" t="s">
        <v>716</v>
      </c>
    </row>
    <row r="299">
      <c r="A299" s="772"/>
      <c r="B299" s="751"/>
      <c r="C299" s="752"/>
      <c r="D299" s="719" t="s">
        <v>680</v>
      </c>
      <c r="E299" s="807">
        <v>143.99</v>
      </c>
      <c r="F299" s="774"/>
      <c r="G299" s="778">
        <v>950</v>
      </c>
      <c r="H299" s="778">
        <v>114</v>
      </c>
      <c r="I299" s="776">
        <f t="shared" si="66"/>
      </c>
      <c r="J299" s="777">
        <f t="shared" si="214"/>
      </c>
      <c r="K299" s="778">
        <v>2</v>
      </c>
      <c r="L299" s="777">
        <f t="shared" si="269"/>
      </c>
      <c r="M299" s="778">
        <v>0</v>
      </c>
      <c r="N299" s="779">
        <f t="shared" si="159"/>
      </c>
      <c r="O299" s="778">
        <v>0</v>
      </c>
      <c r="P299" s="779">
        <f t="shared" si="177"/>
      </c>
      <c r="Q299" s="780"/>
      <c r="R299" s="781"/>
      <c r="S299" s="780"/>
      <c r="T299" s="781"/>
      <c r="U299" s="782"/>
      <c r="V299" s="783"/>
      <c r="W299" s="783"/>
      <c r="X299" s="783"/>
      <c r="Y299" s="780"/>
      <c r="Z299" s="783"/>
      <c r="AA299" s="783"/>
      <c r="AB299" s="781"/>
      <c r="AC299" s="781"/>
      <c r="AD299" s="780"/>
      <c r="AE299" s="783"/>
      <c r="AF299" s="695" t="s">
        <v>721</v>
      </c>
    </row>
    <row r="300">
      <c r="A300" s="772"/>
      <c r="B300" s="754" t="s">
        <v>686</v>
      </c>
      <c r="C300" s="754"/>
      <c r="D300" s="754"/>
      <c r="E300" s="786">
        <f>SUM(E292:E299)</f>
      </c>
      <c r="F300" s="787">
        <f>SUM(F292:F299)</f>
      </c>
      <c r="G300" s="787">
        <f>SUM(G292:G299)</f>
      </c>
      <c r="H300" s="787">
        <f>SUM(H292:H299)</f>
      </c>
      <c r="I300" s="788">
        <f t="shared" si="66"/>
      </c>
      <c r="J300" s="789">
        <f t="shared" si="214"/>
      </c>
      <c r="K300" s="787">
        <f>SUM(K292:K299)</f>
      </c>
      <c r="L300" s="789">
        <f t="shared" si="269"/>
      </c>
      <c r="M300" s="787">
        <f>SUM(M292:M299)</f>
      </c>
      <c r="N300" s="790">
        <f t="shared" si="159"/>
      </c>
      <c r="O300" s="787">
        <f>SUM(O292:O299)</f>
      </c>
      <c r="P300" s="790">
        <f t="shared" si="177"/>
      </c>
      <c r="Q300" s="791">
        <f>M300/O300</f>
      </c>
      <c r="R300" s="787">
        <f>SUM(R292:R299)</f>
      </c>
      <c r="S300" s="791">
        <f>(O300+O300)/(K300+K300)</f>
      </c>
      <c r="T300" s="787">
        <f>SUM(T292:T299)</f>
      </c>
      <c r="U300" s="792">
        <f t="shared" ref="U300:U301" si="339">F300/T300</f>
      </c>
      <c r="V300" s="793">
        <f t="shared" ref="V300:V301" si="100">(F300+4*500)/T300</f>
      </c>
      <c r="W300" s="787">
        <f>SUM(W292:W299)</f>
      </c>
      <c r="X300" s="794">
        <f t="shared" ref="X300:X301" si="247">W300/T300</f>
      </c>
      <c r="Y300" s="791">
        <f t="shared" ref="Y300:Y301" si="302">T300/R300</f>
      </c>
      <c r="Z300" s="793">
        <f t="shared" ref="Z300:Z301" si="137">W300/F300</f>
      </c>
      <c r="AA300" s="793">
        <f>W300/(F300+COUNT(W292:W299)*500)</f>
      </c>
      <c r="AB300" s="787">
        <f>SUM(AB292:AB299)</f>
      </c>
      <c r="AC300" s="787">
        <f>SUM(AC292:AC299)</f>
      </c>
      <c r="AD300" s="791">
        <f t="shared" ref="AD300:AD301" si="26">AB300/T300</f>
      </c>
      <c r="AE300" s="795">
        <f>(W300-AC300)/(F300+COUNT(W292:W299)*500)</f>
      </c>
      <c r="AF300" s="783"/>
    </row>
    <row r="301">
      <c r="A301" s="772"/>
      <c r="B301" s="751" t="s">
        <v>690</v>
      </c>
      <c r="C301" s="752" t="s">
        <v>722</v>
      </c>
      <c r="D301" s="719" t="s">
        <v>678</v>
      </c>
      <c r="E301" s="807">
        <v>688.46</v>
      </c>
      <c r="F301" s="774">
        <f>E301+E302</f>
      </c>
      <c r="G301" s="778">
        <v>4284</v>
      </c>
      <c r="H301" s="778">
        <v>107</v>
      </c>
      <c r="I301" s="776">
        <f t="shared" si="66"/>
      </c>
      <c r="J301" s="777">
        <f t="shared" si="214"/>
      </c>
      <c r="K301" s="778">
        <v>8</v>
      </c>
      <c r="L301" s="777">
        <f t="shared" si="269"/>
      </c>
      <c r="M301" s="778">
        <v>1</v>
      </c>
      <c r="N301" s="779">
        <f t="shared" si="159"/>
      </c>
      <c r="O301" s="778">
        <v>1</v>
      </c>
      <c r="P301" s="779">
        <f t="shared" si="177"/>
      </c>
      <c r="Q301" s="780">
        <f>(M301+M302)/(O301+O302)</f>
      </c>
      <c r="R301" s="781">
        <v>1</v>
      </c>
      <c r="S301" s="780">
        <f>(O301+O302)/(K301+K302)</f>
      </c>
      <c r="T301" s="781">
        <v>1</v>
      </c>
      <c r="U301" s="782">
        <f t="shared" si="339"/>
      </c>
      <c r="V301" s="783">
        <f t="shared" si="100"/>
      </c>
      <c r="W301" s="781">
        <v>1692</v>
      </c>
      <c r="X301" s="783">
        <f t="shared" si="247"/>
      </c>
      <c r="Y301" s="780">
        <f t="shared" si="302"/>
      </c>
      <c r="Z301" s="783">
        <f t="shared" si="137"/>
      </c>
      <c r="AA301" s="783">
        <f>W301/(F301+500)</f>
      </c>
      <c r="AB301" s="781">
        <v>0</v>
      </c>
      <c r="AC301" s="781">
        <v>0</v>
      </c>
      <c r="AD301" s="780">
        <f t="shared" si="26"/>
      </c>
      <c r="AE301" s="783">
        <f>(W301-AC301)/(F301+500)</f>
      </c>
      <c r="AF301" s="695" t="s">
        <v>716</v>
      </c>
    </row>
    <row r="302">
      <c r="A302" s="772"/>
      <c r="B302" s="751"/>
      <c r="C302" s="752"/>
      <c r="D302" s="719" t="s">
        <v>680</v>
      </c>
      <c r="E302" s="807">
        <v>80.25</v>
      </c>
      <c r="F302" s="774"/>
      <c r="G302" s="778">
        <v>700</v>
      </c>
      <c r="H302" s="778">
        <v>83</v>
      </c>
      <c r="I302" s="776">
        <f t="shared" si="66"/>
      </c>
      <c r="J302" s="777">
        <f t="shared" si="214"/>
      </c>
      <c r="K302" s="778">
        <v>2</v>
      </c>
      <c r="L302" s="777">
        <f t="shared" si="269"/>
      </c>
      <c r="M302" s="778">
        <v>0</v>
      </c>
      <c r="N302" s="779">
        <f t="shared" si="159"/>
      </c>
      <c r="O302" s="778">
        <v>0</v>
      </c>
      <c r="P302" s="779">
        <f t="shared" si="177"/>
      </c>
      <c r="Q302" s="780"/>
      <c r="R302" s="781"/>
      <c r="S302" s="780"/>
      <c r="T302" s="781"/>
      <c r="U302" s="782"/>
      <c r="V302" s="783"/>
      <c r="W302" s="781"/>
      <c r="X302" s="783"/>
      <c r="Y302" s="780"/>
      <c r="Z302" s="783"/>
      <c r="AA302" s="783"/>
      <c r="AB302" s="781"/>
      <c r="AC302" s="781"/>
      <c r="AD302" s="780"/>
      <c r="AE302" s="783"/>
      <c r="AF302" s="695" t="s">
        <v>721</v>
      </c>
    </row>
    <row r="303">
      <c r="A303" s="772"/>
      <c r="B303" s="751" t="s">
        <v>692</v>
      </c>
      <c r="C303" s="752" t="s">
        <v>722</v>
      </c>
      <c r="D303" s="719" t="s">
        <v>678</v>
      </c>
      <c r="E303" s="807">
        <v>655.54</v>
      </c>
      <c r="F303" s="774">
        <f>E303+E304</f>
      </c>
      <c r="G303" s="778">
        <v>4065</v>
      </c>
      <c r="H303" s="778">
        <v>110</v>
      </c>
      <c r="I303" s="776">
        <f t="shared" si="66"/>
      </c>
      <c r="J303" s="777">
        <f t="shared" si="214"/>
      </c>
      <c r="K303" s="778">
        <v>10</v>
      </c>
      <c r="L303" s="777">
        <f t="shared" si="269"/>
      </c>
      <c r="M303" s="778">
        <v>0</v>
      </c>
      <c r="N303" s="779">
        <f t="shared" si="159"/>
      </c>
      <c r="O303" s="778">
        <v>0</v>
      </c>
      <c r="P303" s="779">
        <f t="shared" si="177"/>
      </c>
      <c r="Q303" s="780">
        <f>(M303+M304)/(O303+O304)</f>
      </c>
      <c r="R303" s="781">
        <v>0</v>
      </c>
      <c r="S303" s="780">
        <f>(O303+O304)/(K303+K304)</f>
      </c>
      <c r="T303" s="781">
        <v>0</v>
      </c>
      <c r="U303" s="782">
        <f>F303/T303</f>
      </c>
      <c r="V303" s="783">
        <f>(F303+4*500)/T303</f>
      </c>
      <c r="W303" s="796">
        <v>0</v>
      </c>
      <c r="X303" s="783">
        <f>W303/T303</f>
      </c>
      <c r="Y303" s="780">
        <f>T303/R303</f>
      </c>
      <c r="Z303" s="783">
        <f>W303/F303</f>
      </c>
      <c r="AA303" s="783">
        <f>W303/(F303+500)</f>
      </c>
      <c r="AB303" s="781">
        <v>0</v>
      </c>
      <c r="AC303" s="781">
        <v>0</v>
      </c>
      <c r="AD303" s="780">
        <f>AB303/T303</f>
      </c>
      <c r="AE303" s="783">
        <f>(W303-AC303)/(F303+500)</f>
      </c>
      <c r="AF303" s="695" t="s">
        <v>716</v>
      </c>
    </row>
    <row r="304">
      <c r="A304" s="772"/>
      <c r="B304" s="751"/>
      <c r="C304" s="752"/>
      <c r="D304" s="719" t="s">
        <v>680</v>
      </c>
      <c r="E304" s="807">
        <v>86.46</v>
      </c>
      <c r="F304" s="774"/>
      <c r="G304" s="778">
        <v>760</v>
      </c>
      <c r="H304" s="778">
        <v>64</v>
      </c>
      <c r="I304" s="776">
        <f t="shared" si="66"/>
      </c>
      <c r="J304" s="777">
        <f t="shared" si="214"/>
      </c>
      <c r="K304" s="778">
        <v>0</v>
      </c>
      <c r="L304" s="777">
        <f t="shared" si="269"/>
      </c>
      <c r="M304" s="778">
        <v>0</v>
      </c>
      <c r="N304" s="779">
        <f t="shared" si="159"/>
      </c>
      <c r="O304" s="778">
        <v>0</v>
      </c>
      <c r="P304" s="779">
        <f t="shared" si="177"/>
      </c>
      <c r="Q304" s="780"/>
      <c r="R304" s="781"/>
      <c r="S304" s="780"/>
      <c r="T304" s="781"/>
      <c r="U304" s="782"/>
      <c r="V304" s="783"/>
      <c r="W304" s="783"/>
      <c r="X304" s="783"/>
      <c r="Y304" s="780"/>
      <c r="Z304" s="783"/>
      <c r="AA304" s="783"/>
      <c r="AB304" s="781"/>
      <c r="AC304" s="781"/>
      <c r="AD304" s="780"/>
      <c r="AE304" s="783"/>
      <c r="AF304" s="695" t="s">
        <v>721</v>
      </c>
    </row>
    <row r="305">
      <c r="A305" s="772"/>
      <c r="B305" s="751" t="s">
        <v>693</v>
      </c>
      <c r="C305" s="752" t="s">
        <v>722</v>
      </c>
      <c r="D305" s="719" t="s">
        <v>678</v>
      </c>
      <c r="E305" s="807">
        <v>99.86</v>
      </c>
      <c r="F305" s="774">
        <f>E305+E306</f>
      </c>
      <c r="G305" s="778">
        <v>964</v>
      </c>
      <c r="H305" s="778">
        <v>33</v>
      </c>
      <c r="I305" s="776">
        <f t="shared" si="66"/>
      </c>
      <c r="J305" s="777">
        <f t="shared" si="214"/>
      </c>
      <c r="K305" s="778">
        <v>0</v>
      </c>
      <c r="L305" s="777">
        <f t="shared" si="269"/>
      </c>
      <c r="M305" s="778">
        <v>0</v>
      </c>
      <c r="N305" s="779">
        <f t="shared" si="159"/>
      </c>
      <c r="O305" s="778">
        <v>0</v>
      </c>
      <c r="P305" s="779">
        <f t="shared" si="177"/>
      </c>
      <c r="Q305" s="780">
        <f>(M305+M306)/(O305+O306)</f>
      </c>
      <c r="R305" s="781">
        <v>1</v>
      </c>
      <c r="S305" s="780">
        <f>(O305+O306)/(K305+K306)</f>
      </c>
      <c r="T305" s="781">
        <v>1</v>
      </c>
      <c r="U305" s="782">
        <f>F305/T305</f>
      </c>
      <c r="V305" s="783">
        <f>(F305+4*500)/T305</f>
      </c>
      <c r="W305" s="796">
        <v>2011.2</v>
      </c>
      <c r="X305" s="783">
        <f>W305/T305</f>
      </c>
      <c r="Y305" s="780">
        <f>T305/R305</f>
      </c>
      <c r="Z305" s="783">
        <f>W305/F305</f>
      </c>
      <c r="AA305" s="783">
        <f>W305/(F305+500)</f>
      </c>
      <c r="AB305" s="781">
        <v>0</v>
      </c>
      <c r="AC305" s="781">
        <v>0</v>
      </c>
      <c r="AD305" s="780">
        <f>AB305/T305</f>
      </c>
      <c r="AE305" s="783">
        <f>(W305-AC305)/(F305+500)</f>
      </c>
      <c r="AF305" s="695" t="s">
        <v>716</v>
      </c>
    </row>
    <row r="306">
      <c r="A306" s="772"/>
      <c r="B306" s="751"/>
      <c r="C306" s="752"/>
      <c r="D306" s="719" t="s">
        <v>680</v>
      </c>
      <c r="E306" s="807">
        <v>191.16</v>
      </c>
      <c r="F306" s="774"/>
      <c r="G306" s="778">
        <v>2043</v>
      </c>
      <c r="H306" s="778">
        <v>94</v>
      </c>
      <c r="I306" s="776">
        <f t="shared" si="66"/>
      </c>
      <c r="J306" s="777">
        <f t="shared" si="214"/>
      </c>
      <c r="K306" s="778">
        <v>5</v>
      </c>
      <c r="L306" s="777">
        <f t="shared" si="269"/>
      </c>
      <c r="M306" s="778">
        <v>1</v>
      </c>
      <c r="N306" s="779">
        <f t="shared" si="159"/>
      </c>
      <c r="O306" s="778">
        <v>1</v>
      </c>
      <c r="P306" s="779">
        <f t="shared" si="177"/>
      </c>
      <c r="Q306" s="780"/>
      <c r="R306" s="781"/>
      <c r="S306" s="780"/>
      <c r="T306" s="781"/>
      <c r="U306" s="782"/>
      <c r="V306" s="783"/>
      <c r="W306" s="783"/>
      <c r="X306" s="783"/>
      <c r="Y306" s="780"/>
      <c r="Z306" s="783"/>
      <c r="AA306" s="783"/>
      <c r="AB306" s="781"/>
      <c r="AC306" s="781"/>
      <c r="AD306" s="780"/>
      <c r="AE306" s="783"/>
      <c r="AF306" s="695" t="s">
        <v>721</v>
      </c>
    </row>
    <row r="307">
      <c r="A307" s="772"/>
      <c r="B307" s="751" t="s">
        <v>694</v>
      </c>
      <c r="C307" s="752" t="s">
        <v>722</v>
      </c>
      <c r="D307" s="719" t="s">
        <v>678</v>
      </c>
      <c r="E307" s="807">
        <v>109.53</v>
      </c>
      <c r="F307" s="774">
        <f>E307+E308</f>
      </c>
      <c r="G307" s="778">
        <v>877</v>
      </c>
      <c r="H307" s="778">
        <v>41</v>
      </c>
      <c r="I307" s="776">
        <f t="shared" si="66"/>
      </c>
      <c r="J307" s="777">
        <f t="shared" si="214"/>
      </c>
      <c r="K307" s="778">
        <v>0</v>
      </c>
      <c r="L307" s="777">
        <f t="shared" si="269"/>
      </c>
      <c r="M307" s="778">
        <v>0</v>
      </c>
      <c r="N307" s="779">
        <f t="shared" si="159"/>
      </c>
      <c r="O307" s="778">
        <v>0</v>
      </c>
      <c r="P307" s="779">
        <f t="shared" si="177"/>
      </c>
      <c r="Q307" s="780">
        <f>(M307+M308)/(O307+O308)</f>
      </c>
      <c r="R307" s="781">
        <v>1</v>
      </c>
      <c r="S307" s="780">
        <f>(O307+O308)/(K307+K308)</f>
      </c>
      <c r="T307" s="781">
        <v>0</v>
      </c>
      <c r="U307" s="782">
        <f>F307/T307</f>
      </c>
      <c r="V307" s="783">
        <f>(F307+4*500)/T307</f>
      </c>
      <c r="W307" s="796">
        <v>0</v>
      </c>
      <c r="X307" s="783">
        <f>W307/T307</f>
      </c>
      <c r="Y307" s="780">
        <f>T307/R307</f>
      </c>
      <c r="Z307" s="783">
        <f>W307/F307</f>
      </c>
      <c r="AA307" s="783">
        <f>W307/(F307+500)</f>
      </c>
      <c r="AB307" s="781">
        <v>0</v>
      </c>
      <c r="AC307" s="781">
        <v>0</v>
      </c>
      <c r="AD307" s="780">
        <f>AB307/T307</f>
      </c>
      <c r="AE307" s="783">
        <f>(W307-AC307)/(F307+500)</f>
      </c>
      <c r="AF307" s="695" t="s">
        <v>716</v>
      </c>
    </row>
    <row r="308">
      <c r="A308" s="772"/>
      <c r="B308" s="751"/>
      <c r="C308" s="752"/>
      <c r="D308" s="719" t="s">
        <v>680</v>
      </c>
      <c r="E308" s="807">
        <v>144.58</v>
      </c>
      <c r="F308" s="774"/>
      <c r="G308" s="778">
        <v>1623</v>
      </c>
      <c r="H308" s="778">
        <v>109</v>
      </c>
      <c r="I308" s="776">
        <f t="shared" si="66"/>
      </c>
      <c r="J308" s="777">
        <f t="shared" si="214"/>
      </c>
      <c r="K308" s="778">
        <v>2</v>
      </c>
      <c r="L308" s="777">
        <f t="shared" si="269"/>
      </c>
      <c r="M308" s="778">
        <v>0</v>
      </c>
      <c r="N308" s="779">
        <f t="shared" si="159"/>
      </c>
      <c r="O308" s="778">
        <v>0</v>
      </c>
      <c r="P308" s="779">
        <f t="shared" si="177"/>
      </c>
      <c r="Q308" s="780"/>
      <c r="R308" s="781"/>
      <c r="S308" s="780"/>
      <c r="T308" s="781"/>
      <c r="U308" s="782"/>
      <c r="V308" s="783"/>
      <c r="W308" s="783"/>
      <c r="X308" s="783"/>
      <c r="Y308" s="780"/>
      <c r="Z308" s="783"/>
      <c r="AA308" s="783"/>
      <c r="AB308" s="781"/>
      <c r="AC308" s="781"/>
      <c r="AD308" s="780"/>
      <c r="AE308" s="783"/>
      <c r="AF308" s="695" t="s">
        <v>721</v>
      </c>
    </row>
    <row r="309">
      <c r="A309" s="772"/>
      <c r="B309" s="754" t="s">
        <v>686</v>
      </c>
      <c r="C309" s="754"/>
      <c r="D309" s="754"/>
      <c r="E309" s="786">
        <f>SUM(E301:E308)</f>
      </c>
      <c r="F309" s="787">
        <f>SUM(F301:F308)</f>
      </c>
      <c r="G309" s="787">
        <f>SUM(G301:G308)</f>
      </c>
      <c r="H309" s="787">
        <f>SUM(H301:H308)</f>
      </c>
      <c r="I309" s="788">
        <f t="shared" si="66"/>
      </c>
      <c r="J309" s="789">
        <f t="shared" si="214"/>
      </c>
      <c r="K309" s="787">
        <f>SUM(K301:K308)</f>
      </c>
      <c r="L309" s="789">
        <f t="shared" si="269"/>
      </c>
      <c r="M309" s="787">
        <f>SUM(M301:M308)</f>
      </c>
      <c r="N309" s="790">
        <f t="shared" si="159"/>
      </c>
      <c r="O309" s="787">
        <f>SUM(O301:O308)</f>
      </c>
      <c r="P309" s="790">
        <f t="shared" si="177"/>
      </c>
      <c r="Q309" s="791">
        <f>M309/O309</f>
      </c>
      <c r="R309" s="787">
        <f>SUM(R301:R308)</f>
      </c>
      <c r="S309" s="791">
        <f>(O309+O309)/(K309+K309)</f>
      </c>
      <c r="T309" s="787">
        <f>SUM(T301:T308)</f>
      </c>
      <c r="U309" s="792">
        <f t="shared" ref="U309:U310" si="340">F309/T309</f>
      </c>
      <c r="V309" s="793">
        <f t="shared" ref="V309:V310" si="101">(F309+4*500)/T309</f>
      </c>
      <c r="W309" s="787">
        <f>SUM(W301:W308)</f>
      </c>
      <c r="X309" s="794">
        <f t="shared" ref="X309:X310" si="248">W309/T309</f>
      </c>
      <c r="Y309" s="791">
        <f t="shared" ref="Y309:Y310" si="303">T309/R309</f>
      </c>
      <c r="Z309" s="793">
        <f t="shared" ref="Z309:Z310" si="138">W309/F309</f>
      </c>
      <c r="AA309" s="793">
        <f>W309/(F309+COUNT(W301:W308)*500)</f>
      </c>
      <c r="AB309" s="787">
        <f>SUM(AB301:AB308)</f>
      </c>
      <c r="AC309" s="787">
        <f>SUM(AC301:AC308)</f>
      </c>
      <c r="AD309" s="791">
        <f t="shared" ref="AD309:AD310" si="27">AB309/T309</f>
      </c>
      <c r="AE309" s="795">
        <f>(W309-AC309)/(F309+COUNT(W301:W308)*500)</f>
      </c>
      <c r="AF309" s="783"/>
    </row>
    <row r="310">
      <c r="A310" s="772"/>
      <c r="B310" s="751" t="s">
        <v>696</v>
      </c>
      <c r="C310" s="752" t="s">
        <v>695</v>
      </c>
      <c r="D310" s="719" t="s">
        <v>678</v>
      </c>
      <c r="E310" s="807">
        <v>429.91</v>
      </c>
      <c r="F310" s="774">
        <f>E310+E311</f>
      </c>
      <c r="G310" s="778">
        <v>2093</v>
      </c>
      <c r="H310" s="778">
        <v>75</v>
      </c>
      <c r="I310" s="776">
        <f t="shared" si="66"/>
      </c>
      <c r="J310" s="777">
        <f t="shared" si="214"/>
      </c>
      <c r="K310" s="778">
        <v>5</v>
      </c>
      <c r="L310" s="777">
        <f t="shared" si="269"/>
      </c>
      <c r="M310" s="778">
        <v>1</v>
      </c>
      <c r="N310" s="779">
        <f t="shared" si="159"/>
      </c>
      <c r="O310" s="778">
        <v>1</v>
      </c>
      <c r="P310" s="779">
        <f t="shared" si="177"/>
      </c>
      <c r="Q310" s="780">
        <f>(M310+M311)/(O310+O311)</f>
      </c>
      <c r="R310" s="781">
        <v>2</v>
      </c>
      <c r="S310" s="780">
        <f>(O310+O311)/(K310+K311)</f>
      </c>
      <c r="T310" s="781">
        <v>2</v>
      </c>
      <c r="U310" s="782">
        <f t="shared" si="340"/>
      </c>
      <c r="V310" s="783">
        <f t="shared" si="101"/>
      </c>
      <c r="W310" s="781">
        <v>3780</v>
      </c>
      <c r="X310" s="783">
        <f t="shared" si="248"/>
      </c>
      <c r="Y310" s="780">
        <f t="shared" si="303"/>
      </c>
      <c r="Z310" s="783">
        <f t="shared" si="138"/>
      </c>
      <c r="AA310" s="783">
        <f>W310/(F310+500)</f>
      </c>
      <c r="AB310" s="781">
        <v>0</v>
      </c>
      <c r="AC310" s="781">
        <v>0</v>
      </c>
      <c r="AD310" s="780">
        <f t="shared" si="27"/>
      </c>
      <c r="AE310" s="783">
        <f>(W310-AC310)/(F310+500)</f>
      </c>
      <c r="AF310" s="695" t="s">
        <v>716</v>
      </c>
    </row>
    <row r="311">
      <c r="A311" s="772"/>
      <c r="B311" s="751"/>
      <c r="C311" s="752"/>
      <c r="D311" s="719" t="s">
        <v>680</v>
      </c>
      <c r="E311" s="807">
        <v>193.66</v>
      </c>
      <c r="F311" s="774"/>
      <c r="G311" s="778">
        <v>1776</v>
      </c>
      <c r="H311" s="778">
        <v>110</v>
      </c>
      <c r="I311" s="776">
        <f t="shared" si="66"/>
      </c>
      <c r="J311" s="777">
        <f t="shared" si="214"/>
      </c>
      <c r="K311" s="778">
        <v>4</v>
      </c>
      <c r="L311" s="777">
        <f t="shared" si="269"/>
      </c>
      <c r="M311" s="778">
        <v>1</v>
      </c>
      <c r="N311" s="779">
        <f t="shared" si="159"/>
      </c>
      <c r="O311" s="778">
        <v>1</v>
      </c>
      <c r="P311" s="779">
        <f t="shared" si="177"/>
      </c>
      <c r="Q311" s="780"/>
      <c r="R311" s="781"/>
      <c r="S311" s="780"/>
      <c r="T311" s="781"/>
      <c r="U311" s="782"/>
      <c r="V311" s="783"/>
      <c r="W311" s="781"/>
      <c r="X311" s="783"/>
      <c r="Y311" s="780"/>
      <c r="Z311" s="783"/>
      <c r="AA311" s="783"/>
      <c r="AB311" s="781"/>
      <c r="AC311" s="781"/>
      <c r="AD311" s="780"/>
      <c r="AE311" s="783"/>
      <c r="AF311" s="695" t="s">
        <v>721</v>
      </c>
    </row>
    <row r="312">
      <c r="A312" s="772"/>
      <c r="B312" s="751" t="s">
        <v>697</v>
      </c>
      <c r="C312" s="752" t="s">
        <v>695</v>
      </c>
      <c r="D312" s="719" t="s">
        <v>678</v>
      </c>
      <c r="E312" s="807">
        <v>666.99</v>
      </c>
      <c r="F312" s="774">
        <f>E312+E313</f>
      </c>
      <c r="G312" s="778">
        <v>3293</v>
      </c>
      <c r="H312" s="778">
        <v>91</v>
      </c>
      <c r="I312" s="776">
        <f t="shared" si="66"/>
      </c>
      <c r="J312" s="777">
        <f t="shared" si="214"/>
      </c>
      <c r="K312" s="778">
        <v>6</v>
      </c>
      <c r="L312" s="777">
        <f t="shared" si="269"/>
      </c>
      <c r="M312" s="778">
        <v>0</v>
      </c>
      <c r="N312" s="779">
        <f t="shared" si="159"/>
      </c>
      <c r="O312" s="778">
        <v>3</v>
      </c>
      <c r="P312" s="779">
        <f t="shared" si="177"/>
      </c>
      <c r="Q312" s="780">
        <f>(M312+M313)/(O312+O313)</f>
      </c>
      <c r="R312" s="781">
        <v>2</v>
      </c>
      <c r="S312" s="780">
        <f>(O312+O313)/(K312+K313)</f>
      </c>
      <c r="T312" s="781">
        <v>0</v>
      </c>
      <c r="U312" s="782">
        <f>F312/T312</f>
      </c>
      <c r="V312" s="783">
        <f>(F312+4*500)/T312</f>
      </c>
      <c r="W312" s="796">
        <v>0</v>
      </c>
      <c r="X312" s="783">
        <f>W312/T312</f>
      </c>
      <c r="Y312" s="780">
        <f>T312/R312</f>
      </c>
      <c r="Z312" s="783">
        <f>W312/F312</f>
      </c>
      <c r="AA312" s="783">
        <f>W312/(F312+500)</f>
      </c>
      <c r="AB312" s="781">
        <v>0</v>
      </c>
      <c r="AC312" s="781">
        <v>0</v>
      </c>
      <c r="AD312" s="780">
        <f>AB312/T312</f>
      </c>
      <c r="AE312" s="783">
        <f>(W312-AC312)/(F312+500)</f>
      </c>
      <c r="AF312" s="695" t="s">
        <v>716</v>
      </c>
    </row>
    <row r="313">
      <c r="A313" s="772"/>
      <c r="B313" s="751"/>
      <c r="C313" s="752"/>
      <c r="D313" s="719" t="s">
        <v>680</v>
      </c>
      <c r="E313" s="807">
        <v>208.67</v>
      </c>
      <c r="F313" s="774"/>
      <c r="G313" s="778">
        <v>1937</v>
      </c>
      <c r="H313" s="778">
        <v>156</v>
      </c>
      <c r="I313" s="776">
        <f t="shared" si="66"/>
      </c>
      <c r="J313" s="777">
        <f t="shared" si="214"/>
      </c>
      <c r="K313" s="778">
        <v>2</v>
      </c>
      <c r="L313" s="777">
        <f t="shared" si="269"/>
      </c>
      <c r="M313" s="778">
        <v>0</v>
      </c>
      <c r="N313" s="779">
        <f t="shared" si="159"/>
      </c>
      <c r="O313" s="778">
        <v>0</v>
      </c>
      <c r="P313" s="779">
        <f t="shared" si="177"/>
      </c>
      <c r="Q313" s="780"/>
      <c r="R313" s="781"/>
      <c r="S313" s="780"/>
      <c r="T313" s="781"/>
      <c r="U313" s="782"/>
      <c r="V313" s="783"/>
      <c r="W313" s="783"/>
      <c r="X313" s="783"/>
      <c r="Y313" s="780"/>
      <c r="Z313" s="783"/>
      <c r="AA313" s="783"/>
      <c r="AB313" s="781"/>
      <c r="AC313" s="781"/>
      <c r="AD313" s="780"/>
      <c r="AE313" s="783"/>
      <c r="AF313" s="695" t="s">
        <v>721</v>
      </c>
    </row>
    <row r="314">
      <c r="A314" s="772"/>
      <c r="B314" s="751" t="s">
        <v>698</v>
      </c>
      <c r="C314" s="752" t="s">
        <v>695</v>
      </c>
      <c r="D314" s="719" t="s">
        <v>678</v>
      </c>
      <c r="E314" s="807">
        <v>880.53</v>
      </c>
      <c r="F314" s="774">
        <f>E314+E315</f>
      </c>
      <c r="G314" s="778">
        <v>4892</v>
      </c>
      <c r="H314" s="778">
        <v>119</v>
      </c>
      <c r="I314" s="776">
        <f t="shared" si="66"/>
      </c>
      <c r="J314" s="777">
        <f t="shared" si="214"/>
      </c>
      <c r="K314" s="778">
        <v>8</v>
      </c>
      <c r="L314" s="777">
        <f t="shared" si="269"/>
      </c>
      <c r="M314" s="778">
        <v>1</v>
      </c>
      <c r="N314" s="779">
        <f t="shared" si="159"/>
      </c>
      <c r="O314" s="778">
        <v>1</v>
      </c>
      <c r="P314" s="779">
        <f t="shared" si="177"/>
      </c>
      <c r="Q314" s="780">
        <f>(M314+M315)/(O314+O315)</f>
      </c>
      <c r="R314" s="781">
        <v>5</v>
      </c>
      <c r="S314" s="780">
        <f>(O314+O315)/(K314+K315)</f>
      </c>
      <c r="T314" s="781">
        <v>1</v>
      </c>
      <c r="U314" s="782">
        <f>F314/T314</f>
      </c>
      <c r="V314" s="783">
        <f>(F314+4*500)/T314</f>
      </c>
      <c r="W314" s="796">
        <v>372</v>
      </c>
      <c r="X314" s="783">
        <f>W314/T314</f>
      </c>
      <c r="Y314" s="780">
        <f>T314/R314</f>
      </c>
      <c r="Z314" s="783">
        <f>W314/F314</f>
      </c>
      <c r="AA314" s="783">
        <f>W314/(F314+500)</f>
      </c>
      <c r="AB314" s="781">
        <v>0</v>
      </c>
      <c r="AC314" s="781">
        <v>0</v>
      </c>
      <c r="AD314" s="780">
        <f>AB314/T314</f>
      </c>
      <c r="AE314" s="783">
        <f>(W314-AC314)/(F314+500)</f>
      </c>
      <c r="AF314" s="695" t="s">
        <v>716</v>
      </c>
    </row>
    <row r="315">
      <c r="A315" s="772"/>
      <c r="B315" s="751"/>
      <c r="C315" s="752"/>
      <c r="D315" s="719" t="s">
        <v>680</v>
      </c>
      <c r="E315" s="807">
        <v>279.81</v>
      </c>
      <c r="F315" s="774"/>
      <c r="G315" s="778">
        <v>2861</v>
      </c>
      <c r="H315" s="778">
        <v>218</v>
      </c>
      <c r="I315" s="776">
        <f t="shared" si="66"/>
      </c>
      <c r="J315" s="777">
        <f t="shared" si="214"/>
      </c>
      <c r="K315" s="778">
        <v>5</v>
      </c>
      <c r="L315" s="777">
        <f t="shared" si="269"/>
      </c>
      <c r="M315" s="778">
        <v>0</v>
      </c>
      <c r="N315" s="779">
        <f t="shared" si="159"/>
      </c>
      <c r="O315" s="778">
        <v>1</v>
      </c>
      <c r="P315" s="779">
        <f t="shared" si="177"/>
      </c>
      <c r="Q315" s="780"/>
      <c r="R315" s="781"/>
      <c r="S315" s="780"/>
      <c r="T315" s="781"/>
      <c r="U315" s="782"/>
      <c r="V315" s="783"/>
      <c r="W315" s="783"/>
      <c r="X315" s="783"/>
      <c r="Y315" s="780"/>
      <c r="Z315" s="783"/>
      <c r="AA315" s="783"/>
      <c r="AB315" s="781"/>
      <c r="AC315" s="781"/>
      <c r="AD315" s="780"/>
      <c r="AE315" s="783"/>
      <c r="AF315" s="695" t="s">
        <v>721</v>
      </c>
    </row>
    <row r="316">
      <c r="A316" s="772"/>
      <c r="B316" s="751" t="s">
        <v>699</v>
      </c>
      <c r="C316" s="752" t="s">
        <v>695</v>
      </c>
      <c r="D316" s="719" t="s">
        <v>678</v>
      </c>
      <c r="E316" s="807">
        <v>414.44</v>
      </c>
      <c r="F316" s="774">
        <f>E316+E317</f>
      </c>
      <c r="G316" s="778">
        <v>2814</v>
      </c>
      <c r="H316" s="778">
        <v>91</v>
      </c>
      <c r="I316" s="776">
        <f t="shared" si="66"/>
      </c>
      <c r="J316" s="777">
        <f t="shared" si="214"/>
      </c>
      <c r="K316" s="778">
        <v>4</v>
      </c>
      <c r="L316" s="777">
        <f t="shared" si="269"/>
      </c>
      <c r="M316" s="778">
        <v>0</v>
      </c>
      <c r="N316" s="779">
        <f t="shared" si="159"/>
      </c>
      <c r="O316" s="778">
        <v>0</v>
      </c>
      <c r="P316" s="779">
        <f t="shared" si="177"/>
      </c>
      <c r="Q316" s="780">
        <f>(M316+M317)/(O316+O317)</f>
      </c>
      <c r="R316" s="781">
        <v>1</v>
      </c>
      <c r="S316" s="780">
        <f>(O316+O317)/(K316+K317)</f>
      </c>
      <c r="T316" s="781">
        <v>2</v>
      </c>
      <c r="U316" s="782">
        <f>F316/T316</f>
      </c>
      <c r="V316" s="783">
        <f>(F316+4*500)/T316</f>
      </c>
      <c r="W316" s="796">
        <v>2035.2</v>
      </c>
      <c r="X316" s="783">
        <f>W316/T316</f>
      </c>
      <c r="Y316" s="780">
        <f>T316/R316</f>
      </c>
      <c r="Z316" s="783">
        <f>W316/F316</f>
      </c>
      <c r="AA316" s="783">
        <f>W316/(F316+500)</f>
      </c>
      <c r="AB316" s="781">
        <v>0</v>
      </c>
      <c r="AC316" s="781">
        <v>0</v>
      </c>
      <c r="AD316" s="780">
        <f>AB316/T316</f>
      </c>
      <c r="AE316" s="783">
        <f>(W316-AC316)/(F316+500)</f>
      </c>
      <c r="AF316" s="695" t="s">
        <v>716</v>
      </c>
    </row>
    <row r="317">
      <c r="A317" s="772"/>
      <c r="B317" s="751"/>
      <c r="C317" s="752"/>
      <c r="D317" s="719" t="s">
        <v>680</v>
      </c>
      <c r="E317" s="807">
        <v>199.25</v>
      </c>
      <c r="F317" s="774"/>
      <c r="G317" s="778">
        <v>2321</v>
      </c>
      <c r="H317" s="778">
        <v>217</v>
      </c>
      <c r="I317" s="776">
        <f t="shared" si="66"/>
      </c>
      <c r="J317" s="777">
        <f t="shared" si="214"/>
      </c>
      <c r="K317" s="778">
        <v>5</v>
      </c>
      <c r="L317" s="777">
        <f t="shared" si="269"/>
      </c>
      <c r="M317" s="778">
        <v>2</v>
      </c>
      <c r="N317" s="779">
        <f t="shared" si="159"/>
      </c>
      <c r="O317" s="778">
        <v>1</v>
      </c>
      <c r="P317" s="779">
        <f t="shared" si="177"/>
      </c>
      <c r="Q317" s="780"/>
      <c r="R317" s="781"/>
      <c r="S317" s="780"/>
      <c r="T317" s="781"/>
      <c r="U317" s="782"/>
      <c r="V317" s="783"/>
      <c r="W317" s="783"/>
      <c r="X317" s="783"/>
      <c r="Y317" s="780"/>
      <c r="Z317" s="783"/>
      <c r="AA317" s="783"/>
      <c r="AB317" s="781"/>
      <c r="AC317" s="781"/>
      <c r="AD317" s="780"/>
      <c r="AE317" s="783"/>
      <c r="AF317" s="695" t="s">
        <v>721</v>
      </c>
    </row>
    <row r="318">
      <c r="A318" s="772"/>
      <c r="B318" s="754" t="s">
        <v>686</v>
      </c>
      <c r="C318" s="754"/>
      <c r="D318" s="754"/>
      <c r="E318" s="786">
        <f>SUM(E310:E317)</f>
      </c>
      <c r="F318" s="787">
        <f>SUM(F310:F317)</f>
      </c>
      <c r="G318" s="787">
        <f>SUM(G310:G317)</f>
      </c>
      <c r="H318" s="787">
        <f>SUM(H310:H317)</f>
      </c>
      <c r="I318" s="788">
        <f t="shared" si="66"/>
      </c>
      <c r="J318" s="789">
        <f t="shared" si="214"/>
      </c>
      <c r="K318" s="787">
        <f>SUM(K310:K317)</f>
      </c>
      <c r="L318" s="789">
        <f t="shared" si="269"/>
      </c>
      <c r="M318" s="787">
        <f>SUM(M310:M317)</f>
      </c>
      <c r="N318" s="790">
        <f t="shared" si="159"/>
      </c>
      <c r="O318" s="787">
        <f>SUM(O310:O317)</f>
      </c>
      <c r="P318" s="790">
        <f t="shared" si="177"/>
      </c>
      <c r="Q318" s="791">
        <f t="shared" ref="Q318:Q319" si="48">M318/O318</f>
      </c>
      <c r="R318" s="787">
        <f>SUM(R310:R317)</f>
      </c>
      <c r="S318" s="791">
        <f t="shared" ref="S318:S319" si="195">(O318+O318)/(K318+K318)</f>
      </c>
      <c r="T318" s="787">
        <f>SUM(T310:T317)</f>
      </c>
      <c r="U318" s="792">
        <f t="shared" ref="U318:U319" si="341">F318/T318</f>
      </c>
      <c r="V318" s="793">
        <f t="shared" ref="V318:V319" si="102">(F318+4*500)/T318</f>
      </c>
      <c r="W318" s="787">
        <f>SUM(W310:W317)</f>
      </c>
      <c r="X318" s="794">
        <f t="shared" ref="X318:X319" si="249">W318/T318</f>
      </c>
      <c r="Y318" s="791">
        <f t="shared" ref="Y318:Y319" si="304">T318/R318</f>
      </c>
      <c r="Z318" s="793">
        <f t="shared" ref="Z318:Z319" si="139">W318/F318</f>
      </c>
      <c r="AA318" s="793">
        <f>W318/(F318+COUNT(W310:W317)*500)</f>
      </c>
      <c r="AB318" s="787">
        <f>AB310+AB312+AB314+AB316</f>
      </c>
      <c r="AC318" s="787">
        <f>AC310+AC312+AC314+AC316</f>
      </c>
      <c r="AD318" s="791">
        <f t="shared" ref="AD318:AD319" si="28">AB318/T318</f>
      </c>
      <c r="AE318" s="795">
        <f>(W318-AC318)/(F318+COUNT(W310:W317)*500)</f>
      </c>
      <c r="AF318" s="783"/>
    </row>
    <row r="319">
      <c r="A319" s="772"/>
      <c r="B319" s="756" t="s">
        <v>700</v>
      </c>
      <c r="C319" s="756"/>
      <c r="D319" s="756"/>
      <c r="E319" s="800">
        <f>E309+E318+E300+E291</f>
      </c>
      <c r="F319" s="801">
        <f>F309+F318+F300+F291</f>
      </c>
      <c r="G319" s="801">
        <f>G309+G318+G300+G291</f>
      </c>
      <c r="H319" s="801">
        <f>H309+H318+H300+H291</f>
      </c>
      <c r="I319" s="802">
        <f t="shared" si="66"/>
      </c>
      <c r="J319" s="803">
        <f t="shared" si="214"/>
      </c>
      <c r="K319" s="801">
        <f>K309+K318+K300+K291</f>
      </c>
      <c r="L319" s="803">
        <f t="shared" si="269"/>
      </c>
      <c r="M319" s="801">
        <f>M309+M318+M300+M291</f>
      </c>
      <c r="N319" s="804">
        <f t="shared" si="159"/>
      </c>
      <c r="O319" s="801">
        <f>O309+O318+O300+O291</f>
      </c>
      <c r="P319" s="804">
        <f t="shared" si="177"/>
      </c>
      <c r="Q319" s="805">
        <f t="shared" si="48"/>
      </c>
      <c r="R319" s="801">
        <f>R309+R318+R300+R291</f>
      </c>
      <c r="S319" s="805">
        <f t="shared" si="195"/>
      </c>
      <c r="T319" s="801">
        <f>T309+T318+T300+T291</f>
      </c>
      <c r="U319" s="806">
        <f t="shared" si="341"/>
      </c>
      <c r="V319" s="801">
        <f t="shared" si="102"/>
      </c>
      <c r="W319" s="801">
        <f>W309+W318+W300+W291</f>
      </c>
      <c r="X319" s="801">
        <f t="shared" si="249"/>
      </c>
      <c r="Y319" s="805">
        <f t="shared" si="304"/>
      </c>
      <c r="Z319" s="801">
        <f t="shared" si="139"/>
      </c>
      <c r="AA319" s="801">
        <f>W319/(F319+COUNT(W283:W290,W292:W299,W301:W308,W310:W317)*500)</f>
      </c>
      <c r="AB319" s="801">
        <f>AB309+AB318+AB300+AB291</f>
      </c>
      <c r="AC319" s="801">
        <f>AC309+AC318+AC300+AC291</f>
      </c>
      <c r="AD319" s="805">
        <f t="shared" si="28"/>
      </c>
      <c r="AE319" s="801">
        <f>(W319-AC319)/(F319+COUNT(W283:W290,W292:W299,W301:W308,W310:W317)*500)</f>
      </c>
      <c r="AF319" s="783"/>
    </row>
    <row r="320">
      <c r="A320" s="758" t="s">
        <v>643</v>
      </c>
      <c r="B320" s="759" t="s">
        <v>644</v>
      </c>
      <c r="C320" s="759" t="s">
        <v>645</v>
      </c>
      <c r="D320" s="759" t="s">
        <v>646</v>
      </c>
      <c r="E320" s="760" t="s">
        <v>647</v>
      </c>
      <c r="F320" s="674" t="s">
        <v>648</v>
      </c>
      <c r="G320" s="674" t="s">
        <v>649</v>
      </c>
      <c r="H320" s="674" t="s">
        <v>650</v>
      </c>
      <c r="I320" s="675" t="s">
        <v>651</v>
      </c>
      <c r="J320" s="676" t="s">
        <v>652</v>
      </c>
      <c r="K320" s="674" t="s">
        <v>653</v>
      </c>
      <c r="L320" s="676" t="s">
        <v>654</v>
      </c>
      <c r="M320" s="677" t="s">
        <v>655</v>
      </c>
      <c r="N320" s="678" t="s">
        <v>656</v>
      </c>
      <c r="O320" s="674" t="s">
        <v>657</v>
      </c>
      <c r="P320" s="678" t="s">
        <v>658</v>
      </c>
      <c r="Q320" s="675" t="s">
        <v>659</v>
      </c>
      <c r="R320" s="679" t="s">
        <v>660</v>
      </c>
      <c r="S320" s="680" t="s">
        <v>661</v>
      </c>
      <c r="T320" s="679" t="s">
        <v>662</v>
      </c>
      <c r="U320" s="681" t="s">
        <v>663</v>
      </c>
      <c r="V320" s="682" t="s">
        <v>664</v>
      </c>
      <c r="W320" s="682" t="s">
        <v>665</v>
      </c>
      <c r="X320" s="682" t="s">
        <v>666</v>
      </c>
      <c r="Y320" s="680" t="s">
        <v>667</v>
      </c>
      <c r="Z320" s="682" t="s">
        <v>668</v>
      </c>
      <c r="AA320" s="682" t="s">
        <v>669</v>
      </c>
      <c r="AB320" s="682" t="s">
        <v>670</v>
      </c>
      <c r="AC320" s="679" t="s">
        <v>671</v>
      </c>
      <c r="AD320" s="680" t="s">
        <v>672</v>
      </c>
      <c r="AE320" s="682" t="s">
        <v>673</v>
      </c>
      <c r="AF320" s="682" t="s">
        <v>674</v>
      </c>
    </row>
    <row r="321">
      <c r="A321" s="750" t="s">
        <v>723</v>
      </c>
      <c r="B321" s="751" t="s">
        <v>687</v>
      </c>
      <c r="C321" s="752" t="s">
        <v>695</v>
      </c>
      <c r="D321" s="719" t="s">
        <v>678</v>
      </c>
      <c r="E321" s="753">
        <v>197.27</v>
      </c>
      <c r="F321" s="688">
        <f>E321+E322</f>
      </c>
      <c r="G321" s="687">
        <v>1178</v>
      </c>
      <c r="H321" s="687">
        <v>32</v>
      </c>
      <c r="I321" s="689">
        <f t="shared" ref="I321:I343" si="67">H321/G321</f>
      </c>
      <c r="J321" s="690">
        <f t="shared" ref="J321:J343" si="215">(E321/G321)*1000</f>
      </c>
      <c r="K321" s="687">
        <v>3</v>
      </c>
      <c r="L321" s="690">
        <f t="shared" ref="L321:L343" si="270">E321/K321</f>
      </c>
      <c r="M321" s="687">
        <v>0</v>
      </c>
      <c r="N321" s="691">
        <f t="shared" ref="N321:N343" si="160">E321/M321</f>
      </c>
      <c r="O321" s="687">
        <v>1</v>
      </c>
      <c r="P321" s="691">
        <f t="shared" ref="P321:P343" si="178">E321/O321</f>
      </c>
      <c r="Q321" s="692">
        <f>(M321+M322)/(O321+O322)</f>
      </c>
      <c r="R321" s="687">
        <v>1</v>
      </c>
      <c r="S321" s="692">
        <f>(O321+O322)/(K321+K322)</f>
      </c>
      <c r="T321" s="687">
        <v>0</v>
      </c>
      <c r="U321" s="693">
        <f>F321/T321</f>
      </c>
      <c r="V321" s="694">
        <f>(F321+4*500)/T321</f>
      </c>
      <c r="W321" s="687">
        <v>0</v>
      </c>
      <c r="X321" s="694">
        <f>W321/T321</f>
      </c>
      <c r="Y321" s="692">
        <f>T321/R321</f>
      </c>
      <c r="Z321" s="694">
        <f>W321/F321</f>
      </c>
      <c r="AA321" s="694">
        <f>W321/(F321+500)</f>
      </c>
      <c r="AB321" s="687">
        <v>0</v>
      </c>
      <c r="AC321" s="687">
        <v>0</v>
      </c>
      <c r="AD321" s="692">
        <f>AB321/T321</f>
      </c>
      <c r="AE321" s="694">
        <f>(W321-AC321)/(F321+500)</f>
      </c>
      <c r="AF321" s="695" t="s">
        <v>679</v>
      </c>
    </row>
    <row customHeight="true" ht="25" r="322">
      <c r="A322" s="750"/>
      <c r="B322" s="751"/>
      <c r="C322" s="752"/>
      <c r="D322" s="719" t="s">
        <v>680</v>
      </c>
      <c r="E322" s="753">
        <v>240.82</v>
      </c>
      <c r="F322" s="688"/>
      <c r="G322" s="687">
        <v>2156</v>
      </c>
      <c r="H322" s="687">
        <v>125</v>
      </c>
      <c r="I322" s="689">
        <f t="shared" si="67"/>
      </c>
      <c r="J322" s="690">
        <f t="shared" si="215"/>
      </c>
      <c r="K322" s="687">
        <v>5</v>
      </c>
      <c r="L322" s="690">
        <f t="shared" si="270"/>
      </c>
      <c r="M322" s="687">
        <v>0</v>
      </c>
      <c r="N322" s="691">
        <f t="shared" si="160"/>
      </c>
      <c r="O322" s="687">
        <v>0</v>
      </c>
      <c r="P322" s="691">
        <f t="shared" si="178"/>
      </c>
      <c r="Q322" s="692"/>
      <c r="R322" s="687"/>
      <c r="S322" s="692"/>
      <c r="T322" s="687"/>
      <c r="U322" s="693"/>
      <c r="V322" s="694"/>
      <c r="W322" s="687"/>
      <c r="X322" s="694"/>
      <c r="Y322" s="692"/>
      <c r="Z322" s="694"/>
      <c r="AA322" s="694"/>
      <c r="AB322" s="687"/>
      <c r="AC322" s="687"/>
      <c r="AD322" s="692"/>
      <c r="AE322" s="694"/>
      <c r="AF322" s="695" t="s">
        <v>724</v>
      </c>
    </row>
    <row customHeight="true" ht="25" r="323">
      <c r="A323" s="750"/>
      <c r="B323" s="751" t="s">
        <v>689</v>
      </c>
      <c r="C323" s="752" t="s">
        <v>695</v>
      </c>
      <c r="D323" s="719" t="s">
        <v>678</v>
      </c>
      <c r="E323" s="753">
        <v>235.53</v>
      </c>
      <c r="F323" s="688">
        <f>E323+E324</f>
      </c>
      <c r="G323" s="687">
        <v>1627</v>
      </c>
      <c r="H323" s="687">
        <v>70</v>
      </c>
      <c r="I323" s="689">
        <f t="shared" si="67"/>
      </c>
      <c r="J323" s="690">
        <f t="shared" si="215"/>
      </c>
      <c r="K323" s="687">
        <v>6</v>
      </c>
      <c r="L323" s="690">
        <f t="shared" si="270"/>
      </c>
      <c r="M323" s="687">
        <v>0</v>
      </c>
      <c r="N323" s="691">
        <f t="shared" si="160"/>
      </c>
      <c r="O323" s="687">
        <v>0</v>
      </c>
      <c r="P323" s="691">
        <f t="shared" si="178"/>
      </c>
      <c r="Q323" s="692">
        <f>(M323+M324)/(O323+O324)</f>
      </c>
      <c r="R323" s="687">
        <v>2</v>
      </c>
      <c r="S323" s="692">
        <f>(O323+O324)/(K323+K324)</f>
      </c>
      <c r="T323" s="687">
        <v>1</v>
      </c>
      <c r="U323" s="693">
        <f>F323/T323</f>
      </c>
      <c r="V323" s="694">
        <f>(F323+4*500)/T323</f>
      </c>
      <c r="W323" s="687">
        <v>444</v>
      </c>
      <c r="X323" s="694">
        <f>W323/T323</f>
      </c>
      <c r="Y323" s="692">
        <f>T323/R323</f>
      </c>
      <c r="Z323" s="694">
        <f>W323/F323</f>
      </c>
      <c r="AA323" s="694">
        <f>W323/(F323+500)</f>
      </c>
      <c r="AB323" s="687">
        <v>1</v>
      </c>
      <c r="AC323" s="687">
        <v>444</v>
      </c>
      <c r="AD323" s="692">
        <f>AB323/T323</f>
      </c>
      <c r="AE323" s="694">
        <f>(W323-AC323)/(F323+500)</f>
      </c>
      <c r="AF323" s="695" t="s">
        <v>679</v>
      </c>
    </row>
    <row customHeight="true" ht="25" r="324">
      <c r="A324" s="750"/>
      <c r="B324" s="751"/>
      <c r="C324" s="752"/>
      <c r="D324" s="719" t="s">
        <v>680</v>
      </c>
      <c r="E324" s="753">
        <v>438.36</v>
      </c>
      <c r="F324" s="688"/>
      <c r="G324" s="687">
        <v>4470</v>
      </c>
      <c r="H324" s="687">
        <v>238</v>
      </c>
      <c r="I324" s="689">
        <f t="shared" si="67"/>
      </c>
      <c r="J324" s="690">
        <f t="shared" si="215"/>
      </c>
      <c r="K324" s="687">
        <v>5</v>
      </c>
      <c r="L324" s="690">
        <f t="shared" si="270"/>
      </c>
      <c r="M324" s="687">
        <v>1</v>
      </c>
      <c r="N324" s="691">
        <f t="shared" si="160"/>
      </c>
      <c r="O324" s="687">
        <v>2</v>
      </c>
      <c r="P324" s="691">
        <f t="shared" si="178"/>
      </c>
      <c r="Q324" s="692"/>
      <c r="R324" s="687"/>
      <c r="S324" s="692"/>
      <c r="T324" s="687"/>
      <c r="U324" s="693"/>
      <c r="V324" s="694"/>
      <c r="W324" s="687"/>
      <c r="X324" s="694"/>
      <c r="Y324" s="692"/>
      <c r="Z324" s="694"/>
      <c r="AA324" s="694"/>
      <c r="AB324" s="687"/>
      <c r="AC324" s="687"/>
      <c r="AD324" s="692"/>
      <c r="AE324" s="694"/>
      <c r="AF324" s="695" t="s">
        <v>724</v>
      </c>
    </row>
    <row customHeight="true" ht="25" r="325">
      <c r="A325" s="750"/>
      <c r="B325" s="751" t="s">
        <v>690</v>
      </c>
      <c r="C325" s="752" t="s">
        <v>695</v>
      </c>
      <c r="D325" s="719" t="s">
        <v>678</v>
      </c>
      <c r="E325" s="753">
        <v>276.51</v>
      </c>
      <c r="F325" s="688">
        <f>E325+E326</f>
      </c>
      <c r="G325" s="687">
        <v>1900</v>
      </c>
      <c r="H325" s="687">
        <v>64</v>
      </c>
      <c r="I325" s="689">
        <f t="shared" si="67"/>
      </c>
      <c r="J325" s="690">
        <f t="shared" si="215"/>
      </c>
      <c r="K325" s="687">
        <v>3</v>
      </c>
      <c r="L325" s="690">
        <f t="shared" si="270"/>
      </c>
      <c r="M325" s="687">
        <v>0</v>
      </c>
      <c r="N325" s="691">
        <f t="shared" si="160"/>
      </c>
      <c r="O325" s="687">
        <v>0</v>
      </c>
      <c r="P325" s="691">
        <f t="shared" si="178"/>
      </c>
      <c r="Q325" s="692">
        <f>(M325+M326)/(O325+O326)</f>
      </c>
      <c r="R325" s="687">
        <v>2</v>
      </c>
      <c r="S325" s="692">
        <f>(O325+O326)/(K325+K326)</f>
      </c>
      <c r="T325" s="687">
        <v>0</v>
      </c>
      <c r="U325" s="693">
        <f>F325/T325</f>
      </c>
      <c r="V325" s="694">
        <f>(F325+4*500)/T325</f>
      </c>
      <c r="W325" s="687">
        <v>0</v>
      </c>
      <c r="X325" s="694">
        <f>W325/T325</f>
      </c>
      <c r="Y325" s="692">
        <f>T325/R325</f>
      </c>
      <c r="Z325" s="694">
        <f>W325/F325</f>
      </c>
      <c r="AA325" s="694">
        <f>W325/(F325+500)</f>
      </c>
      <c r="AB325" s="687">
        <v>0</v>
      </c>
      <c r="AC325" s="687">
        <v>0</v>
      </c>
      <c r="AD325" s="692">
        <f>AB325/T325</f>
      </c>
      <c r="AE325" s="694">
        <f>(W325-AC325)/(F325+500)</f>
      </c>
      <c r="AF325" s="695" t="s">
        <v>679</v>
      </c>
    </row>
    <row customHeight="true" ht="25" r="326">
      <c r="A326" s="750"/>
      <c r="B326" s="751"/>
      <c r="C326" s="752"/>
      <c r="D326" s="719" t="s">
        <v>680</v>
      </c>
      <c r="E326" s="753">
        <v>448.4</v>
      </c>
      <c r="F326" s="688"/>
      <c r="G326" s="687">
        <v>4913</v>
      </c>
      <c r="H326" s="687">
        <v>244</v>
      </c>
      <c r="I326" s="689">
        <f t="shared" si="67"/>
      </c>
      <c r="J326" s="690">
        <f t="shared" si="215"/>
      </c>
      <c r="K326" s="687">
        <v>9</v>
      </c>
      <c r="L326" s="690">
        <f t="shared" si="270"/>
      </c>
      <c r="M326" s="687">
        <v>0</v>
      </c>
      <c r="N326" s="691">
        <f t="shared" si="160"/>
      </c>
      <c r="O326" s="687">
        <v>0</v>
      </c>
      <c r="P326" s="691">
        <f t="shared" si="178"/>
      </c>
      <c r="Q326" s="692"/>
      <c r="R326" s="687"/>
      <c r="S326" s="692"/>
      <c r="T326" s="687"/>
      <c r="U326" s="693"/>
      <c r="V326" s="694"/>
      <c r="W326" s="687"/>
      <c r="X326" s="694"/>
      <c r="Y326" s="692"/>
      <c r="Z326" s="694"/>
      <c r="AA326" s="694"/>
      <c r="AB326" s="687"/>
      <c r="AC326" s="687"/>
      <c r="AD326" s="692"/>
      <c r="AE326" s="694"/>
      <c r="AF326" s="695" t="s">
        <v>724</v>
      </c>
    </row>
    <row customHeight="true" ht="25" r="327">
      <c r="A327" s="750"/>
      <c r="B327" s="751" t="s">
        <v>692</v>
      </c>
      <c r="C327" s="752" t="s">
        <v>695</v>
      </c>
      <c r="D327" s="719" t="s">
        <v>678</v>
      </c>
      <c r="E327" s="753">
        <v>267.93</v>
      </c>
      <c r="F327" s="688">
        <f>E327+E328</f>
      </c>
      <c r="G327" s="687">
        <v>2305</v>
      </c>
      <c r="H327" s="687">
        <v>44</v>
      </c>
      <c r="I327" s="689">
        <f t="shared" si="67"/>
      </c>
      <c r="J327" s="690">
        <f t="shared" si="215"/>
      </c>
      <c r="K327" s="687">
        <v>1</v>
      </c>
      <c r="L327" s="690">
        <f t="shared" si="270"/>
      </c>
      <c r="M327" s="687">
        <v>0</v>
      </c>
      <c r="N327" s="691">
        <f t="shared" si="160"/>
      </c>
      <c r="O327" s="687">
        <v>0</v>
      </c>
      <c r="P327" s="691">
        <f t="shared" si="178"/>
      </c>
      <c r="Q327" s="692">
        <f>(M327+M328)/(O327+O328)</f>
      </c>
      <c r="R327" s="687">
        <v>0</v>
      </c>
      <c r="S327" s="692">
        <f>(O327+O328)/(K327+K328)</f>
      </c>
      <c r="T327" s="687">
        <v>0</v>
      </c>
      <c r="U327" s="693">
        <f>F327/T327</f>
      </c>
      <c r="V327" s="694">
        <f>(F327+4*500)/T327</f>
      </c>
      <c r="W327" s="687">
        <v>0</v>
      </c>
      <c r="X327" s="694">
        <f>W327/T327</f>
      </c>
      <c r="Y327" s="692">
        <f>T327/R327</f>
      </c>
      <c r="Z327" s="694">
        <f>W327/F327</f>
      </c>
      <c r="AA327" s="694">
        <f>W327/(F327+500)</f>
      </c>
      <c r="AB327" s="687">
        <v>0</v>
      </c>
      <c r="AC327" s="687">
        <v>0</v>
      </c>
      <c r="AD327" s="692">
        <f>AB327/T327</f>
      </c>
      <c r="AE327" s="694">
        <f>(W327-AC327)/(F327+500)</f>
      </c>
      <c r="AF327" s="695" t="s">
        <v>679</v>
      </c>
    </row>
    <row customHeight="true" ht="25" r="328">
      <c r="A328" s="750"/>
      <c r="B328" s="751"/>
      <c r="C328" s="752"/>
      <c r="D328" s="719" t="s">
        <v>680</v>
      </c>
      <c r="E328" s="753">
        <v>185.64</v>
      </c>
      <c r="F328" s="688"/>
      <c r="G328" s="687">
        <v>2459</v>
      </c>
      <c r="H328" s="696">
        <v>151</v>
      </c>
      <c r="I328" s="689">
        <f t="shared" si="67"/>
      </c>
      <c r="J328" s="690">
        <f t="shared" si="215"/>
      </c>
      <c r="K328" s="687">
        <v>3</v>
      </c>
      <c r="L328" s="690">
        <f t="shared" si="270"/>
      </c>
      <c r="M328" s="687">
        <v>0</v>
      </c>
      <c r="N328" s="691">
        <f t="shared" si="160"/>
      </c>
      <c r="O328" s="687">
        <v>0</v>
      </c>
      <c r="P328" s="691">
        <f t="shared" si="178"/>
      </c>
      <c r="Q328" s="692"/>
      <c r="R328" s="687"/>
      <c r="S328" s="692"/>
      <c r="T328" s="687"/>
      <c r="U328" s="693"/>
      <c r="V328" s="694"/>
      <c r="W328" s="687"/>
      <c r="X328" s="694"/>
      <c r="Y328" s="692"/>
      <c r="Z328" s="694"/>
      <c r="AA328" s="694"/>
      <c r="AB328" s="687"/>
      <c r="AC328" s="687"/>
      <c r="AD328" s="692"/>
      <c r="AE328" s="694"/>
      <c r="AF328" s="695" t="s">
        <v>724</v>
      </c>
    </row>
    <row customHeight="true" ht="25" r="329">
      <c r="A329" s="750"/>
      <c r="B329" s="761" t="s">
        <v>693</v>
      </c>
      <c r="C329" s="752" t="s">
        <v>695</v>
      </c>
      <c r="D329" s="719" t="s">
        <v>678</v>
      </c>
      <c r="E329" s="753">
        <v>209.2</v>
      </c>
      <c r="F329" s="688">
        <f>E329+E330</f>
      </c>
      <c r="G329" s="687">
        <v>1946</v>
      </c>
      <c r="H329" s="687">
        <v>54</v>
      </c>
      <c r="I329" s="689">
        <f t="shared" si="67"/>
      </c>
      <c r="J329" s="690">
        <f t="shared" si="215"/>
      </c>
      <c r="K329" s="687">
        <v>3</v>
      </c>
      <c r="L329" s="690">
        <f t="shared" si="270"/>
      </c>
      <c r="M329" s="687">
        <v>0</v>
      </c>
      <c r="N329" s="691">
        <f t="shared" si="160"/>
      </c>
      <c r="O329" s="687">
        <v>0</v>
      </c>
      <c r="P329" s="691">
        <f t="shared" si="178"/>
      </c>
      <c r="Q329" s="692">
        <f>(M329+M330)/(O329+O330)</f>
      </c>
      <c r="R329" s="687">
        <v>1</v>
      </c>
      <c r="S329" s="692">
        <f>(O329+O330)/(K329+K330)</f>
      </c>
      <c r="T329" s="687">
        <v>1</v>
      </c>
      <c r="U329" s="693">
        <f>F329/T329</f>
      </c>
      <c r="V329" s="694">
        <f>(F329+4*500)/T329</f>
      </c>
      <c r="W329" s="687">
        <v>816</v>
      </c>
      <c r="X329" s="694">
        <f>W329/T329</f>
      </c>
      <c r="Y329" s="692">
        <f>T329/R329</f>
      </c>
      <c r="Z329" s="694">
        <f>W329/F329</f>
      </c>
      <c r="AA329" s="694">
        <f>W329/(F329+500)</f>
      </c>
      <c r="AB329" s="687">
        <v>0</v>
      </c>
      <c r="AC329" s="687">
        <v>0</v>
      </c>
      <c r="AD329" s="692">
        <f>AB329/T329</f>
      </c>
      <c r="AE329" s="694">
        <f>(W329-AC329)/(F329+500)</f>
      </c>
      <c r="AF329" s="695" t="s">
        <v>679</v>
      </c>
    </row>
    <row customHeight="true" ht="25" r="330">
      <c r="A330" s="750"/>
      <c r="B330" s="761"/>
      <c r="C330" s="752"/>
      <c r="D330" s="719" t="s">
        <v>680</v>
      </c>
      <c r="E330" s="753">
        <v>167.09</v>
      </c>
      <c r="F330" s="688"/>
      <c r="G330" s="687">
        <v>2539</v>
      </c>
      <c r="H330" s="696">
        <v>117</v>
      </c>
      <c r="I330" s="689">
        <f t="shared" si="67"/>
      </c>
      <c r="J330" s="690">
        <f t="shared" si="215"/>
      </c>
      <c r="K330" s="687">
        <v>4</v>
      </c>
      <c r="L330" s="690">
        <f t="shared" si="270"/>
      </c>
      <c r="M330" s="687">
        <v>1</v>
      </c>
      <c r="N330" s="691">
        <f t="shared" si="160"/>
      </c>
      <c r="O330" s="687">
        <v>0</v>
      </c>
      <c r="P330" s="691">
        <f t="shared" si="178"/>
      </c>
      <c r="Q330" s="692"/>
      <c r="R330" s="687"/>
      <c r="S330" s="692"/>
      <c r="T330" s="687"/>
      <c r="U330" s="693"/>
      <c r="V330" s="694"/>
      <c r="W330" s="687"/>
      <c r="X330" s="694"/>
      <c r="Y330" s="692"/>
      <c r="Z330" s="694"/>
      <c r="AA330" s="694"/>
      <c r="AB330" s="687"/>
      <c r="AC330" s="687"/>
      <c r="AD330" s="692"/>
      <c r="AE330" s="694"/>
      <c r="AF330" s="695" t="s">
        <v>724</v>
      </c>
    </row>
    <row customHeight="true" ht="25" r="331">
      <c r="A331" s="750"/>
      <c r="B331" s="754" t="s">
        <v>686</v>
      </c>
      <c r="C331" s="754"/>
      <c r="D331" s="754"/>
      <c r="E331" s="755">
        <f>SUM(E321:E330)</f>
      </c>
      <c r="F331" s="698">
        <f>SUM(F321:F330)</f>
      </c>
      <c r="G331" s="698">
        <f>SUM(G321:G330)</f>
      </c>
      <c r="H331" s="698">
        <f>SUM(H321:H330)</f>
      </c>
      <c r="I331" s="699">
        <f t="shared" si="67"/>
      </c>
      <c r="J331" s="700">
        <f t="shared" si="215"/>
      </c>
      <c r="K331" s="698">
        <f>SUM(K321:K330)</f>
      </c>
      <c r="L331" s="700">
        <f t="shared" si="270"/>
      </c>
      <c r="M331" s="698">
        <f>SUM(M321:M330)</f>
      </c>
      <c r="N331" s="701">
        <f t="shared" si="160"/>
      </c>
      <c r="O331" s="698">
        <f>SUM(O321:O330)</f>
      </c>
      <c r="P331" s="701">
        <f t="shared" si="178"/>
      </c>
      <c r="Q331" s="702">
        <f>M331/O331</f>
      </c>
      <c r="R331" s="698">
        <f>SUM(R321:R330)</f>
      </c>
      <c r="S331" s="702">
        <f>(O331+O331)/(K331+K331)</f>
      </c>
      <c r="T331" s="698">
        <f>SUM(T321:T330)</f>
      </c>
      <c r="U331" s="703">
        <f t="shared" ref="U331:U332" si="342">F331/T331</f>
      </c>
      <c r="V331" s="704">
        <f t="shared" ref="V331:V332" si="103">(F331+4*500)/T331</f>
      </c>
      <c r="W331" s="698">
        <f>SUM(W321:W330)</f>
      </c>
      <c r="X331" s="705">
        <f t="shared" ref="X331:X332" si="250">W331/T331</f>
      </c>
      <c r="Y331" s="702">
        <f t="shared" ref="Y331:Y332" si="305">T331/R331</f>
      </c>
      <c r="Z331" s="704">
        <f t="shared" ref="Z331:Z332" si="140">W331/F331</f>
      </c>
      <c r="AA331" s="704">
        <f>W331/(F331+COUNT(W321:W330)*500)</f>
      </c>
      <c r="AB331" s="698">
        <f>SUM(AB321:AB330)</f>
      </c>
      <c r="AC331" s="698">
        <f>SUM(AC321:AC330)</f>
      </c>
      <c r="AD331" s="702">
        <f t="shared" ref="AD331:AD332" si="29">AB331/T331</f>
      </c>
      <c r="AE331" s="706">
        <f>(W331-AC331)/(F331+COUNT(W321:W330)*500)</f>
      </c>
      <c r="AF331" s="694"/>
    </row>
    <row customHeight="true" ht="25" r="332">
      <c r="A332" s="750"/>
      <c r="B332" s="761" t="s">
        <v>694</v>
      </c>
      <c r="C332" s="752" t="s">
        <v>704</v>
      </c>
      <c r="D332" s="719" t="s">
        <v>678</v>
      </c>
      <c r="E332" s="753">
        <v>61.69</v>
      </c>
      <c r="F332" s="688">
        <f>E332+E333</f>
      </c>
      <c r="G332" s="687">
        <v>692</v>
      </c>
      <c r="H332" s="687">
        <v>27</v>
      </c>
      <c r="I332" s="689">
        <f t="shared" si="67"/>
      </c>
      <c r="J332" s="690">
        <f t="shared" si="215"/>
      </c>
      <c r="K332" s="687">
        <v>1</v>
      </c>
      <c r="L332" s="690">
        <f t="shared" si="270"/>
      </c>
      <c r="M332" s="687">
        <v>0</v>
      </c>
      <c r="N332" s="691">
        <f t="shared" si="160"/>
      </c>
      <c r="O332" s="687">
        <v>0</v>
      </c>
      <c r="P332" s="691">
        <f t="shared" si="178"/>
      </c>
      <c r="Q332" s="692">
        <f>(M332+M333)/(O332+O333)</f>
      </c>
      <c r="R332" s="687">
        <v>0</v>
      </c>
      <c r="S332" s="692">
        <f>(O332+O333)/(K332+K333)</f>
      </c>
      <c r="T332" s="687">
        <v>0</v>
      </c>
      <c r="U332" s="693">
        <f t="shared" si="342"/>
      </c>
      <c r="V332" s="694">
        <f t="shared" si="103"/>
      </c>
      <c r="W332" s="687">
        <v>0</v>
      </c>
      <c r="X332" s="694">
        <f t="shared" si="250"/>
      </c>
      <c r="Y332" s="692">
        <f t="shared" si="305"/>
      </c>
      <c r="Z332" s="694">
        <f t="shared" si="140"/>
      </c>
      <c r="AA332" s="694">
        <f>W332/(F332+500)</f>
      </c>
      <c r="AB332" s="687">
        <v>0</v>
      </c>
      <c r="AC332" s="687">
        <v>0</v>
      </c>
      <c r="AD332" s="692">
        <f t="shared" si="29"/>
      </c>
      <c r="AE332" s="694">
        <f>(W332-AC332)/(F332+500)</f>
      </c>
      <c r="AF332" s="695" t="s">
        <v>679</v>
      </c>
    </row>
    <row customHeight="true" ht="25" r="333">
      <c r="A333" s="750"/>
      <c r="B333" s="761"/>
      <c r="C333" s="752"/>
      <c r="D333" s="719" t="s">
        <v>680</v>
      </c>
      <c r="E333" s="753">
        <v>144.88</v>
      </c>
      <c r="F333" s="688"/>
      <c r="G333" s="687">
        <v>1926</v>
      </c>
      <c r="H333" s="696">
        <v>87</v>
      </c>
      <c r="I333" s="689">
        <f t="shared" si="67"/>
      </c>
      <c r="J333" s="690">
        <f t="shared" si="215"/>
      </c>
      <c r="K333" s="687">
        <v>2</v>
      </c>
      <c r="L333" s="690">
        <f t="shared" si="270"/>
      </c>
      <c r="M333" s="687">
        <v>0</v>
      </c>
      <c r="N333" s="691">
        <f t="shared" si="160"/>
      </c>
      <c r="O333" s="687">
        <v>1</v>
      </c>
      <c r="P333" s="691">
        <f t="shared" si="178"/>
      </c>
      <c r="Q333" s="692"/>
      <c r="R333" s="687"/>
      <c r="S333" s="692"/>
      <c r="T333" s="687"/>
      <c r="U333" s="693"/>
      <c r="V333" s="694"/>
      <c r="W333" s="687"/>
      <c r="X333" s="694"/>
      <c r="Y333" s="692"/>
      <c r="Z333" s="694"/>
      <c r="AA333" s="694"/>
      <c r="AB333" s="687"/>
      <c r="AC333" s="687"/>
      <c r="AD333" s="692"/>
      <c r="AE333" s="694"/>
      <c r="AF333" s="695" t="s">
        <v>724</v>
      </c>
    </row>
    <row customHeight="true" ht="25" r="334">
      <c r="A334" s="750"/>
      <c r="B334" s="751" t="s">
        <v>696</v>
      </c>
      <c r="C334" s="752" t="s">
        <v>704</v>
      </c>
      <c r="D334" s="719" t="s">
        <v>678</v>
      </c>
      <c r="E334" s="753">
        <v>125.34</v>
      </c>
      <c r="F334" s="688">
        <f>E334+E335</f>
      </c>
      <c r="G334" s="687">
        <v>1119</v>
      </c>
      <c r="H334" s="687">
        <v>47</v>
      </c>
      <c r="I334" s="689">
        <f t="shared" si="67"/>
      </c>
      <c r="J334" s="690">
        <f t="shared" si="215"/>
      </c>
      <c r="K334" s="687">
        <v>3</v>
      </c>
      <c r="L334" s="690">
        <f t="shared" si="270"/>
      </c>
      <c r="M334" s="687">
        <v>0</v>
      </c>
      <c r="N334" s="691">
        <f t="shared" si="160"/>
      </c>
      <c r="O334" s="687">
        <v>1</v>
      </c>
      <c r="P334" s="691">
        <f t="shared" si="178"/>
      </c>
      <c r="Q334" s="692">
        <f>(M334+M335)/(O334+O335)</f>
      </c>
      <c r="R334" s="687">
        <v>1</v>
      </c>
      <c r="S334" s="692">
        <f>(O334+O335)/(K334+K335)</f>
      </c>
      <c r="T334" s="687">
        <v>1</v>
      </c>
      <c r="U334" s="693">
        <f>F334/T334</f>
      </c>
      <c r="V334" s="694">
        <f>(F334+4*500)/T334</f>
      </c>
      <c r="W334" s="687">
        <v>691.2</v>
      </c>
      <c r="X334" s="694">
        <f>W334/T334</f>
      </c>
      <c r="Y334" s="692">
        <f>T334/R334</f>
      </c>
      <c r="Z334" s="694">
        <f>W334/F334</f>
      </c>
      <c r="AA334" s="694">
        <f>W334/(F334+500)</f>
      </c>
      <c r="AB334" s="687">
        <v>1</v>
      </c>
      <c r="AC334" s="687">
        <v>691.2</v>
      </c>
      <c r="AD334" s="692">
        <f>AB334/T334</f>
      </c>
      <c r="AE334" s="694">
        <f>(W334-AC334)/(F334+500)</f>
      </c>
      <c r="AF334" s="695" t="s">
        <v>679</v>
      </c>
    </row>
    <row customHeight="true" ht="25" r="335">
      <c r="A335" s="750"/>
      <c r="B335" s="751"/>
      <c r="C335" s="752"/>
      <c r="D335" s="719" t="s">
        <v>680</v>
      </c>
      <c r="E335" s="753">
        <v>166.3</v>
      </c>
      <c r="F335" s="688"/>
      <c r="G335" s="687">
        <v>2320</v>
      </c>
      <c r="H335" s="687">
        <v>113</v>
      </c>
      <c r="I335" s="689">
        <f t="shared" si="67"/>
      </c>
      <c r="J335" s="690">
        <f t="shared" si="215"/>
      </c>
      <c r="K335" s="687">
        <v>1</v>
      </c>
      <c r="L335" s="690">
        <f t="shared" si="270"/>
      </c>
      <c r="M335" s="687">
        <v>0</v>
      </c>
      <c r="N335" s="691">
        <f t="shared" si="160"/>
      </c>
      <c r="O335" s="687">
        <v>0</v>
      </c>
      <c r="P335" s="691">
        <f t="shared" si="178"/>
      </c>
      <c r="Q335" s="692"/>
      <c r="R335" s="687"/>
      <c r="S335" s="692"/>
      <c r="T335" s="687"/>
      <c r="U335" s="693"/>
      <c r="V335" s="694"/>
      <c r="W335" s="687"/>
      <c r="X335" s="694"/>
      <c r="Y335" s="692"/>
      <c r="Z335" s="694"/>
      <c r="AA335" s="694"/>
      <c r="AB335" s="687"/>
      <c r="AC335" s="687"/>
      <c r="AD335" s="692"/>
      <c r="AE335" s="694"/>
      <c r="AF335" s="695" t="s">
        <v>724</v>
      </c>
    </row>
    <row customHeight="true" ht="25" r="336">
      <c r="A336" s="750"/>
      <c r="B336" s="751" t="s">
        <v>697</v>
      </c>
      <c r="C336" s="752" t="s">
        <v>704</v>
      </c>
      <c r="D336" s="719" t="s">
        <v>678</v>
      </c>
      <c r="E336" s="753">
        <v>531.14</v>
      </c>
      <c r="F336" s="688">
        <f>E336+E337</f>
      </c>
      <c r="G336" s="687">
        <v>4140</v>
      </c>
      <c r="H336" s="687">
        <v>95</v>
      </c>
      <c r="I336" s="689">
        <f t="shared" si="67"/>
      </c>
      <c r="J336" s="690">
        <f t="shared" si="215"/>
      </c>
      <c r="K336" s="687">
        <v>2</v>
      </c>
      <c r="L336" s="690">
        <f t="shared" si="270"/>
      </c>
      <c r="M336" s="687">
        <v>1</v>
      </c>
      <c r="N336" s="691">
        <f t="shared" si="160"/>
      </c>
      <c r="O336" s="687">
        <v>0</v>
      </c>
      <c r="P336" s="691">
        <f t="shared" si="178"/>
      </c>
      <c r="Q336" s="692">
        <f>(M336+M337)/(O336+O337)</f>
      </c>
      <c r="R336" s="687">
        <v>0</v>
      </c>
      <c r="S336" s="692">
        <f>(O336+O337)/(K336+K337)</f>
      </c>
      <c r="T336" s="687">
        <v>0</v>
      </c>
      <c r="U336" s="693">
        <f>F336/T336</f>
      </c>
      <c r="V336" s="694">
        <f>(F336+4*500)/T336</f>
      </c>
      <c r="W336" s="687">
        <v>0</v>
      </c>
      <c r="X336" s="694">
        <f>W336/T336</f>
      </c>
      <c r="Y336" s="692">
        <f>T336/R336</f>
      </c>
      <c r="Z336" s="694">
        <f>W336/F336</f>
      </c>
      <c r="AA336" s="694">
        <f>W336/(F336+500)</f>
      </c>
      <c r="AB336" s="687">
        <v>0</v>
      </c>
      <c r="AC336" s="687">
        <v>0</v>
      </c>
      <c r="AD336" s="692">
        <f>AB336/T336</f>
      </c>
      <c r="AE336" s="694">
        <f>(W336-AC336)/(F336+500)</f>
      </c>
      <c r="AF336" s="695" t="s">
        <v>679</v>
      </c>
    </row>
    <row customHeight="true" ht="25" r="337">
      <c r="A337" s="750"/>
      <c r="B337" s="751"/>
      <c r="C337" s="752"/>
      <c r="D337" s="719" t="s">
        <v>680</v>
      </c>
      <c r="E337" s="753">
        <v>262.57</v>
      </c>
      <c r="F337" s="688"/>
      <c r="G337" s="687">
        <v>3476</v>
      </c>
      <c r="H337" s="687">
        <v>150</v>
      </c>
      <c r="I337" s="689">
        <f t="shared" si="67"/>
      </c>
      <c r="J337" s="690">
        <f t="shared" si="215"/>
      </c>
      <c r="K337" s="687">
        <v>6</v>
      </c>
      <c r="L337" s="690">
        <f t="shared" si="270"/>
      </c>
      <c r="M337" s="687">
        <v>0</v>
      </c>
      <c r="N337" s="691">
        <f t="shared" si="160"/>
      </c>
      <c r="O337" s="687">
        <v>0</v>
      </c>
      <c r="P337" s="691">
        <f t="shared" si="178"/>
      </c>
      <c r="Q337" s="692"/>
      <c r="R337" s="687"/>
      <c r="S337" s="692"/>
      <c r="T337" s="687"/>
      <c r="U337" s="693"/>
      <c r="V337" s="694"/>
      <c r="W337" s="687"/>
      <c r="X337" s="694"/>
      <c r="Y337" s="692"/>
      <c r="Z337" s="694"/>
      <c r="AA337" s="694"/>
      <c r="AB337" s="687"/>
      <c r="AC337" s="687"/>
      <c r="AD337" s="692"/>
      <c r="AE337" s="694"/>
      <c r="AF337" s="695" t="s">
        <v>724</v>
      </c>
    </row>
    <row customHeight="true" ht="25" r="338">
      <c r="A338" s="750"/>
      <c r="B338" s="751" t="s">
        <v>698</v>
      </c>
      <c r="C338" s="752" t="s">
        <v>704</v>
      </c>
      <c r="D338" s="719" t="s">
        <v>678</v>
      </c>
      <c r="E338" s="753">
        <v>785.12</v>
      </c>
      <c r="F338" s="688">
        <f>E338+E339</f>
      </c>
      <c r="G338" s="687">
        <v>6183</v>
      </c>
      <c r="H338" s="687">
        <v>122</v>
      </c>
      <c r="I338" s="689">
        <f t="shared" si="67"/>
      </c>
      <c r="J338" s="690">
        <f t="shared" si="215"/>
      </c>
      <c r="K338" s="687">
        <v>11</v>
      </c>
      <c r="L338" s="690">
        <f t="shared" si="270"/>
      </c>
      <c r="M338" s="687">
        <v>1</v>
      </c>
      <c r="N338" s="691">
        <f t="shared" si="160"/>
      </c>
      <c r="O338" s="687">
        <v>4</v>
      </c>
      <c r="P338" s="691">
        <f t="shared" si="178"/>
      </c>
      <c r="Q338" s="692">
        <f>(M338+M339)/(O338+O339)</f>
      </c>
      <c r="R338" s="687">
        <v>4</v>
      </c>
      <c r="S338" s="692">
        <f>(O338+O339)/(K338+K339)</f>
      </c>
      <c r="T338" s="687">
        <v>1</v>
      </c>
      <c r="U338" s="693">
        <f>F338/T338</f>
      </c>
      <c r="V338" s="694">
        <f>(F338+4*500)/T338</f>
      </c>
      <c r="W338" s="687">
        <v>2011.2</v>
      </c>
      <c r="X338" s="694">
        <f>W338/T338</f>
      </c>
      <c r="Y338" s="692">
        <f>T338/R338</f>
      </c>
      <c r="Z338" s="694">
        <f>W338/F338</f>
      </c>
      <c r="AA338" s="694">
        <f>W338/(F338+500)</f>
      </c>
      <c r="AB338" s="687">
        <v>0</v>
      </c>
      <c r="AC338" s="687">
        <v>0</v>
      </c>
      <c r="AD338" s="692">
        <f>AB338/T338</f>
      </c>
      <c r="AE338" s="694">
        <f>(W338-AC338)/(F338+500)</f>
      </c>
      <c r="AF338" s="695" t="s">
        <v>679</v>
      </c>
    </row>
    <row customHeight="true" ht="25" r="339">
      <c r="A339" s="750"/>
      <c r="B339" s="751"/>
      <c r="C339" s="752"/>
      <c r="D339" s="719" t="s">
        <v>680</v>
      </c>
      <c r="E339" s="753">
        <v>282.09</v>
      </c>
      <c r="F339" s="688"/>
      <c r="G339" s="687">
        <v>3379</v>
      </c>
      <c r="H339" s="696">
        <v>203</v>
      </c>
      <c r="I339" s="689">
        <f t="shared" si="67"/>
      </c>
      <c r="J339" s="690">
        <f t="shared" si="215"/>
      </c>
      <c r="K339" s="687">
        <v>5</v>
      </c>
      <c r="L339" s="690">
        <f t="shared" si="270"/>
      </c>
      <c r="M339" s="687">
        <v>0</v>
      </c>
      <c r="N339" s="691">
        <f t="shared" si="160"/>
      </c>
      <c r="O339" s="687">
        <v>0</v>
      </c>
      <c r="P339" s="691">
        <f t="shared" si="178"/>
      </c>
      <c r="Q339" s="692"/>
      <c r="R339" s="687"/>
      <c r="S339" s="692"/>
      <c r="T339" s="687"/>
      <c r="U339" s="693"/>
      <c r="V339" s="694"/>
      <c r="W339" s="687"/>
      <c r="X339" s="694"/>
      <c r="Y339" s="692"/>
      <c r="Z339" s="694"/>
      <c r="AA339" s="694"/>
      <c r="AB339" s="687"/>
      <c r="AC339" s="687"/>
      <c r="AD339" s="692"/>
      <c r="AE339" s="694"/>
      <c r="AF339" s="695" t="s">
        <v>724</v>
      </c>
    </row>
    <row customHeight="true" ht="25" r="340">
      <c r="A340" s="750"/>
      <c r="B340" s="751" t="s">
        <v>699</v>
      </c>
      <c r="C340" s="752" t="s">
        <v>704</v>
      </c>
      <c r="D340" s="719" t="s">
        <v>678</v>
      </c>
      <c r="E340" s="753">
        <v>686.66</v>
      </c>
      <c r="F340" s="688">
        <f>E340+E341</f>
      </c>
      <c r="G340" s="687">
        <v>5759</v>
      </c>
      <c r="H340" s="687">
        <v>111</v>
      </c>
      <c r="I340" s="689">
        <f t="shared" si="67"/>
      </c>
      <c r="J340" s="690">
        <f t="shared" si="215"/>
      </c>
      <c r="K340" s="687">
        <v>9</v>
      </c>
      <c r="L340" s="690">
        <f t="shared" si="270"/>
      </c>
      <c r="M340" s="687">
        <v>1</v>
      </c>
      <c r="N340" s="691">
        <f t="shared" si="160"/>
      </c>
      <c r="O340" s="687">
        <v>2</v>
      </c>
      <c r="P340" s="691">
        <f t="shared" si="178"/>
      </c>
      <c r="Q340" s="692">
        <f>(M340+M341)/(O340+O341)</f>
      </c>
      <c r="R340" s="687">
        <v>3</v>
      </c>
      <c r="S340" s="692">
        <f>(O340+O341)/(K340+K341)</f>
      </c>
      <c r="T340" s="687">
        <v>1</v>
      </c>
      <c r="U340" s="693">
        <f>F340/T340</f>
      </c>
      <c r="V340" s="694">
        <f>(F340+4*500)/T340</f>
      </c>
      <c r="W340" s="687">
        <v>1692</v>
      </c>
      <c r="X340" s="694">
        <f>W340/T340</f>
      </c>
      <c r="Y340" s="692">
        <f>T340/R340</f>
      </c>
      <c r="Z340" s="694">
        <f>W340/F340</f>
      </c>
      <c r="AA340" s="694">
        <f>W340/(F340+500)</f>
      </c>
      <c r="AB340" s="687">
        <v>0</v>
      </c>
      <c r="AC340" s="687">
        <v>0</v>
      </c>
      <c r="AD340" s="692">
        <f>AB340/T340</f>
      </c>
      <c r="AE340" s="694">
        <f>(W340-AC340)/(F340+500)</f>
      </c>
      <c r="AF340" s="695" t="s">
        <v>679</v>
      </c>
    </row>
    <row customHeight="true" ht="25" r="341">
      <c r="A341" s="750"/>
      <c r="B341" s="751"/>
      <c r="C341" s="752"/>
      <c r="D341" s="719" t="s">
        <v>680</v>
      </c>
      <c r="E341" s="753">
        <v>110.26</v>
      </c>
      <c r="F341" s="688"/>
      <c r="G341" s="687">
        <v>1753</v>
      </c>
      <c r="H341" s="687">
        <v>105</v>
      </c>
      <c r="I341" s="689">
        <f t="shared" si="67"/>
      </c>
      <c r="J341" s="690">
        <f t="shared" si="215"/>
      </c>
      <c r="K341" s="687">
        <v>1</v>
      </c>
      <c r="L341" s="690">
        <f t="shared" si="270"/>
      </c>
      <c r="M341" s="687">
        <v>0</v>
      </c>
      <c r="N341" s="691">
        <f t="shared" si="160"/>
      </c>
      <c r="O341" s="687">
        <v>0</v>
      </c>
      <c r="P341" s="691">
        <f t="shared" si="178"/>
      </c>
      <c r="Q341" s="692"/>
      <c r="R341" s="687"/>
      <c r="S341" s="692"/>
      <c r="T341" s="687"/>
      <c r="U341" s="693"/>
      <c r="V341" s="694"/>
      <c r="W341" s="687"/>
      <c r="X341" s="694"/>
      <c r="Y341" s="692"/>
      <c r="Z341" s="694"/>
      <c r="AA341" s="694"/>
      <c r="AB341" s="687"/>
      <c r="AC341" s="687"/>
      <c r="AD341" s="692"/>
      <c r="AE341" s="694"/>
      <c r="AF341" s="695" t="s">
        <v>724</v>
      </c>
    </row>
    <row customHeight="true" ht="25" r="342">
      <c r="A342" s="750"/>
      <c r="B342" s="754" t="s">
        <v>686</v>
      </c>
      <c r="C342" s="754"/>
      <c r="D342" s="754"/>
      <c r="E342" s="755">
        <f>SUM(E332:E341)</f>
      </c>
      <c r="F342" s="698">
        <f>SUM(F332:F341)</f>
      </c>
      <c r="G342" s="698">
        <f>SUM(G332:G341)</f>
      </c>
      <c r="H342" s="698">
        <f>SUM(H332:H341)</f>
      </c>
      <c r="I342" s="699">
        <f t="shared" si="67"/>
      </c>
      <c r="J342" s="700">
        <f t="shared" si="215"/>
      </c>
      <c r="K342" s="698">
        <f>SUM(K332:K341)</f>
      </c>
      <c r="L342" s="700">
        <f t="shared" si="270"/>
      </c>
      <c r="M342" s="698">
        <f>SUM(M332:M341)</f>
      </c>
      <c r="N342" s="701">
        <f t="shared" si="160"/>
      </c>
      <c r="O342" s="698">
        <f>SUM(O332:O341)</f>
      </c>
      <c r="P342" s="701">
        <f t="shared" si="178"/>
      </c>
      <c r="Q342" s="702">
        <f t="shared" ref="Q342:Q343" si="49">M342/O342</f>
      </c>
      <c r="R342" s="698">
        <f>SUM(R332:R341)</f>
      </c>
      <c r="S342" s="702">
        <f t="shared" ref="S342:S343" si="196">(O342+O342)/(K342+K342)</f>
      </c>
      <c r="T342" s="698">
        <f>SUM(T332:T341)</f>
      </c>
      <c r="U342" s="703">
        <f t="shared" ref="U342:U343" si="343">F342/T342</f>
      </c>
      <c r="V342" s="704">
        <f t="shared" ref="V342:V343" si="104">(F342+4*500)/T342</f>
      </c>
      <c r="W342" s="698">
        <f>SUM(W332:W341)</f>
      </c>
      <c r="X342" s="705">
        <f t="shared" ref="X342:X343" si="251">W342/T342</f>
      </c>
      <c r="Y342" s="702">
        <f t="shared" ref="Y342:Y343" si="306">T342/R342</f>
      </c>
      <c r="Z342" s="704">
        <f t="shared" ref="Z342:Z343" si="141">W342/F342</f>
      </c>
      <c r="AA342" s="704">
        <f>W342/(F342+COUNT(W332:W341)*500)</f>
      </c>
      <c r="AB342" s="698">
        <f>SUM(AB332:AB341)</f>
      </c>
      <c r="AC342" s="698">
        <f>SUM(AC332:AC341)</f>
      </c>
      <c r="AD342" s="702">
        <f t="shared" ref="AD342:AD343" si="30">AB342/T342</f>
      </c>
      <c r="AE342" s="706">
        <f>(W342-AC342)/(F342+COUNT(W332:W341)*500)</f>
      </c>
      <c r="AF342" s="694"/>
    </row>
    <row customHeight="true" ht="25" r="343">
      <c r="A343" s="750"/>
      <c r="B343" s="756" t="s">
        <v>700</v>
      </c>
      <c r="C343" s="756"/>
      <c r="D343" s="756"/>
      <c r="E343" s="757">
        <f>E331+E342</f>
      </c>
      <c r="F343" s="741">
        <f>F331+F342</f>
      </c>
      <c r="G343" s="741">
        <f>G331+G342</f>
      </c>
      <c r="H343" s="741">
        <f>H331+H342</f>
      </c>
      <c r="I343" s="742">
        <f t="shared" si="67"/>
      </c>
      <c r="J343" s="743">
        <f t="shared" si="215"/>
      </c>
      <c r="K343" s="741">
        <f>K331+K342</f>
      </c>
      <c r="L343" s="743">
        <f t="shared" si="270"/>
      </c>
      <c r="M343" s="741">
        <f>M331+M342</f>
      </c>
      <c r="N343" s="744">
        <f t="shared" si="160"/>
      </c>
      <c r="O343" s="741">
        <f>O331+O342</f>
      </c>
      <c r="P343" s="744">
        <f t="shared" si="178"/>
      </c>
      <c r="Q343" s="745">
        <f t="shared" si="49"/>
      </c>
      <c r="R343" s="741">
        <f>R331+R342</f>
      </c>
      <c r="S343" s="745">
        <f t="shared" si="196"/>
      </c>
      <c r="T343" s="741">
        <f>T331+T342</f>
      </c>
      <c r="U343" s="746">
        <f t="shared" si="343"/>
      </c>
      <c r="V343" s="741">
        <f t="shared" si="104"/>
      </c>
      <c r="W343" s="741">
        <f>W331+W342</f>
      </c>
      <c r="X343" s="741">
        <f t="shared" si="251"/>
      </c>
      <c r="Y343" s="745">
        <f t="shared" si="306"/>
      </c>
      <c r="Z343" s="741">
        <f t="shared" si="141"/>
      </c>
      <c r="AA343" s="741">
        <f>W343/(F343+COUNT(W321:W330,W332:W341)*500)</f>
      </c>
      <c r="AB343" s="741">
        <f>AB331+AB342</f>
      </c>
      <c r="AC343" s="741">
        <f>AC331+AC342</f>
      </c>
      <c r="AD343" s="745">
        <f t="shared" si="30"/>
      </c>
      <c r="AE343" s="741">
        <f>(W343-AC343)/(F343+COUNT(W321:W330,W332:W341)*500)</f>
      </c>
      <c r="AF343" s="747"/>
    </row>
    <row customHeight="true" ht="25" r="344">
      <c r="A344" s="758" t="s">
        <v>643</v>
      </c>
      <c r="B344" s="759" t="s">
        <v>644</v>
      </c>
      <c r="C344" s="759" t="s">
        <v>645</v>
      </c>
      <c r="D344" s="759" t="s">
        <v>646</v>
      </c>
      <c r="E344" s="760" t="s">
        <v>647</v>
      </c>
      <c r="F344" s="674" t="s">
        <v>648</v>
      </c>
      <c r="G344" s="674" t="s">
        <v>649</v>
      </c>
      <c r="H344" s="674" t="s">
        <v>650</v>
      </c>
      <c r="I344" s="675" t="s">
        <v>651</v>
      </c>
      <c r="J344" s="676" t="s">
        <v>652</v>
      </c>
      <c r="K344" s="674" t="s">
        <v>653</v>
      </c>
      <c r="L344" s="676" t="s">
        <v>654</v>
      </c>
      <c r="M344" s="677" t="s">
        <v>655</v>
      </c>
      <c r="N344" s="678" t="s">
        <v>656</v>
      </c>
      <c r="O344" s="674" t="s">
        <v>657</v>
      </c>
      <c r="P344" s="678" t="s">
        <v>658</v>
      </c>
      <c r="Q344" s="675" t="s">
        <v>659</v>
      </c>
      <c r="R344" s="679" t="s">
        <v>660</v>
      </c>
      <c r="S344" s="680" t="s">
        <v>661</v>
      </c>
      <c r="T344" s="679" t="s">
        <v>662</v>
      </c>
      <c r="U344" s="681" t="s">
        <v>663</v>
      </c>
      <c r="V344" s="682" t="s">
        <v>664</v>
      </c>
      <c r="W344" s="682" t="s">
        <v>665</v>
      </c>
      <c r="X344" s="682" t="s">
        <v>666</v>
      </c>
      <c r="Y344" s="680" t="s">
        <v>667</v>
      </c>
      <c r="Z344" s="682" t="s">
        <v>668</v>
      </c>
      <c r="AA344" s="682" t="s">
        <v>669</v>
      </c>
      <c r="AB344" s="682" t="s">
        <v>670</v>
      </c>
      <c r="AC344" s="679" t="s">
        <v>671</v>
      </c>
      <c r="AD344" s="680" t="s">
        <v>672</v>
      </c>
      <c r="AE344" s="682" t="s">
        <v>673</v>
      </c>
      <c r="AF344" s="682" t="s">
        <v>674</v>
      </c>
    </row>
    <row customHeight="true" ht="25" r="345">
      <c r="A345" s="750" t="s">
        <v>725</v>
      </c>
      <c r="B345" s="751" t="s">
        <v>687</v>
      </c>
      <c r="C345" s="752" t="s">
        <v>704</v>
      </c>
      <c r="D345" s="719" t="s">
        <v>678</v>
      </c>
      <c r="E345" s="753">
        <v>718.31</v>
      </c>
      <c r="F345" s="688">
        <f>E345+E346</f>
      </c>
      <c r="G345" s="687">
        <v>4590</v>
      </c>
      <c r="H345" s="687">
        <v>80</v>
      </c>
      <c r="I345" s="689">
        <f t="shared" ref="I345:I367" si="68">H345/G345</f>
      </c>
      <c r="J345" s="690">
        <f t="shared" ref="J345:J367" si="216">(E345/G345)*1000</f>
      </c>
      <c r="K345" s="687">
        <v>12</v>
      </c>
      <c r="L345" s="690">
        <f t="shared" ref="L345:L367" si="271">E345/K345</f>
      </c>
      <c r="M345" s="687">
        <v>0</v>
      </c>
      <c r="N345" s="691">
        <f t="shared" ref="N345:N367" si="161">E345/M345</f>
      </c>
      <c r="O345" s="687">
        <v>1</v>
      </c>
      <c r="P345" s="691">
        <f t="shared" ref="P345:P367" si="179">E345/O345</f>
      </c>
      <c r="Q345" s="692">
        <f>(M345+M346)/(O345+O346)</f>
      </c>
      <c r="R345" s="687">
        <v>2</v>
      </c>
      <c r="S345" s="692">
        <f>(O345+O346)/(K345+K346)</f>
      </c>
      <c r="T345" s="687">
        <v>1</v>
      </c>
      <c r="U345" s="693">
        <f>F345/T345</f>
      </c>
      <c r="V345" s="694">
        <f>(F345+4*500)/T345</f>
      </c>
      <c r="W345" s="687">
        <v>1692</v>
      </c>
      <c r="X345" s="694">
        <f>W345/T345</f>
      </c>
      <c r="Y345" s="692">
        <f>T345/R345</f>
      </c>
      <c r="Z345" s="694">
        <f>W345/F345</f>
      </c>
      <c r="AA345" s="694">
        <f>W345/(F345+500)</f>
      </c>
      <c r="AB345" s="687">
        <v>0</v>
      </c>
      <c r="AC345" s="687">
        <v>0</v>
      </c>
      <c r="AD345" s="692">
        <f>AB345/T345</f>
      </c>
      <c r="AE345" s="694">
        <f>(W345-AC345)/(F345+500)</f>
      </c>
      <c r="AF345" s="695" t="s">
        <v>679</v>
      </c>
    </row>
    <row customHeight="true" ht="25" r="346">
      <c r="A346" s="750"/>
      <c r="B346" s="751"/>
      <c r="C346" s="752"/>
      <c r="D346" s="719" t="s">
        <v>680</v>
      </c>
      <c r="E346" s="753">
        <v>212.94</v>
      </c>
      <c r="F346" s="688"/>
      <c r="G346" s="687">
        <v>2712</v>
      </c>
      <c r="H346" s="687">
        <v>126</v>
      </c>
      <c r="I346" s="689">
        <f t="shared" si="68"/>
      </c>
      <c r="J346" s="690">
        <f t="shared" si="216"/>
      </c>
      <c r="K346" s="687">
        <v>4</v>
      </c>
      <c r="L346" s="690">
        <f t="shared" si="271"/>
      </c>
      <c r="M346" s="687">
        <v>0</v>
      </c>
      <c r="N346" s="691">
        <f t="shared" si="161"/>
      </c>
      <c r="O346" s="687">
        <v>0</v>
      </c>
      <c r="P346" s="691">
        <f t="shared" si="179"/>
      </c>
      <c r="Q346" s="692"/>
      <c r="R346" s="687"/>
      <c r="S346" s="692"/>
      <c r="T346" s="687"/>
      <c r="U346" s="693"/>
      <c r="V346" s="694"/>
      <c r="W346" s="687"/>
      <c r="X346" s="694"/>
      <c r="Y346" s="692"/>
      <c r="Z346" s="694"/>
      <c r="AA346" s="694"/>
      <c r="AB346" s="687"/>
      <c r="AC346" s="687"/>
      <c r="AD346" s="692"/>
      <c r="AE346" s="694"/>
      <c r="AF346" s="695" t="s">
        <v>724</v>
      </c>
    </row>
    <row customHeight="true" ht="25" r="347">
      <c r="A347" s="750"/>
      <c r="B347" s="751" t="s">
        <v>689</v>
      </c>
      <c r="C347" s="752" t="s">
        <v>704</v>
      </c>
      <c r="D347" s="719" t="s">
        <v>678</v>
      </c>
      <c r="E347" s="753">
        <v>639.49</v>
      </c>
      <c r="F347" s="688">
        <f>E347+E348</f>
      </c>
      <c r="G347" s="687">
        <v>4313</v>
      </c>
      <c r="H347" s="687">
        <v>95</v>
      </c>
      <c r="I347" s="689">
        <f t="shared" si="68"/>
      </c>
      <c r="J347" s="690">
        <f t="shared" si="216"/>
      </c>
      <c r="K347" s="687">
        <v>13</v>
      </c>
      <c r="L347" s="690">
        <f t="shared" si="271"/>
      </c>
      <c r="M347" s="687">
        <v>0</v>
      </c>
      <c r="N347" s="691">
        <f t="shared" si="161"/>
      </c>
      <c r="O347" s="687">
        <v>4</v>
      </c>
      <c r="P347" s="691">
        <f t="shared" si="179"/>
      </c>
      <c r="Q347" s="692">
        <f>(M347+M348)/(O347+O348)</f>
      </c>
      <c r="R347" s="687">
        <v>5</v>
      </c>
      <c r="S347" s="692">
        <f>(O347+O348)/(K347+K348)</f>
      </c>
      <c r="T347" s="687">
        <v>0</v>
      </c>
      <c r="U347" s="693">
        <f>F347/T347</f>
      </c>
      <c r="V347" s="694">
        <f>(F347+4*500)/T347</f>
      </c>
      <c r="W347" s="687">
        <v>0</v>
      </c>
      <c r="X347" s="694">
        <f>W347/T347</f>
      </c>
      <c r="Y347" s="692">
        <f>T347/R347</f>
      </c>
      <c r="Z347" s="694">
        <f>W347/F347</f>
      </c>
      <c r="AA347" s="694">
        <f>W347/(F347+500)</f>
      </c>
      <c r="AB347" s="687">
        <v>0</v>
      </c>
      <c r="AC347" s="687">
        <v>0</v>
      </c>
      <c r="AD347" s="692">
        <f>AB347/T347</f>
      </c>
      <c r="AE347" s="694">
        <f>(W347-AC347)/(F347+500)</f>
      </c>
      <c r="AF347" s="695" t="s">
        <v>679</v>
      </c>
    </row>
    <row customHeight="true" ht="25" r="348">
      <c r="A348" s="750"/>
      <c r="B348" s="751"/>
      <c r="C348" s="752"/>
      <c r="D348" s="719" t="s">
        <v>680</v>
      </c>
      <c r="E348" s="753">
        <v>223.04</v>
      </c>
      <c r="F348" s="688"/>
      <c r="G348" s="687">
        <v>2610</v>
      </c>
      <c r="H348" s="687">
        <v>138</v>
      </c>
      <c r="I348" s="689">
        <f t="shared" si="68"/>
      </c>
      <c r="J348" s="690">
        <f t="shared" si="216"/>
      </c>
      <c r="K348" s="687">
        <v>5</v>
      </c>
      <c r="L348" s="690">
        <f t="shared" si="271"/>
      </c>
      <c r="M348" s="687">
        <v>0</v>
      </c>
      <c r="N348" s="691">
        <f t="shared" si="161"/>
      </c>
      <c r="O348" s="687">
        <v>0</v>
      </c>
      <c r="P348" s="691">
        <f t="shared" si="179"/>
      </c>
      <c r="Q348" s="692"/>
      <c r="R348" s="687"/>
      <c r="S348" s="692"/>
      <c r="T348" s="687"/>
      <c r="U348" s="693"/>
      <c r="V348" s="694"/>
      <c r="W348" s="687"/>
      <c r="X348" s="694"/>
      <c r="Y348" s="692"/>
      <c r="Z348" s="694"/>
      <c r="AA348" s="694"/>
      <c r="AB348" s="687"/>
      <c r="AC348" s="687"/>
      <c r="AD348" s="692"/>
      <c r="AE348" s="694"/>
      <c r="AF348" s="695" t="s">
        <v>724</v>
      </c>
    </row>
    <row customHeight="true" ht="25" r="349">
      <c r="A349" s="750"/>
      <c r="B349" s="751" t="s">
        <v>690</v>
      </c>
      <c r="C349" s="752" t="s">
        <v>704</v>
      </c>
      <c r="D349" s="719" t="s">
        <v>678</v>
      </c>
      <c r="E349" s="753">
        <v>973.38</v>
      </c>
      <c r="F349" s="688">
        <f>E349+E350</f>
      </c>
      <c r="G349" s="687">
        <v>7673</v>
      </c>
      <c r="H349" s="687">
        <v>115</v>
      </c>
      <c r="I349" s="689">
        <f t="shared" si="68"/>
      </c>
      <c r="J349" s="690">
        <f t="shared" si="216"/>
      </c>
      <c r="K349" s="687">
        <v>20</v>
      </c>
      <c r="L349" s="690">
        <f t="shared" si="271"/>
      </c>
      <c r="M349" s="687">
        <v>0</v>
      </c>
      <c r="N349" s="691">
        <f t="shared" si="161"/>
      </c>
      <c r="O349" s="687">
        <v>3</v>
      </c>
      <c r="P349" s="691">
        <f t="shared" si="179"/>
      </c>
      <c r="Q349" s="692">
        <f>(M349+M350)/(O349+O350)</f>
      </c>
      <c r="R349" s="687">
        <v>5</v>
      </c>
      <c r="S349" s="692">
        <f>(O349+O350)/(K349+K350)</f>
      </c>
      <c r="T349" s="687">
        <v>0</v>
      </c>
      <c r="U349" s="693">
        <f>F349/T349</f>
      </c>
      <c r="V349" s="694">
        <f>(F349+4*500)/T349</f>
      </c>
      <c r="W349" s="687">
        <v>0</v>
      </c>
      <c r="X349" s="694">
        <f>W349/T349</f>
      </c>
      <c r="Y349" s="692">
        <f>T349/R349</f>
      </c>
      <c r="Z349" s="694">
        <f>W349/F349</f>
      </c>
      <c r="AA349" s="694">
        <f>W349/(F349+500)</f>
      </c>
      <c r="AB349" s="687">
        <v>0</v>
      </c>
      <c r="AC349" s="687">
        <v>0</v>
      </c>
      <c r="AD349" s="692">
        <f>AB349/T349</f>
      </c>
      <c r="AE349" s="694">
        <f>(W349-AC349)/(F349+500)</f>
      </c>
      <c r="AF349" s="695" t="s">
        <v>679</v>
      </c>
    </row>
    <row customHeight="true" ht="25" r="350">
      <c r="A350" s="750"/>
      <c r="B350" s="751"/>
      <c r="C350" s="752"/>
      <c r="D350" s="719" t="s">
        <v>680</v>
      </c>
      <c r="E350" s="753">
        <v>137.2</v>
      </c>
      <c r="F350" s="688"/>
      <c r="G350" s="687">
        <v>1646</v>
      </c>
      <c r="H350" s="687">
        <v>119</v>
      </c>
      <c r="I350" s="689">
        <f t="shared" si="68"/>
      </c>
      <c r="J350" s="690">
        <f t="shared" si="216"/>
      </c>
      <c r="K350" s="687">
        <v>3</v>
      </c>
      <c r="L350" s="690">
        <f t="shared" si="271"/>
      </c>
      <c r="M350" s="687">
        <v>0</v>
      </c>
      <c r="N350" s="691">
        <f t="shared" si="161"/>
      </c>
      <c r="O350" s="687">
        <v>1</v>
      </c>
      <c r="P350" s="691">
        <f t="shared" si="179"/>
      </c>
      <c r="Q350" s="692"/>
      <c r="R350" s="687"/>
      <c r="S350" s="692"/>
      <c r="T350" s="687"/>
      <c r="U350" s="693"/>
      <c r="V350" s="694"/>
      <c r="W350" s="687"/>
      <c r="X350" s="694"/>
      <c r="Y350" s="692"/>
      <c r="Z350" s="694"/>
      <c r="AA350" s="694"/>
      <c r="AB350" s="687"/>
      <c r="AC350" s="687"/>
      <c r="AD350" s="692"/>
      <c r="AE350" s="694"/>
      <c r="AF350" s="695" t="s">
        <v>724</v>
      </c>
    </row>
    <row customHeight="true" ht="25" r="351">
      <c r="A351" s="750"/>
      <c r="B351" s="751" t="s">
        <v>692</v>
      </c>
      <c r="C351" s="752" t="s">
        <v>704</v>
      </c>
      <c r="D351" s="719" t="s">
        <v>678</v>
      </c>
      <c r="E351" s="753">
        <v>763.21</v>
      </c>
      <c r="F351" s="688">
        <f>E351+E352</f>
      </c>
      <c r="G351" s="687">
        <v>6990</v>
      </c>
      <c r="H351" s="687">
        <v>113</v>
      </c>
      <c r="I351" s="689">
        <f t="shared" si="68"/>
      </c>
      <c r="J351" s="690">
        <f t="shared" si="216"/>
      </c>
      <c r="K351" s="687">
        <v>14</v>
      </c>
      <c r="L351" s="690">
        <f t="shared" si="271"/>
      </c>
      <c r="M351" s="687">
        <v>1</v>
      </c>
      <c r="N351" s="691">
        <f t="shared" si="161"/>
      </c>
      <c r="O351" s="687">
        <v>2</v>
      </c>
      <c r="P351" s="691">
        <f t="shared" si="179"/>
      </c>
      <c r="Q351" s="692">
        <f>(M351+M352)/(O351+O352)</f>
      </c>
      <c r="R351" s="687">
        <v>3</v>
      </c>
      <c r="S351" s="692">
        <f>(O351+O352)/(K351+K352)</f>
      </c>
      <c r="T351" s="687">
        <v>1</v>
      </c>
      <c r="U351" s="693">
        <f>F351/T351</f>
      </c>
      <c r="V351" s="694">
        <f>(F351+4*500)/T351</f>
      </c>
      <c r="W351" s="687">
        <v>1663.2</v>
      </c>
      <c r="X351" s="694">
        <f>W351/T351</f>
      </c>
      <c r="Y351" s="692">
        <f>T351/R351</f>
      </c>
      <c r="Z351" s="694">
        <f>W351/F351</f>
      </c>
      <c r="AA351" s="694">
        <f>W351/(F351+500)</f>
      </c>
      <c r="AB351" s="687">
        <v>1</v>
      </c>
      <c r="AC351" s="687">
        <v>1663.2</v>
      </c>
      <c r="AD351" s="692">
        <f>AB351/T351</f>
      </c>
      <c r="AE351" s="694">
        <f>(W351-AC351)/(F351+500)</f>
      </c>
      <c r="AF351" s="695" t="s">
        <v>679</v>
      </c>
    </row>
    <row customHeight="true" ht="25" r="352">
      <c r="A352" s="750"/>
      <c r="B352" s="751"/>
      <c r="C352" s="752"/>
      <c r="D352" s="719" t="s">
        <v>680</v>
      </c>
      <c r="E352" s="753">
        <v>208.65</v>
      </c>
      <c r="F352" s="688"/>
      <c r="G352" s="687">
        <v>2802</v>
      </c>
      <c r="H352" s="696">
        <v>154</v>
      </c>
      <c r="I352" s="689">
        <f t="shared" si="68"/>
      </c>
      <c r="J352" s="690">
        <f t="shared" si="216"/>
      </c>
      <c r="K352" s="687">
        <v>6</v>
      </c>
      <c r="L352" s="690">
        <f t="shared" si="271"/>
      </c>
      <c r="M352" s="687">
        <v>0</v>
      </c>
      <c r="N352" s="691">
        <f t="shared" si="161"/>
      </c>
      <c r="O352" s="687">
        <v>0</v>
      </c>
      <c r="P352" s="691">
        <f t="shared" si="179"/>
      </c>
      <c r="Q352" s="692"/>
      <c r="R352" s="687"/>
      <c r="S352" s="692"/>
      <c r="T352" s="687"/>
      <c r="U352" s="693"/>
      <c r="V352" s="694"/>
      <c r="W352" s="687"/>
      <c r="X352" s="694"/>
      <c r="Y352" s="692"/>
      <c r="Z352" s="694"/>
      <c r="AA352" s="694"/>
      <c r="AB352" s="687"/>
      <c r="AC352" s="687"/>
      <c r="AD352" s="692"/>
      <c r="AE352" s="694"/>
      <c r="AF352" s="695" t="s">
        <v>724</v>
      </c>
    </row>
    <row customHeight="true" ht="25" r="353">
      <c r="A353" s="750"/>
      <c r="B353" s="761" t="s">
        <v>693</v>
      </c>
      <c r="C353" s="752" t="s">
        <v>704</v>
      </c>
      <c r="D353" s="719" t="s">
        <v>678</v>
      </c>
      <c r="E353" s="753">
        <v>411.79</v>
      </c>
      <c r="F353" s="688">
        <f>E353+E354</f>
      </c>
      <c r="G353" s="687">
        <v>3796</v>
      </c>
      <c r="H353" s="687">
        <v>72</v>
      </c>
      <c r="I353" s="689">
        <f t="shared" si="68"/>
      </c>
      <c r="J353" s="690">
        <f t="shared" si="216"/>
      </c>
      <c r="K353" s="687">
        <v>6</v>
      </c>
      <c r="L353" s="690">
        <f t="shared" si="271"/>
      </c>
      <c r="M353" s="687">
        <v>0</v>
      </c>
      <c r="N353" s="691">
        <f t="shared" si="161"/>
      </c>
      <c r="O353" s="687">
        <v>2</v>
      </c>
      <c r="P353" s="691">
        <f t="shared" si="179"/>
      </c>
      <c r="Q353" s="692">
        <f>(M353+M354)/(O353+O354)</f>
      </c>
      <c r="R353" s="687">
        <v>2</v>
      </c>
      <c r="S353" s="692">
        <f>(O353+O354)/(K353+K354)</f>
      </c>
      <c r="T353" s="687">
        <v>0</v>
      </c>
      <c r="U353" s="693">
        <f>F353/T353</f>
      </c>
      <c r="V353" s="694">
        <f>(F353+4*500)/T353</f>
      </c>
      <c r="W353" s="687">
        <v>0</v>
      </c>
      <c r="X353" s="694">
        <f>W353/T353</f>
      </c>
      <c r="Y353" s="692">
        <f>T353/R353</f>
      </c>
      <c r="Z353" s="694">
        <f>W353/F353</f>
      </c>
      <c r="AA353" s="694">
        <f>W353/(F353+500)</f>
      </c>
      <c r="AB353" s="687">
        <v>0</v>
      </c>
      <c r="AC353" s="687">
        <v>0</v>
      </c>
      <c r="AD353" s="692">
        <f>AB353/T353</f>
      </c>
      <c r="AE353" s="694">
        <f>(W353-AC353)/(F353+500)</f>
      </c>
      <c r="AF353" s="695" t="s">
        <v>679</v>
      </c>
    </row>
    <row customHeight="true" ht="25" r="354">
      <c r="A354" s="750"/>
      <c r="B354" s="761"/>
      <c r="C354" s="752"/>
      <c r="D354" s="719" t="s">
        <v>680</v>
      </c>
      <c r="E354" s="753">
        <v>69.91</v>
      </c>
      <c r="F354" s="688"/>
      <c r="G354" s="687">
        <v>1249</v>
      </c>
      <c r="H354" s="696">
        <v>98</v>
      </c>
      <c r="I354" s="689">
        <f t="shared" si="68"/>
      </c>
      <c r="J354" s="690">
        <f t="shared" si="216"/>
      </c>
      <c r="K354" s="687">
        <v>5</v>
      </c>
      <c r="L354" s="690">
        <f t="shared" si="271"/>
      </c>
      <c r="M354" s="687">
        <v>0</v>
      </c>
      <c r="N354" s="691">
        <f t="shared" si="161"/>
      </c>
      <c r="O354" s="687">
        <v>0</v>
      </c>
      <c r="P354" s="691">
        <f t="shared" si="179"/>
      </c>
      <c r="Q354" s="692"/>
      <c r="R354" s="687"/>
      <c r="S354" s="692"/>
      <c r="T354" s="687"/>
      <c r="U354" s="693"/>
      <c r="V354" s="694"/>
      <c r="W354" s="687"/>
      <c r="X354" s="694"/>
      <c r="Y354" s="692"/>
      <c r="Z354" s="694"/>
      <c r="AA354" s="694"/>
      <c r="AB354" s="687"/>
      <c r="AC354" s="687"/>
      <c r="AD354" s="692"/>
      <c r="AE354" s="694"/>
      <c r="AF354" s="695" t="s">
        <v>724</v>
      </c>
    </row>
    <row customHeight="true" ht="25" r="355">
      <c r="A355" s="750"/>
      <c r="B355" s="754" t="s">
        <v>686</v>
      </c>
      <c r="C355" s="754"/>
      <c r="D355" s="754"/>
      <c r="E355" s="755">
        <f>SUM(E345:E354)</f>
      </c>
      <c r="F355" s="698">
        <f>SUM(F345:F354)</f>
      </c>
      <c r="G355" s="698">
        <f>SUM(G345:G354)</f>
      </c>
      <c r="H355" s="698">
        <f>SUM(H345:H354)</f>
      </c>
      <c r="I355" s="699">
        <f t="shared" si="68"/>
      </c>
      <c r="J355" s="700">
        <f t="shared" si="216"/>
      </c>
      <c r="K355" s="698">
        <f>SUM(K345:K354)</f>
      </c>
      <c r="L355" s="700">
        <f t="shared" si="271"/>
      </c>
      <c r="M355" s="698">
        <f>SUM(M345:M354)</f>
      </c>
      <c r="N355" s="701">
        <f t="shared" si="161"/>
      </c>
      <c r="O355" s="698">
        <f>SUM(O345:O354)</f>
      </c>
      <c r="P355" s="701">
        <f t="shared" si="179"/>
      </c>
      <c r="Q355" s="702">
        <f>M355/O355</f>
      </c>
      <c r="R355" s="698">
        <f>SUM(R345:R354)</f>
      </c>
      <c r="S355" s="702">
        <f>(O355+O355)/(K355+K355)</f>
      </c>
      <c r="T355" s="698">
        <f>SUM(T345:T354)</f>
      </c>
      <c r="U355" s="703">
        <f t="shared" ref="U355:U356" si="344">F355/T355</f>
      </c>
      <c r="V355" s="704">
        <f t="shared" ref="V355:V356" si="105">(F355+4*500)/T355</f>
      </c>
      <c r="W355" s="698">
        <f>SUM(W345:W354)</f>
      </c>
      <c r="X355" s="705">
        <f t="shared" ref="X355:X356" si="252">W355/T355</f>
      </c>
      <c r="Y355" s="702">
        <f t="shared" ref="Y355:Y356" si="307">T355/R355</f>
      </c>
      <c r="Z355" s="704">
        <f t="shared" ref="Z355:Z356" si="142">W355/F355</f>
      </c>
      <c r="AA355" s="704">
        <f>W355/(F355+COUNT(W345:W354)*500)</f>
      </c>
      <c r="AB355" s="698">
        <f>SUM(AB345:AB354)</f>
      </c>
      <c r="AC355" s="698">
        <f>SUM(AC345:AC354)</f>
      </c>
      <c r="AD355" s="702">
        <f t="shared" ref="AD355:AD356" si="31">AB355/T355</f>
      </c>
      <c r="AE355" s="706">
        <f>(W355-AC355)/(F355+COUNT(W345:W354)*500)</f>
      </c>
      <c r="AF355" s="694"/>
    </row>
    <row customHeight="true" ht="25" r="356">
      <c r="A356" s="750"/>
      <c r="B356" s="761" t="s">
        <v>694</v>
      </c>
      <c r="C356" s="752" t="s">
        <v>695</v>
      </c>
      <c r="D356" s="719" t="s">
        <v>678</v>
      </c>
      <c r="E356" s="753">
        <v>386.72</v>
      </c>
      <c r="F356" s="688">
        <f>E356+E357</f>
      </c>
      <c r="G356" s="687">
        <v>3215</v>
      </c>
      <c r="H356" s="687">
        <v>52</v>
      </c>
      <c r="I356" s="689">
        <f t="shared" si="68"/>
      </c>
      <c r="J356" s="690">
        <f t="shared" si="216"/>
      </c>
      <c r="K356" s="687">
        <v>5</v>
      </c>
      <c r="L356" s="690">
        <f t="shared" si="271"/>
      </c>
      <c r="M356" s="687">
        <v>0</v>
      </c>
      <c r="N356" s="691">
        <f t="shared" si="161"/>
      </c>
      <c r="O356" s="687">
        <v>0</v>
      </c>
      <c r="P356" s="691">
        <f t="shared" si="179"/>
      </c>
      <c r="Q356" s="692">
        <f>(M356+M357)/(O356+O357)</f>
      </c>
      <c r="R356" s="687">
        <v>1</v>
      </c>
      <c r="S356" s="692">
        <f>(O356+O357)/(K356+K357)</f>
      </c>
      <c r="T356" s="687">
        <v>0</v>
      </c>
      <c r="U356" s="693">
        <f t="shared" si="344"/>
      </c>
      <c r="V356" s="694">
        <f t="shared" si="105"/>
      </c>
      <c r="W356" s="687">
        <v>0</v>
      </c>
      <c r="X356" s="694">
        <f t="shared" si="252"/>
      </c>
      <c r="Y356" s="692">
        <f t="shared" si="307"/>
      </c>
      <c r="Z356" s="694">
        <f t="shared" si="142"/>
      </c>
      <c r="AA356" s="694">
        <f>W356/(F356+500)</f>
      </c>
      <c r="AB356" s="687">
        <v>0</v>
      </c>
      <c r="AC356" s="687">
        <v>0</v>
      </c>
      <c r="AD356" s="692">
        <f t="shared" si="31"/>
      </c>
      <c r="AE356" s="694">
        <f>(W356-AC356)/(F356+500)</f>
      </c>
      <c r="AF356" s="695" t="s">
        <v>679</v>
      </c>
    </row>
    <row customHeight="true" ht="25" r="357">
      <c r="A357" s="750"/>
      <c r="B357" s="761"/>
      <c r="C357" s="752"/>
      <c r="D357" s="719" t="s">
        <v>680</v>
      </c>
      <c r="E357" s="753">
        <v>95.81</v>
      </c>
      <c r="F357" s="688"/>
      <c r="G357" s="687">
        <v>1209</v>
      </c>
      <c r="H357" s="696">
        <v>112</v>
      </c>
      <c r="I357" s="689">
        <f t="shared" si="68"/>
      </c>
      <c r="J357" s="690">
        <f t="shared" si="216"/>
      </c>
      <c r="K357" s="687">
        <v>3</v>
      </c>
      <c r="L357" s="690">
        <f t="shared" si="271"/>
      </c>
      <c r="M357" s="687">
        <v>0</v>
      </c>
      <c r="N357" s="691">
        <f t="shared" si="161"/>
      </c>
      <c r="O357" s="687">
        <v>1</v>
      </c>
      <c r="P357" s="691">
        <f t="shared" si="179"/>
      </c>
      <c r="Q357" s="692"/>
      <c r="R357" s="687"/>
      <c r="S357" s="692"/>
      <c r="T357" s="687"/>
      <c r="U357" s="693"/>
      <c r="V357" s="694"/>
      <c r="W357" s="687"/>
      <c r="X357" s="694"/>
      <c r="Y357" s="692"/>
      <c r="Z357" s="694"/>
      <c r="AA357" s="694"/>
      <c r="AB357" s="687"/>
      <c r="AC357" s="687"/>
      <c r="AD357" s="692"/>
      <c r="AE357" s="694"/>
      <c r="AF357" s="695" t="s">
        <v>724</v>
      </c>
    </row>
    <row customHeight="true" ht="25" r="358">
      <c r="A358" s="750"/>
      <c r="B358" s="751" t="s">
        <v>696</v>
      </c>
      <c r="C358" s="752" t="s">
        <v>695</v>
      </c>
      <c r="D358" s="719" t="s">
        <v>678</v>
      </c>
      <c r="E358" s="753">
        <v>404.97</v>
      </c>
      <c r="F358" s="688">
        <f>E358+E359</f>
      </c>
      <c r="G358" s="687">
        <v>3163</v>
      </c>
      <c r="H358" s="687">
        <v>85</v>
      </c>
      <c r="I358" s="689">
        <f t="shared" si="68"/>
      </c>
      <c r="J358" s="690">
        <f t="shared" si="216"/>
      </c>
      <c r="K358" s="687">
        <v>9</v>
      </c>
      <c r="L358" s="690">
        <f t="shared" si="271"/>
      </c>
      <c r="M358" s="687">
        <v>0</v>
      </c>
      <c r="N358" s="691">
        <f t="shared" si="161"/>
      </c>
      <c r="O358" s="687">
        <v>1</v>
      </c>
      <c r="P358" s="691">
        <f t="shared" si="179"/>
      </c>
      <c r="Q358" s="692">
        <f>(M358+M359)/(O358+O359)</f>
      </c>
      <c r="R358" s="687">
        <v>2</v>
      </c>
      <c r="S358" s="692">
        <f>(O358+O359)/(K358+K359)</f>
      </c>
      <c r="T358" s="687">
        <v>0</v>
      </c>
      <c r="U358" s="693">
        <f>F358/T358</f>
      </c>
      <c r="V358" s="694">
        <f>(F358+4*500)/T358</f>
      </c>
      <c r="W358" s="687">
        <v>0</v>
      </c>
      <c r="X358" s="694">
        <f>W358/T358</f>
      </c>
      <c r="Y358" s="692">
        <f>T358/R358</f>
      </c>
      <c r="Z358" s="694">
        <f>W358/F358</f>
      </c>
      <c r="AA358" s="694">
        <f>W358/(F358+500)</f>
      </c>
      <c r="AB358" s="687">
        <v>0</v>
      </c>
      <c r="AC358" s="687">
        <v>0</v>
      </c>
      <c r="AD358" s="692">
        <f>AB358/T358</f>
      </c>
      <c r="AE358" s="694">
        <f>(W358-AC358)/(F358+500)</f>
      </c>
      <c r="AF358" s="695" t="s">
        <v>679</v>
      </c>
    </row>
    <row customHeight="true" ht="25" r="359">
      <c r="A359" s="750"/>
      <c r="B359" s="751"/>
      <c r="C359" s="752"/>
      <c r="D359" s="719" t="s">
        <v>680</v>
      </c>
      <c r="E359" s="753">
        <v>132.98</v>
      </c>
      <c r="F359" s="688"/>
      <c r="G359" s="687">
        <v>1767</v>
      </c>
      <c r="H359" s="687">
        <v>119</v>
      </c>
      <c r="I359" s="689">
        <f t="shared" si="68"/>
      </c>
      <c r="J359" s="690">
        <f t="shared" si="216"/>
      </c>
      <c r="K359" s="687">
        <v>4</v>
      </c>
      <c r="L359" s="690">
        <f t="shared" si="271"/>
      </c>
      <c r="M359" s="687">
        <v>0</v>
      </c>
      <c r="N359" s="691">
        <f t="shared" si="161"/>
      </c>
      <c r="O359" s="687">
        <v>1</v>
      </c>
      <c r="P359" s="691">
        <f t="shared" si="179"/>
      </c>
      <c r="Q359" s="692"/>
      <c r="R359" s="687"/>
      <c r="S359" s="692"/>
      <c r="T359" s="687"/>
      <c r="U359" s="693"/>
      <c r="V359" s="694"/>
      <c r="W359" s="687"/>
      <c r="X359" s="694"/>
      <c r="Y359" s="692"/>
      <c r="Z359" s="694"/>
      <c r="AA359" s="694"/>
      <c r="AB359" s="687"/>
      <c r="AC359" s="687"/>
      <c r="AD359" s="692"/>
      <c r="AE359" s="694"/>
      <c r="AF359" s="695" t="s">
        <v>724</v>
      </c>
    </row>
    <row customHeight="true" ht="25" r="360">
      <c r="A360" s="750"/>
      <c r="B360" s="751" t="s">
        <v>697</v>
      </c>
      <c r="C360" s="752" t="s">
        <v>695</v>
      </c>
      <c r="D360" s="719" t="s">
        <v>678</v>
      </c>
      <c r="E360" s="753">
        <v>525.72</v>
      </c>
      <c r="F360" s="688">
        <f>E360+E361</f>
      </c>
      <c r="G360" s="687">
        <v>3449</v>
      </c>
      <c r="H360" s="687">
        <v>85</v>
      </c>
      <c r="I360" s="689">
        <f t="shared" si="68"/>
      </c>
      <c r="J360" s="690">
        <f t="shared" si="216"/>
      </c>
      <c r="K360" s="687">
        <v>10</v>
      </c>
      <c r="L360" s="690">
        <f t="shared" si="271"/>
      </c>
      <c r="M360" s="687">
        <v>0</v>
      </c>
      <c r="N360" s="691">
        <f t="shared" si="161"/>
      </c>
      <c r="O360" s="687">
        <v>1</v>
      </c>
      <c r="P360" s="691">
        <f t="shared" si="179"/>
      </c>
      <c r="Q360" s="692">
        <f>(M360+M361)/(O360+O361)</f>
      </c>
      <c r="R360" s="687">
        <v>1</v>
      </c>
      <c r="S360" s="692">
        <f>(O360+O361)/(K360+K361)</f>
      </c>
      <c r="T360" s="687">
        <v>0</v>
      </c>
      <c r="U360" s="693">
        <f>F360/T360</f>
      </c>
      <c r="V360" s="694">
        <f>(F360+4*500)/T360</f>
      </c>
      <c r="W360" s="687">
        <v>0</v>
      </c>
      <c r="X360" s="694">
        <f>W360/T360</f>
      </c>
      <c r="Y360" s="692">
        <f>T360/R360</f>
      </c>
      <c r="Z360" s="694">
        <f>W360/F360</f>
      </c>
      <c r="AA360" s="694">
        <f>W360/(F360+500)</f>
      </c>
      <c r="AB360" s="687">
        <v>0</v>
      </c>
      <c r="AC360" s="687">
        <v>0</v>
      </c>
      <c r="AD360" s="692">
        <f>AB360/T360</f>
      </c>
      <c r="AE360" s="694">
        <f>(W360-AC360)/(F360+500)</f>
      </c>
      <c r="AF360" s="695" t="s">
        <v>679</v>
      </c>
    </row>
    <row customHeight="true" ht="25" r="361">
      <c r="A361" s="750"/>
      <c r="B361" s="751"/>
      <c r="C361" s="752"/>
      <c r="D361" s="719" t="s">
        <v>680</v>
      </c>
      <c r="E361" s="753">
        <v>252.14</v>
      </c>
      <c r="F361" s="688"/>
      <c r="G361" s="687">
        <v>2959</v>
      </c>
      <c r="H361" s="687">
        <v>187</v>
      </c>
      <c r="I361" s="689">
        <f t="shared" si="68"/>
      </c>
      <c r="J361" s="690">
        <f t="shared" si="216"/>
      </c>
      <c r="K361" s="687">
        <v>1</v>
      </c>
      <c r="L361" s="690">
        <f t="shared" si="271"/>
      </c>
      <c r="M361" s="687">
        <v>0</v>
      </c>
      <c r="N361" s="691">
        <f t="shared" si="161"/>
      </c>
      <c r="O361" s="687">
        <v>0</v>
      </c>
      <c r="P361" s="691">
        <f t="shared" si="179"/>
      </c>
      <c r="Q361" s="692"/>
      <c r="R361" s="687"/>
      <c r="S361" s="692"/>
      <c r="T361" s="687"/>
      <c r="U361" s="693"/>
      <c r="V361" s="694"/>
      <c r="W361" s="687"/>
      <c r="X361" s="694"/>
      <c r="Y361" s="692"/>
      <c r="Z361" s="694"/>
      <c r="AA361" s="694"/>
      <c r="AB361" s="687"/>
      <c r="AC361" s="687"/>
      <c r="AD361" s="692"/>
      <c r="AE361" s="694"/>
      <c r="AF361" s="695" t="s">
        <v>724</v>
      </c>
    </row>
    <row customHeight="true" ht="25" r="362">
      <c r="A362" s="750"/>
      <c r="B362" s="751" t="s">
        <v>698</v>
      </c>
      <c r="C362" s="752" t="s">
        <v>695</v>
      </c>
      <c r="D362" s="719" t="s">
        <v>678</v>
      </c>
      <c r="E362" s="753">
        <v>397.64</v>
      </c>
      <c r="F362" s="688">
        <f>E362+E363</f>
      </c>
      <c r="G362" s="687">
        <v>2400</v>
      </c>
      <c r="H362" s="687">
        <v>113</v>
      </c>
      <c r="I362" s="689">
        <f t="shared" si="68"/>
      </c>
      <c r="J362" s="690">
        <f t="shared" si="216"/>
      </c>
      <c r="K362" s="687">
        <v>3</v>
      </c>
      <c r="L362" s="690">
        <f t="shared" si="271"/>
      </c>
      <c r="M362" s="687">
        <v>0</v>
      </c>
      <c r="N362" s="691">
        <f t="shared" si="161"/>
      </c>
      <c r="O362" s="687">
        <v>1</v>
      </c>
      <c r="P362" s="691">
        <f t="shared" si="179"/>
      </c>
      <c r="Q362" s="692">
        <f>(M362+M363)/(O362+O363)</f>
      </c>
      <c r="R362" s="687">
        <v>3</v>
      </c>
      <c r="S362" s="692">
        <f>(O362+O363)/(K362+K363)</f>
      </c>
      <c r="T362" s="687">
        <v>1</v>
      </c>
      <c r="U362" s="693">
        <f>F362/T362</f>
      </c>
      <c r="V362" s="694">
        <f>(F362+4*500)/T362</f>
      </c>
      <c r="W362" s="687">
        <v>1692</v>
      </c>
      <c r="X362" s="694">
        <f>W362/T362</f>
      </c>
      <c r="Y362" s="692">
        <f>T362/R362</f>
      </c>
      <c r="Z362" s="694">
        <f>W362/F362</f>
      </c>
      <c r="AA362" s="694">
        <f>W362/(F362+500)</f>
      </c>
      <c r="AB362" s="687">
        <v>0</v>
      </c>
      <c r="AC362" s="687">
        <v>0</v>
      </c>
      <c r="AD362" s="692">
        <f>AB362/T362</f>
      </c>
      <c r="AE362" s="694">
        <f>(W362-AC362)/(F362+500)</f>
      </c>
      <c r="AF362" s="695" t="s">
        <v>679</v>
      </c>
    </row>
    <row customHeight="true" ht="25" r="363">
      <c r="A363" s="750"/>
      <c r="B363" s="751"/>
      <c r="C363" s="752"/>
      <c r="D363" s="719" t="s">
        <v>680</v>
      </c>
      <c r="E363" s="753">
        <v>344.73</v>
      </c>
      <c r="F363" s="688"/>
      <c r="G363" s="687">
        <v>3932</v>
      </c>
      <c r="H363" s="696">
        <v>265</v>
      </c>
      <c r="I363" s="689">
        <f t="shared" si="68"/>
      </c>
      <c r="J363" s="690">
        <f t="shared" si="216"/>
      </c>
      <c r="K363" s="687">
        <v>11</v>
      </c>
      <c r="L363" s="690">
        <f t="shared" si="271"/>
      </c>
      <c r="M363" s="687">
        <v>0</v>
      </c>
      <c r="N363" s="691">
        <f t="shared" si="161"/>
      </c>
      <c r="O363" s="687">
        <v>1</v>
      </c>
      <c r="P363" s="691">
        <f t="shared" si="179"/>
      </c>
      <c r="Q363" s="692"/>
      <c r="R363" s="687"/>
      <c r="S363" s="692"/>
      <c r="T363" s="687"/>
      <c r="U363" s="693"/>
      <c r="V363" s="694"/>
      <c r="W363" s="687"/>
      <c r="X363" s="694"/>
      <c r="Y363" s="692"/>
      <c r="Z363" s="694"/>
      <c r="AA363" s="694"/>
      <c r="AB363" s="687"/>
      <c r="AC363" s="687"/>
      <c r="AD363" s="692"/>
      <c r="AE363" s="694"/>
      <c r="AF363" s="695" t="s">
        <v>724</v>
      </c>
    </row>
    <row customHeight="true" ht="25" r="364">
      <c r="A364" s="750"/>
      <c r="B364" s="751" t="s">
        <v>699</v>
      </c>
      <c r="C364" s="752" t="s">
        <v>695</v>
      </c>
      <c r="D364" s="719" t="s">
        <v>678</v>
      </c>
      <c r="E364" s="753">
        <v>297.52</v>
      </c>
      <c r="F364" s="688">
        <f>E364+E365</f>
      </c>
      <c r="G364" s="687">
        <v>2616</v>
      </c>
      <c r="H364" s="687">
        <v>90</v>
      </c>
      <c r="I364" s="689">
        <f t="shared" si="68"/>
      </c>
      <c r="J364" s="690">
        <f t="shared" si="216"/>
      </c>
      <c r="K364" s="687">
        <v>1</v>
      </c>
      <c r="L364" s="690">
        <f t="shared" si="271"/>
      </c>
      <c r="M364" s="687">
        <v>0</v>
      </c>
      <c r="N364" s="691">
        <f t="shared" si="161"/>
      </c>
      <c r="O364" s="687">
        <v>0</v>
      </c>
      <c r="P364" s="691">
        <f t="shared" si="179"/>
      </c>
      <c r="Q364" s="692">
        <f>(M364+M365)/(O364+O365)</f>
      </c>
      <c r="R364" s="687">
        <v>0</v>
      </c>
      <c r="S364" s="692">
        <f>(O364+O365)/(K364+K365)</f>
      </c>
      <c r="T364" s="687">
        <v>0</v>
      </c>
      <c r="U364" s="693">
        <f>F364/T364</f>
      </c>
      <c r="V364" s="694">
        <f>(F364+4*500)/T364</f>
      </c>
      <c r="W364" s="687">
        <v>0</v>
      </c>
      <c r="X364" s="694">
        <f>W364/T364</f>
      </c>
      <c r="Y364" s="692">
        <f>T364/R364</f>
      </c>
      <c r="Z364" s="694">
        <f>W364/F364</f>
      </c>
      <c r="AA364" s="694">
        <f>W364/(F364+500)</f>
      </c>
      <c r="AB364" s="687">
        <v>0</v>
      </c>
      <c r="AC364" s="687">
        <v>0</v>
      </c>
      <c r="AD364" s="692">
        <f>AB364/T364</f>
      </c>
      <c r="AE364" s="694">
        <f>(W364-AC364)/(F364+500)</f>
      </c>
      <c r="AF364" s="695" t="s">
        <v>679</v>
      </c>
    </row>
    <row customHeight="true" ht="25" r="365">
      <c r="A365" s="750"/>
      <c r="B365" s="751"/>
      <c r="C365" s="752"/>
      <c r="D365" s="719" t="s">
        <v>680</v>
      </c>
      <c r="E365" s="753">
        <v>179.58</v>
      </c>
      <c r="F365" s="688"/>
      <c r="G365" s="687">
        <v>1512</v>
      </c>
      <c r="H365" s="687">
        <v>117</v>
      </c>
      <c r="I365" s="689">
        <f t="shared" si="68"/>
      </c>
      <c r="J365" s="690">
        <f t="shared" si="216"/>
      </c>
      <c r="K365" s="687">
        <v>4</v>
      </c>
      <c r="L365" s="690">
        <f t="shared" si="271"/>
      </c>
      <c r="M365" s="687">
        <v>0</v>
      </c>
      <c r="N365" s="691">
        <f t="shared" si="161"/>
      </c>
      <c r="O365" s="687">
        <v>0</v>
      </c>
      <c r="P365" s="691">
        <f t="shared" si="179"/>
      </c>
      <c r="Q365" s="692"/>
      <c r="R365" s="687"/>
      <c r="S365" s="692"/>
      <c r="T365" s="687"/>
      <c r="U365" s="693"/>
      <c r="V365" s="694"/>
      <c r="W365" s="687"/>
      <c r="X365" s="694"/>
      <c r="Y365" s="692"/>
      <c r="Z365" s="694"/>
      <c r="AA365" s="694"/>
      <c r="AB365" s="687"/>
      <c r="AC365" s="687"/>
      <c r="AD365" s="692"/>
      <c r="AE365" s="694"/>
      <c r="AF365" s="695" t="s">
        <v>724</v>
      </c>
    </row>
    <row customHeight="true" ht="25" r="366">
      <c r="A366" s="750"/>
      <c r="B366" s="754" t="s">
        <v>686</v>
      </c>
      <c r="C366" s="754"/>
      <c r="D366" s="754"/>
      <c r="E366" s="755">
        <f>SUM(E356:E365)</f>
      </c>
      <c r="F366" s="698">
        <f>SUM(F356:F365)</f>
      </c>
      <c r="G366" s="698">
        <f>SUM(G356:G365)</f>
      </c>
      <c r="H366" s="698">
        <f>SUM(H356:H365)</f>
      </c>
      <c r="I366" s="699">
        <f t="shared" si="68"/>
      </c>
      <c r="J366" s="700">
        <f t="shared" si="216"/>
      </c>
      <c r="K366" s="698">
        <f>SUM(K356:K365)</f>
      </c>
      <c r="L366" s="700">
        <f t="shared" si="271"/>
      </c>
      <c r="M366" s="698">
        <f>SUM(M356:M365)</f>
      </c>
      <c r="N366" s="701">
        <f t="shared" si="161"/>
      </c>
      <c r="O366" s="698">
        <f>SUM(O356:O365)</f>
      </c>
      <c r="P366" s="701">
        <f t="shared" si="179"/>
      </c>
      <c r="Q366" s="702">
        <f t="shared" ref="Q366:Q367" si="50">M366/O366</f>
      </c>
      <c r="R366" s="698">
        <f>SUM(R356:R365)</f>
      </c>
      <c r="S366" s="702">
        <f t="shared" ref="S366:S367" si="197">(O366+O366)/(K366+K366)</f>
      </c>
      <c r="T366" s="698">
        <f>SUM(T356:T365)</f>
      </c>
      <c r="U366" s="703">
        <f t="shared" ref="U366:U367" si="345">F366/T366</f>
      </c>
      <c r="V366" s="704">
        <f t="shared" ref="V366:V367" si="106">(F366+4*500)/T366</f>
      </c>
      <c r="W366" s="698">
        <f>SUM(W356:W365)</f>
      </c>
      <c r="X366" s="705">
        <f t="shared" ref="X366:X367" si="253">W366/T366</f>
      </c>
      <c r="Y366" s="702">
        <f t="shared" ref="Y366:Y367" si="308">T366/R366</f>
      </c>
      <c r="Z366" s="704">
        <f t="shared" ref="Z366:Z367" si="143">W366/F366</f>
      </c>
      <c r="AA366" s="704">
        <f>W366/(F366+COUNT(W356:W365)*500)</f>
      </c>
      <c r="AB366" s="698">
        <f>SUM(AB356:AB365)</f>
      </c>
      <c r="AC366" s="698">
        <f>SUM(AC356:AC365)</f>
      </c>
      <c r="AD366" s="702">
        <f t="shared" ref="AD366:AD367" si="32">AB366/T366</f>
      </c>
      <c r="AE366" s="706">
        <f>(W366-AC366)/(F366+COUNT(W356:W365)*500)</f>
      </c>
      <c r="AF366" s="694"/>
    </row>
    <row customHeight="true" ht="25" r="367">
      <c r="A367" s="750"/>
      <c r="B367" s="756" t="s">
        <v>700</v>
      </c>
      <c r="C367" s="756"/>
      <c r="D367" s="756"/>
      <c r="E367" s="757">
        <f>E355+E366</f>
      </c>
      <c r="F367" s="741">
        <f>F355+F366</f>
      </c>
      <c r="G367" s="741">
        <f>G355+G366</f>
      </c>
      <c r="H367" s="741">
        <f>H355+H366</f>
      </c>
      <c r="I367" s="742">
        <f t="shared" si="68"/>
      </c>
      <c r="J367" s="743">
        <f t="shared" si="216"/>
      </c>
      <c r="K367" s="741">
        <f>K355+K366</f>
      </c>
      <c r="L367" s="743">
        <f t="shared" si="271"/>
      </c>
      <c r="M367" s="741">
        <f>M355+M366</f>
      </c>
      <c r="N367" s="744">
        <f t="shared" si="161"/>
      </c>
      <c r="O367" s="741">
        <f>O355+O366</f>
      </c>
      <c r="P367" s="744">
        <f t="shared" si="179"/>
      </c>
      <c r="Q367" s="745">
        <f t="shared" si="50"/>
      </c>
      <c r="R367" s="741">
        <f>R355+R366</f>
      </c>
      <c r="S367" s="745">
        <f t="shared" si="197"/>
      </c>
      <c r="T367" s="741">
        <f>T355+T366</f>
      </c>
      <c r="U367" s="746">
        <f t="shared" si="345"/>
      </c>
      <c r="V367" s="741">
        <f t="shared" si="106"/>
      </c>
      <c r="W367" s="741">
        <f>W355+W366</f>
      </c>
      <c r="X367" s="741">
        <f t="shared" si="253"/>
      </c>
      <c r="Y367" s="745">
        <f t="shared" si="308"/>
      </c>
      <c r="Z367" s="741">
        <f t="shared" si="143"/>
      </c>
      <c r="AA367" s="741">
        <f>W367/(F367+COUNT(W345:W354,W356:W365)*500)</f>
      </c>
      <c r="AB367" s="741">
        <f>AB355+AB366</f>
      </c>
      <c r="AC367" s="741">
        <f>AC355+AC366</f>
      </c>
      <c r="AD367" s="745">
        <f t="shared" si="32"/>
      </c>
      <c r="AE367" s="741">
        <f>(W367-AC367)/(F367+COUNT(W345:W354,W356:W365)*500)</f>
      </c>
      <c r="AF367" s="747"/>
    </row>
    <row customHeight="true" ht="25" r="368">
      <c r="A368" s="758" t="s">
        <v>643</v>
      </c>
      <c r="B368" s="759" t="s">
        <v>644</v>
      </c>
      <c r="C368" s="759" t="s">
        <v>645</v>
      </c>
      <c r="D368" s="759" t="s">
        <v>646</v>
      </c>
      <c r="E368" s="760" t="s">
        <v>647</v>
      </c>
      <c r="F368" s="674" t="s">
        <v>648</v>
      </c>
      <c r="G368" s="674" t="s">
        <v>649</v>
      </c>
      <c r="H368" s="674" t="s">
        <v>650</v>
      </c>
      <c r="I368" s="675" t="s">
        <v>651</v>
      </c>
      <c r="J368" s="676" t="s">
        <v>652</v>
      </c>
      <c r="K368" s="674" t="s">
        <v>653</v>
      </c>
      <c r="L368" s="676" t="s">
        <v>654</v>
      </c>
      <c r="M368" s="677" t="s">
        <v>655</v>
      </c>
      <c r="N368" s="678" t="s">
        <v>656</v>
      </c>
      <c r="O368" s="674" t="s">
        <v>657</v>
      </c>
      <c r="P368" s="678" t="s">
        <v>658</v>
      </c>
      <c r="Q368" s="675" t="s">
        <v>659</v>
      </c>
      <c r="R368" s="679" t="s">
        <v>660</v>
      </c>
      <c r="S368" s="680" t="s">
        <v>661</v>
      </c>
      <c r="T368" s="679" t="s">
        <v>662</v>
      </c>
      <c r="U368" s="681" t="s">
        <v>663</v>
      </c>
      <c r="V368" s="682" t="s">
        <v>664</v>
      </c>
      <c r="W368" s="682" t="s">
        <v>665</v>
      </c>
      <c r="X368" s="682" t="s">
        <v>666</v>
      </c>
      <c r="Y368" s="680" t="s">
        <v>667</v>
      </c>
      <c r="Z368" s="682" t="s">
        <v>668</v>
      </c>
      <c r="AA368" s="682" t="s">
        <v>669</v>
      </c>
      <c r="AB368" s="682" t="s">
        <v>670</v>
      </c>
      <c r="AC368" s="679" t="s">
        <v>671</v>
      </c>
      <c r="AD368" s="680" t="s">
        <v>672</v>
      </c>
      <c r="AE368" s="682" t="s">
        <v>673</v>
      </c>
      <c r="AF368" s="682" t="s">
        <v>674</v>
      </c>
    </row>
    <row r="369">
      <c r="A369" s="750" t="s">
        <v>726</v>
      </c>
      <c r="B369" s="761" t="s">
        <v>694</v>
      </c>
      <c r="C369" s="752" t="s">
        <v>695</v>
      </c>
      <c r="D369" s="719" t="s">
        <v>678</v>
      </c>
      <c r="E369" s="753">
        <v>1348.61</v>
      </c>
      <c r="F369" s="688">
        <f>E369+E370</f>
      </c>
      <c r="G369" s="687">
        <v>9754</v>
      </c>
      <c r="H369" s="687">
        <v>151</v>
      </c>
      <c r="I369" s="689">
        <f t="shared" ref="I369:I380" si="69">H369/G369</f>
      </c>
      <c r="J369" s="690">
        <f t="shared" ref="J369:J380" si="217">(E369/G369)*1000</f>
      </c>
      <c r="K369" s="687">
        <v>27</v>
      </c>
      <c r="L369" s="690">
        <f t="shared" ref="L369:L380" si="272">E369/K369</f>
      </c>
      <c r="M369" s="687">
        <v>0</v>
      </c>
      <c r="N369" s="691">
        <f t="shared" ref="N369:N380" si="162">E369/M369</f>
      </c>
      <c r="O369" s="687">
        <v>1</v>
      </c>
      <c r="P369" s="691">
        <f t="shared" ref="P369:P380" si="180">E369/O369</f>
      </c>
      <c r="Q369" s="692">
        <f>(M369+M370)/(O369+O370)</f>
      </c>
      <c r="R369" s="687">
        <v>2</v>
      </c>
      <c r="S369" s="692">
        <f>(O369+O370)/(K369+K370)</f>
      </c>
      <c r="T369" s="687">
        <v>1</v>
      </c>
      <c r="U369" s="693">
        <f>F369/T369</f>
      </c>
      <c r="V369" s="694">
        <f>(F369+4*500)/T369</f>
      </c>
      <c r="W369" s="687">
        <v>396</v>
      </c>
      <c r="X369" s="694">
        <f>W369/T369</f>
      </c>
      <c r="Y369" s="692">
        <f>T369/R369</f>
      </c>
      <c r="Z369" s="694">
        <f>W369/F369</f>
      </c>
      <c r="AA369" s="694">
        <f>W369/(F369+500)</f>
      </c>
      <c r="AB369" s="687">
        <v>1</v>
      </c>
      <c r="AC369" s="687">
        <v>396</v>
      </c>
      <c r="AD369" s="692">
        <f>AB369/T369</f>
      </c>
      <c r="AE369" s="694">
        <f>(W369-AC369)/(F369+500)</f>
      </c>
      <c r="AF369" s="695" t="s">
        <v>679</v>
      </c>
    </row>
    <row r="370">
      <c r="A370" s="750"/>
      <c r="B370" s="761"/>
      <c r="C370" s="752"/>
      <c r="D370" s="719" t="s">
        <v>680</v>
      </c>
      <c r="E370" s="753">
        <v>173</v>
      </c>
      <c r="F370" s="688"/>
      <c r="G370" s="687">
        <v>2547</v>
      </c>
      <c r="H370" s="696">
        <v>146</v>
      </c>
      <c r="I370" s="689">
        <f t="shared" si="69"/>
      </c>
      <c r="J370" s="690">
        <f t="shared" si="217"/>
      </c>
      <c r="K370" s="687">
        <v>7</v>
      </c>
      <c r="L370" s="690">
        <f t="shared" si="272"/>
      </c>
      <c r="M370" s="687">
        <v>0</v>
      </c>
      <c r="N370" s="691">
        <f t="shared" si="162"/>
      </c>
      <c r="O370" s="687">
        <v>0</v>
      </c>
      <c r="P370" s="691">
        <f t="shared" si="180"/>
      </c>
      <c r="Q370" s="692"/>
      <c r="R370" s="687"/>
      <c r="S370" s="692"/>
      <c r="T370" s="687"/>
      <c r="U370" s="693"/>
      <c r="V370" s="694"/>
      <c r="W370" s="687"/>
      <c r="X370" s="694"/>
      <c r="Y370" s="692"/>
      <c r="Z370" s="694"/>
      <c r="AA370" s="694"/>
      <c r="AB370" s="687"/>
      <c r="AC370" s="687"/>
      <c r="AD370" s="692"/>
      <c r="AE370" s="694"/>
      <c r="AF370" s="695" t="s">
        <v>691</v>
      </c>
    </row>
    <row r="371">
      <c r="A371" s="750"/>
      <c r="B371" s="751" t="s">
        <v>696</v>
      </c>
      <c r="C371" s="752" t="s">
        <v>695</v>
      </c>
      <c r="D371" s="719" t="s">
        <v>678</v>
      </c>
      <c r="E371" s="753">
        <v>1878.21</v>
      </c>
      <c r="F371" s="688">
        <f>E371+E372</f>
      </c>
      <c r="G371" s="687">
        <v>16623</v>
      </c>
      <c r="H371" s="687">
        <v>253</v>
      </c>
      <c r="I371" s="689">
        <f t="shared" si="69"/>
      </c>
      <c r="J371" s="690">
        <f t="shared" si="217"/>
      </c>
      <c r="K371" s="687">
        <v>28</v>
      </c>
      <c r="L371" s="690">
        <f t="shared" si="272"/>
      </c>
      <c r="M371" s="687">
        <v>2</v>
      </c>
      <c r="N371" s="691">
        <f t="shared" si="162"/>
      </c>
      <c r="O371" s="687">
        <v>7</v>
      </c>
      <c r="P371" s="691">
        <f t="shared" si="180"/>
      </c>
      <c r="Q371" s="692">
        <f>(M371+M372)/(O371+O372)</f>
      </c>
      <c r="R371" s="687">
        <v>8</v>
      </c>
      <c r="S371" s="692">
        <f>(O371+O372)/(K371+K372)</f>
      </c>
      <c r="T371" s="687">
        <v>3</v>
      </c>
      <c r="U371" s="693">
        <f>F371/T371</f>
      </c>
      <c r="V371" s="694">
        <f>(F371+4*500)/T371</f>
      </c>
      <c r="W371" s="687">
        <v>1766.4</v>
      </c>
      <c r="X371" s="694">
        <f>W371/T371</f>
      </c>
      <c r="Y371" s="692">
        <f>T371/R371</f>
      </c>
      <c r="Z371" s="694">
        <f>W371/F371</f>
      </c>
      <c r="AA371" s="694">
        <f>W371/(F371+500)</f>
      </c>
      <c r="AB371" s="687">
        <v>0</v>
      </c>
      <c r="AC371" s="687">
        <v>0</v>
      </c>
      <c r="AD371" s="692">
        <f>AB371/T371</f>
      </c>
      <c r="AE371" s="694">
        <f>(W371-AC371)/(F371+500)</f>
      </c>
      <c r="AF371" s="695" t="s">
        <v>679</v>
      </c>
    </row>
    <row r="372">
      <c r="A372" s="750"/>
      <c r="B372" s="751"/>
      <c r="C372" s="752"/>
      <c r="D372" s="719" t="s">
        <v>680</v>
      </c>
      <c r="E372" s="753">
        <v>172.22</v>
      </c>
      <c r="F372" s="688"/>
      <c r="G372" s="687">
        <v>2169</v>
      </c>
      <c r="H372" s="687">
        <v>200</v>
      </c>
      <c r="I372" s="689">
        <f t="shared" si="69"/>
      </c>
      <c r="J372" s="690">
        <f t="shared" si="217"/>
      </c>
      <c r="K372" s="687">
        <v>4</v>
      </c>
      <c r="L372" s="690">
        <f t="shared" si="272"/>
      </c>
      <c r="M372" s="687">
        <v>1</v>
      </c>
      <c r="N372" s="691">
        <f t="shared" si="162"/>
      </c>
      <c r="O372" s="687">
        <v>1</v>
      </c>
      <c r="P372" s="691">
        <f t="shared" si="180"/>
      </c>
      <c r="Q372" s="692"/>
      <c r="R372" s="687"/>
      <c r="S372" s="692"/>
      <c r="T372" s="687"/>
      <c r="U372" s="693"/>
      <c r="V372" s="694"/>
      <c r="W372" s="687"/>
      <c r="X372" s="694"/>
      <c r="Y372" s="692"/>
      <c r="Z372" s="694"/>
      <c r="AA372" s="694"/>
      <c r="AB372" s="687"/>
      <c r="AC372" s="687"/>
      <c r="AD372" s="692"/>
      <c r="AE372" s="694"/>
      <c r="AF372" s="695" t="s">
        <v>691</v>
      </c>
    </row>
    <row r="373">
      <c r="A373" s="750"/>
      <c r="B373" s="751" t="s">
        <v>697</v>
      </c>
      <c r="C373" s="752" t="s">
        <v>695</v>
      </c>
      <c r="D373" s="719" t="s">
        <v>678</v>
      </c>
      <c r="E373" s="753">
        <v>883.47</v>
      </c>
      <c r="F373" s="688">
        <f>E373+E374</f>
      </c>
      <c r="G373" s="687">
        <v>7534</v>
      </c>
      <c r="H373" s="687">
        <v>164</v>
      </c>
      <c r="I373" s="689">
        <f t="shared" si="69"/>
      </c>
      <c r="J373" s="690">
        <f t="shared" si="217"/>
      </c>
      <c r="K373" s="687">
        <v>13</v>
      </c>
      <c r="L373" s="690">
        <f t="shared" si="272"/>
      </c>
      <c r="M373" s="687">
        <v>1</v>
      </c>
      <c r="N373" s="691">
        <f t="shared" si="162"/>
      </c>
      <c r="O373" s="687">
        <v>5</v>
      </c>
      <c r="P373" s="691">
        <f t="shared" si="180"/>
      </c>
      <c r="Q373" s="692">
        <f>(M373+M374)/(O373+O374)</f>
      </c>
      <c r="R373" s="687">
        <v>5</v>
      </c>
      <c r="S373" s="692">
        <f>(O373+O374)/(K373+K374)</f>
      </c>
      <c r="T373" s="687">
        <v>3</v>
      </c>
      <c r="U373" s="693">
        <f>F373/T373</f>
      </c>
      <c r="V373" s="694">
        <f>(F373+4*500)/T373</f>
      </c>
      <c r="W373" s="687">
        <v>1755.6</v>
      </c>
      <c r="X373" s="694">
        <f>W373/T373</f>
      </c>
      <c r="Y373" s="692">
        <f>T373/R373</f>
      </c>
      <c r="Z373" s="694">
        <f>W373/F373</f>
      </c>
      <c r="AA373" s="694">
        <f>W373/(F373+500)</f>
      </c>
      <c r="AB373" s="687">
        <v>0</v>
      </c>
      <c r="AC373" s="687">
        <v>0</v>
      </c>
      <c r="AD373" s="692">
        <f>AB373/T373</f>
      </c>
      <c r="AE373" s="694">
        <f>(W373-AC373)/(F373+500)</f>
      </c>
      <c r="AF373" s="695" t="s">
        <v>679</v>
      </c>
    </row>
    <row r="374">
      <c r="A374" s="750"/>
      <c r="B374" s="751"/>
      <c r="C374" s="752"/>
      <c r="D374" s="719" t="s">
        <v>680</v>
      </c>
      <c r="E374" s="753">
        <v>360.2</v>
      </c>
      <c r="F374" s="688"/>
      <c r="G374" s="687">
        <v>2988</v>
      </c>
      <c r="H374" s="687">
        <v>260</v>
      </c>
      <c r="I374" s="689">
        <f t="shared" si="69"/>
      </c>
      <c r="J374" s="690">
        <f t="shared" si="217"/>
      </c>
      <c r="K374" s="687">
        <v>4</v>
      </c>
      <c r="L374" s="690">
        <f t="shared" si="272"/>
      </c>
      <c r="M374" s="687">
        <v>0</v>
      </c>
      <c r="N374" s="691">
        <f t="shared" si="162"/>
      </c>
      <c r="O374" s="687">
        <v>0</v>
      </c>
      <c r="P374" s="691">
        <f t="shared" si="180"/>
      </c>
      <c r="Q374" s="692"/>
      <c r="R374" s="687"/>
      <c r="S374" s="692"/>
      <c r="T374" s="687"/>
      <c r="U374" s="693"/>
      <c r="V374" s="694"/>
      <c r="W374" s="687"/>
      <c r="X374" s="694"/>
      <c r="Y374" s="692"/>
      <c r="Z374" s="694"/>
      <c r="AA374" s="694"/>
      <c r="AB374" s="687"/>
      <c r="AC374" s="687"/>
      <c r="AD374" s="692"/>
      <c r="AE374" s="694"/>
      <c r="AF374" s="695" t="s">
        <v>691</v>
      </c>
    </row>
    <row r="375">
      <c r="A375" s="750"/>
      <c r="B375" s="751" t="s">
        <v>698</v>
      </c>
      <c r="C375" s="752" t="s">
        <v>695</v>
      </c>
      <c r="D375" s="719" t="s">
        <v>678</v>
      </c>
      <c r="E375" s="753">
        <v>2363.53</v>
      </c>
      <c r="F375" s="688">
        <f>E375+E376</f>
      </c>
      <c r="G375" s="687">
        <v>18133</v>
      </c>
      <c r="H375" s="687">
        <v>309</v>
      </c>
      <c r="I375" s="689">
        <f t="shared" si="69"/>
      </c>
      <c r="J375" s="690">
        <f t="shared" si="217"/>
      </c>
      <c r="K375" s="687">
        <v>32</v>
      </c>
      <c r="L375" s="690">
        <f t="shared" si="272"/>
      </c>
      <c r="M375" s="687">
        <v>2</v>
      </c>
      <c r="N375" s="691">
        <f t="shared" si="162"/>
      </c>
      <c r="O375" s="687">
        <v>6</v>
      </c>
      <c r="P375" s="691">
        <f t="shared" si="180"/>
      </c>
      <c r="Q375" s="692">
        <f>(M375+M376)/(O375+O376)</f>
      </c>
      <c r="R375" s="687">
        <v>7</v>
      </c>
      <c r="S375" s="692">
        <f>(O375+O376)/(K375+K376)</f>
      </c>
      <c r="T375" s="687">
        <v>2</v>
      </c>
      <c r="U375" s="693">
        <f>F375/T375</f>
      </c>
      <c r="V375" s="694">
        <f>(F375+4*500)/T375</f>
      </c>
      <c r="W375" s="687">
        <v>2107.2</v>
      </c>
      <c r="X375" s="694">
        <f>W375/T375</f>
      </c>
      <c r="Y375" s="692">
        <f>T375/R375</f>
      </c>
      <c r="Z375" s="694">
        <f>W375/F375</f>
      </c>
      <c r="AA375" s="694">
        <f>W375/(F375+500)</f>
      </c>
      <c r="AB375" s="687">
        <v>0</v>
      </c>
      <c r="AC375" s="687">
        <v>0</v>
      </c>
      <c r="AD375" s="692">
        <f>AB375/T375</f>
      </c>
      <c r="AE375" s="694">
        <f>(W375-AC375)/(F375+500)</f>
      </c>
      <c r="AF375" s="695" t="s">
        <v>679</v>
      </c>
    </row>
    <row r="376">
      <c r="A376" s="750"/>
      <c r="B376" s="751"/>
      <c r="C376" s="752"/>
      <c r="D376" s="719" t="s">
        <v>680</v>
      </c>
      <c r="E376" s="753">
        <v>339.21</v>
      </c>
      <c r="F376" s="688"/>
      <c r="G376" s="687">
        <v>3400</v>
      </c>
      <c r="H376" s="696">
        <v>318</v>
      </c>
      <c r="I376" s="689">
        <f t="shared" si="69"/>
      </c>
      <c r="J376" s="690">
        <f t="shared" si="217"/>
      </c>
      <c r="K376" s="687">
        <v>4</v>
      </c>
      <c r="L376" s="690">
        <f t="shared" si="272"/>
      </c>
      <c r="M376" s="687">
        <v>0</v>
      </c>
      <c r="N376" s="691">
        <f t="shared" si="162"/>
      </c>
      <c r="O376" s="687">
        <v>1</v>
      </c>
      <c r="P376" s="691">
        <f t="shared" si="180"/>
      </c>
      <c r="Q376" s="692"/>
      <c r="R376" s="687"/>
      <c r="S376" s="692"/>
      <c r="T376" s="687"/>
      <c r="U376" s="693"/>
      <c r="V376" s="694"/>
      <c r="W376" s="687"/>
      <c r="X376" s="694"/>
      <c r="Y376" s="692"/>
      <c r="Z376" s="694"/>
      <c r="AA376" s="694"/>
      <c r="AB376" s="687"/>
      <c r="AC376" s="687"/>
      <c r="AD376" s="692"/>
      <c r="AE376" s="694"/>
      <c r="AF376" s="695" t="s">
        <v>691</v>
      </c>
    </row>
    <row r="377">
      <c r="A377" s="750"/>
      <c r="B377" s="751" t="s">
        <v>699</v>
      </c>
      <c r="C377" s="752" t="s">
        <v>695</v>
      </c>
      <c r="D377" s="719" t="s">
        <v>678</v>
      </c>
      <c r="E377" s="753">
        <v>743.69</v>
      </c>
      <c r="F377" s="688">
        <f>E377+E378</f>
      </c>
      <c r="G377" s="687">
        <v>5904</v>
      </c>
      <c r="H377" s="687">
        <v>126</v>
      </c>
      <c r="I377" s="689">
        <f t="shared" si="69"/>
      </c>
      <c r="J377" s="690">
        <f t="shared" si="217"/>
      </c>
      <c r="K377" s="687">
        <v>8</v>
      </c>
      <c r="L377" s="690">
        <f t="shared" si="272"/>
      </c>
      <c r="M377" s="687">
        <v>0</v>
      </c>
      <c r="N377" s="691">
        <f t="shared" si="162"/>
      </c>
      <c r="O377" s="687">
        <v>2</v>
      </c>
      <c r="P377" s="691">
        <f t="shared" si="180"/>
      </c>
      <c r="Q377" s="692">
        <f>(M377+M378)/(O377+O378)</f>
      </c>
      <c r="R377" s="687">
        <v>2</v>
      </c>
      <c r="S377" s="692">
        <f>(O377+O378)/(K377+K378)</f>
      </c>
      <c r="T377" s="687">
        <v>0</v>
      </c>
      <c r="U377" s="693">
        <f>F377/T377</f>
      </c>
      <c r="V377" s="694">
        <f>(F377+4*500)/T377</f>
      </c>
      <c r="W377" s="687">
        <v>0</v>
      </c>
      <c r="X377" s="694">
        <f>W377/T377</f>
      </c>
      <c r="Y377" s="692">
        <f>T377/R377</f>
      </c>
      <c r="Z377" s="694">
        <f>W377/F377</f>
      </c>
      <c r="AA377" s="694">
        <f>W377/(F377+500)</f>
      </c>
      <c r="AB377" s="687">
        <v>0</v>
      </c>
      <c r="AC377" s="687">
        <v>0</v>
      </c>
      <c r="AD377" s="692">
        <f>AB377/T377</f>
      </c>
      <c r="AE377" s="694">
        <f>(W377-AC377)/(F377+500)</f>
      </c>
      <c r="AF377" s="695" t="s">
        <v>679</v>
      </c>
    </row>
    <row r="378">
      <c r="A378" s="750"/>
      <c r="B378" s="751"/>
      <c r="C378" s="752"/>
      <c r="D378" s="719" t="s">
        <v>680</v>
      </c>
      <c r="E378" s="753">
        <v>189.83</v>
      </c>
      <c r="F378" s="688"/>
      <c r="G378" s="687">
        <v>1822</v>
      </c>
      <c r="H378" s="687">
        <v>203</v>
      </c>
      <c r="I378" s="689">
        <f t="shared" si="69"/>
      </c>
      <c r="J378" s="690">
        <f t="shared" si="217"/>
      </c>
      <c r="K378" s="687">
        <v>8</v>
      </c>
      <c r="L378" s="690">
        <f t="shared" si="272"/>
      </c>
      <c r="M378" s="687">
        <v>0</v>
      </c>
      <c r="N378" s="691">
        <f t="shared" si="162"/>
      </c>
      <c r="O378" s="687">
        <v>0</v>
      </c>
      <c r="P378" s="691">
        <f t="shared" si="180"/>
      </c>
      <c r="Q378" s="692"/>
      <c r="R378" s="687"/>
      <c r="S378" s="692"/>
      <c r="T378" s="687"/>
      <c r="U378" s="693"/>
      <c r="V378" s="694"/>
      <c r="W378" s="687"/>
      <c r="X378" s="694"/>
      <c r="Y378" s="692"/>
      <c r="Z378" s="694"/>
      <c r="AA378" s="694"/>
      <c r="AB378" s="687"/>
      <c r="AC378" s="687"/>
      <c r="AD378" s="692"/>
      <c r="AE378" s="694"/>
      <c r="AF378" s="695" t="s">
        <v>691</v>
      </c>
    </row>
    <row r="379">
      <c r="A379" s="750"/>
      <c r="B379" s="754" t="s">
        <v>686</v>
      </c>
      <c r="C379" s="754"/>
      <c r="D379" s="754"/>
      <c r="E379" s="755">
        <f>SUM(E369:E378)</f>
      </c>
      <c r="F379" s="698">
        <f>SUM(F369:F378)</f>
      </c>
      <c r="G379" s="698">
        <f>SUM(G369:G378)</f>
      </c>
      <c r="H379" s="698">
        <f>SUM(H369:H378)</f>
      </c>
      <c r="I379" s="699">
        <f t="shared" si="69"/>
      </c>
      <c r="J379" s="700">
        <f t="shared" si="217"/>
      </c>
      <c r="K379" s="698">
        <f>SUM(K369:K378)</f>
      </c>
      <c r="L379" s="700">
        <f t="shared" si="272"/>
      </c>
      <c r="M379" s="698">
        <f>SUM(M369:M378)</f>
      </c>
      <c r="N379" s="701">
        <f t="shared" si="162"/>
      </c>
      <c r="O379" s="698">
        <f>SUM(O369:O378)</f>
      </c>
      <c r="P379" s="701">
        <f t="shared" si="180"/>
      </c>
      <c r="Q379" s="702">
        <f t="shared" ref="Q379:Q380" si="51">M379/O379</f>
      </c>
      <c r="R379" s="698">
        <f>SUM(R369:R378)</f>
      </c>
      <c r="S379" s="702">
        <f t="shared" ref="S379:S380" si="198">(O379+O379)/(K379+K379)</f>
      </c>
      <c r="T379" s="698">
        <f>SUM(T369:T378)</f>
      </c>
      <c r="U379" s="703">
        <f t="shared" ref="U379:U380" si="346">F379/T379</f>
      </c>
      <c r="V379" s="704">
        <f t="shared" ref="V379:V380" si="107">(F379+4*500)/T379</f>
      </c>
      <c r="W379" s="698">
        <f>SUM(W369:W378)</f>
      </c>
      <c r="X379" s="705">
        <f t="shared" ref="X379:X380" si="254">W379/T379</f>
      </c>
      <c r="Y379" s="702">
        <f t="shared" ref="Y379:Y380" si="309">T379/R379</f>
      </c>
      <c r="Z379" s="704">
        <f t="shared" ref="Z379:Z380" si="144">W379/F379</f>
      </c>
      <c r="AA379" s="704">
        <f>W379/(F379+COUNT(W369:W378)*500)</f>
      </c>
      <c r="AB379" s="698">
        <f>SUM(AB369:AB378)</f>
      </c>
      <c r="AC379" s="698">
        <f>SUM(AC369:AC378)</f>
      </c>
      <c r="AD379" s="702">
        <f t="shared" ref="AD379:AD380" si="33">AB379/T379</f>
      </c>
      <c r="AE379" s="706">
        <f>(W379-AC379)/(F379+COUNT(W369:W378)*500)</f>
      </c>
      <c r="AF379" s="694"/>
    </row>
    <row r="380">
      <c r="A380" s="750"/>
      <c r="B380" s="756" t="s">
        <v>700</v>
      </c>
      <c r="C380" s="756"/>
      <c r="D380" s="756"/>
      <c r="E380" s="757">
        <f>E379</f>
      </c>
      <c r="F380" s="741">
        <f>F379</f>
      </c>
      <c r="G380" s="741">
        <f>G379</f>
      </c>
      <c r="H380" s="741">
        <f>H379</f>
      </c>
      <c r="I380" s="742">
        <f t="shared" si="69"/>
      </c>
      <c r="J380" s="743">
        <f t="shared" si="217"/>
      </c>
      <c r="K380" s="741">
        <f>K379</f>
      </c>
      <c r="L380" s="743">
        <f t="shared" si="272"/>
      </c>
      <c r="M380" s="741">
        <f>M379</f>
      </c>
      <c r="N380" s="744">
        <f t="shared" si="162"/>
      </c>
      <c r="O380" s="741">
        <f>O379</f>
      </c>
      <c r="P380" s="744">
        <f t="shared" si="180"/>
      </c>
      <c r="Q380" s="745">
        <f t="shared" si="51"/>
      </c>
      <c r="R380" s="741">
        <f>R379</f>
      </c>
      <c r="S380" s="745">
        <f t="shared" si="198"/>
      </c>
      <c r="T380" s="741">
        <f>T379</f>
      </c>
      <c r="U380" s="746">
        <f t="shared" si="346"/>
      </c>
      <c r="V380" s="741">
        <f t="shared" si="107"/>
      </c>
      <c r="W380" s="741">
        <f>W379</f>
      </c>
      <c r="X380" s="741">
        <f t="shared" si="254"/>
      </c>
      <c r="Y380" s="745">
        <f t="shared" si="309"/>
      </c>
      <c r="Z380" s="741">
        <f t="shared" si="144"/>
      </c>
      <c r="AA380" s="741">
        <f>W380/(F380+COUNT(W368:W367,W369:W378)*500)</f>
      </c>
      <c r="AB380" s="741">
        <f>AB379</f>
      </c>
      <c r="AC380" s="741">
        <f>AC379</f>
      </c>
      <c r="AD380" s="745">
        <f t="shared" si="33"/>
      </c>
      <c r="AE380" s="741">
        <f>(W380-AC380)/(F380+COUNT(W368:W367,W369:W378)*500)</f>
      </c>
      <c r="AF380" s="747"/>
    </row>
    <row r="381">
      <c r="A381" s="758" t="s">
        <v>643</v>
      </c>
      <c r="B381" s="759" t="s">
        <v>644</v>
      </c>
      <c r="C381" s="759" t="s">
        <v>645</v>
      </c>
      <c r="D381" s="759" t="s">
        <v>646</v>
      </c>
      <c r="E381" s="760" t="s">
        <v>647</v>
      </c>
      <c r="F381" s="674" t="s">
        <v>648</v>
      </c>
      <c r="G381" s="674" t="s">
        <v>649</v>
      </c>
      <c r="H381" s="674" t="s">
        <v>650</v>
      </c>
      <c r="I381" s="675" t="s">
        <v>651</v>
      </c>
      <c r="J381" s="676" t="s">
        <v>652</v>
      </c>
      <c r="K381" s="674" t="s">
        <v>653</v>
      </c>
      <c r="L381" s="676" t="s">
        <v>654</v>
      </c>
      <c r="M381" s="677" t="s">
        <v>655</v>
      </c>
      <c r="N381" s="678" t="s">
        <v>656</v>
      </c>
      <c r="O381" s="674" t="s">
        <v>657</v>
      </c>
      <c r="P381" s="678" t="s">
        <v>658</v>
      </c>
      <c r="Q381" s="675" t="s">
        <v>659</v>
      </c>
      <c r="R381" s="679" t="s">
        <v>660</v>
      </c>
      <c r="S381" s="680" t="s">
        <v>661</v>
      </c>
      <c r="T381" s="679" t="s">
        <v>662</v>
      </c>
      <c r="U381" s="681" t="s">
        <v>663</v>
      </c>
      <c r="V381" s="682" t="s">
        <v>664</v>
      </c>
      <c r="W381" s="682" t="s">
        <v>665</v>
      </c>
      <c r="X381" s="682" t="s">
        <v>666</v>
      </c>
      <c r="Y381" s="680" t="s">
        <v>667</v>
      </c>
      <c r="Z381" s="682" t="s">
        <v>668</v>
      </c>
      <c r="AA381" s="682" t="s">
        <v>669</v>
      </c>
      <c r="AB381" s="682" t="s">
        <v>670</v>
      </c>
      <c r="AC381" s="679" t="s">
        <v>671</v>
      </c>
      <c r="AD381" s="680" t="s">
        <v>672</v>
      </c>
      <c r="AE381" s="682" t="s">
        <v>673</v>
      </c>
      <c r="AF381" s="682" t="s">
        <v>674</v>
      </c>
    </row>
    <row r="382">
      <c r="A382" s="750" t="s">
        <v>727</v>
      </c>
      <c r="B382" s="761" t="s">
        <v>694</v>
      </c>
      <c r="C382" s="752" t="s">
        <v>695</v>
      </c>
      <c r="D382" s="719" t="s">
        <v>678</v>
      </c>
      <c r="E382" s="753">
        <v>688.12</v>
      </c>
      <c r="F382" s="688">
        <f>E382+E383</f>
      </c>
      <c r="G382" s="687">
        <v>4729</v>
      </c>
      <c r="H382" s="687">
        <v>56</v>
      </c>
      <c r="I382" s="689">
        <f t="shared" ref="I382:I393" si="70">H382/G382</f>
      </c>
      <c r="J382" s="690">
        <f t="shared" ref="J382:J393" si="218">(E382/G382)*1000</f>
      </c>
      <c r="K382" s="687">
        <v>10</v>
      </c>
      <c r="L382" s="690">
        <f t="shared" ref="L382:L393" si="273">E382/K382</f>
      </c>
      <c r="M382" s="687">
        <v>0</v>
      </c>
      <c r="N382" s="691">
        <f t="shared" ref="N382:N393" si="163">E382/M382</f>
      </c>
      <c r="O382" s="687">
        <v>1</v>
      </c>
      <c r="P382" s="691">
        <f t="shared" ref="P382:P393" si="181">E382/O382</f>
      </c>
      <c r="Q382" s="692">
        <f>(M382+M383)/(O382+O383)</f>
      </c>
      <c r="R382" s="687">
        <v>2</v>
      </c>
      <c r="S382" s="692">
        <f>(O382+O383)/(K382+K383)</f>
      </c>
      <c r="T382" s="687">
        <v>0</v>
      </c>
      <c r="U382" s="693">
        <f>F382/T382</f>
      </c>
      <c r="V382" s="694">
        <f>(F382+4*500)/T382</f>
      </c>
      <c r="W382" s="687">
        <v>0</v>
      </c>
      <c r="X382" s="694">
        <f>W382/T382</f>
      </c>
      <c r="Y382" s="692">
        <f>T382/R382</f>
      </c>
      <c r="Z382" s="694">
        <f>W382/F382</f>
      </c>
      <c r="AA382" s="694">
        <f>W382/(F382+500)</f>
      </c>
      <c r="AB382" s="687">
        <v>0</v>
      </c>
      <c r="AC382" s="687">
        <v>0</v>
      </c>
      <c r="AD382" s="692">
        <f>AB382/T382</f>
      </c>
      <c r="AE382" s="694">
        <f>(W382-AC382)/(F382+500)</f>
      </c>
      <c r="AF382" s="695" t="s">
        <v>679</v>
      </c>
    </row>
    <row r="383">
      <c r="A383" s="750"/>
      <c r="B383" s="761"/>
      <c r="C383" s="752"/>
      <c r="D383" s="719" t="s">
        <v>680</v>
      </c>
      <c r="E383" s="753">
        <v>91.74</v>
      </c>
      <c r="F383" s="688"/>
      <c r="G383" s="687">
        <v>1289</v>
      </c>
      <c r="H383" s="696">
        <v>54</v>
      </c>
      <c r="I383" s="689">
        <f t="shared" si="70"/>
      </c>
      <c r="J383" s="690">
        <f t="shared" si="218"/>
      </c>
      <c r="K383" s="687">
        <v>3</v>
      </c>
      <c r="L383" s="690">
        <f t="shared" si="273"/>
      </c>
      <c r="M383" s="687">
        <v>0</v>
      </c>
      <c r="N383" s="691">
        <f t="shared" si="163"/>
      </c>
      <c r="O383" s="687">
        <v>0</v>
      </c>
      <c r="P383" s="691">
        <f t="shared" si="181"/>
      </c>
      <c r="Q383" s="692"/>
      <c r="R383" s="687"/>
      <c r="S383" s="692"/>
      <c r="T383" s="687"/>
      <c r="U383" s="693"/>
      <c r="V383" s="694"/>
      <c r="W383" s="687"/>
      <c r="X383" s="694"/>
      <c r="Y383" s="692"/>
      <c r="Z383" s="694"/>
      <c r="AA383" s="694"/>
      <c r="AB383" s="687"/>
      <c r="AC383" s="687"/>
      <c r="AD383" s="692"/>
      <c r="AE383" s="694"/>
      <c r="AF383" s="695" t="s">
        <v>691</v>
      </c>
    </row>
    <row r="384">
      <c r="A384" s="750"/>
      <c r="B384" s="751" t="s">
        <v>696</v>
      </c>
      <c r="C384" s="752" t="s">
        <v>695</v>
      </c>
      <c r="D384" s="719" t="s">
        <v>678</v>
      </c>
      <c r="E384" s="753">
        <v>766.37</v>
      </c>
      <c r="F384" s="688">
        <f>E384+E385</f>
      </c>
      <c r="G384" s="687">
        <v>5374</v>
      </c>
      <c r="H384" s="687">
        <v>72</v>
      </c>
      <c r="I384" s="689">
        <f t="shared" si="70"/>
      </c>
      <c r="J384" s="690">
        <f t="shared" si="218"/>
      </c>
      <c r="K384" s="687">
        <v>13</v>
      </c>
      <c r="L384" s="690">
        <f t="shared" si="273"/>
      </c>
      <c r="M384" s="687">
        <v>0</v>
      </c>
      <c r="N384" s="691">
        <f t="shared" si="163"/>
      </c>
      <c r="O384" s="687">
        <v>2</v>
      </c>
      <c r="P384" s="691">
        <f t="shared" si="181"/>
      </c>
      <c r="Q384" s="692">
        <f>(M384+M385)/(O384+O385)</f>
      </c>
      <c r="R384" s="687">
        <v>3</v>
      </c>
      <c r="S384" s="692">
        <f>(O384+O385)/(K384+K385)</f>
      </c>
      <c r="T384" s="687">
        <v>0</v>
      </c>
      <c r="U384" s="693">
        <f>F384/T384</f>
      </c>
      <c r="V384" s="694">
        <f>(F384+4*500)/T384</f>
      </c>
      <c r="W384" s="687">
        <v>0</v>
      </c>
      <c r="X384" s="694">
        <f>W384/T384</f>
      </c>
      <c r="Y384" s="692">
        <f>T384/R384</f>
      </c>
      <c r="Z384" s="694">
        <f>W384/F384</f>
      </c>
      <c r="AA384" s="694">
        <f>W384/(F384+500)</f>
      </c>
      <c r="AB384" s="687">
        <v>0</v>
      </c>
      <c r="AC384" s="687">
        <v>0</v>
      </c>
      <c r="AD384" s="692">
        <f>AB384/T384</f>
      </c>
      <c r="AE384" s="694">
        <f>(W384-AC384)/(F384+500)</f>
      </c>
      <c r="AF384" s="695" t="s">
        <v>679</v>
      </c>
    </row>
    <row r="385">
      <c r="A385" s="750"/>
      <c r="B385" s="751"/>
      <c r="C385" s="752"/>
      <c r="D385" s="719" t="s">
        <v>680</v>
      </c>
      <c r="E385" s="753">
        <v>98.73</v>
      </c>
      <c r="F385" s="688"/>
      <c r="G385" s="687">
        <v>1365</v>
      </c>
      <c r="H385" s="687">
        <v>66</v>
      </c>
      <c r="I385" s="689">
        <f t="shared" si="70"/>
      </c>
      <c r="J385" s="690">
        <f t="shared" si="218"/>
      </c>
      <c r="K385" s="687">
        <v>2</v>
      </c>
      <c r="L385" s="690">
        <f t="shared" si="273"/>
      </c>
      <c r="M385" s="687">
        <v>0</v>
      </c>
      <c r="N385" s="691">
        <f t="shared" si="163"/>
      </c>
      <c r="O385" s="687">
        <v>0</v>
      </c>
      <c r="P385" s="691">
        <f t="shared" si="181"/>
      </c>
      <c r="Q385" s="692"/>
      <c r="R385" s="687"/>
      <c r="S385" s="692"/>
      <c r="T385" s="687"/>
      <c r="U385" s="693"/>
      <c r="V385" s="694"/>
      <c r="W385" s="687"/>
      <c r="X385" s="694"/>
      <c r="Y385" s="692"/>
      <c r="Z385" s="694"/>
      <c r="AA385" s="694"/>
      <c r="AB385" s="687"/>
      <c r="AC385" s="687"/>
      <c r="AD385" s="692"/>
      <c r="AE385" s="694"/>
      <c r="AF385" s="695" t="s">
        <v>691</v>
      </c>
    </row>
    <row r="386">
      <c r="A386" s="750"/>
      <c r="B386" s="751" t="s">
        <v>697</v>
      </c>
      <c r="C386" s="752" t="s">
        <v>695</v>
      </c>
      <c r="D386" s="719" t="s">
        <v>678</v>
      </c>
      <c r="E386" s="753">
        <v>726.97</v>
      </c>
      <c r="F386" s="688">
        <f>E386+E387</f>
      </c>
      <c r="G386" s="687">
        <v>3778</v>
      </c>
      <c r="H386" s="687">
        <v>87</v>
      </c>
      <c r="I386" s="689">
        <f t="shared" si="70"/>
      </c>
      <c r="J386" s="690">
        <f t="shared" si="218"/>
      </c>
      <c r="K386" s="687">
        <v>6</v>
      </c>
      <c r="L386" s="690">
        <f t="shared" si="273"/>
      </c>
      <c r="M386" s="687">
        <v>0</v>
      </c>
      <c r="N386" s="691">
        <f t="shared" si="163"/>
      </c>
      <c r="O386" s="687">
        <v>2</v>
      </c>
      <c r="P386" s="691">
        <f t="shared" si="181"/>
      </c>
      <c r="Q386" s="692">
        <f>(M386+M387)/(O386+O387)</f>
      </c>
      <c r="R386" s="687">
        <v>2</v>
      </c>
      <c r="S386" s="692">
        <f>(O386+O387)/(K386+K387)</f>
      </c>
      <c r="T386" s="687">
        <v>0</v>
      </c>
      <c r="U386" s="693">
        <f>F386/T386</f>
      </c>
      <c r="V386" s="694">
        <f>(F386+4*500)/T386</f>
      </c>
      <c r="W386" s="687">
        <v>0</v>
      </c>
      <c r="X386" s="694">
        <f>W386/T386</f>
      </c>
      <c r="Y386" s="692">
        <f>T386/R386</f>
      </c>
      <c r="Z386" s="694">
        <f>W386/F386</f>
      </c>
      <c r="AA386" s="694">
        <f>W386/(F386+500)</f>
      </c>
      <c r="AB386" s="687">
        <v>0</v>
      </c>
      <c r="AC386" s="687">
        <v>0</v>
      </c>
      <c r="AD386" s="692">
        <f>AB386/T386</f>
      </c>
      <c r="AE386" s="694">
        <f>(W386-AC386)/(F386+500)</f>
      </c>
      <c r="AF386" s="695" t="s">
        <v>679</v>
      </c>
    </row>
    <row r="387">
      <c r="A387" s="750"/>
      <c r="B387" s="751"/>
      <c r="C387" s="752"/>
      <c r="D387" s="719" t="s">
        <v>680</v>
      </c>
      <c r="E387" s="753">
        <v>145.9</v>
      </c>
      <c r="F387" s="688"/>
      <c r="G387" s="687">
        <v>2020</v>
      </c>
      <c r="H387" s="687">
        <v>143</v>
      </c>
      <c r="I387" s="689">
        <f t="shared" si="70"/>
      </c>
      <c r="J387" s="690">
        <f t="shared" si="218"/>
      </c>
      <c r="K387" s="687">
        <v>1</v>
      </c>
      <c r="L387" s="690">
        <f t="shared" si="273"/>
      </c>
      <c r="M387" s="687">
        <v>0</v>
      </c>
      <c r="N387" s="691">
        <f t="shared" si="163"/>
      </c>
      <c r="O387" s="687">
        <v>0</v>
      </c>
      <c r="P387" s="691">
        <f t="shared" si="181"/>
      </c>
      <c r="Q387" s="692"/>
      <c r="R387" s="687"/>
      <c r="S387" s="692"/>
      <c r="T387" s="687"/>
      <c r="U387" s="693"/>
      <c r="V387" s="694"/>
      <c r="W387" s="687"/>
      <c r="X387" s="694"/>
      <c r="Y387" s="692"/>
      <c r="Z387" s="694"/>
      <c r="AA387" s="694"/>
      <c r="AB387" s="687"/>
      <c r="AC387" s="687"/>
      <c r="AD387" s="692"/>
      <c r="AE387" s="694"/>
      <c r="AF387" s="695" t="s">
        <v>691</v>
      </c>
    </row>
    <row r="388">
      <c r="A388" s="750"/>
      <c r="B388" s="751" t="s">
        <v>698</v>
      </c>
      <c r="C388" s="752" t="s">
        <v>695</v>
      </c>
      <c r="D388" s="719" t="s">
        <v>678</v>
      </c>
      <c r="E388" s="753">
        <v>727.93</v>
      </c>
      <c r="F388" s="688">
        <f>E388+E389</f>
      </c>
      <c r="G388" s="687">
        <v>4458</v>
      </c>
      <c r="H388" s="687">
        <v>131</v>
      </c>
      <c r="I388" s="689">
        <f t="shared" si="70"/>
      </c>
      <c r="J388" s="690">
        <f t="shared" si="218"/>
      </c>
      <c r="K388" s="687">
        <v>16</v>
      </c>
      <c r="L388" s="690">
        <f t="shared" si="273"/>
      </c>
      <c r="M388" s="687">
        <v>1</v>
      </c>
      <c r="N388" s="691">
        <f t="shared" si="163"/>
      </c>
      <c r="O388" s="687">
        <v>4</v>
      </c>
      <c r="P388" s="691">
        <f t="shared" si="181"/>
      </c>
      <c r="Q388" s="692">
        <f>(M388+M389)/(O388+O389)</f>
      </c>
      <c r="R388" s="687">
        <v>5</v>
      </c>
      <c r="S388" s="692">
        <f>(O388+O389)/(K388+K389)</f>
      </c>
      <c r="T388" s="687">
        <v>1</v>
      </c>
      <c r="U388" s="693">
        <f>F388/T388</f>
      </c>
      <c r="V388" s="694">
        <f>(F388+4*500)/T388</f>
      </c>
      <c r="W388" s="687">
        <v>2011.2</v>
      </c>
      <c r="X388" s="694">
        <f>W388/T388</f>
      </c>
      <c r="Y388" s="692">
        <f>T388/R388</f>
      </c>
      <c r="Z388" s="694">
        <f>W388/F388</f>
      </c>
      <c r="AA388" s="694">
        <f>W388/(F388+500)</f>
      </c>
      <c r="AB388" s="687">
        <v>0</v>
      </c>
      <c r="AC388" s="687">
        <v>0</v>
      </c>
      <c r="AD388" s="692">
        <f>AB388/T388</f>
      </c>
      <c r="AE388" s="694">
        <f>(W388-AC388)/(F388+500)</f>
      </c>
      <c r="AF388" s="695" t="s">
        <v>679</v>
      </c>
    </row>
    <row r="389">
      <c r="A389" s="750"/>
      <c r="B389" s="751"/>
      <c r="C389" s="752"/>
      <c r="D389" s="719" t="s">
        <v>680</v>
      </c>
      <c r="E389" s="753">
        <v>132.4</v>
      </c>
      <c r="F389" s="688"/>
      <c r="G389" s="687">
        <v>1788</v>
      </c>
      <c r="H389" s="696">
        <v>141</v>
      </c>
      <c r="I389" s="689">
        <f t="shared" si="70"/>
      </c>
      <c r="J389" s="690">
        <f t="shared" si="218"/>
      </c>
      <c r="K389" s="687">
        <v>4</v>
      </c>
      <c r="L389" s="690">
        <f t="shared" si="273"/>
      </c>
      <c r="M389" s="687">
        <v>0</v>
      </c>
      <c r="N389" s="691">
        <f t="shared" si="163"/>
      </c>
      <c r="O389" s="687">
        <v>1</v>
      </c>
      <c r="P389" s="691">
        <f t="shared" si="181"/>
      </c>
      <c r="Q389" s="692"/>
      <c r="R389" s="687"/>
      <c r="S389" s="692"/>
      <c r="T389" s="687"/>
      <c r="U389" s="693"/>
      <c r="V389" s="694"/>
      <c r="W389" s="687"/>
      <c r="X389" s="694"/>
      <c r="Y389" s="692"/>
      <c r="Z389" s="694"/>
      <c r="AA389" s="694"/>
      <c r="AB389" s="687"/>
      <c r="AC389" s="687"/>
      <c r="AD389" s="692"/>
      <c r="AE389" s="694"/>
      <c r="AF389" s="695" t="s">
        <v>691</v>
      </c>
    </row>
    <row r="390">
      <c r="A390" s="750"/>
      <c r="B390" s="751" t="s">
        <v>699</v>
      </c>
      <c r="C390" s="752" t="s">
        <v>695</v>
      </c>
      <c r="D390" s="719" t="s">
        <v>678</v>
      </c>
      <c r="E390" s="753">
        <v>682.62</v>
      </c>
      <c r="F390" s="688">
        <f>E390+E391</f>
      </c>
      <c r="G390" s="687">
        <v>5386</v>
      </c>
      <c r="H390" s="687">
        <v>153</v>
      </c>
      <c r="I390" s="689">
        <f t="shared" si="70"/>
      </c>
      <c r="J390" s="690">
        <f t="shared" si="218"/>
      </c>
      <c r="K390" s="687">
        <v>6</v>
      </c>
      <c r="L390" s="690">
        <f t="shared" si="273"/>
      </c>
      <c r="M390" s="687">
        <v>0</v>
      </c>
      <c r="N390" s="691">
        <f t="shared" si="163"/>
      </c>
      <c r="O390" s="687">
        <v>0</v>
      </c>
      <c r="P390" s="691">
        <f t="shared" si="181"/>
      </c>
      <c r="Q390" s="692">
        <f>(M390+M391)/(O390+O391)</f>
      </c>
      <c r="R390" s="687">
        <v>1</v>
      </c>
      <c r="S390" s="692">
        <f>(O390+O391)/(K390+K391)</f>
      </c>
      <c r="T390" s="687">
        <v>0</v>
      </c>
      <c r="U390" s="693">
        <f>F390/T390</f>
      </c>
      <c r="V390" s="694">
        <f>(F390+4*500)/T390</f>
      </c>
      <c r="W390" s="687">
        <v>0</v>
      </c>
      <c r="X390" s="694">
        <f>W390/T390</f>
      </c>
      <c r="Y390" s="692">
        <f>T390/R390</f>
      </c>
      <c r="Z390" s="694">
        <f>W390/F390</f>
      </c>
      <c r="AA390" s="694">
        <f>W390/(F390+500)</f>
      </c>
      <c r="AB390" s="687">
        <v>0</v>
      </c>
      <c r="AC390" s="687">
        <v>0</v>
      </c>
      <c r="AD390" s="692">
        <f>AB390/T390</f>
      </c>
      <c r="AE390" s="694">
        <f>(W390-AC390)/(F390+500)</f>
      </c>
      <c r="AF390" s="695" t="s">
        <v>679</v>
      </c>
    </row>
    <row r="391">
      <c r="A391" s="750"/>
      <c r="B391" s="751"/>
      <c r="C391" s="752"/>
      <c r="D391" s="719" t="s">
        <v>680</v>
      </c>
      <c r="E391" s="753">
        <v>84.28</v>
      </c>
      <c r="F391" s="688"/>
      <c r="G391" s="687">
        <v>924</v>
      </c>
      <c r="H391" s="687">
        <v>99</v>
      </c>
      <c r="I391" s="689">
        <f t="shared" si="70"/>
      </c>
      <c r="J391" s="690">
        <f t="shared" si="218"/>
      </c>
      <c r="K391" s="687">
        <v>1</v>
      </c>
      <c r="L391" s="690">
        <f t="shared" si="273"/>
      </c>
      <c r="M391" s="687">
        <v>0</v>
      </c>
      <c r="N391" s="691">
        <f t="shared" si="163"/>
      </c>
      <c r="O391" s="687">
        <v>0</v>
      </c>
      <c r="P391" s="691">
        <f t="shared" si="181"/>
      </c>
      <c r="Q391" s="692"/>
      <c r="R391" s="687"/>
      <c r="S391" s="692"/>
      <c r="T391" s="687"/>
      <c r="U391" s="693"/>
      <c r="V391" s="694"/>
      <c r="W391" s="687"/>
      <c r="X391" s="694"/>
      <c r="Y391" s="692"/>
      <c r="Z391" s="694"/>
      <c r="AA391" s="694"/>
      <c r="AB391" s="687"/>
      <c r="AC391" s="687"/>
      <c r="AD391" s="692"/>
      <c r="AE391" s="694"/>
      <c r="AF391" s="695" t="s">
        <v>691</v>
      </c>
    </row>
    <row r="392">
      <c r="A392" s="750"/>
      <c r="B392" s="754" t="s">
        <v>686</v>
      </c>
      <c r="C392" s="754"/>
      <c r="D392" s="754"/>
      <c r="E392" s="755">
        <f>SUM(E382:E391)</f>
      </c>
      <c r="F392" s="698">
        <f>SUM(F382:F391)</f>
      </c>
      <c r="G392" s="698">
        <f>SUM(G382:G391)</f>
      </c>
      <c r="H392" s="698">
        <f>SUM(H382:H391)</f>
      </c>
      <c r="I392" s="699">
        <f t="shared" si="70"/>
      </c>
      <c r="J392" s="700">
        <f t="shared" si="218"/>
      </c>
      <c r="K392" s="698">
        <f>SUM(K382:K391)</f>
      </c>
      <c r="L392" s="700">
        <f t="shared" si="273"/>
      </c>
      <c r="M392" s="698">
        <f>SUM(M382:M391)</f>
      </c>
      <c r="N392" s="701">
        <f t="shared" si="163"/>
      </c>
      <c r="O392" s="698">
        <f>SUM(O382:O391)</f>
      </c>
      <c r="P392" s="701">
        <f t="shared" si="181"/>
      </c>
      <c r="Q392" s="702">
        <f t="shared" ref="Q392:Q393" si="52">M392/O392</f>
      </c>
      <c r="R392" s="698">
        <f>SUM(R382:R391)</f>
      </c>
      <c r="S392" s="702">
        <f t="shared" ref="S392:S393" si="199">(O392+O392)/(K392+K392)</f>
      </c>
      <c r="T392" s="698">
        <f>SUM(T382:T391)</f>
      </c>
      <c r="U392" s="703">
        <f t="shared" ref="U392:U393" si="347">F392/T392</f>
      </c>
      <c r="V392" s="704">
        <f t="shared" ref="V392:V393" si="108">(F392+4*500)/T392</f>
      </c>
      <c r="W392" s="698">
        <f>SUM(W382:W391)</f>
      </c>
      <c r="X392" s="705">
        <f t="shared" ref="X392:X393" si="255">W392/T392</f>
      </c>
      <c r="Y392" s="702">
        <f t="shared" ref="Y392:Y393" si="310">T392/R392</f>
      </c>
      <c r="Z392" s="704">
        <f t="shared" ref="Z392:Z393" si="145">W392/F392</f>
      </c>
      <c r="AA392" s="704">
        <f>W392/(F392+COUNT(W382:W391)*500)</f>
      </c>
      <c r="AB392" s="698">
        <f>SUM(AB382:AB391)</f>
      </c>
      <c r="AC392" s="698">
        <f>SUM(AC382:AC391)</f>
      </c>
      <c r="AD392" s="702">
        <f t="shared" ref="AD392:AD393" si="34">AB392/T392</f>
      </c>
      <c r="AE392" s="706">
        <f>(W392-AC392)/(F392+COUNT(W382:W391)*500)</f>
      </c>
      <c r="AF392" s="694"/>
    </row>
    <row r="393">
      <c r="A393" s="750"/>
      <c r="B393" s="756" t="s">
        <v>700</v>
      </c>
      <c r="C393" s="756"/>
      <c r="D393" s="756"/>
      <c r="E393" s="757">
        <f>E392</f>
      </c>
      <c r="F393" s="741">
        <f>F392</f>
      </c>
      <c r="G393" s="741">
        <f>G392</f>
      </c>
      <c r="H393" s="741">
        <f>H392</f>
      </c>
      <c r="I393" s="742">
        <f t="shared" si="70"/>
      </c>
      <c r="J393" s="743">
        <f t="shared" si="218"/>
      </c>
      <c r="K393" s="741">
        <f>K392</f>
      </c>
      <c r="L393" s="743">
        <f t="shared" si="273"/>
      </c>
      <c r="M393" s="741">
        <f>M392</f>
      </c>
      <c r="N393" s="744">
        <f t="shared" si="163"/>
      </c>
      <c r="O393" s="741">
        <f>O392</f>
      </c>
      <c r="P393" s="744">
        <f t="shared" si="181"/>
      </c>
      <c r="Q393" s="745">
        <f t="shared" si="52"/>
      </c>
      <c r="R393" s="741">
        <f>R392</f>
      </c>
      <c r="S393" s="745">
        <f t="shared" si="199"/>
      </c>
      <c r="T393" s="741">
        <f>T392</f>
      </c>
      <c r="U393" s="746">
        <f t="shared" si="347"/>
      </c>
      <c r="V393" s="741">
        <f t="shared" si="108"/>
      </c>
      <c r="W393" s="741">
        <f>W392</f>
      </c>
      <c r="X393" s="741">
        <f t="shared" si="255"/>
      </c>
      <c r="Y393" s="745">
        <f t="shared" si="310"/>
      </c>
      <c r="Z393" s="741">
        <f t="shared" si="145"/>
      </c>
      <c r="AA393" s="741">
        <f>W393/(F393+COUNT(Z392:X390,W382:W391)*500)</f>
      </c>
      <c r="AB393" s="741">
        <f>AB392</f>
      </c>
      <c r="AC393" s="741">
        <f>AC392</f>
      </c>
      <c r="AD393" s="745">
        <f t="shared" si="34"/>
      </c>
      <c r="AE393" s="741">
        <f>(W393-AC393)/(F393+COUNT(AD392:AB390,W382:W391)*500)</f>
      </c>
      <c r="AF393" s="747"/>
    </row>
    <row r="394">
      <c r="A394" s="758" t="s">
        <v>643</v>
      </c>
      <c r="B394" s="759" t="s">
        <v>644</v>
      </c>
      <c r="C394" s="759" t="s">
        <v>645</v>
      </c>
      <c r="D394" s="759" t="s">
        <v>646</v>
      </c>
      <c r="E394" s="760" t="s">
        <v>647</v>
      </c>
      <c r="F394" s="674" t="s">
        <v>648</v>
      </c>
      <c r="G394" s="674" t="s">
        <v>649</v>
      </c>
      <c r="H394" s="674" t="s">
        <v>650</v>
      </c>
      <c r="I394" s="675" t="s">
        <v>651</v>
      </c>
      <c r="J394" s="676" t="s">
        <v>652</v>
      </c>
      <c r="K394" s="674" t="s">
        <v>653</v>
      </c>
      <c r="L394" s="676" t="s">
        <v>654</v>
      </c>
      <c r="M394" s="677" t="s">
        <v>655</v>
      </c>
      <c r="N394" s="678" t="s">
        <v>656</v>
      </c>
      <c r="O394" s="674" t="s">
        <v>657</v>
      </c>
      <c r="P394" s="678" t="s">
        <v>658</v>
      </c>
      <c r="Q394" s="675" t="s">
        <v>659</v>
      </c>
      <c r="R394" s="679" t="s">
        <v>660</v>
      </c>
      <c r="S394" s="680" t="s">
        <v>661</v>
      </c>
      <c r="T394" s="679" t="s">
        <v>662</v>
      </c>
      <c r="U394" s="681" t="s">
        <v>663</v>
      </c>
      <c r="V394" s="682" t="s">
        <v>664</v>
      </c>
      <c r="W394" s="682" t="s">
        <v>665</v>
      </c>
      <c r="X394" s="682" t="s">
        <v>666</v>
      </c>
      <c r="Y394" s="680" t="s">
        <v>667</v>
      </c>
      <c r="Z394" s="682" t="s">
        <v>668</v>
      </c>
      <c r="AA394" s="682" t="s">
        <v>669</v>
      </c>
      <c r="AB394" s="682" t="s">
        <v>670</v>
      </c>
      <c r="AC394" s="679" t="s">
        <v>671</v>
      </c>
      <c r="AD394" s="680" t="s">
        <v>672</v>
      </c>
      <c r="AE394" s="682" t="s">
        <v>673</v>
      </c>
      <c r="AF394" s="682" t="s">
        <v>674</v>
      </c>
    </row>
    <row r="395">
      <c r="A395" s="750" t="s">
        <v>728</v>
      </c>
      <c r="B395" s="761" t="s">
        <v>687</v>
      </c>
      <c r="C395" s="752" t="s">
        <v>695</v>
      </c>
      <c r="D395" s="719" t="s">
        <v>678</v>
      </c>
      <c r="E395" s="753">
        <v>2003.65</v>
      </c>
      <c r="F395" s="688">
        <f>E395+E396</f>
      </c>
      <c r="G395" s="687">
        <v>13861</v>
      </c>
      <c r="H395" s="687">
        <v>182</v>
      </c>
      <c r="I395" s="689">
        <f t="shared" ref="I395:I406" si="71">H395/G395</f>
      </c>
      <c r="J395" s="690">
        <f t="shared" ref="J395:J406" si="219">(E395/G395)*1000</f>
      </c>
      <c r="K395" s="687">
        <v>45</v>
      </c>
      <c r="L395" s="690">
        <f t="shared" ref="L395:L406" si="274">E395/K395</f>
      </c>
      <c r="M395" s="687">
        <v>4</v>
      </c>
      <c r="N395" s="691">
        <f t="shared" ref="N395:N406" si="164">E395/M395</f>
      </c>
      <c r="O395" s="687">
        <v>10</v>
      </c>
      <c r="P395" s="691">
        <f t="shared" ref="P395:P406" si="182">E395/O395</f>
      </c>
      <c r="Q395" s="692">
        <f>(M395+M396)/(O395+O396)</f>
      </c>
      <c r="R395" s="687">
        <v>10</v>
      </c>
      <c r="S395" s="692">
        <f>(O395+O396)/(K395+K396)</f>
      </c>
      <c r="T395" s="687">
        <v>4</v>
      </c>
      <c r="U395" s="693">
        <f>F395/T395</f>
      </c>
      <c r="V395" s="694">
        <f>(F395+4*500)/T395</f>
      </c>
      <c r="W395" s="687">
        <v>3596.4</v>
      </c>
      <c r="X395" s="694">
        <f>W395/T395</f>
      </c>
      <c r="Y395" s="692">
        <f>T395/R395</f>
      </c>
      <c r="Z395" s="694">
        <f>W395/F395</f>
      </c>
      <c r="AA395" s="694">
        <f>W395/(F395+500)</f>
      </c>
      <c r="AB395" s="687">
        <v>0</v>
      </c>
      <c r="AC395" s="687">
        <v>0</v>
      </c>
      <c r="AD395" s="692">
        <f>AB395/T395</f>
      </c>
      <c r="AE395" s="694">
        <f>(W395-AC395)/(F395+500)</f>
      </c>
      <c r="AF395" s="695" t="s">
        <v>679</v>
      </c>
    </row>
    <row r="396">
      <c r="A396" s="750"/>
      <c r="B396" s="761"/>
      <c r="C396" s="752"/>
      <c r="D396" s="719" t="s">
        <v>680</v>
      </c>
      <c r="E396" s="753">
        <v>121.18</v>
      </c>
      <c r="F396" s="688"/>
      <c r="G396" s="687">
        <v>2194</v>
      </c>
      <c r="H396" s="696">
        <v>108</v>
      </c>
      <c r="I396" s="689">
        <f t="shared" si="71"/>
      </c>
      <c r="J396" s="690">
        <f t="shared" si="219"/>
      </c>
      <c r="K396" s="687">
        <v>3</v>
      </c>
      <c r="L396" s="690">
        <f t="shared" si="274"/>
      </c>
      <c r="M396" s="687">
        <v>0</v>
      </c>
      <c r="N396" s="691">
        <f t="shared" si="164"/>
      </c>
      <c r="O396" s="687">
        <v>0</v>
      </c>
      <c r="P396" s="691">
        <f t="shared" si="182"/>
      </c>
      <c r="Q396" s="692"/>
      <c r="R396" s="687"/>
      <c r="S396" s="692"/>
      <c r="T396" s="687"/>
      <c r="U396" s="693"/>
      <c r="V396" s="694"/>
      <c r="W396" s="687"/>
      <c r="X396" s="694"/>
      <c r="Y396" s="692"/>
      <c r="Z396" s="694"/>
      <c r="AA396" s="694"/>
      <c r="AB396" s="687"/>
      <c r="AC396" s="687"/>
      <c r="AD396" s="692"/>
      <c r="AE396" s="694"/>
      <c r="AF396" s="695" t="s">
        <v>691</v>
      </c>
    </row>
    <row r="397">
      <c r="A397" s="750"/>
      <c r="B397" s="761" t="s">
        <v>689</v>
      </c>
      <c r="C397" s="752" t="s">
        <v>695</v>
      </c>
      <c r="D397" s="719" t="s">
        <v>678</v>
      </c>
      <c r="E397" s="753">
        <v>1635.33</v>
      </c>
      <c r="F397" s="688">
        <f>E397+E398</f>
      </c>
      <c r="G397" s="687">
        <v>14184</v>
      </c>
      <c r="H397" s="687">
        <v>175</v>
      </c>
      <c r="I397" s="689">
        <f t="shared" si="71"/>
      </c>
      <c r="J397" s="690">
        <f t="shared" si="219"/>
      </c>
      <c r="K397" s="687">
        <v>35</v>
      </c>
      <c r="L397" s="690">
        <f t="shared" si="274"/>
      </c>
      <c r="M397" s="687">
        <v>1</v>
      </c>
      <c r="N397" s="691">
        <f t="shared" si="164"/>
      </c>
      <c r="O397" s="687">
        <v>5</v>
      </c>
      <c r="P397" s="691">
        <f t="shared" si="182"/>
      </c>
      <c r="Q397" s="692">
        <f>(M397+M398)/(O397+O398)</f>
      </c>
      <c r="R397" s="687">
        <v>5</v>
      </c>
      <c r="S397" s="692">
        <f>(O397+O398)/(K397+K398)</f>
      </c>
      <c r="T397" s="687">
        <v>1</v>
      </c>
      <c r="U397" s="693">
        <f>F397/T397</f>
      </c>
      <c r="V397" s="694">
        <f>(F397+4*500)/T397</f>
      </c>
      <c r="W397" s="687">
        <v>2011.2000000000003</v>
      </c>
      <c r="X397" s="694">
        <f>W397/T397</f>
      </c>
      <c r="Y397" s="692">
        <f>T397/R397</f>
      </c>
      <c r="Z397" s="694">
        <f>W397/F397</f>
      </c>
      <c r="AA397" s="694">
        <f>W397/(F397+500)</f>
      </c>
      <c r="AB397" s="687">
        <v>0</v>
      </c>
      <c r="AC397" s="687">
        <v>0</v>
      </c>
      <c r="AD397" s="692">
        <f>AB397/T397</f>
      </c>
      <c r="AE397" s="694">
        <f>(W397-AC397)/(F397+500)</f>
      </c>
      <c r="AF397" s="695" t="s">
        <v>679</v>
      </c>
    </row>
    <row r="398">
      <c r="A398" s="750"/>
      <c r="B398" s="751"/>
      <c r="C398" s="752"/>
      <c r="D398" s="719" t="s">
        <v>680</v>
      </c>
      <c r="E398" s="753">
        <v>72.09</v>
      </c>
      <c r="F398" s="688"/>
      <c r="G398" s="687">
        <v>1012</v>
      </c>
      <c r="H398" s="687">
        <v>64</v>
      </c>
      <c r="I398" s="689">
        <f t="shared" si="71"/>
      </c>
      <c r="J398" s="690">
        <f t="shared" si="219"/>
      </c>
      <c r="K398" s="687">
        <v>1</v>
      </c>
      <c r="L398" s="690">
        <f t="shared" si="274"/>
      </c>
      <c r="M398" s="687">
        <v>0</v>
      </c>
      <c r="N398" s="691">
        <f t="shared" si="164"/>
      </c>
      <c r="O398" s="687">
        <v>0</v>
      </c>
      <c r="P398" s="691">
        <f t="shared" si="182"/>
      </c>
      <c r="Q398" s="692"/>
      <c r="R398" s="687"/>
      <c r="S398" s="692"/>
      <c r="T398" s="687"/>
      <c r="U398" s="693"/>
      <c r="V398" s="694"/>
      <c r="W398" s="687"/>
      <c r="X398" s="694"/>
      <c r="Y398" s="692"/>
      <c r="Z398" s="694"/>
      <c r="AA398" s="694"/>
      <c r="AB398" s="687"/>
      <c r="AC398" s="687"/>
      <c r="AD398" s="692"/>
      <c r="AE398" s="694"/>
      <c r="AF398" s="695" t="s">
        <v>691</v>
      </c>
    </row>
    <row r="399">
      <c r="A399" s="750"/>
      <c r="B399" s="761" t="s">
        <v>690</v>
      </c>
      <c r="C399" s="752" t="s">
        <v>695</v>
      </c>
      <c r="D399" s="719" t="s">
        <v>678</v>
      </c>
      <c r="E399" s="753">
        <v>976.94</v>
      </c>
      <c r="F399" s="688">
        <f>E399+E400</f>
      </c>
      <c r="G399" s="687">
        <v>7533</v>
      </c>
      <c r="H399" s="687">
        <v>133</v>
      </c>
      <c r="I399" s="689">
        <f t="shared" si="71"/>
      </c>
      <c r="J399" s="690">
        <f t="shared" si="219"/>
      </c>
      <c r="K399" s="687">
        <v>23</v>
      </c>
      <c r="L399" s="690">
        <f t="shared" si="274"/>
      </c>
      <c r="M399" s="687">
        <v>0</v>
      </c>
      <c r="N399" s="691">
        <f t="shared" si="164"/>
      </c>
      <c r="O399" s="687">
        <v>3</v>
      </c>
      <c r="P399" s="691">
        <f t="shared" si="182"/>
      </c>
      <c r="Q399" s="692">
        <f>(M399+M400)/(O399+O400)</f>
      </c>
      <c r="R399" s="687">
        <v>3</v>
      </c>
      <c r="S399" s="692">
        <f>(O399+O400)/(K399+K400)</f>
      </c>
      <c r="T399" s="687">
        <v>0</v>
      </c>
      <c r="U399" s="693">
        <f>F399/T399</f>
      </c>
      <c r="V399" s="694">
        <f>(F399+4*500)/T399</f>
      </c>
      <c r="W399" s="687">
        <v>0</v>
      </c>
      <c r="X399" s="694">
        <f>W399/T399</f>
      </c>
      <c r="Y399" s="692">
        <f>T399/R399</f>
      </c>
      <c r="Z399" s="694">
        <f>W399/F399</f>
      </c>
      <c r="AA399" s="694">
        <f>W399/(F399+500)</f>
      </c>
      <c r="AB399" s="687">
        <v>0</v>
      </c>
      <c r="AC399" s="687">
        <v>0</v>
      </c>
      <c r="AD399" s="692">
        <f>AB399/T399</f>
      </c>
      <c r="AE399" s="694">
        <f>(W399-AC399)/(F399+500)</f>
      </c>
      <c r="AF399" s="695" t="s">
        <v>679</v>
      </c>
    </row>
    <row r="400">
      <c r="A400" s="750"/>
      <c r="B400" s="751"/>
      <c r="C400" s="752"/>
      <c r="D400" s="719" t="s">
        <v>680</v>
      </c>
      <c r="E400" s="753">
        <v>76.03</v>
      </c>
      <c r="F400" s="688"/>
      <c r="G400" s="687">
        <v>1112</v>
      </c>
      <c r="H400" s="687">
        <v>62</v>
      </c>
      <c r="I400" s="689">
        <f t="shared" si="71"/>
      </c>
      <c r="J400" s="690">
        <f t="shared" si="219"/>
      </c>
      <c r="K400" s="687">
        <v>0</v>
      </c>
      <c r="L400" s="690">
        <f t="shared" si="274"/>
      </c>
      <c r="M400" s="687">
        <v>0</v>
      </c>
      <c r="N400" s="691">
        <f t="shared" si="164"/>
      </c>
      <c r="O400" s="687">
        <v>0</v>
      </c>
      <c r="P400" s="691">
        <f t="shared" si="182"/>
      </c>
      <c r="Q400" s="692"/>
      <c r="R400" s="687"/>
      <c r="S400" s="692"/>
      <c r="T400" s="687"/>
      <c r="U400" s="693"/>
      <c r="V400" s="694"/>
      <c r="W400" s="687"/>
      <c r="X400" s="694"/>
      <c r="Y400" s="692"/>
      <c r="Z400" s="694"/>
      <c r="AA400" s="694"/>
      <c r="AB400" s="687"/>
      <c r="AC400" s="687"/>
      <c r="AD400" s="692"/>
      <c r="AE400" s="694"/>
      <c r="AF400" s="695" t="s">
        <v>691</v>
      </c>
    </row>
    <row r="401">
      <c r="A401" s="750"/>
      <c r="B401" s="761" t="s">
        <v>692</v>
      </c>
      <c r="C401" s="752" t="s">
        <v>695</v>
      </c>
      <c r="D401" s="719" t="s">
        <v>678</v>
      </c>
      <c r="E401" s="753">
        <v>4481</v>
      </c>
      <c r="F401" s="688">
        <f>E401+E402</f>
      </c>
      <c r="G401" s="687">
        <v>41663</v>
      </c>
      <c r="H401" s="687">
        <v>352</v>
      </c>
      <c r="I401" s="689">
        <f t="shared" si="71"/>
      </c>
      <c r="J401" s="690">
        <f t="shared" si="219"/>
      </c>
      <c r="K401" s="687">
        <v>82</v>
      </c>
      <c r="L401" s="690">
        <f t="shared" si="274"/>
      </c>
      <c r="M401" s="687">
        <v>4</v>
      </c>
      <c r="N401" s="691">
        <f t="shared" si="164"/>
      </c>
      <c r="O401" s="687">
        <v>9</v>
      </c>
      <c r="P401" s="691">
        <f t="shared" si="182"/>
      </c>
      <c r="Q401" s="692">
        <f>(M401+M402)/(O401+O402)</f>
      </c>
      <c r="R401" s="687">
        <v>10</v>
      </c>
      <c r="S401" s="692">
        <f>(O401+O402)/(K401+K402)</f>
      </c>
      <c r="T401" s="687">
        <v>4</v>
      </c>
      <c r="U401" s="693">
        <f>F401/T401</f>
      </c>
      <c r="V401" s="694">
        <f>(F401+4*500)/T401</f>
      </c>
      <c r="W401" s="687">
        <v>6028.799999999999</v>
      </c>
      <c r="X401" s="694">
        <f>W401/T401</f>
      </c>
      <c r="Y401" s="692">
        <f>T401/R401</f>
      </c>
      <c r="Z401" s="694">
        <f>W401/F401</f>
      </c>
      <c r="AA401" s="694">
        <f>W401/(F401+500)</f>
      </c>
      <c r="AB401" s="687">
        <v>2</v>
      </c>
      <c r="AC401" s="687">
        <v>2757.6</v>
      </c>
      <c r="AD401" s="692">
        <f>AB401/T401</f>
      </c>
      <c r="AE401" s="694">
        <f>(W401-AC401)/(F401+500)</f>
      </c>
      <c r="AF401" s="695" t="s">
        <v>679</v>
      </c>
    </row>
    <row r="402">
      <c r="A402" s="750"/>
      <c r="B402" s="751"/>
      <c r="C402" s="752"/>
      <c r="D402" s="719" t="s">
        <v>680</v>
      </c>
      <c r="E402" s="753">
        <v>62.44</v>
      </c>
      <c r="F402" s="688"/>
      <c r="G402" s="687">
        <v>1127</v>
      </c>
      <c r="H402" s="696">
        <v>58</v>
      </c>
      <c r="I402" s="689">
        <f t="shared" si="71"/>
      </c>
      <c r="J402" s="690">
        <f t="shared" si="219"/>
      </c>
      <c r="K402" s="687">
        <v>0</v>
      </c>
      <c r="L402" s="690">
        <f t="shared" si="274"/>
      </c>
      <c r="M402" s="687">
        <v>0</v>
      </c>
      <c r="N402" s="691">
        <f t="shared" si="164"/>
      </c>
      <c r="O402" s="687">
        <v>0</v>
      </c>
      <c r="P402" s="691">
        <f t="shared" si="182"/>
      </c>
      <c r="Q402" s="692"/>
      <c r="R402" s="687"/>
      <c r="S402" s="692"/>
      <c r="T402" s="687"/>
      <c r="U402" s="693"/>
      <c r="V402" s="694"/>
      <c r="W402" s="687"/>
      <c r="X402" s="694"/>
      <c r="Y402" s="692"/>
      <c r="Z402" s="694"/>
      <c r="AA402" s="694"/>
      <c r="AB402" s="687"/>
      <c r="AC402" s="687"/>
      <c r="AD402" s="692"/>
      <c r="AE402" s="694"/>
      <c r="AF402" s="695" t="s">
        <v>691</v>
      </c>
    </row>
    <row r="403">
      <c r="A403" s="750"/>
      <c r="B403" s="761" t="s">
        <v>693</v>
      </c>
      <c r="C403" s="752" t="s">
        <v>695</v>
      </c>
      <c r="D403" s="719" t="s">
        <v>678</v>
      </c>
      <c r="E403" s="753">
        <v>1142.3</v>
      </c>
      <c r="F403" s="688">
        <f>E403+E404</f>
      </c>
      <c r="G403" s="687">
        <v>11386</v>
      </c>
      <c r="H403" s="687">
        <v>100</v>
      </c>
      <c r="I403" s="689">
        <f t="shared" si="71"/>
      </c>
      <c r="J403" s="690">
        <f t="shared" si="219"/>
      </c>
      <c r="K403" s="687">
        <v>25</v>
      </c>
      <c r="L403" s="690">
        <f t="shared" si="274"/>
      </c>
      <c r="M403" s="687">
        <v>2</v>
      </c>
      <c r="N403" s="691">
        <f t="shared" si="164"/>
      </c>
      <c r="O403" s="687">
        <v>6</v>
      </c>
      <c r="P403" s="691">
        <f t="shared" si="182"/>
      </c>
      <c r="Q403" s="692">
        <f>(M403+M404)/(O403+O404)</f>
      </c>
      <c r="R403" s="687">
        <v>6</v>
      </c>
      <c r="S403" s="692">
        <f>(O403+O404)/(K403+K404)</f>
      </c>
      <c r="T403" s="687">
        <v>2</v>
      </c>
      <c r="U403" s="693">
        <f>F403/T403</f>
      </c>
      <c r="V403" s="694">
        <f>(F403+4*500)/T403</f>
      </c>
      <c r="W403" s="687">
        <v>2354.3999999999996</v>
      </c>
      <c r="X403" s="694">
        <f>W403/T403</f>
      </c>
      <c r="Y403" s="692">
        <f>T403/R403</f>
      </c>
      <c r="Z403" s="694">
        <f>W403/F403</f>
      </c>
      <c r="AA403" s="694">
        <f>W403/(F403+500)</f>
      </c>
      <c r="AB403" s="687">
        <v>0</v>
      </c>
      <c r="AC403" s="687">
        <v>0</v>
      </c>
      <c r="AD403" s="692">
        <f>AB403/T403</f>
      </c>
      <c r="AE403" s="694">
        <f>(W403-AC403)/(F403+500)</f>
      </c>
      <c r="AF403" s="695" t="s">
        <v>679</v>
      </c>
    </row>
    <row r="404">
      <c r="A404" s="750"/>
      <c r="B404" s="751"/>
      <c r="C404" s="752"/>
      <c r="D404" s="719" t="s">
        <v>680</v>
      </c>
      <c r="E404" s="753">
        <v>40.02</v>
      </c>
      <c r="F404" s="688"/>
      <c r="G404" s="687">
        <v>458</v>
      </c>
      <c r="H404" s="687">
        <v>26</v>
      </c>
      <c r="I404" s="689">
        <f t="shared" si="71"/>
      </c>
      <c r="J404" s="690">
        <f t="shared" si="219"/>
      </c>
      <c r="K404" s="687">
        <v>1</v>
      </c>
      <c r="L404" s="690">
        <f t="shared" si="274"/>
      </c>
      <c r="M404" s="687">
        <v>0</v>
      </c>
      <c r="N404" s="691">
        <f t="shared" si="164"/>
      </c>
      <c r="O404" s="687">
        <v>0</v>
      </c>
      <c r="P404" s="691">
        <f t="shared" si="182"/>
      </c>
      <c r="Q404" s="692"/>
      <c r="R404" s="687"/>
      <c r="S404" s="692"/>
      <c r="T404" s="687"/>
      <c r="U404" s="693"/>
      <c r="V404" s="694"/>
      <c r="W404" s="687"/>
      <c r="X404" s="694"/>
      <c r="Y404" s="692"/>
      <c r="Z404" s="694"/>
      <c r="AA404" s="694"/>
      <c r="AB404" s="687"/>
      <c r="AC404" s="687"/>
      <c r="AD404" s="692"/>
      <c r="AE404" s="694"/>
      <c r="AF404" s="695" t="s">
        <v>691</v>
      </c>
    </row>
    <row r="405">
      <c r="A405" s="750"/>
      <c r="B405" s="754" t="s">
        <v>686</v>
      </c>
      <c r="C405" s="754"/>
      <c r="D405" s="754"/>
      <c r="E405" s="755">
        <f>SUM(E395:E404)</f>
      </c>
      <c r="F405" s="698">
        <f>SUM(F395:F404)</f>
      </c>
      <c r="G405" s="698">
        <f>SUM(G395:G404)</f>
      </c>
      <c r="H405" s="698">
        <f>SUM(H395:H404)</f>
      </c>
      <c r="I405" s="699">
        <f t="shared" si="71"/>
      </c>
      <c r="J405" s="700">
        <f t="shared" si="219"/>
      </c>
      <c r="K405" s="698">
        <f>SUM(K395:K404)</f>
      </c>
      <c r="L405" s="700">
        <f t="shared" si="274"/>
      </c>
      <c r="M405" s="698">
        <f>SUM(M395:M404)</f>
      </c>
      <c r="N405" s="701">
        <f t="shared" si="164"/>
      </c>
      <c r="O405" s="698">
        <f>SUM(O395:O404)</f>
      </c>
      <c r="P405" s="701">
        <f t="shared" si="182"/>
      </c>
      <c r="Q405" s="702">
        <f t="shared" ref="Q405:Q406" si="53">M405/O405</f>
      </c>
      <c r="R405" s="698">
        <f>SUM(R395:R404)</f>
      </c>
      <c r="S405" s="702">
        <f t="shared" ref="S405:S406" si="200">(O405+O405)/(K405+K405)</f>
      </c>
      <c r="T405" s="698">
        <f>SUM(T395:T404)</f>
      </c>
      <c r="U405" s="703">
        <f t="shared" ref="U405:U406" si="348">F405/T405</f>
      </c>
      <c r="V405" s="704">
        <f t="shared" ref="V405:V406" si="109">(F405+4*500)/T405</f>
      </c>
      <c r="W405" s="698">
        <f>SUM(W395:W404)</f>
      </c>
      <c r="X405" s="705">
        <f t="shared" ref="X405:X406" si="256">W405/T405</f>
      </c>
      <c r="Y405" s="702">
        <f t="shared" ref="Y405:Y406" si="311">T405/R405</f>
      </c>
      <c r="Z405" s="704">
        <f t="shared" ref="Z405:Z406" si="146">W405/F405</f>
      </c>
      <c r="AA405" s="704">
        <f>W405/(F405+COUNT(W395:W404)*500)</f>
      </c>
      <c r="AB405" s="698">
        <f>SUM(AB395:AB404)</f>
      </c>
      <c r="AC405" s="698">
        <f>SUM(AC395:AC404)</f>
      </c>
      <c r="AD405" s="702">
        <f t="shared" ref="AD405:AD406" si="35">AB405/T405</f>
      </c>
      <c r="AE405" s="706">
        <f>(W405-AC405)/(F405+COUNT(W395:W404)*500)</f>
      </c>
      <c r="AF405" s="694"/>
    </row>
    <row r="406">
      <c r="A406" s="750"/>
      <c r="B406" s="756" t="s">
        <v>700</v>
      </c>
      <c r="C406" s="756"/>
      <c r="D406" s="756"/>
      <c r="E406" s="757">
        <f>E405</f>
      </c>
      <c r="F406" s="741">
        <f>F405</f>
      </c>
      <c r="G406" s="741">
        <f>G405</f>
      </c>
      <c r="H406" s="741">
        <f>H405</f>
      </c>
      <c r="I406" s="742">
        <f t="shared" si="71"/>
      </c>
      <c r="J406" s="743">
        <f t="shared" si="219"/>
      </c>
      <c r="K406" s="741">
        <f>K405</f>
      </c>
      <c r="L406" s="743">
        <f t="shared" si="274"/>
      </c>
      <c r="M406" s="741">
        <f>M405</f>
      </c>
      <c r="N406" s="744">
        <f t="shared" si="164"/>
      </c>
      <c r="O406" s="741">
        <f>O405</f>
      </c>
      <c r="P406" s="744">
        <f t="shared" si="182"/>
      </c>
      <c r="Q406" s="745">
        <f t="shared" si="53"/>
      </c>
      <c r="R406" s="741">
        <f>R405</f>
      </c>
      <c r="S406" s="745">
        <f t="shared" si="200"/>
      </c>
      <c r="T406" s="741">
        <f>T405</f>
      </c>
      <c r="U406" s="746">
        <f t="shared" si="348"/>
      </c>
      <c r="V406" s="741">
        <f t="shared" si="109"/>
      </c>
      <c r="W406" s="741">
        <f>W405</f>
      </c>
      <c r="X406" s="741">
        <f t="shared" si="256"/>
      </c>
      <c r="Y406" s="745">
        <f t="shared" si="311"/>
      </c>
      <c r="Z406" s="741">
        <f t="shared" si="146"/>
      </c>
      <c r="AA406" s="741">
        <f>W406/(F406+COUNT(Z405:X403,W395:W404)*500)</f>
      </c>
      <c r="AB406" s="741">
        <f>AB405</f>
      </c>
      <c r="AC406" s="741">
        <f>AC405</f>
      </c>
      <c r="AD406" s="745">
        <f t="shared" si="35"/>
      </c>
      <c r="AE406" s="741">
        <f>(W406-AC406)/(F406+COUNT(AD405:AB403,W395:W404)*500)</f>
      </c>
      <c r="AF406" s="747"/>
    </row>
    <row r="407">
      <c r="A407" s="758" t="s">
        <v>643</v>
      </c>
      <c r="B407" s="759" t="s">
        <v>644</v>
      </c>
      <c r="C407" s="759" t="s">
        <v>645</v>
      </c>
      <c r="D407" s="759" t="s">
        <v>646</v>
      </c>
      <c r="E407" s="760" t="s">
        <v>647</v>
      </c>
      <c r="F407" s="674" t="s">
        <v>648</v>
      </c>
      <c r="G407" s="674" t="s">
        <v>649</v>
      </c>
      <c r="H407" s="674" t="s">
        <v>650</v>
      </c>
      <c r="I407" s="675" t="s">
        <v>651</v>
      </c>
      <c r="J407" s="676" t="s">
        <v>652</v>
      </c>
      <c r="K407" s="674" t="s">
        <v>653</v>
      </c>
      <c r="L407" s="676" t="s">
        <v>654</v>
      </c>
      <c r="M407" s="677" t="s">
        <v>655</v>
      </c>
      <c r="N407" s="678" t="s">
        <v>656</v>
      </c>
      <c r="O407" s="674" t="s">
        <v>657</v>
      </c>
      <c r="P407" s="678" t="s">
        <v>658</v>
      </c>
      <c r="Q407" s="675" t="s">
        <v>659</v>
      </c>
      <c r="R407" s="679" t="s">
        <v>660</v>
      </c>
      <c r="S407" s="680" t="s">
        <v>661</v>
      </c>
      <c r="T407" s="679" t="s">
        <v>662</v>
      </c>
      <c r="U407" s="681" t="s">
        <v>663</v>
      </c>
      <c r="V407" s="682" t="s">
        <v>664</v>
      </c>
      <c r="W407" s="682" t="s">
        <v>665</v>
      </c>
      <c r="X407" s="682" t="s">
        <v>666</v>
      </c>
      <c r="Y407" s="680" t="s">
        <v>667</v>
      </c>
      <c r="Z407" s="682" t="s">
        <v>668</v>
      </c>
      <c r="AA407" s="682" t="s">
        <v>669</v>
      </c>
      <c r="AB407" s="682" t="s">
        <v>670</v>
      </c>
      <c r="AC407" s="679" t="s">
        <v>671</v>
      </c>
      <c r="AD407" s="680" t="s">
        <v>672</v>
      </c>
      <c r="AE407" s="682" t="s">
        <v>673</v>
      </c>
      <c r="AF407" s="682" t="s">
        <v>674</v>
      </c>
    </row>
    <row r="408">
      <c r="A408" s="750" t="s">
        <v>729</v>
      </c>
      <c r="B408" s="761" t="s">
        <v>687</v>
      </c>
      <c r="C408" s="752" t="s">
        <v>695</v>
      </c>
      <c r="D408" s="719" t="s">
        <v>678</v>
      </c>
      <c r="E408" s="753">
        <v>1012.39</v>
      </c>
      <c r="F408" s="688">
        <f>E408+E409</f>
      </c>
      <c r="G408" s="687">
        <v>6945</v>
      </c>
      <c r="H408" s="687">
        <v>81</v>
      </c>
      <c r="I408" s="689">
        <f t="shared" ref="I408:I419" si="72">H408/G408</f>
      </c>
      <c r="J408" s="690">
        <f t="shared" ref="J408:J419" si="220">(E408/G408)*1000</f>
      </c>
      <c r="K408" s="687">
        <v>22</v>
      </c>
      <c r="L408" s="690">
        <f t="shared" ref="L408:L419" si="275">E408/K408</f>
      </c>
      <c r="M408" s="687">
        <v>0</v>
      </c>
      <c r="N408" s="691">
        <f t="shared" ref="N408:N419" si="165">E408/M408</f>
      </c>
      <c r="O408" s="687">
        <v>2</v>
      </c>
      <c r="P408" s="691">
        <f t="shared" ref="P408:P419" si="183">E408/O408</f>
      </c>
      <c r="Q408" s="692">
        <f>(M408+M409)/(O408+O409)</f>
      </c>
      <c r="R408" s="687">
        <v>3</v>
      </c>
      <c r="S408" s="692">
        <f>(O408+O409)/(K408+K409)</f>
      </c>
      <c r="T408" s="687">
        <v>1</v>
      </c>
      <c r="U408" s="693">
        <f>F408/T408</f>
      </c>
      <c r="V408" s="694">
        <f>(F408+4*500)/T408</f>
      </c>
      <c r="W408" s="687">
        <v>196.8</v>
      </c>
      <c r="X408" s="694">
        <f>W408/T408</f>
      </c>
      <c r="Y408" s="692">
        <f>T408/R408</f>
      </c>
      <c r="Z408" s="694">
        <f>W408/F408</f>
      </c>
      <c r="AA408" s="694">
        <f>W408/(F408+500)</f>
      </c>
      <c r="AB408" s="687">
        <v>0</v>
      </c>
      <c r="AC408" s="687">
        <v>0</v>
      </c>
      <c r="AD408" s="692">
        <f>AB408/T408</f>
      </c>
      <c r="AE408" s="694">
        <f>(W408-AC408)/(F408+500)</f>
      </c>
      <c r="AF408" s="695" t="s">
        <v>679</v>
      </c>
    </row>
    <row r="409">
      <c r="A409" s="750"/>
      <c r="B409" s="761"/>
      <c r="C409" s="752"/>
      <c r="D409" s="719" t="s">
        <v>680</v>
      </c>
      <c r="E409" s="753">
        <v>116.09</v>
      </c>
      <c r="F409" s="688"/>
      <c r="G409" s="687">
        <v>1770</v>
      </c>
      <c r="H409" s="696">
        <v>100</v>
      </c>
      <c r="I409" s="689">
        <f t="shared" si="72"/>
      </c>
      <c r="J409" s="690">
        <f t="shared" si="220"/>
      </c>
      <c r="K409" s="687">
        <v>5</v>
      </c>
      <c r="L409" s="690">
        <f t="shared" si="275"/>
      </c>
      <c r="M409" s="687">
        <v>1</v>
      </c>
      <c r="N409" s="691">
        <f t="shared" si="165"/>
      </c>
      <c r="O409" s="687">
        <v>1</v>
      </c>
      <c r="P409" s="691">
        <f t="shared" si="183"/>
      </c>
      <c r="Q409" s="692"/>
      <c r="R409" s="687"/>
      <c r="S409" s="692"/>
      <c r="T409" s="687"/>
      <c r="U409" s="693"/>
      <c r="V409" s="694"/>
      <c r="W409" s="687"/>
      <c r="X409" s="694"/>
      <c r="Y409" s="692"/>
      <c r="Z409" s="694"/>
      <c r="AA409" s="694"/>
      <c r="AB409" s="687"/>
      <c r="AC409" s="687"/>
      <c r="AD409" s="692"/>
      <c r="AE409" s="694"/>
      <c r="AF409" s="695" t="s">
        <v>691</v>
      </c>
    </row>
    <row r="410">
      <c r="A410" s="750"/>
      <c r="B410" s="761" t="s">
        <v>689</v>
      </c>
      <c r="C410" s="752" t="s">
        <v>695</v>
      </c>
      <c r="D410" s="719" t="s">
        <v>678</v>
      </c>
      <c r="E410" s="753">
        <v>594.66</v>
      </c>
      <c r="F410" s="688">
        <f>E410+E411</f>
      </c>
      <c r="G410" s="687">
        <v>4278</v>
      </c>
      <c r="H410" s="687">
        <v>75</v>
      </c>
      <c r="I410" s="689">
        <f t="shared" si="72"/>
      </c>
      <c r="J410" s="690">
        <f t="shared" si="220"/>
      </c>
      <c r="K410" s="687">
        <v>9</v>
      </c>
      <c r="L410" s="690">
        <f t="shared" si="275"/>
      </c>
      <c r="M410" s="687">
        <v>1</v>
      </c>
      <c r="N410" s="691">
        <f t="shared" si="165"/>
      </c>
      <c r="O410" s="687">
        <v>1</v>
      </c>
      <c r="P410" s="691">
        <f t="shared" si="183"/>
      </c>
      <c r="Q410" s="692">
        <f>(M410+M411)/(O410+O411)</f>
      </c>
      <c r="R410" s="687">
        <v>2</v>
      </c>
      <c r="S410" s="692">
        <f>(O410+O411)/(K410+K411)</f>
      </c>
      <c r="T410" s="687">
        <v>2</v>
      </c>
      <c r="U410" s="693">
        <f>F410/T410</f>
      </c>
      <c r="V410" s="694">
        <f>(F410+4*500)/T410</f>
      </c>
      <c r="W410" s="687">
        <v>2071.2</v>
      </c>
      <c r="X410" s="694">
        <f>W410/T410</f>
      </c>
      <c r="Y410" s="692">
        <f>T410/R410</f>
      </c>
      <c r="Z410" s="694">
        <f>W410/F410</f>
      </c>
      <c r="AA410" s="694">
        <f>W410/(F410+500)</f>
      </c>
      <c r="AB410" s="687">
        <v>0</v>
      </c>
      <c r="AC410" s="687">
        <v>0</v>
      </c>
      <c r="AD410" s="692">
        <f>AB410/T410</f>
      </c>
      <c r="AE410" s="694">
        <f>(W410-AC410)/(F410+500)</f>
      </c>
      <c r="AF410" s="695" t="s">
        <v>679</v>
      </c>
    </row>
    <row r="411">
      <c r="A411" s="750"/>
      <c r="B411" s="761"/>
      <c r="C411" s="752"/>
      <c r="D411" s="719" t="s">
        <v>680</v>
      </c>
      <c r="E411" s="753">
        <v>76.11</v>
      </c>
      <c r="F411" s="688"/>
      <c r="G411" s="687">
        <v>1158</v>
      </c>
      <c r="H411" s="687">
        <v>86</v>
      </c>
      <c r="I411" s="689">
        <f t="shared" si="72"/>
      </c>
      <c r="J411" s="690">
        <f t="shared" si="220"/>
      </c>
      <c r="K411" s="687">
        <v>1</v>
      </c>
      <c r="L411" s="690">
        <f t="shared" si="275"/>
      </c>
      <c r="M411" s="687">
        <v>0</v>
      </c>
      <c r="N411" s="691">
        <f t="shared" si="165"/>
      </c>
      <c r="O411" s="687">
        <v>0</v>
      </c>
      <c r="P411" s="691">
        <f t="shared" si="183"/>
      </c>
      <c r="Q411" s="692"/>
      <c r="R411" s="687"/>
      <c r="S411" s="692"/>
      <c r="T411" s="687"/>
      <c r="U411" s="693"/>
      <c r="V411" s="694"/>
      <c r="W411" s="687"/>
      <c r="X411" s="694"/>
      <c r="Y411" s="692"/>
      <c r="Z411" s="694"/>
      <c r="AA411" s="694"/>
      <c r="AB411" s="687"/>
      <c r="AC411" s="687"/>
      <c r="AD411" s="692"/>
      <c r="AE411" s="694"/>
      <c r="AF411" s="695" t="s">
        <v>691</v>
      </c>
    </row>
    <row r="412">
      <c r="A412" s="750"/>
      <c r="B412" s="761" t="s">
        <v>690</v>
      </c>
      <c r="C412" s="752" t="s">
        <v>695</v>
      </c>
      <c r="D412" s="719" t="s">
        <v>678</v>
      </c>
      <c r="E412" s="753">
        <v>760.17</v>
      </c>
      <c r="F412" s="688">
        <f>E412+E413</f>
      </c>
      <c r="G412" s="687">
        <v>6161</v>
      </c>
      <c r="H412" s="687">
        <v>110</v>
      </c>
      <c r="I412" s="689">
        <f t="shared" si="72"/>
      </c>
      <c r="J412" s="690">
        <f t="shared" si="220"/>
      </c>
      <c r="K412" s="687">
        <v>10</v>
      </c>
      <c r="L412" s="690">
        <f t="shared" si="275"/>
      </c>
      <c r="M412" s="687">
        <v>1</v>
      </c>
      <c r="N412" s="691">
        <f t="shared" si="165"/>
      </c>
      <c r="O412" s="687">
        <v>2</v>
      </c>
      <c r="P412" s="691">
        <f t="shared" si="183"/>
      </c>
      <c r="Q412" s="692">
        <f>(M412+M413)/(O412+O413)</f>
      </c>
      <c r="R412" s="687">
        <v>2</v>
      </c>
      <c r="S412" s="692">
        <f>(O412+O413)/(K412+K413)</f>
      </c>
      <c r="T412" s="687">
        <v>1</v>
      </c>
      <c r="U412" s="693">
        <f>F412/T412</f>
      </c>
      <c r="V412" s="694">
        <f>(F412+4*500)/T412</f>
      </c>
      <c r="W412" s="687">
        <v>895.1999999999998</v>
      </c>
      <c r="X412" s="694">
        <f>W412/T412</f>
      </c>
      <c r="Y412" s="692">
        <f>T412/R412</f>
      </c>
      <c r="Z412" s="694">
        <f>W412/F412</f>
      </c>
      <c r="AA412" s="694">
        <f>W412/(F412+500)</f>
      </c>
      <c r="AB412" s="687">
        <v>0</v>
      </c>
      <c r="AC412" s="687">
        <v>0</v>
      </c>
      <c r="AD412" s="692">
        <f>AB412/T412</f>
      </c>
      <c r="AE412" s="694">
        <f>(W412-AC412)/(F412+500)</f>
      </c>
      <c r="AF412" s="695" t="s">
        <v>679</v>
      </c>
    </row>
    <row r="413">
      <c r="A413" s="750"/>
      <c r="B413" s="761"/>
      <c r="C413" s="752"/>
      <c r="D413" s="719" t="s">
        <v>680</v>
      </c>
      <c r="E413" s="753">
        <v>68.21</v>
      </c>
      <c r="F413" s="688"/>
      <c r="G413" s="687">
        <v>1221</v>
      </c>
      <c r="H413" s="687">
        <v>81</v>
      </c>
      <c r="I413" s="689">
        <f t="shared" si="72"/>
      </c>
      <c r="J413" s="690">
        <f t="shared" si="220"/>
      </c>
      <c r="K413" s="687">
        <v>0</v>
      </c>
      <c r="L413" s="690">
        <f t="shared" si="275"/>
      </c>
      <c r="M413" s="687">
        <v>0</v>
      </c>
      <c r="N413" s="691">
        <f t="shared" si="165"/>
      </c>
      <c r="O413" s="687">
        <v>0</v>
      </c>
      <c r="P413" s="691">
        <f t="shared" si="183"/>
      </c>
      <c r="Q413" s="692"/>
      <c r="R413" s="687"/>
      <c r="S413" s="692"/>
      <c r="T413" s="687"/>
      <c r="U413" s="693"/>
      <c r="V413" s="694"/>
      <c r="W413" s="687"/>
      <c r="X413" s="694"/>
      <c r="Y413" s="692"/>
      <c r="Z413" s="694"/>
      <c r="AA413" s="694"/>
      <c r="AB413" s="687"/>
      <c r="AC413" s="687"/>
      <c r="AD413" s="692"/>
      <c r="AE413" s="694"/>
      <c r="AF413" s="695" t="s">
        <v>691</v>
      </c>
    </row>
    <row r="414">
      <c r="A414" s="750"/>
      <c r="B414" s="761" t="s">
        <v>692</v>
      </c>
      <c r="C414" s="752" t="s">
        <v>695</v>
      </c>
      <c r="D414" s="719" t="s">
        <v>678</v>
      </c>
      <c r="E414" s="753">
        <v>358.78</v>
      </c>
      <c r="F414" s="688">
        <f>E414+E415</f>
      </c>
      <c r="G414" s="687">
        <v>2493</v>
      </c>
      <c r="H414" s="687">
        <v>33</v>
      </c>
      <c r="I414" s="689">
        <f t="shared" si="72"/>
      </c>
      <c r="J414" s="690">
        <f t="shared" si="220"/>
      </c>
      <c r="K414" s="687">
        <v>4</v>
      </c>
      <c r="L414" s="690">
        <f t="shared" si="275"/>
      </c>
      <c r="M414" s="687">
        <v>0</v>
      </c>
      <c r="N414" s="691">
        <f t="shared" si="165"/>
      </c>
      <c r="O414" s="687">
        <v>0</v>
      </c>
      <c r="P414" s="691">
        <f t="shared" si="183"/>
      </c>
      <c r="Q414" s="692">
        <f>(M414+M415)/(O414+O415)</f>
      </c>
      <c r="R414" s="687">
        <v>0</v>
      </c>
      <c r="S414" s="692">
        <f>(O414+O415)/(K414+K415)</f>
      </c>
      <c r="T414" s="687">
        <v>0</v>
      </c>
      <c r="U414" s="693">
        <f>F414/T414</f>
      </c>
      <c r="V414" s="694">
        <f>(F414+4*500)/T414</f>
      </c>
      <c r="W414" s="687">
        <v>0</v>
      </c>
      <c r="X414" s="694">
        <f>W414/T414</f>
      </c>
      <c r="Y414" s="692">
        <f>T414/R414</f>
      </c>
      <c r="Z414" s="694">
        <f>W414/F414</f>
      </c>
      <c r="AA414" s="694">
        <f>W414/(F414+500)</f>
      </c>
      <c r="AB414" s="687">
        <v>0</v>
      </c>
      <c r="AC414" s="687">
        <v>0</v>
      </c>
      <c r="AD414" s="692">
        <f>AB414/T414</f>
      </c>
      <c r="AE414" s="694">
        <f>(W414-AC414)/(F414+500)</f>
      </c>
      <c r="AF414" s="695" t="s">
        <v>679</v>
      </c>
    </row>
    <row r="415">
      <c r="A415" s="750"/>
      <c r="B415" s="761"/>
      <c r="C415" s="752"/>
      <c r="D415" s="719" t="s">
        <v>680</v>
      </c>
      <c r="E415" s="753">
        <v>101.35</v>
      </c>
      <c r="F415" s="688"/>
      <c r="G415" s="687">
        <v>1585</v>
      </c>
      <c r="H415" s="696">
        <v>88</v>
      </c>
      <c r="I415" s="689">
        <f t="shared" si="72"/>
      </c>
      <c r="J415" s="690">
        <f t="shared" si="220"/>
      </c>
      <c r="K415" s="687">
        <v>2</v>
      </c>
      <c r="L415" s="690">
        <f t="shared" si="275"/>
      </c>
      <c r="M415" s="687">
        <v>0</v>
      </c>
      <c r="N415" s="691">
        <f t="shared" si="165"/>
      </c>
      <c r="O415" s="687">
        <v>0</v>
      </c>
      <c r="P415" s="691">
        <f t="shared" si="183"/>
      </c>
      <c r="Q415" s="692"/>
      <c r="R415" s="687"/>
      <c r="S415" s="692"/>
      <c r="T415" s="687"/>
      <c r="U415" s="693"/>
      <c r="V415" s="694"/>
      <c r="W415" s="687"/>
      <c r="X415" s="694"/>
      <c r="Y415" s="692"/>
      <c r="Z415" s="694"/>
      <c r="AA415" s="694"/>
      <c r="AB415" s="687"/>
      <c r="AC415" s="687"/>
      <c r="AD415" s="692"/>
      <c r="AE415" s="694"/>
      <c r="AF415" s="695" t="s">
        <v>691</v>
      </c>
    </row>
    <row r="416">
      <c r="A416" s="750"/>
      <c r="B416" s="761" t="s">
        <v>693</v>
      </c>
      <c r="C416" s="752" t="s">
        <v>695</v>
      </c>
      <c r="D416" s="719" t="s">
        <v>678</v>
      </c>
      <c r="E416" s="753">
        <v>120</v>
      </c>
      <c r="F416" s="688">
        <f>E416+E417</f>
      </c>
      <c r="G416" s="687">
        <v>1118</v>
      </c>
      <c r="H416" s="687">
        <v>27</v>
      </c>
      <c r="I416" s="689">
        <f t="shared" si="72"/>
      </c>
      <c r="J416" s="690">
        <f t="shared" si="220"/>
      </c>
      <c r="K416" s="687">
        <v>3</v>
      </c>
      <c r="L416" s="690">
        <f t="shared" si="275"/>
      </c>
      <c r="M416" s="687">
        <v>0</v>
      </c>
      <c r="N416" s="691">
        <f t="shared" si="165"/>
      </c>
      <c r="O416" s="687">
        <v>0</v>
      </c>
      <c r="P416" s="691">
        <f t="shared" si="183"/>
      </c>
      <c r="Q416" s="692">
        <f>(M416+M417)/(O416+O417)</f>
      </c>
      <c r="R416" s="687">
        <v>0</v>
      </c>
      <c r="S416" s="692">
        <f>(O416+O417)/(K416+K417)</f>
      </c>
      <c r="T416" s="687">
        <v>0</v>
      </c>
      <c r="U416" s="693">
        <f>F416/T416</f>
      </c>
      <c r="V416" s="694">
        <f>(F416+4*500)/T416</f>
      </c>
      <c r="W416" s="687">
        <v>0</v>
      </c>
      <c r="X416" s="694">
        <f>W416/T416</f>
      </c>
      <c r="Y416" s="692">
        <f>T416/R416</f>
      </c>
      <c r="Z416" s="694">
        <f>W416/F416</f>
      </c>
      <c r="AA416" s="694">
        <f>W416/(F416+500)</f>
      </c>
      <c r="AB416" s="687">
        <v>0</v>
      </c>
      <c r="AC416" s="687">
        <v>0</v>
      </c>
      <c r="AD416" s="692">
        <f>AB416/T416</f>
      </c>
      <c r="AE416" s="694">
        <f>(W416-AC416)/(F416+500)</f>
      </c>
      <c r="AF416" s="695" t="s">
        <v>679</v>
      </c>
    </row>
    <row r="417">
      <c r="A417" s="750"/>
      <c r="B417" s="761"/>
      <c r="C417" s="752"/>
      <c r="D417" s="719" t="s">
        <v>680</v>
      </c>
      <c r="E417" s="753">
        <v>63.28</v>
      </c>
      <c r="F417" s="688"/>
      <c r="G417" s="687">
        <v>975</v>
      </c>
      <c r="H417" s="687">
        <v>50</v>
      </c>
      <c r="I417" s="689">
        <f t="shared" si="72"/>
      </c>
      <c r="J417" s="690">
        <f t="shared" si="220"/>
      </c>
      <c r="K417" s="687">
        <v>0</v>
      </c>
      <c r="L417" s="690">
        <f t="shared" si="275"/>
      </c>
      <c r="M417" s="687">
        <v>0</v>
      </c>
      <c r="N417" s="691">
        <f t="shared" si="165"/>
      </c>
      <c r="O417" s="687">
        <v>0</v>
      </c>
      <c r="P417" s="691">
        <f t="shared" si="183"/>
      </c>
      <c r="Q417" s="692"/>
      <c r="R417" s="687"/>
      <c r="S417" s="692"/>
      <c r="T417" s="687"/>
      <c r="U417" s="693"/>
      <c r="V417" s="694"/>
      <c r="W417" s="687"/>
      <c r="X417" s="694"/>
      <c r="Y417" s="692"/>
      <c r="Z417" s="694"/>
      <c r="AA417" s="694"/>
      <c r="AB417" s="687"/>
      <c r="AC417" s="687"/>
      <c r="AD417" s="692"/>
      <c r="AE417" s="694"/>
      <c r="AF417" s="695" t="s">
        <v>691</v>
      </c>
    </row>
    <row r="418">
      <c r="A418" s="750"/>
      <c r="B418" s="754" t="s">
        <v>686</v>
      </c>
      <c r="C418" s="754"/>
      <c r="D418" s="754"/>
      <c r="E418" s="755">
        <f>SUM(E408:E417)</f>
      </c>
      <c r="F418" s="698">
        <f>SUM(F408:F417)</f>
      </c>
      <c r="G418" s="698">
        <f>SUM(G408:G417)</f>
      </c>
      <c r="H418" s="698">
        <f>SUM(H408:H417)</f>
      </c>
      <c r="I418" s="699">
        <f t="shared" si="72"/>
      </c>
      <c r="J418" s="700">
        <f t="shared" si="220"/>
      </c>
      <c r="K418" s="698">
        <f>SUM(K408:K417)</f>
      </c>
      <c r="L418" s="700">
        <f t="shared" si="275"/>
      </c>
      <c r="M418" s="698">
        <f>SUM(M408:M417)</f>
      </c>
      <c r="N418" s="701">
        <f t="shared" si="165"/>
      </c>
      <c r="O418" s="698">
        <f>SUM(O408:O417)</f>
      </c>
      <c r="P418" s="701">
        <f t="shared" si="183"/>
      </c>
      <c r="Q418" s="702">
        <f t="shared" ref="Q418:Q419" si="54">M418/O418</f>
      </c>
      <c r="R418" s="698">
        <f>SUM(R408:R417)</f>
      </c>
      <c r="S418" s="702">
        <f t="shared" ref="S418:S419" si="201">(O418+O418)/(K418+K418)</f>
      </c>
      <c r="T418" s="698">
        <f>SUM(T408:T417)</f>
      </c>
      <c r="U418" s="703">
        <f t="shared" ref="U418:U419" si="349">F418/T418</f>
      </c>
      <c r="V418" s="704">
        <f t="shared" ref="V418:V419" si="110">(F418+4*500)/T418</f>
      </c>
      <c r="W418" s="698">
        <f>SUM(W408:W417)</f>
      </c>
      <c r="X418" s="705">
        <f t="shared" ref="X418:X419" si="257">W418/T418</f>
      </c>
      <c r="Y418" s="702">
        <f t="shared" ref="Y418:Y419" si="312">T418/R418</f>
      </c>
      <c r="Z418" s="704">
        <f t="shared" ref="Z418:Z419" si="147">W418/F418</f>
      </c>
      <c r="AA418" s="704">
        <f>W418/(F418+COUNT(W408:W417)*500)</f>
      </c>
      <c r="AB418" s="698">
        <f>SUM(AB408:AB417)</f>
      </c>
      <c r="AC418" s="698">
        <f>SUM(AC408:AC417)</f>
      </c>
      <c r="AD418" s="702">
        <f t="shared" ref="AD418:AD419" si="36">AB418/T418</f>
      </c>
      <c r="AE418" s="706">
        <f>(W418-AC418)/(F418+COUNT(W408:W417)*500)</f>
      </c>
      <c r="AF418" s="694"/>
    </row>
    <row r="419">
      <c r="A419" s="750"/>
      <c r="B419" s="756" t="s">
        <v>700</v>
      </c>
      <c r="C419" s="756"/>
      <c r="D419" s="756"/>
      <c r="E419" s="757">
        <f>E418</f>
      </c>
      <c r="F419" s="741">
        <f>F418</f>
      </c>
      <c r="G419" s="741">
        <f>G418</f>
      </c>
      <c r="H419" s="741">
        <f>H418</f>
      </c>
      <c r="I419" s="742">
        <f t="shared" si="72"/>
      </c>
      <c r="J419" s="743">
        <f t="shared" si="220"/>
      </c>
      <c r="K419" s="741">
        <f>K418</f>
      </c>
      <c r="L419" s="743">
        <f t="shared" si="275"/>
      </c>
      <c r="M419" s="741">
        <f>M418</f>
      </c>
      <c r="N419" s="744">
        <f t="shared" si="165"/>
      </c>
      <c r="O419" s="741">
        <f>O418</f>
      </c>
      <c r="P419" s="744">
        <f t="shared" si="183"/>
      </c>
      <c r="Q419" s="745">
        <f t="shared" si="54"/>
      </c>
      <c r="R419" s="741">
        <f>R418</f>
      </c>
      <c r="S419" s="745">
        <f t="shared" si="201"/>
      </c>
      <c r="T419" s="741">
        <f>T418</f>
      </c>
      <c r="U419" s="746">
        <f t="shared" si="349"/>
      </c>
      <c r="V419" s="741">
        <f t="shared" si="110"/>
      </c>
      <c r="W419" s="741">
        <f>W418</f>
      </c>
      <c r="X419" s="741">
        <f t="shared" si="257"/>
      </c>
      <c r="Y419" s="745">
        <f t="shared" si="312"/>
      </c>
      <c r="Z419" s="741">
        <f t="shared" si="147"/>
      </c>
      <c r="AA419" s="741">
        <f>W419/(F419+COUNT(Z418:X416,W408:W417)*500)</f>
      </c>
      <c r="AB419" s="741">
        <f>AB418</f>
      </c>
      <c r="AC419" s="741">
        <f>AC418</f>
      </c>
      <c r="AD419" s="745">
        <f t="shared" si="36"/>
      </c>
      <c r="AE419" s="741">
        <f>(W419-AC419)/(F419+COUNT(AD418:AB416,W408:W417)*500)</f>
      </c>
      <c r="AF419" s="747"/>
    </row>
    <row r="420">
      <c r="B420" s="808"/>
      <c r="C420" s="808"/>
      <c r="D420" s="808"/>
    </row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>
      <c r="W438" s="809"/>
      <c r="AC438" s="810"/>
    </row>
    <row r="439">
      <c r="W439" s="809"/>
      <c r="AC439" s="810"/>
    </row>
    <row r="440">
      <c r="W440" s="809"/>
      <c r="AC440" s="810"/>
    </row>
    <row r="441">
      <c r="W441" s="809"/>
      <c r="AC441" s="810"/>
    </row>
    <row r="442">
      <c r="W442" s="809"/>
      <c r="AC442" s="810"/>
    </row>
    <row r="443">
      <c r="W443" s="809"/>
      <c r="AC443" s="810"/>
    </row>
    <row r="444">
      <c r="W444" s="809"/>
      <c r="AC444" s="810"/>
    </row>
    <row r="445">
      <c r="W445" s="809"/>
      <c r="AC445" s="810"/>
    </row>
    <row r="446">
      <c r="W446" s="809"/>
      <c r="AC446" s="810"/>
    </row>
    <row r="447">
      <c r="W447" s="809"/>
      <c r="AC447" s="810"/>
    </row>
    <row r="448">
      <c r="W448" s="809"/>
      <c r="AC448" s="810"/>
    </row>
    <row r="449">
      <c r="W449" s="809"/>
      <c r="AC449" s="810"/>
    </row>
    <row r="450">
      <c r="W450" s="809"/>
      <c r="AC450" s="810"/>
    </row>
    <row r="451">
      <c r="W451" s="809"/>
      <c r="AC451" s="810"/>
    </row>
    <row r="452">
      <c r="W452" s="809"/>
      <c r="AC452" s="810"/>
    </row>
    <row r="453">
      <c r="W453" s="809"/>
      <c r="AC453" s="810"/>
    </row>
    <row r="454">
      <c r="W454" s="809"/>
      <c r="AC454" s="810"/>
    </row>
    <row r="455">
      <c r="W455" s="809"/>
      <c r="AC455" s="810"/>
    </row>
    <row r="456">
      <c r="W456" s="809"/>
      <c r="AC456" s="810"/>
    </row>
    <row r="457">
      <c r="W457" s="809"/>
      <c r="AC457" s="810"/>
    </row>
    <row r="458">
      <c r="W458" s="809"/>
      <c r="AC458" s="810"/>
    </row>
    <row r="459">
      <c r="W459" s="809"/>
      <c r="AC459" s="810"/>
    </row>
    <row r="460">
      <c r="W460" s="809"/>
      <c r="AC460" s="810"/>
    </row>
    <row r="461">
      <c r="W461" s="809"/>
      <c r="AC461" s="810"/>
    </row>
    <row r="462">
      <c r="W462" s="809"/>
      <c r="AC462" s="810"/>
    </row>
    <row r="463">
      <c r="W463" s="809"/>
      <c r="AC463" s="810"/>
    </row>
    <row r="464">
      <c r="W464" s="809"/>
      <c r="AC464" s="810"/>
    </row>
    <row r="465">
      <c r="W465" s="809"/>
      <c r="AC465" s="810"/>
    </row>
    <row r="466">
      <c r="W466" s="809"/>
      <c r="AC466" s="810"/>
    </row>
    <row r="467">
      <c r="W467" s="809"/>
      <c r="AC467" s="810"/>
    </row>
    <row r="468">
      <c r="W468" s="809"/>
      <c r="AC468" s="810"/>
    </row>
    <row r="469">
      <c r="W469" s="809"/>
      <c r="AC469" s="810"/>
    </row>
    <row r="470">
      <c r="W470" s="809"/>
      <c r="AC470" s="810"/>
    </row>
    <row r="471">
      <c r="W471" s="809"/>
      <c r="AC471" s="810"/>
    </row>
    <row r="472">
      <c r="W472" s="809"/>
      <c r="AC472" s="810"/>
    </row>
    <row r="473">
      <c r="W473" s="809"/>
      <c r="AC473" s="810"/>
    </row>
    <row r="474">
      <c r="W474" s="809"/>
      <c r="AC474" s="810"/>
    </row>
    <row r="475">
      <c r="W475" s="809"/>
      <c r="AC475" s="810"/>
    </row>
    <row r="476">
      <c r="W476" s="809"/>
      <c r="AC476" s="810"/>
    </row>
    <row r="477">
      <c r="W477" s="809"/>
      <c r="AC477" s="810"/>
    </row>
    <row r="478">
      <c r="W478" s="809"/>
      <c r="AC478" s="810"/>
    </row>
    <row r="479">
      <c r="W479" s="809"/>
      <c r="AC479" s="810"/>
    </row>
    <row r="480">
      <c r="W480" s="809"/>
      <c r="AC480" s="810"/>
    </row>
    <row r="481">
      <c r="W481" s="809"/>
      <c r="AC481" s="810"/>
    </row>
    <row r="482">
      <c r="W482" s="809"/>
      <c r="AC482" s="810"/>
    </row>
    <row r="483">
      <c r="W483" s="809"/>
      <c r="AC483" s="810"/>
    </row>
    <row r="484">
      <c r="W484" s="809"/>
      <c r="AC484" s="810"/>
    </row>
    <row r="485">
      <c r="W485" s="809"/>
      <c r="AC485" s="810"/>
    </row>
    <row r="486">
      <c r="W486" s="809"/>
      <c r="AC486" s="810"/>
    </row>
    <row r="487">
      <c r="W487" s="809"/>
      <c r="AC487" s="810"/>
    </row>
    <row r="488">
      <c r="W488" s="809"/>
      <c r="AC488" s="810"/>
    </row>
    <row r="489">
      <c r="W489" s="809"/>
      <c r="AC489" s="810"/>
    </row>
    <row r="490">
      <c r="W490" s="809"/>
      <c r="AC490" s="810"/>
    </row>
    <row r="491">
      <c r="W491" s="809"/>
      <c r="AC491" s="810"/>
    </row>
    <row r="492">
      <c r="W492" s="809"/>
      <c r="AC492" s="810"/>
    </row>
    <row r="493">
      <c r="W493" s="809"/>
      <c r="AC493" s="810"/>
    </row>
    <row r="494">
      <c r="W494" s="809"/>
      <c r="AC494" s="810"/>
    </row>
    <row r="495">
      <c r="W495" s="809"/>
      <c r="AC495" s="810"/>
    </row>
    <row r="496">
      <c r="W496" s="809"/>
      <c r="AC496" s="810"/>
    </row>
    <row r="497">
      <c r="W497" s="809"/>
      <c r="AC497" s="810"/>
    </row>
    <row r="498">
      <c r="W498" s="809"/>
      <c r="AC498" s="810"/>
    </row>
    <row r="499">
      <c r="W499" s="809"/>
      <c r="AC499" s="810"/>
    </row>
    <row r="500">
      <c r="W500" s="809"/>
      <c r="AC500" s="810"/>
    </row>
    <row r="501">
      <c r="W501" s="809"/>
      <c r="AC501" s="810"/>
    </row>
    <row r="502">
      <c r="W502" s="809"/>
      <c r="AC502" s="810"/>
    </row>
    <row r="503">
      <c r="W503" s="809"/>
      <c r="AC503" s="810"/>
    </row>
    <row r="504">
      <c r="W504" s="809"/>
      <c r="AC504" s="810"/>
    </row>
    <row r="505">
      <c r="W505" s="809"/>
      <c r="AC505" s="810"/>
    </row>
    <row r="506">
      <c r="W506" s="809"/>
      <c r="AC506" s="810"/>
    </row>
    <row r="507">
      <c r="W507" s="809"/>
      <c r="AC507" s="810"/>
    </row>
    <row r="508">
      <c r="W508" s="809"/>
      <c r="AC508" s="810"/>
    </row>
    <row r="509">
      <c r="W509" s="809"/>
      <c r="AC509" s="810"/>
    </row>
    <row r="510">
      <c r="W510" s="809"/>
      <c r="AC510" s="810"/>
    </row>
    <row r="511">
      <c r="W511" s="809"/>
      <c r="AC511" s="810"/>
    </row>
    <row r="512">
      <c r="W512" s="809"/>
      <c r="AC512" s="810"/>
    </row>
    <row r="513">
      <c r="W513" s="809"/>
      <c r="AC513" s="810"/>
    </row>
    <row r="514">
      <c r="W514" s="809"/>
      <c r="AC514" s="810"/>
    </row>
    <row r="515">
      <c r="W515" s="809"/>
      <c r="AC515" s="810"/>
    </row>
    <row r="516">
      <c r="W516" s="809"/>
      <c r="AC516" s="810"/>
    </row>
    <row r="517">
      <c r="W517" s="809"/>
      <c r="AC517" s="810"/>
    </row>
    <row r="518">
      <c r="W518" s="809"/>
      <c r="AC518" s="810"/>
    </row>
    <row r="519">
      <c r="W519" s="809"/>
      <c r="AC519" s="810"/>
    </row>
    <row r="520">
      <c r="W520" s="809"/>
      <c r="AC520" s="810"/>
    </row>
    <row r="521">
      <c r="W521" s="809"/>
      <c r="AC521" s="810"/>
    </row>
    <row r="522">
      <c r="W522" s="809"/>
      <c r="AC522" s="810"/>
    </row>
    <row r="523">
      <c r="W523" s="809"/>
      <c r="AC523" s="810"/>
    </row>
    <row r="524">
      <c r="W524" s="809"/>
      <c r="AC524" s="810"/>
    </row>
    <row r="525">
      <c r="W525" s="809"/>
      <c r="AC525" s="810"/>
    </row>
    <row r="526">
      <c r="W526" s="809"/>
      <c r="AC526" s="810"/>
    </row>
    <row r="527">
      <c r="W527" s="809"/>
      <c r="AC527" s="810"/>
    </row>
    <row r="528">
      <c r="W528" s="809"/>
      <c r="AC528" s="810"/>
    </row>
    <row r="529">
      <c r="W529" s="809"/>
      <c r="AC529" s="810"/>
    </row>
    <row r="530">
      <c r="W530" s="809"/>
      <c r="AC530" s="810"/>
    </row>
    <row r="531">
      <c r="W531" s="809"/>
      <c r="AC531" s="810"/>
    </row>
    <row r="532">
      <c r="W532" s="809"/>
      <c r="AC532" s="810"/>
    </row>
    <row r="533">
      <c r="W533" s="809"/>
      <c r="AC533" s="810"/>
    </row>
    <row r="534">
      <c r="W534" s="809"/>
      <c r="AC534" s="810"/>
    </row>
    <row r="535">
      <c r="W535" s="809"/>
      <c r="AC535" s="810"/>
    </row>
    <row r="536">
      <c r="W536" s="809"/>
      <c r="AC536" s="810"/>
    </row>
    <row r="537">
      <c r="W537" s="809"/>
      <c r="AC537" s="810"/>
    </row>
    <row r="538">
      <c r="W538" s="809"/>
      <c r="AC538" s="810"/>
    </row>
    <row r="539">
      <c r="W539" s="809"/>
      <c r="AC539" s="810"/>
    </row>
    <row r="540">
      <c r="W540" s="809"/>
      <c r="AC540" s="810"/>
    </row>
    <row r="541">
      <c r="W541" s="809"/>
      <c r="AC541" s="810"/>
    </row>
    <row r="542">
      <c r="W542" s="809"/>
      <c r="AC542" s="810"/>
    </row>
    <row r="543">
      <c r="W543" s="809"/>
      <c r="AC543" s="810"/>
    </row>
    <row r="544">
      <c r="W544" s="809"/>
      <c r="AC544" s="810"/>
    </row>
    <row r="545">
      <c r="W545" s="809"/>
      <c r="AC545" s="810"/>
    </row>
    <row r="546">
      <c r="W546" s="809"/>
      <c r="AC546" s="810"/>
    </row>
    <row r="547">
      <c r="W547" s="809"/>
      <c r="AC547" s="810"/>
    </row>
    <row r="548">
      <c r="W548" s="809"/>
      <c r="AC548" s="810"/>
    </row>
    <row r="549">
      <c r="W549" s="809"/>
      <c r="AC549" s="810"/>
    </row>
    <row r="550">
      <c r="W550" s="809"/>
      <c r="AC550" s="810"/>
    </row>
    <row r="551">
      <c r="W551" s="809"/>
      <c r="AC551" s="810"/>
    </row>
    <row r="552">
      <c r="W552" s="809"/>
      <c r="AC552" s="810"/>
    </row>
    <row r="553">
      <c r="W553" s="809"/>
      <c r="AC553" s="810"/>
    </row>
    <row r="554">
      <c r="W554" s="809"/>
      <c r="AC554" s="810"/>
    </row>
    <row r="555">
      <c r="W555" s="809"/>
      <c r="AC555" s="810"/>
    </row>
  </sheetData>
  <autoFilter ref="A1:AF555"/>
  <mergeCells>
    <mergeCell ref="B419:D419"/>
    <mergeCell ref="B418:D418"/>
    <mergeCell ref="F416:F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AC416:AC417"/>
    <mergeCell ref="AD416:AD417"/>
    <mergeCell ref="AE416:AE417"/>
    <mergeCell ref="B416:B417"/>
    <mergeCell ref="C416:C417"/>
    <mergeCell ref="F414:F415"/>
    <mergeCell ref="Q414:Q415"/>
    <mergeCell ref="R414:R415"/>
    <mergeCell ref="S414:S415"/>
    <mergeCell ref="T414:T415"/>
    <mergeCell ref="U414:U415"/>
    <mergeCell ref="V414:V415"/>
    <mergeCell ref="W414:W415"/>
    <mergeCell ref="X414:X415"/>
    <mergeCell ref="Y414:Y415"/>
    <mergeCell ref="Z414:Z415"/>
    <mergeCell ref="AA414:AA415"/>
    <mergeCell ref="AB414:AB415"/>
    <mergeCell ref="AC414:AC415"/>
    <mergeCell ref="AD414:AD415"/>
    <mergeCell ref="AE414:AE415"/>
    <mergeCell ref="B414:B415"/>
    <mergeCell ref="C414:C415"/>
    <mergeCell ref="F412:F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Z412:Z413"/>
    <mergeCell ref="AA412:AA413"/>
    <mergeCell ref="AB412:AB413"/>
    <mergeCell ref="AC412:AC413"/>
    <mergeCell ref="AD412:AD413"/>
    <mergeCell ref="AE412:AE413"/>
    <mergeCell ref="B412:B413"/>
    <mergeCell ref="C412:C413"/>
    <mergeCell ref="F410:F411"/>
    <mergeCell ref="Q410:Q411"/>
    <mergeCell ref="R410:R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B411"/>
    <mergeCell ref="AC410:AC411"/>
    <mergeCell ref="AD410:AD411"/>
    <mergeCell ref="AE410:AE411"/>
    <mergeCell ref="B410:B411"/>
    <mergeCell ref="C410:C411"/>
    <mergeCell ref="A408:A419"/>
    <mergeCell ref="B408:B409"/>
    <mergeCell ref="C408:C409"/>
    <mergeCell ref="AE408:AE409"/>
    <mergeCell ref="AD408:AD409"/>
    <mergeCell ref="AC408:AC409"/>
    <mergeCell ref="AB408:AB409"/>
    <mergeCell ref="AA408:AA409"/>
    <mergeCell ref="Z408:Z409"/>
    <mergeCell ref="Y408:Y409"/>
    <mergeCell ref="X408:X409"/>
    <mergeCell ref="W408:W409"/>
    <mergeCell ref="V408:V409"/>
    <mergeCell ref="U408:U409"/>
    <mergeCell ref="T408:T409"/>
    <mergeCell ref="S408:S409"/>
    <mergeCell ref="R408:R409"/>
    <mergeCell ref="Q408:Q409"/>
    <mergeCell ref="F408:F409"/>
    <mergeCell ref="B406:D406"/>
    <mergeCell ref="B405:D405"/>
    <mergeCell ref="F403:F404"/>
    <mergeCell ref="Q403:Q404"/>
    <mergeCell ref="R403:R404"/>
    <mergeCell ref="S403:S404"/>
    <mergeCell ref="T403:T404"/>
    <mergeCell ref="U403:U404"/>
    <mergeCell ref="V403:V404"/>
    <mergeCell ref="W403:W404"/>
    <mergeCell ref="X403:X404"/>
    <mergeCell ref="Y403:Y404"/>
    <mergeCell ref="Z403:Z404"/>
    <mergeCell ref="AA403:AA404"/>
    <mergeCell ref="AB403:AB404"/>
    <mergeCell ref="AC403:AC404"/>
    <mergeCell ref="AD403:AD404"/>
    <mergeCell ref="AE403:AE404"/>
    <mergeCell ref="B403:B404"/>
    <mergeCell ref="C403:C404"/>
    <mergeCell ref="F401:F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Y401:Y402"/>
    <mergeCell ref="Z401:Z402"/>
    <mergeCell ref="AA401:AA402"/>
    <mergeCell ref="AB401:AB402"/>
    <mergeCell ref="AC401:AC402"/>
    <mergeCell ref="AD401:AD402"/>
    <mergeCell ref="AE401:AE402"/>
    <mergeCell ref="B401:B402"/>
    <mergeCell ref="C401:C402"/>
    <mergeCell ref="F399:F400"/>
    <mergeCell ref="Q399:Q400"/>
    <mergeCell ref="R399:R400"/>
    <mergeCell ref="S399:S400"/>
    <mergeCell ref="T399:T400"/>
    <mergeCell ref="U399:U400"/>
    <mergeCell ref="V399:V400"/>
    <mergeCell ref="W399:W400"/>
    <mergeCell ref="X399:X400"/>
    <mergeCell ref="Y399:Y400"/>
    <mergeCell ref="Z399:Z400"/>
    <mergeCell ref="AA399:AA400"/>
    <mergeCell ref="AB399:AB400"/>
    <mergeCell ref="AC399:AC400"/>
    <mergeCell ref="AD399:AD400"/>
    <mergeCell ref="AE399:AE400"/>
    <mergeCell ref="B399:B400"/>
    <mergeCell ref="C399:C400"/>
    <mergeCell ref="F397:F398"/>
    <mergeCell ref="Q397:Q398"/>
    <mergeCell ref="R397:R398"/>
    <mergeCell ref="S397:S398"/>
    <mergeCell ref="T397:T398"/>
    <mergeCell ref="U397:U398"/>
    <mergeCell ref="V397:V398"/>
    <mergeCell ref="W397:W398"/>
    <mergeCell ref="X397:X398"/>
    <mergeCell ref="Y397:Y398"/>
    <mergeCell ref="Z397:Z398"/>
    <mergeCell ref="AA397:AA398"/>
    <mergeCell ref="AB397:AB398"/>
    <mergeCell ref="AC397:AC398"/>
    <mergeCell ref="AD397:AD398"/>
    <mergeCell ref="AE397:AE398"/>
    <mergeCell ref="B397:B398"/>
    <mergeCell ref="C397:C398"/>
    <mergeCell ref="A395:A406"/>
    <mergeCell ref="B395:B396"/>
    <mergeCell ref="C395:C396"/>
    <mergeCell ref="AE395:AE396"/>
    <mergeCell ref="AD395:AD396"/>
    <mergeCell ref="AC395:AC396"/>
    <mergeCell ref="AB395:AB396"/>
    <mergeCell ref="AA395:AA396"/>
    <mergeCell ref="Z395:Z396"/>
    <mergeCell ref="Y395:Y396"/>
    <mergeCell ref="X395:X396"/>
    <mergeCell ref="W395:W396"/>
    <mergeCell ref="V395:V396"/>
    <mergeCell ref="U395:U396"/>
    <mergeCell ref="T395:T396"/>
    <mergeCell ref="S395:S396"/>
    <mergeCell ref="R395:R396"/>
    <mergeCell ref="Q395:Q396"/>
    <mergeCell ref="F395:F396"/>
    <mergeCell ref="B393:D393"/>
    <mergeCell ref="B392:D392"/>
    <mergeCell ref="F390:F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B391"/>
    <mergeCell ref="AC390:AC391"/>
    <mergeCell ref="AD390:AD391"/>
    <mergeCell ref="AE390:AE391"/>
    <mergeCell ref="B390:B391"/>
    <mergeCell ref="C390:C391"/>
    <mergeCell ref="F388:F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B389"/>
    <mergeCell ref="AC388:AC389"/>
    <mergeCell ref="AD388:AD389"/>
    <mergeCell ref="AE388:AE389"/>
    <mergeCell ref="B388:B389"/>
    <mergeCell ref="C388:C389"/>
    <mergeCell ref="F386:F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B387"/>
    <mergeCell ref="AC386:AC387"/>
    <mergeCell ref="AD386:AD387"/>
    <mergeCell ref="AE386:AE387"/>
    <mergeCell ref="B386:B387"/>
    <mergeCell ref="C386:C387"/>
    <mergeCell ref="F384:F385"/>
    <mergeCell ref="Q384:Q385"/>
    <mergeCell ref="R384:R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B385"/>
    <mergeCell ref="AC384:AC385"/>
    <mergeCell ref="AD384:AD385"/>
    <mergeCell ref="AE384:AE385"/>
    <mergeCell ref="B384:B385"/>
    <mergeCell ref="C384:C385"/>
    <mergeCell ref="A382:A393"/>
    <mergeCell ref="B382:B383"/>
    <mergeCell ref="C382:C383"/>
    <mergeCell ref="AE382:AE383"/>
    <mergeCell ref="AD382:AD383"/>
    <mergeCell ref="AC382:AC383"/>
    <mergeCell ref="AB382:AB383"/>
    <mergeCell ref="AA382:AA383"/>
    <mergeCell ref="Z382:Z383"/>
    <mergeCell ref="Y382:Y383"/>
    <mergeCell ref="X382:X383"/>
    <mergeCell ref="W382:W383"/>
    <mergeCell ref="V382:V383"/>
    <mergeCell ref="U382:U383"/>
    <mergeCell ref="T382:T383"/>
    <mergeCell ref="S382:S383"/>
    <mergeCell ref="R382:R383"/>
    <mergeCell ref="Q382:Q383"/>
    <mergeCell ref="F382:F383"/>
    <mergeCell ref="A369:A380"/>
    <mergeCell ref="B207:D207"/>
    <mergeCell ref="B203:B204"/>
    <mergeCell ref="C203:C204"/>
    <mergeCell ref="AE203:AE204"/>
    <mergeCell ref="AD203:AD204"/>
    <mergeCell ref="AC203:AC204"/>
    <mergeCell ref="AB203:AB204"/>
    <mergeCell ref="AA203:AA204"/>
    <mergeCell ref="Z203:Z204"/>
    <mergeCell ref="Y203:Y204"/>
    <mergeCell ref="X203:X204"/>
    <mergeCell ref="W203:W204"/>
    <mergeCell ref="V203:V204"/>
    <mergeCell ref="U203:U204"/>
    <mergeCell ref="T203:T204"/>
    <mergeCell ref="S203:S204"/>
    <mergeCell ref="R203:R204"/>
    <mergeCell ref="Q203:Q204"/>
    <mergeCell ref="F203:F204"/>
    <mergeCell ref="B201:B202"/>
    <mergeCell ref="C201:C202"/>
    <mergeCell ref="AE201:AE202"/>
    <mergeCell ref="AD201:AD202"/>
    <mergeCell ref="AC201:AC202"/>
    <mergeCell ref="AB201:AB202"/>
    <mergeCell ref="AA201:AA202"/>
    <mergeCell ref="Z201:Z202"/>
    <mergeCell ref="Y201:Y202"/>
    <mergeCell ref="X201:X202"/>
    <mergeCell ref="W201:W202"/>
    <mergeCell ref="V201:V202"/>
    <mergeCell ref="U201:U202"/>
    <mergeCell ref="T201:T202"/>
    <mergeCell ref="S201:S202"/>
    <mergeCell ref="R201:R202"/>
    <mergeCell ref="Q201:Q202"/>
    <mergeCell ref="F201:F202"/>
    <mergeCell ref="B199:B200"/>
    <mergeCell ref="C199:C200"/>
    <mergeCell ref="AE199:AE200"/>
    <mergeCell ref="AD199:AD200"/>
    <mergeCell ref="AC199:AC200"/>
    <mergeCell ref="AB199:AB200"/>
    <mergeCell ref="AA199:AA200"/>
    <mergeCell ref="Z199:Z200"/>
    <mergeCell ref="Y199:Y200"/>
    <mergeCell ref="X199:X200"/>
    <mergeCell ref="W199:W200"/>
    <mergeCell ref="V199:V200"/>
    <mergeCell ref="U199:U200"/>
    <mergeCell ref="T199:T200"/>
    <mergeCell ref="S199:S200"/>
    <mergeCell ref="R199:R200"/>
    <mergeCell ref="Q199:Q200"/>
    <mergeCell ref="F199:F200"/>
    <mergeCell ref="B197:B198"/>
    <mergeCell ref="AE197:AE198"/>
    <mergeCell ref="AD197:AD198"/>
    <mergeCell ref="AC197:AC198"/>
    <mergeCell ref="AB197:AB198"/>
    <mergeCell ref="AA197:AA198"/>
    <mergeCell ref="Z197:Z198"/>
    <mergeCell ref="Y197:Y198"/>
    <mergeCell ref="X197:X198"/>
    <mergeCell ref="W197:W198"/>
    <mergeCell ref="V197:V198"/>
    <mergeCell ref="U197:U198"/>
    <mergeCell ref="T197:T198"/>
    <mergeCell ref="S197:S198"/>
    <mergeCell ref="R197:R198"/>
    <mergeCell ref="Q197:Q198"/>
    <mergeCell ref="C197:C198"/>
    <mergeCell ref="F197:F198"/>
    <mergeCell ref="F182:F183"/>
    <mergeCell ref="B182:B183"/>
    <mergeCell ref="C182:C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B195:D195"/>
    <mergeCell ref="B194:D194"/>
    <mergeCell ref="F192:F193"/>
    <mergeCell ref="C192:C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B192:B193"/>
    <mergeCell ref="F190:F191"/>
    <mergeCell ref="C190:C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Z190:Z191"/>
    <mergeCell ref="AA190:AA191"/>
    <mergeCell ref="AB190:AB191"/>
    <mergeCell ref="AC190:AC191"/>
    <mergeCell ref="AD190:AD191"/>
    <mergeCell ref="AE190:AE191"/>
    <mergeCell ref="B190:B191"/>
    <mergeCell ref="F188:F189"/>
    <mergeCell ref="C188:C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C188:AC189"/>
    <mergeCell ref="AD188:AD189"/>
    <mergeCell ref="AE188:AE189"/>
    <mergeCell ref="B188:B189"/>
    <mergeCell ref="F186:F187"/>
    <mergeCell ref="C186:C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B186:B187"/>
    <mergeCell ref="F184:F185"/>
    <mergeCell ref="C184:C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B184:B185"/>
    <mergeCell ref="A173:A195"/>
    <mergeCell ref="B96:B97"/>
    <mergeCell ref="B94:B95"/>
    <mergeCell ref="B92:B93"/>
    <mergeCell ref="B90:B91"/>
    <mergeCell ref="B88:B89"/>
    <mergeCell ref="AE96:AE97"/>
    <mergeCell ref="AD96:AD97"/>
    <mergeCell ref="AC96:AC97"/>
    <mergeCell ref="AB96:AB97"/>
    <mergeCell ref="AA96:AA97"/>
    <mergeCell ref="Z96:Z97"/>
    <mergeCell ref="Y96:Y97"/>
    <mergeCell ref="X96:X97"/>
    <mergeCell ref="W96:W97"/>
    <mergeCell ref="V96:V97"/>
    <mergeCell ref="U96:U97"/>
    <mergeCell ref="T96:T97"/>
    <mergeCell ref="S96:S97"/>
    <mergeCell ref="R96:R97"/>
    <mergeCell ref="Q96:Q97"/>
    <mergeCell ref="F96:F97"/>
    <mergeCell ref="AE94:AE95"/>
    <mergeCell ref="AD94:AD95"/>
    <mergeCell ref="AC94:AC95"/>
    <mergeCell ref="AB94:AB95"/>
    <mergeCell ref="AA94:AA95"/>
    <mergeCell ref="Z94:Z95"/>
    <mergeCell ref="Y94:Y95"/>
    <mergeCell ref="X94:X95"/>
    <mergeCell ref="W94:W95"/>
    <mergeCell ref="V94:V95"/>
    <mergeCell ref="U94:U95"/>
    <mergeCell ref="T94:T95"/>
    <mergeCell ref="S94:S95"/>
    <mergeCell ref="R94:R95"/>
    <mergeCell ref="Q94:Q95"/>
    <mergeCell ref="F94:F95"/>
    <mergeCell ref="AE92:AE93"/>
    <mergeCell ref="AD92:AD93"/>
    <mergeCell ref="AC92:AC93"/>
    <mergeCell ref="AB92:AB93"/>
    <mergeCell ref="AA92:AA93"/>
    <mergeCell ref="Z92:Z93"/>
    <mergeCell ref="Y92:Y93"/>
    <mergeCell ref="X92:X93"/>
    <mergeCell ref="W92:W93"/>
    <mergeCell ref="V92:V93"/>
    <mergeCell ref="U92:U93"/>
    <mergeCell ref="T92:T93"/>
    <mergeCell ref="S92:S93"/>
    <mergeCell ref="R92:R93"/>
    <mergeCell ref="Q92:Q93"/>
    <mergeCell ref="F92:F93"/>
    <mergeCell ref="AE90:AE91"/>
    <mergeCell ref="AD90:AD91"/>
    <mergeCell ref="AC90:AC91"/>
    <mergeCell ref="AB90:AB91"/>
    <mergeCell ref="AA90:AA91"/>
    <mergeCell ref="Z90:Z91"/>
    <mergeCell ref="Y90:Y91"/>
    <mergeCell ref="X90:X91"/>
    <mergeCell ref="W90:W91"/>
    <mergeCell ref="V90:V91"/>
    <mergeCell ref="U90:U91"/>
    <mergeCell ref="T90:T91"/>
    <mergeCell ref="S90:S91"/>
    <mergeCell ref="R90:R91"/>
    <mergeCell ref="Q90:Q91"/>
    <mergeCell ref="F90:F91"/>
    <mergeCell ref="AE88:AE89"/>
    <mergeCell ref="AD88:AD89"/>
    <mergeCell ref="AC88:AC89"/>
    <mergeCell ref="AB88:AB89"/>
    <mergeCell ref="AA88:AA89"/>
    <mergeCell ref="Z88:Z89"/>
    <mergeCell ref="Y88:Y89"/>
    <mergeCell ref="X88:X89"/>
    <mergeCell ref="W88:W89"/>
    <mergeCell ref="V88:V89"/>
    <mergeCell ref="U88:U89"/>
    <mergeCell ref="T88:T89"/>
    <mergeCell ref="S88:S89"/>
    <mergeCell ref="R88:R89"/>
    <mergeCell ref="Q88:Q89"/>
    <mergeCell ref="F88:F89"/>
    <mergeCell ref="B85:B86"/>
    <mergeCell ref="B83:B84"/>
    <mergeCell ref="B81:B82"/>
    <mergeCell ref="B79:B80"/>
    <mergeCell ref="B77:B78"/>
    <mergeCell ref="C85:C86"/>
    <mergeCell ref="C83:C84"/>
    <mergeCell ref="C81:C82"/>
    <mergeCell ref="C79:C80"/>
    <mergeCell ref="B99:D99"/>
    <mergeCell ref="B98:D98"/>
    <mergeCell ref="C96:C97"/>
    <mergeCell ref="C94:C95"/>
    <mergeCell ref="C92:C93"/>
    <mergeCell ref="C90:C91"/>
    <mergeCell ref="C88:C89"/>
    <mergeCell ref="B87:D87"/>
    <mergeCell ref="AE85:AE86"/>
    <mergeCell ref="AD85:AD86"/>
    <mergeCell ref="AC85:AC86"/>
    <mergeCell ref="AB85:AB86"/>
    <mergeCell ref="AA85:AA86"/>
    <mergeCell ref="Z85:Z86"/>
    <mergeCell ref="Y85:Y86"/>
    <mergeCell ref="X85:X86"/>
    <mergeCell ref="W85:W86"/>
    <mergeCell ref="V85:V86"/>
    <mergeCell ref="U85:U86"/>
    <mergeCell ref="T85:T86"/>
    <mergeCell ref="S85:S86"/>
    <mergeCell ref="R85:R86"/>
    <mergeCell ref="Q85:Q86"/>
    <mergeCell ref="F85:F86"/>
    <mergeCell ref="AE83:AE84"/>
    <mergeCell ref="AD83:AD84"/>
    <mergeCell ref="AC83:AC84"/>
    <mergeCell ref="AB83:AB84"/>
    <mergeCell ref="AA83:AA84"/>
    <mergeCell ref="Z83:Z84"/>
    <mergeCell ref="Y83:Y84"/>
    <mergeCell ref="X83:X84"/>
    <mergeCell ref="W83:W84"/>
    <mergeCell ref="V83:V84"/>
    <mergeCell ref="U83:U84"/>
    <mergeCell ref="T83:T84"/>
    <mergeCell ref="S83:S84"/>
    <mergeCell ref="R83:R84"/>
    <mergeCell ref="Q83:Q84"/>
    <mergeCell ref="F83:F84"/>
    <mergeCell ref="AE81:AE82"/>
    <mergeCell ref="AD81:AD82"/>
    <mergeCell ref="AC81:AC82"/>
    <mergeCell ref="AB81:AB82"/>
    <mergeCell ref="AA81:AA82"/>
    <mergeCell ref="Z81:Z82"/>
    <mergeCell ref="Y81:Y82"/>
    <mergeCell ref="X81:X82"/>
    <mergeCell ref="W81:W82"/>
    <mergeCell ref="V81:V82"/>
    <mergeCell ref="U81:U82"/>
    <mergeCell ref="T81:T82"/>
    <mergeCell ref="S81:S82"/>
    <mergeCell ref="R81:R82"/>
    <mergeCell ref="Q81:Q82"/>
    <mergeCell ref="F81:F82"/>
    <mergeCell ref="AE79:AE80"/>
    <mergeCell ref="AD79:AD80"/>
    <mergeCell ref="AC79:AC80"/>
    <mergeCell ref="AB79:AB80"/>
    <mergeCell ref="AA79:AA80"/>
    <mergeCell ref="Z79:Z80"/>
    <mergeCell ref="Y79:Y80"/>
    <mergeCell ref="X79:X80"/>
    <mergeCell ref="W79:W80"/>
    <mergeCell ref="V79:V80"/>
    <mergeCell ref="U79:U80"/>
    <mergeCell ref="T79:T80"/>
    <mergeCell ref="S79:S80"/>
    <mergeCell ref="R79:R80"/>
    <mergeCell ref="Q79:Q80"/>
    <mergeCell ref="F79:F80"/>
    <mergeCell ref="AE77:AE78"/>
    <mergeCell ref="AD77:AD78"/>
    <mergeCell ref="AC77:AC78"/>
    <mergeCell ref="AB77:AB78"/>
    <mergeCell ref="AA77:AA78"/>
    <mergeCell ref="Z77:Z78"/>
    <mergeCell ref="Y77:Y78"/>
    <mergeCell ref="X77:X78"/>
    <mergeCell ref="W77:W78"/>
    <mergeCell ref="V77:V78"/>
    <mergeCell ref="U77:U78"/>
    <mergeCell ref="T77:T78"/>
    <mergeCell ref="S77:S78"/>
    <mergeCell ref="R77:R78"/>
    <mergeCell ref="Q77:Q78"/>
    <mergeCell ref="F77:F78"/>
    <mergeCell ref="C77:C78"/>
    <mergeCell ref="A77:A99"/>
    <mergeCell ref="B61:B62"/>
    <mergeCell ref="B63:B64"/>
    <mergeCell ref="B65:B66"/>
    <mergeCell ref="B67:B68"/>
    <mergeCell ref="B69:B70"/>
    <mergeCell ref="C69:C70"/>
    <mergeCell ref="C67:C68"/>
    <mergeCell ref="C65:C66"/>
    <mergeCell ref="C63:C64"/>
    <mergeCell ref="B75:D75"/>
    <mergeCell ref="B74:D74"/>
    <mergeCell ref="AE72:AE73"/>
    <mergeCell ref="AD72:AD73"/>
    <mergeCell ref="AC72:AC73"/>
    <mergeCell ref="AB72:AB73"/>
    <mergeCell ref="AA72:AA73"/>
    <mergeCell ref="Z72:Z73"/>
    <mergeCell ref="Y72:Y73"/>
    <mergeCell ref="X72:X73"/>
    <mergeCell ref="W72:W73"/>
    <mergeCell ref="V72:V73"/>
    <mergeCell ref="U72:U73"/>
    <mergeCell ref="T72:T73"/>
    <mergeCell ref="S72:S73"/>
    <mergeCell ref="R72:R73"/>
    <mergeCell ref="Q72:Q73"/>
    <mergeCell ref="F72:F73"/>
    <mergeCell ref="C72:C73"/>
    <mergeCell ref="B72:B73"/>
    <mergeCell ref="B71:D71"/>
    <mergeCell ref="AE69:AE70"/>
    <mergeCell ref="AD69:AD70"/>
    <mergeCell ref="AC69:AC70"/>
    <mergeCell ref="AB69:AB70"/>
    <mergeCell ref="AA69:AA70"/>
    <mergeCell ref="Z69:Z70"/>
    <mergeCell ref="Y69:Y70"/>
    <mergeCell ref="X69:X70"/>
    <mergeCell ref="W69:W70"/>
    <mergeCell ref="V69:V70"/>
    <mergeCell ref="U69:U70"/>
    <mergeCell ref="T69:T70"/>
    <mergeCell ref="S69:S70"/>
    <mergeCell ref="R69:R70"/>
    <mergeCell ref="Q69:Q70"/>
    <mergeCell ref="F69:F70"/>
    <mergeCell ref="AE67:AE68"/>
    <mergeCell ref="AD67:AD68"/>
    <mergeCell ref="AC67:AC68"/>
    <mergeCell ref="AB67:AB68"/>
    <mergeCell ref="AA67:AA68"/>
    <mergeCell ref="Z67:Z68"/>
    <mergeCell ref="Y67:Y68"/>
    <mergeCell ref="X67:X68"/>
    <mergeCell ref="W67:W68"/>
    <mergeCell ref="V67:V68"/>
    <mergeCell ref="U67:U68"/>
    <mergeCell ref="T67:T68"/>
    <mergeCell ref="S67:S68"/>
    <mergeCell ref="R67:R68"/>
    <mergeCell ref="Q67:Q68"/>
    <mergeCell ref="F67:F68"/>
    <mergeCell ref="AE65:AE66"/>
    <mergeCell ref="AD65:AD66"/>
    <mergeCell ref="AC65:AC66"/>
    <mergeCell ref="AB65:AB66"/>
    <mergeCell ref="AA65:AA66"/>
    <mergeCell ref="Z65:Z66"/>
    <mergeCell ref="Y65:Y66"/>
    <mergeCell ref="X65:X66"/>
    <mergeCell ref="W65:W66"/>
    <mergeCell ref="V65:V66"/>
    <mergeCell ref="U65:U66"/>
    <mergeCell ref="T65:T66"/>
    <mergeCell ref="S65:S66"/>
    <mergeCell ref="R65:R66"/>
    <mergeCell ref="Q65:Q66"/>
    <mergeCell ref="F65:F66"/>
    <mergeCell ref="AE63:AE64"/>
    <mergeCell ref="AD63:AD64"/>
    <mergeCell ref="AC63:AC64"/>
    <mergeCell ref="AB63:AB64"/>
    <mergeCell ref="AA63:AA64"/>
    <mergeCell ref="Z63:Z64"/>
    <mergeCell ref="Y63:Y64"/>
    <mergeCell ref="X63:X64"/>
    <mergeCell ref="W63:W64"/>
    <mergeCell ref="V63:V64"/>
    <mergeCell ref="U63:U64"/>
    <mergeCell ref="T63:T64"/>
    <mergeCell ref="S63:S64"/>
    <mergeCell ref="R63:R64"/>
    <mergeCell ref="Q63:Q64"/>
    <mergeCell ref="F63:F64"/>
    <mergeCell ref="AE61:AE62"/>
    <mergeCell ref="AD61:AD62"/>
    <mergeCell ref="AC61:AC62"/>
    <mergeCell ref="AB61:AB62"/>
    <mergeCell ref="AA61:AA62"/>
    <mergeCell ref="Z61:Z62"/>
    <mergeCell ref="Y61:Y62"/>
    <mergeCell ref="X61:X62"/>
    <mergeCell ref="W61:W62"/>
    <mergeCell ref="V61:V62"/>
    <mergeCell ref="U61:U62"/>
    <mergeCell ref="T61:T62"/>
    <mergeCell ref="S61:S62"/>
    <mergeCell ref="R61:R62"/>
    <mergeCell ref="Q61:Q62"/>
    <mergeCell ref="F61:F62"/>
    <mergeCell ref="C61:C62"/>
    <mergeCell ref="A61:A75"/>
    <mergeCell ref="AE37:AE38"/>
    <mergeCell ref="AE39:AE40"/>
    <mergeCell ref="AE41:AE42"/>
    <mergeCell ref="AE43:AE44"/>
    <mergeCell ref="AE45:AE46"/>
    <mergeCell ref="AE48:AE49"/>
    <mergeCell ref="AE50:AE51"/>
    <mergeCell ref="AE52:AE53"/>
    <mergeCell ref="AE54:AE55"/>
    <mergeCell ref="AE56:AE57"/>
    <mergeCell ref="AD37:AD38"/>
    <mergeCell ref="AD39:AD40"/>
    <mergeCell ref="AD41:AD42"/>
    <mergeCell ref="AD43:AD44"/>
    <mergeCell ref="AD45:AD46"/>
    <mergeCell ref="AD48:AD49"/>
    <mergeCell ref="AD50:AD51"/>
    <mergeCell ref="AD52:AD53"/>
    <mergeCell ref="AD54:AD55"/>
    <mergeCell ref="AD56:AD57"/>
    <mergeCell ref="AC37:AC38"/>
    <mergeCell ref="AC39:AC40"/>
    <mergeCell ref="AC41:AC42"/>
    <mergeCell ref="AC43:AC44"/>
    <mergeCell ref="AC45:AC46"/>
    <mergeCell ref="AC48:AC49"/>
    <mergeCell ref="AC50:AC51"/>
    <mergeCell ref="AC52:AC53"/>
    <mergeCell ref="AC54:AC55"/>
    <mergeCell ref="AC56:AC57"/>
    <mergeCell ref="AB37:AB38"/>
    <mergeCell ref="AB39:AB40"/>
    <mergeCell ref="AB41:AB42"/>
    <mergeCell ref="AB43:AB44"/>
    <mergeCell ref="AB45:AB46"/>
    <mergeCell ref="AB48:AB49"/>
    <mergeCell ref="AB50:AB51"/>
    <mergeCell ref="AB52:AB53"/>
    <mergeCell ref="AB54:AB55"/>
    <mergeCell ref="AB56:AB57"/>
    <mergeCell ref="AA37:AA38"/>
    <mergeCell ref="AA39:AA40"/>
    <mergeCell ref="AA41:AA42"/>
    <mergeCell ref="AA43:AA44"/>
    <mergeCell ref="AA45:AA46"/>
    <mergeCell ref="AA48:AA49"/>
    <mergeCell ref="AA50:AA51"/>
    <mergeCell ref="AA52:AA53"/>
    <mergeCell ref="AA54:AA55"/>
    <mergeCell ref="AA56:AA57"/>
    <mergeCell ref="Z37:Z38"/>
    <mergeCell ref="Z39:Z40"/>
    <mergeCell ref="Z41:Z42"/>
    <mergeCell ref="Z43:Z44"/>
    <mergeCell ref="Z45:Z46"/>
    <mergeCell ref="Z48:Z49"/>
    <mergeCell ref="Z50:Z51"/>
    <mergeCell ref="Z52:Z53"/>
    <mergeCell ref="Z54:Z55"/>
    <mergeCell ref="Z56:Z57"/>
    <mergeCell ref="Y37:Y38"/>
    <mergeCell ref="Y39:Y40"/>
    <mergeCell ref="Y41:Y42"/>
    <mergeCell ref="Y43:Y44"/>
    <mergeCell ref="Y45:Y46"/>
    <mergeCell ref="Y48:Y49"/>
    <mergeCell ref="Y50:Y51"/>
    <mergeCell ref="Y52:Y53"/>
    <mergeCell ref="Y54:Y55"/>
    <mergeCell ref="Y56:Y57"/>
    <mergeCell ref="X37:X38"/>
    <mergeCell ref="X39:X40"/>
    <mergeCell ref="X41:X42"/>
    <mergeCell ref="X43:X44"/>
    <mergeCell ref="X45:X46"/>
    <mergeCell ref="X48:X49"/>
    <mergeCell ref="X50:X51"/>
    <mergeCell ref="X52:X53"/>
    <mergeCell ref="X54:X55"/>
    <mergeCell ref="X56:X57"/>
    <mergeCell ref="W37:W38"/>
    <mergeCell ref="W39:W40"/>
    <mergeCell ref="W41:W42"/>
    <mergeCell ref="W43:W44"/>
    <mergeCell ref="W45:W46"/>
    <mergeCell ref="W48:W49"/>
    <mergeCell ref="W50:W51"/>
    <mergeCell ref="W52:W53"/>
    <mergeCell ref="W54:W55"/>
    <mergeCell ref="W56:W57"/>
    <mergeCell ref="V37:V38"/>
    <mergeCell ref="V39:V40"/>
    <mergeCell ref="V41:V42"/>
    <mergeCell ref="V43:V44"/>
    <mergeCell ref="V45:V46"/>
    <mergeCell ref="V48:V49"/>
    <mergeCell ref="V50:V51"/>
    <mergeCell ref="V52:V53"/>
    <mergeCell ref="V54:V55"/>
    <mergeCell ref="V56:V57"/>
    <mergeCell ref="U37:U38"/>
    <mergeCell ref="U39:U40"/>
    <mergeCell ref="U41:U42"/>
    <mergeCell ref="U43:U44"/>
    <mergeCell ref="U45:U46"/>
    <mergeCell ref="U48:U49"/>
    <mergeCell ref="U50:U51"/>
    <mergeCell ref="U52:U53"/>
    <mergeCell ref="U54:U55"/>
    <mergeCell ref="U56:U57"/>
    <mergeCell ref="T37:T38"/>
    <mergeCell ref="T39:T40"/>
    <mergeCell ref="T41:T42"/>
    <mergeCell ref="T43:T44"/>
    <mergeCell ref="T45:T46"/>
    <mergeCell ref="T48:T49"/>
    <mergeCell ref="T50:T51"/>
    <mergeCell ref="T52:T53"/>
    <mergeCell ref="T54:T55"/>
    <mergeCell ref="T56:T57"/>
    <mergeCell ref="S37:S38"/>
    <mergeCell ref="S39:S40"/>
    <mergeCell ref="S41:S42"/>
    <mergeCell ref="S43:S44"/>
    <mergeCell ref="S45:S46"/>
    <mergeCell ref="S48:S49"/>
    <mergeCell ref="S50:S51"/>
    <mergeCell ref="S52:S53"/>
    <mergeCell ref="S54:S55"/>
    <mergeCell ref="S56:S57"/>
    <mergeCell ref="R37:R38"/>
    <mergeCell ref="R39:R40"/>
    <mergeCell ref="R41:R42"/>
    <mergeCell ref="R43:R44"/>
    <mergeCell ref="R45:R46"/>
    <mergeCell ref="R48:R49"/>
    <mergeCell ref="R50:R51"/>
    <mergeCell ref="R52:R53"/>
    <mergeCell ref="R54:R55"/>
    <mergeCell ref="R56:R57"/>
    <mergeCell ref="Q37:Q38"/>
    <mergeCell ref="Q39:Q40"/>
    <mergeCell ref="Q41:Q42"/>
    <mergeCell ref="Q43:Q44"/>
    <mergeCell ref="Q45:Q46"/>
    <mergeCell ref="Q48:Q49"/>
    <mergeCell ref="Q50:Q51"/>
    <mergeCell ref="Q52:Q53"/>
    <mergeCell ref="Q54:Q55"/>
    <mergeCell ref="Q56:Q57"/>
    <mergeCell ref="F37:F38"/>
    <mergeCell ref="F39:F40"/>
    <mergeCell ref="F41:F42"/>
    <mergeCell ref="F43:F44"/>
    <mergeCell ref="F45:F46"/>
    <mergeCell ref="F48:F49"/>
    <mergeCell ref="F50:F51"/>
    <mergeCell ref="F52:F53"/>
    <mergeCell ref="F54:F55"/>
    <mergeCell ref="F56:F57"/>
    <mergeCell ref="C45:C46"/>
    <mergeCell ref="C43:C44"/>
    <mergeCell ref="C41:C42"/>
    <mergeCell ref="C39:C40"/>
    <mergeCell ref="C37:C38"/>
    <mergeCell ref="C48:C49"/>
    <mergeCell ref="B59:D59"/>
    <mergeCell ref="B37:B38"/>
    <mergeCell ref="B39:B40"/>
    <mergeCell ref="B41:B42"/>
    <mergeCell ref="B43:B44"/>
    <mergeCell ref="B45:B46"/>
    <mergeCell ref="B47:D47"/>
    <mergeCell ref="B48:B49"/>
    <mergeCell ref="B50:B51"/>
    <mergeCell ref="B52:B53"/>
    <mergeCell ref="B54:B55"/>
    <mergeCell ref="B56:B57"/>
    <mergeCell ref="B58:D58"/>
    <mergeCell ref="A37:A59"/>
    <mergeCell ref="C32:C33"/>
    <mergeCell ref="C30:C31"/>
    <mergeCell ref="C28:C29"/>
    <mergeCell ref="C26:C27"/>
    <mergeCell ref="C21:C22"/>
    <mergeCell ref="C19:C20"/>
    <mergeCell ref="C17:C18"/>
    <mergeCell ref="C15:C16"/>
    <mergeCell ref="B34:D34"/>
    <mergeCell ref="AE32:AE33"/>
    <mergeCell ref="AD32:AD33"/>
    <mergeCell ref="AC32:AC33"/>
    <mergeCell ref="AB32:AB33"/>
    <mergeCell ref="AA32:AA33"/>
    <mergeCell ref="Z32:Z33"/>
    <mergeCell ref="Y32:Y33"/>
    <mergeCell ref="X32:X33"/>
    <mergeCell ref="W32:W33"/>
    <mergeCell ref="V32:V33"/>
    <mergeCell ref="U32:U33"/>
    <mergeCell ref="T32:T33"/>
    <mergeCell ref="S32:S33"/>
    <mergeCell ref="R32:R33"/>
    <mergeCell ref="Q32:Q33"/>
    <mergeCell ref="F32:F33"/>
    <mergeCell ref="B32:B33"/>
    <mergeCell ref="B35:D35"/>
    <mergeCell ref="A2:A35"/>
    <mergeCell ref="B30:B31"/>
    <mergeCell ref="AC30:AC31"/>
    <mergeCell ref="AE30:AE31"/>
    <mergeCell ref="AD30:AD31"/>
    <mergeCell ref="AB30:AB31"/>
    <mergeCell ref="AA30:AA31"/>
    <mergeCell ref="Z30:Z31"/>
    <mergeCell ref="Y30:Y31"/>
    <mergeCell ref="X30:X31"/>
    <mergeCell ref="W30:W31"/>
    <mergeCell ref="U30:U31"/>
    <mergeCell ref="T30:T31"/>
    <mergeCell ref="S30:S31"/>
    <mergeCell ref="R30:R31"/>
    <mergeCell ref="Q30:Q31"/>
    <mergeCell ref="F30:F31"/>
    <mergeCell ref="V30:V31"/>
    <mergeCell ref="C10:C11"/>
    <mergeCell ref="C8:C9"/>
    <mergeCell ref="C6:C7"/>
    <mergeCell ref="C4:C5"/>
    <mergeCell ref="AE2:AE3"/>
    <mergeCell ref="AD2:AD3"/>
    <mergeCell ref="AC2:AC3"/>
    <mergeCell ref="AB2:AB3"/>
    <mergeCell ref="AA2:AA3"/>
    <mergeCell ref="Z2:Z3"/>
    <mergeCell ref="Y2:Y3"/>
    <mergeCell ref="X2:X3"/>
    <mergeCell ref="W2:W3"/>
    <mergeCell ref="V2:V3"/>
    <mergeCell ref="U2:U3"/>
    <mergeCell ref="T2:T3"/>
    <mergeCell ref="S2:S3"/>
    <mergeCell ref="R2:R3"/>
    <mergeCell ref="Q2:Q3"/>
    <mergeCell ref="F2:F3"/>
    <mergeCell ref="B2:B3"/>
    <mergeCell ref="C2:C3"/>
    <mergeCell ref="AE4:AE5"/>
    <mergeCell ref="AD4:AD5"/>
    <mergeCell ref="AC4:AC5"/>
    <mergeCell ref="AB4:AB5"/>
    <mergeCell ref="AA4:AA5"/>
    <mergeCell ref="Z4:Z5"/>
    <mergeCell ref="Y4:Y5"/>
    <mergeCell ref="X4:X5"/>
    <mergeCell ref="W4:W5"/>
    <mergeCell ref="V4:V5"/>
    <mergeCell ref="U4:U5"/>
    <mergeCell ref="T4:T5"/>
    <mergeCell ref="S4:S5"/>
    <mergeCell ref="R4:R5"/>
    <mergeCell ref="Q4:Q5"/>
    <mergeCell ref="F4:F5"/>
    <mergeCell ref="B4:B5"/>
    <mergeCell ref="B6:B7"/>
    <mergeCell ref="B8:B9"/>
    <mergeCell ref="B10:B11"/>
    <mergeCell ref="B12:D12"/>
    <mergeCell ref="B13:B14"/>
    <mergeCell ref="B15:B16"/>
    <mergeCell ref="B17:B18"/>
    <mergeCell ref="B19:B20"/>
    <mergeCell ref="B21:B22"/>
    <mergeCell ref="B23:D23"/>
    <mergeCell ref="B24:B25"/>
    <mergeCell ref="B26:B27"/>
    <mergeCell ref="B28:B29"/>
    <mergeCell ref="AE6:AE7"/>
    <mergeCell ref="AD6:AD7"/>
    <mergeCell ref="AC6:AC7"/>
    <mergeCell ref="AB6:AB7"/>
    <mergeCell ref="AA6:AA7"/>
    <mergeCell ref="Z6:Z7"/>
    <mergeCell ref="Y6:Y7"/>
    <mergeCell ref="X6:X7"/>
    <mergeCell ref="W6:W7"/>
    <mergeCell ref="V6:V7"/>
    <mergeCell ref="U6:U7"/>
    <mergeCell ref="T6:T7"/>
    <mergeCell ref="S6:S7"/>
    <mergeCell ref="R6:R7"/>
    <mergeCell ref="Q6:Q7"/>
    <mergeCell ref="F6:F7"/>
    <mergeCell ref="AE8:AE9"/>
    <mergeCell ref="AD8:AD9"/>
    <mergeCell ref="AB8:AB9"/>
    <mergeCell ref="AA8:AA9"/>
    <mergeCell ref="Z8:Z9"/>
    <mergeCell ref="Y8:Y9"/>
    <mergeCell ref="X8:X9"/>
    <mergeCell ref="W8:W9"/>
    <mergeCell ref="V8:V9"/>
    <mergeCell ref="U8:U9"/>
    <mergeCell ref="T8:T9"/>
    <mergeCell ref="S8:S9"/>
    <mergeCell ref="R8:R9"/>
    <mergeCell ref="Q8:Q9"/>
    <mergeCell ref="F8:F9"/>
    <mergeCell ref="AC8:AC9"/>
    <mergeCell ref="AC10:AC11"/>
    <mergeCell ref="AE10:AE11"/>
    <mergeCell ref="AD10:AD11"/>
    <mergeCell ref="AB10:AB11"/>
    <mergeCell ref="AA10:AA11"/>
    <mergeCell ref="Z10:Z11"/>
    <mergeCell ref="Y10:Y11"/>
    <mergeCell ref="X10:X11"/>
    <mergeCell ref="W10:W11"/>
    <mergeCell ref="U10:U11"/>
    <mergeCell ref="T10:T11"/>
    <mergeCell ref="S10:S11"/>
    <mergeCell ref="R10:R11"/>
    <mergeCell ref="Q10:Q11"/>
    <mergeCell ref="F10:F11"/>
    <mergeCell ref="V10:V11"/>
    <mergeCell ref="AE13:AE14"/>
    <mergeCell ref="AD13:AD14"/>
    <mergeCell ref="AC13:AC14"/>
    <mergeCell ref="AB13:AB14"/>
    <mergeCell ref="AA13:AA14"/>
    <mergeCell ref="Z13:Z14"/>
    <mergeCell ref="Y13:Y14"/>
    <mergeCell ref="X13:X14"/>
    <mergeCell ref="W13:W14"/>
    <mergeCell ref="V13:V14"/>
    <mergeCell ref="U13:U14"/>
    <mergeCell ref="T13:T14"/>
    <mergeCell ref="S13:S14"/>
    <mergeCell ref="R13:R14"/>
    <mergeCell ref="Q13:Q14"/>
    <mergeCell ref="F13:F14"/>
    <mergeCell ref="AE15:AE16"/>
    <mergeCell ref="AD15:AD16"/>
    <mergeCell ref="AB15:AB16"/>
    <mergeCell ref="AA15:AA16"/>
    <mergeCell ref="Z15:Z16"/>
    <mergeCell ref="Y15:Y16"/>
    <mergeCell ref="X15:X16"/>
    <mergeCell ref="W15:W16"/>
    <mergeCell ref="V15:V16"/>
    <mergeCell ref="U15:U16"/>
    <mergeCell ref="T15:T16"/>
    <mergeCell ref="S15:S16"/>
    <mergeCell ref="R15:R16"/>
    <mergeCell ref="Q15:Q16"/>
    <mergeCell ref="F15:F16"/>
    <mergeCell ref="AC15:AC16"/>
    <mergeCell ref="AC17:AC18"/>
    <mergeCell ref="AE17:AE18"/>
    <mergeCell ref="AD17:AD18"/>
    <mergeCell ref="AB17:AB18"/>
    <mergeCell ref="AA17:AA18"/>
    <mergeCell ref="Z17:Z18"/>
    <mergeCell ref="Y17:Y18"/>
    <mergeCell ref="X17:X18"/>
    <mergeCell ref="W17:W18"/>
    <mergeCell ref="U17:U18"/>
    <mergeCell ref="T17:T18"/>
    <mergeCell ref="S17:S18"/>
    <mergeCell ref="R17:R18"/>
    <mergeCell ref="Q17:Q18"/>
    <mergeCell ref="F17:F18"/>
    <mergeCell ref="V17:V18"/>
    <mergeCell ref="AE19:AE20"/>
    <mergeCell ref="AD19:AD20"/>
    <mergeCell ref="AC19:AC20"/>
    <mergeCell ref="AB19:AB20"/>
    <mergeCell ref="AA19:AA20"/>
    <mergeCell ref="Z19:Z20"/>
    <mergeCell ref="Y19:Y20"/>
    <mergeCell ref="X19:X20"/>
    <mergeCell ref="W19:W20"/>
    <mergeCell ref="V19:V20"/>
    <mergeCell ref="U19:U20"/>
    <mergeCell ref="T19:T20"/>
    <mergeCell ref="S19:S20"/>
    <mergeCell ref="R19:R20"/>
    <mergeCell ref="Q19:Q20"/>
    <mergeCell ref="F19:F20"/>
    <mergeCell ref="AE21:AE22"/>
    <mergeCell ref="AD21:AD22"/>
    <mergeCell ref="AC21:AC22"/>
    <mergeCell ref="AB21:AB22"/>
    <mergeCell ref="AA21:AA22"/>
    <mergeCell ref="Z21:Z22"/>
    <mergeCell ref="Y21:Y22"/>
    <mergeCell ref="X21:X22"/>
    <mergeCell ref="W21:W22"/>
    <mergeCell ref="V21:V22"/>
    <mergeCell ref="U21:U22"/>
    <mergeCell ref="T21:T22"/>
    <mergeCell ref="S21:S22"/>
    <mergeCell ref="R21:R22"/>
    <mergeCell ref="Q21:Q22"/>
    <mergeCell ref="F21:F22"/>
    <mergeCell ref="AE24:AE25"/>
    <mergeCell ref="AD24:AD25"/>
    <mergeCell ref="AC24:AC25"/>
    <mergeCell ref="AB24:AB25"/>
    <mergeCell ref="AA24:AA25"/>
    <mergeCell ref="Z24:Z25"/>
    <mergeCell ref="Y24:Y25"/>
    <mergeCell ref="X24:X25"/>
    <mergeCell ref="W24:W25"/>
    <mergeCell ref="V24:V25"/>
    <mergeCell ref="U24:U25"/>
    <mergeCell ref="T24:T25"/>
    <mergeCell ref="S24:S25"/>
    <mergeCell ref="R24:R25"/>
    <mergeCell ref="Q24:Q25"/>
    <mergeCell ref="F24:F25"/>
    <mergeCell ref="AE26:AE27"/>
    <mergeCell ref="AD26:AD27"/>
    <mergeCell ref="AB26:AB27"/>
    <mergeCell ref="AA26:AA27"/>
    <mergeCell ref="Z26:Z27"/>
    <mergeCell ref="Y26:Y27"/>
    <mergeCell ref="X26:X27"/>
    <mergeCell ref="W26:W27"/>
    <mergeCell ref="V26:V27"/>
    <mergeCell ref="U26:U27"/>
    <mergeCell ref="T26:T27"/>
    <mergeCell ref="S26:S27"/>
    <mergeCell ref="R26:R27"/>
    <mergeCell ref="Q26:Q27"/>
    <mergeCell ref="F26:F27"/>
    <mergeCell ref="AC26:AC27"/>
    <mergeCell ref="AC28:AC29"/>
    <mergeCell ref="AE28:AE29"/>
    <mergeCell ref="AD28:AD29"/>
    <mergeCell ref="AB28:AB29"/>
    <mergeCell ref="AA28:AA29"/>
    <mergeCell ref="Z28:Z29"/>
    <mergeCell ref="Y28:Y29"/>
    <mergeCell ref="X28:X29"/>
    <mergeCell ref="W28:W29"/>
    <mergeCell ref="U28:U29"/>
    <mergeCell ref="T28:T29"/>
    <mergeCell ref="S28:S29"/>
    <mergeCell ref="R28:R29"/>
    <mergeCell ref="Q28:Q29"/>
    <mergeCell ref="F28:F29"/>
    <mergeCell ref="V28:V29"/>
    <mergeCell ref="C13:C14"/>
    <mergeCell ref="C24:C25"/>
    <mergeCell ref="C50:C51"/>
    <mergeCell ref="C52:C53"/>
    <mergeCell ref="C54:C55"/>
    <mergeCell ref="C56:C57"/>
    <mergeCell ref="B101:B102"/>
    <mergeCell ref="AE101:AE102"/>
    <mergeCell ref="AD101:AD102"/>
    <mergeCell ref="AC101:AC102"/>
    <mergeCell ref="AB101:AB102"/>
    <mergeCell ref="AA101:AA102"/>
    <mergeCell ref="Z101:Z102"/>
    <mergeCell ref="Y101:Y102"/>
    <mergeCell ref="X101:X102"/>
    <mergeCell ref="W101:W102"/>
    <mergeCell ref="V101:V102"/>
    <mergeCell ref="U101:U102"/>
    <mergeCell ref="T101:T102"/>
    <mergeCell ref="S101:S102"/>
    <mergeCell ref="R101:R102"/>
    <mergeCell ref="Q101:Q102"/>
    <mergeCell ref="C101:C102"/>
    <mergeCell ref="A101:A123"/>
    <mergeCell ref="B103:B104"/>
    <mergeCell ref="C103:C104"/>
    <mergeCell ref="AE103:AE104"/>
    <mergeCell ref="AD103:AD104"/>
    <mergeCell ref="AC103:AC104"/>
    <mergeCell ref="AB103:AB104"/>
    <mergeCell ref="AA103:AA104"/>
    <mergeCell ref="Z103:Z104"/>
    <mergeCell ref="Y103:Y104"/>
    <mergeCell ref="X103:X104"/>
    <mergeCell ref="W103:W104"/>
    <mergeCell ref="V103:V104"/>
    <mergeCell ref="U103:U104"/>
    <mergeCell ref="T103:T104"/>
    <mergeCell ref="S103:S104"/>
    <mergeCell ref="R103:R104"/>
    <mergeCell ref="Q103:Q104"/>
    <mergeCell ref="B105:B106"/>
    <mergeCell ref="C105:C106"/>
    <mergeCell ref="AE105:AE106"/>
    <mergeCell ref="AD105:AD106"/>
    <mergeCell ref="AC105:AC106"/>
    <mergeCell ref="AB105:AB106"/>
    <mergeCell ref="AA105:AA106"/>
    <mergeCell ref="Z105:Z106"/>
    <mergeCell ref="Y105:Y106"/>
    <mergeCell ref="X105:X106"/>
    <mergeCell ref="W105:W106"/>
    <mergeCell ref="V105:V106"/>
    <mergeCell ref="U105:U106"/>
    <mergeCell ref="T105:T106"/>
    <mergeCell ref="S105:S106"/>
    <mergeCell ref="R105:R106"/>
    <mergeCell ref="Q105:Q106"/>
    <mergeCell ref="B107:B108"/>
    <mergeCell ref="C107:C108"/>
    <mergeCell ref="AE107:AE108"/>
    <mergeCell ref="AD107:AD108"/>
    <mergeCell ref="AC107:AC108"/>
    <mergeCell ref="AB107:AB108"/>
    <mergeCell ref="AA107:AA108"/>
    <mergeCell ref="Z107:Z108"/>
    <mergeCell ref="Y107:Y108"/>
    <mergeCell ref="X107:X108"/>
    <mergeCell ref="W107:W108"/>
    <mergeCell ref="V107:V108"/>
    <mergeCell ref="U107:U108"/>
    <mergeCell ref="T107:T108"/>
    <mergeCell ref="S107:S108"/>
    <mergeCell ref="R107:R108"/>
    <mergeCell ref="Q107:Q108"/>
    <mergeCell ref="B109:B110"/>
    <mergeCell ref="C109:C110"/>
    <mergeCell ref="AE109:AE110"/>
    <mergeCell ref="AD109:AD110"/>
    <mergeCell ref="AC109:AC110"/>
    <mergeCell ref="AB109:AB110"/>
    <mergeCell ref="AA109:AA110"/>
    <mergeCell ref="Z109:Z110"/>
    <mergeCell ref="Y109:Y110"/>
    <mergeCell ref="X109:X110"/>
    <mergeCell ref="W109:W110"/>
    <mergeCell ref="V109:V110"/>
    <mergeCell ref="U109:U110"/>
    <mergeCell ref="T109:T110"/>
    <mergeCell ref="S109:S110"/>
    <mergeCell ref="R109:R110"/>
    <mergeCell ref="Q109:Q110"/>
    <mergeCell ref="B111:D111"/>
    <mergeCell ref="B112:B113"/>
    <mergeCell ref="AE112:AE113"/>
    <mergeCell ref="AD112:AD113"/>
    <mergeCell ref="AC112:AC113"/>
    <mergeCell ref="AB112:AB113"/>
    <mergeCell ref="AA112:AA113"/>
    <mergeCell ref="Z112:Z113"/>
    <mergeCell ref="Y112:Y113"/>
    <mergeCell ref="X112:X113"/>
    <mergeCell ref="W112:W113"/>
    <mergeCell ref="V112:V113"/>
    <mergeCell ref="U112:U113"/>
    <mergeCell ref="T112:T113"/>
    <mergeCell ref="S112:S113"/>
    <mergeCell ref="R112:R113"/>
    <mergeCell ref="Q112:Q113"/>
    <mergeCell ref="C112:C113"/>
    <mergeCell ref="B114:B115"/>
    <mergeCell ref="AE114:AE115"/>
    <mergeCell ref="AD114:AD115"/>
    <mergeCell ref="AC114:AC115"/>
    <mergeCell ref="AB114:AB115"/>
    <mergeCell ref="AA114:AA115"/>
    <mergeCell ref="Z114:Z115"/>
    <mergeCell ref="Y114:Y115"/>
    <mergeCell ref="X114:X115"/>
    <mergeCell ref="W114:W115"/>
    <mergeCell ref="V114:V115"/>
    <mergeCell ref="U114:U115"/>
    <mergeCell ref="T114:T115"/>
    <mergeCell ref="S114:S115"/>
    <mergeCell ref="R114:R115"/>
    <mergeCell ref="Q114:Q115"/>
    <mergeCell ref="C114:C115"/>
    <mergeCell ref="B116:B117"/>
    <mergeCell ref="AE116:AE117"/>
    <mergeCell ref="AD116:AD117"/>
    <mergeCell ref="AC116:AC117"/>
    <mergeCell ref="AB116:AB117"/>
    <mergeCell ref="AA116:AA117"/>
    <mergeCell ref="Z116:Z117"/>
    <mergeCell ref="Y116:Y117"/>
    <mergeCell ref="X116:X117"/>
    <mergeCell ref="W116:W117"/>
    <mergeCell ref="V116:V117"/>
    <mergeCell ref="U116:U117"/>
    <mergeCell ref="T116:T117"/>
    <mergeCell ref="S116:S117"/>
    <mergeCell ref="R116:R117"/>
    <mergeCell ref="Q116:Q117"/>
    <mergeCell ref="C116:C117"/>
    <mergeCell ref="B118:B119"/>
    <mergeCell ref="AE118:AE119"/>
    <mergeCell ref="AD118:AD119"/>
    <mergeCell ref="AC118:AC119"/>
    <mergeCell ref="AB118:AB119"/>
    <mergeCell ref="AA118:AA119"/>
    <mergeCell ref="Z118:Z119"/>
    <mergeCell ref="Y118:Y119"/>
    <mergeCell ref="X118:X119"/>
    <mergeCell ref="W118:W119"/>
    <mergeCell ref="V118:V119"/>
    <mergeCell ref="U118:U119"/>
    <mergeCell ref="T118:T119"/>
    <mergeCell ref="S118:S119"/>
    <mergeCell ref="R118:R119"/>
    <mergeCell ref="Q118:Q119"/>
    <mergeCell ref="C118:C119"/>
    <mergeCell ref="B120:B121"/>
    <mergeCell ref="AE120:AE121"/>
    <mergeCell ref="AD120:AD121"/>
    <mergeCell ref="AC120:AC121"/>
    <mergeCell ref="AB120:AB121"/>
    <mergeCell ref="AA120:AA121"/>
    <mergeCell ref="Z120:Z121"/>
    <mergeCell ref="Y120:Y121"/>
    <mergeCell ref="X120:X121"/>
    <mergeCell ref="W120:W121"/>
    <mergeCell ref="V120:V121"/>
    <mergeCell ref="U120:U121"/>
    <mergeCell ref="T120:T121"/>
    <mergeCell ref="S120:S121"/>
    <mergeCell ref="R120:R121"/>
    <mergeCell ref="Q120:Q121"/>
    <mergeCell ref="C120:C121"/>
    <mergeCell ref="B122:D122"/>
    <mergeCell ref="B123:D123"/>
    <mergeCell ref="F101:F102"/>
    <mergeCell ref="F103:F104"/>
    <mergeCell ref="F105:F106"/>
    <mergeCell ref="F107:F108"/>
    <mergeCell ref="F109:F110"/>
    <mergeCell ref="F112:F113"/>
    <mergeCell ref="F114:F115"/>
    <mergeCell ref="F116:F117"/>
    <mergeCell ref="F118:F119"/>
    <mergeCell ref="F120:F121"/>
    <mergeCell ref="B125:B126"/>
    <mergeCell ref="AE125:AE126"/>
    <mergeCell ref="AD125:AD126"/>
    <mergeCell ref="AC125:AC126"/>
    <mergeCell ref="AB125:AB126"/>
    <mergeCell ref="AA125:AA126"/>
    <mergeCell ref="Z125:Z126"/>
    <mergeCell ref="Y125:Y126"/>
    <mergeCell ref="X125:X126"/>
    <mergeCell ref="W125:W126"/>
    <mergeCell ref="V125:V126"/>
    <mergeCell ref="U125:U126"/>
    <mergeCell ref="T125:T126"/>
    <mergeCell ref="S125:S126"/>
    <mergeCell ref="R125:R126"/>
    <mergeCell ref="Q125:Q126"/>
    <mergeCell ref="A125:A147"/>
    <mergeCell ref="F125:F126"/>
    <mergeCell ref="B127:B128"/>
    <mergeCell ref="AE127:AE128"/>
    <mergeCell ref="AD127:AD128"/>
    <mergeCell ref="AC127:AC128"/>
    <mergeCell ref="AB127:AB128"/>
    <mergeCell ref="AA127:AA128"/>
    <mergeCell ref="Z127:Z128"/>
    <mergeCell ref="Y127:Y128"/>
    <mergeCell ref="X127:X128"/>
    <mergeCell ref="W127:W128"/>
    <mergeCell ref="V127:V128"/>
    <mergeCell ref="U127:U128"/>
    <mergeCell ref="T127:T128"/>
    <mergeCell ref="S127:S128"/>
    <mergeCell ref="R127:R128"/>
    <mergeCell ref="Q127:Q128"/>
    <mergeCell ref="B129:B130"/>
    <mergeCell ref="AE129:AE130"/>
    <mergeCell ref="AD129:AD130"/>
    <mergeCell ref="AC129:AC130"/>
    <mergeCell ref="AB129:AB130"/>
    <mergeCell ref="AA129:AA130"/>
    <mergeCell ref="Z129:Z130"/>
    <mergeCell ref="Y129:Y130"/>
    <mergeCell ref="X129:X130"/>
    <mergeCell ref="W129:W130"/>
    <mergeCell ref="V129:V130"/>
    <mergeCell ref="U129:U130"/>
    <mergeCell ref="T129:T130"/>
    <mergeCell ref="S129:S130"/>
    <mergeCell ref="R129:R130"/>
    <mergeCell ref="Q129:Q130"/>
    <mergeCell ref="B131:B132"/>
    <mergeCell ref="AE131:AE132"/>
    <mergeCell ref="AD131:AD132"/>
    <mergeCell ref="AC131:AC132"/>
    <mergeCell ref="AB131:AB132"/>
    <mergeCell ref="AA131:AA132"/>
    <mergeCell ref="Z131:Z132"/>
    <mergeCell ref="Y131:Y132"/>
    <mergeCell ref="X131:X132"/>
    <mergeCell ref="W131:W132"/>
    <mergeCell ref="V131:V132"/>
    <mergeCell ref="U131:U132"/>
    <mergeCell ref="T131:T132"/>
    <mergeCell ref="S131:S132"/>
    <mergeCell ref="R131:R132"/>
    <mergeCell ref="Q131:Q132"/>
    <mergeCell ref="B133:B134"/>
    <mergeCell ref="AE133:AE134"/>
    <mergeCell ref="AD133:AD134"/>
    <mergeCell ref="AC133:AC134"/>
    <mergeCell ref="AB133:AB134"/>
    <mergeCell ref="AA133:AA134"/>
    <mergeCell ref="Z133:Z134"/>
    <mergeCell ref="Y133:Y134"/>
    <mergeCell ref="X133:X134"/>
    <mergeCell ref="W133:W134"/>
    <mergeCell ref="V133:V134"/>
    <mergeCell ref="U133:U134"/>
    <mergeCell ref="T133:T134"/>
    <mergeCell ref="S133:S134"/>
    <mergeCell ref="R133:R134"/>
    <mergeCell ref="Q133:Q134"/>
    <mergeCell ref="B135:D135"/>
    <mergeCell ref="B136:B137"/>
    <mergeCell ref="AE136:AE137"/>
    <mergeCell ref="AD136:AD137"/>
    <mergeCell ref="AC136:AC137"/>
    <mergeCell ref="AB136:AB137"/>
    <mergeCell ref="AA136:AA137"/>
    <mergeCell ref="Z136:Z137"/>
    <mergeCell ref="Y136:Y137"/>
    <mergeCell ref="X136:X137"/>
    <mergeCell ref="W136:W137"/>
    <mergeCell ref="V136:V137"/>
    <mergeCell ref="U136:U137"/>
    <mergeCell ref="T136:T137"/>
    <mergeCell ref="S136:S137"/>
    <mergeCell ref="R136:R137"/>
    <mergeCell ref="Q136:Q137"/>
    <mergeCell ref="B138:B139"/>
    <mergeCell ref="AE138:AE139"/>
    <mergeCell ref="AD138:AD139"/>
    <mergeCell ref="AC138:AC139"/>
    <mergeCell ref="AB138:AB139"/>
    <mergeCell ref="AA138:AA139"/>
    <mergeCell ref="Z138:Z139"/>
    <mergeCell ref="Y138:Y139"/>
    <mergeCell ref="X138:X139"/>
    <mergeCell ref="W138:W139"/>
    <mergeCell ref="V138:V139"/>
    <mergeCell ref="U138:U139"/>
    <mergeCell ref="T138:T139"/>
    <mergeCell ref="S138:S139"/>
    <mergeCell ref="R138:R139"/>
    <mergeCell ref="Q138:Q139"/>
    <mergeCell ref="B140:B141"/>
    <mergeCell ref="AE140:AE141"/>
    <mergeCell ref="AD140:AD141"/>
    <mergeCell ref="AC140:AC141"/>
    <mergeCell ref="AB140:AB141"/>
    <mergeCell ref="AA140:AA141"/>
    <mergeCell ref="Z140:Z141"/>
    <mergeCell ref="Y140:Y141"/>
    <mergeCell ref="X140:X141"/>
    <mergeCell ref="W140:W141"/>
    <mergeCell ref="V140:V141"/>
    <mergeCell ref="U140:U141"/>
    <mergeCell ref="T140:T141"/>
    <mergeCell ref="S140:S141"/>
    <mergeCell ref="R140:R141"/>
    <mergeCell ref="Q140:Q141"/>
    <mergeCell ref="B142:B143"/>
    <mergeCell ref="AE142:AE143"/>
    <mergeCell ref="AD142:AD143"/>
    <mergeCell ref="AC142:AC143"/>
    <mergeCell ref="AB142:AB143"/>
    <mergeCell ref="AA142:AA143"/>
    <mergeCell ref="Z142:Z143"/>
    <mergeCell ref="Y142:Y143"/>
    <mergeCell ref="X142:X143"/>
    <mergeCell ref="W142:W143"/>
    <mergeCell ref="V142:V143"/>
    <mergeCell ref="U142:U143"/>
    <mergeCell ref="T142:T143"/>
    <mergeCell ref="S142:S143"/>
    <mergeCell ref="R142:R143"/>
    <mergeCell ref="Q142:Q143"/>
    <mergeCell ref="B144:B145"/>
    <mergeCell ref="AE144:AE145"/>
    <mergeCell ref="AD144:AD145"/>
    <mergeCell ref="AC144:AC145"/>
    <mergeCell ref="AB144:AB145"/>
    <mergeCell ref="AA144:AA145"/>
    <mergeCell ref="Z144:Z145"/>
    <mergeCell ref="Y144:Y145"/>
    <mergeCell ref="X144:X145"/>
    <mergeCell ref="W144:W145"/>
    <mergeCell ref="V144:V145"/>
    <mergeCell ref="U144:U145"/>
    <mergeCell ref="T144:T145"/>
    <mergeCell ref="S144:S145"/>
    <mergeCell ref="R144:R145"/>
    <mergeCell ref="Q144:Q145"/>
    <mergeCell ref="B146:D146"/>
    <mergeCell ref="B147:D147"/>
    <mergeCell ref="F127:F128"/>
    <mergeCell ref="F129:F130"/>
    <mergeCell ref="F131:F132"/>
    <mergeCell ref="F133:F134"/>
    <mergeCell ref="F136:F137"/>
    <mergeCell ref="F138:F139"/>
    <mergeCell ref="F140:F141"/>
    <mergeCell ref="F142:F143"/>
    <mergeCell ref="F144:F145"/>
    <mergeCell ref="C125:C126"/>
    <mergeCell ref="C127:C128"/>
    <mergeCell ref="C129:C130"/>
    <mergeCell ref="C131:C132"/>
    <mergeCell ref="C133:C134"/>
    <mergeCell ref="C136:C137"/>
    <mergeCell ref="C138:C139"/>
    <mergeCell ref="C140:C141"/>
    <mergeCell ref="C142:C143"/>
    <mergeCell ref="C144:C145"/>
    <mergeCell ref="B149:B150"/>
    <mergeCell ref="AE149:AE150"/>
    <mergeCell ref="AD149:AD150"/>
    <mergeCell ref="AC149:AC150"/>
    <mergeCell ref="AB149:AB150"/>
    <mergeCell ref="AA149:AA150"/>
    <mergeCell ref="Z149:Z150"/>
    <mergeCell ref="Y149:Y150"/>
    <mergeCell ref="X149:X150"/>
    <mergeCell ref="W149:W150"/>
    <mergeCell ref="V149:V150"/>
    <mergeCell ref="U149:U150"/>
    <mergeCell ref="T149:T150"/>
    <mergeCell ref="S149:S150"/>
    <mergeCell ref="R149:R150"/>
    <mergeCell ref="Q149:Q150"/>
    <mergeCell ref="C149:C150"/>
    <mergeCell ref="A149:A171"/>
    <mergeCell ref="F149:F150"/>
    <mergeCell ref="B151:B152"/>
    <mergeCell ref="C151:C152"/>
    <mergeCell ref="AE151:AE152"/>
    <mergeCell ref="AD151:AD152"/>
    <mergeCell ref="AC151:AC152"/>
    <mergeCell ref="AB151:AB152"/>
    <mergeCell ref="AA151:AA152"/>
    <mergeCell ref="Z151:Z152"/>
    <mergeCell ref="Y151:Y152"/>
    <mergeCell ref="X151:X152"/>
    <mergeCell ref="W151:W152"/>
    <mergeCell ref="V151:V152"/>
    <mergeCell ref="U151:U152"/>
    <mergeCell ref="T151:T152"/>
    <mergeCell ref="S151:S152"/>
    <mergeCell ref="R151:R152"/>
    <mergeCell ref="Q151:Q152"/>
    <mergeCell ref="F151:F152"/>
    <mergeCell ref="B153:B154"/>
    <mergeCell ref="C153:C154"/>
    <mergeCell ref="AE153:AE154"/>
    <mergeCell ref="AD153:AD154"/>
    <mergeCell ref="AC153:AC154"/>
    <mergeCell ref="AB153:AB154"/>
    <mergeCell ref="AA153:AA154"/>
    <mergeCell ref="Z153:Z154"/>
    <mergeCell ref="Y153:Y154"/>
    <mergeCell ref="X153:X154"/>
    <mergeCell ref="W153:W154"/>
    <mergeCell ref="V153:V154"/>
    <mergeCell ref="U153:U154"/>
    <mergeCell ref="T153:T154"/>
    <mergeCell ref="S153:S154"/>
    <mergeCell ref="R153:R154"/>
    <mergeCell ref="Q153:Q154"/>
    <mergeCell ref="F153:F154"/>
    <mergeCell ref="B155:B156"/>
    <mergeCell ref="C155:C156"/>
    <mergeCell ref="AE155:AE156"/>
    <mergeCell ref="AD155:AD156"/>
    <mergeCell ref="AC155:AC156"/>
    <mergeCell ref="AB155:AB156"/>
    <mergeCell ref="AA155:AA156"/>
    <mergeCell ref="Z155:Z156"/>
    <mergeCell ref="Y155:Y156"/>
    <mergeCell ref="X155:X156"/>
    <mergeCell ref="W155:W156"/>
    <mergeCell ref="V155:V156"/>
    <mergeCell ref="U155:U156"/>
    <mergeCell ref="T155:T156"/>
    <mergeCell ref="S155:S156"/>
    <mergeCell ref="R155:R156"/>
    <mergeCell ref="Q155:Q156"/>
    <mergeCell ref="F155:F156"/>
    <mergeCell ref="B157:B158"/>
    <mergeCell ref="C157:C158"/>
    <mergeCell ref="AE157:AE158"/>
    <mergeCell ref="AD157:AD158"/>
    <mergeCell ref="AC157:AC158"/>
    <mergeCell ref="AB157:AB158"/>
    <mergeCell ref="AA157:AA158"/>
    <mergeCell ref="Z157:Z158"/>
    <mergeCell ref="Y157:Y158"/>
    <mergeCell ref="X157:X158"/>
    <mergeCell ref="W157:W158"/>
    <mergeCell ref="V157:V158"/>
    <mergeCell ref="U157:U158"/>
    <mergeCell ref="T157:T158"/>
    <mergeCell ref="S157:S158"/>
    <mergeCell ref="R157:R158"/>
    <mergeCell ref="Q157:Q158"/>
    <mergeCell ref="F157:F158"/>
    <mergeCell ref="B159:D159"/>
    <mergeCell ref="B160:B161"/>
    <mergeCell ref="AE160:AE161"/>
    <mergeCell ref="AD160:AD161"/>
    <mergeCell ref="AC160:AC161"/>
    <mergeCell ref="AB160:AB161"/>
    <mergeCell ref="AA160:AA161"/>
    <mergeCell ref="Z160:Z161"/>
    <mergeCell ref="Y160:Y161"/>
    <mergeCell ref="X160:X161"/>
    <mergeCell ref="W160:W161"/>
    <mergeCell ref="V160:V161"/>
    <mergeCell ref="U160:U161"/>
    <mergeCell ref="T160:T161"/>
    <mergeCell ref="S160:S161"/>
    <mergeCell ref="R160:R161"/>
    <mergeCell ref="Q160:Q161"/>
    <mergeCell ref="C160:C161"/>
    <mergeCell ref="F160:F161"/>
    <mergeCell ref="B162:B163"/>
    <mergeCell ref="AE162:AE163"/>
    <mergeCell ref="AD162:AD163"/>
    <mergeCell ref="AC162:AC163"/>
    <mergeCell ref="AB162:AB163"/>
    <mergeCell ref="AA162:AA163"/>
    <mergeCell ref="Z162:Z163"/>
    <mergeCell ref="Y162:Y163"/>
    <mergeCell ref="X162:X163"/>
    <mergeCell ref="W162:W163"/>
    <mergeCell ref="V162:V163"/>
    <mergeCell ref="U162:U163"/>
    <mergeCell ref="T162:T163"/>
    <mergeCell ref="S162:S163"/>
    <mergeCell ref="R162:R163"/>
    <mergeCell ref="Q162:Q163"/>
    <mergeCell ref="C162:C163"/>
    <mergeCell ref="F162:F163"/>
    <mergeCell ref="B164:B165"/>
    <mergeCell ref="AE164:AE165"/>
    <mergeCell ref="AD164:AD165"/>
    <mergeCell ref="AC164:AC165"/>
    <mergeCell ref="AB164:AB165"/>
    <mergeCell ref="AA164:AA165"/>
    <mergeCell ref="Z164:Z165"/>
    <mergeCell ref="Y164:Y165"/>
    <mergeCell ref="X164:X165"/>
    <mergeCell ref="W164:W165"/>
    <mergeCell ref="V164:V165"/>
    <mergeCell ref="U164:U165"/>
    <mergeCell ref="T164:T165"/>
    <mergeCell ref="S164:S165"/>
    <mergeCell ref="R164:R165"/>
    <mergeCell ref="Q164:Q165"/>
    <mergeCell ref="C164:C165"/>
    <mergeCell ref="F164:F165"/>
    <mergeCell ref="B166:B167"/>
    <mergeCell ref="AE166:AE167"/>
    <mergeCell ref="AD166:AD167"/>
    <mergeCell ref="AC166:AC167"/>
    <mergeCell ref="AB166:AB167"/>
    <mergeCell ref="AA166:AA167"/>
    <mergeCell ref="Z166:Z167"/>
    <mergeCell ref="Y166:Y167"/>
    <mergeCell ref="X166:X167"/>
    <mergeCell ref="W166:W167"/>
    <mergeCell ref="V166:V167"/>
    <mergeCell ref="U166:U167"/>
    <mergeCell ref="T166:T167"/>
    <mergeCell ref="S166:S167"/>
    <mergeCell ref="R166:R167"/>
    <mergeCell ref="Q166:Q167"/>
    <mergeCell ref="C166:C167"/>
    <mergeCell ref="F166:F167"/>
    <mergeCell ref="B168:B169"/>
    <mergeCell ref="AE168:AE169"/>
    <mergeCell ref="AD168:AD169"/>
    <mergeCell ref="AC168:AC169"/>
    <mergeCell ref="AB168:AB169"/>
    <mergeCell ref="AA168:AA169"/>
    <mergeCell ref="Z168:Z169"/>
    <mergeCell ref="Y168:Y169"/>
    <mergeCell ref="X168:X169"/>
    <mergeCell ref="W168:W169"/>
    <mergeCell ref="V168:V169"/>
    <mergeCell ref="U168:U169"/>
    <mergeCell ref="T168:T169"/>
    <mergeCell ref="S168:S169"/>
    <mergeCell ref="R168:R169"/>
    <mergeCell ref="Q168:Q169"/>
    <mergeCell ref="C168:C169"/>
    <mergeCell ref="F168:F169"/>
    <mergeCell ref="B170:D170"/>
    <mergeCell ref="B171:D171"/>
    <mergeCell ref="B173:B174"/>
    <mergeCell ref="AE173:AE174"/>
    <mergeCell ref="AD173:AD174"/>
    <mergeCell ref="AC173:AC174"/>
    <mergeCell ref="AB173:AB174"/>
    <mergeCell ref="AA173:AA174"/>
    <mergeCell ref="Z173:Z174"/>
    <mergeCell ref="Y173:Y174"/>
    <mergeCell ref="X173:X174"/>
    <mergeCell ref="W173:W174"/>
    <mergeCell ref="V173:V174"/>
    <mergeCell ref="U173:U174"/>
    <mergeCell ref="T173:T174"/>
    <mergeCell ref="S173:S174"/>
    <mergeCell ref="R173:R174"/>
    <mergeCell ref="Q173:Q174"/>
    <mergeCell ref="C173:C174"/>
    <mergeCell ref="F173:F174"/>
    <mergeCell ref="B175:B176"/>
    <mergeCell ref="C175:C176"/>
    <mergeCell ref="AE175:AE176"/>
    <mergeCell ref="AD175:AD176"/>
    <mergeCell ref="AC175:AC176"/>
    <mergeCell ref="AB175:AB176"/>
    <mergeCell ref="AA175:AA176"/>
    <mergeCell ref="Z175:Z176"/>
    <mergeCell ref="Y175:Y176"/>
    <mergeCell ref="X175:X176"/>
    <mergeCell ref="W175:W176"/>
    <mergeCell ref="V175:V176"/>
    <mergeCell ref="U175:U176"/>
    <mergeCell ref="T175:T176"/>
    <mergeCell ref="S175:S176"/>
    <mergeCell ref="R175:R176"/>
    <mergeCell ref="Q175:Q176"/>
    <mergeCell ref="F175:F176"/>
    <mergeCell ref="B177:B178"/>
    <mergeCell ref="C177:C178"/>
    <mergeCell ref="AE177:AE178"/>
    <mergeCell ref="AD177:AD178"/>
    <mergeCell ref="AC177:AC178"/>
    <mergeCell ref="AB177:AB178"/>
    <mergeCell ref="AA177:AA178"/>
    <mergeCell ref="Z177:Z178"/>
    <mergeCell ref="Y177:Y178"/>
    <mergeCell ref="X177:X178"/>
    <mergeCell ref="W177:W178"/>
    <mergeCell ref="V177:V178"/>
    <mergeCell ref="U177:U178"/>
    <mergeCell ref="T177:T178"/>
    <mergeCell ref="S177:S178"/>
    <mergeCell ref="R177:R178"/>
    <mergeCell ref="Q177:Q178"/>
    <mergeCell ref="F177:F178"/>
    <mergeCell ref="B179:B180"/>
    <mergeCell ref="C179:C180"/>
    <mergeCell ref="AE179:AE180"/>
    <mergeCell ref="AD179:AD180"/>
    <mergeCell ref="AC179:AC180"/>
    <mergeCell ref="AB179:AB180"/>
    <mergeCell ref="AA179:AA180"/>
    <mergeCell ref="Z179:Z180"/>
    <mergeCell ref="Y179:Y180"/>
    <mergeCell ref="X179:X180"/>
    <mergeCell ref="W179:W180"/>
    <mergeCell ref="V179:V180"/>
    <mergeCell ref="U179:U180"/>
    <mergeCell ref="T179:T180"/>
    <mergeCell ref="S179:S180"/>
    <mergeCell ref="R179:R180"/>
    <mergeCell ref="Q179:Q180"/>
    <mergeCell ref="F179:F180"/>
    <mergeCell ref="B181:D181"/>
    <mergeCell ref="B205:B206"/>
    <mergeCell ref="C205:C206"/>
    <mergeCell ref="AE205:AE206"/>
    <mergeCell ref="AD205:AD206"/>
    <mergeCell ref="AC205:AC206"/>
    <mergeCell ref="AB205:AB206"/>
    <mergeCell ref="AA205:AA206"/>
    <mergeCell ref="Z205:Z206"/>
    <mergeCell ref="Y205:Y206"/>
    <mergeCell ref="X205:X206"/>
    <mergeCell ref="W205:W206"/>
    <mergeCell ref="V205:V206"/>
    <mergeCell ref="U205:U206"/>
    <mergeCell ref="T205:T206"/>
    <mergeCell ref="S205:S206"/>
    <mergeCell ref="R205:R206"/>
    <mergeCell ref="Q205:Q206"/>
    <mergeCell ref="F205:F206"/>
    <mergeCell ref="B219:D219"/>
    <mergeCell ref="B218:D218"/>
    <mergeCell ref="F216:F217"/>
    <mergeCell ref="C216:C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B216:B217"/>
    <mergeCell ref="F214:F215"/>
    <mergeCell ref="C214:C215"/>
    <mergeCell ref="Q214:Q215"/>
    <mergeCell ref="R214:R215"/>
    <mergeCell ref="S214:S215"/>
    <mergeCell ref="T214:T215"/>
    <mergeCell ref="U214:U215"/>
    <mergeCell ref="V214:V215"/>
    <mergeCell ref="W214:W215"/>
    <mergeCell ref="X214:X215"/>
    <mergeCell ref="Y214:Y215"/>
    <mergeCell ref="Z214:Z215"/>
    <mergeCell ref="AA214:AA215"/>
    <mergeCell ref="AB214:AB215"/>
    <mergeCell ref="AC214:AC215"/>
    <mergeCell ref="AD214:AD215"/>
    <mergeCell ref="AE214:AE215"/>
    <mergeCell ref="B214:B215"/>
    <mergeCell ref="F212:F213"/>
    <mergeCell ref="C212:C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B213"/>
    <mergeCell ref="AC212:AC213"/>
    <mergeCell ref="AD212:AD213"/>
    <mergeCell ref="AE212:AE213"/>
    <mergeCell ref="B212:B213"/>
    <mergeCell ref="F210:F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B210:B211"/>
    <mergeCell ref="A197:A219"/>
    <mergeCell ref="B208:B209"/>
    <mergeCell ref="C208:C209"/>
    <mergeCell ref="AE208:AE209"/>
    <mergeCell ref="AD208:AD209"/>
    <mergeCell ref="AC208:AC209"/>
    <mergeCell ref="AB208:AB209"/>
    <mergeCell ref="AA208:AA209"/>
    <mergeCell ref="Z208:Z209"/>
    <mergeCell ref="Y208:Y209"/>
    <mergeCell ref="X208:X209"/>
    <mergeCell ref="W208:W209"/>
    <mergeCell ref="V208:V209"/>
    <mergeCell ref="U208:U209"/>
    <mergeCell ref="T208:T209"/>
    <mergeCell ref="S208:S209"/>
    <mergeCell ref="R208:R209"/>
    <mergeCell ref="Q208:Q209"/>
    <mergeCell ref="F208:F209"/>
    <mergeCell ref="C210:C211"/>
    <mergeCell ref="B221:B222"/>
    <mergeCell ref="AE221:AE222"/>
    <mergeCell ref="AD221:AD222"/>
    <mergeCell ref="AC221:AC222"/>
    <mergeCell ref="AB221:AB222"/>
    <mergeCell ref="AA221:AA222"/>
    <mergeCell ref="Z221:Z222"/>
    <mergeCell ref="Y221:Y222"/>
    <mergeCell ref="X221:X222"/>
    <mergeCell ref="W221:W222"/>
    <mergeCell ref="V221:V222"/>
    <mergeCell ref="U221:U222"/>
    <mergeCell ref="T221:T222"/>
    <mergeCell ref="S221:S222"/>
    <mergeCell ref="R221:R222"/>
    <mergeCell ref="Q221:Q222"/>
    <mergeCell ref="F221:F222"/>
    <mergeCell ref="A221:A243"/>
    <mergeCell ref="B223:B224"/>
    <mergeCell ref="AE223:AE224"/>
    <mergeCell ref="AD223:AD224"/>
    <mergeCell ref="AC223:AC224"/>
    <mergeCell ref="AB223:AB224"/>
    <mergeCell ref="AA223:AA224"/>
    <mergeCell ref="Z223:Z224"/>
    <mergeCell ref="Y223:Y224"/>
    <mergeCell ref="X223:X224"/>
    <mergeCell ref="W223:W224"/>
    <mergeCell ref="V223:V224"/>
    <mergeCell ref="U223:U224"/>
    <mergeCell ref="T223:T224"/>
    <mergeCell ref="S223:S224"/>
    <mergeCell ref="R223:R224"/>
    <mergeCell ref="Q223:Q224"/>
    <mergeCell ref="F223:F224"/>
    <mergeCell ref="B225:B226"/>
    <mergeCell ref="AE225:AE226"/>
    <mergeCell ref="AD225:AD226"/>
    <mergeCell ref="AC225:AC226"/>
    <mergeCell ref="AB225:AB226"/>
    <mergeCell ref="AA225:AA226"/>
    <mergeCell ref="Z225:Z226"/>
    <mergeCell ref="Y225:Y226"/>
    <mergeCell ref="X225:X226"/>
    <mergeCell ref="W225:W226"/>
    <mergeCell ref="V225:V226"/>
    <mergeCell ref="U225:U226"/>
    <mergeCell ref="T225:T226"/>
    <mergeCell ref="S225:S226"/>
    <mergeCell ref="R225:R226"/>
    <mergeCell ref="Q225:Q226"/>
    <mergeCell ref="F225:F226"/>
    <mergeCell ref="B227:B228"/>
    <mergeCell ref="AE227:AE228"/>
    <mergeCell ref="AD227:AD228"/>
    <mergeCell ref="AC227:AC228"/>
    <mergeCell ref="AB227:AB228"/>
    <mergeCell ref="AA227:AA228"/>
    <mergeCell ref="Z227:Z228"/>
    <mergeCell ref="Y227:Y228"/>
    <mergeCell ref="X227:X228"/>
    <mergeCell ref="W227:W228"/>
    <mergeCell ref="V227:V228"/>
    <mergeCell ref="U227:U228"/>
    <mergeCell ref="T227:T228"/>
    <mergeCell ref="S227:S228"/>
    <mergeCell ref="R227:R228"/>
    <mergeCell ref="Q227:Q228"/>
    <mergeCell ref="F227:F228"/>
    <mergeCell ref="B229:B230"/>
    <mergeCell ref="AE229:AE230"/>
    <mergeCell ref="AD229:AD230"/>
    <mergeCell ref="AC229:AC230"/>
    <mergeCell ref="AB229:AB230"/>
    <mergeCell ref="AA229:AA230"/>
    <mergeCell ref="Z229:Z230"/>
    <mergeCell ref="Y229:Y230"/>
    <mergeCell ref="X229:X230"/>
    <mergeCell ref="W229:W230"/>
    <mergeCell ref="V229:V230"/>
    <mergeCell ref="U229:U230"/>
    <mergeCell ref="T229:T230"/>
    <mergeCell ref="S229:S230"/>
    <mergeCell ref="R229:R230"/>
    <mergeCell ref="Q229:Q230"/>
    <mergeCell ref="F229:F230"/>
    <mergeCell ref="B231:D231"/>
    <mergeCell ref="B232:B233"/>
    <mergeCell ref="C232:C233"/>
    <mergeCell ref="AE232:AE233"/>
    <mergeCell ref="AD232:AD233"/>
    <mergeCell ref="AC232:AC233"/>
    <mergeCell ref="AB232:AB233"/>
    <mergeCell ref="AA232:AA233"/>
    <mergeCell ref="Z232:Z233"/>
    <mergeCell ref="Y232:Y233"/>
    <mergeCell ref="X232:X233"/>
    <mergeCell ref="W232:W233"/>
    <mergeCell ref="V232:V233"/>
    <mergeCell ref="U232:U233"/>
    <mergeCell ref="T232:T233"/>
    <mergeCell ref="S232:S233"/>
    <mergeCell ref="R232:R233"/>
    <mergeCell ref="Q232:Q233"/>
    <mergeCell ref="F232:F233"/>
    <mergeCell ref="F234:F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B234:B235"/>
    <mergeCell ref="F236:F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B236:B237"/>
    <mergeCell ref="F238:F239"/>
    <mergeCell ref="Q238:Q239"/>
    <mergeCell ref="R238:R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B239"/>
    <mergeCell ref="AC238:AC239"/>
    <mergeCell ref="AD238:AD239"/>
    <mergeCell ref="AE238:AE239"/>
    <mergeCell ref="B238:B239"/>
    <mergeCell ref="F240:F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B241"/>
    <mergeCell ref="AC240:AC241"/>
    <mergeCell ref="AD240:AD241"/>
    <mergeCell ref="AE240:AE241"/>
    <mergeCell ref="B240:B241"/>
    <mergeCell ref="B242:D242"/>
    <mergeCell ref="B243:D243"/>
    <mergeCell ref="C221:C222"/>
    <mergeCell ref="C223:C224"/>
    <mergeCell ref="C225:C226"/>
    <mergeCell ref="C227:C228"/>
    <mergeCell ref="C229:C230"/>
    <mergeCell ref="C234:C235"/>
    <mergeCell ref="C236:C237"/>
    <mergeCell ref="C238:C239"/>
    <mergeCell ref="C240:C241"/>
    <mergeCell ref="A245:A281"/>
    <mergeCell ref="B245:B246"/>
    <mergeCell ref="C245:C246"/>
    <mergeCell ref="F245:F246"/>
    <mergeCell ref="Q245:Q246"/>
    <mergeCell ref="R245:R246"/>
    <mergeCell ref="S245:S246"/>
    <mergeCell ref="T245:T246"/>
    <mergeCell ref="U245:U246"/>
    <mergeCell ref="V245:V246"/>
    <mergeCell ref="W245:W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B247:B248"/>
    <mergeCell ref="F247:F248"/>
    <mergeCell ref="Q247:Q248"/>
    <mergeCell ref="R247:R248"/>
    <mergeCell ref="S247:S248"/>
    <mergeCell ref="T247:T248"/>
    <mergeCell ref="U247:U248"/>
    <mergeCell ref="V247:V248"/>
    <mergeCell ref="W247:W248"/>
    <mergeCell ref="X247:X248"/>
    <mergeCell ref="Y247:Y248"/>
    <mergeCell ref="Z247:Z248"/>
    <mergeCell ref="AA247:AA248"/>
    <mergeCell ref="AB247:AB248"/>
    <mergeCell ref="AC247:AC248"/>
    <mergeCell ref="AD247:AD248"/>
    <mergeCell ref="AE247:AE248"/>
    <mergeCell ref="B249:B250"/>
    <mergeCell ref="F249:F250"/>
    <mergeCell ref="Q249:Q250"/>
    <mergeCell ref="R249:R250"/>
    <mergeCell ref="S249:S250"/>
    <mergeCell ref="T249:T250"/>
    <mergeCell ref="U249:U250"/>
    <mergeCell ref="V249:V250"/>
    <mergeCell ref="W249:W250"/>
    <mergeCell ref="X249:X250"/>
    <mergeCell ref="Y249:Y250"/>
    <mergeCell ref="Z249:Z250"/>
    <mergeCell ref="AA249:AA250"/>
    <mergeCell ref="AB249:AB250"/>
    <mergeCell ref="AC249:AC250"/>
    <mergeCell ref="AD249:AD250"/>
    <mergeCell ref="AE249:AE250"/>
    <mergeCell ref="B251:B252"/>
    <mergeCell ref="F251:F252"/>
    <mergeCell ref="Q251:Q252"/>
    <mergeCell ref="R251:R252"/>
    <mergeCell ref="S251:S252"/>
    <mergeCell ref="T251:T252"/>
    <mergeCell ref="U251:U252"/>
    <mergeCell ref="V251:V252"/>
    <mergeCell ref="W251:W252"/>
    <mergeCell ref="X251:X252"/>
    <mergeCell ref="Y251:Y252"/>
    <mergeCell ref="Z251:Z252"/>
    <mergeCell ref="AA251:AA252"/>
    <mergeCell ref="AB251:AB252"/>
    <mergeCell ref="AC251:AC252"/>
    <mergeCell ref="AD251:AD252"/>
    <mergeCell ref="AE251:AE252"/>
    <mergeCell ref="B253:D253"/>
    <mergeCell ref="B254:B255"/>
    <mergeCell ref="C254:C255"/>
    <mergeCell ref="F254:F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B256:B257"/>
    <mergeCell ref="F256:F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B258:B259"/>
    <mergeCell ref="F258:F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B260:B261"/>
    <mergeCell ref="F260:F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B262:D262"/>
    <mergeCell ref="B263:B264"/>
    <mergeCell ref="C263:C264"/>
    <mergeCell ref="F263:F264"/>
    <mergeCell ref="Q263:Q264"/>
    <mergeCell ref="R263:R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AC263:AC264"/>
    <mergeCell ref="AD263:AD264"/>
    <mergeCell ref="AE263:AE264"/>
    <mergeCell ref="B265:B266"/>
    <mergeCell ref="F265:F266"/>
    <mergeCell ref="Q265:Q266"/>
    <mergeCell ref="R265:R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B267:B268"/>
    <mergeCell ref="F267:F268"/>
    <mergeCell ref="Q267:Q268"/>
    <mergeCell ref="R267:R268"/>
    <mergeCell ref="S267:S268"/>
    <mergeCell ref="T267:T268"/>
    <mergeCell ref="U267:U268"/>
    <mergeCell ref="V267:V268"/>
    <mergeCell ref="X267:X268"/>
    <mergeCell ref="Y267:Y268"/>
    <mergeCell ref="Z267:Z268"/>
    <mergeCell ref="AA267:AA268"/>
    <mergeCell ref="AB267:AB268"/>
    <mergeCell ref="AC267:AC268"/>
    <mergeCell ref="AD267:AD268"/>
    <mergeCell ref="AE267:AE268"/>
    <mergeCell ref="B269:B270"/>
    <mergeCell ref="F269:F270"/>
    <mergeCell ref="Q269:Q270"/>
    <mergeCell ref="R269:R270"/>
    <mergeCell ref="S269:S270"/>
    <mergeCell ref="T269:T270"/>
    <mergeCell ref="U269:U270"/>
    <mergeCell ref="V269:V270"/>
    <mergeCell ref="X269:X270"/>
    <mergeCell ref="Y269:Y270"/>
    <mergeCell ref="Z269:Z270"/>
    <mergeCell ref="AA269:AA270"/>
    <mergeCell ref="AB269:AB270"/>
    <mergeCell ref="AC269:AC270"/>
    <mergeCell ref="AD269:AD270"/>
    <mergeCell ref="AE269:AE270"/>
    <mergeCell ref="B271:D271"/>
    <mergeCell ref="B272:B273"/>
    <mergeCell ref="C272:C273"/>
    <mergeCell ref="F272:F273"/>
    <mergeCell ref="Q272:Q273"/>
    <mergeCell ref="R272:R273"/>
    <mergeCell ref="S272:S273"/>
    <mergeCell ref="T272:T273"/>
    <mergeCell ref="U272:U273"/>
    <mergeCell ref="V272:V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B274:B275"/>
    <mergeCell ref="F274:F275"/>
    <mergeCell ref="Q274:Q275"/>
    <mergeCell ref="R274:R275"/>
    <mergeCell ref="S274:S275"/>
    <mergeCell ref="T274:T275"/>
    <mergeCell ref="U274:U275"/>
    <mergeCell ref="V274:V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B276:B277"/>
    <mergeCell ref="F276:F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B278:B279"/>
    <mergeCell ref="F278:F279"/>
    <mergeCell ref="Q278:Q279"/>
    <mergeCell ref="R278:R279"/>
    <mergeCell ref="S278:S279"/>
    <mergeCell ref="T278:T279"/>
    <mergeCell ref="U278:U279"/>
    <mergeCell ref="V278:V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AE278:AE279"/>
    <mergeCell ref="B280:D280"/>
    <mergeCell ref="B281:D281"/>
    <mergeCell ref="C247:C248"/>
    <mergeCell ref="C249:C250"/>
    <mergeCell ref="C251:C252"/>
    <mergeCell ref="C256:C257"/>
    <mergeCell ref="C258:C259"/>
    <mergeCell ref="C260:C261"/>
    <mergeCell ref="C265:C266"/>
    <mergeCell ref="C267:C268"/>
    <mergeCell ref="C269:C270"/>
    <mergeCell ref="C274:C275"/>
    <mergeCell ref="C276:C277"/>
    <mergeCell ref="C278:C279"/>
    <mergeCell ref="W272:W273"/>
    <mergeCell ref="W274:W275"/>
    <mergeCell ref="W267:W268"/>
    <mergeCell ref="W269:W270"/>
    <mergeCell ref="A283:A319"/>
    <mergeCell ref="B283:B284"/>
    <mergeCell ref="F283:F284"/>
    <mergeCell ref="Q283:Q284"/>
    <mergeCell ref="R283:R284"/>
    <mergeCell ref="S283:S284"/>
    <mergeCell ref="T283:T284"/>
    <mergeCell ref="U283:U284"/>
    <mergeCell ref="V283:V284"/>
    <mergeCell ref="W283:W284"/>
    <mergeCell ref="X283:X284"/>
    <mergeCell ref="Y283:Y284"/>
    <mergeCell ref="Z283:Z284"/>
    <mergeCell ref="AA283:AA284"/>
    <mergeCell ref="AB283:AB284"/>
    <mergeCell ref="AC283:AC284"/>
    <mergeCell ref="AD283:AD284"/>
    <mergeCell ref="AE283:AE284"/>
    <mergeCell ref="B285:B286"/>
    <mergeCell ref="F285:F286"/>
    <mergeCell ref="Q285:Q286"/>
    <mergeCell ref="R285:R286"/>
    <mergeCell ref="S285:S286"/>
    <mergeCell ref="T285:T286"/>
    <mergeCell ref="U285:U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B287:B288"/>
    <mergeCell ref="F287:F288"/>
    <mergeCell ref="Q287:Q288"/>
    <mergeCell ref="R287:R288"/>
    <mergeCell ref="S287:S288"/>
    <mergeCell ref="T287:T288"/>
    <mergeCell ref="U287:U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AE287:AE288"/>
    <mergeCell ref="B289:B290"/>
    <mergeCell ref="F289:F290"/>
    <mergeCell ref="Q289:Q290"/>
    <mergeCell ref="R289:R290"/>
    <mergeCell ref="S289:S290"/>
    <mergeCell ref="T289:T290"/>
    <mergeCell ref="U289:U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AE289:AE290"/>
    <mergeCell ref="B291:D291"/>
    <mergeCell ref="B292:B293"/>
    <mergeCell ref="B294:B295"/>
    <mergeCell ref="B296:B297"/>
    <mergeCell ref="B298:B299"/>
    <mergeCell ref="B300:D300"/>
    <mergeCell ref="B301:B302"/>
    <mergeCell ref="C301:C302"/>
    <mergeCell ref="B303:B304"/>
    <mergeCell ref="B305:B306"/>
    <mergeCell ref="B307:B308"/>
    <mergeCell ref="B309:D309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D318"/>
    <mergeCell ref="B319:D319"/>
    <mergeCell ref="C303:C304"/>
    <mergeCell ref="C305:C306"/>
    <mergeCell ref="C307:C308"/>
    <mergeCell ref="F292:F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B293"/>
    <mergeCell ref="AC292:AC293"/>
    <mergeCell ref="AD292:AD293"/>
    <mergeCell ref="AE292:AE293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F296:F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B297"/>
    <mergeCell ref="AC296:AC297"/>
    <mergeCell ref="AD296:AD297"/>
    <mergeCell ref="AE296:AE297"/>
    <mergeCell ref="F298:F299"/>
    <mergeCell ref="Q298:Q299"/>
    <mergeCell ref="R298:R299"/>
    <mergeCell ref="S298:S299"/>
    <mergeCell ref="T298:T299"/>
    <mergeCell ref="U298:U299"/>
    <mergeCell ref="V298:V299"/>
    <mergeCell ref="W298:W299"/>
    <mergeCell ref="X298:X299"/>
    <mergeCell ref="Y298:Y299"/>
    <mergeCell ref="Z298:Z299"/>
    <mergeCell ref="AA298:AA299"/>
    <mergeCell ref="AB298:AB299"/>
    <mergeCell ref="AC298:AC299"/>
    <mergeCell ref="AD298:AD299"/>
    <mergeCell ref="AE298:AE299"/>
    <mergeCell ref="F301:F302"/>
    <mergeCell ref="Q301:Q302"/>
    <mergeCell ref="R301:R302"/>
    <mergeCell ref="S301:S302"/>
    <mergeCell ref="T301:T302"/>
    <mergeCell ref="U301:U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AE301:AE302"/>
    <mergeCell ref="F303:F304"/>
    <mergeCell ref="Q303:Q304"/>
    <mergeCell ref="R303:R304"/>
    <mergeCell ref="S303:S304"/>
    <mergeCell ref="T303:T304"/>
    <mergeCell ref="U303:U304"/>
    <mergeCell ref="V303:V304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F305:F306"/>
    <mergeCell ref="Q305:Q306"/>
    <mergeCell ref="R305:R306"/>
    <mergeCell ref="S305:S306"/>
    <mergeCell ref="T305:T306"/>
    <mergeCell ref="U305:U306"/>
    <mergeCell ref="V305:V306"/>
    <mergeCell ref="W305:W306"/>
    <mergeCell ref="X305:X306"/>
    <mergeCell ref="Y305:Y306"/>
    <mergeCell ref="Z305:Z306"/>
    <mergeCell ref="AA305:AA306"/>
    <mergeCell ref="AB305:AB306"/>
    <mergeCell ref="AC305:AC306"/>
    <mergeCell ref="AD305:AD306"/>
    <mergeCell ref="AE305:AE306"/>
    <mergeCell ref="F307:F308"/>
    <mergeCell ref="Q307:Q308"/>
    <mergeCell ref="R307:R308"/>
    <mergeCell ref="S307:S308"/>
    <mergeCell ref="T307:T308"/>
    <mergeCell ref="U307:U308"/>
    <mergeCell ref="V307:V308"/>
    <mergeCell ref="W307:W308"/>
    <mergeCell ref="X307:X308"/>
    <mergeCell ref="Y307:Y308"/>
    <mergeCell ref="Z307:Z308"/>
    <mergeCell ref="AA307:AA308"/>
    <mergeCell ref="AB307:AB308"/>
    <mergeCell ref="AC307:AC308"/>
    <mergeCell ref="AD307:AD308"/>
    <mergeCell ref="AE307:AE308"/>
    <mergeCell ref="F310:F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B311"/>
    <mergeCell ref="AC310:AC311"/>
    <mergeCell ref="AD310:AD311"/>
    <mergeCell ref="AE310:AE311"/>
    <mergeCell ref="F312:F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AC312:AC313"/>
    <mergeCell ref="AD312:AD313"/>
    <mergeCell ref="AE312:AE313"/>
    <mergeCell ref="F314:F315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AC314:AC315"/>
    <mergeCell ref="AD314:AD315"/>
    <mergeCell ref="AE314:AE315"/>
    <mergeCell ref="F316:F317"/>
    <mergeCell ref="Q316:Q317"/>
    <mergeCell ref="R316:R317"/>
    <mergeCell ref="S316:S317"/>
    <mergeCell ref="T316:T317"/>
    <mergeCell ref="U316:U317"/>
    <mergeCell ref="V316:V317"/>
    <mergeCell ref="W316:W317"/>
    <mergeCell ref="X316:X317"/>
    <mergeCell ref="Y316:Y317"/>
    <mergeCell ref="Z316:Z317"/>
    <mergeCell ref="AA316:AA317"/>
    <mergeCell ref="AB316:AB317"/>
    <mergeCell ref="AC316:AC317"/>
    <mergeCell ref="AD316:AD317"/>
    <mergeCell ref="AE316:AE317"/>
    <mergeCell ref="C283:C284"/>
    <mergeCell ref="C292:C293"/>
    <mergeCell ref="C285:C286"/>
    <mergeCell ref="C287:C288"/>
    <mergeCell ref="C289:C290"/>
    <mergeCell ref="C294:C295"/>
    <mergeCell ref="C296:C297"/>
    <mergeCell ref="C298:C299"/>
    <mergeCell ref="F294:F295"/>
    <mergeCell ref="B321:B322"/>
    <mergeCell ref="AE321:AE322"/>
    <mergeCell ref="AD321:AD322"/>
    <mergeCell ref="AC321:AC322"/>
    <mergeCell ref="AB321:AB322"/>
    <mergeCell ref="AA321:AA322"/>
    <mergeCell ref="Z321:Z322"/>
    <mergeCell ref="Y321:Y322"/>
    <mergeCell ref="X321:X322"/>
    <mergeCell ref="W321:W322"/>
    <mergeCell ref="V321:V322"/>
    <mergeCell ref="U321:U322"/>
    <mergeCell ref="T321:T322"/>
    <mergeCell ref="S321:S322"/>
    <mergeCell ref="R321:R322"/>
    <mergeCell ref="Q321:Q322"/>
    <mergeCell ref="F321:F322"/>
    <mergeCell ref="A321:A343"/>
    <mergeCell ref="C321:C322"/>
    <mergeCell ref="B323:B324"/>
    <mergeCell ref="AE323:AE324"/>
    <mergeCell ref="AD323:AD324"/>
    <mergeCell ref="AC323:AC324"/>
    <mergeCell ref="AB323:AB324"/>
    <mergeCell ref="AA323:AA324"/>
    <mergeCell ref="Z323:Z324"/>
    <mergeCell ref="Y323:Y324"/>
    <mergeCell ref="X323:X324"/>
    <mergeCell ref="W323:W324"/>
    <mergeCell ref="V323:V324"/>
    <mergeCell ref="U323:U324"/>
    <mergeCell ref="T323:T324"/>
    <mergeCell ref="S323:S324"/>
    <mergeCell ref="R323:R324"/>
    <mergeCell ref="Q323:Q324"/>
    <mergeCell ref="F323:F324"/>
    <mergeCell ref="C323:C324"/>
    <mergeCell ref="B325:B326"/>
    <mergeCell ref="AE325:AE326"/>
    <mergeCell ref="AD325:AD326"/>
    <mergeCell ref="AC325:AC326"/>
    <mergeCell ref="AB325:AB326"/>
    <mergeCell ref="AA325:AA326"/>
    <mergeCell ref="Z325:Z326"/>
    <mergeCell ref="Y325:Y326"/>
    <mergeCell ref="X325:X326"/>
    <mergeCell ref="W325:W326"/>
    <mergeCell ref="V325:V326"/>
    <mergeCell ref="U325:U326"/>
    <mergeCell ref="T325:T326"/>
    <mergeCell ref="S325:S326"/>
    <mergeCell ref="R325:R326"/>
    <mergeCell ref="Q325:Q326"/>
    <mergeCell ref="F325:F326"/>
    <mergeCell ref="C325:C326"/>
    <mergeCell ref="B327:B328"/>
    <mergeCell ref="AE327:AE328"/>
    <mergeCell ref="AD327:AD328"/>
    <mergeCell ref="AC327:AC328"/>
    <mergeCell ref="AB327:AB328"/>
    <mergeCell ref="AA327:AA328"/>
    <mergeCell ref="Z327:Z328"/>
    <mergeCell ref="Y327:Y328"/>
    <mergeCell ref="X327:X328"/>
    <mergeCell ref="W327:W328"/>
    <mergeCell ref="V327:V328"/>
    <mergeCell ref="U327:U328"/>
    <mergeCell ref="T327:T328"/>
    <mergeCell ref="S327:S328"/>
    <mergeCell ref="R327:R328"/>
    <mergeCell ref="Q327:Q328"/>
    <mergeCell ref="F327:F328"/>
    <mergeCell ref="C327:C328"/>
    <mergeCell ref="B329:B330"/>
    <mergeCell ref="AE329:AE330"/>
    <mergeCell ref="AD329:AD330"/>
    <mergeCell ref="AC329:AC330"/>
    <mergeCell ref="AB329:AB330"/>
    <mergeCell ref="AA329:AA330"/>
    <mergeCell ref="Z329:Z330"/>
    <mergeCell ref="Y329:Y330"/>
    <mergeCell ref="X329:X330"/>
    <mergeCell ref="W329:W330"/>
    <mergeCell ref="V329:V330"/>
    <mergeCell ref="U329:U330"/>
    <mergeCell ref="T329:T330"/>
    <mergeCell ref="S329:S330"/>
    <mergeCell ref="R329:R330"/>
    <mergeCell ref="Q329:Q330"/>
    <mergeCell ref="F329:F330"/>
    <mergeCell ref="C329:C330"/>
    <mergeCell ref="B331:D331"/>
    <mergeCell ref="B332:B333"/>
    <mergeCell ref="C332:C333"/>
    <mergeCell ref="AE332:AE333"/>
    <mergeCell ref="AD332:AD333"/>
    <mergeCell ref="AC332:AC333"/>
    <mergeCell ref="AB332:AB333"/>
    <mergeCell ref="AA332:AA333"/>
    <mergeCell ref="Z332:Z333"/>
    <mergeCell ref="Y332:Y333"/>
    <mergeCell ref="X332:X333"/>
    <mergeCell ref="W332:W333"/>
    <mergeCell ref="V332:V333"/>
    <mergeCell ref="U332:U333"/>
    <mergeCell ref="T332:T333"/>
    <mergeCell ref="S332:S333"/>
    <mergeCell ref="R332:R333"/>
    <mergeCell ref="Q332:Q333"/>
    <mergeCell ref="F332:F333"/>
    <mergeCell ref="F334:F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B334:AB335"/>
    <mergeCell ref="AC334:AC335"/>
    <mergeCell ref="AD334:AD335"/>
    <mergeCell ref="AE334:AE335"/>
    <mergeCell ref="B334:B335"/>
    <mergeCell ref="C334:C335"/>
    <mergeCell ref="F336:F337"/>
    <mergeCell ref="Q336:Q337"/>
    <mergeCell ref="R336:R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B336:AB337"/>
    <mergeCell ref="AC336:AC337"/>
    <mergeCell ref="AD336:AD337"/>
    <mergeCell ref="AE336:AE337"/>
    <mergeCell ref="B336:B337"/>
    <mergeCell ref="C336:C337"/>
    <mergeCell ref="F338:F339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Y338:Y339"/>
    <mergeCell ref="Z338:Z339"/>
    <mergeCell ref="AA338:AA339"/>
    <mergeCell ref="AB338:AB339"/>
    <mergeCell ref="AC338:AC339"/>
    <mergeCell ref="AD338:AD339"/>
    <mergeCell ref="AE338:AE339"/>
    <mergeCell ref="B338:B339"/>
    <mergeCell ref="C338:C339"/>
    <mergeCell ref="F340:F341"/>
    <mergeCell ref="Q340:Q341"/>
    <mergeCell ref="R340:R341"/>
    <mergeCell ref="S340:S341"/>
    <mergeCell ref="T340:T341"/>
    <mergeCell ref="U340:U341"/>
    <mergeCell ref="V340:V341"/>
    <mergeCell ref="W340:W341"/>
    <mergeCell ref="X340:X341"/>
    <mergeCell ref="Y340:Y341"/>
    <mergeCell ref="Z340:Z341"/>
    <mergeCell ref="AA340:AA341"/>
    <mergeCell ref="AB340:AB341"/>
    <mergeCell ref="AC340:AC341"/>
    <mergeCell ref="AD340:AD341"/>
    <mergeCell ref="AE340:AE341"/>
    <mergeCell ref="B340:B341"/>
    <mergeCell ref="C340:C341"/>
    <mergeCell ref="B342:D342"/>
    <mergeCell ref="B343:D343"/>
    <mergeCell ref="B345:B346"/>
    <mergeCell ref="AE345:AE346"/>
    <mergeCell ref="AD345:AD346"/>
    <mergeCell ref="AC345:AC346"/>
    <mergeCell ref="AB345:AB346"/>
    <mergeCell ref="AA345:AA346"/>
    <mergeCell ref="Z345:Z346"/>
    <mergeCell ref="Y345:Y346"/>
    <mergeCell ref="X345:X346"/>
    <mergeCell ref="W345:W346"/>
    <mergeCell ref="V345:V346"/>
    <mergeCell ref="U345:U346"/>
    <mergeCell ref="T345:T346"/>
    <mergeCell ref="S345:S346"/>
    <mergeCell ref="R345:R346"/>
    <mergeCell ref="Q345:Q346"/>
    <mergeCell ref="F345:F346"/>
    <mergeCell ref="A345:A367"/>
    <mergeCell ref="C345:C346"/>
    <mergeCell ref="B347:B348"/>
    <mergeCell ref="AE347:AE348"/>
    <mergeCell ref="AD347:AD348"/>
    <mergeCell ref="AC347:AC348"/>
    <mergeCell ref="AB347:AB348"/>
    <mergeCell ref="AA347:AA348"/>
    <mergeCell ref="Z347:Z348"/>
    <mergeCell ref="Y347:Y348"/>
    <mergeCell ref="X347:X348"/>
    <mergeCell ref="W347:W348"/>
    <mergeCell ref="V347:V348"/>
    <mergeCell ref="U347:U348"/>
    <mergeCell ref="T347:T348"/>
    <mergeCell ref="S347:S348"/>
    <mergeCell ref="R347:R348"/>
    <mergeCell ref="Q347:Q348"/>
    <mergeCell ref="F347:F348"/>
    <mergeCell ref="C347:C348"/>
    <mergeCell ref="B349:B350"/>
    <mergeCell ref="AE349:AE350"/>
    <mergeCell ref="AD349:AD350"/>
    <mergeCell ref="AC349:AC350"/>
    <mergeCell ref="AB349:AB350"/>
    <mergeCell ref="AA349:AA350"/>
    <mergeCell ref="Z349:Z350"/>
    <mergeCell ref="Y349:Y350"/>
    <mergeCell ref="X349:X350"/>
    <mergeCell ref="W349:W350"/>
    <mergeCell ref="V349:V350"/>
    <mergeCell ref="U349:U350"/>
    <mergeCell ref="T349:T350"/>
    <mergeCell ref="S349:S350"/>
    <mergeCell ref="R349:R350"/>
    <mergeCell ref="Q349:Q350"/>
    <mergeCell ref="F349:F350"/>
    <mergeCell ref="C349:C350"/>
    <mergeCell ref="B351:B352"/>
    <mergeCell ref="AE351:AE352"/>
    <mergeCell ref="AD351:AD352"/>
    <mergeCell ref="AC351:AC352"/>
    <mergeCell ref="AB351:AB352"/>
    <mergeCell ref="AA351:AA352"/>
    <mergeCell ref="Z351:Z352"/>
    <mergeCell ref="Y351:Y352"/>
    <mergeCell ref="X351:X352"/>
    <mergeCell ref="W351:W352"/>
    <mergeCell ref="V351:V352"/>
    <mergeCell ref="U351:U352"/>
    <mergeCell ref="T351:T352"/>
    <mergeCell ref="S351:S352"/>
    <mergeCell ref="R351:R352"/>
    <mergeCell ref="Q351:Q352"/>
    <mergeCell ref="F351:F352"/>
    <mergeCell ref="C351:C352"/>
    <mergeCell ref="B353:B354"/>
    <mergeCell ref="AE353:AE354"/>
    <mergeCell ref="AD353:AD354"/>
    <mergeCell ref="AC353:AC354"/>
    <mergeCell ref="AB353:AB354"/>
    <mergeCell ref="AA353:AA354"/>
    <mergeCell ref="Z353:Z354"/>
    <mergeCell ref="Y353:Y354"/>
    <mergeCell ref="X353:X354"/>
    <mergeCell ref="W353:W354"/>
    <mergeCell ref="V353:V354"/>
    <mergeCell ref="U353:U354"/>
    <mergeCell ref="T353:T354"/>
    <mergeCell ref="S353:S354"/>
    <mergeCell ref="R353:R354"/>
    <mergeCell ref="Q353:Q354"/>
    <mergeCell ref="F353:F354"/>
    <mergeCell ref="C353:C354"/>
    <mergeCell ref="B355:D355"/>
    <mergeCell ref="B356:B357"/>
    <mergeCell ref="C356:C357"/>
    <mergeCell ref="AE356:AE357"/>
    <mergeCell ref="AD356:AD357"/>
    <mergeCell ref="AC356:AC357"/>
    <mergeCell ref="AB356:AB357"/>
    <mergeCell ref="AA356:AA357"/>
    <mergeCell ref="Z356:Z357"/>
    <mergeCell ref="Y356:Y357"/>
    <mergeCell ref="X356:X357"/>
    <mergeCell ref="W356:W357"/>
    <mergeCell ref="V356:V357"/>
    <mergeCell ref="U356:U357"/>
    <mergeCell ref="T356:T357"/>
    <mergeCell ref="S356:S357"/>
    <mergeCell ref="R356:R357"/>
    <mergeCell ref="Q356:Q357"/>
    <mergeCell ref="F356:F357"/>
    <mergeCell ref="F358:F359"/>
    <mergeCell ref="Q358:Q359"/>
    <mergeCell ref="R358:R359"/>
    <mergeCell ref="S358:S359"/>
    <mergeCell ref="T358:T359"/>
    <mergeCell ref="U358:U359"/>
    <mergeCell ref="V358:V359"/>
    <mergeCell ref="W358:W359"/>
    <mergeCell ref="X358:X359"/>
    <mergeCell ref="Y358:Y359"/>
    <mergeCell ref="Z358:Z359"/>
    <mergeCell ref="AA358:AA359"/>
    <mergeCell ref="AB358:AB359"/>
    <mergeCell ref="AC358:AC359"/>
    <mergeCell ref="AD358:AD359"/>
    <mergeCell ref="AE358:AE359"/>
    <mergeCell ref="B358:B359"/>
    <mergeCell ref="C358:C359"/>
    <mergeCell ref="F360:F361"/>
    <mergeCell ref="Q360:Q361"/>
    <mergeCell ref="R360:R361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B361"/>
    <mergeCell ref="AC360:AC361"/>
    <mergeCell ref="AD360:AD361"/>
    <mergeCell ref="AE360:AE361"/>
    <mergeCell ref="B360:B361"/>
    <mergeCell ref="C360:C361"/>
    <mergeCell ref="F362:F363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B363"/>
    <mergeCell ref="AC362:AC363"/>
    <mergeCell ref="AD362:AD363"/>
    <mergeCell ref="AE362:AE363"/>
    <mergeCell ref="B362:B363"/>
    <mergeCell ref="C362:C363"/>
    <mergeCell ref="F364:F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B365"/>
    <mergeCell ref="AC364:AC365"/>
    <mergeCell ref="AD364:AD365"/>
    <mergeCell ref="AE364:AE365"/>
    <mergeCell ref="B364:B365"/>
    <mergeCell ref="C364:C365"/>
    <mergeCell ref="B366:D366"/>
    <mergeCell ref="B367:D367"/>
    <mergeCell ref="B369:B370"/>
    <mergeCell ref="C369:C370"/>
    <mergeCell ref="AE369:AE370"/>
    <mergeCell ref="AD369:AD370"/>
    <mergeCell ref="AC369:AC370"/>
    <mergeCell ref="AB369:AB370"/>
    <mergeCell ref="AA369:AA370"/>
    <mergeCell ref="Z369:Z370"/>
    <mergeCell ref="Y369:Y370"/>
    <mergeCell ref="X369:X370"/>
    <mergeCell ref="W369:W370"/>
    <mergeCell ref="V369:V370"/>
    <mergeCell ref="U369:U370"/>
    <mergeCell ref="T369:T370"/>
    <mergeCell ref="S369:S370"/>
    <mergeCell ref="R369:R370"/>
    <mergeCell ref="Q369:Q370"/>
    <mergeCell ref="F369:F370"/>
    <mergeCell ref="F371:F372"/>
    <mergeCell ref="Q371:Q372"/>
    <mergeCell ref="R371:R372"/>
    <mergeCell ref="S371:S372"/>
    <mergeCell ref="T371:T372"/>
    <mergeCell ref="U371:U372"/>
    <mergeCell ref="V371:V372"/>
    <mergeCell ref="W371:W372"/>
    <mergeCell ref="X371:X372"/>
    <mergeCell ref="Y371:Y372"/>
    <mergeCell ref="Z371:Z372"/>
    <mergeCell ref="AA371:AA372"/>
    <mergeCell ref="AB371:AB372"/>
    <mergeCell ref="AC371:AC372"/>
    <mergeCell ref="AD371:AD372"/>
    <mergeCell ref="AE371:AE372"/>
    <mergeCell ref="B371:B372"/>
    <mergeCell ref="C371:C372"/>
    <mergeCell ref="F373:F374"/>
    <mergeCell ref="Q373:Q374"/>
    <mergeCell ref="R373:R374"/>
    <mergeCell ref="S373:S374"/>
    <mergeCell ref="T373:T374"/>
    <mergeCell ref="U373:U374"/>
    <mergeCell ref="V373:V374"/>
    <mergeCell ref="W373:W374"/>
    <mergeCell ref="X373:X374"/>
    <mergeCell ref="Y373:Y374"/>
    <mergeCell ref="Z373:Z374"/>
    <mergeCell ref="AA373:AA374"/>
    <mergeCell ref="AB373:AB374"/>
    <mergeCell ref="AC373:AC374"/>
    <mergeCell ref="AD373:AD374"/>
    <mergeCell ref="AE373:AE374"/>
    <mergeCell ref="B373:B374"/>
    <mergeCell ref="C373:C374"/>
    <mergeCell ref="F375:F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AE375:AE376"/>
    <mergeCell ref="B375:B376"/>
    <mergeCell ref="C375:C376"/>
    <mergeCell ref="F377:F378"/>
    <mergeCell ref="Q377:Q378"/>
    <mergeCell ref="R377:R378"/>
    <mergeCell ref="S377:S378"/>
    <mergeCell ref="T377:T378"/>
    <mergeCell ref="U377:U378"/>
    <mergeCell ref="V377:V378"/>
    <mergeCell ref="W377:W378"/>
    <mergeCell ref="X377:X378"/>
    <mergeCell ref="Y377:Y378"/>
    <mergeCell ref="Z377:Z378"/>
    <mergeCell ref="AA377:AA378"/>
    <mergeCell ref="AB377:AB378"/>
    <mergeCell ref="AC377:AC378"/>
    <mergeCell ref="AD377:AD378"/>
    <mergeCell ref="AE377:AE378"/>
    <mergeCell ref="B377:B378"/>
    <mergeCell ref="C377:C378"/>
    <mergeCell ref="B379:D379"/>
    <mergeCell ref="B380:D380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872498146775387"/>
  </cols>
  <sheetData>
    <row r="1">
      <c r="A1" s="811" t="s">
        <v>730</v>
      </c>
      <c r="B1" s="812" t="s">
        <v>731</v>
      </c>
      <c r="C1" s="812" t="s">
        <v>732</v>
      </c>
      <c r="D1" s="812" t="s">
        <v>733</v>
      </c>
      <c r="E1" s="813" t="s">
        <v>734</v>
      </c>
      <c r="F1" s="814" t="s">
        <v>735</v>
      </c>
      <c r="G1" s="814" t="s">
        <v>736</v>
      </c>
      <c r="H1" s="814" t="s">
        <v>737</v>
      </c>
      <c r="I1" s="815" t="s">
        <v>738</v>
      </c>
      <c r="J1" s="816" t="s">
        <v>739</v>
      </c>
      <c r="K1" s="814" t="s">
        <v>740</v>
      </c>
      <c r="L1" s="816" t="s">
        <v>741</v>
      </c>
      <c r="M1" s="817" t="s">
        <v>742</v>
      </c>
      <c r="N1" s="818" t="s">
        <v>743</v>
      </c>
      <c r="O1" s="814" t="s">
        <v>744</v>
      </c>
      <c r="P1" s="818" t="s">
        <v>745</v>
      </c>
      <c r="Q1" s="815" t="s">
        <v>746</v>
      </c>
      <c r="R1" s="819" t="s">
        <v>747</v>
      </c>
      <c r="S1" s="820" t="s">
        <v>748</v>
      </c>
      <c r="T1" s="819" t="s">
        <v>749</v>
      </c>
      <c r="U1" s="821" t="s">
        <v>750</v>
      </c>
      <c r="V1" s="822" t="s">
        <v>751</v>
      </c>
      <c r="W1" s="822" t="s">
        <v>752</v>
      </c>
      <c r="X1" s="822" t="s">
        <v>753</v>
      </c>
      <c r="Y1" s="820" t="s">
        <v>754</v>
      </c>
      <c r="Z1" s="822" t="s">
        <v>755</v>
      </c>
      <c r="AA1" s="822" t="s">
        <v>756</v>
      </c>
      <c r="AB1" s="822" t="s">
        <v>757</v>
      </c>
      <c r="AC1" s="819" t="s">
        <v>758</v>
      </c>
      <c r="AD1" s="820" t="s">
        <v>759</v>
      </c>
      <c r="AE1" s="822" t="s">
        <v>760</v>
      </c>
      <c r="AF1" s="822" t="s">
        <v>761</v>
      </c>
    </row>
    <row r="2">
      <c r="A2" s="823" t="s">
        <v>762</v>
      </c>
      <c r="B2" s="824" t="s">
        <v>763</v>
      </c>
      <c r="C2" s="825" t="s">
        <v>764</v>
      </c>
      <c r="D2" s="826" t="s">
        <v>765</v>
      </c>
      <c r="E2" s="827"/>
      <c r="F2" s="828">
        <f>E2+E3</f>
      </c>
      <c r="G2" s="827"/>
      <c r="H2" s="827"/>
      <c r="I2" s="829">
        <f t="shared" ref="I2:I44" si="186">H2/G2</f>
      </c>
      <c r="J2" s="830">
        <f t="shared" ref="J2:J44" si="0">(E2/G2)*1000</f>
      </c>
      <c r="K2" s="827"/>
      <c r="L2" s="830">
        <v>0</v>
      </c>
      <c r="M2" s="827"/>
      <c r="N2" s="831">
        <f t="shared" ref="N2:N44" si="202">E2/M2</f>
      </c>
      <c r="O2" s="827"/>
      <c r="P2" s="831">
        <f t="shared" ref="P2:P44" si="153">E2/O2</f>
      </c>
      <c r="Q2" s="832">
        <f>(M2+M3)/(O2+O3)</f>
      </c>
      <c r="R2" s="827"/>
      <c r="S2" s="832">
        <f>(O2+O3)/(K2+K3)</f>
      </c>
      <c r="T2" s="827"/>
      <c r="U2" s="833">
        <f>F2/T2</f>
      </c>
      <c r="V2" s="834">
        <f>(F2+4*500)/T2</f>
      </c>
      <c r="W2" s="827"/>
      <c r="X2" s="834">
        <f>W2/T2</f>
      </c>
      <c r="Y2" s="832">
        <f>T2/R2</f>
      </c>
      <c r="Z2" s="834">
        <f>W2/F2</f>
      </c>
      <c r="AA2" s="834">
        <f>W2/(F2+500)</f>
      </c>
      <c r="AB2" s="827">
        <v>0</v>
      </c>
      <c r="AC2" s="827">
        <v>0</v>
      </c>
      <c r="AD2" s="832">
        <f>AB2/T2</f>
      </c>
      <c r="AE2" s="834">
        <f>(W2-AC2)/(F2+500)</f>
      </c>
      <c r="AF2" s="835" t="s">
        <v>766</v>
      </c>
    </row>
    <row r="3">
      <c r="A3" s="823"/>
      <c r="B3" s="824"/>
      <c r="C3" s="825"/>
      <c r="D3" s="826" t="s">
        <v>767</v>
      </c>
      <c r="E3" s="827"/>
      <c r="F3" s="828"/>
      <c r="G3" s="827"/>
      <c r="H3" s="827"/>
      <c r="I3" s="829">
        <f t="shared" si="186"/>
      </c>
      <c r="J3" s="830">
        <f t="shared" si="0"/>
      </c>
      <c r="K3" s="827"/>
      <c r="L3" s="830">
        <v>1</v>
      </c>
      <c r="M3" s="827"/>
      <c r="N3" s="831">
        <f t="shared" si="202"/>
      </c>
      <c r="O3" s="827"/>
      <c r="P3" s="831">
        <f t="shared" si="153"/>
      </c>
      <c r="Q3" s="832"/>
      <c r="R3" s="827"/>
      <c r="S3" s="832"/>
      <c r="T3" s="827"/>
      <c r="U3" s="833"/>
      <c r="V3" s="834"/>
      <c r="W3" s="827"/>
      <c r="X3" s="834"/>
      <c r="Y3" s="832"/>
      <c r="Z3" s="834"/>
      <c r="AA3" s="834"/>
      <c r="AB3" s="827"/>
      <c r="AC3" s="827"/>
      <c r="AD3" s="832"/>
      <c r="AE3" s="834"/>
      <c r="AF3" s="835" t="s">
        <v>768</v>
      </c>
    </row>
    <row r="4">
      <c r="A4" s="823"/>
      <c r="B4" s="824" t="s">
        <v>769</v>
      </c>
      <c r="C4" s="825" t="s">
        <v>764</v>
      </c>
      <c r="D4" s="826" t="s">
        <v>765</v>
      </c>
      <c r="E4" s="827"/>
      <c r="F4" s="828">
        <f>E4+E5</f>
      </c>
      <c r="G4" s="827"/>
      <c r="H4" s="827"/>
      <c r="I4" s="829">
        <f t="shared" si="186"/>
      </c>
      <c r="J4" s="830">
        <f t="shared" si="0"/>
      </c>
      <c r="K4" s="827"/>
      <c r="L4" s="830">
        <f t="shared" ref="L4:L44" si="43">E4/K4</f>
      </c>
      <c r="M4" s="827"/>
      <c r="N4" s="831">
        <f t="shared" si="202"/>
      </c>
      <c r="O4" s="827"/>
      <c r="P4" s="831">
        <f t="shared" si="153"/>
      </c>
      <c r="Q4" s="832">
        <f>(M4+M5)/(O4+O5)</f>
      </c>
      <c r="R4" s="827"/>
      <c r="S4" s="832">
        <f>(O4+O5)/(K4+K5)</f>
      </c>
      <c r="T4" s="827"/>
      <c r="U4" s="833">
        <f>F4/T4</f>
      </c>
      <c r="V4" s="834">
        <f>(F4+4*500)/T4</f>
      </c>
      <c r="W4" s="827"/>
      <c r="X4" s="834">
        <f>W4/T4</f>
      </c>
      <c r="Y4" s="832">
        <f>T4/R4</f>
      </c>
      <c r="Z4" s="834">
        <f>W4/F4</f>
      </c>
      <c r="AA4" s="834">
        <f>W4/(F4+500)</f>
      </c>
      <c r="AB4" s="827"/>
      <c r="AC4" s="827"/>
      <c r="AD4" s="832">
        <f>AB4/T4</f>
      </c>
      <c r="AE4" s="834">
        <f>(W4-AC4)/(F4+500)</f>
      </c>
      <c r="AF4" s="835" t="s">
        <v>766</v>
      </c>
    </row>
    <row r="5">
      <c r="A5" s="823"/>
      <c r="B5" s="824"/>
      <c r="C5" s="825"/>
      <c r="D5" s="826" t="s">
        <v>767</v>
      </c>
      <c r="E5" s="827"/>
      <c r="F5" s="828"/>
      <c r="G5" s="827"/>
      <c r="H5" s="827"/>
      <c r="I5" s="829">
        <f t="shared" si="186"/>
      </c>
      <c r="J5" s="830">
        <f t="shared" si="0"/>
      </c>
      <c r="K5" s="827"/>
      <c r="L5" s="830">
        <f t="shared" si="43"/>
      </c>
      <c r="M5" s="827"/>
      <c r="N5" s="831">
        <f t="shared" si="202"/>
      </c>
      <c r="O5" s="827"/>
      <c r="P5" s="831">
        <f t="shared" si="153"/>
      </c>
      <c r="Q5" s="832"/>
      <c r="R5" s="827"/>
      <c r="S5" s="832"/>
      <c r="T5" s="827"/>
      <c r="U5" s="833"/>
      <c r="V5" s="834"/>
      <c r="W5" s="827"/>
      <c r="X5" s="834"/>
      <c r="Y5" s="832"/>
      <c r="Z5" s="834"/>
      <c r="AA5" s="834"/>
      <c r="AB5" s="827"/>
      <c r="AC5" s="827"/>
      <c r="AD5" s="832"/>
      <c r="AE5" s="834"/>
      <c r="AF5" s="835" t="s">
        <v>768</v>
      </c>
    </row>
    <row r="6">
      <c r="A6" s="823"/>
      <c r="B6" s="824" t="s">
        <v>770</v>
      </c>
      <c r="C6" s="825" t="s">
        <v>764</v>
      </c>
      <c r="D6" s="826" t="s">
        <v>765</v>
      </c>
      <c r="E6" s="827"/>
      <c r="F6" s="828">
        <f>E6+E7</f>
      </c>
      <c r="G6" s="827"/>
      <c r="H6" s="827"/>
      <c r="I6" s="829">
        <f t="shared" si="186"/>
      </c>
      <c r="J6" s="830">
        <f t="shared" si="0"/>
      </c>
      <c r="K6" s="827"/>
      <c r="L6" s="830">
        <f t="shared" si="43"/>
      </c>
      <c r="M6" s="827"/>
      <c r="N6" s="831">
        <f t="shared" si="202"/>
      </c>
      <c r="O6" s="827"/>
      <c r="P6" s="831">
        <f t="shared" si="153"/>
      </c>
      <c r="Q6" s="832">
        <f>(M6+M7)/(O6+O7)</f>
      </c>
      <c r="R6" s="827"/>
      <c r="S6" s="832">
        <f>(O6+O7)/(K6+K7)</f>
      </c>
      <c r="T6" s="827"/>
      <c r="U6" s="833">
        <f>F6/T6</f>
      </c>
      <c r="V6" s="834">
        <f>(F6+4*500)/T6</f>
      </c>
      <c r="W6" s="827"/>
      <c r="X6" s="834">
        <f>W6/T6</f>
      </c>
      <c r="Y6" s="832">
        <f>T6/R6</f>
      </c>
      <c r="Z6" s="834">
        <f>W6/F6</f>
      </c>
      <c r="AA6" s="834">
        <f>W6/(F6+500)</f>
      </c>
      <c r="AB6" s="827"/>
      <c r="AC6" s="827"/>
      <c r="AD6" s="832">
        <f>AB6/T6</f>
      </c>
      <c r="AE6" s="834">
        <f>(W6-AC6)/(F6+500)</f>
      </c>
      <c r="AF6" s="835" t="s">
        <v>766</v>
      </c>
    </row>
    <row r="7">
      <c r="A7" s="823"/>
      <c r="B7" s="824"/>
      <c r="C7" s="825"/>
      <c r="D7" s="826" t="s">
        <v>767</v>
      </c>
      <c r="E7" s="827"/>
      <c r="F7" s="828"/>
      <c r="G7" s="827"/>
      <c r="H7" s="827"/>
      <c r="I7" s="829">
        <f t="shared" si="186"/>
      </c>
      <c r="J7" s="830">
        <f t="shared" si="0"/>
      </c>
      <c r="K7" s="827"/>
      <c r="L7" s="830">
        <f t="shared" si="43"/>
      </c>
      <c r="M7" s="827"/>
      <c r="N7" s="831">
        <f t="shared" si="202"/>
      </c>
      <c r="O7" s="827"/>
      <c r="P7" s="831">
        <f t="shared" si="153"/>
      </c>
      <c r="Q7" s="832"/>
      <c r="R7" s="827"/>
      <c r="S7" s="832"/>
      <c r="T7" s="827"/>
      <c r="U7" s="833"/>
      <c r="V7" s="834"/>
      <c r="W7" s="827"/>
      <c r="X7" s="834"/>
      <c r="Y7" s="832"/>
      <c r="Z7" s="834"/>
      <c r="AA7" s="834"/>
      <c r="AB7" s="827"/>
      <c r="AC7" s="827"/>
      <c r="AD7" s="832"/>
      <c r="AE7" s="834"/>
      <c r="AF7" s="835" t="s">
        <v>768</v>
      </c>
    </row>
    <row r="8">
      <c r="A8" s="823"/>
      <c r="B8" s="824" t="s">
        <v>771</v>
      </c>
      <c r="C8" s="825" t="s">
        <v>764</v>
      </c>
      <c r="D8" s="826" t="s">
        <v>765</v>
      </c>
      <c r="E8" s="827"/>
      <c r="F8" s="828">
        <f>E8+E9</f>
      </c>
      <c r="G8" s="827"/>
      <c r="H8" s="827"/>
      <c r="I8" s="829">
        <f t="shared" si="186"/>
      </c>
      <c r="J8" s="830">
        <f t="shared" si="0"/>
      </c>
      <c r="K8" s="827"/>
      <c r="L8" s="830">
        <f t="shared" si="43"/>
      </c>
      <c r="M8" s="827"/>
      <c r="N8" s="831">
        <f t="shared" si="202"/>
      </c>
      <c r="O8" s="827"/>
      <c r="P8" s="831">
        <f t="shared" si="153"/>
      </c>
      <c r="Q8" s="832">
        <f>(M8+M9)/(O8+O9)</f>
      </c>
      <c r="R8" s="827"/>
      <c r="S8" s="832">
        <f>(O8+O9)/(K8+K9)</f>
      </c>
      <c r="T8" s="827"/>
      <c r="U8" s="833">
        <f>F8/T8</f>
      </c>
      <c r="V8" s="834">
        <f>(F8+4*500)/T8</f>
      </c>
      <c r="W8" s="827"/>
      <c r="X8" s="834">
        <f>W8/T8</f>
      </c>
      <c r="Y8" s="832">
        <f>T8/R8</f>
      </c>
      <c r="Z8" s="834">
        <f>W8/F8</f>
      </c>
      <c r="AA8" s="834">
        <f>W8/(F8+500)</f>
      </c>
      <c r="AB8" s="827"/>
      <c r="AC8" s="827"/>
      <c r="AD8" s="832">
        <f>AB8/T8</f>
      </c>
      <c r="AE8" s="834">
        <f>(W8-AC8)/(F8+500)</f>
      </c>
      <c r="AF8" s="835" t="s">
        <v>766</v>
      </c>
    </row>
    <row r="9">
      <c r="A9" s="823"/>
      <c r="B9" s="824"/>
      <c r="C9" s="825"/>
      <c r="D9" s="826" t="s">
        <v>767</v>
      </c>
      <c r="E9" s="827"/>
      <c r="F9" s="828"/>
      <c r="G9" s="827"/>
      <c r="H9" s="827"/>
      <c r="I9" s="829">
        <f t="shared" si="186"/>
      </c>
      <c r="J9" s="830">
        <f t="shared" si="0"/>
      </c>
      <c r="K9" s="827"/>
      <c r="L9" s="830">
        <f t="shared" si="43"/>
      </c>
      <c r="M9" s="827"/>
      <c r="N9" s="831">
        <f t="shared" si="202"/>
      </c>
      <c r="O9" s="827"/>
      <c r="P9" s="831">
        <f t="shared" si="153"/>
      </c>
      <c r="Q9" s="832"/>
      <c r="R9" s="827"/>
      <c r="S9" s="832"/>
      <c r="T9" s="827"/>
      <c r="U9" s="833"/>
      <c r="V9" s="834"/>
      <c r="W9" s="827"/>
      <c r="X9" s="834"/>
      <c r="Y9" s="832"/>
      <c r="Z9" s="834"/>
      <c r="AA9" s="834"/>
      <c r="AB9" s="827"/>
      <c r="AC9" s="827"/>
      <c r="AD9" s="832"/>
      <c r="AE9" s="834"/>
      <c r="AF9" s="835" t="s">
        <v>768</v>
      </c>
    </row>
    <row r="10">
      <c r="A10" s="823"/>
      <c r="B10" s="836" t="s">
        <v>772</v>
      </c>
      <c r="C10" s="836"/>
      <c r="D10" s="836"/>
      <c r="E10" s="837">
        <f>SUM(E2:E9)</f>
      </c>
      <c r="F10" s="837">
        <f>SUM(F2:F9)</f>
      </c>
      <c r="G10" s="837">
        <f>SUM(G2:G9)</f>
      </c>
      <c r="H10" s="837">
        <f>SUM(H2:H9)</f>
      </c>
      <c r="I10" s="838">
        <f t="shared" si="186"/>
      </c>
      <c r="J10" s="839">
        <f t="shared" si="0"/>
      </c>
      <c r="K10" s="837">
        <f>SUM(K2:K9)</f>
      </c>
      <c r="L10" s="839">
        <f t="shared" si="43"/>
      </c>
      <c r="M10" s="837">
        <f>SUM(M2:M9)</f>
      </c>
      <c r="N10" s="840">
        <f t="shared" si="202"/>
      </c>
      <c r="O10" s="837">
        <f>SUM(O2:O9)</f>
      </c>
      <c r="P10" s="840">
        <f t="shared" si="153"/>
      </c>
      <c r="Q10" s="841">
        <f>M10/O10</f>
      </c>
      <c r="R10" s="837">
        <f>SUM(R2:R9)</f>
      </c>
      <c r="S10" s="841">
        <f>(O10+O10)/(K10+K10)</f>
      </c>
      <c r="T10" s="837">
        <f>SUM(T2:T9)</f>
      </c>
      <c r="U10" s="842">
        <f t="shared" ref="U10:U11" si="159">F10/T10</f>
      </c>
      <c r="V10" s="843">
        <f t="shared" ref="V10:V11" si="76">(F10+4*500)/T10</f>
      </c>
      <c r="W10" s="837">
        <f>SUM(W2:W9)</f>
      </c>
      <c r="X10" s="844">
        <f t="shared" ref="X10:X11" si="49">W10/T10</f>
      </c>
      <c r="Y10" s="841">
        <f t="shared" ref="Y10:Y11" si="126">T10/R10</f>
      </c>
      <c r="Z10" s="843">
        <f t="shared" ref="Z10:Z11" si="99">W10/F10</f>
      </c>
      <c r="AA10" s="843">
        <f>W10/(F10+COUNT(W2:W9)*500)</f>
      </c>
      <c r="AB10" s="837">
        <f>SUM(AB2:AB9)</f>
      </c>
      <c r="AC10" s="837">
        <f>SUM(AC2:AC9)</f>
      </c>
      <c r="AD10" s="841">
        <f t="shared" ref="AD10:AD11" si="16">AB10/T10</f>
      </c>
      <c r="AE10" s="845">
        <f>(W10-AC10)/(F10+COUNT(W2:W9)*500)</f>
      </c>
      <c r="AF10" s="834"/>
    </row>
    <row r="11">
      <c r="A11" s="823"/>
      <c r="B11" s="824" t="s">
        <v>773</v>
      </c>
      <c r="C11" s="825" t="s">
        <v>774</v>
      </c>
      <c r="D11" s="826" t="s">
        <v>765</v>
      </c>
      <c r="E11" s="827"/>
      <c r="F11" s="846">
        <f>E11+E12</f>
      </c>
      <c r="G11" s="827"/>
      <c r="H11" s="827"/>
      <c r="I11" s="829">
        <f t="shared" si="186"/>
      </c>
      <c r="J11" s="830">
        <f t="shared" si="0"/>
      </c>
      <c r="K11" s="827"/>
      <c r="L11" s="830">
        <f t="shared" si="43"/>
      </c>
      <c r="M11" s="827"/>
      <c r="N11" s="831">
        <f t="shared" si="202"/>
      </c>
      <c r="O11" s="827"/>
      <c r="P11" s="831">
        <f t="shared" si="153"/>
      </c>
      <c r="Q11" s="832">
        <f>(M11+M12)/(O11+O12)</f>
      </c>
      <c r="R11" s="827"/>
      <c r="S11" s="832">
        <f>(O11+O12)/(K11+K12)</f>
      </c>
      <c r="T11" s="827"/>
      <c r="U11" s="833">
        <f t="shared" si="159"/>
      </c>
      <c r="V11" s="834">
        <f t="shared" si="76"/>
      </c>
      <c r="W11" s="827"/>
      <c r="X11" s="834">
        <f t="shared" si="49"/>
      </c>
      <c r="Y11" s="832">
        <f t="shared" si="126"/>
      </c>
      <c r="Z11" s="834">
        <f t="shared" si="99"/>
      </c>
      <c r="AA11" s="834">
        <f>W11/(F11+500)</f>
      </c>
      <c r="AB11" s="827"/>
      <c r="AC11" s="827"/>
      <c r="AD11" s="832">
        <f t="shared" si="16"/>
      </c>
      <c r="AE11" s="834">
        <f>(W11-AC11)/(F11+500)</f>
      </c>
      <c r="AF11" s="835" t="s">
        <v>766</v>
      </c>
    </row>
    <row r="12">
      <c r="A12" s="823"/>
      <c r="B12" s="824"/>
      <c r="C12" s="825"/>
      <c r="D12" s="826" t="s">
        <v>767</v>
      </c>
      <c r="E12" s="827"/>
      <c r="F12" s="846"/>
      <c r="G12" s="827"/>
      <c r="H12" s="847"/>
      <c r="I12" s="829">
        <f t="shared" si="186"/>
      </c>
      <c r="J12" s="830">
        <f t="shared" si="0"/>
      </c>
      <c r="K12" s="827"/>
      <c r="L12" s="830">
        <f t="shared" si="43"/>
      </c>
      <c r="M12" s="827"/>
      <c r="N12" s="831">
        <f t="shared" si="202"/>
      </c>
      <c r="O12" s="827"/>
      <c r="P12" s="831">
        <f t="shared" si="153"/>
      </c>
      <c r="Q12" s="832"/>
      <c r="R12" s="827"/>
      <c r="S12" s="832"/>
      <c r="T12" s="827"/>
      <c r="U12" s="833"/>
      <c r="V12" s="834"/>
      <c r="W12" s="827"/>
      <c r="X12" s="834"/>
      <c r="Y12" s="832"/>
      <c r="Z12" s="834"/>
      <c r="AA12" s="834"/>
      <c r="AB12" s="827"/>
      <c r="AC12" s="827"/>
      <c r="AD12" s="832"/>
      <c r="AE12" s="834"/>
      <c r="AF12" s="835" t="s">
        <v>768</v>
      </c>
    </row>
    <row r="13">
      <c r="A13" s="823"/>
      <c r="B13" s="824" t="s">
        <v>775</v>
      </c>
      <c r="C13" s="825" t="s">
        <v>774</v>
      </c>
      <c r="D13" s="826" t="s">
        <v>765</v>
      </c>
      <c r="E13" s="827"/>
      <c r="F13" s="828">
        <f>E13+E14</f>
      </c>
      <c r="G13" s="827"/>
      <c r="H13" s="827"/>
      <c r="I13" s="829">
        <f t="shared" si="186"/>
      </c>
      <c r="J13" s="830">
        <f t="shared" si="0"/>
      </c>
      <c r="K13" s="827"/>
      <c r="L13" s="830">
        <f t="shared" si="43"/>
      </c>
      <c r="M13" s="827"/>
      <c r="N13" s="831">
        <f t="shared" si="202"/>
      </c>
      <c r="O13" s="827"/>
      <c r="P13" s="831">
        <f t="shared" si="153"/>
      </c>
      <c r="Q13" s="832">
        <f>(M13+M14)/(O13+O14)</f>
      </c>
      <c r="R13" s="827"/>
      <c r="S13" s="832">
        <f>(O13+O14)/(K13+K14)</f>
      </c>
      <c r="T13" s="827"/>
      <c r="U13" s="833">
        <f>F13/T13</f>
      </c>
      <c r="V13" s="834">
        <f>(F13+4*500)/T13</f>
      </c>
      <c r="W13" s="827"/>
      <c r="X13" s="834">
        <f>W13/T13</f>
      </c>
      <c r="Y13" s="832">
        <f>T13/R13</f>
      </c>
      <c r="Z13" s="834">
        <f>W13/F13</f>
      </c>
      <c r="AA13" s="834">
        <f>W13/(F13+500)</f>
      </c>
      <c r="AB13" s="827"/>
      <c r="AC13" s="827"/>
      <c r="AD13" s="832">
        <f>AB13/T13</f>
      </c>
      <c r="AE13" s="834">
        <f>(W13-AC13)/(F13+500)</f>
      </c>
      <c r="AF13" s="835" t="s">
        <v>766</v>
      </c>
    </row>
    <row r="14">
      <c r="A14" s="823"/>
      <c r="B14" s="824"/>
      <c r="C14" s="825"/>
      <c r="D14" s="826" t="s">
        <v>767</v>
      </c>
      <c r="E14" s="827"/>
      <c r="F14" s="828"/>
      <c r="G14" s="827"/>
      <c r="H14" s="827"/>
      <c r="I14" s="829">
        <f t="shared" si="186"/>
      </c>
      <c r="J14" s="830">
        <f t="shared" si="0"/>
      </c>
      <c r="K14" s="827"/>
      <c r="L14" s="830">
        <f t="shared" si="43"/>
      </c>
      <c r="M14" s="827"/>
      <c r="N14" s="831">
        <f t="shared" si="202"/>
      </c>
      <c r="O14" s="827"/>
      <c r="P14" s="831">
        <f t="shared" si="153"/>
      </c>
      <c r="Q14" s="832"/>
      <c r="R14" s="827"/>
      <c r="S14" s="832"/>
      <c r="T14" s="827"/>
      <c r="U14" s="833"/>
      <c r="V14" s="834"/>
      <c r="W14" s="827"/>
      <c r="X14" s="834"/>
      <c r="Y14" s="832"/>
      <c r="Z14" s="834"/>
      <c r="AA14" s="834"/>
      <c r="AB14" s="827"/>
      <c r="AC14" s="827"/>
      <c r="AD14" s="832"/>
      <c r="AE14" s="834"/>
      <c r="AF14" s="835" t="s">
        <v>768</v>
      </c>
    </row>
    <row r="15">
      <c r="A15" s="823"/>
      <c r="B15" s="824" t="s">
        <v>776</v>
      </c>
      <c r="C15" s="825" t="s">
        <v>774</v>
      </c>
      <c r="D15" s="826" t="s">
        <v>765</v>
      </c>
      <c r="E15" s="827"/>
      <c r="F15" s="828">
        <f>E15+E16</f>
      </c>
      <c r="G15" s="827"/>
      <c r="H15" s="827"/>
      <c r="I15" s="829">
        <f t="shared" si="186"/>
      </c>
      <c r="J15" s="830">
        <f t="shared" si="0"/>
      </c>
      <c r="K15" s="827"/>
      <c r="L15" s="830">
        <f t="shared" si="43"/>
      </c>
      <c r="M15" s="827"/>
      <c r="N15" s="831">
        <f t="shared" si="202"/>
      </c>
      <c r="O15" s="827"/>
      <c r="P15" s="831">
        <f t="shared" si="153"/>
      </c>
      <c r="Q15" s="832">
        <f>(M15+M16)/(O15+O16)</f>
      </c>
      <c r="R15" s="827"/>
      <c r="S15" s="832">
        <f>(O15+O16)/(K15+K16)</f>
      </c>
      <c r="T15" s="827"/>
      <c r="U15" s="833">
        <f>F15/T15</f>
      </c>
      <c r="V15" s="834">
        <f>(F15+4*500)/T15</f>
      </c>
      <c r="W15" s="827"/>
      <c r="X15" s="834">
        <f>W15/T15</f>
      </c>
      <c r="Y15" s="832">
        <f>T15/R15</f>
      </c>
      <c r="Z15" s="834">
        <f>W15/F15</f>
      </c>
      <c r="AA15" s="834">
        <f>W15/(F15+500)</f>
      </c>
      <c r="AB15" s="827"/>
      <c r="AC15" s="827"/>
      <c r="AD15" s="832">
        <f>AB15/T15</f>
      </c>
      <c r="AE15" s="834">
        <f>(W15-AC15)/(F15+500)</f>
      </c>
      <c r="AF15" s="835" t="s">
        <v>766</v>
      </c>
    </row>
    <row r="16">
      <c r="A16" s="823"/>
      <c r="B16" s="824"/>
      <c r="C16" s="825"/>
      <c r="D16" s="826" t="s">
        <v>767</v>
      </c>
      <c r="E16" s="827"/>
      <c r="F16" s="828"/>
      <c r="G16" s="827"/>
      <c r="H16" s="827"/>
      <c r="I16" s="829">
        <f t="shared" si="186"/>
      </c>
      <c r="J16" s="830">
        <f t="shared" si="0"/>
      </c>
      <c r="K16" s="827"/>
      <c r="L16" s="830">
        <f t="shared" si="43"/>
      </c>
      <c r="M16" s="827"/>
      <c r="N16" s="831">
        <f t="shared" si="202"/>
      </c>
      <c r="O16" s="827"/>
      <c r="P16" s="831">
        <f t="shared" si="153"/>
      </c>
      <c r="Q16" s="832"/>
      <c r="R16" s="827"/>
      <c r="S16" s="832"/>
      <c r="T16" s="827"/>
      <c r="U16" s="833"/>
      <c r="V16" s="834"/>
      <c r="W16" s="827"/>
      <c r="X16" s="834"/>
      <c r="Y16" s="832"/>
      <c r="Z16" s="834"/>
      <c r="AA16" s="834"/>
      <c r="AB16" s="827"/>
      <c r="AC16" s="827"/>
      <c r="AD16" s="832"/>
      <c r="AE16" s="834"/>
      <c r="AF16" s="835" t="s">
        <v>768</v>
      </c>
    </row>
    <row r="17">
      <c r="A17" s="823"/>
      <c r="B17" s="824" t="s">
        <v>777</v>
      </c>
      <c r="C17" s="825" t="s">
        <v>774</v>
      </c>
      <c r="D17" s="826" t="s">
        <v>765</v>
      </c>
      <c r="E17" s="827"/>
      <c r="F17" s="828">
        <f>E17+E18</f>
      </c>
      <c r="G17" s="827"/>
      <c r="H17" s="827"/>
      <c r="I17" s="829">
        <f t="shared" si="186"/>
      </c>
      <c r="J17" s="830">
        <f t="shared" si="0"/>
      </c>
      <c r="K17" s="827"/>
      <c r="L17" s="830">
        <f t="shared" si="43"/>
      </c>
      <c r="M17" s="827"/>
      <c r="N17" s="831">
        <f t="shared" si="202"/>
      </c>
      <c r="O17" s="827"/>
      <c r="P17" s="831">
        <f t="shared" si="153"/>
      </c>
      <c r="Q17" s="832">
        <f>(M17+M18)/(O17+O18)</f>
      </c>
      <c r="R17" s="827"/>
      <c r="S17" s="832">
        <f>(O17+O18)/(K17+K18)</f>
      </c>
      <c r="T17" s="827"/>
      <c r="U17" s="833">
        <f>F17/T17</f>
      </c>
      <c r="V17" s="834">
        <f>(F17+4*500)/T17</f>
      </c>
      <c r="W17" s="827"/>
      <c r="X17" s="834">
        <f>W17/T17</f>
      </c>
      <c r="Y17" s="832">
        <f>T17/R17</f>
      </c>
      <c r="Z17" s="834">
        <f>W17/F17</f>
      </c>
      <c r="AA17" s="834">
        <f>W17/(F17+500)</f>
      </c>
      <c r="AB17" s="827"/>
      <c r="AC17" s="827"/>
      <c r="AD17" s="832">
        <f>AB17/T17</f>
      </c>
      <c r="AE17" s="834">
        <f>(W17-AC17)/(F17+500)</f>
      </c>
      <c r="AF17" s="835" t="s">
        <v>766</v>
      </c>
    </row>
    <row r="18">
      <c r="A18" s="823"/>
      <c r="B18" s="824"/>
      <c r="C18" s="825"/>
      <c r="D18" s="826" t="s">
        <v>767</v>
      </c>
      <c r="E18" s="827"/>
      <c r="F18" s="828"/>
      <c r="G18" s="827"/>
      <c r="H18" s="827"/>
      <c r="I18" s="829">
        <f t="shared" si="186"/>
      </c>
      <c r="J18" s="830">
        <f t="shared" si="0"/>
      </c>
      <c r="K18" s="827"/>
      <c r="L18" s="830">
        <f t="shared" si="43"/>
      </c>
      <c r="M18" s="827"/>
      <c r="N18" s="831">
        <f t="shared" si="202"/>
      </c>
      <c r="O18" s="827"/>
      <c r="P18" s="831">
        <f t="shared" si="153"/>
      </c>
      <c r="Q18" s="832"/>
      <c r="R18" s="827"/>
      <c r="S18" s="832"/>
      <c r="T18" s="827"/>
      <c r="U18" s="833"/>
      <c r="V18" s="834"/>
      <c r="W18" s="827"/>
      <c r="X18" s="834"/>
      <c r="Y18" s="832"/>
      <c r="Z18" s="834"/>
      <c r="AA18" s="834"/>
      <c r="AB18" s="827"/>
      <c r="AC18" s="827"/>
      <c r="AD18" s="832"/>
      <c r="AE18" s="834"/>
      <c r="AF18" s="835" t="s">
        <v>768</v>
      </c>
    </row>
    <row r="19">
      <c r="A19" s="823"/>
      <c r="B19" s="824" t="s">
        <v>778</v>
      </c>
      <c r="C19" s="825" t="s">
        <v>774</v>
      </c>
      <c r="D19" s="826" t="s">
        <v>765</v>
      </c>
      <c r="E19" s="827"/>
      <c r="F19" s="828">
        <f>E19+E20</f>
      </c>
      <c r="G19" s="827"/>
      <c r="H19" s="827"/>
      <c r="I19" s="829">
        <f t="shared" si="186"/>
      </c>
      <c r="J19" s="830">
        <f t="shared" si="0"/>
      </c>
      <c r="K19" s="827"/>
      <c r="L19" s="830">
        <f t="shared" si="43"/>
      </c>
      <c r="M19" s="827"/>
      <c r="N19" s="831">
        <f t="shared" si="202"/>
      </c>
      <c r="O19" s="827"/>
      <c r="P19" s="831">
        <f t="shared" si="153"/>
      </c>
      <c r="Q19" s="832">
        <f>(M19+M20)/(O19+O20)</f>
      </c>
      <c r="R19" s="827"/>
      <c r="S19" s="832">
        <f>(O19+O20)/(K19+K20)</f>
      </c>
      <c r="T19" s="827"/>
      <c r="U19" s="833">
        <f>F19/T19</f>
      </c>
      <c r="V19" s="834">
        <f>(F19+4*500)/T19</f>
      </c>
      <c r="W19" s="827"/>
      <c r="X19" s="834">
        <f>W19/T19</f>
      </c>
      <c r="Y19" s="832">
        <f>T19/R19</f>
      </c>
      <c r="Z19" s="834">
        <f>W19/F19</f>
      </c>
      <c r="AA19" s="834">
        <f>W19/(F19+500)</f>
      </c>
      <c r="AB19" s="827"/>
      <c r="AC19" s="827"/>
      <c r="AD19" s="832">
        <f>AB19/T19</f>
      </c>
      <c r="AE19" s="834">
        <f>(W19-AC19)/(F19+500)</f>
      </c>
      <c r="AF19" s="835" t="s">
        <v>766</v>
      </c>
    </row>
    <row r="20">
      <c r="A20" s="823"/>
      <c r="B20" s="824"/>
      <c r="C20" s="825"/>
      <c r="D20" s="826" t="s">
        <v>767</v>
      </c>
      <c r="E20" s="827"/>
      <c r="F20" s="828"/>
      <c r="G20" s="827"/>
      <c r="H20" s="847"/>
      <c r="I20" s="829">
        <f t="shared" si="186"/>
      </c>
      <c r="J20" s="830">
        <f t="shared" si="0"/>
      </c>
      <c r="K20" s="827"/>
      <c r="L20" s="830">
        <f t="shared" si="43"/>
      </c>
      <c r="M20" s="827"/>
      <c r="N20" s="831">
        <f t="shared" si="202"/>
      </c>
      <c r="O20" s="827"/>
      <c r="P20" s="831">
        <f t="shared" si="153"/>
      </c>
      <c r="Q20" s="832"/>
      <c r="R20" s="827"/>
      <c r="S20" s="832"/>
      <c r="T20" s="827"/>
      <c r="U20" s="833"/>
      <c r="V20" s="834"/>
      <c r="W20" s="827"/>
      <c r="X20" s="834"/>
      <c r="Y20" s="832"/>
      <c r="Z20" s="834"/>
      <c r="AA20" s="834"/>
      <c r="AB20" s="827"/>
      <c r="AC20" s="827"/>
      <c r="AD20" s="832"/>
      <c r="AE20" s="834"/>
      <c r="AF20" s="835" t="s">
        <v>768</v>
      </c>
    </row>
    <row r="21">
      <c r="A21" s="823"/>
      <c r="B21" s="836" t="s">
        <v>772</v>
      </c>
      <c r="C21" s="836"/>
      <c r="D21" s="836"/>
      <c r="E21" s="837">
        <f>SUM(E11:E20)</f>
      </c>
      <c r="F21" s="837">
        <f>SUM(F11:F20)</f>
      </c>
      <c r="G21" s="837">
        <f>SUM(G11:G20)</f>
      </c>
      <c r="H21" s="837">
        <f>SUM(H11:H20)</f>
      </c>
      <c r="I21" s="838">
        <f t="shared" si="186"/>
      </c>
      <c r="J21" s="839">
        <f t="shared" si="0"/>
      </c>
      <c r="K21" s="837">
        <f>SUM(K11:K20)</f>
      </c>
      <c r="L21" s="839">
        <f t="shared" si="43"/>
      </c>
      <c r="M21" s="837">
        <f>SUM(M11:M20)</f>
      </c>
      <c r="N21" s="840">
        <f t="shared" si="202"/>
      </c>
      <c r="O21" s="837">
        <f>SUM(O11:O20)</f>
      </c>
      <c r="P21" s="840">
        <f t="shared" si="153"/>
      </c>
      <c r="Q21" s="841">
        <f>M21/O21</f>
      </c>
      <c r="R21" s="837">
        <f>SUM(R11:R20)</f>
      </c>
      <c r="S21" s="841">
        <f>(O21+O21)/(K21+K21)</f>
      </c>
      <c r="T21" s="837">
        <f>SUM(T11:T20)</f>
      </c>
      <c r="U21" s="842">
        <f t="shared" ref="U21:U22" si="160">F21/T21</f>
      </c>
      <c r="V21" s="843">
        <f t="shared" ref="V21:V22" si="77">(F21+4*500)/T21</f>
      </c>
      <c r="W21" s="837">
        <f>SUM(W11:W20)</f>
      </c>
      <c r="X21" s="844">
        <f t="shared" ref="X21:X22" si="50">W21/T21</f>
      </c>
      <c r="Y21" s="841">
        <f t="shared" ref="Y21:Y22" si="127">T21/R21</f>
      </c>
      <c r="Z21" s="843">
        <f t="shared" ref="Z21:Z22" si="100">W21/F21</f>
      </c>
      <c r="AA21" s="843">
        <f>W21/(F21+COUNT(W11:W20)*500)</f>
      </c>
      <c r="AB21" s="837">
        <f>SUM(AB11:AB20)</f>
      </c>
      <c r="AC21" s="837">
        <f>SUM(AC11:AC20)</f>
      </c>
      <c r="AD21" s="841">
        <f t="shared" ref="AD21:AD22" si="17">AB21/T21</f>
      </c>
      <c r="AE21" s="845">
        <f>(W21-AC21)/(F21+COUNT(W11:W20)*500)</f>
      </c>
      <c r="AF21" s="834"/>
    </row>
    <row r="22">
      <c r="A22" s="823"/>
      <c r="B22" s="824" t="s">
        <v>779</v>
      </c>
      <c r="C22" s="825" t="s">
        <v>780</v>
      </c>
      <c r="D22" s="826" t="s">
        <v>765</v>
      </c>
      <c r="E22" s="827"/>
      <c r="F22" s="828">
        <f>E22+E23</f>
      </c>
      <c r="G22" s="827"/>
      <c r="H22" s="827"/>
      <c r="I22" s="829">
        <f t="shared" si="186"/>
      </c>
      <c r="J22" s="830">
        <f t="shared" si="0"/>
      </c>
      <c r="K22" s="827"/>
      <c r="L22" s="830">
        <f t="shared" si="43"/>
      </c>
      <c r="M22" s="827"/>
      <c r="N22" s="831">
        <f t="shared" si="202"/>
      </c>
      <c r="O22" s="827"/>
      <c r="P22" s="831">
        <f t="shared" si="153"/>
      </c>
      <c r="Q22" s="832">
        <f>(M22+M23)/(O22+O23)</f>
      </c>
      <c r="R22" s="827"/>
      <c r="S22" s="832">
        <f>(O22+O23)/(K22+K23)</f>
      </c>
      <c r="T22" s="827"/>
      <c r="U22" s="833">
        <f t="shared" si="160"/>
      </c>
      <c r="V22" s="834">
        <f t="shared" si="77"/>
      </c>
      <c r="W22" s="827"/>
      <c r="X22" s="834">
        <f t="shared" si="50"/>
      </c>
      <c r="Y22" s="832">
        <f t="shared" si="127"/>
      </c>
      <c r="Z22" s="834">
        <f t="shared" si="100"/>
      </c>
      <c r="AA22" s="834">
        <f>W22/(F22+500)</f>
      </c>
      <c r="AB22" s="827"/>
      <c r="AC22" s="827"/>
      <c r="AD22" s="832">
        <f t="shared" si="17"/>
      </c>
      <c r="AE22" s="834">
        <f>(W22-AC22)/(F22+500)</f>
      </c>
      <c r="AF22" s="835" t="s">
        <v>766</v>
      </c>
    </row>
    <row r="23">
      <c r="A23" s="823"/>
      <c r="B23" s="824"/>
      <c r="C23" s="825"/>
      <c r="D23" s="826" t="s">
        <v>767</v>
      </c>
      <c r="E23" s="827"/>
      <c r="F23" s="828"/>
      <c r="G23" s="827"/>
      <c r="H23" s="827"/>
      <c r="I23" s="829">
        <f t="shared" si="186"/>
      </c>
      <c r="J23" s="830">
        <f t="shared" si="0"/>
      </c>
      <c r="K23" s="827"/>
      <c r="L23" s="830">
        <f t="shared" si="43"/>
      </c>
      <c r="M23" s="827"/>
      <c r="N23" s="831">
        <f t="shared" si="202"/>
      </c>
      <c r="O23" s="827"/>
      <c r="P23" s="831">
        <f t="shared" si="153"/>
      </c>
      <c r="Q23" s="832"/>
      <c r="R23" s="827"/>
      <c r="S23" s="832"/>
      <c r="T23" s="827"/>
      <c r="U23" s="833"/>
      <c r="V23" s="834"/>
      <c r="W23" s="827"/>
      <c r="X23" s="834"/>
      <c r="Y23" s="832"/>
      <c r="Z23" s="834"/>
      <c r="AA23" s="834"/>
      <c r="AB23" s="827"/>
      <c r="AC23" s="827"/>
      <c r="AD23" s="832"/>
      <c r="AE23" s="834"/>
      <c r="AF23" s="835" t="s">
        <v>781</v>
      </c>
    </row>
    <row r="24">
      <c r="A24" s="823"/>
      <c r="B24" s="848" t="s">
        <v>782</v>
      </c>
      <c r="C24" s="825" t="s">
        <v>780</v>
      </c>
      <c r="D24" s="826" t="s">
        <v>765</v>
      </c>
      <c r="E24" s="827"/>
      <c r="F24" s="828">
        <f>E24+E25</f>
      </c>
      <c r="G24" s="827"/>
      <c r="H24" s="827"/>
      <c r="I24" s="829">
        <f t="shared" si="186"/>
      </c>
      <c r="J24" s="830">
        <f t="shared" si="0"/>
      </c>
      <c r="K24" s="827"/>
      <c r="L24" s="830">
        <f t="shared" si="43"/>
      </c>
      <c r="M24" s="827"/>
      <c r="N24" s="831">
        <f t="shared" si="202"/>
      </c>
      <c r="O24" s="827"/>
      <c r="P24" s="831">
        <f t="shared" si="153"/>
      </c>
      <c r="Q24" s="832">
        <f>(M24+M25)/(O24+O25)</f>
      </c>
      <c r="R24" s="827"/>
      <c r="S24" s="832">
        <f>(O24+O25)/(K24+K25)</f>
      </c>
      <c r="T24" s="827"/>
      <c r="U24" s="833">
        <f>F24/T24</f>
      </c>
      <c r="V24" s="834">
        <f>(F24+4*500)/T24</f>
      </c>
      <c r="W24" s="827"/>
      <c r="X24" s="834">
        <f>W24/T24</f>
      </c>
      <c r="Y24" s="832">
        <f>T24/R24</f>
      </c>
      <c r="Z24" s="834">
        <f>W24/F24</f>
      </c>
      <c r="AA24" s="834">
        <f>W24/(F24+500)</f>
      </c>
      <c r="AB24" s="827"/>
      <c r="AC24" s="827"/>
      <c r="AD24" s="832">
        <f>AB24/T24</f>
      </c>
      <c r="AE24" s="834">
        <f>(W24-AC24)/(F24+500)</f>
      </c>
      <c r="AF24" s="835" t="s">
        <v>766</v>
      </c>
    </row>
    <row r="25">
      <c r="A25" s="823"/>
      <c r="B25" s="848"/>
      <c r="C25" s="825"/>
      <c r="D25" s="826" t="s">
        <v>767</v>
      </c>
      <c r="E25" s="827"/>
      <c r="F25" s="828"/>
      <c r="G25" s="827"/>
      <c r="H25" s="827"/>
      <c r="I25" s="829">
        <f t="shared" si="186"/>
      </c>
      <c r="J25" s="830">
        <f t="shared" si="0"/>
      </c>
      <c r="K25" s="827"/>
      <c r="L25" s="830">
        <f t="shared" si="43"/>
      </c>
      <c r="M25" s="827"/>
      <c r="N25" s="831">
        <f t="shared" si="202"/>
      </c>
      <c r="O25" s="827"/>
      <c r="P25" s="831">
        <f t="shared" si="153"/>
      </c>
      <c r="Q25" s="832"/>
      <c r="R25" s="827"/>
      <c r="S25" s="832"/>
      <c r="T25" s="827"/>
      <c r="U25" s="833"/>
      <c r="V25" s="834"/>
      <c r="W25" s="827"/>
      <c r="X25" s="834"/>
      <c r="Y25" s="832"/>
      <c r="Z25" s="834"/>
      <c r="AA25" s="834"/>
      <c r="AB25" s="827"/>
      <c r="AC25" s="827"/>
      <c r="AD25" s="832"/>
      <c r="AE25" s="834"/>
      <c r="AF25" s="835" t="s">
        <v>781</v>
      </c>
    </row>
    <row r="26">
      <c r="A26" s="823"/>
      <c r="B26" s="848" t="s">
        <v>783</v>
      </c>
      <c r="C26" s="825" t="s">
        <v>780</v>
      </c>
      <c r="D26" s="826" t="s">
        <v>765</v>
      </c>
      <c r="E26" s="827"/>
      <c r="F26" s="828">
        <f>E26+E27</f>
      </c>
      <c r="G26" s="827"/>
      <c r="H26" s="827"/>
      <c r="I26" s="829">
        <f t="shared" si="186"/>
      </c>
      <c r="J26" s="830">
        <f t="shared" si="0"/>
      </c>
      <c r="K26" s="827"/>
      <c r="L26" s="830">
        <f t="shared" si="43"/>
      </c>
      <c r="M26" s="827"/>
      <c r="N26" s="831">
        <f t="shared" si="202"/>
      </c>
      <c r="O26" s="827"/>
      <c r="P26" s="831">
        <f t="shared" si="153"/>
      </c>
      <c r="Q26" s="832">
        <f>(M26+M27)/(O26+O27)</f>
      </c>
      <c r="R26" s="827"/>
      <c r="S26" s="832">
        <f>(O26+O27)/(K26+K27)</f>
      </c>
      <c r="T26" s="827"/>
      <c r="U26" s="833">
        <f>F26/T26</f>
      </c>
      <c r="V26" s="834">
        <f>(F26+4*500)/T26</f>
      </c>
      <c r="W26" s="827"/>
      <c r="X26" s="834">
        <f>W26/T26</f>
      </c>
      <c r="Y26" s="832">
        <f>T26/R26</f>
      </c>
      <c r="Z26" s="834">
        <f>W26/F26</f>
      </c>
      <c r="AA26" s="834">
        <f>W26/(F26+500)</f>
      </c>
      <c r="AB26" s="827"/>
      <c r="AC26" s="827"/>
      <c r="AD26" s="832">
        <f>AB26/T26</f>
      </c>
      <c r="AE26" s="834">
        <f>(W26-AC26)/(F26+500)</f>
      </c>
      <c r="AF26" s="835" t="s">
        <v>766</v>
      </c>
    </row>
    <row r="27">
      <c r="A27" s="823"/>
      <c r="B27" s="848"/>
      <c r="C27" s="825"/>
      <c r="D27" s="826" t="s">
        <v>767</v>
      </c>
      <c r="E27" s="827"/>
      <c r="F27" s="828"/>
      <c r="G27" s="827"/>
      <c r="H27" s="827"/>
      <c r="I27" s="829">
        <f t="shared" si="186"/>
      </c>
      <c r="J27" s="830">
        <f t="shared" si="0"/>
      </c>
      <c r="K27" s="827"/>
      <c r="L27" s="830">
        <f t="shared" si="43"/>
      </c>
      <c r="M27" s="827"/>
      <c r="N27" s="831">
        <f t="shared" si="202"/>
      </c>
      <c r="O27" s="827"/>
      <c r="P27" s="831">
        <f t="shared" si="153"/>
      </c>
      <c r="Q27" s="832"/>
      <c r="R27" s="827"/>
      <c r="S27" s="832"/>
      <c r="T27" s="827"/>
      <c r="U27" s="833"/>
      <c r="V27" s="834"/>
      <c r="W27" s="827"/>
      <c r="X27" s="834"/>
      <c r="Y27" s="832"/>
      <c r="Z27" s="834"/>
      <c r="AA27" s="834"/>
      <c r="AB27" s="827"/>
      <c r="AC27" s="827"/>
      <c r="AD27" s="832"/>
      <c r="AE27" s="834"/>
      <c r="AF27" s="835" t="s">
        <v>781</v>
      </c>
    </row>
    <row r="28">
      <c r="A28" s="823"/>
      <c r="B28" s="848" t="s">
        <v>784</v>
      </c>
      <c r="C28" s="825" t="s">
        <v>780</v>
      </c>
      <c r="D28" s="826" t="s">
        <v>765</v>
      </c>
      <c r="E28" s="827"/>
      <c r="F28" s="828">
        <f>E28+E29</f>
      </c>
      <c r="G28" s="827"/>
      <c r="H28" s="827"/>
      <c r="I28" s="829">
        <f t="shared" si="186"/>
      </c>
      <c r="J28" s="830">
        <f t="shared" si="0"/>
      </c>
      <c r="K28" s="827"/>
      <c r="L28" s="830">
        <f t="shared" si="43"/>
      </c>
      <c r="M28" s="827"/>
      <c r="N28" s="831">
        <f t="shared" si="202"/>
      </c>
      <c r="O28" s="827"/>
      <c r="P28" s="831">
        <f t="shared" si="153"/>
      </c>
      <c r="Q28" s="832">
        <f>(M28+M29)/(O28+O29)</f>
      </c>
      <c r="R28" s="827"/>
      <c r="S28" s="832">
        <f>(O28+O29)/(K28+K29)</f>
      </c>
      <c r="T28" s="827"/>
      <c r="U28" s="833">
        <f>F28/T28</f>
      </c>
      <c r="V28" s="834">
        <f>(F28+4*500)/T28</f>
      </c>
      <c r="W28" s="827"/>
      <c r="X28" s="834">
        <f>W28/T28</f>
      </c>
      <c r="Y28" s="832">
        <f>T28/R28</f>
      </c>
      <c r="Z28" s="834">
        <f>W28/F28</f>
      </c>
      <c r="AA28" s="834">
        <f>W28/(F28+500)</f>
      </c>
      <c r="AB28" s="827"/>
      <c r="AC28" s="827"/>
      <c r="AD28" s="832">
        <f>AB28/T28</f>
      </c>
      <c r="AE28" s="834">
        <f>(W28-AC28)/(F28+500)</f>
      </c>
      <c r="AF28" s="835" t="s">
        <v>766</v>
      </c>
    </row>
    <row r="29">
      <c r="A29" s="823"/>
      <c r="B29" s="848"/>
      <c r="C29" s="825"/>
      <c r="D29" s="826" t="s">
        <v>767</v>
      </c>
      <c r="E29" s="827"/>
      <c r="F29" s="828"/>
      <c r="G29" s="827"/>
      <c r="H29" s="847"/>
      <c r="I29" s="829">
        <f t="shared" si="186"/>
      </c>
      <c r="J29" s="830">
        <f t="shared" si="0"/>
      </c>
      <c r="K29" s="827"/>
      <c r="L29" s="830">
        <f t="shared" si="43"/>
      </c>
      <c r="M29" s="827"/>
      <c r="N29" s="831">
        <f t="shared" si="202"/>
      </c>
      <c r="O29" s="827"/>
      <c r="P29" s="831">
        <f t="shared" si="153"/>
      </c>
      <c r="Q29" s="832"/>
      <c r="R29" s="827"/>
      <c r="S29" s="832"/>
      <c r="T29" s="827"/>
      <c r="U29" s="833"/>
      <c r="V29" s="834"/>
      <c r="W29" s="827"/>
      <c r="X29" s="834"/>
      <c r="Y29" s="832"/>
      <c r="Z29" s="834"/>
      <c r="AA29" s="834"/>
      <c r="AB29" s="827"/>
      <c r="AC29" s="827"/>
      <c r="AD29" s="832"/>
      <c r="AE29" s="834"/>
      <c r="AF29" s="835" t="s">
        <v>781</v>
      </c>
    </row>
    <row r="30">
      <c r="A30" s="823"/>
      <c r="B30" s="848" t="s">
        <v>785</v>
      </c>
      <c r="C30" s="825" t="s">
        <v>780</v>
      </c>
      <c r="D30" s="826" t="s">
        <v>765</v>
      </c>
      <c r="E30" s="827"/>
      <c r="F30" s="828">
        <f>E30+E31</f>
      </c>
      <c r="G30" s="827"/>
      <c r="H30" s="827"/>
      <c r="I30" s="829">
        <f t="shared" si="186"/>
      </c>
      <c r="J30" s="830">
        <f t="shared" si="0"/>
      </c>
      <c r="K30" s="827"/>
      <c r="L30" s="830">
        <f t="shared" si="43"/>
      </c>
      <c r="M30" s="827"/>
      <c r="N30" s="831">
        <f t="shared" si="202"/>
      </c>
      <c r="O30" s="827"/>
      <c r="P30" s="831">
        <f t="shared" si="153"/>
      </c>
      <c r="Q30" s="832">
        <f>(M30+M31)/(O30+O31)</f>
      </c>
      <c r="R30" s="827"/>
      <c r="S30" s="832">
        <f>(O30+O31)/(K30+K31)</f>
      </c>
      <c r="T30" s="827"/>
      <c r="U30" s="833">
        <f>F30/T30</f>
      </c>
      <c r="V30" s="834">
        <f>(F30+4*500)/T30</f>
      </c>
      <c r="W30" s="827"/>
      <c r="X30" s="834">
        <f>W30/T30</f>
      </c>
      <c r="Y30" s="832">
        <f>T30/R30</f>
      </c>
      <c r="Z30" s="834">
        <f>W30/F30</f>
      </c>
      <c r="AA30" s="834">
        <f>W30/(F30+500)</f>
      </c>
      <c r="AB30" s="827"/>
      <c r="AC30" s="827"/>
      <c r="AD30" s="832">
        <f>AB30/T30</f>
      </c>
      <c r="AE30" s="834">
        <f>(W30-AC30)/(F30+500)</f>
      </c>
      <c r="AF30" s="835" t="s">
        <v>766</v>
      </c>
    </row>
    <row r="31">
      <c r="A31" s="823"/>
      <c r="B31" s="848"/>
      <c r="C31" s="825"/>
      <c r="D31" s="826" t="s">
        <v>767</v>
      </c>
      <c r="E31" s="827"/>
      <c r="F31" s="828"/>
      <c r="G31" s="827"/>
      <c r="H31" s="827"/>
      <c r="I31" s="829">
        <f t="shared" si="186"/>
      </c>
      <c r="J31" s="830">
        <f t="shared" si="0"/>
      </c>
      <c r="K31" s="827"/>
      <c r="L31" s="830">
        <f t="shared" si="43"/>
      </c>
      <c r="M31" s="827"/>
      <c r="N31" s="831">
        <f t="shared" si="202"/>
      </c>
      <c r="O31" s="827"/>
      <c r="P31" s="831">
        <f t="shared" si="153"/>
      </c>
      <c r="Q31" s="832"/>
      <c r="R31" s="827"/>
      <c r="S31" s="832"/>
      <c r="T31" s="827"/>
      <c r="U31" s="833"/>
      <c r="V31" s="834"/>
      <c r="W31" s="827"/>
      <c r="X31" s="834"/>
      <c r="Y31" s="832"/>
      <c r="Z31" s="834"/>
      <c r="AA31" s="834"/>
      <c r="AB31" s="827"/>
      <c r="AC31" s="827"/>
      <c r="AD31" s="832"/>
      <c r="AE31" s="834"/>
      <c r="AF31" s="835" t="s">
        <v>781</v>
      </c>
    </row>
    <row r="32">
      <c r="A32" s="823"/>
      <c r="B32" s="836" t="s">
        <v>772</v>
      </c>
      <c r="C32" s="836"/>
      <c r="D32" s="836"/>
      <c r="E32" s="837">
        <f>SUM(E22:E31)</f>
      </c>
      <c r="F32" s="837">
        <f>SUM(F22:F31)</f>
      </c>
      <c r="G32" s="837">
        <f>SUM(G22:G31)</f>
      </c>
      <c r="H32" s="837">
        <f>SUM(H22:H31)</f>
      </c>
      <c r="I32" s="838">
        <f t="shared" si="186"/>
      </c>
      <c r="J32" s="839">
        <f t="shared" si="0"/>
      </c>
      <c r="K32" s="837">
        <f>SUM(K22:K31)</f>
      </c>
      <c r="L32" s="839">
        <f t="shared" si="43"/>
      </c>
      <c r="M32" s="837">
        <f>SUM(M22:M31)</f>
      </c>
      <c r="N32" s="840">
        <f t="shared" si="202"/>
      </c>
      <c r="O32" s="837">
        <f>SUM(O22:O31)</f>
      </c>
      <c r="P32" s="840">
        <f t="shared" si="153"/>
      </c>
      <c r="Q32" s="841">
        <f>M32/O32</f>
      </c>
      <c r="R32" s="837">
        <f>SUM(R22:R31)</f>
      </c>
      <c r="S32" s="841">
        <f>(O32+O32)/(K32+K32)</f>
      </c>
      <c r="T32" s="837">
        <f>SUM(T22:T31)</f>
      </c>
      <c r="U32" s="842">
        <f t="shared" ref="U32:U33" si="161">F32/T32</f>
      </c>
      <c r="V32" s="843">
        <f t="shared" ref="V32:V33" si="78">(F32+4*500)/T32</f>
      </c>
      <c r="W32" s="837">
        <f>SUM(W22:W31)</f>
      </c>
      <c r="X32" s="844">
        <f t="shared" ref="X32:X33" si="51">W32/T32</f>
      </c>
      <c r="Y32" s="841">
        <f t="shared" ref="Y32:Y33" si="128">T32/R32</f>
      </c>
      <c r="Z32" s="843">
        <f t="shared" ref="Z32:Z33" si="101">W32/F32</f>
      </c>
      <c r="AA32" s="843">
        <f>W32/(F32+COUNT(W22:W31)*500)</f>
      </c>
      <c r="AB32" s="837">
        <f>SUM(AB22:AB31)</f>
      </c>
      <c r="AC32" s="837">
        <f>SUM(AC22:AC31)</f>
      </c>
      <c r="AD32" s="841">
        <f t="shared" ref="AD32:AD33" si="18">AB32/T32</f>
      </c>
      <c r="AE32" s="845">
        <f>(W32-AC32)/(F32+COUNT(W22:W31)*500)</f>
      </c>
      <c r="AF32" s="834"/>
    </row>
    <row r="33">
      <c r="A33" s="823"/>
      <c r="B33" s="824" t="s">
        <v>786</v>
      </c>
      <c r="C33" s="825" t="s">
        <v>787</v>
      </c>
      <c r="D33" s="826" t="s">
        <v>765</v>
      </c>
      <c r="E33" s="827"/>
      <c r="F33" s="828">
        <f>E33+E34</f>
      </c>
      <c r="G33" s="827"/>
      <c r="H33" s="827"/>
      <c r="I33" s="829">
        <f t="shared" si="186"/>
      </c>
      <c r="J33" s="830">
        <f t="shared" si="0"/>
      </c>
      <c r="K33" s="827"/>
      <c r="L33" s="830">
        <f t="shared" si="43"/>
      </c>
      <c r="M33" s="827"/>
      <c r="N33" s="831">
        <f t="shared" si="202"/>
      </c>
      <c r="O33" s="827"/>
      <c r="P33" s="831">
        <f t="shared" si="153"/>
      </c>
      <c r="Q33" s="832">
        <f>(M33+M34)/(O33+O34)</f>
      </c>
      <c r="R33" s="827"/>
      <c r="S33" s="832">
        <f>(O33+O34)/(K33+K34)</f>
      </c>
      <c r="T33" s="827"/>
      <c r="U33" s="833">
        <f t="shared" si="161"/>
      </c>
      <c r="V33" s="834">
        <f t="shared" si="78"/>
      </c>
      <c r="W33" s="827"/>
      <c r="X33" s="834">
        <f t="shared" si="51"/>
      </c>
      <c r="Y33" s="832">
        <f t="shared" si="128"/>
      </c>
      <c r="Z33" s="834">
        <f t="shared" si="101"/>
      </c>
      <c r="AA33" s="834">
        <f>W33/(F33+500)</f>
      </c>
      <c r="AB33" s="827"/>
      <c r="AC33" s="827"/>
      <c r="AD33" s="832">
        <f t="shared" si="18"/>
      </c>
      <c r="AE33" s="834">
        <f>(W33-AC33)/(F33+500)</f>
      </c>
      <c r="AF33" s="835" t="s">
        <v>766</v>
      </c>
    </row>
    <row r="34">
      <c r="A34" s="823"/>
      <c r="B34" s="824"/>
      <c r="C34" s="825"/>
      <c r="D34" s="826" t="s">
        <v>767</v>
      </c>
      <c r="E34" s="827"/>
      <c r="F34" s="828"/>
      <c r="G34" s="827"/>
      <c r="H34" s="827"/>
      <c r="I34" s="829">
        <f t="shared" si="186"/>
      </c>
      <c r="J34" s="830">
        <f t="shared" si="0"/>
      </c>
      <c r="K34" s="827"/>
      <c r="L34" s="830">
        <f t="shared" si="43"/>
      </c>
      <c r="M34" s="827"/>
      <c r="N34" s="831">
        <f t="shared" si="202"/>
      </c>
      <c r="O34" s="827"/>
      <c r="P34" s="831">
        <f t="shared" si="153"/>
      </c>
      <c r="Q34" s="832"/>
      <c r="R34" s="827"/>
      <c r="S34" s="832"/>
      <c r="T34" s="827"/>
      <c r="U34" s="833"/>
      <c r="V34" s="834"/>
      <c r="W34" s="827"/>
      <c r="X34" s="834"/>
      <c r="Y34" s="832"/>
      <c r="Z34" s="834"/>
      <c r="AA34" s="834"/>
      <c r="AB34" s="827"/>
      <c r="AC34" s="827"/>
      <c r="AD34" s="832"/>
      <c r="AE34" s="834"/>
      <c r="AF34" s="835" t="s">
        <v>781</v>
      </c>
    </row>
    <row r="35">
      <c r="A35" s="823"/>
      <c r="B35" s="824" t="s">
        <v>788</v>
      </c>
      <c r="C35" s="825" t="s">
        <v>787</v>
      </c>
      <c r="D35" s="826" t="s">
        <v>765</v>
      </c>
      <c r="E35" s="827"/>
      <c r="F35" s="828">
        <f>E35+E36</f>
      </c>
      <c r="G35" s="827"/>
      <c r="H35" s="827"/>
      <c r="I35" s="829">
        <f t="shared" si="186"/>
      </c>
      <c r="J35" s="830">
        <f t="shared" si="0"/>
      </c>
      <c r="K35" s="827"/>
      <c r="L35" s="830">
        <f t="shared" si="43"/>
      </c>
      <c r="M35" s="827"/>
      <c r="N35" s="831">
        <f t="shared" si="202"/>
      </c>
      <c r="O35" s="827"/>
      <c r="P35" s="831">
        <f t="shared" si="153"/>
      </c>
      <c r="Q35" s="832">
        <f>(M35+M36)/(O35+O36)</f>
      </c>
      <c r="R35" s="827"/>
      <c r="S35" s="832">
        <f>(O35+O36)/(K35+K36)</f>
      </c>
      <c r="T35" s="827"/>
      <c r="U35" s="833">
        <f>F35/T35</f>
      </c>
      <c r="V35" s="834">
        <f>(F35+4*500)/T35</f>
      </c>
      <c r="W35" s="827"/>
      <c r="X35" s="834">
        <f>W35/T35</f>
      </c>
      <c r="Y35" s="832">
        <f>T35/R35</f>
      </c>
      <c r="Z35" s="834">
        <f>W35/F35</f>
      </c>
      <c r="AA35" s="834">
        <f>W35/(F35+500)</f>
      </c>
      <c r="AB35" s="827"/>
      <c r="AC35" s="827"/>
      <c r="AD35" s="832">
        <f>AB35/T35</f>
      </c>
      <c r="AE35" s="834">
        <f>(W35-AC35)/(F35+500)</f>
      </c>
      <c r="AF35" s="835" t="s">
        <v>766</v>
      </c>
    </row>
    <row r="36">
      <c r="A36" s="823"/>
      <c r="B36" s="824"/>
      <c r="C36" s="825"/>
      <c r="D36" s="826" t="s">
        <v>767</v>
      </c>
      <c r="E36" s="827"/>
      <c r="F36" s="828"/>
      <c r="G36" s="827"/>
      <c r="H36" s="827"/>
      <c r="I36" s="829">
        <f t="shared" si="186"/>
      </c>
      <c r="J36" s="830">
        <f t="shared" si="0"/>
      </c>
      <c r="K36" s="827"/>
      <c r="L36" s="830">
        <f t="shared" si="43"/>
      </c>
      <c r="M36" s="827"/>
      <c r="N36" s="831">
        <f t="shared" si="202"/>
      </c>
      <c r="O36" s="827"/>
      <c r="P36" s="831">
        <f t="shared" si="153"/>
      </c>
      <c r="Q36" s="832"/>
      <c r="R36" s="827"/>
      <c r="S36" s="832"/>
      <c r="T36" s="827"/>
      <c r="U36" s="833"/>
      <c r="V36" s="834"/>
      <c r="W36" s="827"/>
      <c r="X36" s="834"/>
      <c r="Y36" s="832"/>
      <c r="Z36" s="834"/>
      <c r="AA36" s="834"/>
      <c r="AB36" s="827"/>
      <c r="AC36" s="827"/>
      <c r="AD36" s="832"/>
      <c r="AE36" s="834"/>
      <c r="AF36" s="835" t="s">
        <v>781</v>
      </c>
    </row>
    <row r="37">
      <c r="A37" s="823"/>
      <c r="B37" s="824" t="s">
        <v>789</v>
      </c>
      <c r="C37" s="825" t="s">
        <v>787</v>
      </c>
      <c r="D37" s="826" t="s">
        <v>765</v>
      </c>
      <c r="E37" s="827"/>
      <c r="F37" s="828">
        <f>E37+E38</f>
      </c>
      <c r="G37" s="827"/>
      <c r="H37" s="827"/>
      <c r="I37" s="829">
        <f t="shared" si="186"/>
      </c>
      <c r="J37" s="830">
        <f t="shared" si="0"/>
      </c>
      <c r="K37" s="827"/>
      <c r="L37" s="830">
        <f t="shared" si="43"/>
      </c>
      <c r="M37" s="827"/>
      <c r="N37" s="831">
        <f t="shared" si="202"/>
      </c>
      <c r="O37" s="827"/>
      <c r="P37" s="831">
        <f t="shared" si="153"/>
      </c>
      <c r="Q37" s="832">
        <f>(M37+M38)/(O37+O38)</f>
      </c>
      <c r="R37" s="827"/>
      <c r="S37" s="832">
        <f>(O37+O38)/(K37+K38)</f>
      </c>
      <c r="T37" s="827"/>
      <c r="U37" s="833">
        <f>F37/T37</f>
      </c>
      <c r="V37" s="834">
        <f>(F37+4*500)/T37</f>
      </c>
      <c r="W37" s="827"/>
      <c r="X37" s="834">
        <f>W37/T37</f>
      </c>
      <c r="Y37" s="832">
        <f>T37/R37</f>
      </c>
      <c r="Z37" s="834">
        <f>W37/F37</f>
      </c>
      <c r="AA37" s="834">
        <f>W37/(F37+500)</f>
      </c>
      <c r="AB37" s="827"/>
      <c r="AC37" s="827"/>
      <c r="AD37" s="832">
        <f>AB37/T37</f>
      </c>
      <c r="AE37" s="834">
        <f>(W37-AC37)/(F37+500)</f>
      </c>
      <c r="AF37" s="835" t="s">
        <v>766</v>
      </c>
    </row>
    <row r="38">
      <c r="A38" s="823"/>
      <c r="B38" s="824"/>
      <c r="C38" s="825"/>
      <c r="D38" s="826" t="s">
        <v>767</v>
      </c>
      <c r="E38" s="827"/>
      <c r="F38" s="828"/>
      <c r="G38" s="827"/>
      <c r="H38" s="827"/>
      <c r="I38" s="829">
        <f t="shared" si="186"/>
      </c>
      <c r="J38" s="830">
        <f t="shared" si="0"/>
      </c>
      <c r="K38" s="827"/>
      <c r="L38" s="830">
        <f t="shared" si="43"/>
      </c>
      <c r="M38" s="827"/>
      <c r="N38" s="831">
        <f t="shared" si="202"/>
      </c>
      <c r="O38" s="827"/>
      <c r="P38" s="831">
        <f t="shared" si="153"/>
      </c>
      <c r="Q38" s="832"/>
      <c r="R38" s="827"/>
      <c r="S38" s="832"/>
      <c r="T38" s="827"/>
      <c r="U38" s="833"/>
      <c r="V38" s="834"/>
      <c r="W38" s="827"/>
      <c r="X38" s="834"/>
      <c r="Y38" s="832"/>
      <c r="Z38" s="834"/>
      <c r="AA38" s="834"/>
      <c r="AB38" s="827"/>
      <c r="AC38" s="827"/>
      <c r="AD38" s="832"/>
      <c r="AE38" s="834"/>
      <c r="AF38" s="835" t="s">
        <v>781</v>
      </c>
    </row>
    <row r="39">
      <c r="A39" s="823"/>
      <c r="B39" s="824" t="s">
        <v>790</v>
      </c>
      <c r="C39" s="825" t="s">
        <v>787</v>
      </c>
      <c r="D39" s="826" t="s">
        <v>765</v>
      </c>
      <c r="E39" s="827"/>
      <c r="F39" s="828">
        <f>E39+E40</f>
      </c>
      <c r="G39" s="827"/>
      <c r="H39" s="827"/>
      <c r="I39" s="829">
        <f t="shared" si="186"/>
      </c>
      <c r="J39" s="830">
        <f t="shared" si="0"/>
      </c>
      <c r="K39" s="827"/>
      <c r="L39" s="830">
        <f t="shared" si="43"/>
      </c>
      <c r="M39" s="827"/>
      <c r="N39" s="831">
        <f t="shared" si="202"/>
      </c>
      <c r="O39" s="827"/>
      <c r="P39" s="831">
        <f t="shared" si="153"/>
      </c>
      <c r="Q39" s="832">
        <f>(M39+M40)/(O39+O40)</f>
      </c>
      <c r="R39" s="827"/>
      <c r="S39" s="832">
        <f>(O39+O40)/(K39+K40)</f>
      </c>
      <c r="T39" s="827"/>
      <c r="U39" s="833">
        <f>F39/T39</f>
      </c>
      <c r="V39" s="834">
        <f>(F39+4*500)/T39</f>
      </c>
      <c r="W39" s="827"/>
      <c r="X39" s="834">
        <f>W39/T39</f>
      </c>
      <c r="Y39" s="832">
        <f>T39/R39</f>
      </c>
      <c r="Z39" s="834">
        <f>W39/F39</f>
      </c>
      <c r="AA39" s="834">
        <f>W39/(F39+500)</f>
      </c>
      <c r="AB39" s="827"/>
      <c r="AC39" s="827"/>
      <c r="AD39" s="832">
        <f>AB39/T39</f>
      </c>
      <c r="AE39" s="834">
        <f>(W39-AC39)/(F39+500)</f>
      </c>
      <c r="AF39" s="835" t="s">
        <v>766</v>
      </c>
    </row>
    <row r="40">
      <c r="A40" s="823"/>
      <c r="B40" s="824"/>
      <c r="C40" s="825"/>
      <c r="D40" s="826" t="s">
        <v>767</v>
      </c>
      <c r="E40" s="827"/>
      <c r="F40" s="828"/>
      <c r="G40" s="827"/>
      <c r="H40" s="847"/>
      <c r="I40" s="829">
        <f t="shared" si="186"/>
      </c>
      <c r="J40" s="830">
        <f t="shared" si="0"/>
      </c>
      <c r="K40" s="827"/>
      <c r="L40" s="830">
        <f t="shared" si="43"/>
      </c>
      <c r="M40" s="827"/>
      <c r="N40" s="831">
        <f t="shared" si="202"/>
      </c>
      <c r="O40" s="827"/>
      <c r="P40" s="831">
        <f t="shared" si="153"/>
      </c>
      <c r="Q40" s="832"/>
      <c r="R40" s="827"/>
      <c r="S40" s="832"/>
      <c r="T40" s="827"/>
      <c r="U40" s="833"/>
      <c r="V40" s="834"/>
      <c r="W40" s="827"/>
      <c r="X40" s="834"/>
      <c r="Y40" s="832"/>
      <c r="Z40" s="834"/>
      <c r="AA40" s="834"/>
      <c r="AB40" s="827"/>
      <c r="AC40" s="827"/>
      <c r="AD40" s="832"/>
      <c r="AE40" s="834"/>
      <c r="AF40" s="835" t="s">
        <v>781</v>
      </c>
    </row>
    <row customHeight="true" ht="20.238095238095237" r="41">
      <c r="A41" s="823"/>
      <c r="B41" s="824" t="s">
        <v>791</v>
      </c>
      <c r="C41" s="825" t="s">
        <v>787</v>
      </c>
      <c r="D41" s="826" t="s">
        <v>765</v>
      </c>
      <c r="E41" s="827"/>
      <c r="F41" s="828">
        <f>E41+E42</f>
      </c>
      <c r="G41" s="827"/>
      <c r="H41" s="827"/>
      <c r="I41" s="829">
        <f t="shared" si="186"/>
      </c>
      <c r="J41" s="830">
        <f t="shared" si="0"/>
      </c>
      <c r="K41" s="827"/>
      <c r="L41" s="830">
        <f t="shared" si="43"/>
      </c>
      <c r="M41" s="827"/>
      <c r="N41" s="831">
        <f t="shared" si="202"/>
      </c>
      <c r="O41" s="827"/>
      <c r="P41" s="831">
        <f t="shared" si="153"/>
      </c>
      <c r="Q41" s="832">
        <f>(M41+M42)/(O41+O42)</f>
      </c>
      <c r="R41" s="827"/>
      <c r="S41" s="832">
        <f>(O41+O42)/(K41+K42)</f>
      </c>
      <c r="T41" s="827"/>
      <c r="U41" s="833">
        <f>F41/T41</f>
      </c>
      <c r="V41" s="834">
        <f>(F41+4*500)/T41</f>
      </c>
      <c r="W41" s="827"/>
      <c r="X41" s="834">
        <f>W41/T41</f>
      </c>
      <c r="Y41" s="832">
        <f>T41/R41</f>
      </c>
      <c r="Z41" s="834">
        <f>W41/F41</f>
      </c>
      <c r="AA41" s="834">
        <f>W41/(F41+500)</f>
      </c>
      <c r="AB41" s="827"/>
      <c r="AC41" s="827"/>
      <c r="AD41" s="832">
        <f>AB41/T41</f>
      </c>
      <c r="AE41" s="834">
        <f>(W41-AC41)/(F41+500)</f>
      </c>
      <c r="AF41" s="835" t="s">
        <v>766</v>
      </c>
    </row>
    <row customHeight="true" ht="20.238095238095237" r="42">
      <c r="A42" s="823"/>
      <c r="B42" s="824"/>
      <c r="C42" s="825"/>
      <c r="D42" s="826" t="s">
        <v>767</v>
      </c>
      <c r="E42" s="827"/>
      <c r="F42" s="828"/>
      <c r="G42" s="827"/>
      <c r="H42" s="847"/>
      <c r="I42" s="829">
        <f t="shared" si="186"/>
      </c>
      <c r="J42" s="830">
        <f t="shared" si="0"/>
      </c>
      <c r="K42" s="827"/>
      <c r="L42" s="830">
        <f t="shared" si="43"/>
      </c>
      <c r="M42" s="827"/>
      <c r="N42" s="831">
        <f t="shared" si="202"/>
      </c>
      <c r="O42" s="827"/>
      <c r="P42" s="831">
        <f t="shared" si="153"/>
      </c>
      <c r="Q42" s="832"/>
      <c r="R42" s="827"/>
      <c r="S42" s="832"/>
      <c r="T42" s="827"/>
      <c r="U42" s="833"/>
      <c r="V42" s="834"/>
      <c r="W42" s="827"/>
      <c r="X42" s="834"/>
      <c r="Y42" s="832"/>
      <c r="Z42" s="834"/>
      <c r="AA42" s="834"/>
      <c r="AB42" s="827"/>
      <c r="AC42" s="827"/>
      <c r="AD42" s="832"/>
      <c r="AE42" s="834"/>
      <c r="AF42" s="835" t="s">
        <v>781</v>
      </c>
    </row>
    <row r="43">
      <c r="A43" s="823"/>
      <c r="B43" s="836" t="s">
        <v>772</v>
      </c>
      <c r="C43" s="836"/>
      <c r="D43" s="836"/>
      <c r="E43" s="837">
        <f>SUM(E33:E40)</f>
      </c>
      <c r="F43" s="837">
        <f>SUM(F33:F40)</f>
      </c>
      <c r="G43" s="837">
        <f>SUM(G33:G40)</f>
      </c>
      <c r="H43" s="837">
        <f>SUM(H33:H40)</f>
      </c>
      <c r="I43" s="838">
        <f t="shared" si="186"/>
      </c>
      <c r="J43" s="839">
        <f t="shared" si="0"/>
      </c>
      <c r="K43" s="837">
        <f>SUM(K33:K40)</f>
      </c>
      <c r="L43" s="839">
        <f t="shared" si="43"/>
      </c>
      <c r="M43" s="837">
        <f>SUM(M33:M40)</f>
      </c>
      <c r="N43" s="840">
        <f t="shared" si="202"/>
      </c>
      <c r="O43" s="837">
        <f>SUM(O33:O40)</f>
      </c>
      <c r="P43" s="840">
        <f t="shared" si="153"/>
      </c>
      <c r="Q43" s="841">
        <f t="shared" ref="Q43:Q44" si="196">M43/O43</f>
      </c>
      <c r="R43" s="837">
        <f>SUM(R33:R40)</f>
      </c>
      <c r="S43" s="841">
        <f t="shared" ref="S43:S44" si="10">(O43+O43)/(K43+K43)</f>
      </c>
      <c r="T43" s="837">
        <f>SUM(T33:T40)</f>
      </c>
      <c r="U43" s="842">
        <f t="shared" ref="U43:U44" si="162">F43/T43</f>
      </c>
      <c r="V43" s="843">
        <f t="shared" ref="V43:V44" si="79">(F43+4*500)/T43</f>
      </c>
      <c r="W43" s="837">
        <f>SUM(W33:W40)</f>
      </c>
      <c r="X43" s="844">
        <f t="shared" ref="X43:X44" si="52">W43/T43</f>
      </c>
      <c r="Y43" s="841">
        <f t="shared" ref="Y43:Y44" si="129">T43/R43</f>
      </c>
      <c r="Z43" s="843">
        <f t="shared" ref="Z43:Z44" si="102">W43/F43</f>
      </c>
      <c r="AA43" s="843">
        <f>W43/(F43+COUNT(W33:W40)*500)</f>
      </c>
      <c r="AB43" s="837">
        <f>SUM(AB33:AB40)</f>
      </c>
      <c r="AC43" s="837">
        <f>SUM(AC33:AC40)</f>
      </c>
      <c r="AD43" s="841">
        <f t="shared" ref="AD43:AD44" si="19">AB43/T43</f>
      </c>
      <c r="AE43" s="845">
        <f>(W43-AC43)/(F43+COUNT(W33:W40)*500)</f>
      </c>
      <c r="AF43" s="834"/>
    </row>
    <row r="44">
      <c r="A44" s="823"/>
      <c r="B44" s="849" t="s">
        <v>792</v>
      </c>
      <c r="C44" s="849"/>
      <c r="D44" s="849"/>
      <c r="E44" s="850">
        <f>E10+E21+E32+E43</f>
      </c>
      <c r="F44" s="850">
        <f>F10+F21+F32+F43</f>
      </c>
      <c r="G44" s="851">
        <f>G10+G21+G32+G43</f>
      </c>
      <c r="H44" s="851">
        <f>H10+H21+H32+H43</f>
      </c>
      <c r="I44" s="852">
        <f t="shared" si="186"/>
      </c>
      <c r="J44" s="853">
        <f t="shared" si="0"/>
      </c>
      <c r="K44" s="851">
        <f>K10+K21+K32+K43</f>
      </c>
      <c r="L44" s="853">
        <f t="shared" si="43"/>
      </c>
      <c r="M44" s="851">
        <f>M10+M21+M32+M43</f>
      </c>
      <c r="N44" s="854">
        <f t="shared" si="202"/>
      </c>
      <c r="O44" s="851">
        <f>O10+O21+O32+O43</f>
      </c>
      <c r="P44" s="854">
        <f t="shared" si="153"/>
      </c>
      <c r="Q44" s="855">
        <f t="shared" si="196"/>
      </c>
      <c r="R44" s="851">
        <f>R10+R21+R32+R43</f>
      </c>
      <c r="S44" s="855">
        <f t="shared" si="10"/>
      </c>
      <c r="T44" s="851">
        <f>T10+T21+T32+T43</f>
      </c>
      <c r="U44" s="856">
        <f t="shared" si="162"/>
      </c>
      <c r="V44" s="850">
        <f t="shared" si="79"/>
      </c>
      <c r="W44" s="850">
        <f>W10+W21+W32+W43</f>
      </c>
      <c r="X44" s="850">
        <f t="shared" si="52"/>
      </c>
      <c r="Y44" s="855">
        <f t="shared" si="129"/>
      </c>
      <c r="Z44" s="850">
        <f t="shared" si="102"/>
      </c>
      <c r="AA44" s="850">
        <f>W44/(F44+COUNT(W2:W9,W11:W20,W22:W31,W33:W40)*500)</f>
      </c>
      <c r="AB44" s="851">
        <f>AB10+AB21+AB32+AB43</f>
      </c>
      <c r="AC44" s="850">
        <f>AC10+AC21+AC32+AC43</f>
      </c>
      <c r="AD44" s="855">
        <f t="shared" si="19"/>
      </c>
      <c r="AE44" s="850">
        <f>(W44-AC44)/(F44+COUNT(W2:W9,W11:W20,W22:W31,W33:W40)*500)</f>
      </c>
      <c r="AF44" s="834"/>
    </row>
    <row r="45"/>
    <row r="46"/>
    <row r="47">
      <c r="A47" s="857" t="s">
        <v>793</v>
      </c>
      <c r="B47" s="857"/>
    </row>
    <row r="48">
      <c r="A48" s="858" t="s">
        <v>730</v>
      </c>
      <c r="B48" s="858" t="s">
        <v>731</v>
      </c>
      <c r="C48" s="858" t="s">
        <v>732</v>
      </c>
      <c r="D48" s="858" t="s">
        <v>733</v>
      </c>
      <c r="E48" s="858" t="s">
        <v>734</v>
      </c>
      <c r="F48" s="858" t="s">
        <v>735</v>
      </c>
      <c r="G48" s="858" t="s">
        <v>736</v>
      </c>
      <c r="H48" s="858" t="s">
        <v>737</v>
      </c>
      <c r="I48" s="859" t="s">
        <v>738</v>
      </c>
      <c r="J48" s="860" t="s">
        <v>739</v>
      </c>
      <c r="K48" s="858" t="s">
        <v>740</v>
      </c>
      <c r="L48" s="860" t="s">
        <v>741</v>
      </c>
      <c r="M48" s="858" t="s">
        <v>742</v>
      </c>
      <c r="N48" s="861" t="s">
        <v>743</v>
      </c>
      <c r="O48" s="858" t="s">
        <v>744</v>
      </c>
      <c r="P48" s="861" t="s">
        <v>745</v>
      </c>
      <c r="Q48" s="859" t="s">
        <v>746</v>
      </c>
      <c r="R48" s="862" t="s">
        <v>747</v>
      </c>
      <c r="S48" s="863" t="s">
        <v>748</v>
      </c>
      <c r="T48" s="862" t="s">
        <v>794</v>
      </c>
      <c r="U48" s="864" t="s">
        <v>750</v>
      </c>
      <c r="V48" s="865" t="s">
        <v>751</v>
      </c>
      <c r="W48" s="865" t="s">
        <v>752</v>
      </c>
      <c r="X48" s="865" t="s">
        <v>753</v>
      </c>
      <c r="Y48" s="863" t="s">
        <v>754</v>
      </c>
      <c r="Z48" s="865" t="s">
        <v>755</v>
      </c>
      <c r="AA48" s="865" t="s">
        <v>756</v>
      </c>
      <c r="AB48" s="865" t="s">
        <v>757</v>
      </c>
      <c r="AC48" s="862" t="s">
        <v>758</v>
      </c>
      <c r="AD48" s="863" t="s">
        <v>759</v>
      </c>
      <c r="AE48" s="865" t="s">
        <v>760</v>
      </c>
      <c r="AF48" s="865" t="s">
        <v>761</v>
      </c>
    </row>
    <row r="49">
      <c r="A49" s="866" t="s">
        <v>795</v>
      </c>
      <c r="B49" s="867" t="s">
        <v>796</v>
      </c>
      <c r="C49" s="868" t="s">
        <v>797</v>
      </c>
      <c r="D49" s="869" t="s">
        <v>765</v>
      </c>
      <c r="E49" s="870"/>
      <c r="F49" s="871">
        <f>E49+E50+E51</f>
      </c>
      <c r="G49" s="872"/>
      <c r="H49" s="872"/>
      <c r="I49" s="873">
        <f t="shared" ref="I49:I113" si="187">H49/G49</f>
      </c>
      <c r="J49" s="874">
        <f t="shared" ref="J49:J112" si="1">(E49/G49)*1000</f>
      </c>
      <c r="K49" s="872"/>
      <c r="L49" s="874">
        <f t="shared" ref="L49:L113" si="44">E49/K49</f>
      </c>
      <c r="M49" s="872"/>
      <c r="N49" s="875">
        <f t="shared" ref="N49:N113" si="203">E49/M49</f>
      </c>
      <c r="O49" s="872"/>
      <c r="P49" s="875">
        <f t="shared" ref="P49:P113" si="154">E49/O49</f>
      </c>
      <c r="Q49" s="876">
        <f>(M49+M51+M50)/(O49+O51+O50)</f>
      </c>
      <c r="R49" s="877"/>
      <c r="S49" s="876">
        <f>(O49+O51)/(K49+K51)</f>
      </c>
      <c r="T49" s="877"/>
      <c r="U49" s="878">
        <f>F49/T49</f>
      </c>
      <c r="V49" s="879">
        <f>(F49+4*500)/T49</f>
      </c>
      <c r="W49" s="877"/>
      <c r="X49" s="879">
        <f>W49/T49</f>
      </c>
      <c r="Y49" s="876">
        <f>T49/R49</f>
      </c>
      <c r="Z49" s="879">
        <f>W49/F49</f>
      </c>
      <c r="AA49" s="879">
        <f>W49/(F49+500)</f>
      </c>
      <c r="AB49" s="877"/>
      <c r="AC49" s="877"/>
      <c r="AD49" s="876">
        <f>AB49/T49</f>
      </c>
      <c r="AE49" s="879">
        <f>(W49-AC49)/(F49+500)</f>
      </c>
      <c r="AF49" s="879" t="s">
        <v>766</v>
      </c>
    </row>
    <row customHeight="true" ht="16.071428571428573" r="50">
      <c r="A50" s="880"/>
      <c r="B50" s="867"/>
      <c r="C50" s="868"/>
      <c r="D50" s="869" t="s">
        <v>767</v>
      </c>
      <c r="E50" s="881"/>
      <c r="F50" s="871"/>
      <c r="G50" s="872"/>
      <c r="H50" s="872"/>
      <c r="I50" s="873">
        <f t="shared" si="187"/>
      </c>
      <c r="J50" s="874">
        <f t="shared" si="1"/>
      </c>
      <c r="K50" s="872"/>
      <c r="L50" s="874">
        <f t="shared" si="44"/>
      </c>
      <c r="M50" s="872"/>
      <c r="N50" s="875">
        <f t="shared" si="203"/>
      </c>
      <c r="O50" s="872"/>
      <c r="P50" s="875">
        <f t="shared" si="154"/>
      </c>
      <c r="Q50" s="876"/>
      <c r="R50" s="877"/>
      <c r="S50" s="876"/>
      <c r="T50" s="877"/>
      <c r="U50" s="878"/>
      <c r="V50" s="879"/>
      <c r="W50" s="877"/>
      <c r="X50" s="879"/>
      <c r="Y50" s="876"/>
      <c r="Z50" s="879"/>
      <c r="AA50" s="879"/>
      <c r="AB50" s="877"/>
      <c r="AC50" s="877"/>
      <c r="AD50" s="876"/>
      <c r="AE50" s="879"/>
      <c r="AF50" s="882" t="s">
        <v>798</v>
      </c>
    </row>
    <row customHeight="true" ht="16.071428571428573" r="51">
      <c r="A51" s="880"/>
      <c r="B51" s="867"/>
      <c r="C51" s="868"/>
      <c r="D51" s="869" t="s">
        <v>799</v>
      </c>
      <c r="E51" s="872"/>
      <c r="F51" s="871"/>
      <c r="G51" s="872"/>
      <c r="H51" s="872"/>
      <c r="I51" s="873">
        <f t="shared" si="187"/>
      </c>
      <c r="J51" s="874">
        <f t="shared" si="1"/>
      </c>
      <c r="K51" s="872"/>
      <c r="L51" s="874">
        <f t="shared" si="44"/>
      </c>
      <c r="M51" s="872"/>
      <c r="N51" s="875">
        <f t="shared" si="203"/>
      </c>
      <c r="O51" s="872"/>
      <c r="P51" s="875">
        <f t="shared" si="154"/>
      </c>
      <c r="Q51" s="876"/>
      <c r="R51" s="877"/>
      <c r="S51" s="876"/>
      <c r="T51" s="877"/>
      <c r="U51" s="878"/>
      <c r="V51" s="879"/>
      <c r="W51" s="877"/>
      <c r="X51" s="879"/>
      <c r="Y51" s="876"/>
      <c r="Z51" s="879"/>
      <c r="AA51" s="879"/>
      <c r="AB51" s="877"/>
      <c r="AC51" s="877"/>
      <c r="AD51" s="876"/>
      <c r="AE51" s="879"/>
      <c r="AF51" s="879"/>
    </row>
    <row customHeight="true" ht="16.071428571428573" r="52">
      <c r="A52" s="880"/>
      <c r="B52" s="867" t="s">
        <v>800</v>
      </c>
      <c r="C52" s="868" t="s">
        <v>797</v>
      </c>
      <c r="D52" s="869" t="s">
        <v>765</v>
      </c>
      <c r="E52" s="870"/>
      <c r="F52" s="871">
        <f>E52+E53+E54</f>
      </c>
      <c r="G52" s="872"/>
      <c r="H52" s="872"/>
      <c r="I52" s="873">
        <f t="shared" si="187"/>
      </c>
      <c r="J52" s="874">
        <f t="shared" si="1"/>
      </c>
      <c r="K52" s="872"/>
      <c r="L52" s="874">
        <f t="shared" si="44"/>
      </c>
      <c r="M52" s="872"/>
      <c r="N52" s="875">
        <f t="shared" si="203"/>
      </c>
      <c r="O52" s="872"/>
      <c r="P52" s="875">
        <f t="shared" si="154"/>
      </c>
      <c r="Q52" s="876">
        <f>(M52+M54+M53)/(O52+O54+O53)</f>
      </c>
      <c r="R52" s="877"/>
      <c r="S52" s="876">
        <f>(O52+O54)/(K52+K54)</f>
      </c>
      <c r="T52" s="877"/>
      <c r="U52" s="878">
        <f>F52/T52</f>
      </c>
      <c r="V52" s="879">
        <f>(F52+4*500)/T52</f>
      </c>
      <c r="W52" s="877"/>
      <c r="X52" s="879">
        <f>W52/T52</f>
      </c>
      <c r="Y52" s="876">
        <f>T52/R52</f>
      </c>
      <c r="Z52" s="879">
        <f>W52/F52</f>
      </c>
      <c r="AA52" s="879">
        <f>W52/(F52+500)</f>
      </c>
      <c r="AB52" s="877"/>
      <c r="AC52" s="877"/>
      <c r="AD52" s="876">
        <f>AB52/T52</f>
      </c>
      <c r="AE52" s="879">
        <f>(W52-AC52)/(F52+500)</f>
      </c>
      <c r="AF52" s="879" t="s">
        <v>766</v>
      </c>
    </row>
    <row customHeight="true" ht="16.071428571428573" r="53">
      <c r="A53" s="880"/>
      <c r="B53" s="867"/>
      <c r="C53" s="868"/>
      <c r="D53" s="869" t="s">
        <v>767</v>
      </c>
      <c r="E53" s="881"/>
      <c r="F53" s="871"/>
      <c r="G53" s="872"/>
      <c r="H53" s="872"/>
      <c r="I53" s="873">
        <f t="shared" si="187"/>
      </c>
      <c r="J53" s="874">
        <f t="shared" si="1"/>
      </c>
      <c r="K53" s="872"/>
      <c r="L53" s="874">
        <f t="shared" si="44"/>
      </c>
      <c r="M53" s="872"/>
      <c r="N53" s="875">
        <f t="shared" si="203"/>
      </c>
      <c r="O53" s="872"/>
      <c r="P53" s="875">
        <f t="shared" si="154"/>
      </c>
      <c r="Q53" s="876"/>
      <c r="R53" s="877"/>
      <c r="S53" s="876"/>
      <c r="T53" s="877"/>
      <c r="U53" s="878"/>
      <c r="V53" s="879"/>
      <c r="W53" s="877"/>
      <c r="X53" s="879"/>
      <c r="Y53" s="876"/>
      <c r="Z53" s="879"/>
      <c r="AA53" s="879"/>
      <c r="AB53" s="877"/>
      <c r="AC53" s="877"/>
      <c r="AD53" s="876"/>
      <c r="AE53" s="879"/>
      <c r="AF53" s="879" t="s">
        <v>798</v>
      </c>
    </row>
    <row customHeight="true" ht="16.071428571428573" r="54">
      <c r="A54" s="880"/>
      <c r="B54" s="867"/>
      <c r="C54" s="868"/>
      <c r="D54" s="869" t="s">
        <v>799</v>
      </c>
      <c r="E54" s="872"/>
      <c r="F54" s="871"/>
      <c r="G54" s="872"/>
      <c r="H54" s="872"/>
      <c r="I54" s="873">
        <f t="shared" si="187"/>
      </c>
      <c r="J54" s="874">
        <f t="shared" si="1"/>
      </c>
      <c r="K54" s="872"/>
      <c r="L54" s="874">
        <f t="shared" si="44"/>
      </c>
      <c r="M54" s="872"/>
      <c r="N54" s="875">
        <f t="shared" si="203"/>
      </c>
      <c r="O54" s="872"/>
      <c r="P54" s="875">
        <f t="shared" si="154"/>
      </c>
      <c r="Q54" s="876"/>
      <c r="R54" s="877"/>
      <c r="S54" s="876"/>
      <c r="T54" s="877"/>
      <c r="U54" s="878"/>
      <c r="V54" s="879"/>
      <c r="W54" s="877"/>
      <c r="X54" s="879"/>
      <c r="Y54" s="876"/>
      <c r="Z54" s="879"/>
      <c r="AA54" s="879"/>
      <c r="AB54" s="877"/>
      <c r="AC54" s="877"/>
      <c r="AD54" s="876"/>
      <c r="AE54" s="879"/>
      <c r="AF54" s="879"/>
    </row>
    <row customHeight="true" ht="16.071428571428573" r="55">
      <c r="A55" s="880"/>
      <c r="B55" s="867" t="s">
        <v>801</v>
      </c>
      <c r="C55" s="868" t="s">
        <v>797</v>
      </c>
      <c r="D55" s="869" t="s">
        <v>765</v>
      </c>
      <c r="E55" s="870"/>
      <c r="F55" s="871">
        <f>E55+E56+E57</f>
      </c>
      <c r="G55" s="872"/>
      <c r="H55" s="872"/>
      <c r="I55" s="873">
        <f t="shared" si="187"/>
      </c>
      <c r="J55" s="874">
        <f t="shared" si="1"/>
      </c>
      <c r="K55" s="872"/>
      <c r="L55" s="874">
        <f t="shared" si="44"/>
      </c>
      <c r="M55" s="872"/>
      <c r="N55" s="875">
        <f t="shared" si="203"/>
      </c>
      <c r="O55" s="872"/>
      <c r="P55" s="875">
        <f t="shared" si="154"/>
      </c>
      <c r="Q55" s="876">
        <f>(M55+M57+M56)/(O55+O57+O56)</f>
      </c>
      <c r="R55" s="872"/>
      <c r="S55" s="876">
        <f>(O55+O57)/(K55+K57)</f>
      </c>
      <c r="T55" s="872"/>
      <c r="U55" s="878">
        <f>F55/T55</f>
      </c>
      <c r="V55" s="879">
        <f>(F55+4*500)/T55</f>
      </c>
      <c r="W55" s="872"/>
      <c r="X55" s="879">
        <f>W55/T55</f>
      </c>
      <c r="Y55" s="876">
        <f>T55/R55</f>
      </c>
      <c r="Z55" s="879">
        <f>W55/F55</f>
      </c>
      <c r="AA55" s="879">
        <f>W55/(F55+500)</f>
      </c>
      <c r="AB55" s="872"/>
      <c r="AC55" s="872"/>
      <c r="AD55" s="876">
        <f>AB55/T55</f>
      </c>
      <c r="AE55" s="879">
        <f>(W55-AC55)/(F55+500)</f>
      </c>
      <c r="AF55" s="879" t="s">
        <v>766</v>
      </c>
    </row>
    <row customHeight="true" ht="16.071428571428573" r="56">
      <c r="A56" s="880"/>
      <c r="B56" s="867"/>
      <c r="C56" s="868"/>
      <c r="D56" s="869" t="s">
        <v>767</v>
      </c>
      <c r="E56" s="881"/>
      <c r="F56" s="871"/>
      <c r="G56" s="872"/>
      <c r="H56" s="872"/>
      <c r="I56" s="873">
        <f t="shared" si="187"/>
      </c>
      <c r="J56" s="874">
        <f t="shared" si="1"/>
      </c>
      <c r="K56" s="872"/>
      <c r="L56" s="874">
        <f t="shared" si="44"/>
      </c>
      <c r="M56" s="872"/>
      <c r="N56" s="875">
        <f t="shared" si="203"/>
      </c>
      <c r="O56" s="872"/>
      <c r="P56" s="875">
        <f t="shared" si="154"/>
      </c>
      <c r="Q56" s="876"/>
      <c r="R56" s="872"/>
      <c r="S56" s="876"/>
      <c r="T56" s="872"/>
      <c r="U56" s="878"/>
      <c r="V56" s="879"/>
      <c r="W56" s="872"/>
      <c r="X56" s="879"/>
      <c r="Y56" s="876"/>
      <c r="Z56" s="879"/>
      <c r="AA56" s="879"/>
      <c r="AB56" s="872"/>
      <c r="AC56" s="872"/>
      <c r="AD56" s="876"/>
      <c r="AE56" s="879"/>
      <c r="AF56" s="879" t="s">
        <v>798</v>
      </c>
    </row>
    <row customHeight="true" ht="16.071428571428573" r="57">
      <c r="A57" s="880"/>
      <c r="B57" s="867"/>
      <c r="C57" s="868"/>
      <c r="D57" s="869" t="s">
        <v>799</v>
      </c>
      <c r="E57" s="872"/>
      <c r="F57" s="871"/>
      <c r="G57" s="872"/>
      <c r="H57" s="872"/>
      <c r="I57" s="873">
        <f t="shared" si="187"/>
      </c>
      <c r="J57" s="874">
        <f t="shared" si="1"/>
      </c>
      <c r="K57" s="872"/>
      <c r="L57" s="874">
        <f t="shared" si="44"/>
      </c>
      <c r="M57" s="872"/>
      <c r="N57" s="875">
        <f t="shared" si="203"/>
      </c>
      <c r="O57" s="872"/>
      <c r="P57" s="875">
        <f t="shared" si="154"/>
      </c>
      <c r="Q57" s="876"/>
      <c r="R57" s="872"/>
      <c r="S57" s="876"/>
      <c r="T57" s="872"/>
      <c r="U57" s="878"/>
      <c r="V57" s="879"/>
      <c r="W57" s="872"/>
      <c r="X57" s="879"/>
      <c r="Y57" s="876"/>
      <c r="Z57" s="879"/>
      <c r="AA57" s="879"/>
      <c r="AB57" s="872"/>
      <c r="AC57" s="872"/>
      <c r="AD57" s="876"/>
      <c r="AE57" s="879"/>
      <c r="AF57" s="879"/>
    </row>
    <row customHeight="true" ht="16.071428571428573" r="58">
      <c r="A58" s="880"/>
      <c r="B58" s="867" t="s">
        <v>802</v>
      </c>
      <c r="C58" s="868" t="s">
        <v>797</v>
      </c>
      <c r="D58" s="869" t="s">
        <v>765</v>
      </c>
      <c r="E58" s="870"/>
      <c r="F58" s="871">
        <f>E58+E59+E60</f>
      </c>
      <c r="G58" s="872"/>
      <c r="H58" s="872"/>
      <c r="I58" s="873">
        <f t="shared" si="187"/>
      </c>
      <c r="J58" s="874">
        <f t="shared" si="1"/>
      </c>
      <c r="K58" s="872"/>
      <c r="L58" s="874">
        <f t="shared" si="44"/>
      </c>
      <c r="M58" s="872"/>
      <c r="N58" s="875">
        <f t="shared" si="203"/>
      </c>
      <c r="O58" s="872"/>
      <c r="P58" s="875">
        <f t="shared" si="154"/>
      </c>
      <c r="Q58" s="876">
        <f>(M58+M60+M59)/(O58+O60+O59)</f>
      </c>
      <c r="R58" s="872"/>
      <c r="S58" s="876">
        <f>(O58+O60)/(K58+K60)</f>
      </c>
      <c r="T58" s="872"/>
      <c r="U58" s="878">
        <f>F58/T58</f>
      </c>
      <c r="V58" s="879">
        <f>(F58+4*500)/T58</f>
      </c>
      <c r="W58" s="872"/>
      <c r="X58" s="879">
        <f>W58/T58</f>
      </c>
      <c r="Y58" s="876">
        <f>T58/R58</f>
      </c>
      <c r="Z58" s="879">
        <f>W58/F58</f>
      </c>
      <c r="AA58" s="879">
        <f>W58/(F58+500)</f>
      </c>
      <c r="AB58" s="872"/>
      <c r="AC58" s="872"/>
      <c r="AD58" s="876">
        <f>AB58/T58</f>
      </c>
      <c r="AE58" s="879">
        <f>(W58-AC58)/(F58+500)</f>
      </c>
      <c r="AF58" s="879" t="s">
        <v>766</v>
      </c>
    </row>
    <row customHeight="true" ht="16.071428571428573" r="59">
      <c r="A59" s="880"/>
      <c r="B59" s="867"/>
      <c r="C59" s="868"/>
      <c r="D59" s="869" t="s">
        <v>767</v>
      </c>
      <c r="E59" s="881"/>
      <c r="F59" s="871"/>
      <c r="G59" s="872"/>
      <c r="H59" s="872"/>
      <c r="I59" s="873">
        <f t="shared" si="187"/>
      </c>
      <c r="J59" s="874">
        <f t="shared" si="1"/>
      </c>
      <c r="K59" s="872"/>
      <c r="L59" s="874">
        <f t="shared" si="44"/>
      </c>
      <c r="M59" s="872"/>
      <c r="N59" s="875">
        <f t="shared" si="203"/>
      </c>
      <c r="O59" s="872"/>
      <c r="P59" s="875">
        <f t="shared" si="154"/>
      </c>
      <c r="Q59" s="876"/>
      <c r="R59" s="872"/>
      <c r="S59" s="876"/>
      <c r="T59" s="872"/>
      <c r="U59" s="878"/>
      <c r="V59" s="879"/>
      <c r="W59" s="872"/>
      <c r="X59" s="879"/>
      <c r="Y59" s="876"/>
      <c r="Z59" s="879"/>
      <c r="AA59" s="879"/>
      <c r="AB59" s="872"/>
      <c r="AC59" s="872"/>
      <c r="AD59" s="876"/>
      <c r="AE59" s="879"/>
      <c r="AF59" s="879" t="s">
        <v>798</v>
      </c>
    </row>
    <row customHeight="true" ht="16.071428571428573" r="60">
      <c r="A60" s="880"/>
      <c r="B60" s="867"/>
      <c r="C60" s="868"/>
      <c r="D60" s="869" t="s">
        <v>799</v>
      </c>
      <c r="E60" s="872"/>
      <c r="F60" s="871"/>
      <c r="G60" s="872"/>
      <c r="H60" s="872"/>
      <c r="I60" s="873">
        <f t="shared" si="187"/>
      </c>
      <c r="J60" s="874">
        <f t="shared" si="1"/>
      </c>
      <c r="K60" s="872"/>
      <c r="L60" s="874">
        <f t="shared" si="44"/>
      </c>
      <c r="M60" s="872"/>
      <c r="N60" s="875">
        <f t="shared" si="203"/>
      </c>
      <c r="O60" s="872"/>
      <c r="P60" s="875">
        <f t="shared" si="154"/>
      </c>
      <c r="Q60" s="876"/>
      <c r="R60" s="872"/>
      <c r="S60" s="876"/>
      <c r="T60" s="872"/>
      <c r="U60" s="878"/>
      <c r="V60" s="879"/>
      <c r="W60" s="872"/>
      <c r="X60" s="879"/>
      <c r="Y60" s="876"/>
      <c r="Z60" s="879"/>
      <c r="AA60" s="879"/>
      <c r="AB60" s="872"/>
      <c r="AC60" s="872"/>
      <c r="AD60" s="876"/>
      <c r="AE60" s="879"/>
      <c r="AF60" s="879"/>
    </row>
    <row customHeight="true" ht="16.071428571428573" r="61">
      <c r="A61" s="880"/>
      <c r="B61" s="867" t="s">
        <v>771</v>
      </c>
      <c r="C61" s="868" t="s">
        <v>797</v>
      </c>
      <c r="D61" s="869" t="s">
        <v>765</v>
      </c>
      <c r="E61" s="870"/>
      <c r="F61" s="871">
        <f>E61+E62+E63</f>
      </c>
      <c r="G61" s="872"/>
      <c r="H61" s="872"/>
      <c r="I61" s="873">
        <f t="shared" si="187"/>
      </c>
      <c r="J61" s="874">
        <f t="shared" si="1"/>
      </c>
      <c r="K61" s="872"/>
      <c r="L61" s="874">
        <f t="shared" si="44"/>
      </c>
      <c r="M61" s="872"/>
      <c r="N61" s="875">
        <f t="shared" si="203"/>
      </c>
      <c r="O61" s="872"/>
      <c r="P61" s="875">
        <f t="shared" si="154"/>
      </c>
      <c r="Q61" s="876">
        <f>(M61+M63+M62)/(O61+O63+O62)</f>
      </c>
      <c r="R61" s="872"/>
      <c r="S61" s="876">
        <f>(O61+O63)/(K61+K63)</f>
      </c>
      <c r="T61" s="872"/>
      <c r="U61" s="878">
        <f>F61/T61</f>
      </c>
      <c r="V61" s="879">
        <f>(F61+4*500)/T61</f>
      </c>
      <c r="W61" s="872"/>
      <c r="X61" s="879">
        <f>W61/T61</f>
      </c>
      <c r="Y61" s="876">
        <f>T61/R61</f>
      </c>
      <c r="Z61" s="879">
        <f>W61/F61</f>
      </c>
      <c r="AA61" s="879">
        <f>W61/(F61+500)</f>
      </c>
      <c r="AB61" s="872"/>
      <c r="AC61" s="872"/>
      <c r="AD61" s="876">
        <f>AB61/T61</f>
      </c>
      <c r="AE61" s="879">
        <f>(W61-AC61)/(F61+500)</f>
      </c>
      <c r="AF61" s="879" t="s">
        <v>766</v>
      </c>
    </row>
    <row customHeight="true" ht="16.071428571428573" r="62">
      <c r="A62" s="880"/>
      <c r="B62" s="867"/>
      <c r="C62" s="868"/>
      <c r="D62" s="869" t="s">
        <v>767</v>
      </c>
      <c r="E62" s="881"/>
      <c r="F62" s="871"/>
      <c r="G62" s="872"/>
      <c r="H62" s="872"/>
      <c r="I62" s="873">
        <f t="shared" si="187"/>
      </c>
      <c r="J62" s="874">
        <f t="shared" si="1"/>
      </c>
      <c r="K62" s="872"/>
      <c r="L62" s="874">
        <f t="shared" si="44"/>
      </c>
      <c r="M62" s="872"/>
      <c r="N62" s="875">
        <f t="shared" si="203"/>
      </c>
      <c r="O62" s="872"/>
      <c r="P62" s="875">
        <f t="shared" si="154"/>
      </c>
      <c r="Q62" s="876"/>
      <c r="R62" s="872"/>
      <c r="S62" s="876"/>
      <c r="T62" s="872"/>
      <c r="U62" s="878"/>
      <c r="V62" s="879"/>
      <c r="W62" s="872"/>
      <c r="X62" s="879"/>
      <c r="Y62" s="876"/>
      <c r="Z62" s="879"/>
      <c r="AA62" s="879"/>
      <c r="AB62" s="872"/>
      <c r="AC62" s="872"/>
      <c r="AD62" s="876"/>
      <c r="AE62" s="879"/>
      <c r="AF62" s="879" t="s">
        <v>798</v>
      </c>
    </row>
    <row customHeight="true" ht="16.071428571428573" r="63">
      <c r="A63" s="880"/>
      <c r="B63" s="867"/>
      <c r="C63" s="868"/>
      <c r="D63" s="869" t="s">
        <v>799</v>
      </c>
      <c r="E63" s="872"/>
      <c r="F63" s="871"/>
      <c r="G63" s="872"/>
      <c r="H63" s="872"/>
      <c r="I63" s="873">
        <f t="shared" si="187"/>
      </c>
      <c r="J63" s="874">
        <f t="shared" si="1"/>
      </c>
      <c r="K63" s="872"/>
      <c r="L63" s="874">
        <f t="shared" si="44"/>
      </c>
      <c r="M63" s="872"/>
      <c r="N63" s="875">
        <f t="shared" si="203"/>
      </c>
      <c r="O63" s="872"/>
      <c r="P63" s="875">
        <f t="shared" si="154"/>
      </c>
      <c r="Q63" s="876"/>
      <c r="R63" s="872"/>
      <c r="S63" s="876"/>
      <c r="T63" s="872"/>
      <c r="U63" s="878"/>
      <c r="V63" s="879"/>
      <c r="W63" s="872"/>
      <c r="X63" s="879"/>
      <c r="Y63" s="876"/>
      <c r="Z63" s="879"/>
      <c r="AA63" s="879"/>
      <c r="AB63" s="872"/>
      <c r="AC63" s="872"/>
      <c r="AD63" s="876"/>
      <c r="AE63" s="879"/>
      <c r="AF63" s="879"/>
    </row>
    <row customHeight="true" ht="16.071428571428573" r="64">
      <c r="A64" s="880"/>
      <c r="B64" s="883" t="s">
        <v>772</v>
      </c>
      <c r="C64" s="883"/>
      <c r="D64" s="883"/>
      <c r="E64" s="884">
        <f>SUM(E49:E63)</f>
      </c>
      <c r="F64" s="884">
        <f>SUM(F49:F63)</f>
      </c>
      <c r="G64" s="884">
        <f>SUM(G49:G63)</f>
      </c>
      <c r="H64" s="884">
        <f>SUM(H49:H63)</f>
      </c>
      <c r="I64" s="885">
        <f t="shared" si="187"/>
      </c>
      <c r="J64" s="886">
        <f t="shared" si="1"/>
      </c>
      <c r="K64" s="884">
        <f>SUM(K49:K63)</f>
      </c>
      <c r="L64" s="886">
        <f t="shared" si="44"/>
      </c>
      <c r="M64" s="884">
        <f>SUM(M49:M63)</f>
      </c>
      <c r="N64" s="887">
        <f t="shared" si="203"/>
      </c>
      <c r="O64" s="884">
        <f>SUM(O49:O63)</f>
      </c>
      <c r="P64" s="887">
        <f t="shared" si="154"/>
      </c>
      <c r="Q64" s="888">
        <f>M64/O64</f>
      </c>
      <c r="R64" s="884">
        <f>SUM(R49:R63)</f>
      </c>
      <c r="S64" s="888">
        <f>(O64+O64)/(K64+K64)</f>
      </c>
      <c r="T64" s="884">
        <f>SUM(T49:T63)</f>
      </c>
      <c r="U64" s="889">
        <f t="shared" ref="U64:U65" si="163">F64/T64</f>
      </c>
      <c r="V64" s="890">
        <f t="shared" ref="V64:V65" si="80">(F64+4*500)/T64</f>
      </c>
      <c r="W64" s="884">
        <f>SUM(W49:W63)</f>
      </c>
      <c r="X64" s="891">
        <f t="shared" ref="X64:X65" si="53">W64/T64</f>
      </c>
      <c r="Y64" s="888">
        <f t="shared" ref="Y64:Y65" si="130">T64/R64</f>
      </c>
      <c r="Z64" s="890">
        <f t="shared" ref="Z64:Z65" si="103">W64/F64</f>
      </c>
      <c r="AA64" s="890">
        <f>W64/(F64+COUNT(W49:W60)*500)</f>
      </c>
      <c r="AB64" s="884">
        <f>SUM(AB49:AB63)</f>
      </c>
      <c r="AC64" s="884">
        <f>SUM(AC49:AC63)</f>
      </c>
      <c r="AD64" s="888">
        <f t="shared" ref="AD64:AD65" si="20">AB64/T64</f>
      </c>
      <c r="AE64" s="892">
        <f>(W64-AC64)/(F64+COUNT(W49:W60)*500)</f>
      </c>
      <c r="AF64" s="879"/>
    </row>
    <row customHeight="true" ht="16.071428571428573" r="65">
      <c r="A65" s="880"/>
      <c r="B65" s="893" t="s">
        <v>773</v>
      </c>
      <c r="C65" s="868" t="s">
        <v>774</v>
      </c>
      <c r="D65" s="869" t="s">
        <v>765</v>
      </c>
      <c r="E65" s="870"/>
      <c r="F65" s="871">
        <f>E65+E66+E67</f>
      </c>
      <c r="G65" s="872"/>
      <c r="H65" s="872"/>
      <c r="I65" s="873">
        <f t="shared" si="187"/>
      </c>
      <c r="J65" s="874">
        <f t="shared" si="1"/>
      </c>
      <c r="K65" s="872"/>
      <c r="L65" s="874">
        <f t="shared" si="44"/>
      </c>
      <c r="M65" s="872"/>
      <c r="N65" s="875">
        <f t="shared" si="203"/>
      </c>
      <c r="O65" s="872"/>
      <c r="P65" s="875">
        <f t="shared" si="154"/>
      </c>
      <c r="Q65" s="876">
        <f>(M65+M67+M66)/(O65+O67+O66)</f>
      </c>
      <c r="R65" s="872"/>
      <c r="S65" s="876">
        <f>(O65+O67)/(K65+K67)</f>
      </c>
      <c r="T65" s="872"/>
      <c r="U65" s="878">
        <f t="shared" si="163"/>
      </c>
      <c r="V65" s="879">
        <f t="shared" si="80"/>
      </c>
      <c r="W65" s="872"/>
      <c r="X65" s="879">
        <f t="shared" si="53"/>
      </c>
      <c r="Y65" s="876">
        <f t="shared" si="130"/>
      </c>
      <c r="Z65" s="879">
        <f t="shared" si="103"/>
      </c>
      <c r="AA65" s="879">
        <f>W65/(F65+500)</f>
      </c>
      <c r="AB65" s="872"/>
      <c r="AC65" s="872"/>
      <c r="AD65" s="876">
        <f t="shared" si="20"/>
      </c>
      <c r="AE65" s="879">
        <f>(W65-AC65)/(F65+500)</f>
      </c>
      <c r="AF65" s="879" t="s">
        <v>766</v>
      </c>
    </row>
    <row customHeight="true" ht="16.071428571428573" r="66">
      <c r="A66" s="880"/>
      <c r="B66" s="893"/>
      <c r="C66" s="868"/>
      <c r="D66" s="869" t="s">
        <v>767</v>
      </c>
      <c r="E66" s="881"/>
      <c r="F66" s="871"/>
      <c r="G66" s="872"/>
      <c r="H66" s="872"/>
      <c r="I66" s="873">
        <f t="shared" si="187"/>
      </c>
      <c r="J66" s="874">
        <f t="shared" si="1"/>
      </c>
      <c r="K66" s="872"/>
      <c r="L66" s="874">
        <f t="shared" si="44"/>
      </c>
      <c r="M66" s="872"/>
      <c r="N66" s="875">
        <f t="shared" si="203"/>
      </c>
      <c r="O66" s="872"/>
      <c r="P66" s="875">
        <f t="shared" si="154"/>
      </c>
      <c r="Q66" s="876"/>
      <c r="R66" s="872"/>
      <c r="S66" s="876"/>
      <c r="T66" s="872"/>
      <c r="U66" s="878"/>
      <c r="V66" s="879"/>
      <c r="W66" s="872"/>
      <c r="X66" s="879"/>
      <c r="Y66" s="876"/>
      <c r="Z66" s="879"/>
      <c r="AA66" s="879"/>
      <c r="AB66" s="872"/>
      <c r="AC66" s="872"/>
      <c r="AD66" s="876"/>
      <c r="AE66" s="879"/>
      <c r="AF66" s="879" t="s">
        <v>798</v>
      </c>
    </row>
    <row customHeight="true" ht="16.071428571428573" r="67">
      <c r="A67" s="880"/>
      <c r="B67" s="893"/>
      <c r="C67" s="868"/>
      <c r="D67" s="869" t="s">
        <v>799</v>
      </c>
      <c r="E67" s="872"/>
      <c r="F67" s="871"/>
      <c r="G67" s="872"/>
      <c r="H67" s="872"/>
      <c r="I67" s="873">
        <f t="shared" si="187"/>
      </c>
      <c r="J67" s="874">
        <f t="shared" si="1"/>
      </c>
      <c r="K67" s="872"/>
      <c r="L67" s="874">
        <f t="shared" si="44"/>
      </c>
      <c r="M67" s="872"/>
      <c r="N67" s="875">
        <f t="shared" si="203"/>
      </c>
      <c r="O67" s="872"/>
      <c r="P67" s="875">
        <f t="shared" si="154"/>
      </c>
      <c r="Q67" s="876"/>
      <c r="R67" s="872"/>
      <c r="S67" s="876"/>
      <c r="T67" s="872"/>
      <c r="U67" s="878"/>
      <c r="V67" s="879"/>
      <c r="W67" s="872"/>
      <c r="X67" s="879"/>
      <c r="Y67" s="876"/>
      <c r="Z67" s="879"/>
      <c r="AA67" s="879"/>
      <c r="AB67" s="872"/>
      <c r="AC67" s="872"/>
      <c r="AD67" s="876"/>
      <c r="AE67" s="879"/>
      <c r="AF67" s="879"/>
    </row>
    <row customHeight="true" ht="16.071428571428573" r="68">
      <c r="A68" s="880"/>
      <c r="B68" s="893" t="s">
        <v>775</v>
      </c>
      <c r="C68" s="868" t="s">
        <v>774</v>
      </c>
      <c r="D68" s="869" t="s">
        <v>765</v>
      </c>
      <c r="E68" s="870"/>
      <c r="F68" s="871">
        <f>E68+E69+E70</f>
      </c>
      <c r="G68" s="872"/>
      <c r="H68" s="872"/>
      <c r="I68" s="873">
        <f t="shared" si="187"/>
      </c>
      <c r="J68" s="874">
        <f t="shared" si="1"/>
      </c>
      <c r="K68" s="872"/>
      <c r="L68" s="874">
        <f t="shared" si="44"/>
      </c>
      <c r="M68" s="872"/>
      <c r="N68" s="875">
        <f t="shared" si="203"/>
      </c>
      <c r="O68" s="872"/>
      <c r="P68" s="875">
        <f t="shared" si="154"/>
      </c>
      <c r="Q68" s="876">
        <f>(M68+M70+M69)/(O68+O70+O69)</f>
      </c>
      <c r="R68" s="872"/>
      <c r="S68" s="876">
        <f>(O68+O70)/(K68+K70)</f>
      </c>
      <c r="T68" s="872"/>
      <c r="U68" s="878">
        <f>F68/T68</f>
      </c>
      <c r="V68" s="879">
        <f>(F68+4*500)/T68</f>
      </c>
      <c r="W68" s="872"/>
      <c r="X68" s="879">
        <f>W68/T68</f>
      </c>
      <c r="Y68" s="876">
        <f>T68/R68</f>
      </c>
      <c r="Z68" s="879">
        <f>W68/F68</f>
      </c>
      <c r="AA68" s="879">
        <f>W68/(F68+500)</f>
      </c>
      <c r="AB68" s="872"/>
      <c r="AC68" s="872"/>
      <c r="AD68" s="876">
        <f>AB68/T68</f>
      </c>
      <c r="AE68" s="879">
        <f>(W68-AC68)/(F68+500)</f>
      </c>
      <c r="AF68" s="879" t="s">
        <v>766</v>
      </c>
    </row>
    <row customHeight="true" ht="16.071428571428573" r="69">
      <c r="A69" s="880"/>
      <c r="B69" s="893"/>
      <c r="C69" s="868"/>
      <c r="D69" s="869" t="s">
        <v>767</v>
      </c>
      <c r="E69" s="881"/>
      <c r="F69" s="871"/>
      <c r="G69" s="872"/>
      <c r="H69" s="872"/>
      <c r="I69" s="873">
        <f t="shared" si="187"/>
      </c>
      <c r="J69" s="874">
        <f t="shared" si="1"/>
      </c>
      <c r="K69" s="872"/>
      <c r="L69" s="874">
        <f t="shared" si="44"/>
      </c>
      <c r="M69" s="872"/>
      <c r="N69" s="875">
        <f t="shared" si="203"/>
      </c>
      <c r="O69" s="872"/>
      <c r="P69" s="875">
        <f t="shared" si="154"/>
      </c>
      <c r="Q69" s="876"/>
      <c r="R69" s="872"/>
      <c r="S69" s="876"/>
      <c r="T69" s="872"/>
      <c r="U69" s="878"/>
      <c r="V69" s="879"/>
      <c r="W69" s="872"/>
      <c r="X69" s="879"/>
      <c r="Y69" s="876"/>
      <c r="Z69" s="879"/>
      <c r="AA69" s="879"/>
      <c r="AB69" s="872"/>
      <c r="AC69" s="872"/>
      <c r="AD69" s="876"/>
      <c r="AE69" s="879"/>
      <c r="AF69" s="879" t="s">
        <v>798</v>
      </c>
    </row>
    <row customHeight="true" ht="16.071428571428573" r="70">
      <c r="A70" s="880"/>
      <c r="B70" s="893"/>
      <c r="C70" s="868"/>
      <c r="D70" s="869" t="s">
        <v>799</v>
      </c>
      <c r="E70" s="872"/>
      <c r="F70" s="871"/>
      <c r="G70" s="872"/>
      <c r="H70" s="872"/>
      <c r="I70" s="873">
        <f t="shared" si="187"/>
      </c>
      <c r="J70" s="874">
        <f t="shared" si="1"/>
      </c>
      <c r="K70" s="872"/>
      <c r="L70" s="874">
        <f t="shared" si="44"/>
      </c>
      <c r="M70" s="872"/>
      <c r="N70" s="875">
        <f t="shared" si="203"/>
      </c>
      <c r="O70" s="872"/>
      <c r="P70" s="875">
        <f t="shared" si="154"/>
      </c>
      <c r="Q70" s="876"/>
      <c r="R70" s="872"/>
      <c r="S70" s="876"/>
      <c r="T70" s="872"/>
      <c r="U70" s="878"/>
      <c r="V70" s="879"/>
      <c r="W70" s="872"/>
      <c r="X70" s="879"/>
      <c r="Y70" s="876"/>
      <c r="Z70" s="879"/>
      <c r="AA70" s="879"/>
      <c r="AB70" s="872"/>
      <c r="AC70" s="872"/>
      <c r="AD70" s="876"/>
      <c r="AE70" s="879"/>
      <c r="AF70" s="879"/>
    </row>
    <row customHeight="true" ht="16.071428571428573" r="71">
      <c r="A71" s="880"/>
      <c r="B71" s="893" t="s">
        <v>776</v>
      </c>
      <c r="C71" s="868" t="s">
        <v>774</v>
      </c>
      <c r="D71" s="869" t="s">
        <v>765</v>
      </c>
      <c r="E71" s="870"/>
      <c r="F71" s="871">
        <f>E71+E72+E73</f>
      </c>
      <c r="G71" s="872"/>
      <c r="H71" s="872"/>
      <c r="I71" s="873">
        <f t="shared" si="187"/>
      </c>
      <c r="J71" s="874">
        <f t="shared" si="1"/>
      </c>
      <c r="K71" s="872"/>
      <c r="L71" s="874">
        <f t="shared" si="44"/>
      </c>
      <c r="M71" s="872"/>
      <c r="N71" s="875">
        <f t="shared" si="203"/>
      </c>
      <c r="O71" s="872"/>
      <c r="P71" s="875">
        <f t="shared" si="154"/>
      </c>
      <c r="Q71" s="876">
        <f>(M71+M73+M72)/(O71+O73+O72)</f>
      </c>
      <c r="R71" s="872"/>
      <c r="S71" s="876">
        <f>(O71+O73)/(K71+K73)</f>
      </c>
      <c r="T71" s="872"/>
      <c r="U71" s="878">
        <f>F71/T71</f>
      </c>
      <c r="V71" s="879">
        <f>(F71+4*500)/T71</f>
      </c>
      <c r="W71" s="872"/>
      <c r="X71" s="879">
        <f>W71/T71</f>
      </c>
      <c r="Y71" s="876">
        <f>T71/R71</f>
      </c>
      <c r="Z71" s="879">
        <f>W71/F71</f>
      </c>
      <c r="AA71" s="879">
        <f>W71/(F71+500)</f>
      </c>
      <c r="AB71" s="872"/>
      <c r="AC71" s="872"/>
      <c r="AD71" s="876">
        <f>AB71/T71</f>
      </c>
      <c r="AE71" s="879">
        <f>(W71-AC71)/(F71+500)</f>
      </c>
      <c r="AF71" s="879" t="s">
        <v>766</v>
      </c>
    </row>
    <row customHeight="true" ht="16.071428571428573" r="72">
      <c r="A72" s="880"/>
      <c r="B72" s="893"/>
      <c r="C72" s="868"/>
      <c r="D72" s="869" t="s">
        <v>767</v>
      </c>
      <c r="E72" s="881"/>
      <c r="F72" s="871"/>
      <c r="G72" s="872"/>
      <c r="H72" s="872"/>
      <c r="I72" s="873">
        <f t="shared" si="187"/>
      </c>
      <c r="J72" s="874">
        <f t="shared" si="1"/>
      </c>
      <c r="K72" s="872"/>
      <c r="L72" s="874">
        <f t="shared" si="44"/>
      </c>
      <c r="M72" s="872"/>
      <c r="N72" s="875">
        <f t="shared" si="203"/>
      </c>
      <c r="O72" s="872"/>
      <c r="P72" s="875">
        <f t="shared" si="154"/>
      </c>
      <c r="Q72" s="876"/>
      <c r="R72" s="872"/>
      <c r="S72" s="876"/>
      <c r="T72" s="872"/>
      <c r="U72" s="878"/>
      <c r="V72" s="879"/>
      <c r="W72" s="872"/>
      <c r="X72" s="879"/>
      <c r="Y72" s="876"/>
      <c r="Z72" s="879"/>
      <c r="AA72" s="879"/>
      <c r="AB72" s="872"/>
      <c r="AC72" s="872"/>
      <c r="AD72" s="876"/>
      <c r="AE72" s="879"/>
      <c r="AF72" s="882" t="s">
        <v>798</v>
      </c>
    </row>
    <row customHeight="true" ht="16.071428571428573" r="73">
      <c r="A73" s="880"/>
      <c r="B73" s="893"/>
      <c r="C73" s="868"/>
      <c r="D73" s="869" t="s">
        <v>799</v>
      </c>
      <c r="E73" s="872"/>
      <c r="F73" s="871"/>
      <c r="G73" s="872"/>
      <c r="H73" s="872"/>
      <c r="I73" s="873">
        <f t="shared" si="187"/>
      </c>
      <c r="J73" s="874">
        <f t="shared" si="1"/>
      </c>
      <c r="K73" s="872"/>
      <c r="L73" s="874">
        <f t="shared" si="44"/>
      </c>
      <c r="M73" s="872"/>
      <c r="N73" s="875">
        <f t="shared" si="203"/>
      </c>
      <c r="O73" s="872"/>
      <c r="P73" s="875">
        <f t="shared" si="154"/>
      </c>
      <c r="Q73" s="876"/>
      <c r="R73" s="872"/>
      <c r="S73" s="876"/>
      <c r="T73" s="872"/>
      <c r="U73" s="878"/>
      <c r="V73" s="879"/>
      <c r="W73" s="872"/>
      <c r="X73" s="879"/>
      <c r="Y73" s="876"/>
      <c r="Z73" s="879"/>
      <c r="AA73" s="879"/>
      <c r="AB73" s="872"/>
      <c r="AC73" s="872"/>
      <c r="AD73" s="876"/>
      <c r="AE73" s="879"/>
      <c r="AF73" s="879"/>
    </row>
    <row customHeight="true" ht="16.071428571428573" r="74">
      <c r="A74" s="880"/>
      <c r="B74" s="894" t="s">
        <v>777</v>
      </c>
      <c r="C74" s="868" t="s">
        <v>774</v>
      </c>
      <c r="D74" s="869" t="s">
        <v>765</v>
      </c>
      <c r="E74" s="870"/>
      <c r="F74" s="871">
        <f>E74+E75+E76</f>
      </c>
      <c r="G74" s="872"/>
      <c r="H74" s="872"/>
      <c r="I74" s="873">
        <f t="shared" si="187"/>
      </c>
      <c r="J74" s="874">
        <f t="shared" si="1"/>
      </c>
      <c r="K74" s="872"/>
      <c r="L74" s="874">
        <f t="shared" si="44"/>
      </c>
      <c r="M74" s="872"/>
      <c r="N74" s="875">
        <f t="shared" si="203"/>
      </c>
      <c r="O74" s="872"/>
      <c r="P74" s="875">
        <f t="shared" si="154"/>
      </c>
      <c r="Q74" s="876">
        <f>(M74+M76+M75)/(O74+O76+O75)</f>
      </c>
      <c r="R74" s="872"/>
      <c r="S74" s="876">
        <f>(O74+O76)/(K74+K76)</f>
      </c>
      <c r="T74" s="872"/>
      <c r="U74" s="878">
        <f>F74/T74</f>
      </c>
      <c r="V74" s="879">
        <f>(F74+4*500)/T74</f>
      </c>
      <c r="W74" s="872"/>
      <c r="X74" s="879">
        <f>W74/T74</f>
      </c>
      <c r="Y74" s="876">
        <f>T74/R74</f>
      </c>
      <c r="Z74" s="879">
        <f>W74/F74</f>
      </c>
      <c r="AA74" s="879">
        <f>W74/(F74+500)</f>
      </c>
      <c r="AB74" s="872"/>
      <c r="AC74" s="872"/>
      <c r="AD74" s="876">
        <f>AB74/T74</f>
      </c>
      <c r="AE74" s="879">
        <f>(W74-AC74)/(F74+500)</f>
      </c>
      <c r="AF74" s="879" t="s">
        <v>766</v>
      </c>
    </row>
    <row customHeight="true" ht="16.071428571428573" r="75">
      <c r="A75" s="880"/>
      <c r="B75" s="894"/>
      <c r="C75" s="868"/>
      <c r="D75" s="869" t="s">
        <v>767</v>
      </c>
      <c r="E75" s="881"/>
      <c r="F75" s="871"/>
      <c r="G75" s="872"/>
      <c r="H75" s="872"/>
      <c r="I75" s="873">
        <f t="shared" si="187"/>
      </c>
      <c r="J75" s="874">
        <f t="shared" si="1"/>
      </c>
      <c r="K75" s="872"/>
      <c r="L75" s="874">
        <f t="shared" si="44"/>
      </c>
      <c r="M75" s="872"/>
      <c r="N75" s="875">
        <f t="shared" si="203"/>
      </c>
      <c r="O75" s="872"/>
      <c r="P75" s="875">
        <f t="shared" si="154"/>
      </c>
      <c r="Q75" s="876"/>
      <c r="R75" s="872"/>
      <c r="S75" s="876"/>
      <c r="T75" s="872"/>
      <c r="U75" s="878"/>
      <c r="V75" s="879"/>
      <c r="W75" s="872"/>
      <c r="X75" s="879"/>
      <c r="Y75" s="876"/>
      <c r="Z75" s="879"/>
      <c r="AA75" s="879"/>
      <c r="AB75" s="872"/>
      <c r="AC75" s="872"/>
      <c r="AD75" s="876"/>
      <c r="AE75" s="879"/>
      <c r="AF75" s="882" t="s">
        <v>798</v>
      </c>
    </row>
    <row customHeight="true" ht="16.071428571428573" r="76">
      <c r="A76" s="880"/>
      <c r="B76" s="894"/>
      <c r="C76" s="868"/>
      <c r="D76" s="869" t="s">
        <v>799</v>
      </c>
      <c r="E76" s="872"/>
      <c r="F76" s="871"/>
      <c r="G76" s="872"/>
      <c r="H76" s="872"/>
      <c r="I76" s="873">
        <f t="shared" si="187"/>
      </c>
      <c r="J76" s="874">
        <f t="shared" si="1"/>
      </c>
      <c r="K76" s="872"/>
      <c r="L76" s="874">
        <f t="shared" si="44"/>
      </c>
      <c r="M76" s="872"/>
      <c r="N76" s="875">
        <f t="shared" si="203"/>
      </c>
      <c r="O76" s="872"/>
      <c r="P76" s="875">
        <f t="shared" si="154"/>
      </c>
      <c r="Q76" s="876"/>
      <c r="R76" s="872"/>
      <c r="S76" s="876"/>
      <c r="T76" s="872"/>
      <c r="U76" s="878"/>
      <c r="V76" s="879"/>
      <c r="W76" s="872"/>
      <c r="X76" s="879"/>
      <c r="Y76" s="876"/>
      <c r="Z76" s="879"/>
      <c r="AA76" s="879"/>
      <c r="AB76" s="872"/>
      <c r="AC76" s="872"/>
      <c r="AD76" s="876"/>
      <c r="AE76" s="879"/>
      <c r="AF76" s="879"/>
    </row>
    <row customHeight="true" ht="16.071428571428573" r="77">
      <c r="A77" s="880"/>
      <c r="B77" s="893" t="s">
        <v>778</v>
      </c>
      <c r="C77" s="868" t="s">
        <v>774</v>
      </c>
      <c r="D77" s="869" t="s">
        <v>765</v>
      </c>
      <c r="E77" s="870"/>
      <c r="F77" s="871">
        <f>E77+E78+E79</f>
      </c>
      <c r="G77" s="872"/>
      <c r="H77" s="872"/>
      <c r="I77" s="873">
        <f t="shared" si="187"/>
      </c>
      <c r="J77" s="874">
        <f t="shared" si="1"/>
      </c>
      <c r="K77" s="872"/>
      <c r="L77" s="874">
        <f t="shared" si="44"/>
      </c>
      <c r="M77" s="872"/>
      <c r="N77" s="875">
        <f t="shared" si="203"/>
      </c>
      <c r="O77" s="872"/>
      <c r="P77" s="875">
        <f t="shared" si="154"/>
      </c>
      <c r="Q77" s="876">
        <f>(M77+M79+M78)/(O77+O79+O78)</f>
      </c>
      <c r="R77" s="872"/>
      <c r="S77" s="876">
        <f>(O77+O79)/(K77+K79)</f>
      </c>
      <c r="T77" s="872"/>
      <c r="U77" s="878">
        <f>F77/T77</f>
      </c>
      <c r="V77" s="879">
        <f>(F77+4*500)/T77</f>
      </c>
      <c r="W77" s="872"/>
      <c r="X77" s="879">
        <f>W77/T77</f>
      </c>
      <c r="Y77" s="876">
        <f>T77/R77</f>
      </c>
      <c r="Z77" s="879">
        <f>W77/F77</f>
      </c>
      <c r="AA77" s="879">
        <f>W77/(F77+500)</f>
      </c>
      <c r="AB77" s="872"/>
      <c r="AC77" s="872"/>
      <c r="AD77" s="876">
        <f>AB77/T77</f>
      </c>
      <c r="AE77" s="879">
        <f>(W77-AC77)/(F77+500)</f>
      </c>
      <c r="AF77" s="879" t="s">
        <v>766</v>
      </c>
    </row>
    <row customHeight="true" ht="16.071428571428573" r="78">
      <c r="A78" s="880"/>
      <c r="B78" s="893"/>
      <c r="C78" s="868"/>
      <c r="D78" s="869" t="s">
        <v>767</v>
      </c>
      <c r="E78" s="881"/>
      <c r="F78" s="871"/>
      <c r="G78" s="872"/>
      <c r="H78" s="872"/>
      <c r="I78" s="873">
        <f t="shared" si="187"/>
      </c>
      <c r="J78" s="874">
        <f t="shared" si="1"/>
      </c>
      <c r="K78" s="872"/>
      <c r="L78" s="874">
        <f t="shared" si="44"/>
      </c>
      <c r="M78" s="872"/>
      <c r="N78" s="875">
        <f t="shared" si="203"/>
      </c>
      <c r="O78" s="872"/>
      <c r="P78" s="875">
        <f t="shared" si="154"/>
      </c>
      <c r="Q78" s="876"/>
      <c r="R78" s="872"/>
      <c r="S78" s="876"/>
      <c r="T78" s="872"/>
      <c r="U78" s="878"/>
      <c r="V78" s="879"/>
      <c r="W78" s="872"/>
      <c r="X78" s="879"/>
      <c r="Y78" s="876"/>
      <c r="Z78" s="879"/>
      <c r="AA78" s="879"/>
      <c r="AB78" s="872"/>
      <c r="AC78" s="872"/>
      <c r="AD78" s="876"/>
      <c r="AE78" s="879"/>
      <c r="AF78" s="882" t="s">
        <v>798</v>
      </c>
    </row>
    <row customHeight="true" ht="16.071428571428573" r="79">
      <c r="A79" s="880"/>
      <c r="B79" s="893"/>
      <c r="C79" s="868"/>
      <c r="D79" s="869" t="s">
        <v>799</v>
      </c>
      <c r="E79" s="872"/>
      <c r="F79" s="871"/>
      <c r="G79" s="872"/>
      <c r="H79" s="872"/>
      <c r="I79" s="873">
        <f t="shared" si="187"/>
      </c>
      <c r="J79" s="874">
        <f t="shared" si="1"/>
      </c>
      <c r="K79" s="872"/>
      <c r="L79" s="874">
        <f t="shared" si="44"/>
      </c>
      <c r="M79" s="872"/>
      <c r="N79" s="875">
        <f t="shared" si="203"/>
      </c>
      <c r="O79" s="872"/>
      <c r="P79" s="875">
        <f t="shared" si="154"/>
      </c>
      <c r="Q79" s="876"/>
      <c r="R79" s="872"/>
      <c r="S79" s="876"/>
      <c r="T79" s="872"/>
      <c r="U79" s="878"/>
      <c r="V79" s="879"/>
      <c r="W79" s="872"/>
      <c r="X79" s="879"/>
      <c r="Y79" s="876"/>
      <c r="Z79" s="879"/>
      <c r="AA79" s="879"/>
      <c r="AB79" s="872"/>
      <c r="AC79" s="872"/>
      <c r="AD79" s="876"/>
      <c r="AE79" s="879"/>
      <c r="AF79" s="879"/>
    </row>
    <row customHeight="true" ht="16.071428571428573" r="80">
      <c r="A80" s="880"/>
      <c r="B80" s="883" t="s">
        <v>772</v>
      </c>
      <c r="C80" s="883"/>
      <c r="D80" s="883"/>
      <c r="E80" s="884">
        <f>SUM(E65:E79)</f>
      </c>
      <c r="F80" s="884">
        <f>SUM(F65:F79)</f>
      </c>
      <c r="G80" s="884">
        <f>SUM(G65:G79)</f>
      </c>
      <c r="H80" s="884">
        <f>SUM(H65:H79)</f>
      </c>
      <c r="I80" s="885">
        <f t="shared" si="187"/>
      </c>
      <c r="J80" s="886">
        <f t="shared" si="1"/>
      </c>
      <c r="K80" s="884">
        <f>SUM(K65:K79)</f>
      </c>
      <c r="L80" s="886">
        <f t="shared" si="44"/>
      </c>
      <c r="M80" s="884">
        <f>SUM(M65:M79)</f>
      </c>
      <c r="N80" s="887">
        <f t="shared" si="203"/>
      </c>
      <c r="O80" s="884">
        <f>SUM(O65:O79)</f>
      </c>
      <c r="P80" s="887">
        <f t="shared" si="154"/>
      </c>
      <c r="Q80" s="888">
        <f>M80/O80</f>
      </c>
      <c r="R80" s="884">
        <f>SUM(R65:R79)</f>
      </c>
      <c r="S80" s="888">
        <f>(O80+O80)/(K80+K80)</f>
      </c>
      <c r="T80" s="884">
        <f>SUM(T65:T79)</f>
      </c>
      <c r="U80" s="889">
        <f t="shared" ref="U80:U81" si="164">F80/T80</f>
      </c>
      <c r="V80" s="890">
        <f t="shared" ref="V80:V81" si="81">(F80+4*500)/T80</f>
      </c>
      <c r="W80" s="884">
        <f>SUM(W65:W79)</f>
      </c>
      <c r="X80" s="891">
        <f t="shared" ref="X80:X81" si="54">W80/T80</f>
      </c>
      <c r="Y80" s="888">
        <f t="shared" ref="Y80:Y81" si="131">T80/R80</f>
      </c>
      <c r="Z80" s="890">
        <f t="shared" ref="Z80:Z81" si="104">W80/F80</f>
      </c>
      <c r="AA80" s="890">
        <f>W80/(F80+COUNT(W65:W76)*500)</f>
      </c>
      <c r="AB80" s="884">
        <f>SUM(AB65:AB79)</f>
      </c>
      <c r="AC80" s="884">
        <f>SUM(AC65:AC79)</f>
      </c>
      <c r="AD80" s="888">
        <f t="shared" ref="AD80:AD81" si="21">AB80/T80</f>
      </c>
      <c r="AE80" s="892">
        <f>(W80-AC80)/(F80+COUNT(W65:W76)*500)</f>
      </c>
      <c r="AF80" s="882"/>
    </row>
    <row customHeight="true" ht="16.071428571428573" r="81">
      <c r="A81" s="880"/>
      <c r="B81" s="893" t="s">
        <v>779</v>
      </c>
      <c r="C81" s="868" t="s">
        <v>803</v>
      </c>
      <c r="D81" s="869" t="s">
        <v>765</v>
      </c>
      <c r="E81" s="870"/>
      <c r="F81" s="871">
        <f>E81+E82+E83</f>
      </c>
      <c r="G81" s="872"/>
      <c r="H81" s="872"/>
      <c r="I81" s="873">
        <f t="shared" si="187"/>
      </c>
      <c r="J81" s="874">
        <f t="shared" si="1"/>
      </c>
      <c r="K81" s="872"/>
      <c r="L81" s="874">
        <f t="shared" si="44"/>
      </c>
      <c r="M81" s="872"/>
      <c r="N81" s="875">
        <f t="shared" si="203"/>
      </c>
      <c r="O81" s="872"/>
      <c r="P81" s="875">
        <f t="shared" si="154"/>
      </c>
      <c r="Q81" s="876">
        <f>(M81+M83+M82)/(O81+O83+O82)</f>
      </c>
      <c r="R81" s="872"/>
      <c r="S81" s="876">
        <f>(O81+O83)/(K81+K83)</f>
      </c>
      <c r="T81" s="872"/>
      <c r="U81" s="878">
        <f t="shared" si="164"/>
      </c>
      <c r="V81" s="879">
        <f t="shared" si="81"/>
      </c>
      <c r="W81" s="872"/>
      <c r="X81" s="879">
        <f t="shared" si="54"/>
      </c>
      <c r="Y81" s="876">
        <f t="shared" si="131"/>
      </c>
      <c r="Z81" s="879">
        <f t="shared" si="104"/>
      </c>
      <c r="AA81" s="879">
        <f>W81/(F81+500)</f>
      </c>
      <c r="AB81" s="872"/>
      <c r="AC81" s="872"/>
      <c r="AD81" s="876">
        <f t="shared" si="21"/>
      </c>
      <c r="AE81" s="879">
        <f>(W81-AC81)/(F81+500)</f>
      </c>
      <c r="AF81" s="882" t="s">
        <v>804</v>
      </c>
    </row>
    <row customHeight="true" ht="16.071428571428573" r="82">
      <c r="A82" s="880"/>
      <c r="B82" s="893"/>
      <c r="C82" s="868"/>
      <c r="D82" s="869" t="s">
        <v>767</v>
      </c>
      <c r="E82" s="881"/>
      <c r="F82" s="871"/>
      <c r="G82" s="872"/>
      <c r="H82" s="872"/>
      <c r="I82" s="873">
        <f t="shared" si="187"/>
      </c>
      <c r="J82" s="874">
        <f t="shared" si="1"/>
      </c>
      <c r="K82" s="872"/>
      <c r="L82" s="874">
        <f t="shared" si="44"/>
      </c>
      <c r="M82" s="872"/>
      <c r="N82" s="875">
        <f t="shared" si="203"/>
      </c>
      <c r="O82" s="872"/>
      <c r="P82" s="875">
        <f t="shared" si="154"/>
      </c>
      <c r="Q82" s="876"/>
      <c r="R82" s="872"/>
      <c r="S82" s="876"/>
      <c r="T82" s="872"/>
      <c r="U82" s="878"/>
      <c r="V82" s="879"/>
      <c r="W82" s="872"/>
      <c r="X82" s="879"/>
      <c r="Y82" s="876"/>
      <c r="Z82" s="879"/>
      <c r="AA82" s="879"/>
      <c r="AB82" s="872"/>
      <c r="AC82" s="872"/>
      <c r="AD82" s="876"/>
      <c r="AE82" s="879"/>
      <c r="AF82" s="882" t="s">
        <v>805</v>
      </c>
    </row>
    <row customHeight="true" ht="16.071428571428573" r="83">
      <c r="A83" s="880"/>
      <c r="B83" s="893"/>
      <c r="C83" s="868"/>
      <c r="D83" s="869" t="s">
        <v>799</v>
      </c>
      <c r="E83" s="872"/>
      <c r="F83" s="871"/>
      <c r="G83" s="872"/>
      <c r="H83" s="872"/>
      <c r="I83" s="873">
        <f t="shared" si="187"/>
      </c>
      <c r="J83" s="874">
        <f t="shared" si="1"/>
      </c>
      <c r="K83" s="872"/>
      <c r="L83" s="874">
        <f t="shared" si="44"/>
      </c>
      <c r="M83" s="872"/>
      <c r="N83" s="875">
        <f t="shared" si="203"/>
      </c>
      <c r="O83" s="872"/>
      <c r="P83" s="875">
        <f t="shared" si="154"/>
      </c>
      <c r="Q83" s="876"/>
      <c r="R83" s="872"/>
      <c r="S83" s="876"/>
      <c r="T83" s="872"/>
      <c r="U83" s="878"/>
      <c r="V83" s="879"/>
      <c r="W83" s="872"/>
      <c r="X83" s="879"/>
      <c r="Y83" s="876"/>
      <c r="Z83" s="879"/>
      <c r="AA83" s="879"/>
      <c r="AB83" s="872"/>
      <c r="AC83" s="872"/>
      <c r="AD83" s="876"/>
      <c r="AE83" s="879"/>
      <c r="AF83" s="879"/>
    </row>
    <row customHeight="true" ht="16.071428571428573" r="84">
      <c r="A84" s="880"/>
      <c r="B84" s="893" t="s">
        <v>782</v>
      </c>
      <c r="C84" s="868" t="s">
        <v>803</v>
      </c>
      <c r="D84" s="869" t="s">
        <v>765</v>
      </c>
      <c r="E84" s="870"/>
      <c r="F84" s="871">
        <f>E84+E85+E86</f>
      </c>
      <c r="G84" s="872"/>
      <c r="H84" s="872"/>
      <c r="I84" s="873">
        <f t="shared" si="187"/>
      </c>
      <c r="J84" s="874">
        <f t="shared" si="1"/>
      </c>
      <c r="K84" s="872"/>
      <c r="L84" s="874">
        <f t="shared" si="44"/>
      </c>
      <c r="M84" s="872"/>
      <c r="N84" s="875">
        <f t="shared" si="203"/>
      </c>
      <c r="O84" s="872"/>
      <c r="P84" s="875">
        <f t="shared" si="154"/>
      </c>
      <c r="Q84" s="876">
        <f>(M84+M86+M85)/(O84+O86+O85)</f>
      </c>
      <c r="R84" s="872"/>
      <c r="S84" s="876">
        <f>(O84+O86)/(K84+K86)</f>
      </c>
      <c r="T84" s="872"/>
      <c r="U84" s="878">
        <f>F84/T84</f>
      </c>
      <c r="V84" s="879">
        <f>(F84+4*500)/T84</f>
      </c>
      <c r="W84" s="872"/>
      <c r="X84" s="879">
        <f>W84/T84</f>
      </c>
      <c r="Y84" s="876">
        <f>T84/R84</f>
      </c>
      <c r="Z84" s="879">
        <f>W84/F84</f>
      </c>
      <c r="AA84" s="879">
        <f>W84/(F84+500)</f>
      </c>
      <c r="AB84" s="872"/>
      <c r="AC84" s="872"/>
      <c r="AD84" s="876">
        <f>AB84/T84</f>
      </c>
      <c r="AE84" s="879">
        <f>(W84-AC84)/(F84+500)</f>
      </c>
      <c r="AF84" s="882" t="s">
        <v>804</v>
      </c>
    </row>
    <row customHeight="true" ht="16.071428571428573" r="85">
      <c r="A85" s="880"/>
      <c r="B85" s="893"/>
      <c r="C85" s="868"/>
      <c r="D85" s="869" t="s">
        <v>767</v>
      </c>
      <c r="E85" s="881"/>
      <c r="F85" s="871"/>
      <c r="G85" s="872"/>
      <c r="H85" s="872"/>
      <c r="I85" s="873">
        <f t="shared" si="187"/>
      </c>
      <c r="J85" s="874">
        <f t="shared" si="1"/>
      </c>
      <c r="K85" s="872"/>
      <c r="L85" s="874">
        <f t="shared" si="44"/>
      </c>
      <c r="M85" s="872"/>
      <c r="N85" s="875">
        <f t="shared" si="203"/>
      </c>
      <c r="O85" s="872"/>
      <c r="P85" s="875">
        <f t="shared" si="154"/>
      </c>
      <c r="Q85" s="876"/>
      <c r="R85" s="872"/>
      <c r="S85" s="876"/>
      <c r="T85" s="872"/>
      <c r="U85" s="878"/>
      <c r="V85" s="879"/>
      <c r="W85" s="872"/>
      <c r="X85" s="879"/>
      <c r="Y85" s="876"/>
      <c r="Z85" s="879"/>
      <c r="AA85" s="879"/>
      <c r="AB85" s="872"/>
      <c r="AC85" s="872"/>
      <c r="AD85" s="876"/>
      <c r="AE85" s="879"/>
      <c r="AF85" s="882" t="s">
        <v>805</v>
      </c>
    </row>
    <row customHeight="true" ht="16.071428571428573" r="86">
      <c r="A86" s="880"/>
      <c r="B86" s="893"/>
      <c r="C86" s="868"/>
      <c r="D86" s="869" t="s">
        <v>799</v>
      </c>
      <c r="E86" s="872"/>
      <c r="F86" s="871"/>
      <c r="G86" s="872"/>
      <c r="H86" s="872"/>
      <c r="I86" s="873">
        <f t="shared" si="187"/>
      </c>
      <c r="J86" s="874">
        <f t="shared" si="1"/>
      </c>
      <c r="K86" s="872"/>
      <c r="L86" s="874">
        <f t="shared" si="44"/>
      </c>
      <c r="M86" s="872"/>
      <c r="N86" s="875">
        <f t="shared" si="203"/>
      </c>
      <c r="O86" s="872"/>
      <c r="P86" s="875">
        <f t="shared" si="154"/>
      </c>
      <c r="Q86" s="876"/>
      <c r="R86" s="872"/>
      <c r="S86" s="876"/>
      <c r="T86" s="872"/>
      <c r="U86" s="878"/>
      <c r="V86" s="879"/>
      <c r="W86" s="872"/>
      <c r="X86" s="879"/>
      <c r="Y86" s="876"/>
      <c r="Z86" s="879"/>
      <c r="AA86" s="879"/>
      <c r="AB86" s="872"/>
      <c r="AC86" s="872"/>
      <c r="AD86" s="876"/>
      <c r="AE86" s="879"/>
      <c r="AF86" s="879"/>
    </row>
    <row customHeight="true" ht="16.071428571428573" r="87">
      <c r="A87" s="880"/>
      <c r="B87" s="867" t="s">
        <v>783</v>
      </c>
      <c r="C87" s="868" t="s">
        <v>803</v>
      </c>
      <c r="D87" s="869" t="s">
        <v>765</v>
      </c>
      <c r="E87" s="870"/>
      <c r="F87" s="871">
        <f>E87+E88+E89</f>
      </c>
      <c r="G87" s="872"/>
      <c r="H87" s="872"/>
      <c r="I87" s="873">
        <f t="shared" si="187"/>
      </c>
      <c r="J87" s="874">
        <f t="shared" si="1"/>
      </c>
      <c r="K87" s="872"/>
      <c r="L87" s="874">
        <f t="shared" si="44"/>
      </c>
      <c r="M87" s="872"/>
      <c r="N87" s="875">
        <f t="shared" si="203"/>
      </c>
      <c r="O87" s="872"/>
      <c r="P87" s="875">
        <f t="shared" si="154"/>
      </c>
      <c r="Q87" s="876">
        <f>(M87+M89+M88)/(O87+O89+O88)</f>
      </c>
      <c r="R87" s="872"/>
      <c r="S87" s="876">
        <f>(O87+O89)/(K87+K89)</f>
      </c>
      <c r="T87" s="872"/>
      <c r="U87" s="878">
        <f>F87/T87</f>
      </c>
      <c r="V87" s="879">
        <f>(F87+4*500)/T87</f>
      </c>
      <c r="W87" s="872"/>
      <c r="X87" s="879">
        <f>W87/T87</f>
      </c>
      <c r="Y87" s="876">
        <f>T87/R87</f>
      </c>
      <c r="Z87" s="879">
        <f>W87/F87</f>
      </c>
      <c r="AA87" s="879">
        <f>W87/(F87+500)</f>
      </c>
      <c r="AB87" s="872"/>
      <c r="AC87" s="872"/>
      <c r="AD87" s="876">
        <f>AB87/T87</f>
      </c>
      <c r="AE87" s="879">
        <f>(W87-AC87)/(F87+500)</f>
      </c>
      <c r="AF87" s="882" t="s">
        <v>804</v>
      </c>
    </row>
    <row customHeight="true" ht="16.071428571428573" r="88">
      <c r="A88" s="880"/>
      <c r="B88" s="867"/>
      <c r="C88" s="868"/>
      <c r="D88" s="869" t="s">
        <v>767</v>
      </c>
      <c r="E88" s="881"/>
      <c r="F88" s="871"/>
      <c r="G88" s="872"/>
      <c r="H88" s="872"/>
      <c r="I88" s="873">
        <f t="shared" si="187"/>
      </c>
      <c r="J88" s="874">
        <f t="shared" si="1"/>
      </c>
      <c r="K88" s="872"/>
      <c r="L88" s="874">
        <f t="shared" si="44"/>
      </c>
      <c r="M88" s="872"/>
      <c r="N88" s="875">
        <f t="shared" si="203"/>
      </c>
      <c r="O88" s="872"/>
      <c r="P88" s="875">
        <f t="shared" si="154"/>
      </c>
      <c r="Q88" s="876"/>
      <c r="R88" s="872"/>
      <c r="S88" s="876"/>
      <c r="T88" s="872"/>
      <c r="U88" s="878"/>
      <c r="V88" s="879"/>
      <c r="W88" s="872"/>
      <c r="X88" s="879"/>
      <c r="Y88" s="876"/>
      <c r="Z88" s="879"/>
      <c r="AA88" s="879"/>
      <c r="AB88" s="872"/>
      <c r="AC88" s="872"/>
      <c r="AD88" s="876"/>
      <c r="AE88" s="879"/>
      <c r="AF88" s="882" t="s">
        <v>805</v>
      </c>
    </row>
    <row customHeight="true" ht="16.071428571428573" r="89">
      <c r="A89" s="880"/>
      <c r="B89" s="867"/>
      <c r="C89" s="868"/>
      <c r="D89" s="869" t="s">
        <v>799</v>
      </c>
      <c r="E89" s="872"/>
      <c r="F89" s="871"/>
      <c r="G89" s="872"/>
      <c r="H89" s="872"/>
      <c r="I89" s="873">
        <f t="shared" si="187"/>
      </c>
      <c r="J89" s="874">
        <f t="shared" si="1"/>
      </c>
      <c r="K89" s="872"/>
      <c r="L89" s="874">
        <f t="shared" si="44"/>
      </c>
      <c r="M89" s="872"/>
      <c r="N89" s="875">
        <f t="shared" si="203"/>
      </c>
      <c r="O89" s="872"/>
      <c r="P89" s="875">
        <f t="shared" si="154"/>
      </c>
      <c r="Q89" s="876"/>
      <c r="R89" s="872"/>
      <c r="S89" s="876"/>
      <c r="T89" s="872"/>
      <c r="U89" s="878"/>
      <c r="V89" s="879"/>
      <c r="W89" s="872"/>
      <c r="X89" s="879"/>
      <c r="Y89" s="876"/>
      <c r="Z89" s="879"/>
      <c r="AA89" s="879"/>
      <c r="AB89" s="872"/>
      <c r="AC89" s="872"/>
      <c r="AD89" s="876"/>
      <c r="AE89" s="879"/>
      <c r="AF89" s="879"/>
    </row>
    <row customHeight="true" ht="16.071428571428573" r="90">
      <c r="A90" s="880"/>
      <c r="B90" s="867" t="s">
        <v>784</v>
      </c>
      <c r="C90" s="868" t="s">
        <v>803</v>
      </c>
      <c r="D90" s="869" t="s">
        <v>765</v>
      </c>
      <c r="E90" s="870"/>
      <c r="F90" s="871">
        <f>E90+E91+E92</f>
      </c>
      <c r="G90" s="872"/>
      <c r="H90" s="872"/>
      <c r="I90" s="873">
        <f t="shared" si="187"/>
      </c>
      <c r="J90" s="874">
        <f t="shared" si="1"/>
      </c>
      <c r="K90" s="872"/>
      <c r="L90" s="874">
        <f t="shared" si="44"/>
      </c>
      <c r="M90" s="872"/>
      <c r="N90" s="875">
        <f t="shared" si="203"/>
      </c>
      <c r="O90" s="872"/>
      <c r="P90" s="875">
        <f t="shared" si="154"/>
      </c>
      <c r="Q90" s="876">
        <f>(M90+M92+M91)/(O90+O92+O91)</f>
      </c>
      <c r="R90" s="872"/>
      <c r="S90" s="876">
        <f>(O90+O92)/(K90+K92)</f>
      </c>
      <c r="T90" s="872"/>
      <c r="U90" s="878">
        <f>F90/T90</f>
      </c>
      <c r="V90" s="879">
        <f>(F90+4*500)/T90</f>
      </c>
      <c r="W90" s="872"/>
      <c r="X90" s="879">
        <f>W90/T90</f>
      </c>
      <c r="Y90" s="876">
        <f>T90/R90</f>
      </c>
      <c r="Z90" s="879">
        <f>W90/F90</f>
      </c>
      <c r="AA90" s="879">
        <f>W90/(F90+500)</f>
      </c>
      <c r="AB90" s="872"/>
      <c r="AC90" s="872"/>
      <c r="AD90" s="876">
        <f>AB90/T90</f>
      </c>
      <c r="AE90" s="879">
        <f>(W90-AC90)/(F90+500)</f>
      </c>
      <c r="AF90" s="879" t="s">
        <v>804</v>
      </c>
    </row>
    <row customHeight="true" ht="16.071428571428573" r="91">
      <c r="A91" s="880"/>
      <c r="B91" s="867"/>
      <c r="C91" s="868"/>
      <c r="D91" s="869" t="s">
        <v>767</v>
      </c>
      <c r="E91" s="881"/>
      <c r="F91" s="871"/>
      <c r="G91" s="872"/>
      <c r="H91" s="872"/>
      <c r="I91" s="873">
        <f t="shared" si="187"/>
      </c>
      <c r="J91" s="874">
        <f t="shared" si="1"/>
      </c>
      <c r="K91" s="872"/>
      <c r="L91" s="874">
        <f t="shared" si="44"/>
      </c>
      <c r="M91" s="872"/>
      <c r="N91" s="875">
        <f t="shared" si="203"/>
      </c>
      <c r="O91" s="872"/>
      <c r="P91" s="875">
        <f t="shared" si="154"/>
      </c>
      <c r="Q91" s="876"/>
      <c r="R91" s="872"/>
      <c r="S91" s="876"/>
      <c r="T91" s="872"/>
      <c r="U91" s="878"/>
      <c r="V91" s="879"/>
      <c r="W91" s="872"/>
      <c r="X91" s="879"/>
      <c r="Y91" s="876"/>
      <c r="Z91" s="879"/>
      <c r="AA91" s="879"/>
      <c r="AB91" s="872"/>
      <c r="AC91" s="872"/>
      <c r="AD91" s="876"/>
      <c r="AE91" s="879"/>
      <c r="AF91" s="879" t="s">
        <v>805</v>
      </c>
    </row>
    <row customHeight="true" ht="16.071428571428573" r="92">
      <c r="A92" s="880"/>
      <c r="B92" s="867"/>
      <c r="C92" s="868"/>
      <c r="D92" s="869" t="s">
        <v>799</v>
      </c>
      <c r="E92" s="872"/>
      <c r="F92" s="871"/>
      <c r="G92" s="872"/>
      <c r="H92" s="872"/>
      <c r="I92" s="873">
        <f t="shared" si="187"/>
      </c>
      <c r="J92" s="874">
        <f t="shared" si="1"/>
      </c>
      <c r="K92" s="872"/>
      <c r="L92" s="874">
        <f t="shared" si="44"/>
      </c>
      <c r="M92" s="872"/>
      <c r="N92" s="875">
        <f t="shared" si="203"/>
      </c>
      <c r="O92" s="872"/>
      <c r="P92" s="875">
        <f t="shared" si="154"/>
      </c>
      <c r="Q92" s="876"/>
      <c r="R92" s="872"/>
      <c r="S92" s="876"/>
      <c r="T92" s="872"/>
      <c r="U92" s="878"/>
      <c r="V92" s="879"/>
      <c r="W92" s="872"/>
      <c r="X92" s="879"/>
      <c r="Y92" s="876"/>
      <c r="Z92" s="879"/>
      <c r="AA92" s="879"/>
      <c r="AB92" s="872"/>
      <c r="AC92" s="872"/>
      <c r="AD92" s="876"/>
      <c r="AE92" s="879"/>
      <c r="AF92" s="879"/>
    </row>
    <row customHeight="true" ht="16.071428571428573" r="93">
      <c r="A93" s="880"/>
      <c r="B93" s="867" t="s">
        <v>785</v>
      </c>
      <c r="C93" s="868" t="s">
        <v>803</v>
      </c>
      <c r="D93" s="869" t="s">
        <v>765</v>
      </c>
      <c r="E93" s="870"/>
      <c r="F93" s="871">
        <f>E93+E94+E95</f>
      </c>
      <c r="G93" s="872"/>
      <c r="H93" s="872"/>
      <c r="I93" s="873">
        <f t="shared" si="187"/>
      </c>
      <c r="J93" s="874">
        <f t="shared" si="1"/>
      </c>
      <c r="K93" s="872"/>
      <c r="L93" s="874">
        <f t="shared" si="44"/>
      </c>
      <c r="M93" s="872"/>
      <c r="N93" s="875">
        <f t="shared" si="203"/>
      </c>
      <c r="O93" s="872"/>
      <c r="P93" s="875">
        <f t="shared" si="154"/>
      </c>
      <c r="Q93" s="876">
        <f>(M93+M95+M94)/(O93+O95+O94)</f>
      </c>
      <c r="R93" s="872"/>
      <c r="S93" s="876">
        <f>(O93+O95)/(K93+K95)</f>
      </c>
      <c r="T93" s="872"/>
      <c r="U93" s="878">
        <f>F93/T93</f>
      </c>
      <c r="V93" s="879">
        <f>(F93+4*500)/T93</f>
      </c>
      <c r="W93" s="872"/>
      <c r="X93" s="879">
        <f>W93/T93</f>
      </c>
      <c r="Y93" s="876">
        <f>T93/R93</f>
      </c>
      <c r="Z93" s="879">
        <f>W93/F93</f>
      </c>
      <c r="AA93" s="879">
        <f>W93/(F93+500)</f>
      </c>
      <c r="AB93" s="872"/>
      <c r="AC93" s="872"/>
      <c r="AD93" s="876">
        <f>AB93/T93</f>
      </c>
      <c r="AE93" s="879">
        <f>(W93-AC93)/(F93+500)</f>
      </c>
      <c r="AF93" s="879" t="s">
        <v>804</v>
      </c>
    </row>
    <row customHeight="true" ht="16.071428571428573" r="94">
      <c r="A94" s="880"/>
      <c r="B94" s="867"/>
      <c r="C94" s="868"/>
      <c r="D94" s="869" t="s">
        <v>767</v>
      </c>
      <c r="E94" s="881"/>
      <c r="F94" s="871"/>
      <c r="G94" s="872"/>
      <c r="H94" s="872"/>
      <c r="I94" s="873">
        <f t="shared" si="187"/>
      </c>
      <c r="J94" s="874">
        <f t="shared" si="1"/>
      </c>
      <c r="K94" s="872"/>
      <c r="L94" s="874">
        <f t="shared" si="44"/>
      </c>
      <c r="M94" s="872"/>
      <c r="N94" s="875">
        <f t="shared" si="203"/>
      </c>
      <c r="O94" s="872"/>
      <c r="P94" s="875">
        <f t="shared" si="154"/>
      </c>
      <c r="Q94" s="876"/>
      <c r="R94" s="872"/>
      <c r="S94" s="876"/>
      <c r="T94" s="872"/>
      <c r="U94" s="878"/>
      <c r="V94" s="879"/>
      <c r="W94" s="872"/>
      <c r="X94" s="879"/>
      <c r="Y94" s="876"/>
      <c r="Z94" s="879"/>
      <c r="AA94" s="879"/>
      <c r="AB94" s="872"/>
      <c r="AC94" s="872"/>
      <c r="AD94" s="876"/>
      <c r="AE94" s="879"/>
      <c r="AF94" s="879" t="s">
        <v>805</v>
      </c>
    </row>
    <row customHeight="true" ht="16.071428571428573" r="95">
      <c r="A95" s="880"/>
      <c r="B95" s="867"/>
      <c r="C95" s="868"/>
      <c r="D95" s="869" t="s">
        <v>799</v>
      </c>
      <c r="E95" s="872"/>
      <c r="F95" s="871"/>
      <c r="G95" s="872"/>
      <c r="H95" s="872"/>
      <c r="I95" s="873">
        <f t="shared" si="187"/>
      </c>
      <c r="J95" s="874">
        <f t="shared" si="1"/>
      </c>
      <c r="K95" s="872"/>
      <c r="L95" s="874">
        <f t="shared" si="44"/>
      </c>
      <c r="M95" s="872"/>
      <c r="N95" s="875">
        <f t="shared" si="203"/>
      </c>
      <c r="O95" s="872"/>
      <c r="P95" s="875">
        <f t="shared" si="154"/>
      </c>
      <c r="Q95" s="876"/>
      <c r="R95" s="872"/>
      <c r="S95" s="876"/>
      <c r="T95" s="872"/>
      <c r="U95" s="878"/>
      <c r="V95" s="879"/>
      <c r="W95" s="872"/>
      <c r="X95" s="879"/>
      <c r="Y95" s="876"/>
      <c r="Z95" s="879"/>
      <c r="AA95" s="879"/>
      <c r="AB95" s="872"/>
      <c r="AC95" s="872"/>
      <c r="AD95" s="876"/>
      <c r="AE95" s="879"/>
      <c r="AF95" s="879"/>
    </row>
    <row customHeight="true" ht="16.071428571428573" r="96">
      <c r="A96" s="880"/>
      <c r="B96" s="883" t="s">
        <v>772</v>
      </c>
      <c r="C96" s="883"/>
      <c r="D96" s="883"/>
      <c r="E96" s="884">
        <f>SUM(E81:E95)</f>
      </c>
      <c r="F96" s="884">
        <f>SUM(F81:F95)</f>
      </c>
      <c r="G96" s="884">
        <f>SUM(G81:G95)</f>
      </c>
      <c r="H96" s="884">
        <f>SUM(H81:H95)</f>
      </c>
      <c r="I96" s="885">
        <f t="shared" si="187"/>
      </c>
      <c r="J96" s="886">
        <f t="shared" si="1"/>
      </c>
      <c r="K96" s="884">
        <f>SUM(K81:K95)</f>
      </c>
      <c r="L96" s="886">
        <f t="shared" si="44"/>
      </c>
      <c r="M96" s="884">
        <f>SUM(M81:M95)</f>
      </c>
      <c r="N96" s="887">
        <f t="shared" si="203"/>
      </c>
      <c r="O96" s="884">
        <f>SUM(O81:O95)</f>
      </c>
      <c r="P96" s="887">
        <f t="shared" si="154"/>
      </c>
      <c r="Q96" s="888">
        <f>M96/O96</f>
      </c>
      <c r="R96" s="884">
        <f>SUM(R81:R95)</f>
      </c>
      <c r="S96" s="888">
        <f>(O96+O96)/(K96+K96)</f>
      </c>
      <c r="T96" s="884">
        <f>SUM(T81:T95)</f>
      </c>
      <c r="U96" s="889">
        <f t="shared" ref="U96:U97" si="165">F96/T96</f>
      </c>
      <c r="V96" s="890">
        <f t="shared" ref="V96:V97" si="82">(F96+4*500)/T96</f>
      </c>
      <c r="W96" s="884">
        <f>SUM(W81:W95)</f>
      </c>
      <c r="X96" s="891">
        <f t="shared" ref="X96:X97" si="55">W96/T96</f>
      </c>
      <c r="Y96" s="888">
        <f t="shared" ref="Y96:Y97" si="132">T96/R96</f>
      </c>
      <c r="Z96" s="890">
        <f t="shared" ref="Z96:Z97" si="105">W96/F96</f>
      </c>
      <c r="AA96" s="890">
        <f>W96/(F96+COUNT(W81:W92)*500)</f>
      </c>
      <c r="AB96" s="884">
        <f>SUM(AB81:AB95)</f>
      </c>
      <c r="AC96" s="884">
        <f>SUM(AC81:AC95)</f>
      </c>
      <c r="AD96" s="888">
        <f t="shared" ref="AD96:AD97" si="22">AB96/T96</f>
      </c>
      <c r="AE96" s="892">
        <f>(W96-AC96)/(F96+COUNT(W81:W92)*500)</f>
      </c>
      <c r="AF96" s="879"/>
    </row>
    <row customHeight="true" ht="16.071428571428573" r="97">
      <c r="A97" s="880"/>
      <c r="B97" s="867" t="s">
        <v>786</v>
      </c>
      <c r="C97" s="868" t="s">
        <v>806</v>
      </c>
      <c r="D97" s="869" t="s">
        <v>765</v>
      </c>
      <c r="E97" s="870"/>
      <c r="F97" s="871">
        <f>E97+E98+E99</f>
      </c>
      <c r="G97" s="872"/>
      <c r="H97" s="872"/>
      <c r="I97" s="873">
        <f t="shared" si="187"/>
      </c>
      <c r="J97" s="874">
        <f t="shared" si="1"/>
      </c>
      <c r="K97" s="872"/>
      <c r="L97" s="874">
        <f t="shared" si="44"/>
      </c>
      <c r="M97" s="872"/>
      <c r="N97" s="875">
        <f t="shared" si="203"/>
      </c>
      <c r="O97" s="872"/>
      <c r="P97" s="875">
        <f t="shared" si="154"/>
      </c>
      <c r="Q97" s="876">
        <f>(M97+M99+M98)/(O97+O99+O98)</f>
      </c>
      <c r="R97" s="872"/>
      <c r="S97" s="876">
        <f>(O97+O99)/(K97+K99)</f>
      </c>
      <c r="T97" s="872"/>
      <c r="U97" s="878">
        <f t="shared" si="165"/>
      </c>
      <c r="V97" s="879">
        <f t="shared" si="82"/>
      </c>
      <c r="W97" s="872"/>
      <c r="X97" s="879">
        <f t="shared" si="55"/>
      </c>
      <c r="Y97" s="876">
        <f t="shared" si="132"/>
      </c>
      <c r="Z97" s="879">
        <f t="shared" si="105"/>
      </c>
      <c r="AA97" s="879">
        <f>W97/(F97+500)</f>
      </c>
      <c r="AB97" s="872"/>
      <c r="AC97" s="872"/>
      <c r="AD97" s="876">
        <f t="shared" si="22"/>
      </c>
      <c r="AE97" s="879">
        <f>(W97-AC97)/(F97+500)</f>
      </c>
      <c r="AF97" s="879" t="s">
        <v>804</v>
      </c>
    </row>
    <row customHeight="true" ht="16.071428571428573" r="98">
      <c r="A98" s="880"/>
      <c r="B98" s="867"/>
      <c r="C98" s="868"/>
      <c r="D98" s="869" t="s">
        <v>767</v>
      </c>
      <c r="E98" s="881"/>
      <c r="F98" s="871"/>
      <c r="G98" s="872"/>
      <c r="H98" s="872"/>
      <c r="I98" s="873">
        <f t="shared" si="187"/>
      </c>
      <c r="J98" s="874">
        <f t="shared" si="1"/>
      </c>
      <c r="K98" s="872"/>
      <c r="L98" s="874">
        <f t="shared" si="44"/>
      </c>
      <c r="M98" s="872"/>
      <c r="N98" s="875">
        <f t="shared" si="203"/>
      </c>
      <c r="O98" s="872"/>
      <c r="P98" s="875">
        <f t="shared" si="154"/>
      </c>
      <c r="Q98" s="876"/>
      <c r="R98" s="872"/>
      <c r="S98" s="876"/>
      <c r="T98" s="872"/>
      <c r="U98" s="878"/>
      <c r="V98" s="879"/>
      <c r="W98" s="872"/>
      <c r="X98" s="879"/>
      <c r="Y98" s="876"/>
      <c r="Z98" s="879"/>
      <c r="AA98" s="879"/>
      <c r="AB98" s="872"/>
      <c r="AC98" s="872"/>
      <c r="AD98" s="876"/>
      <c r="AE98" s="879"/>
      <c r="AF98" s="879" t="s">
        <v>805</v>
      </c>
    </row>
    <row customHeight="true" ht="16.071428571428573" r="99">
      <c r="A99" s="880"/>
      <c r="B99" s="867"/>
      <c r="C99" s="868"/>
      <c r="D99" s="869" t="s">
        <v>799</v>
      </c>
      <c r="E99" s="872"/>
      <c r="F99" s="871"/>
      <c r="G99" s="872"/>
      <c r="H99" s="872"/>
      <c r="I99" s="873">
        <f t="shared" si="187"/>
      </c>
      <c r="J99" s="874">
        <f t="shared" si="1"/>
      </c>
      <c r="K99" s="872"/>
      <c r="L99" s="874">
        <f t="shared" si="44"/>
      </c>
      <c r="M99" s="872"/>
      <c r="N99" s="875">
        <f t="shared" si="203"/>
      </c>
      <c r="O99" s="872"/>
      <c r="P99" s="875">
        <f t="shared" si="154"/>
      </c>
      <c r="Q99" s="876"/>
      <c r="R99" s="872"/>
      <c r="S99" s="876"/>
      <c r="T99" s="872"/>
      <c r="U99" s="878"/>
      <c r="V99" s="879"/>
      <c r="W99" s="872"/>
      <c r="X99" s="879"/>
      <c r="Y99" s="876"/>
      <c r="Z99" s="879"/>
      <c r="AA99" s="879"/>
      <c r="AB99" s="872"/>
      <c r="AC99" s="872"/>
      <c r="AD99" s="876"/>
      <c r="AE99" s="879"/>
      <c r="AF99" s="879"/>
    </row>
    <row customHeight="true" ht="16.071428571428573" r="100">
      <c r="A100" s="880"/>
      <c r="B100" s="867" t="s">
        <v>788</v>
      </c>
      <c r="C100" s="868" t="s">
        <v>806</v>
      </c>
      <c r="D100" s="869" t="s">
        <v>765</v>
      </c>
      <c r="E100" s="870"/>
      <c r="F100" s="871">
        <f>E100+E101+E102</f>
      </c>
      <c r="G100" s="872"/>
      <c r="H100" s="872"/>
      <c r="I100" s="873">
        <f t="shared" si="187"/>
      </c>
      <c r="J100" s="874">
        <f t="shared" si="1"/>
      </c>
      <c r="K100" s="872"/>
      <c r="L100" s="874">
        <f t="shared" si="44"/>
      </c>
      <c r="M100" s="872"/>
      <c r="N100" s="875">
        <f t="shared" si="203"/>
      </c>
      <c r="O100" s="872"/>
      <c r="P100" s="875">
        <f t="shared" si="154"/>
      </c>
      <c r="Q100" s="876">
        <f>(M100+M102+M101)/(O100+O102+O101)</f>
      </c>
      <c r="R100" s="872"/>
      <c r="S100" s="876">
        <f>(O100+O102)/(K100+K102)</f>
      </c>
      <c r="T100" s="872"/>
      <c r="U100" s="878">
        <f>F100/T100</f>
      </c>
      <c r="V100" s="879">
        <f>(F100+4*500)/T100</f>
      </c>
      <c r="W100" s="877"/>
      <c r="X100" s="879">
        <f>W100/T100</f>
      </c>
      <c r="Y100" s="876">
        <f>T100/R100</f>
      </c>
      <c r="Z100" s="879">
        <f>W100/F100</f>
      </c>
      <c r="AA100" s="879">
        <f>W100/(F100+500)</f>
      </c>
      <c r="AB100" s="872"/>
      <c r="AC100" s="872"/>
      <c r="AD100" s="876">
        <f>AB100/T100</f>
      </c>
      <c r="AE100" s="879">
        <f>(W100-AC100)/(F100+500)</f>
      </c>
      <c r="AF100" s="879" t="s">
        <v>804</v>
      </c>
    </row>
    <row customHeight="true" ht="16.071428571428573" r="101">
      <c r="A101" s="880"/>
      <c r="B101" s="867"/>
      <c r="C101" s="868"/>
      <c r="D101" s="869" t="s">
        <v>767</v>
      </c>
      <c r="E101" s="881"/>
      <c r="F101" s="871"/>
      <c r="G101" s="872"/>
      <c r="H101" s="872"/>
      <c r="I101" s="873">
        <f t="shared" si="187"/>
      </c>
      <c r="J101" s="874">
        <f t="shared" si="1"/>
      </c>
      <c r="K101" s="872"/>
      <c r="L101" s="874">
        <f t="shared" si="44"/>
      </c>
      <c r="M101" s="872"/>
      <c r="N101" s="875">
        <f t="shared" si="203"/>
      </c>
      <c r="O101" s="872"/>
      <c r="P101" s="875">
        <f t="shared" si="154"/>
      </c>
      <c r="Q101" s="876"/>
      <c r="R101" s="872"/>
      <c r="S101" s="876"/>
      <c r="T101" s="872"/>
      <c r="U101" s="878"/>
      <c r="V101" s="879"/>
      <c r="W101" s="872"/>
      <c r="X101" s="879"/>
      <c r="Y101" s="876"/>
      <c r="Z101" s="879"/>
      <c r="AA101" s="879"/>
      <c r="AB101" s="872"/>
      <c r="AC101" s="872"/>
      <c r="AD101" s="876"/>
      <c r="AE101" s="879"/>
      <c r="AF101" s="879" t="s">
        <v>805</v>
      </c>
    </row>
    <row customHeight="true" ht="16.071428571428573" r="102">
      <c r="A102" s="880"/>
      <c r="B102" s="867"/>
      <c r="C102" s="868"/>
      <c r="D102" s="869" t="s">
        <v>799</v>
      </c>
      <c r="E102" s="872"/>
      <c r="F102" s="871"/>
      <c r="G102" s="872"/>
      <c r="H102" s="872"/>
      <c r="I102" s="873">
        <f t="shared" si="187"/>
      </c>
      <c r="J102" s="874">
        <f t="shared" si="1"/>
      </c>
      <c r="K102" s="872"/>
      <c r="L102" s="874">
        <f t="shared" si="44"/>
      </c>
      <c r="M102" s="872"/>
      <c r="N102" s="875">
        <f t="shared" si="203"/>
      </c>
      <c r="O102" s="872"/>
      <c r="P102" s="875">
        <f t="shared" si="154"/>
      </c>
      <c r="Q102" s="876"/>
      <c r="R102" s="872"/>
      <c r="S102" s="876"/>
      <c r="T102" s="872"/>
      <c r="U102" s="878"/>
      <c r="V102" s="879"/>
      <c r="W102" s="872"/>
      <c r="X102" s="879"/>
      <c r="Y102" s="876"/>
      <c r="Z102" s="879"/>
      <c r="AA102" s="879"/>
      <c r="AB102" s="872"/>
      <c r="AC102" s="872"/>
      <c r="AD102" s="876"/>
      <c r="AE102" s="879"/>
      <c r="AF102" s="879"/>
    </row>
    <row customHeight="true" ht="16.071428571428573" r="103">
      <c r="A103" s="880"/>
      <c r="B103" s="867" t="s">
        <v>789</v>
      </c>
      <c r="C103" s="868" t="s">
        <v>806</v>
      </c>
      <c r="D103" s="869" t="s">
        <v>765</v>
      </c>
      <c r="E103" s="870"/>
      <c r="F103" s="871">
        <f>E103+E104+E105</f>
      </c>
      <c r="G103" s="872"/>
      <c r="H103" s="872"/>
      <c r="I103" s="873">
        <f t="shared" si="187"/>
      </c>
      <c r="J103" s="874">
        <f t="shared" si="1"/>
      </c>
      <c r="K103" s="872"/>
      <c r="L103" s="874">
        <f t="shared" si="44"/>
      </c>
      <c r="M103" s="872"/>
      <c r="N103" s="875">
        <f t="shared" si="203"/>
      </c>
      <c r="O103" s="872"/>
      <c r="P103" s="875">
        <f t="shared" si="154"/>
      </c>
      <c r="Q103" s="876">
        <f>(M103+M105+M104)/(O103+O105+O104)</f>
      </c>
      <c r="R103" s="872"/>
      <c r="S103" s="876">
        <f>(O103+O105)/(K103+K105)</f>
      </c>
      <c r="T103" s="872"/>
      <c r="U103" s="878">
        <f>F103/T103</f>
      </c>
      <c r="V103" s="879">
        <f>(F103+4*500)/T103</f>
      </c>
      <c r="W103" s="872"/>
      <c r="X103" s="879">
        <f>W103/T103</f>
      </c>
      <c r="Y103" s="876">
        <f>T103/R103</f>
      </c>
      <c r="Z103" s="879">
        <f>W103/F103</f>
      </c>
      <c r="AA103" s="879">
        <f>W103/(F103+500)</f>
      </c>
      <c r="AB103" s="872"/>
      <c r="AC103" s="872"/>
      <c r="AD103" s="876">
        <f>AB103/T103</f>
      </c>
      <c r="AE103" s="879">
        <f>(W103-AC103)/(F103+500)</f>
      </c>
      <c r="AF103" s="879" t="s">
        <v>804</v>
      </c>
    </row>
    <row customHeight="true" ht="16.071428571428573" r="104">
      <c r="A104" s="880"/>
      <c r="B104" s="867"/>
      <c r="C104" s="868"/>
      <c r="D104" s="869" t="s">
        <v>767</v>
      </c>
      <c r="E104" s="881"/>
      <c r="F104" s="871"/>
      <c r="G104" s="872"/>
      <c r="H104" s="872"/>
      <c r="I104" s="873">
        <f t="shared" si="187"/>
      </c>
      <c r="J104" s="874">
        <f t="shared" si="1"/>
      </c>
      <c r="K104" s="872"/>
      <c r="L104" s="874">
        <f t="shared" si="44"/>
      </c>
      <c r="M104" s="872"/>
      <c r="N104" s="875">
        <f t="shared" si="203"/>
      </c>
      <c r="O104" s="872"/>
      <c r="P104" s="875">
        <f t="shared" si="154"/>
      </c>
      <c r="Q104" s="876"/>
      <c r="R104" s="872"/>
      <c r="S104" s="876"/>
      <c r="T104" s="872"/>
      <c r="U104" s="878"/>
      <c r="V104" s="879"/>
      <c r="W104" s="872"/>
      <c r="X104" s="879"/>
      <c r="Y104" s="876"/>
      <c r="Z104" s="879"/>
      <c r="AA104" s="879"/>
      <c r="AB104" s="872"/>
      <c r="AC104" s="872"/>
      <c r="AD104" s="876"/>
      <c r="AE104" s="879"/>
      <c r="AF104" s="879" t="s">
        <v>805</v>
      </c>
    </row>
    <row customHeight="true" ht="16.071428571428573" r="105">
      <c r="A105" s="880"/>
      <c r="B105" s="867"/>
      <c r="C105" s="868"/>
      <c r="D105" s="869" t="s">
        <v>799</v>
      </c>
      <c r="E105" s="872"/>
      <c r="F105" s="871"/>
      <c r="G105" s="872"/>
      <c r="H105" s="872"/>
      <c r="I105" s="873">
        <f t="shared" si="187"/>
      </c>
      <c r="J105" s="874">
        <f t="shared" si="1"/>
      </c>
      <c r="K105" s="872"/>
      <c r="L105" s="874">
        <f t="shared" si="44"/>
      </c>
      <c r="M105" s="872"/>
      <c r="N105" s="875">
        <f t="shared" si="203"/>
      </c>
      <c r="O105" s="872"/>
      <c r="P105" s="875">
        <f t="shared" si="154"/>
      </c>
      <c r="Q105" s="876"/>
      <c r="R105" s="872"/>
      <c r="S105" s="876"/>
      <c r="T105" s="872"/>
      <c r="U105" s="878"/>
      <c r="V105" s="879"/>
      <c r="W105" s="872"/>
      <c r="X105" s="879"/>
      <c r="Y105" s="876"/>
      <c r="Z105" s="879"/>
      <c r="AA105" s="879"/>
      <c r="AB105" s="872"/>
      <c r="AC105" s="872"/>
      <c r="AD105" s="876"/>
      <c r="AE105" s="879"/>
      <c r="AF105" s="879"/>
    </row>
    <row customHeight="true" ht="16.071428571428573" r="106">
      <c r="A106" s="880"/>
      <c r="B106" s="867" t="s">
        <v>807</v>
      </c>
      <c r="C106" s="868" t="s">
        <v>806</v>
      </c>
      <c r="D106" s="869" t="s">
        <v>765</v>
      </c>
      <c r="E106" s="870"/>
      <c r="F106" s="871">
        <f>E106+E107+E108</f>
      </c>
      <c r="G106" s="872"/>
      <c r="H106" s="872"/>
      <c r="I106" s="873">
        <f t="shared" si="187"/>
      </c>
      <c r="J106" s="874">
        <f t="shared" si="1"/>
      </c>
      <c r="K106" s="872"/>
      <c r="L106" s="874">
        <f t="shared" si="44"/>
      </c>
      <c r="M106" s="872"/>
      <c r="N106" s="875">
        <f t="shared" si="203"/>
      </c>
      <c r="O106" s="872"/>
      <c r="P106" s="875">
        <f t="shared" si="154"/>
      </c>
      <c r="Q106" s="876">
        <f>(M106+M108+M107)/(O106+O108+O107)</f>
      </c>
      <c r="R106" s="872"/>
      <c r="S106" s="876">
        <f>(O106+O108)/(K106+K108)</f>
      </c>
      <c r="T106" s="872"/>
      <c r="U106" s="878">
        <f>F106/T106</f>
      </c>
      <c r="V106" s="879">
        <f>(F106+4*500)/T106</f>
      </c>
      <c r="W106" s="872"/>
      <c r="X106" s="879">
        <f>W106/T106</f>
      </c>
      <c r="Y106" s="876">
        <f>T106/R106</f>
      </c>
      <c r="Z106" s="879">
        <f>W106/F106</f>
      </c>
      <c r="AA106" s="879">
        <f>W106/(F106+500)</f>
      </c>
      <c r="AB106" s="872"/>
      <c r="AC106" s="872"/>
      <c r="AD106" s="876">
        <f>AB106/T106</f>
      </c>
      <c r="AE106" s="879">
        <f>(W106-AC106)/(F106+500)</f>
      </c>
      <c r="AF106" s="879" t="s">
        <v>804</v>
      </c>
    </row>
    <row customHeight="true" ht="16.071428571428573" r="107">
      <c r="A107" s="880"/>
      <c r="B107" s="867"/>
      <c r="C107" s="868"/>
      <c r="D107" s="869" t="s">
        <v>767</v>
      </c>
      <c r="E107" s="881"/>
      <c r="F107" s="871"/>
      <c r="G107" s="872"/>
      <c r="H107" s="872"/>
      <c r="I107" s="873">
        <f t="shared" si="187"/>
      </c>
      <c r="J107" s="874">
        <f t="shared" si="1"/>
      </c>
      <c r="K107" s="872"/>
      <c r="L107" s="874">
        <f t="shared" si="44"/>
      </c>
      <c r="M107" s="872"/>
      <c r="N107" s="875">
        <f t="shared" si="203"/>
      </c>
      <c r="O107" s="872"/>
      <c r="P107" s="875">
        <f t="shared" si="154"/>
      </c>
      <c r="Q107" s="876"/>
      <c r="R107" s="872"/>
      <c r="S107" s="876"/>
      <c r="T107" s="872"/>
      <c r="U107" s="878"/>
      <c r="V107" s="879"/>
      <c r="W107" s="872"/>
      <c r="X107" s="879"/>
      <c r="Y107" s="876"/>
      <c r="Z107" s="879"/>
      <c r="AA107" s="879"/>
      <c r="AB107" s="872"/>
      <c r="AC107" s="872"/>
      <c r="AD107" s="876"/>
      <c r="AE107" s="879"/>
      <c r="AF107" s="879" t="s">
        <v>805</v>
      </c>
    </row>
    <row customHeight="true" ht="16.071428571428573" r="108">
      <c r="A108" s="880"/>
      <c r="B108" s="867"/>
      <c r="C108" s="868"/>
      <c r="D108" s="869" t="s">
        <v>799</v>
      </c>
      <c r="E108" s="872"/>
      <c r="F108" s="871"/>
      <c r="G108" s="872"/>
      <c r="H108" s="872"/>
      <c r="I108" s="873">
        <f t="shared" si="187"/>
      </c>
      <c r="J108" s="874">
        <f t="shared" si="1"/>
      </c>
      <c r="K108" s="872"/>
      <c r="L108" s="874">
        <f t="shared" si="44"/>
      </c>
      <c r="M108" s="872"/>
      <c r="N108" s="875">
        <f t="shared" si="203"/>
      </c>
      <c r="O108" s="872"/>
      <c r="P108" s="875">
        <f t="shared" si="154"/>
      </c>
      <c r="Q108" s="876"/>
      <c r="R108" s="872"/>
      <c r="S108" s="876"/>
      <c r="T108" s="872"/>
      <c r="U108" s="878"/>
      <c r="V108" s="879"/>
      <c r="W108" s="872"/>
      <c r="X108" s="879"/>
      <c r="Y108" s="876"/>
      <c r="Z108" s="879"/>
      <c r="AA108" s="879"/>
      <c r="AB108" s="872"/>
      <c r="AC108" s="872"/>
      <c r="AD108" s="876"/>
      <c r="AE108" s="879"/>
      <c r="AF108" s="879"/>
    </row>
    <row customHeight="true" ht="16.071428571428573" r="109">
      <c r="A109" s="880"/>
      <c r="B109" s="867" t="s">
        <v>791</v>
      </c>
      <c r="C109" s="868" t="s">
        <v>806</v>
      </c>
      <c r="D109" s="869" t="s">
        <v>765</v>
      </c>
      <c r="E109" s="870"/>
      <c r="F109" s="871">
        <f>E109+E110+E111</f>
      </c>
      <c r="G109" s="872"/>
      <c r="H109" s="872"/>
      <c r="I109" s="873">
        <f t="shared" si="187"/>
      </c>
      <c r="J109" s="874">
        <f t="shared" si="1"/>
      </c>
      <c r="K109" s="872"/>
      <c r="L109" s="874">
        <f t="shared" si="44"/>
      </c>
      <c r="M109" s="872"/>
      <c r="N109" s="875">
        <f t="shared" si="203"/>
      </c>
      <c r="O109" s="872"/>
      <c r="P109" s="875">
        <f t="shared" si="154"/>
      </c>
      <c r="Q109" s="876">
        <f>(M109+M111+M110)/(O109+O111+O110)</f>
      </c>
      <c r="R109" s="872"/>
      <c r="S109" s="876">
        <f>(O109+O111)/(K109+K111)</f>
      </c>
      <c r="T109" s="872"/>
      <c r="U109" s="878">
        <f>F109/T109</f>
      </c>
      <c r="V109" s="879">
        <f>(F109+4*500)/T109</f>
      </c>
      <c r="W109" s="872"/>
      <c r="X109" s="879">
        <f>W109/T109</f>
      </c>
      <c r="Y109" s="876">
        <f>T109/R109</f>
      </c>
      <c r="Z109" s="879">
        <f>W109/F109</f>
      </c>
      <c r="AA109" s="879">
        <f>W109/(F109+500)</f>
      </c>
      <c r="AB109" s="872"/>
      <c r="AC109" s="872"/>
      <c r="AD109" s="876">
        <f>AB109/T109</f>
      </c>
      <c r="AE109" s="879">
        <f>(W109-AC109)/(F109+500)</f>
      </c>
      <c r="AF109" s="879" t="s">
        <v>804</v>
      </c>
    </row>
    <row customHeight="true" ht="16.071428571428573" r="110">
      <c r="A110" s="880"/>
      <c r="B110" s="867"/>
      <c r="C110" s="868"/>
      <c r="D110" s="869" t="s">
        <v>767</v>
      </c>
      <c r="E110" s="881"/>
      <c r="F110" s="871"/>
      <c r="G110" s="872"/>
      <c r="H110" s="872"/>
      <c r="I110" s="873">
        <f t="shared" si="187"/>
      </c>
      <c r="J110" s="874">
        <f t="shared" si="1"/>
      </c>
      <c r="K110" s="872"/>
      <c r="L110" s="874">
        <f t="shared" si="44"/>
      </c>
      <c r="M110" s="872"/>
      <c r="N110" s="875">
        <f t="shared" si="203"/>
      </c>
      <c r="O110" s="872"/>
      <c r="P110" s="875">
        <f t="shared" si="154"/>
      </c>
      <c r="Q110" s="876"/>
      <c r="R110" s="872"/>
      <c r="S110" s="876"/>
      <c r="T110" s="872"/>
      <c r="U110" s="878"/>
      <c r="V110" s="879"/>
      <c r="W110" s="872"/>
      <c r="X110" s="879"/>
      <c r="Y110" s="876"/>
      <c r="Z110" s="879"/>
      <c r="AA110" s="879"/>
      <c r="AB110" s="872"/>
      <c r="AC110" s="872"/>
      <c r="AD110" s="876"/>
      <c r="AE110" s="879"/>
      <c r="AF110" s="879" t="s">
        <v>805</v>
      </c>
    </row>
    <row customHeight="true" ht="16.071428571428573" r="111">
      <c r="A111" s="880"/>
      <c r="B111" s="867"/>
      <c r="C111" s="868"/>
      <c r="D111" s="869" t="s">
        <v>799</v>
      </c>
      <c r="E111" s="872"/>
      <c r="F111" s="871"/>
      <c r="G111" s="872"/>
      <c r="H111" s="872"/>
      <c r="I111" s="873">
        <f t="shared" si="187"/>
      </c>
      <c r="J111" s="874">
        <f t="shared" si="1"/>
      </c>
      <c r="K111" s="872"/>
      <c r="L111" s="874">
        <f t="shared" si="44"/>
      </c>
      <c r="M111" s="872"/>
      <c r="N111" s="875">
        <f t="shared" si="203"/>
      </c>
      <c r="O111" s="872"/>
      <c r="P111" s="875">
        <f t="shared" si="154"/>
      </c>
      <c r="Q111" s="876"/>
      <c r="R111" s="872"/>
      <c r="S111" s="876"/>
      <c r="T111" s="872"/>
      <c r="U111" s="878"/>
      <c r="V111" s="879"/>
      <c r="W111" s="872"/>
      <c r="X111" s="879"/>
      <c r="Y111" s="876"/>
      <c r="Z111" s="879"/>
      <c r="AA111" s="879"/>
      <c r="AB111" s="872"/>
      <c r="AC111" s="872"/>
      <c r="AD111" s="876"/>
      <c r="AE111" s="879"/>
      <c r="AF111" s="879"/>
    </row>
    <row customHeight="true" ht="16.071428571428573" r="112">
      <c r="A112" s="880"/>
      <c r="B112" s="883" t="s">
        <v>772</v>
      </c>
      <c r="C112" s="883"/>
      <c r="D112" s="883"/>
      <c r="E112" s="884">
        <f>SUM(E97:E111)</f>
      </c>
      <c r="F112" s="884">
        <f>SUM(F97:F111)</f>
      </c>
      <c r="G112" s="884">
        <f>SUM(G97:G111)</f>
      </c>
      <c r="H112" s="884">
        <f>SUM(H97:H111)</f>
      </c>
      <c r="I112" s="885">
        <f t="shared" si="187"/>
      </c>
      <c r="J112" s="886">
        <f t="shared" si="1"/>
      </c>
      <c r="K112" s="884">
        <f>SUM(K97:K111)</f>
      </c>
      <c r="L112" s="886">
        <f t="shared" si="44"/>
      </c>
      <c r="M112" s="884">
        <f>SUM(M97:M111)</f>
      </c>
      <c r="N112" s="887">
        <f t="shared" si="203"/>
      </c>
      <c r="O112" s="884">
        <f>SUM(O97:O111)</f>
      </c>
      <c r="P112" s="887">
        <f t="shared" si="154"/>
      </c>
      <c r="Q112" s="888">
        <f t="shared" ref="Q112:Q113" si="197">M112/O112</f>
      </c>
      <c r="R112" s="884">
        <f>SUM(R97:R111)</f>
      </c>
      <c r="S112" s="888">
        <f t="shared" ref="S112:S113" si="11">(O112+O112)/(K112+K112)</f>
      </c>
      <c r="T112" s="884">
        <f>SUM(T97:T111)</f>
      </c>
      <c r="U112" s="889">
        <f t="shared" ref="U112:U113" si="166">F112/T112</f>
      </c>
      <c r="V112" s="890">
        <f t="shared" ref="V112:V113" si="83">(F112+4*500)/T112</f>
      </c>
      <c r="W112" s="884">
        <f>SUM(W97:W111)</f>
      </c>
      <c r="X112" s="891">
        <f t="shared" ref="X112:X113" si="56">W112/T112</f>
      </c>
      <c r="Y112" s="888">
        <f t="shared" ref="Y112:Y113" si="133">T112/R112</f>
      </c>
      <c r="Z112" s="890">
        <f t="shared" ref="Z112:Z113" si="106">W112/F112</f>
      </c>
      <c r="AA112" s="890">
        <f>W112/(F112+COUNT(W97:W108)*500)</f>
      </c>
      <c r="AB112" s="884">
        <f>SUM(AB97:AB111)</f>
      </c>
      <c r="AC112" s="884">
        <f>SUM(AC97:AC111)</f>
      </c>
      <c r="AD112" s="888">
        <f t="shared" ref="AD112:AD113" si="23">AB112/T112</f>
      </c>
      <c r="AE112" s="892">
        <f>(W112-AC112)/(F112+COUNT(W97:W108)*500)</f>
      </c>
      <c r="AF112" s="879"/>
    </row>
    <row customHeight="true" ht="16.071428571428573" r="113">
      <c r="A113" s="880"/>
      <c r="B113" s="895" t="s">
        <v>792</v>
      </c>
      <c r="C113" s="895"/>
      <c r="D113" s="895"/>
      <c r="E113" s="896">
        <f>E64+E80+E96+E112</f>
      </c>
      <c r="F113" s="896">
        <f>F64+F80+F96+F112</f>
      </c>
      <c r="G113" s="896">
        <f>G64+G80+G96+G112</f>
      </c>
      <c r="H113" s="896">
        <f>H64+H80+H96+H112</f>
      </c>
      <c r="I113" s="897">
        <f t="shared" si="187"/>
      </c>
      <c r="J113" s="898">
        <f>J64+J80+J96+J112</f>
      </c>
      <c r="K113" s="898">
        <f>K64+K80+K96+K112</f>
      </c>
      <c r="L113" s="899">
        <f t="shared" si="44"/>
      </c>
      <c r="M113" s="898">
        <f>M64+M80+M96+M112</f>
      </c>
      <c r="N113" s="900">
        <f t="shared" si="203"/>
      </c>
      <c r="O113" s="898">
        <f>O64+O80+O96+O112</f>
      </c>
      <c r="P113" s="900">
        <f t="shared" si="154"/>
      </c>
      <c r="Q113" s="901">
        <f t="shared" si="197"/>
      </c>
      <c r="R113" s="898">
        <f>R64+R80+R96+R112</f>
      </c>
      <c r="S113" s="901">
        <f t="shared" si="11"/>
      </c>
      <c r="T113" s="898">
        <f>T64+T80+T96+T112</f>
      </c>
      <c r="U113" s="902">
        <f t="shared" si="166"/>
      </c>
      <c r="V113" s="898">
        <f t="shared" si="83"/>
      </c>
      <c r="W113" s="898">
        <f>W64+W80+W96+W112</f>
      </c>
      <c r="X113" s="898">
        <f t="shared" si="56"/>
      </c>
      <c r="Y113" s="901">
        <f t="shared" si="133"/>
      </c>
      <c r="Z113" s="898">
        <f t="shared" si="106"/>
      </c>
      <c r="AA113" s="898">
        <f>W113/(F113+COUNT(W49:W63,W65:W79,W81:W95,W97:W111)*500)</f>
      </c>
      <c r="AB113" s="898">
        <f>AB64+AB80+AB96+AB112</f>
      </c>
      <c r="AC113" s="898">
        <f>AC64+AC80+AC96+AC112</f>
      </c>
      <c r="AD113" s="901">
        <f t="shared" si="23"/>
      </c>
      <c r="AE113" s="898">
        <f>(W113-AC113)/(F113+COUNT(W49:W60,W65:W79,W93:W95,AD112:AB110,W97:W111)*500)</f>
      </c>
      <c r="AF113" s="879"/>
    </row>
    <row r="114"/>
    <row r="115"/>
    <row r="116"/>
    <row r="117"/>
    <row r="118"/>
    <row r="119"/>
    <row r="120"/>
    <row r="121"/>
    <row r="122"/>
    <row customHeight="true" ht="18.27040535832198" r="123">
      <c r="A123" s="811" t="s">
        <v>730</v>
      </c>
      <c r="B123" s="812" t="s">
        <v>731</v>
      </c>
      <c r="C123" s="812" t="s">
        <v>732</v>
      </c>
      <c r="D123" s="812" t="s">
        <v>733</v>
      </c>
      <c r="E123" s="813" t="s">
        <v>734</v>
      </c>
      <c r="F123" s="814" t="s">
        <v>735</v>
      </c>
      <c r="G123" s="814" t="s">
        <v>736</v>
      </c>
      <c r="H123" s="814" t="s">
        <v>737</v>
      </c>
      <c r="I123" s="815" t="s">
        <v>738</v>
      </c>
      <c r="J123" s="816" t="s">
        <v>739</v>
      </c>
      <c r="K123" s="814" t="s">
        <v>740</v>
      </c>
      <c r="L123" s="816" t="s">
        <v>741</v>
      </c>
      <c r="M123" s="817" t="s">
        <v>742</v>
      </c>
      <c r="N123" s="818" t="s">
        <v>743</v>
      </c>
      <c r="O123" s="814" t="s">
        <v>744</v>
      </c>
      <c r="P123" s="818" t="s">
        <v>745</v>
      </c>
      <c r="Q123" s="815" t="s">
        <v>746</v>
      </c>
      <c r="R123" s="819" t="s">
        <v>747</v>
      </c>
      <c r="S123" s="820" t="s">
        <v>748</v>
      </c>
      <c r="T123" s="819" t="s">
        <v>749</v>
      </c>
      <c r="U123" s="821" t="s">
        <v>750</v>
      </c>
      <c r="V123" s="822" t="s">
        <v>751</v>
      </c>
      <c r="W123" s="822" t="s">
        <v>752</v>
      </c>
      <c r="X123" s="822" t="s">
        <v>753</v>
      </c>
      <c r="Y123" s="820" t="s">
        <v>754</v>
      </c>
      <c r="Z123" s="822" t="s">
        <v>755</v>
      </c>
      <c r="AA123" s="822" t="s">
        <v>756</v>
      </c>
      <c r="AB123" s="822" t="s">
        <v>757</v>
      </c>
      <c r="AC123" s="819" t="s">
        <v>758</v>
      </c>
      <c r="AD123" s="820" t="s">
        <v>759</v>
      </c>
      <c r="AE123" s="822" t="s">
        <v>760</v>
      </c>
      <c r="AF123" s="822" t="s">
        <v>761</v>
      </c>
    </row>
    <row customHeight="true" ht="18.27040535832198" r="124">
      <c r="A124" s="823" t="s">
        <v>808</v>
      </c>
      <c r="B124" s="824" t="s">
        <v>763</v>
      </c>
      <c r="C124" s="825" t="s">
        <v>774</v>
      </c>
      <c r="D124" s="826" t="s">
        <v>765</v>
      </c>
      <c r="E124" s="827"/>
      <c r="F124" s="828">
        <f>E124+E125</f>
      </c>
      <c r="G124" s="827"/>
      <c r="H124" s="827"/>
      <c r="I124" s="829">
        <f t="shared" ref="I124:I167" si="188">H124/G124</f>
      </c>
      <c r="J124" s="830">
        <f t="shared" ref="J124:J167" si="2">(E124/G124)*1000</f>
      </c>
      <c r="K124" s="827"/>
      <c r="L124" s="830">
        <v>0</v>
      </c>
      <c r="M124" s="827"/>
      <c r="N124" s="831">
        <f t="shared" ref="N124:N167" si="204">E124/M124</f>
      </c>
      <c r="O124" s="827"/>
      <c r="P124" s="831">
        <f t="shared" ref="P124:P167" si="155">E124/O124</f>
      </c>
      <c r="Q124" s="832">
        <f>(M124+M125)/(O124+O125)</f>
      </c>
      <c r="R124" s="827"/>
      <c r="S124" s="832">
        <f>(O124+O125)/(K124+K125)</f>
      </c>
      <c r="T124" s="827"/>
      <c r="U124" s="833">
        <f>F124/T124</f>
      </c>
      <c r="V124" s="834">
        <f>(F124+4*500)/T124</f>
      </c>
      <c r="W124" s="827"/>
      <c r="X124" s="834">
        <f>W124/T124</f>
      </c>
      <c r="Y124" s="832">
        <f>T124/R124</f>
      </c>
      <c r="Z124" s="834">
        <f>W124/F124</f>
      </c>
      <c r="AA124" s="834">
        <f>W124/(F124+500)</f>
      </c>
      <c r="AB124" s="827">
        <v>0</v>
      </c>
      <c r="AC124" s="827">
        <v>0</v>
      </c>
      <c r="AD124" s="832">
        <f>AB124/T124</f>
      </c>
      <c r="AE124" s="834">
        <f>(W124-AC124)/(F124+500)</f>
      </c>
      <c r="AF124" s="835" t="s">
        <v>766</v>
      </c>
    </row>
    <row customHeight="true" ht="18.27040535832198" r="125">
      <c r="A125" s="823"/>
      <c r="B125" s="824"/>
      <c r="C125" s="825"/>
      <c r="D125" s="826" t="s">
        <v>767</v>
      </c>
      <c r="E125" s="827"/>
      <c r="F125" s="828"/>
      <c r="G125" s="827"/>
      <c r="H125" s="827"/>
      <c r="I125" s="829">
        <f t="shared" si="188"/>
      </c>
      <c r="J125" s="830">
        <f t="shared" si="2"/>
      </c>
      <c r="K125" s="827"/>
      <c r="L125" s="830">
        <v>1</v>
      </c>
      <c r="M125" s="827"/>
      <c r="N125" s="831">
        <f t="shared" si="204"/>
      </c>
      <c r="O125" s="827"/>
      <c r="P125" s="831">
        <f t="shared" si="155"/>
      </c>
      <c r="Q125" s="832"/>
      <c r="R125" s="827"/>
      <c r="S125" s="832"/>
      <c r="T125" s="827"/>
      <c r="U125" s="833"/>
      <c r="V125" s="834"/>
      <c r="W125" s="827"/>
      <c r="X125" s="834"/>
      <c r="Y125" s="832"/>
      <c r="Z125" s="834"/>
      <c r="AA125" s="834"/>
      <c r="AB125" s="827"/>
      <c r="AC125" s="827"/>
      <c r="AD125" s="832"/>
      <c r="AE125" s="834"/>
      <c r="AF125" s="835" t="s">
        <v>768</v>
      </c>
    </row>
    <row customHeight="true" ht="18.27040535832198" r="126">
      <c r="A126" s="823"/>
      <c r="B126" s="824" t="s">
        <v>769</v>
      </c>
      <c r="C126" s="825" t="s">
        <v>774</v>
      </c>
      <c r="D126" s="826" t="s">
        <v>765</v>
      </c>
      <c r="E126" s="827"/>
      <c r="F126" s="828">
        <f>E126+E127</f>
      </c>
      <c r="G126" s="827"/>
      <c r="H126" s="827"/>
      <c r="I126" s="829">
        <f t="shared" si="188"/>
      </c>
      <c r="J126" s="830">
        <f t="shared" si="2"/>
      </c>
      <c r="K126" s="827"/>
      <c r="L126" s="830">
        <f t="shared" ref="L126:L167" si="45">E126/K126</f>
      </c>
      <c r="M126" s="827"/>
      <c r="N126" s="831">
        <f t="shared" si="204"/>
      </c>
      <c r="O126" s="827"/>
      <c r="P126" s="831">
        <f t="shared" si="155"/>
      </c>
      <c r="Q126" s="832">
        <f>(M126+M127)/(O126+O127)</f>
      </c>
      <c r="R126" s="827"/>
      <c r="S126" s="832">
        <f>(O126+O127)/(K126+K127)</f>
      </c>
      <c r="T126" s="827"/>
      <c r="U126" s="833">
        <f>F126/T126</f>
      </c>
      <c r="V126" s="834">
        <f>(F126+4*500)/T126</f>
      </c>
      <c r="W126" s="827"/>
      <c r="X126" s="834">
        <f>W126/T126</f>
      </c>
      <c r="Y126" s="832">
        <f>T126/R126</f>
      </c>
      <c r="Z126" s="834">
        <f>W126/F126</f>
      </c>
      <c r="AA126" s="834">
        <f>W126/(F126+500)</f>
      </c>
      <c r="AB126" s="827"/>
      <c r="AC126" s="827"/>
      <c r="AD126" s="832">
        <f>AB126/T126</f>
      </c>
      <c r="AE126" s="834">
        <f>(W126-AC126)/(F126+500)</f>
      </c>
      <c r="AF126" s="835" t="s">
        <v>766</v>
      </c>
    </row>
    <row customHeight="true" ht="18.27040535832198" r="127">
      <c r="A127" s="823"/>
      <c r="B127" s="824"/>
      <c r="C127" s="825"/>
      <c r="D127" s="826" t="s">
        <v>767</v>
      </c>
      <c r="E127" s="827"/>
      <c r="F127" s="828"/>
      <c r="G127" s="827"/>
      <c r="H127" s="827"/>
      <c r="I127" s="829">
        <f t="shared" si="188"/>
      </c>
      <c r="J127" s="830">
        <f t="shared" si="2"/>
      </c>
      <c r="K127" s="827"/>
      <c r="L127" s="830">
        <f t="shared" si="45"/>
      </c>
      <c r="M127" s="827"/>
      <c r="N127" s="831">
        <f t="shared" si="204"/>
      </c>
      <c r="O127" s="827"/>
      <c r="P127" s="831">
        <f t="shared" si="155"/>
      </c>
      <c r="Q127" s="832"/>
      <c r="R127" s="827"/>
      <c r="S127" s="832"/>
      <c r="T127" s="827"/>
      <c r="U127" s="833"/>
      <c r="V127" s="834"/>
      <c r="W127" s="827"/>
      <c r="X127" s="834"/>
      <c r="Y127" s="832"/>
      <c r="Z127" s="834"/>
      <c r="AA127" s="834"/>
      <c r="AB127" s="827"/>
      <c r="AC127" s="827"/>
      <c r="AD127" s="832"/>
      <c r="AE127" s="834"/>
      <c r="AF127" s="835" t="s">
        <v>768</v>
      </c>
    </row>
    <row customHeight="true" ht="18.27040535832198" r="128">
      <c r="A128" s="823"/>
      <c r="B128" s="824" t="s">
        <v>770</v>
      </c>
      <c r="C128" s="825" t="s">
        <v>774</v>
      </c>
      <c r="D128" s="826" t="s">
        <v>765</v>
      </c>
      <c r="E128" s="827"/>
      <c r="F128" s="828">
        <f>E128+E129</f>
      </c>
      <c r="G128" s="827"/>
      <c r="H128" s="827"/>
      <c r="I128" s="829">
        <f t="shared" si="188"/>
      </c>
      <c r="J128" s="830">
        <f t="shared" si="2"/>
      </c>
      <c r="K128" s="827"/>
      <c r="L128" s="830">
        <f t="shared" si="45"/>
      </c>
      <c r="M128" s="827"/>
      <c r="N128" s="831">
        <f t="shared" si="204"/>
      </c>
      <c r="O128" s="827"/>
      <c r="P128" s="831">
        <f t="shared" si="155"/>
      </c>
      <c r="Q128" s="832">
        <f>(M128+M129)/(O128+O129)</f>
      </c>
      <c r="R128" s="827"/>
      <c r="S128" s="832">
        <f>(O128+O129)/(K128+K129)</f>
      </c>
      <c r="T128" s="827"/>
      <c r="U128" s="833">
        <f>F128/T128</f>
      </c>
      <c r="V128" s="834">
        <f>(F128+4*500)/T128</f>
      </c>
      <c r="W128" s="827"/>
      <c r="X128" s="834">
        <f>W128/T128</f>
      </c>
      <c r="Y128" s="832">
        <f>T128/R128</f>
      </c>
      <c r="Z128" s="834">
        <f>W128/F128</f>
      </c>
      <c r="AA128" s="834">
        <f>W128/(F128+500)</f>
      </c>
      <c r="AB128" s="827"/>
      <c r="AC128" s="827"/>
      <c r="AD128" s="832">
        <f>AB128/T128</f>
      </c>
      <c r="AE128" s="834">
        <f>(W128-AC128)/(F128+500)</f>
      </c>
      <c r="AF128" s="835" t="s">
        <v>766</v>
      </c>
    </row>
    <row customHeight="true" ht="18.27040535832198" r="129">
      <c r="A129" s="823"/>
      <c r="B129" s="824"/>
      <c r="C129" s="825"/>
      <c r="D129" s="826" t="s">
        <v>767</v>
      </c>
      <c r="E129" s="827"/>
      <c r="F129" s="828"/>
      <c r="G129" s="827"/>
      <c r="H129" s="827"/>
      <c r="I129" s="829">
        <f t="shared" si="188"/>
      </c>
      <c r="J129" s="830">
        <f t="shared" si="2"/>
      </c>
      <c r="K129" s="827"/>
      <c r="L129" s="830">
        <f t="shared" si="45"/>
      </c>
      <c r="M129" s="827"/>
      <c r="N129" s="831">
        <f t="shared" si="204"/>
      </c>
      <c r="O129" s="827"/>
      <c r="P129" s="831">
        <f t="shared" si="155"/>
      </c>
      <c r="Q129" s="832"/>
      <c r="R129" s="827"/>
      <c r="S129" s="832"/>
      <c r="T129" s="827"/>
      <c r="U129" s="833"/>
      <c r="V129" s="834"/>
      <c r="W129" s="827"/>
      <c r="X129" s="834"/>
      <c r="Y129" s="832"/>
      <c r="Z129" s="834"/>
      <c r="AA129" s="834"/>
      <c r="AB129" s="827"/>
      <c r="AC129" s="827"/>
      <c r="AD129" s="832"/>
      <c r="AE129" s="834"/>
      <c r="AF129" s="835" t="s">
        <v>768</v>
      </c>
    </row>
    <row customHeight="true" ht="18.27040535832198" r="130">
      <c r="A130" s="823"/>
      <c r="B130" s="824" t="s">
        <v>771</v>
      </c>
      <c r="C130" s="825" t="s">
        <v>774</v>
      </c>
      <c r="D130" s="826" t="s">
        <v>765</v>
      </c>
      <c r="E130" s="827"/>
      <c r="F130" s="828">
        <f>E130+E131</f>
      </c>
      <c r="G130" s="827"/>
      <c r="H130" s="827"/>
      <c r="I130" s="829">
        <f t="shared" si="188"/>
      </c>
      <c r="J130" s="830">
        <f t="shared" si="2"/>
      </c>
      <c r="K130" s="827"/>
      <c r="L130" s="830">
        <f t="shared" si="45"/>
      </c>
      <c r="M130" s="827"/>
      <c r="N130" s="831">
        <f t="shared" si="204"/>
      </c>
      <c r="O130" s="827"/>
      <c r="P130" s="831">
        <f t="shared" si="155"/>
      </c>
      <c r="Q130" s="832">
        <f>(M130+M131)/(O130+O131)</f>
      </c>
      <c r="R130" s="827"/>
      <c r="S130" s="832">
        <f>(O130+O131)/(K130+K131)</f>
      </c>
      <c r="T130" s="827"/>
      <c r="U130" s="833">
        <f>F130/T130</f>
      </c>
      <c r="V130" s="834">
        <f>(F130+4*500)/T130</f>
      </c>
      <c r="W130" s="827"/>
      <c r="X130" s="834">
        <f>W130/T130</f>
      </c>
      <c r="Y130" s="832">
        <f>T130/R130</f>
      </c>
      <c r="Z130" s="834">
        <f>W130/F130</f>
      </c>
      <c r="AA130" s="834">
        <f>W130/(F130+500)</f>
      </c>
      <c r="AB130" s="827"/>
      <c r="AC130" s="827"/>
      <c r="AD130" s="832">
        <f>AB130/T130</f>
      </c>
      <c r="AE130" s="834">
        <f>(W130-AC130)/(F130+500)</f>
      </c>
      <c r="AF130" s="835" t="s">
        <v>766</v>
      </c>
    </row>
    <row customHeight="true" ht="18.27040535832198" r="131">
      <c r="A131" s="823"/>
      <c r="B131" s="824"/>
      <c r="C131" s="825"/>
      <c r="D131" s="826" t="s">
        <v>767</v>
      </c>
      <c r="E131" s="827"/>
      <c r="F131" s="828"/>
      <c r="G131" s="827"/>
      <c r="H131" s="827"/>
      <c r="I131" s="829">
        <f t="shared" si="188"/>
      </c>
      <c r="J131" s="830">
        <f t="shared" si="2"/>
      </c>
      <c r="K131" s="827"/>
      <c r="L131" s="830">
        <f t="shared" si="45"/>
      </c>
      <c r="M131" s="827"/>
      <c r="N131" s="831">
        <f t="shared" si="204"/>
      </c>
      <c r="O131" s="827"/>
      <c r="P131" s="831">
        <f t="shared" si="155"/>
      </c>
      <c r="Q131" s="832"/>
      <c r="R131" s="827"/>
      <c r="S131" s="832"/>
      <c r="T131" s="827"/>
      <c r="U131" s="833"/>
      <c r="V131" s="834"/>
      <c r="W131" s="827"/>
      <c r="X131" s="834"/>
      <c r="Y131" s="832"/>
      <c r="Z131" s="834"/>
      <c r="AA131" s="834"/>
      <c r="AB131" s="827"/>
      <c r="AC131" s="827"/>
      <c r="AD131" s="832"/>
      <c r="AE131" s="834"/>
      <c r="AF131" s="835" t="s">
        <v>768</v>
      </c>
    </row>
    <row customHeight="true" ht="17.857142857142858" r="132">
      <c r="A132" s="823"/>
      <c r="B132" s="824" t="s">
        <v>773</v>
      </c>
      <c r="C132" s="825" t="s">
        <v>774</v>
      </c>
      <c r="D132" s="826" t="s">
        <v>765</v>
      </c>
      <c r="E132" s="827"/>
      <c r="F132" s="846">
        <f>E132+E133</f>
      </c>
      <c r="G132" s="827"/>
      <c r="H132" s="827"/>
      <c r="I132" s="829">
        <f t="shared" si="188"/>
      </c>
      <c r="J132" s="830">
        <f t="shared" si="2"/>
      </c>
      <c r="K132" s="827"/>
      <c r="L132" s="830">
        <f t="shared" si="45"/>
      </c>
      <c r="M132" s="827"/>
      <c r="N132" s="831">
        <f t="shared" si="204"/>
      </c>
      <c r="O132" s="827"/>
      <c r="P132" s="831">
        <f t="shared" si="155"/>
      </c>
      <c r="Q132" s="832">
        <f>(M132+M133)/(O132+O133)</f>
      </c>
      <c r="R132" s="827"/>
      <c r="S132" s="832">
        <f>(O132+O133)/(K132+K133)</f>
      </c>
      <c r="T132" s="827"/>
      <c r="U132" s="833">
        <f>F132/T132</f>
      </c>
      <c r="V132" s="834">
        <f>(F132+4*500)/T132</f>
      </c>
      <c r="W132" s="827"/>
      <c r="X132" s="834">
        <f>W132/T132</f>
      </c>
      <c r="Y132" s="832">
        <f>T132/R132</f>
      </c>
      <c r="Z132" s="834">
        <f>W132/F132</f>
      </c>
      <c r="AA132" s="834">
        <f>W132/(F132+500)</f>
      </c>
      <c r="AB132" s="827"/>
      <c r="AC132" s="827"/>
      <c r="AD132" s="832">
        <f>AB132/T132</f>
      </c>
      <c r="AE132" s="834">
        <f>(W132-AC132)/(F132+500)</f>
      </c>
      <c r="AF132" s="835" t="s">
        <v>766</v>
      </c>
    </row>
    <row customHeight="true" ht="17.857142857142858" r="133">
      <c r="A133" s="823"/>
      <c r="B133" s="824"/>
      <c r="C133" s="825"/>
      <c r="D133" s="826" t="s">
        <v>767</v>
      </c>
      <c r="E133" s="827"/>
      <c r="F133" s="846"/>
      <c r="G133" s="827"/>
      <c r="H133" s="847"/>
      <c r="I133" s="829">
        <f t="shared" si="188"/>
      </c>
      <c r="J133" s="830">
        <f t="shared" si="2"/>
      </c>
      <c r="K133" s="827"/>
      <c r="L133" s="830">
        <f t="shared" si="45"/>
      </c>
      <c r="M133" s="827"/>
      <c r="N133" s="831">
        <f t="shared" si="204"/>
      </c>
      <c r="O133" s="827"/>
      <c r="P133" s="831">
        <f t="shared" si="155"/>
      </c>
      <c r="Q133" s="832"/>
      <c r="R133" s="827"/>
      <c r="S133" s="832"/>
      <c r="T133" s="827"/>
      <c r="U133" s="833"/>
      <c r="V133" s="834"/>
      <c r="W133" s="827"/>
      <c r="X133" s="834"/>
      <c r="Y133" s="832"/>
      <c r="Z133" s="834"/>
      <c r="AA133" s="834"/>
      <c r="AB133" s="827"/>
      <c r="AC133" s="827"/>
      <c r="AD133" s="832"/>
      <c r="AE133" s="834"/>
      <c r="AF133" s="835" t="s">
        <v>768</v>
      </c>
    </row>
    <row customHeight="true" ht="18.27040535832198" r="134">
      <c r="A134" s="823"/>
      <c r="B134" s="836" t="s">
        <v>772</v>
      </c>
      <c r="C134" s="836"/>
      <c r="D134" s="836"/>
      <c r="E134" s="837">
        <f>SUM(E124:E133)</f>
      </c>
      <c r="F134" s="837">
        <f>SUM(F124:F133)</f>
      </c>
      <c r="G134" s="837">
        <f>SUM(G124:G133)</f>
      </c>
      <c r="H134" s="837">
        <f>SUM(H124:H133)</f>
      </c>
      <c r="I134" s="838">
        <f t="shared" si="188"/>
      </c>
      <c r="J134" s="839">
        <f t="shared" si="2"/>
      </c>
      <c r="K134" s="837">
        <f>SUM(K124:K133)</f>
      </c>
      <c r="L134" s="839">
        <f t="shared" si="45"/>
      </c>
      <c r="M134" s="837">
        <f>SUM(M124:M133)</f>
      </c>
      <c r="N134" s="840">
        <f t="shared" si="204"/>
      </c>
      <c r="O134" s="837">
        <f>SUM(O124:O133)</f>
      </c>
      <c r="P134" s="840">
        <f t="shared" si="155"/>
      </c>
      <c r="Q134" s="841">
        <f>M134/O134</f>
      </c>
      <c r="R134" s="837">
        <f>SUM(R124:R133)</f>
      </c>
      <c r="S134" s="841">
        <f>(O134+O134)/(K134+K134)</f>
      </c>
      <c r="T134" s="837">
        <f>SUM(T124:T133)</f>
      </c>
      <c r="U134" s="842">
        <f t="shared" ref="U134:U135" si="167">F134/T134</f>
      </c>
      <c r="V134" s="843">
        <f t="shared" ref="V134:V135" si="84">(F134+4*500)/T134</f>
      </c>
      <c r="W134" s="837">
        <f>SUM(W124:W133)</f>
      </c>
      <c r="X134" s="844">
        <f t="shared" ref="X134:X135" si="57">W134/T134</f>
      </c>
      <c r="Y134" s="841">
        <f t="shared" ref="Y134:Y135" si="134">T134/R134</f>
      </c>
      <c r="Z134" s="843">
        <f t="shared" ref="Z134:Z135" si="107">W134/F134</f>
      </c>
      <c r="AA134" s="843">
        <f>W134/(F134+COUNT(W124:W133)*500)</f>
      </c>
      <c r="AB134" s="837">
        <f>SUM(AB124:AB133)</f>
      </c>
      <c r="AC134" s="837">
        <f>SUM(AC124:AC133)</f>
      </c>
      <c r="AD134" s="841">
        <f t="shared" ref="AD134:AD135" si="24">AB134/T134</f>
      </c>
      <c r="AE134" s="845">
        <f>(W134-AC134)/(F134+COUNT(W124:W133)*500)</f>
      </c>
      <c r="AF134" s="834"/>
    </row>
    <row customHeight="true" ht="18.27040535832198" r="135">
      <c r="A135" s="823"/>
      <c r="B135" s="824" t="s">
        <v>775</v>
      </c>
      <c r="C135" s="825" t="s">
        <v>780</v>
      </c>
      <c r="D135" s="826" t="s">
        <v>765</v>
      </c>
      <c r="E135" s="827"/>
      <c r="F135" s="828">
        <f>E135+E136</f>
      </c>
      <c r="G135" s="827"/>
      <c r="H135" s="827"/>
      <c r="I135" s="829">
        <f t="shared" si="188"/>
      </c>
      <c r="J135" s="830">
        <f t="shared" si="2"/>
      </c>
      <c r="K135" s="827"/>
      <c r="L135" s="830">
        <f t="shared" si="45"/>
      </c>
      <c r="M135" s="827"/>
      <c r="N135" s="831">
        <f t="shared" si="204"/>
      </c>
      <c r="O135" s="827"/>
      <c r="P135" s="831">
        <f t="shared" si="155"/>
      </c>
      <c r="Q135" s="832">
        <f>(M135+M136)/(O135+O136)</f>
      </c>
      <c r="R135" s="827"/>
      <c r="S135" s="832">
        <f>(O135+O136)/(K135+K136)</f>
      </c>
      <c r="T135" s="827"/>
      <c r="U135" s="833">
        <f t="shared" si="167"/>
      </c>
      <c r="V135" s="834">
        <f t="shared" si="84"/>
      </c>
      <c r="W135" s="827"/>
      <c r="X135" s="834">
        <f t="shared" si="57"/>
      </c>
      <c r="Y135" s="832">
        <f t="shared" si="134"/>
      </c>
      <c r="Z135" s="834">
        <f t="shared" si="107"/>
      </c>
      <c r="AA135" s="834">
        <f>W135/(F135+500)</f>
      </c>
      <c r="AB135" s="827"/>
      <c r="AC135" s="827"/>
      <c r="AD135" s="832">
        <f t="shared" si="24"/>
      </c>
      <c r="AE135" s="834">
        <f>(W135-AC135)/(F135+500)</f>
      </c>
      <c r="AF135" s="835" t="s">
        <v>766</v>
      </c>
    </row>
    <row customHeight="true" ht="18.27040535832198" r="136">
      <c r="A136" s="823"/>
      <c r="B136" s="824"/>
      <c r="C136" s="825"/>
      <c r="D136" s="826" t="s">
        <v>767</v>
      </c>
      <c r="E136" s="827"/>
      <c r="F136" s="828"/>
      <c r="G136" s="827"/>
      <c r="H136" s="827"/>
      <c r="I136" s="829">
        <f t="shared" si="188"/>
      </c>
      <c r="J136" s="830">
        <f t="shared" si="2"/>
      </c>
      <c r="K136" s="827"/>
      <c r="L136" s="830">
        <f t="shared" si="45"/>
      </c>
      <c r="M136" s="827"/>
      <c r="N136" s="831">
        <f t="shared" si="204"/>
      </c>
      <c r="O136" s="827"/>
      <c r="P136" s="831">
        <f t="shared" si="155"/>
      </c>
      <c r="Q136" s="832"/>
      <c r="R136" s="827"/>
      <c r="S136" s="832"/>
      <c r="T136" s="827"/>
      <c r="U136" s="833"/>
      <c r="V136" s="834"/>
      <c r="W136" s="827"/>
      <c r="X136" s="834"/>
      <c r="Y136" s="832"/>
      <c r="Z136" s="834"/>
      <c r="AA136" s="834"/>
      <c r="AB136" s="827"/>
      <c r="AC136" s="827"/>
      <c r="AD136" s="832"/>
      <c r="AE136" s="834"/>
      <c r="AF136" s="835" t="s">
        <v>768</v>
      </c>
    </row>
    <row customHeight="true" ht="18.27040535832198" r="137">
      <c r="A137" s="823"/>
      <c r="B137" s="824" t="s">
        <v>776</v>
      </c>
      <c r="C137" s="825" t="s">
        <v>780</v>
      </c>
      <c r="D137" s="826" t="s">
        <v>765</v>
      </c>
      <c r="E137" s="827"/>
      <c r="F137" s="828">
        <f>E137+E138</f>
      </c>
      <c r="G137" s="827"/>
      <c r="H137" s="827"/>
      <c r="I137" s="829">
        <f t="shared" si="188"/>
      </c>
      <c r="J137" s="830">
        <f t="shared" si="2"/>
      </c>
      <c r="K137" s="827"/>
      <c r="L137" s="830">
        <f t="shared" si="45"/>
      </c>
      <c r="M137" s="827"/>
      <c r="N137" s="831">
        <f t="shared" si="204"/>
      </c>
      <c r="O137" s="827"/>
      <c r="P137" s="831">
        <f t="shared" si="155"/>
      </c>
      <c r="Q137" s="832">
        <f>(M137+M138)/(O137+O138)</f>
      </c>
      <c r="R137" s="827"/>
      <c r="S137" s="832">
        <f>(O137+O138)/(K137+K138)</f>
      </c>
      <c r="T137" s="827"/>
      <c r="U137" s="833">
        <f>F137/T137</f>
      </c>
      <c r="V137" s="834">
        <f>(F137+4*500)/T137</f>
      </c>
      <c r="W137" s="827"/>
      <c r="X137" s="834">
        <f>W137/T137</f>
      </c>
      <c r="Y137" s="832">
        <f>T137/R137</f>
      </c>
      <c r="Z137" s="834">
        <f>W137/F137</f>
      </c>
      <c r="AA137" s="834">
        <f>W137/(F137+500)</f>
      </c>
      <c r="AB137" s="827"/>
      <c r="AC137" s="827"/>
      <c r="AD137" s="832">
        <f>AB137/T137</f>
      </c>
      <c r="AE137" s="834">
        <f>(W137-AC137)/(F137+500)</f>
      </c>
      <c r="AF137" s="835" t="s">
        <v>766</v>
      </c>
    </row>
    <row customHeight="true" ht="18.27040535832198" r="138">
      <c r="A138" s="823"/>
      <c r="B138" s="824"/>
      <c r="C138" s="825"/>
      <c r="D138" s="826" t="s">
        <v>767</v>
      </c>
      <c r="E138" s="827"/>
      <c r="F138" s="828"/>
      <c r="G138" s="827"/>
      <c r="H138" s="827"/>
      <c r="I138" s="829">
        <f t="shared" si="188"/>
      </c>
      <c r="J138" s="830">
        <f t="shared" si="2"/>
      </c>
      <c r="K138" s="827"/>
      <c r="L138" s="830">
        <f t="shared" si="45"/>
      </c>
      <c r="M138" s="827"/>
      <c r="N138" s="831">
        <f t="shared" si="204"/>
      </c>
      <c r="O138" s="827"/>
      <c r="P138" s="831">
        <f t="shared" si="155"/>
      </c>
      <c r="Q138" s="832"/>
      <c r="R138" s="827"/>
      <c r="S138" s="832"/>
      <c r="T138" s="827"/>
      <c r="U138" s="833"/>
      <c r="V138" s="834"/>
      <c r="W138" s="827"/>
      <c r="X138" s="834"/>
      <c r="Y138" s="832"/>
      <c r="Z138" s="834"/>
      <c r="AA138" s="834"/>
      <c r="AB138" s="827"/>
      <c r="AC138" s="827"/>
      <c r="AD138" s="832"/>
      <c r="AE138" s="834"/>
      <c r="AF138" s="835" t="s">
        <v>768</v>
      </c>
    </row>
    <row customHeight="true" ht="18.27040535832198" r="139">
      <c r="A139" s="823"/>
      <c r="B139" s="824" t="s">
        <v>777</v>
      </c>
      <c r="C139" s="825" t="s">
        <v>780</v>
      </c>
      <c r="D139" s="826" t="s">
        <v>765</v>
      </c>
      <c r="E139" s="827"/>
      <c r="F139" s="828">
        <f>E139+E140</f>
      </c>
      <c r="G139" s="827"/>
      <c r="H139" s="827"/>
      <c r="I139" s="829">
        <f t="shared" si="188"/>
      </c>
      <c r="J139" s="830">
        <f t="shared" si="2"/>
      </c>
      <c r="K139" s="827"/>
      <c r="L139" s="830">
        <f t="shared" si="45"/>
      </c>
      <c r="M139" s="827"/>
      <c r="N139" s="831">
        <f t="shared" si="204"/>
      </c>
      <c r="O139" s="827"/>
      <c r="P139" s="831">
        <f t="shared" si="155"/>
      </c>
      <c r="Q139" s="832">
        <f>(M139+M140)/(O139+O140)</f>
      </c>
      <c r="R139" s="827"/>
      <c r="S139" s="832">
        <f>(O139+O140)/(K139+K140)</f>
      </c>
      <c r="T139" s="827"/>
      <c r="U139" s="833">
        <f>F139/T139</f>
      </c>
      <c r="V139" s="834">
        <f>(F139+4*500)/T139</f>
      </c>
      <c r="W139" s="827"/>
      <c r="X139" s="834">
        <f>W139/T139</f>
      </c>
      <c r="Y139" s="832">
        <f>T139/R139</f>
      </c>
      <c r="Z139" s="834">
        <f>W139/F139</f>
      </c>
      <c r="AA139" s="834">
        <f>W139/(F139+500)</f>
      </c>
      <c r="AB139" s="827"/>
      <c r="AC139" s="827"/>
      <c r="AD139" s="832">
        <f>AB139/T139</f>
      </c>
      <c r="AE139" s="834">
        <f>(W139-AC139)/(F139+500)</f>
      </c>
      <c r="AF139" s="835" t="s">
        <v>766</v>
      </c>
    </row>
    <row customHeight="true" ht="18.27040535832198" r="140">
      <c r="A140" s="823"/>
      <c r="B140" s="824"/>
      <c r="C140" s="825"/>
      <c r="D140" s="826" t="s">
        <v>767</v>
      </c>
      <c r="E140" s="827"/>
      <c r="F140" s="828"/>
      <c r="G140" s="827"/>
      <c r="H140" s="827"/>
      <c r="I140" s="829">
        <f t="shared" si="188"/>
      </c>
      <c r="J140" s="830">
        <f t="shared" si="2"/>
      </c>
      <c r="K140" s="827"/>
      <c r="L140" s="830">
        <f t="shared" si="45"/>
      </c>
      <c r="M140" s="827"/>
      <c r="N140" s="831">
        <f t="shared" si="204"/>
      </c>
      <c r="O140" s="827"/>
      <c r="P140" s="831">
        <f t="shared" si="155"/>
      </c>
      <c r="Q140" s="832"/>
      <c r="R140" s="827"/>
      <c r="S140" s="832"/>
      <c r="T140" s="827"/>
      <c r="U140" s="833"/>
      <c r="V140" s="834"/>
      <c r="W140" s="827"/>
      <c r="X140" s="834"/>
      <c r="Y140" s="832"/>
      <c r="Z140" s="834"/>
      <c r="AA140" s="834"/>
      <c r="AB140" s="827"/>
      <c r="AC140" s="827"/>
      <c r="AD140" s="832"/>
      <c r="AE140" s="834"/>
      <c r="AF140" s="835" t="s">
        <v>768</v>
      </c>
    </row>
    <row customHeight="true" ht="18.27040535832198" r="141">
      <c r="A141" s="823"/>
      <c r="B141" s="824" t="s">
        <v>778</v>
      </c>
      <c r="C141" s="825" t="s">
        <v>780</v>
      </c>
      <c r="D141" s="826" t="s">
        <v>765</v>
      </c>
      <c r="E141" s="827"/>
      <c r="F141" s="828">
        <f>E141+E142</f>
      </c>
      <c r="G141" s="827"/>
      <c r="H141" s="827"/>
      <c r="I141" s="829">
        <f t="shared" si="188"/>
      </c>
      <c r="J141" s="830">
        <f t="shared" si="2"/>
      </c>
      <c r="K141" s="827"/>
      <c r="L141" s="830">
        <f t="shared" si="45"/>
      </c>
      <c r="M141" s="827"/>
      <c r="N141" s="831">
        <f t="shared" si="204"/>
      </c>
      <c r="O141" s="827"/>
      <c r="P141" s="831">
        <f t="shared" si="155"/>
      </c>
      <c r="Q141" s="832">
        <f>(M141+M142)/(O141+O142)</f>
      </c>
      <c r="R141" s="827"/>
      <c r="S141" s="832">
        <f>(O141+O142)/(K141+K142)</f>
      </c>
      <c r="T141" s="827"/>
      <c r="U141" s="833">
        <f>F141/T141</f>
      </c>
      <c r="V141" s="834">
        <f>(F141+4*500)/T141</f>
      </c>
      <c r="W141" s="827"/>
      <c r="X141" s="834">
        <f>W141/T141</f>
      </c>
      <c r="Y141" s="832">
        <f>T141/R141</f>
      </c>
      <c r="Z141" s="834">
        <f>W141/F141</f>
      </c>
      <c r="AA141" s="834">
        <f>W141/(F141+500)</f>
      </c>
      <c r="AB141" s="827"/>
      <c r="AC141" s="827"/>
      <c r="AD141" s="832">
        <f>AB141/T141</f>
      </c>
      <c r="AE141" s="834">
        <f>(W141-AC141)/(F141+500)</f>
      </c>
      <c r="AF141" s="835" t="s">
        <v>766</v>
      </c>
    </row>
    <row customHeight="true" ht="18.27040535832198" r="142">
      <c r="A142" s="823"/>
      <c r="B142" s="824"/>
      <c r="C142" s="825"/>
      <c r="D142" s="826" t="s">
        <v>767</v>
      </c>
      <c r="E142" s="827"/>
      <c r="F142" s="828"/>
      <c r="G142" s="827"/>
      <c r="H142" s="847"/>
      <c r="I142" s="829">
        <f t="shared" si="188"/>
      </c>
      <c r="J142" s="830">
        <f t="shared" si="2"/>
      </c>
      <c r="K142" s="827"/>
      <c r="L142" s="830">
        <f t="shared" si="45"/>
      </c>
      <c r="M142" s="827"/>
      <c r="N142" s="831">
        <f t="shared" si="204"/>
      </c>
      <c r="O142" s="827"/>
      <c r="P142" s="831">
        <f t="shared" si="155"/>
      </c>
      <c r="Q142" s="832"/>
      <c r="R142" s="827"/>
      <c r="S142" s="832"/>
      <c r="T142" s="827"/>
      <c r="U142" s="833"/>
      <c r="V142" s="834"/>
      <c r="W142" s="827"/>
      <c r="X142" s="834"/>
      <c r="Y142" s="832"/>
      <c r="Z142" s="834"/>
      <c r="AA142" s="834"/>
      <c r="AB142" s="827"/>
      <c r="AC142" s="827"/>
      <c r="AD142" s="832"/>
      <c r="AE142" s="834"/>
      <c r="AF142" s="835" t="s">
        <v>768</v>
      </c>
    </row>
    <row customHeight="true" ht="18.27040535832198" r="143">
      <c r="A143" s="823"/>
      <c r="B143" s="836" t="s">
        <v>772</v>
      </c>
      <c r="C143" s="836"/>
      <c r="D143" s="836"/>
      <c r="E143" s="837">
        <f>SUM(E135:E142)</f>
      </c>
      <c r="F143" s="837">
        <f>SUM(F135:F142)</f>
      </c>
      <c r="G143" s="884">
        <f>SUM(G135:G142)</f>
      </c>
      <c r="H143" s="884">
        <f>SUM(H135:H142)</f>
      </c>
      <c r="I143" s="838">
        <f t="shared" si="188"/>
      </c>
      <c r="J143" s="839">
        <f t="shared" si="2"/>
      </c>
      <c r="K143" s="884">
        <f>SUM(K135:K142)</f>
      </c>
      <c r="L143" s="839">
        <f t="shared" si="45"/>
      </c>
      <c r="M143" s="884">
        <f>SUM(M135:M142)</f>
      </c>
      <c r="N143" s="840">
        <f t="shared" si="204"/>
      </c>
      <c r="O143" s="884">
        <f>SUM(O135:O142)</f>
      </c>
      <c r="P143" s="840">
        <f t="shared" si="155"/>
      </c>
      <c r="Q143" s="841">
        <f>M143/O143</f>
      </c>
      <c r="R143" s="884">
        <f>SUM(R135:R142)</f>
      </c>
      <c r="S143" s="841">
        <f>(O143+O143)/(K143+K143)</f>
      </c>
      <c r="T143" s="884">
        <f>SUM(T135:T142)</f>
      </c>
      <c r="U143" s="842">
        <f t="shared" ref="U143:U144" si="168">F143/T143</f>
      </c>
      <c r="V143" s="843">
        <f t="shared" ref="V143:V144" si="85">(F143+4*500)/T143</f>
      </c>
      <c r="W143" s="884">
        <f>SUM(W135:W142)</f>
      </c>
      <c r="X143" s="844">
        <f t="shared" ref="X143:X144" si="58">W143/T143</f>
      </c>
      <c r="Y143" s="841">
        <f t="shared" ref="Y143:Y144" si="135">T143/R143</f>
      </c>
      <c r="Z143" s="843">
        <f t="shared" ref="Z143:Z144" si="108">W143/F143</f>
      </c>
      <c r="AA143" s="843">
        <f>W143/(F143+COUNT(W135:W142)*500)</f>
      </c>
      <c r="AB143" s="884">
        <f>SUM(AB135:AB142)</f>
      </c>
      <c r="AC143" s="884">
        <f>SUM(AC135:AC142)</f>
      </c>
      <c r="AD143" s="841">
        <f t="shared" ref="AD143:AD144" si="25">AB143/T143</f>
      </c>
      <c r="AE143" s="845">
        <f>(W143-AC143)/(F143+COUNT(W135:W142)*500)</f>
      </c>
      <c r="AF143" s="834"/>
    </row>
    <row customHeight="true" ht="18.27040535832198" r="144">
      <c r="A144" s="823"/>
      <c r="B144" s="824" t="s">
        <v>779</v>
      </c>
      <c r="C144" s="825" t="s">
        <v>787</v>
      </c>
      <c r="D144" s="826" t="s">
        <v>765</v>
      </c>
      <c r="E144" s="827"/>
      <c r="F144" s="828">
        <f>E144+E145</f>
      </c>
      <c r="G144" s="827"/>
      <c r="H144" s="827"/>
      <c r="I144" s="829">
        <f t="shared" si="188"/>
      </c>
      <c r="J144" s="830">
        <f t="shared" si="2"/>
      </c>
      <c r="K144" s="827"/>
      <c r="L144" s="830">
        <f t="shared" si="45"/>
      </c>
      <c r="M144" s="827"/>
      <c r="N144" s="831">
        <f t="shared" si="204"/>
      </c>
      <c r="O144" s="827"/>
      <c r="P144" s="831">
        <f t="shared" si="155"/>
      </c>
      <c r="Q144" s="832">
        <f>(M144+M145)/(O144+O145)</f>
      </c>
      <c r="R144" s="827"/>
      <c r="S144" s="832">
        <f>(O144+O145)/(K144+K145)</f>
      </c>
      <c r="T144" s="827"/>
      <c r="U144" s="833">
        <f t="shared" si="168"/>
      </c>
      <c r="V144" s="834">
        <f t="shared" si="85"/>
      </c>
      <c r="W144" s="827"/>
      <c r="X144" s="834">
        <f t="shared" si="58"/>
      </c>
      <c r="Y144" s="832">
        <f t="shared" si="135"/>
      </c>
      <c r="Z144" s="834">
        <f t="shared" si="108"/>
      </c>
      <c r="AA144" s="834">
        <f>W144/(F144+500)</f>
      </c>
      <c r="AB144" s="827"/>
      <c r="AC144" s="827"/>
      <c r="AD144" s="832">
        <f t="shared" si="25"/>
      </c>
      <c r="AE144" s="834">
        <f>(W144-AC144)/(F144+500)</f>
      </c>
      <c r="AF144" s="835" t="s">
        <v>809</v>
      </c>
    </row>
    <row customHeight="true" ht="18.27040535832198" r="145">
      <c r="A145" s="823"/>
      <c r="B145" s="824"/>
      <c r="C145" s="825"/>
      <c r="D145" s="826" t="s">
        <v>767</v>
      </c>
      <c r="E145" s="827"/>
      <c r="F145" s="828"/>
      <c r="G145" s="827"/>
      <c r="H145" s="827"/>
      <c r="I145" s="829">
        <f t="shared" si="188"/>
      </c>
      <c r="J145" s="830">
        <f t="shared" si="2"/>
      </c>
      <c r="K145" s="827"/>
      <c r="L145" s="830">
        <f t="shared" si="45"/>
      </c>
      <c r="M145" s="827"/>
      <c r="N145" s="831">
        <f t="shared" si="204"/>
      </c>
      <c r="O145" s="827"/>
      <c r="P145" s="831">
        <f t="shared" si="155"/>
      </c>
      <c r="Q145" s="832"/>
      <c r="R145" s="827"/>
      <c r="S145" s="832"/>
      <c r="T145" s="827"/>
      <c r="U145" s="833"/>
      <c r="V145" s="834"/>
      <c r="W145" s="827"/>
      <c r="X145" s="834"/>
      <c r="Y145" s="832"/>
      <c r="Z145" s="834"/>
      <c r="AA145" s="834"/>
      <c r="AB145" s="827"/>
      <c r="AC145" s="827"/>
      <c r="AD145" s="832"/>
      <c r="AE145" s="834"/>
      <c r="AF145" s="835" t="s">
        <v>810</v>
      </c>
    </row>
    <row customHeight="true" ht="18.27040535832198" r="146">
      <c r="A146" s="823"/>
      <c r="B146" s="848" t="s">
        <v>782</v>
      </c>
      <c r="C146" s="825" t="s">
        <v>811</v>
      </c>
      <c r="D146" s="826" t="s">
        <v>765</v>
      </c>
      <c r="E146" s="827"/>
      <c r="F146" s="828">
        <f>E146+E147</f>
      </c>
      <c r="G146" s="827"/>
      <c r="H146" s="827"/>
      <c r="I146" s="829">
        <f t="shared" si="188"/>
      </c>
      <c r="J146" s="830">
        <f t="shared" si="2"/>
      </c>
      <c r="K146" s="827"/>
      <c r="L146" s="830">
        <f t="shared" si="45"/>
      </c>
      <c r="M146" s="827"/>
      <c r="N146" s="831">
        <f t="shared" si="204"/>
      </c>
      <c r="O146" s="827"/>
      <c r="P146" s="831">
        <f t="shared" si="155"/>
      </c>
      <c r="Q146" s="832">
        <f>(M146+M147)/(O146+O147)</f>
      </c>
      <c r="R146" s="827"/>
      <c r="S146" s="832">
        <f>(O146+O147)/(K146+K147)</f>
      </c>
      <c r="T146" s="827"/>
      <c r="U146" s="833">
        <f>F146/T146</f>
      </c>
      <c r="V146" s="834">
        <f>(F146+4*500)/T146</f>
      </c>
      <c r="W146" s="827"/>
      <c r="X146" s="834">
        <f>W146/T146</f>
      </c>
      <c r="Y146" s="832">
        <f>T146/R146</f>
      </c>
      <c r="Z146" s="834">
        <f>W146/F146</f>
      </c>
      <c r="AA146" s="834">
        <f>W146/(F146+500)</f>
      </c>
      <c r="AB146" s="827"/>
      <c r="AC146" s="827"/>
      <c r="AD146" s="832">
        <f>AB146/T146</f>
      </c>
      <c r="AE146" s="834">
        <f>(W146-AC146)/(F146+500)</f>
      </c>
      <c r="AF146" s="835" t="s">
        <v>809</v>
      </c>
    </row>
    <row customHeight="true" ht="18.27040535832198" r="147">
      <c r="A147" s="823"/>
      <c r="B147" s="848"/>
      <c r="C147" s="825"/>
      <c r="D147" s="826" t="s">
        <v>767</v>
      </c>
      <c r="E147" s="827"/>
      <c r="F147" s="828"/>
      <c r="G147" s="827"/>
      <c r="H147" s="827"/>
      <c r="I147" s="829">
        <f t="shared" si="188"/>
      </c>
      <c r="J147" s="830">
        <f t="shared" si="2"/>
      </c>
      <c r="K147" s="827"/>
      <c r="L147" s="830">
        <f t="shared" si="45"/>
      </c>
      <c r="M147" s="827"/>
      <c r="N147" s="831">
        <f t="shared" si="204"/>
      </c>
      <c r="O147" s="827"/>
      <c r="P147" s="831">
        <f t="shared" si="155"/>
      </c>
      <c r="Q147" s="832"/>
      <c r="R147" s="827"/>
      <c r="S147" s="832"/>
      <c r="T147" s="827"/>
      <c r="U147" s="833"/>
      <c r="V147" s="834"/>
      <c r="W147" s="827"/>
      <c r="X147" s="834"/>
      <c r="Y147" s="832"/>
      <c r="Z147" s="834"/>
      <c r="AA147" s="834"/>
      <c r="AB147" s="827"/>
      <c r="AC147" s="827"/>
      <c r="AD147" s="832"/>
      <c r="AE147" s="834"/>
      <c r="AF147" s="835" t="s">
        <v>810</v>
      </c>
    </row>
    <row customHeight="true" ht="18.27040535832198" r="148">
      <c r="A148" s="823"/>
      <c r="B148" s="848" t="s">
        <v>783</v>
      </c>
      <c r="C148" s="825" t="s">
        <v>811</v>
      </c>
      <c r="D148" s="826" t="s">
        <v>765</v>
      </c>
      <c r="E148" s="827"/>
      <c r="F148" s="828">
        <f>E148+E149</f>
      </c>
      <c r="G148" s="827"/>
      <c r="H148" s="827"/>
      <c r="I148" s="829">
        <f t="shared" si="188"/>
      </c>
      <c r="J148" s="830">
        <f t="shared" si="2"/>
      </c>
      <c r="K148" s="827"/>
      <c r="L148" s="830">
        <f t="shared" si="45"/>
      </c>
      <c r="M148" s="827"/>
      <c r="N148" s="831">
        <f t="shared" si="204"/>
      </c>
      <c r="O148" s="827"/>
      <c r="P148" s="831">
        <f t="shared" si="155"/>
      </c>
      <c r="Q148" s="832">
        <f>(M148+M149)/(O148+O149)</f>
      </c>
      <c r="R148" s="827"/>
      <c r="S148" s="832">
        <f>(O148+O149)/(K148+K149)</f>
      </c>
      <c r="T148" s="827"/>
      <c r="U148" s="833">
        <f>F148/T148</f>
      </c>
      <c r="V148" s="834">
        <f>(F148+4*500)/T148</f>
      </c>
      <c r="W148" s="827"/>
      <c r="X148" s="834">
        <f>W148/T148</f>
      </c>
      <c r="Y148" s="832">
        <f>T148/R148</f>
      </c>
      <c r="Z148" s="834">
        <f>W148/F148</f>
      </c>
      <c r="AA148" s="834">
        <f>W148/(F148+500)</f>
      </c>
      <c r="AB148" s="827"/>
      <c r="AC148" s="827"/>
      <c r="AD148" s="832">
        <f>AB148/T148</f>
      </c>
      <c r="AE148" s="834">
        <f>(W148-AC148)/(F148+500)</f>
      </c>
      <c r="AF148" s="835" t="s">
        <v>809</v>
      </c>
    </row>
    <row customHeight="true" ht="18.27040535832198" r="149">
      <c r="A149" s="823"/>
      <c r="B149" s="848"/>
      <c r="C149" s="825"/>
      <c r="D149" s="826" t="s">
        <v>767</v>
      </c>
      <c r="E149" s="827"/>
      <c r="F149" s="828"/>
      <c r="G149" s="827"/>
      <c r="H149" s="827"/>
      <c r="I149" s="829">
        <f t="shared" si="188"/>
      </c>
      <c r="J149" s="830">
        <f t="shared" si="2"/>
      </c>
      <c r="K149" s="827"/>
      <c r="L149" s="830">
        <f t="shared" si="45"/>
      </c>
      <c r="M149" s="827"/>
      <c r="N149" s="831">
        <f t="shared" si="204"/>
      </c>
      <c r="O149" s="827"/>
      <c r="P149" s="831">
        <f t="shared" si="155"/>
      </c>
      <c r="Q149" s="832"/>
      <c r="R149" s="827"/>
      <c r="S149" s="832"/>
      <c r="T149" s="827"/>
      <c r="U149" s="833"/>
      <c r="V149" s="834"/>
      <c r="W149" s="827"/>
      <c r="X149" s="834"/>
      <c r="Y149" s="832"/>
      <c r="Z149" s="834"/>
      <c r="AA149" s="834"/>
      <c r="AB149" s="827"/>
      <c r="AC149" s="827"/>
      <c r="AD149" s="832"/>
      <c r="AE149" s="834"/>
      <c r="AF149" s="835" t="s">
        <v>810</v>
      </c>
    </row>
    <row customHeight="true" ht="18.27040535832198" r="150">
      <c r="A150" s="823"/>
      <c r="B150" s="848" t="s">
        <v>784</v>
      </c>
      <c r="C150" s="825" t="s">
        <v>811</v>
      </c>
      <c r="D150" s="826" t="s">
        <v>765</v>
      </c>
      <c r="E150" s="827"/>
      <c r="F150" s="828">
        <f>E150+E151</f>
      </c>
      <c r="G150" s="827"/>
      <c r="H150" s="827"/>
      <c r="I150" s="829">
        <f t="shared" si="188"/>
      </c>
      <c r="J150" s="830">
        <f t="shared" si="2"/>
      </c>
      <c r="K150" s="827"/>
      <c r="L150" s="830">
        <f t="shared" si="45"/>
      </c>
      <c r="M150" s="827"/>
      <c r="N150" s="831">
        <f t="shared" si="204"/>
      </c>
      <c r="O150" s="827"/>
      <c r="P150" s="831">
        <f t="shared" si="155"/>
      </c>
      <c r="Q150" s="832">
        <f>(M150+M151)/(O150+O151)</f>
      </c>
      <c r="R150" s="827"/>
      <c r="S150" s="832">
        <f>(O150+O151)/(K150+K151)</f>
      </c>
      <c r="T150" s="827"/>
      <c r="U150" s="833">
        <f>F150/T150</f>
      </c>
      <c r="V150" s="834">
        <f>(F150+4*500)/T150</f>
      </c>
      <c r="W150" s="827"/>
      <c r="X150" s="834">
        <f>W150/T150</f>
      </c>
      <c r="Y150" s="832">
        <f>T150/R150</f>
      </c>
      <c r="Z150" s="834">
        <f>W150/F150</f>
      </c>
      <c r="AA150" s="834">
        <f>W150/(F150+500)</f>
      </c>
      <c r="AB150" s="827"/>
      <c r="AC150" s="827"/>
      <c r="AD150" s="832">
        <f>AB150/T150</f>
      </c>
      <c r="AE150" s="834">
        <f>(W150-AC150)/(F150+500)</f>
      </c>
      <c r="AF150" s="835" t="s">
        <v>809</v>
      </c>
    </row>
    <row customHeight="true" ht="18.27040535832198" r="151">
      <c r="A151" s="823"/>
      <c r="B151" s="848"/>
      <c r="C151" s="825"/>
      <c r="D151" s="826" t="s">
        <v>767</v>
      </c>
      <c r="E151" s="827"/>
      <c r="F151" s="828"/>
      <c r="G151" s="827"/>
      <c r="H151" s="847"/>
      <c r="I151" s="829">
        <f t="shared" si="188"/>
      </c>
      <c r="J151" s="830">
        <f t="shared" si="2"/>
      </c>
      <c r="K151" s="827"/>
      <c r="L151" s="830">
        <f t="shared" si="45"/>
      </c>
      <c r="M151" s="827"/>
      <c r="N151" s="831">
        <f t="shared" si="204"/>
      </c>
      <c r="O151" s="827"/>
      <c r="P151" s="831">
        <f t="shared" si="155"/>
      </c>
      <c r="Q151" s="832"/>
      <c r="R151" s="827"/>
      <c r="S151" s="832"/>
      <c r="T151" s="827"/>
      <c r="U151" s="833"/>
      <c r="V151" s="834"/>
      <c r="W151" s="827"/>
      <c r="X151" s="834"/>
      <c r="Y151" s="832"/>
      <c r="Z151" s="834"/>
      <c r="AA151" s="834"/>
      <c r="AB151" s="827"/>
      <c r="AC151" s="827"/>
      <c r="AD151" s="832"/>
      <c r="AE151" s="834"/>
      <c r="AF151" s="835" t="s">
        <v>810</v>
      </c>
    </row>
    <row customHeight="true" ht="18.27040535832198" r="152">
      <c r="A152" s="823"/>
      <c r="B152" s="836" t="s">
        <v>772</v>
      </c>
      <c r="C152" s="836"/>
      <c r="D152" s="836"/>
      <c r="E152" s="837">
        <f>SUM(E144:E151)</f>
      </c>
      <c r="F152" s="837">
        <f>SUM(F144:F151)</f>
      </c>
      <c r="G152" s="837">
        <f>SUM(G144:G151)</f>
      </c>
      <c r="H152" s="837">
        <f>SUM(H144:H151)</f>
      </c>
      <c r="I152" s="838">
        <f t="shared" si="188"/>
      </c>
      <c r="J152" s="839">
        <f t="shared" si="2"/>
      </c>
      <c r="K152" s="837">
        <f>SUM(K144:K151)</f>
      </c>
      <c r="L152" s="839">
        <f t="shared" si="45"/>
      </c>
      <c r="M152" s="837">
        <f>SUM(M144:M151)</f>
      </c>
      <c r="N152" s="840">
        <f t="shared" si="204"/>
      </c>
      <c r="O152" s="837">
        <f>SUM(O144:O151)</f>
      </c>
      <c r="P152" s="840">
        <f t="shared" si="155"/>
      </c>
      <c r="Q152" s="841">
        <f>M152/O152</f>
      </c>
      <c r="R152" s="837">
        <f>SUM(R144:R151)</f>
      </c>
      <c r="S152" s="841">
        <f>(O152+O152)/(K152+K152)</f>
      </c>
      <c r="T152" s="837">
        <f>SUM(T144:T151)</f>
      </c>
      <c r="U152" s="842">
        <f t="shared" ref="U152:U153" si="169">F152/T152</f>
      </c>
      <c r="V152" s="843">
        <f t="shared" ref="V152:V153" si="86">(F152+4*500)/T152</f>
      </c>
      <c r="W152" s="837">
        <f>SUM(W144:W151)</f>
      </c>
      <c r="X152" s="844">
        <f t="shared" ref="X152:X153" si="59">W152/T152</f>
      </c>
      <c r="Y152" s="841">
        <f t="shared" ref="Y152:Y153" si="136">T152/R152</f>
      </c>
      <c r="Z152" s="843">
        <f t="shared" ref="Z152:Z153" si="109">W152/F152</f>
      </c>
      <c r="AA152" s="843">
        <f>W152/(F152+COUNT(W144:W151)*500)</f>
      </c>
      <c r="AB152" s="837">
        <f>SUM(AB144:AB151)</f>
      </c>
      <c r="AC152" s="837">
        <f>SUM(AC144:AC151)</f>
      </c>
      <c r="AD152" s="841">
        <f t="shared" ref="AD152:AD153" si="26">AB152/T152</f>
      </c>
      <c r="AE152" s="845">
        <f>(W152-AC152)/(F152+COUNT(W144:W151)*500)</f>
      </c>
      <c r="AF152" s="834"/>
    </row>
    <row customHeight="true" ht="17.857142857142858" r="153">
      <c r="A153" s="823"/>
      <c r="B153" s="848" t="s">
        <v>785</v>
      </c>
      <c r="C153" s="825" t="s">
        <v>803</v>
      </c>
      <c r="D153" s="826" t="s">
        <v>765</v>
      </c>
      <c r="E153" s="827"/>
      <c r="F153" s="828">
        <f>E153+E154</f>
      </c>
      <c r="G153" s="827"/>
      <c r="H153" s="827"/>
      <c r="I153" s="829">
        <f t="shared" si="188"/>
      </c>
      <c r="J153" s="830">
        <f t="shared" si="2"/>
      </c>
      <c r="K153" s="827"/>
      <c r="L153" s="830">
        <f t="shared" si="45"/>
      </c>
      <c r="M153" s="827"/>
      <c r="N153" s="831">
        <f t="shared" si="204"/>
      </c>
      <c r="O153" s="827"/>
      <c r="P153" s="831">
        <f t="shared" si="155"/>
      </c>
      <c r="Q153" s="832">
        <f>(M153+M154)/(O153+O154)</f>
      </c>
      <c r="R153" s="827"/>
      <c r="S153" s="832">
        <f>(O153+O154)/(K153+K154)</f>
      </c>
      <c r="T153" s="827"/>
      <c r="U153" s="833">
        <f t="shared" si="169"/>
      </c>
      <c r="V153" s="834">
        <f t="shared" si="86"/>
      </c>
      <c r="W153" s="827"/>
      <c r="X153" s="834">
        <f t="shared" si="59"/>
      </c>
      <c r="Y153" s="832">
        <f t="shared" si="136"/>
      </c>
      <c r="Z153" s="834">
        <f t="shared" si="109"/>
      </c>
      <c r="AA153" s="834">
        <f>W153/(F153+500)</f>
      </c>
      <c r="AB153" s="827"/>
      <c r="AC153" s="827"/>
      <c r="AD153" s="832">
        <f t="shared" si="26"/>
      </c>
      <c r="AE153" s="834">
        <f>(W153-AC153)/(F153+500)</f>
      </c>
      <c r="AF153" s="835" t="s">
        <v>809</v>
      </c>
    </row>
    <row customHeight="true" ht="17.857142857142858" r="154">
      <c r="A154" s="823"/>
      <c r="B154" s="848"/>
      <c r="C154" s="825"/>
      <c r="D154" s="826" t="s">
        <v>767</v>
      </c>
      <c r="E154" s="827"/>
      <c r="F154" s="828"/>
      <c r="G154" s="827"/>
      <c r="H154" s="827"/>
      <c r="I154" s="829">
        <f t="shared" si="188"/>
      </c>
      <c r="J154" s="830">
        <f t="shared" si="2"/>
      </c>
      <c r="K154" s="827"/>
      <c r="L154" s="830">
        <f t="shared" si="45"/>
      </c>
      <c r="M154" s="827"/>
      <c r="N154" s="831">
        <f t="shared" si="204"/>
      </c>
      <c r="O154" s="827"/>
      <c r="P154" s="831">
        <f t="shared" si="155"/>
      </c>
      <c r="Q154" s="832"/>
      <c r="R154" s="827"/>
      <c r="S154" s="832"/>
      <c r="T154" s="827"/>
      <c r="U154" s="833"/>
      <c r="V154" s="834"/>
      <c r="W154" s="827"/>
      <c r="X154" s="834"/>
      <c r="Y154" s="832"/>
      <c r="Z154" s="834"/>
      <c r="AA154" s="834"/>
      <c r="AB154" s="827"/>
      <c r="AC154" s="827"/>
      <c r="AD154" s="832"/>
      <c r="AE154" s="834"/>
      <c r="AF154" s="835" t="s">
        <v>810</v>
      </c>
    </row>
    <row customHeight="true" ht="18.27040535832198" r="155">
      <c r="A155" s="823"/>
      <c r="B155" s="824" t="s">
        <v>786</v>
      </c>
      <c r="C155" s="825" t="s">
        <v>803</v>
      </c>
      <c r="D155" s="826" t="s">
        <v>765</v>
      </c>
      <c r="E155" s="827"/>
      <c r="F155" s="828">
        <f>E155+E156</f>
      </c>
      <c r="G155" s="827"/>
      <c r="H155" s="827"/>
      <c r="I155" s="829">
        <f t="shared" si="188"/>
      </c>
      <c r="J155" s="830">
        <f t="shared" si="2"/>
      </c>
      <c r="K155" s="827"/>
      <c r="L155" s="830">
        <f t="shared" si="45"/>
      </c>
      <c r="M155" s="827"/>
      <c r="N155" s="831">
        <f t="shared" si="204"/>
      </c>
      <c r="O155" s="827"/>
      <c r="P155" s="831">
        <f t="shared" si="155"/>
      </c>
      <c r="Q155" s="832">
        <f>(M155+M156)/(O155+O156)</f>
      </c>
      <c r="R155" s="827"/>
      <c r="S155" s="832">
        <f>(O155+O156)/(K155+K156)</f>
      </c>
      <c r="T155" s="827"/>
      <c r="U155" s="833">
        <f>F155/T155</f>
      </c>
      <c r="V155" s="834">
        <f>(F155+4*500)/T155</f>
      </c>
      <c r="W155" s="827"/>
      <c r="X155" s="834">
        <f>W155/T155</f>
      </c>
      <c r="Y155" s="832">
        <f>T155/R155</f>
      </c>
      <c r="Z155" s="834">
        <f>W155/F155</f>
      </c>
      <c r="AA155" s="834">
        <f>W155/(F155+500)</f>
      </c>
      <c r="AB155" s="827"/>
      <c r="AC155" s="827"/>
      <c r="AD155" s="832">
        <f>AB155/T155</f>
      </c>
      <c r="AE155" s="834">
        <f>(W155-AC155)/(F155+500)</f>
      </c>
      <c r="AF155" s="835" t="s">
        <v>809</v>
      </c>
    </row>
    <row customHeight="true" ht="18.27040535832198" r="156">
      <c r="A156" s="823"/>
      <c r="B156" s="824"/>
      <c r="C156" s="825"/>
      <c r="D156" s="826" t="s">
        <v>767</v>
      </c>
      <c r="E156" s="827"/>
      <c r="F156" s="828"/>
      <c r="G156" s="827"/>
      <c r="H156" s="827"/>
      <c r="I156" s="829">
        <f t="shared" si="188"/>
      </c>
      <c r="J156" s="830">
        <f t="shared" si="2"/>
      </c>
      <c r="K156" s="827"/>
      <c r="L156" s="830">
        <f t="shared" si="45"/>
      </c>
      <c r="M156" s="827"/>
      <c r="N156" s="831">
        <f t="shared" si="204"/>
      </c>
      <c r="O156" s="827"/>
      <c r="P156" s="831">
        <f t="shared" si="155"/>
      </c>
      <c r="Q156" s="832"/>
      <c r="R156" s="827"/>
      <c r="S156" s="832"/>
      <c r="T156" s="827"/>
      <c r="U156" s="833"/>
      <c r="V156" s="834"/>
      <c r="W156" s="827"/>
      <c r="X156" s="834"/>
      <c r="Y156" s="832"/>
      <c r="Z156" s="834"/>
      <c r="AA156" s="834"/>
      <c r="AB156" s="827"/>
      <c r="AC156" s="827"/>
      <c r="AD156" s="832"/>
      <c r="AE156" s="834"/>
      <c r="AF156" s="835" t="s">
        <v>810</v>
      </c>
    </row>
    <row customHeight="true" ht="17.857142857142858" r="157">
      <c r="A157" s="823"/>
      <c r="B157" s="903" t="s">
        <v>772</v>
      </c>
      <c r="C157" s="903"/>
      <c r="D157" s="903"/>
      <c r="E157" s="884">
        <f>SUM(E153:E156)</f>
      </c>
      <c r="F157" s="884">
        <f>SUM(F153:F156)</f>
      </c>
      <c r="G157" s="884">
        <f>SUM(G153:G156)</f>
      </c>
      <c r="H157" s="884">
        <f>SUM(H153:H156)</f>
      </c>
      <c r="I157" s="885">
        <f t="shared" si="188"/>
      </c>
      <c r="J157" s="886">
        <f t="shared" si="2"/>
      </c>
      <c r="K157" s="884">
        <f>SUM(K153:K156)</f>
      </c>
      <c r="L157" s="886">
        <f t="shared" si="45"/>
      </c>
      <c r="M157" s="884">
        <f>SUM(M153:M156)</f>
      </c>
      <c r="N157" s="887">
        <f t="shared" si="204"/>
      </c>
      <c r="O157" s="884">
        <f>SUM(O153:O156)</f>
      </c>
      <c r="P157" s="887">
        <f t="shared" si="155"/>
      </c>
      <c r="Q157" s="888">
        <f>M157/O157</f>
      </c>
      <c r="R157" s="884">
        <f>SUM(R153:R156)</f>
      </c>
      <c r="S157" s="888">
        <f>(O157+O157)/(K157+K157)</f>
      </c>
      <c r="T157" s="884">
        <f>SUM(T153:T156)</f>
      </c>
      <c r="U157" s="889">
        <f t="shared" ref="U157:U158" si="170">F157/T157</f>
      </c>
      <c r="V157" s="890">
        <f t="shared" ref="V157:V158" si="87">(F157+4*500)/T157</f>
      </c>
      <c r="W157" s="884">
        <f>SUM(W153:W156)</f>
      </c>
      <c r="X157" s="891">
        <f t="shared" ref="X157:X158" si="60">W157/T157</f>
      </c>
      <c r="Y157" s="888">
        <f t="shared" ref="Y157:Y158" si="137">T157/R157</f>
      </c>
      <c r="Z157" s="890">
        <f t="shared" ref="Z157:Z158" si="110">W157/F157</f>
      </c>
      <c r="AA157" s="890">
        <f>W157/(F157+COUNT(W153:W156)*500)</f>
      </c>
      <c r="AB157" s="884">
        <f>SUM(AB153:AB156)</f>
      </c>
      <c r="AC157" s="884">
        <f>SUM(AC153:AC156)</f>
      </c>
      <c r="AD157" s="888">
        <f t="shared" ref="AD157:AD158" si="27">AB157/T157</f>
      </c>
      <c r="AE157" s="892">
        <f>(W157-AC157)/(F157+COUNT(W153:W156)*500)</f>
      </c>
      <c r="AF157" s="879"/>
    </row>
    <row customHeight="true" ht="18.27040535832198" r="158">
      <c r="A158" s="823"/>
      <c r="B158" s="824" t="s">
        <v>788</v>
      </c>
      <c r="C158" s="825" t="s">
        <v>812</v>
      </c>
      <c r="D158" s="826" t="s">
        <v>765</v>
      </c>
      <c r="E158" s="827"/>
      <c r="F158" s="828">
        <f>E158+E159</f>
      </c>
      <c r="G158" s="827"/>
      <c r="H158" s="827"/>
      <c r="I158" s="829">
        <f t="shared" si="188"/>
      </c>
      <c r="J158" s="830">
        <f t="shared" si="2"/>
      </c>
      <c r="K158" s="827"/>
      <c r="L158" s="830">
        <f t="shared" si="45"/>
      </c>
      <c r="M158" s="827"/>
      <c r="N158" s="831">
        <f t="shared" si="204"/>
      </c>
      <c r="O158" s="827"/>
      <c r="P158" s="831">
        <f t="shared" si="155"/>
      </c>
      <c r="Q158" s="832">
        <f>(M158+M159)/(O158+O159)</f>
      </c>
      <c r="R158" s="827"/>
      <c r="S158" s="832">
        <f>(O158+O159)/(K158+K159)</f>
      </c>
      <c r="T158" s="827"/>
      <c r="U158" s="833">
        <f t="shared" si="170"/>
      </c>
      <c r="V158" s="834">
        <f t="shared" si="87"/>
      </c>
      <c r="W158" s="827"/>
      <c r="X158" s="834">
        <f t="shared" si="60"/>
      </c>
      <c r="Y158" s="832">
        <f t="shared" si="137"/>
      </c>
      <c r="Z158" s="834">
        <f t="shared" si="110"/>
      </c>
      <c r="AA158" s="834">
        <f>W158/(F158+500)</f>
      </c>
      <c r="AB158" s="827"/>
      <c r="AC158" s="827"/>
      <c r="AD158" s="832">
        <f t="shared" si="27"/>
      </c>
      <c r="AE158" s="834">
        <f>(W158-AC158)/(F158+500)</f>
      </c>
      <c r="AF158" s="835" t="s">
        <v>809</v>
      </c>
    </row>
    <row customHeight="true" ht="18.27040535832198" r="159">
      <c r="A159" s="823"/>
      <c r="B159" s="824"/>
      <c r="C159" s="825"/>
      <c r="D159" s="826" t="s">
        <v>767</v>
      </c>
      <c r="E159" s="827"/>
      <c r="F159" s="828"/>
      <c r="G159" s="827"/>
      <c r="H159" s="827"/>
      <c r="I159" s="829">
        <f t="shared" si="188"/>
      </c>
      <c r="J159" s="830">
        <f t="shared" si="2"/>
      </c>
      <c r="K159" s="827"/>
      <c r="L159" s="830">
        <f t="shared" si="45"/>
      </c>
      <c r="M159" s="827"/>
      <c r="N159" s="831">
        <f t="shared" si="204"/>
      </c>
      <c r="O159" s="827"/>
      <c r="P159" s="831">
        <f t="shared" si="155"/>
      </c>
      <c r="Q159" s="832"/>
      <c r="R159" s="827"/>
      <c r="S159" s="832"/>
      <c r="T159" s="827"/>
      <c r="U159" s="833"/>
      <c r="V159" s="834"/>
      <c r="W159" s="827"/>
      <c r="X159" s="834"/>
      <c r="Y159" s="832"/>
      <c r="Z159" s="834"/>
      <c r="AA159" s="834"/>
      <c r="AB159" s="827"/>
      <c r="AC159" s="827"/>
      <c r="AD159" s="832"/>
      <c r="AE159" s="834"/>
      <c r="AF159" s="835" t="s">
        <v>810</v>
      </c>
    </row>
    <row customHeight="true" ht="18.27040535832198" r="160">
      <c r="A160" s="823"/>
      <c r="B160" s="824" t="s">
        <v>789</v>
      </c>
      <c r="C160" s="825" t="s">
        <v>812</v>
      </c>
      <c r="D160" s="826" t="s">
        <v>765</v>
      </c>
      <c r="E160" s="827"/>
      <c r="F160" s="828">
        <f>E160+E161</f>
      </c>
      <c r="G160" s="827"/>
      <c r="H160" s="827"/>
      <c r="I160" s="829">
        <f t="shared" si="188"/>
      </c>
      <c r="J160" s="830">
        <f t="shared" si="2"/>
      </c>
      <c r="K160" s="827"/>
      <c r="L160" s="830">
        <f t="shared" si="45"/>
      </c>
      <c r="M160" s="827"/>
      <c r="N160" s="831">
        <f t="shared" si="204"/>
      </c>
      <c r="O160" s="827"/>
      <c r="P160" s="831">
        <f t="shared" si="155"/>
      </c>
      <c r="Q160" s="832">
        <f>(M160+M161)/(O160+O161)</f>
      </c>
      <c r="R160" s="827"/>
      <c r="S160" s="832">
        <f>(O160+O161)/(K160+K161)</f>
      </c>
      <c r="T160" s="827"/>
      <c r="U160" s="833">
        <f>F160/T160</f>
      </c>
      <c r="V160" s="834">
        <f>(F160+4*500)/T160</f>
      </c>
      <c r="W160" s="827"/>
      <c r="X160" s="834">
        <f>W160/T160</f>
      </c>
      <c r="Y160" s="832">
        <f>T160/R160</f>
      </c>
      <c r="Z160" s="834">
        <f>W160/F160</f>
      </c>
      <c r="AA160" s="834">
        <f>W160/(F160+500)</f>
      </c>
      <c r="AB160" s="827"/>
      <c r="AC160" s="827"/>
      <c r="AD160" s="832">
        <f>AB160/T160</f>
      </c>
      <c r="AE160" s="834">
        <f>(W160-AC160)/(F160+500)</f>
      </c>
      <c r="AF160" s="835" t="s">
        <v>809</v>
      </c>
    </row>
    <row customHeight="true" ht="18.27040535832198" r="161">
      <c r="A161" s="823"/>
      <c r="B161" s="824"/>
      <c r="C161" s="825"/>
      <c r="D161" s="826" t="s">
        <v>767</v>
      </c>
      <c r="E161" s="827"/>
      <c r="F161" s="828"/>
      <c r="G161" s="827"/>
      <c r="H161" s="827"/>
      <c r="I161" s="829">
        <f t="shared" si="188"/>
      </c>
      <c r="J161" s="830">
        <f t="shared" si="2"/>
      </c>
      <c r="K161" s="827"/>
      <c r="L161" s="830">
        <f t="shared" si="45"/>
      </c>
      <c r="M161" s="827"/>
      <c r="N161" s="831">
        <f t="shared" si="204"/>
      </c>
      <c r="O161" s="827"/>
      <c r="P161" s="831">
        <f t="shared" si="155"/>
      </c>
      <c r="Q161" s="832"/>
      <c r="R161" s="827"/>
      <c r="S161" s="832"/>
      <c r="T161" s="827"/>
      <c r="U161" s="833"/>
      <c r="V161" s="834"/>
      <c r="W161" s="827"/>
      <c r="X161" s="834"/>
      <c r="Y161" s="832"/>
      <c r="Z161" s="834"/>
      <c r="AA161" s="834"/>
      <c r="AB161" s="827"/>
      <c r="AC161" s="827"/>
      <c r="AD161" s="832"/>
      <c r="AE161" s="834"/>
      <c r="AF161" s="835" t="s">
        <v>810</v>
      </c>
    </row>
    <row customHeight="true" ht="18.27040535832198" r="162">
      <c r="A162" s="823"/>
      <c r="B162" s="824" t="s">
        <v>790</v>
      </c>
      <c r="C162" s="825" t="s">
        <v>812</v>
      </c>
      <c r="D162" s="826" t="s">
        <v>765</v>
      </c>
      <c r="E162" s="827"/>
      <c r="F162" s="828">
        <f>E162+E163</f>
      </c>
      <c r="G162" s="827"/>
      <c r="H162" s="827"/>
      <c r="I162" s="829">
        <f t="shared" si="188"/>
      </c>
      <c r="J162" s="830">
        <f t="shared" si="2"/>
      </c>
      <c r="K162" s="827"/>
      <c r="L162" s="830">
        <f t="shared" si="45"/>
      </c>
      <c r="M162" s="827"/>
      <c r="N162" s="831">
        <f t="shared" si="204"/>
      </c>
      <c r="O162" s="827"/>
      <c r="P162" s="831">
        <f t="shared" si="155"/>
      </c>
      <c r="Q162" s="832">
        <f>(M162+M163)/(O162+O163)</f>
      </c>
      <c r="R162" s="827"/>
      <c r="S162" s="832">
        <f>(O162+O163)/(K162+K163)</f>
      </c>
      <c r="T162" s="827"/>
      <c r="U162" s="833">
        <f>F162/T162</f>
      </c>
      <c r="V162" s="834">
        <f>(F162+4*500)/T162</f>
      </c>
      <c r="W162" s="827"/>
      <c r="X162" s="834">
        <f>W162/T162</f>
      </c>
      <c r="Y162" s="832">
        <f>T162/R162</f>
      </c>
      <c r="Z162" s="834">
        <f>W162/F162</f>
      </c>
      <c r="AA162" s="834">
        <f>W162/(F162+500)</f>
      </c>
      <c r="AB162" s="827"/>
      <c r="AC162" s="827"/>
      <c r="AD162" s="832">
        <f>AB162/T162</f>
      </c>
      <c r="AE162" s="834">
        <f>(W162-AC162)/(F162+500)</f>
      </c>
      <c r="AF162" s="835" t="s">
        <v>809</v>
      </c>
    </row>
    <row customHeight="true" ht="18.27040535832198" r="163">
      <c r="A163" s="823"/>
      <c r="B163" s="824"/>
      <c r="C163" s="825"/>
      <c r="D163" s="826" t="s">
        <v>767</v>
      </c>
      <c r="E163" s="827"/>
      <c r="F163" s="828"/>
      <c r="G163" s="827"/>
      <c r="H163" s="847"/>
      <c r="I163" s="829">
        <f t="shared" si="188"/>
      </c>
      <c r="J163" s="830">
        <f t="shared" si="2"/>
      </c>
      <c r="K163" s="827"/>
      <c r="L163" s="830">
        <f t="shared" si="45"/>
      </c>
      <c r="M163" s="827"/>
      <c r="N163" s="831">
        <f t="shared" si="204"/>
      </c>
      <c r="O163" s="827"/>
      <c r="P163" s="831">
        <f t="shared" si="155"/>
      </c>
      <c r="Q163" s="832"/>
      <c r="R163" s="827"/>
      <c r="S163" s="832"/>
      <c r="T163" s="827"/>
      <c r="U163" s="833"/>
      <c r="V163" s="834"/>
      <c r="W163" s="827"/>
      <c r="X163" s="834"/>
      <c r="Y163" s="832"/>
      <c r="Z163" s="834"/>
      <c r="AA163" s="834"/>
      <c r="AB163" s="827"/>
      <c r="AC163" s="827"/>
      <c r="AD163" s="832"/>
      <c r="AE163" s="834"/>
      <c r="AF163" s="835" t="s">
        <v>810</v>
      </c>
    </row>
    <row customHeight="true" ht="18.27040535832198" r="164">
      <c r="A164" s="823"/>
      <c r="B164" s="824" t="s">
        <v>791</v>
      </c>
      <c r="C164" s="825" t="s">
        <v>812</v>
      </c>
      <c r="D164" s="826" t="s">
        <v>765</v>
      </c>
      <c r="E164" s="827"/>
      <c r="F164" s="828">
        <f>E164+E165</f>
      </c>
      <c r="G164" s="827"/>
      <c r="H164" s="827"/>
      <c r="I164" s="829">
        <f t="shared" si="188"/>
      </c>
      <c r="J164" s="830">
        <f t="shared" si="2"/>
      </c>
      <c r="K164" s="827"/>
      <c r="L164" s="830">
        <f t="shared" si="45"/>
      </c>
      <c r="M164" s="827"/>
      <c r="N164" s="831">
        <f t="shared" si="204"/>
      </c>
      <c r="O164" s="827"/>
      <c r="P164" s="831">
        <f t="shared" si="155"/>
      </c>
      <c r="Q164" s="832">
        <f>(M164+M165)/(O164+O165)</f>
      </c>
      <c r="R164" s="827"/>
      <c r="S164" s="832">
        <f>(O164+O165)/(K164+K165)</f>
      </c>
      <c r="T164" s="827"/>
      <c r="U164" s="833">
        <f>F164/T164</f>
      </c>
      <c r="V164" s="834">
        <f>(F164+4*500)/T164</f>
      </c>
      <c r="W164" s="827"/>
      <c r="X164" s="834">
        <f>W164/T164</f>
      </c>
      <c r="Y164" s="832">
        <f>T164/R164</f>
      </c>
      <c r="Z164" s="834">
        <f>W164/F164</f>
      </c>
      <c r="AA164" s="834">
        <f>W164/(F164+500)</f>
      </c>
      <c r="AB164" s="827"/>
      <c r="AC164" s="827"/>
      <c r="AD164" s="832">
        <f>AB164/T164</f>
      </c>
      <c r="AE164" s="834">
        <f>(W164-AC164)/(F164+500)</f>
      </c>
      <c r="AF164" s="835" t="s">
        <v>809</v>
      </c>
    </row>
    <row customHeight="true" ht="18.27040535832198" r="165">
      <c r="A165" s="823"/>
      <c r="B165" s="824"/>
      <c r="C165" s="825"/>
      <c r="D165" s="826" t="s">
        <v>767</v>
      </c>
      <c r="E165" s="827"/>
      <c r="F165" s="828"/>
      <c r="G165" s="827"/>
      <c r="H165" s="847"/>
      <c r="I165" s="829">
        <f t="shared" si="188"/>
      </c>
      <c r="J165" s="830">
        <f t="shared" si="2"/>
      </c>
      <c r="K165" s="827"/>
      <c r="L165" s="830">
        <f t="shared" si="45"/>
      </c>
      <c r="M165" s="827"/>
      <c r="N165" s="831">
        <f t="shared" si="204"/>
      </c>
      <c r="O165" s="827"/>
      <c r="P165" s="831">
        <f t="shared" si="155"/>
      </c>
      <c r="Q165" s="832"/>
      <c r="R165" s="827"/>
      <c r="S165" s="832"/>
      <c r="T165" s="827"/>
      <c r="U165" s="833"/>
      <c r="V165" s="834"/>
      <c r="W165" s="827"/>
      <c r="X165" s="834"/>
      <c r="Y165" s="832"/>
      <c r="Z165" s="834"/>
      <c r="AA165" s="834"/>
      <c r="AB165" s="827"/>
      <c r="AC165" s="827"/>
      <c r="AD165" s="832"/>
      <c r="AE165" s="834"/>
      <c r="AF165" s="835" t="s">
        <v>810</v>
      </c>
    </row>
    <row customHeight="true" ht="18.27040535832198" r="166">
      <c r="A166" s="823"/>
      <c r="B166" s="836" t="s">
        <v>772</v>
      </c>
      <c r="C166" s="836"/>
      <c r="D166" s="836"/>
      <c r="E166" s="837">
        <f>SUM(E158:E165)</f>
      </c>
      <c r="F166" s="837">
        <f>SUM(F158:F165)</f>
      </c>
      <c r="G166" s="837">
        <f>SUM(G158:G165)</f>
      </c>
      <c r="H166" s="837">
        <f>SUM(H158:H165)</f>
      </c>
      <c r="I166" s="838">
        <f t="shared" si="188"/>
      </c>
      <c r="J166" s="839">
        <f t="shared" si="2"/>
      </c>
      <c r="K166" s="837">
        <f>SUM(K158:K165)</f>
      </c>
      <c r="L166" s="839">
        <f t="shared" si="45"/>
      </c>
      <c r="M166" s="837">
        <f>SUM(M158:M165)</f>
      </c>
      <c r="N166" s="840">
        <f t="shared" si="204"/>
      </c>
      <c r="O166" s="837">
        <f>SUM(O158:O165)</f>
      </c>
      <c r="P166" s="840">
        <f t="shared" si="155"/>
      </c>
      <c r="Q166" s="841">
        <f t="shared" ref="Q166:Q167" si="198">M166/O166</f>
      </c>
      <c r="R166" s="837">
        <f>SUM(R158:R165)</f>
      </c>
      <c r="S166" s="841">
        <f t="shared" ref="S166:S167" si="12">(O166+O166)/(K166+K166)</f>
      </c>
      <c r="T166" s="837">
        <f>SUM(T158:T165)</f>
      </c>
      <c r="U166" s="842">
        <f t="shared" ref="U166:U167" si="171">F166/T166</f>
      </c>
      <c r="V166" s="843">
        <f t="shared" ref="V166:V167" si="88">(F166+4*500)/T166</f>
      </c>
      <c r="W166" s="837">
        <f>SUM(W158:W165)</f>
      </c>
      <c r="X166" s="844">
        <f t="shared" ref="X166:X167" si="61">W166/T166</f>
      </c>
      <c r="Y166" s="841">
        <f t="shared" ref="Y166:Y167" si="138">T166/R166</f>
      </c>
      <c r="Z166" s="843">
        <f t="shared" ref="Z166:Z167" si="111">W166/F166</f>
      </c>
      <c r="AA166" s="843">
        <f>W166/(F166+COUNT(W158:W165)*500)</f>
      </c>
      <c r="AB166" s="837">
        <f>SUM(AB158:AB165)</f>
      </c>
      <c r="AC166" s="837">
        <f>SUM(AC158:AC165)</f>
      </c>
      <c r="AD166" s="841">
        <f t="shared" ref="AD166:AD167" si="28">AB166/T166</f>
      </c>
      <c r="AE166" s="845">
        <f>(W166-AC166)/(F166+COUNT(W158:W165)*500)</f>
      </c>
      <c r="AF166" s="834"/>
    </row>
    <row customHeight="true" ht="18.27040535832198" r="167">
      <c r="A167" s="823"/>
      <c r="B167" s="849" t="s">
        <v>792</v>
      </c>
      <c r="C167" s="849"/>
      <c r="D167" s="849"/>
      <c r="E167" s="850">
        <f>E134+E143+E152+E166</f>
      </c>
      <c r="F167" s="850">
        <f>F134+F143+F152+F166</f>
      </c>
      <c r="G167" s="851">
        <f>G134+G143+G152+G166</f>
      </c>
      <c r="H167" s="851">
        <f>H134+H143+H152+H166</f>
      </c>
      <c r="I167" s="852">
        <f t="shared" si="188"/>
      </c>
      <c r="J167" s="853">
        <f t="shared" si="2"/>
      </c>
      <c r="K167" s="851">
        <f>K134+K143+K152+K166</f>
      </c>
      <c r="L167" s="853">
        <f t="shared" si="45"/>
      </c>
      <c r="M167" s="851">
        <f>M134+M143+M152+M166</f>
      </c>
      <c r="N167" s="854">
        <f t="shared" si="204"/>
      </c>
      <c r="O167" s="851">
        <f>O134+O143+O152+O166</f>
      </c>
      <c r="P167" s="854">
        <f t="shared" si="155"/>
      </c>
      <c r="Q167" s="855">
        <f t="shared" si="198"/>
      </c>
      <c r="R167" s="851">
        <f>R134+R143+R152+R166</f>
      </c>
      <c r="S167" s="855">
        <f t="shared" si="12"/>
      </c>
      <c r="T167" s="851">
        <f>T134+T143+T152+T166</f>
      </c>
      <c r="U167" s="856">
        <f t="shared" si="171"/>
      </c>
      <c r="V167" s="850">
        <f t="shared" si="88"/>
      </c>
      <c r="W167" s="850">
        <f>W134+W143+W152+W166</f>
      </c>
      <c r="X167" s="850">
        <f t="shared" si="61"/>
      </c>
      <c r="Y167" s="855">
        <f t="shared" si="138"/>
      </c>
      <c r="Z167" s="850">
        <f t="shared" si="111"/>
      </c>
      <c r="AA167" s="850">
        <f>W167/(F167+COUNT(W124:W133,W135:W142,W144:W151,W153:W156,W158:W165)*500)</f>
      </c>
      <c r="AB167" s="851">
        <f>AB134+AB143+AB152+AB166</f>
      </c>
      <c r="AC167" s="850">
        <f>AC134+AC143+AC152+AC166</f>
      </c>
      <c r="AD167" s="855">
        <f t="shared" si="28"/>
      </c>
      <c r="AE167" s="850">
        <f>(W167-AC167)/(F167+COUNT(W124:W133,W135:W142,W144:W151,W153:W156,W158:W165)*500)</f>
      </c>
      <c r="AF167" s="834"/>
    </row>
    <row r="168"/>
    <row r="169"/>
    <row r="170"/>
    <row r="171"/>
    <row r="172"/>
    <row r="173"/>
    <row r="174">
      <c r="A174" s="811" t="s">
        <v>730</v>
      </c>
      <c r="B174" s="812" t="s">
        <v>731</v>
      </c>
      <c r="C174" s="812" t="s">
        <v>732</v>
      </c>
      <c r="D174" s="812" t="s">
        <v>733</v>
      </c>
      <c r="E174" s="813" t="s">
        <v>734</v>
      </c>
      <c r="F174" s="814" t="s">
        <v>735</v>
      </c>
      <c r="G174" s="814" t="s">
        <v>736</v>
      </c>
      <c r="H174" s="814" t="s">
        <v>737</v>
      </c>
      <c r="I174" s="815" t="s">
        <v>738</v>
      </c>
      <c r="J174" s="816" t="s">
        <v>739</v>
      </c>
      <c r="K174" s="814" t="s">
        <v>740</v>
      </c>
      <c r="L174" s="816" t="s">
        <v>741</v>
      </c>
      <c r="M174" s="817" t="s">
        <v>742</v>
      </c>
      <c r="N174" s="818" t="s">
        <v>743</v>
      </c>
      <c r="O174" s="814" t="s">
        <v>744</v>
      </c>
      <c r="P174" s="818" t="s">
        <v>745</v>
      </c>
      <c r="Q174" s="815" t="s">
        <v>746</v>
      </c>
      <c r="R174" s="819" t="s">
        <v>747</v>
      </c>
      <c r="S174" s="820" t="s">
        <v>748</v>
      </c>
      <c r="T174" s="819" t="s">
        <v>749</v>
      </c>
      <c r="U174" s="821" t="s">
        <v>750</v>
      </c>
      <c r="V174" s="822" t="s">
        <v>751</v>
      </c>
      <c r="W174" s="822" t="s">
        <v>752</v>
      </c>
      <c r="X174" s="822" t="s">
        <v>753</v>
      </c>
      <c r="Y174" s="820" t="s">
        <v>754</v>
      </c>
      <c r="Z174" s="822" t="s">
        <v>755</v>
      </c>
      <c r="AA174" s="822" t="s">
        <v>756</v>
      </c>
      <c r="AB174" s="822" t="s">
        <v>757</v>
      </c>
      <c r="AC174" s="819" t="s">
        <v>758</v>
      </c>
      <c r="AD174" s="820" t="s">
        <v>759</v>
      </c>
      <c r="AE174" s="822" t="s">
        <v>760</v>
      </c>
      <c r="AF174" s="822" t="s">
        <v>761</v>
      </c>
    </row>
    <row r="175">
      <c r="A175" s="823" t="s">
        <v>813</v>
      </c>
      <c r="B175" s="824" t="s">
        <v>814</v>
      </c>
      <c r="C175" s="825" t="s">
        <v>787</v>
      </c>
      <c r="D175" s="826" t="s">
        <v>765</v>
      </c>
      <c r="E175" s="827"/>
      <c r="F175" s="828">
        <f>E175+E176</f>
      </c>
      <c r="G175" s="827"/>
      <c r="H175" s="827"/>
      <c r="I175" s="829">
        <f t="shared" ref="I175:I220" si="189">H175/G175</f>
      </c>
      <c r="J175" s="830">
        <f t="shared" ref="J175:J220" si="3">(E175/G175)*1000</f>
      </c>
      <c r="K175" s="827"/>
      <c r="L175" s="830">
        <v>0</v>
      </c>
      <c r="M175" s="827"/>
      <c r="N175" s="831">
        <f t="shared" ref="N175:N220" si="205">E175/M175</f>
      </c>
      <c r="O175" s="827"/>
      <c r="P175" s="831">
        <f t="shared" ref="P175:P220" si="156">E175/O175</f>
      </c>
      <c r="Q175" s="832">
        <f>(M175+M176)/(O175+O176)</f>
      </c>
      <c r="R175" s="827"/>
      <c r="S175" s="832">
        <f>(O175+O176)/(K175+K176)</f>
      </c>
      <c r="T175" s="827"/>
      <c r="U175" s="833">
        <f>F175/T175</f>
      </c>
      <c r="V175" s="834">
        <f>(F175+4*500)/T175</f>
      </c>
      <c r="W175" s="827"/>
      <c r="X175" s="834">
        <f>W175/T175</f>
      </c>
      <c r="Y175" s="832">
        <f>T175/R175</f>
      </c>
      <c r="Z175" s="834">
        <f>W175/F175</f>
      </c>
      <c r="AA175" s="834">
        <f>W175/(F175+500)</f>
      </c>
      <c r="AB175" s="827"/>
      <c r="AC175" s="827"/>
      <c r="AD175" s="832">
        <f>AB175/T175</f>
      </c>
      <c r="AE175" s="834">
        <f>(W183-AC175)/(F175+500)</f>
      </c>
      <c r="AF175" s="835" t="s">
        <v>766</v>
      </c>
    </row>
    <row r="176">
      <c r="A176" s="823"/>
      <c r="B176" s="824"/>
      <c r="C176" s="825"/>
      <c r="D176" s="826" t="s">
        <v>767</v>
      </c>
      <c r="E176" s="827"/>
      <c r="F176" s="828"/>
      <c r="G176" s="827"/>
      <c r="H176" s="827"/>
      <c r="I176" s="829">
        <f t="shared" si="189"/>
      </c>
      <c r="J176" s="830">
        <f t="shared" si="3"/>
      </c>
      <c r="K176" s="827"/>
      <c r="L176" s="830">
        <v>1</v>
      </c>
      <c r="M176" s="827"/>
      <c r="N176" s="831">
        <f t="shared" si="205"/>
      </c>
      <c r="O176" s="827"/>
      <c r="P176" s="831">
        <f t="shared" si="156"/>
      </c>
      <c r="Q176" s="832"/>
      <c r="R176" s="827"/>
      <c r="S176" s="832"/>
      <c r="T176" s="827"/>
      <c r="U176" s="833"/>
      <c r="V176" s="834"/>
      <c r="W176" s="827"/>
      <c r="X176" s="834"/>
      <c r="Y176" s="832"/>
      <c r="Z176" s="834"/>
      <c r="AA176" s="834"/>
      <c r="AB176" s="827"/>
      <c r="AC176" s="827"/>
      <c r="AD176" s="832"/>
      <c r="AE176" s="834"/>
      <c r="AF176" s="835" t="s">
        <v>815</v>
      </c>
    </row>
    <row r="177">
      <c r="A177" s="823"/>
      <c r="B177" s="824" t="s">
        <v>763</v>
      </c>
      <c r="C177" s="825" t="s">
        <v>787</v>
      </c>
      <c r="D177" s="826" t="s">
        <v>765</v>
      </c>
      <c r="E177" s="827"/>
      <c r="F177" s="828">
        <f>E177+E178</f>
      </c>
      <c r="G177" s="827"/>
      <c r="H177" s="827"/>
      <c r="I177" s="829">
        <f t="shared" si="189"/>
      </c>
      <c r="J177" s="830">
        <f t="shared" si="3"/>
      </c>
      <c r="K177" s="827"/>
      <c r="L177" s="830">
        <f t="shared" ref="L177:L220" si="46">E177/K177</f>
      </c>
      <c r="M177" s="827"/>
      <c r="N177" s="831">
        <f t="shared" si="205"/>
      </c>
      <c r="O177" s="827"/>
      <c r="P177" s="831">
        <f t="shared" si="156"/>
      </c>
      <c r="Q177" s="832">
        <f>(M177+M178)/(O177+O178)</f>
      </c>
      <c r="R177" s="827"/>
      <c r="S177" s="832">
        <f>(O177+O178)/(K177+K178)</f>
      </c>
      <c r="T177" s="827"/>
      <c r="U177" s="833">
        <f>F177/T177</f>
      </c>
      <c r="V177" s="834">
        <f>(F177+4*500)/T177</f>
      </c>
      <c r="W177" s="827"/>
      <c r="X177" s="834">
        <f>W177/T177</f>
      </c>
      <c r="Y177" s="832">
        <f>T177/R177</f>
      </c>
      <c r="Z177" s="834">
        <f>W177/F177</f>
      </c>
      <c r="AA177" s="834">
        <f>W177/(F177+500)</f>
      </c>
      <c r="AB177" s="827"/>
      <c r="AC177" s="827"/>
      <c r="AD177" s="832">
        <f>AB177/T177</f>
      </c>
      <c r="AE177" s="834">
        <f>(W177-AC177)/(F177+500)</f>
      </c>
      <c r="AF177" s="835" t="s">
        <v>766</v>
      </c>
    </row>
    <row r="178">
      <c r="A178" s="823"/>
      <c r="B178" s="824"/>
      <c r="C178" s="825"/>
      <c r="D178" s="826" t="s">
        <v>767</v>
      </c>
      <c r="E178" s="827"/>
      <c r="F178" s="828"/>
      <c r="G178" s="827"/>
      <c r="H178" s="827"/>
      <c r="I178" s="829">
        <f t="shared" si="189"/>
      </c>
      <c r="J178" s="830">
        <f t="shared" si="3"/>
      </c>
      <c r="K178" s="827"/>
      <c r="L178" s="830">
        <f t="shared" si="46"/>
      </c>
      <c r="M178" s="827"/>
      <c r="N178" s="831">
        <f t="shared" si="205"/>
      </c>
      <c r="O178" s="827"/>
      <c r="P178" s="831">
        <f t="shared" si="156"/>
      </c>
      <c r="Q178" s="832"/>
      <c r="R178" s="827"/>
      <c r="S178" s="832"/>
      <c r="T178" s="827"/>
      <c r="U178" s="833"/>
      <c r="V178" s="834"/>
      <c r="W178" s="827"/>
      <c r="X178" s="834"/>
      <c r="Y178" s="832"/>
      <c r="Z178" s="834"/>
      <c r="AA178" s="834"/>
      <c r="AB178" s="827"/>
      <c r="AC178" s="827"/>
      <c r="AD178" s="832"/>
      <c r="AE178" s="834"/>
      <c r="AF178" s="835" t="s">
        <v>815</v>
      </c>
    </row>
    <row r="179">
      <c r="A179" s="823"/>
      <c r="B179" s="824" t="s">
        <v>769</v>
      </c>
      <c r="C179" s="825" t="s">
        <v>787</v>
      </c>
      <c r="D179" s="826" t="s">
        <v>765</v>
      </c>
      <c r="E179" s="827"/>
      <c r="F179" s="828">
        <f>E179+E180</f>
      </c>
      <c r="G179" s="827"/>
      <c r="H179" s="827"/>
      <c r="I179" s="829">
        <f t="shared" si="189"/>
      </c>
      <c r="J179" s="830">
        <f t="shared" si="3"/>
      </c>
      <c r="K179" s="827"/>
      <c r="L179" s="830">
        <f t="shared" si="46"/>
      </c>
      <c r="M179" s="827"/>
      <c r="N179" s="831">
        <f t="shared" si="205"/>
      </c>
      <c r="O179" s="827"/>
      <c r="P179" s="831">
        <f t="shared" si="156"/>
      </c>
      <c r="Q179" s="832">
        <f>(M179+M180)/(O179+O180)</f>
      </c>
      <c r="R179" s="827"/>
      <c r="S179" s="832">
        <f>(O179+O180)/(K179+K180)</f>
      </c>
      <c r="T179" s="827"/>
      <c r="U179" s="833">
        <f>F179/T179</f>
      </c>
      <c r="V179" s="834">
        <f>(F179+4*500)/T179</f>
      </c>
      <c r="W179" s="827"/>
      <c r="X179" s="834">
        <f>W179/T179</f>
      </c>
      <c r="Y179" s="832">
        <f>T179/R179</f>
      </c>
      <c r="Z179" s="834">
        <f>W179/F179</f>
      </c>
      <c r="AA179" s="834">
        <f>W179/(F179+500)</f>
      </c>
      <c r="AB179" s="827"/>
      <c r="AC179" s="827"/>
      <c r="AD179" s="832">
        <f>AB179/T179</f>
      </c>
      <c r="AE179" s="834">
        <f>(W179-AC179)/(F179+500)</f>
      </c>
      <c r="AF179" s="835" t="s">
        <v>766</v>
      </c>
    </row>
    <row r="180">
      <c r="A180" s="823"/>
      <c r="B180" s="824"/>
      <c r="C180" s="825"/>
      <c r="D180" s="826" t="s">
        <v>767</v>
      </c>
      <c r="E180" s="827"/>
      <c r="F180" s="828"/>
      <c r="G180" s="827"/>
      <c r="H180" s="827"/>
      <c r="I180" s="829">
        <f t="shared" si="189"/>
      </c>
      <c r="J180" s="830">
        <f t="shared" si="3"/>
      </c>
      <c r="K180" s="827"/>
      <c r="L180" s="830">
        <f t="shared" si="46"/>
      </c>
      <c r="M180" s="827"/>
      <c r="N180" s="831">
        <f t="shared" si="205"/>
      </c>
      <c r="O180" s="827"/>
      <c r="P180" s="831">
        <f t="shared" si="156"/>
      </c>
      <c r="Q180" s="832"/>
      <c r="R180" s="827"/>
      <c r="S180" s="832"/>
      <c r="T180" s="827"/>
      <c r="U180" s="833"/>
      <c r="V180" s="834"/>
      <c r="W180" s="827"/>
      <c r="X180" s="834"/>
      <c r="Y180" s="832"/>
      <c r="Z180" s="834"/>
      <c r="AA180" s="834"/>
      <c r="AB180" s="827"/>
      <c r="AC180" s="827"/>
      <c r="AD180" s="832"/>
      <c r="AE180" s="834"/>
      <c r="AF180" s="835" t="s">
        <v>815</v>
      </c>
    </row>
    <row r="181">
      <c r="A181" s="823"/>
      <c r="B181" s="824" t="s">
        <v>770</v>
      </c>
      <c r="C181" s="825" t="s">
        <v>787</v>
      </c>
      <c r="D181" s="826" t="s">
        <v>765</v>
      </c>
      <c r="E181" s="827"/>
      <c r="F181" s="828">
        <f>E181+E182</f>
      </c>
      <c r="G181" s="827"/>
      <c r="H181" s="827"/>
      <c r="I181" s="829">
        <f t="shared" si="189"/>
      </c>
      <c r="J181" s="830">
        <f t="shared" si="3"/>
      </c>
      <c r="K181" s="827"/>
      <c r="L181" s="830">
        <f t="shared" si="46"/>
      </c>
      <c r="M181" s="827"/>
      <c r="N181" s="831">
        <f t="shared" si="205"/>
      </c>
      <c r="O181" s="827"/>
      <c r="P181" s="831">
        <f t="shared" si="156"/>
      </c>
      <c r="Q181" s="832">
        <f>(M181+M182)/(O181+O182)</f>
      </c>
      <c r="R181" s="827"/>
      <c r="S181" s="832">
        <f>(O181+O182)/(K181+K182)</f>
      </c>
      <c r="T181" s="827"/>
      <c r="U181" s="833">
        <f>F181/T181</f>
      </c>
      <c r="V181" s="834">
        <f>(F181+4*500)/T181</f>
      </c>
      <c r="W181" s="827"/>
      <c r="X181" s="834">
        <f>W181/T181</f>
      </c>
      <c r="Y181" s="832">
        <f>T181/R181</f>
      </c>
      <c r="Z181" s="834">
        <f>W181/F181</f>
      </c>
      <c r="AA181" s="834">
        <f>W181/(F181+500)</f>
      </c>
      <c r="AB181" s="827"/>
      <c r="AC181" s="827"/>
      <c r="AD181" s="832">
        <f>AB181/T181</f>
      </c>
      <c r="AE181" s="834">
        <f>(W181-AC181)/(F181+500)</f>
      </c>
      <c r="AF181" s="835" t="s">
        <v>766</v>
      </c>
    </row>
    <row r="182">
      <c r="A182" s="823"/>
      <c r="B182" s="824"/>
      <c r="C182" s="825"/>
      <c r="D182" s="826" t="s">
        <v>767</v>
      </c>
      <c r="E182" s="827"/>
      <c r="F182" s="828"/>
      <c r="G182" s="827"/>
      <c r="H182" s="827"/>
      <c r="I182" s="829">
        <f t="shared" si="189"/>
      </c>
      <c r="J182" s="830">
        <f t="shared" si="3"/>
      </c>
      <c r="K182" s="827"/>
      <c r="L182" s="830">
        <f t="shared" si="46"/>
      </c>
      <c r="M182" s="827"/>
      <c r="N182" s="831">
        <f t="shared" si="205"/>
      </c>
      <c r="O182" s="827"/>
      <c r="P182" s="831">
        <f t="shared" si="156"/>
      </c>
      <c r="Q182" s="832"/>
      <c r="R182" s="827"/>
      <c r="S182" s="832"/>
      <c r="T182" s="827"/>
      <c r="U182" s="833"/>
      <c r="V182" s="834"/>
      <c r="W182" s="827"/>
      <c r="X182" s="834"/>
      <c r="Y182" s="832"/>
      <c r="Z182" s="834"/>
      <c r="AA182" s="834"/>
      <c r="AB182" s="827"/>
      <c r="AC182" s="827"/>
      <c r="AD182" s="832"/>
      <c r="AE182" s="834"/>
      <c r="AF182" s="835" t="s">
        <v>815</v>
      </c>
    </row>
    <row r="183">
      <c r="A183" s="823"/>
      <c r="B183" s="824" t="s">
        <v>771</v>
      </c>
      <c r="C183" s="825" t="s">
        <v>787</v>
      </c>
      <c r="D183" s="826" t="s">
        <v>765</v>
      </c>
      <c r="E183" s="827"/>
      <c r="F183" s="846">
        <f>E183+E184</f>
      </c>
      <c r="G183" s="827"/>
      <c r="H183" s="827"/>
      <c r="I183" s="829">
        <f t="shared" si="189"/>
      </c>
      <c r="J183" s="830">
        <f t="shared" si="3"/>
      </c>
      <c r="K183" s="827"/>
      <c r="L183" s="830">
        <f t="shared" si="46"/>
      </c>
      <c r="M183" s="827"/>
      <c r="N183" s="831">
        <f t="shared" si="205"/>
      </c>
      <c r="O183" s="827"/>
      <c r="P183" s="831">
        <f t="shared" si="156"/>
      </c>
      <c r="Q183" s="832">
        <f>(M183+M184)/(O183+O184)</f>
      </c>
      <c r="R183" s="827"/>
      <c r="S183" s="832">
        <f>(O183+O184)/(K183+K184)</f>
      </c>
      <c r="T183" s="827"/>
      <c r="U183" s="833">
        <f>F183/T183</f>
      </c>
      <c r="V183" s="834">
        <f>(F183+4*500)/T183</f>
      </c>
      <c r="W183" s="827"/>
      <c r="X183" s="834">
        <f>W183/T183</f>
      </c>
      <c r="Y183" s="832">
        <f>T183/R183</f>
      </c>
      <c r="Z183" s="834">
        <f>W183/F183</f>
      </c>
      <c r="AA183" s="834">
        <f>W183/(F183+500)</f>
      </c>
      <c r="AB183" s="827"/>
      <c r="AC183" s="827"/>
      <c r="AD183" s="832">
        <f>AB183/T183</f>
      </c>
      <c r="AE183" s="834">
        <f>(W183-AC183)/(F183+500)</f>
      </c>
      <c r="AF183" s="835" t="s">
        <v>766</v>
      </c>
    </row>
    <row r="184">
      <c r="A184" s="823"/>
      <c r="B184" s="824"/>
      <c r="C184" s="825"/>
      <c r="D184" s="826" t="s">
        <v>767</v>
      </c>
      <c r="E184" s="827"/>
      <c r="F184" s="846"/>
      <c r="G184" s="827"/>
      <c r="H184" s="847"/>
      <c r="I184" s="829">
        <f t="shared" si="189"/>
      </c>
      <c r="J184" s="830">
        <f t="shared" si="3"/>
      </c>
      <c r="K184" s="827"/>
      <c r="L184" s="830">
        <f t="shared" si="46"/>
      </c>
      <c r="M184" s="827"/>
      <c r="N184" s="831">
        <f t="shared" si="205"/>
      </c>
      <c r="O184" s="827"/>
      <c r="P184" s="831">
        <f t="shared" si="156"/>
      </c>
      <c r="Q184" s="832"/>
      <c r="R184" s="827"/>
      <c r="S184" s="832"/>
      <c r="T184" s="827"/>
      <c r="U184" s="833"/>
      <c r="V184" s="834"/>
      <c r="W184" s="827"/>
      <c r="X184" s="834"/>
      <c r="Y184" s="832"/>
      <c r="Z184" s="834"/>
      <c r="AA184" s="834"/>
      <c r="AB184" s="827"/>
      <c r="AC184" s="827"/>
      <c r="AD184" s="832"/>
      <c r="AE184" s="834"/>
      <c r="AF184" s="835" t="s">
        <v>815</v>
      </c>
    </row>
    <row r="185">
      <c r="A185" s="823"/>
      <c r="B185" s="836" t="s">
        <v>772</v>
      </c>
      <c r="C185" s="836"/>
      <c r="D185" s="836"/>
      <c r="E185" s="837">
        <f>SUM(E175:E184)</f>
      </c>
      <c r="F185" s="837">
        <f>SUM(F175:F184)</f>
      </c>
      <c r="G185" s="837">
        <f>SUM(G175:G184)</f>
      </c>
      <c r="H185" s="837">
        <f>SUM(H175:H184)</f>
      </c>
      <c r="I185" s="838">
        <f t="shared" si="189"/>
      </c>
      <c r="J185" s="839">
        <f t="shared" si="3"/>
      </c>
      <c r="K185" s="837">
        <f>SUM(K175:K184)</f>
      </c>
      <c r="L185" s="839">
        <f t="shared" si="46"/>
      </c>
      <c r="M185" s="837">
        <f>SUM(M175:M184)</f>
      </c>
      <c r="N185" s="840">
        <f t="shared" si="205"/>
      </c>
      <c r="O185" s="837">
        <f>SUM(O175:O184)</f>
      </c>
      <c r="P185" s="840">
        <f t="shared" si="156"/>
      </c>
      <c r="Q185" s="841">
        <f>M185/O185</f>
      </c>
      <c r="R185" s="837">
        <f>SUM(R175:R184)</f>
      </c>
      <c r="S185" s="841">
        <f>(O185+O185)/(K185+K185)</f>
      </c>
      <c r="T185" s="837">
        <f>SUM(T175:T184)</f>
      </c>
      <c r="U185" s="842">
        <f t="shared" ref="U185:U186" si="172">F185/T185</f>
      </c>
      <c r="V185" s="843">
        <f t="shared" ref="V185:V186" si="89">(F185+4*500)/T185</f>
      </c>
      <c r="W185" s="837">
        <f>SUM(W175:W184)</f>
      </c>
      <c r="X185" s="844">
        <f t="shared" ref="X185:X186" si="62">W185/T185</f>
      </c>
      <c r="Y185" s="841">
        <f t="shared" ref="Y185:Y186" si="139">T185/R185</f>
      </c>
      <c r="Z185" s="843">
        <f t="shared" ref="Z185:Z186" si="112">W185/F185</f>
      </c>
      <c r="AA185" s="843">
        <f>W185/(F185+COUNT(W177:W184)*500)</f>
      </c>
      <c r="AB185" s="837">
        <f>SUM(AB175:AB184)</f>
      </c>
      <c r="AC185" s="837">
        <f>SUM(AC175:AC184)</f>
      </c>
      <c r="AD185" s="841">
        <f t="shared" ref="AD185:AD186" si="29">AB185/T185</f>
      </c>
      <c r="AE185" s="845">
        <f>(W185-AC185)/(F185+COUNT(W177:W184)*500)</f>
      </c>
      <c r="AF185" s="834"/>
    </row>
    <row r="186">
      <c r="A186" s="823"/>
      <c r="B186" s="824" t="s">
        <v>773</v>
      </c>
      <c r="C186" s="825" t="s">
        <v>816</v>
      </c>
      <c r="D186" s="826" t="s">
        <v>765</v>
      </c>
      <c r="E186" s="827"/>
      <c r="F186" s="828">
        <f>E186+E187</f>
      </c>
      <c r="G186" s="827"/>
      <c r="H186" s="827"/>
      <c r="I186" s="829">
        <f t="shared" si="189"/>
      </c>
      <c r="J186" s="830">
        <f t="shared" si="3"/>
      </c>
      <c r="K186" s="827"/>
      <c r="L186" s="830">
        <f t="shared" si="46"/>
      </c>
      <c r="M186" s="827"/>
      <c r="N186" s="831">
        <f t="shared" si="205"/>
      </c>
      <c r="O186" s="827"/>
      <c r="P186" s="831">
        <f t="shared" si="156"/>
      </c>
      <c r="Q186" s="832">
        <f>(M186+M187)/(O186+O187)</f>
      </c>
      <c r="R186" s="827"/>
      <c r="S186" s="832">
        <f>(O186+O187)/(K186+K187)</f>
      </c>
      <c r="T186" s="827"/>
      <c r="U186" s="833">
        <f t="shared" si="172"/>
      </c>
      <c r="V186" s="834">
        <f t="shared" si="89"/>
      </c>
      <c r="W186" s="827"/>
      <c r="X186" s="834">
        <f t="shared" si="62"/>
      </c>
      <c r="Y186" s="832">
        <f t="shared" si="139"/>
      </c>
      <c r="Z186" s="834">
        <f t="shared" si="112"/>
      </c>
      <c r="AA186" s="834">
        <f>W186/(F186+500)</f>
      </c>
      <c r="AB186" s="827"/>
      <c r="AC186" s="827"/>
      <c r="AD186" s="832">
        <f t="shared" si="29"/>
      </c>
      <c r="AE186" s="834">
        <f>(W186-AC186)/(F186+500)</f>
      </c>
      <c r="AF186" s="835" t="s">
        <v>766</v>
      </c>
    </row>
    <row r="187">
      <c r="A187" s="823"/>
      <c r="B187" s="824"/>
      <c r="C187" s="825"/>
      <c r="D187" s="826" t="s">
        <v>767</v>
      </c>
      <c r="E187" s="827"/>
      <c r="F187" s="828"/>
      <c r="G187" s="827"/>
      <c r="H187" s="827"/>
      <c r="I187" s="829">
        <f t="shared" si="189"/>
      </c>
      <c r="J187" s="830">
        <f t="shared" si="3"/>
      </c>
      <c r="K187" s="827"/>
      <c r="L187" s="830">
        <f t="shared" si="46"/>
      </c>
      <c r="M187" s="827"/>
      <c r="N187" s="831">
        <f t="shared" si="205"/>
      </c>
      <c r="O187" s="827"/>
      <c r="P187" s="831">
        <f t="shared" si="156"/>
      </c>
      <c r="Q187" s="832"/>
      <c r="R187" s="827"/>
      <c r="S187" s="832"/>
      <c r="T187" s="827"/>
      <c r="U187" s="833"/>
      <c r="V187" s="834"/>
      <c r="W187" s="827"/>
      <c r="X187" s="834"/>
      <c r="Y187" s="832"/>
      <c r="Z187" s="834"/>
      <c r="AA187" s="834"/>
      <c r="AB187" s="827"/>
      <c r="AC187" s="827"/>
      <c r="AD187" s="832"/>
      <c r="AE187" s="834"/>
      <c r="AF187" s="835" t="s">
        <v>815</v>
      </c>
    </row>
    <row r="188">
      <c r="A188" s="823"/>
      <c r="B188" s="824" t="s">
        <v>775</v>
      </c>
      <c r="C188" s="825" t="s">
        <v>816</v>
      </c>
      <c r="D188" s="826" t="s">
        <v>765</v>
      </c>
      <c r="E188" s="827"/>
      <c r="F188" s="828">
        <f>E188+E189</f>
      </c>
      <c r="G188" s="827"/>
      <c r="H188" s="827"/>
      <c r="I188" s="829">
        <f t="shared" si="189"/>
      </c>
      <c r="J188" s="830">
        <f t="shared" si="3"/>
      </c>
      <c r="K188" s="827"/>
      <c r="L188" s="830">
        <f t="shared" si="46"/>
      </c>
      <c r="M188" s="827"/>
      <c r="N188" s="831">
        <f t="shared" si="205"/>
      </c>
      <c r="O188" s="827"/>
      <c r="P188" s="831">
        <f t="shared" si="156"/>
      </c>
      <c r="Q188" s="832">
        <f>(M188+M189)/(O188+O189)</f>
      </c>
      <c r="R188" s="827"/>
      <c r="S188" s="832">
        <f>(O188+O189)/(K188+K189)</f>
      </c>
      <c r="T188" s="827"/>
      <c r="U188" s="833">
        <f>F188/T188</f>
      </c>
      <c r="V188" s="834">
        <f>(F188+4*500)/T188</f>
      </c>
      <c r="W188" s="827"/>
      <c r="X188" s="834">
        <f>W188/T188</f>
      </c>
      <c r="Y188" s="832">
        <f>T188/R188</f>
      </c>
      <c r="Z188" s="834">
        <f>W188/F188</f>
      </c>
      <c r="AA188" s="834">
        <f>W188/(F188+500)</f>
      </c>
      <c r="AB188" s="827"/>
      <c r="AC188" s="827"/>
      <c r="AD188" s="832">
        <f>AB188/T188</f>
      </c>
      <c r="AE188" s="834">
        <f>(W188-AC188)/(F188+500)</f>
      </c>
      <c r="AF188" s="835" t="s">
        <v>766</v>
      </c>
    </row>
    <row r="189">
      <c r="A189" s="823"/>
      <c r="B189" s="824"/>
      <c r="C189" s="825"/>
      <c r="D189" s="826" t="s">
        <v>767</v>
      </c>
      <c r="E189" s="827"/>
      <c r="F189" s="828"/>
      <c r="G189" s="827"/>
      <c r="H189" s="847"/>
      <c r="I189" s="829">
        <f t="shared" si="189"/>
      </c>
      <c r="J189" s="830">
        <f t="shared" si="3"/>
      </c>
      <c r="K189" s="827"/>
      <c r="L189" s="830">
        <f t="shared" si="46"/>
      </c>
      <c r="M189" s="827"/>
      <c r="N189" s="831">
        <f t="shared" si="205"/>
      </c>
      <c r="O189" s="827"/>
      <c r="P189" s="831">
        <f t="shared" si="156"/>
      </c>
      <c r="Q189" s="832"/>
      <c r="R189" s="827"/>
      <c r="S189" s="832"/>
      <c r="T189" s="827"/>
      <c r="U189" s="833"/>
      <c r="V189" s="834"/>
      <c r="W189" s="827"/>
      <c r="X189" s="834"/>
      <c r="Y189" s="832"/>
      <c r="Z189" s="834"/>
      <c r="AA189" s="834"/>
      <c r="AB189" s="827"/>
      <c r="AC189" s="827"/>
      <c r="AD189" s="832"/>
      <c r="AE189" s="834"/>
      <c r="AF189" s="835" t="s">
        <v>815</v>
      </c>
    </row>
    <row r="190">
      <c r="A190" s="823"/>
      <c r="B190" s="836" t="s">
        <v>772</v>
      </c>
      <c r="C190" s="836"/>
      <c r="D190" s="836"/>
      <c r="E190" s="837">
        <f>SUM(E186:E189)</f>
      </c>
      <c r="F190" s="837">
        <f>SUM(F186:F189)</f>
      </c>
      <c r="G190" s="884">
        <f>SUM(G186:G189)</f>
      </c>
      <c r="H190" s="884">
        <f>SUM(H186:H189)</f>
      </c>
      <c r="I190" s="838">
        <f t="shared" si="189"/>
      </c>
      <c r="J190" s="839">
        <f t="shared" si="3"/>
      </c>
      <c r="K190" s="884">
        <f>SUM(K186:K189)</f>
      </c>
      <c r="L190" s="839">
        <f t="shared" si="46"/>
      </c>
      <c r="M190" s="884">
        <f>SUM(M186:M189)</f>
      </c>
      <c r="N190" s="840">
        <f t="shared" si="205"/>
      </c>
      <c r="O190" s="884">
        <f>SUM(O186:O189)</f>
      </c>
      <c r="P190" s="840">
        <f t="shared" si="156"/>
      </c>
      <c r="Q190" s="841">
        <f>M190/O190</f>
      </c>
      <c r="R190" s="884">
        <f>SUM(R186:R189)</f>
      </c>
      <c r="S190" s="841">
        <f>(O190+O190)/(K190+K190)</f>
      </c>
      <c r="T190" s="884">
        <f>SUM(T186:T189)</f>
      </c>
      <c r="U190" s="842">
        <f t="shared" ref="U190:U191" si="173">F190/T190</f>
      </c>
      <c r="V190" s="843">
        <f t="shared" ref="V190:V191" si="90">(F190+4*500)/T190</f>
      </c>
      <c r="W190" s="884">
        <f>SUM(W186:W189)</f>
      </c>
      <c r="X190" s="844">
        <f t="shared" ref="X190:X191" si="63">W190/T190</f>
      </c>
      <c r="Y190" s="841">
        <f t="shared" ref="Y190:Y191" si="140">T190/R190</f>
      </c>
      <c r="Z190" s="843">
        <f t="shared" ref="Z190:Z191" si="113">W190/F190</f>
      </c>
      <c r="AA190" s="843">
        <f>W190/(F190+COUNT(W186:W189)*500)</f>
      </c>
      <c r="AB190" s="884">
        <f>SUM(AB186:AB189)</f>
      </c>
      <c r="AC190" s="884">
        <f>SUM(AC186:AC189)</f>
      </c>
      <c r="AD190" s="841">
        <f t="shared" ref="AD190:AD191" si="30">AB190/T190</f>
      </c>
      <c r="AE190" s="845">
        <f>(W190-AC190)/(F190+COUNT(W186:W189)*500)</f>
      </c>
      <c r="AF190" s="834"/>
    </row>
    <row r="191">
      <c r="A191" s="823"/>
      <c r="B191" s="824" t="s">
        <v>776</v>
      </c>
      <c r="C191" s="825" t="s">
        <v>774</v>
      </c>
      <c r="D191" s="826" t="s">
        <v>765</v>
      </c>
      <c r="E191" s="827"/>
      <c r="F191" s="828">
        <f>E191+E192</f>
      </c>
      <c r="G191" s="827"/>
      <c r="H191" s="827"/>
      <c r="I191" s="829">
        <f t="shared" si="189"/>
      </c>
      <c r="J191" s="830">
        <f t="shared" si="3"/>
      </c>
      <c r="K191" s="827"/>
      <c r="L191" s="874">
        <f t="shared" si="46"/>
      </c>
      <c r="M191" s="827"/>
      <c r="N191" s="831">
        <f t="shared" si="205"/>
      </c>
      <c r="O191" s="827"/>
      <c r="P191" s="831">
        <f t="shared" si="156"/>
      </c>
      <c r="Q191" s="832">
        <f>(M191+M192)/(O191+O192)</f>
      </c>
      <c r="R191" s="827"/>
      <c r="S191" s="832">
        <f>(O191+O192)/(K191+K192)</f>
      </c>
      <c r="T191" s="827"/>
      <c r="U191" s="833">
        <f t="shared" si="173"/>
      </c>
      <c r="V191" s="834">
        <f t="shared" si="90"/>
      </c>
      <c r="W191" s="827"/>
      <c r="X191" s="834">
        <f t="shared" si="63"/>
      </c>
      <c r="Y191" s="832">
        <f t="shared" si="140"/>
      </c>
      <c r="Z191" s="834">
        <f t="shared" si="113"/>
      </c>
      <c r="AA191" s="834">
        <f>W191/(F191+500)</f>
      </c>
      <c r="AB191" s="827"/>
      <c r="AC191" s="827"/>
      <c r="AD191" s="832">
        <f t="shared" si="30"/>
      </c>
      <c r="AE191" s="834">
        <f>(W191-AC191)/(F191+500)</f>
      </c>
      <c r="AF191" s="835" t="s">
        <v>766</v>
      </c>
    </row>
    <row r="192">
      <c r="A192" s="823"/>
      <c r="B192" s="824"/>
      <c r="C192" s="825"/>
      <c r="D192" s="826" t="s">
        <v>767</v>
      </c>
      <c r="E192" s="827"/>
      <c r="F192" s="828"/>
      <c r="G192" s="827"/>
      <c r="H192" s="827"/>
      <c r="I192" s="829">
        <f t="shared" si="189"/>
      </c>
      <c r="J192" s="830">
        <f t="shared" si="3"/>
      </c>
      <c r="K192" s="827"/>
      <c r="L192" s="830">
        <f t="shared" si="46"/>
      </c>
      <c r="M192" s="827"/>
      <c r="N192" s="831">
        <f t="shared" si="205"/>
      </c>
      <c r="O192" s="827"/>
      <c r="P192" s="831">
        <f t="shared" si="156"/>
      </c>
      <c r="Q192" s="832"/>
      <c r="R192" s="827"/>
      <c r="S192" s="832"/>
      <c r="T192" s="827"/>
      <c r="U192" s="833"/>
      <c r="V192" s="834"/>
      <c r="W192" s="827"/>
      <c r="X192" s="834"/>
      <c r="Y192" s="832"/>
      <c r="Z192" s="834"/>
      <c r="AA192" s="834"/>
      <c r="AB192" s="827"/>
      <c r="AC192" s="827"/>
      <c r="AD192" s="832"/>
      <c r="AE192" s="834"/>
      <c r="AF192" s="835" t="s">
        <v>815</v>
      </c>
    </row>
    <row r="193">
      <c r="A193" s="823"/>
      <c r="B193" s="824" t="s">
        <v>777</v>
      </c>
      <c r="C193" s="825" t="s">
        <v>774</v>
      </c>
      <c r="D193" s="826" t="s">
        <v>765</v>
      </c>
      <c r="E193" s="827"/>
      <c r="F193" s="828">
        <f>E193+E194</f>
      </c>
      <c r="G193" s="827"/>
      <c r="H193" s="827"/>
      <c r="I193" s="829">
        <f t="shared" si="189"/>
      </c>
      <c r="J193" s="830">
        <f t="shared" si="3"/>
      </c>
      <c r="K193" s="827"/>
      <c r="L193" s="830">
        <f t="shared" si="46"/>
      </c>
      <c r="M193" s="827"/>
      <c r="N193" s="831">
        <f t="shared" si="205"/>
      </c>
      <c r="O193" s="827"/>
      <c r="P193" s="831">
        <f t="shared" si="156"/>
      </c>
      <c r="Q193" s="832">
        <f>(M193+M194)/(O193+O194)</f>
      </c>
      <c r="R193" s="827"/>
      <c r="S193" s="832">
        <f>(O193+O194)/(K193+K194)</f>
      </c>
      <c r="T193" s="827"/>
      <c r="U193" s="833">
        <f>F193/T193</f>
      </c>
      <c r="V193" s="834">
        <f>(F193+4*500)/T193</f>
      </c>
      <c r="W193" s="827"/>
      <c r="X193" s="834">
        <f>W193/T193</f>
      </c>
      <c r="Y193" s="832">
        <f>T193/R193</f>
      </c>
      <c r="Z193" s="834">
        <f>W193/F193</f>
      </c>
      <c r="AA193" s="834">
        <f>W193/(F193+500)</f>
      </c>
      <c r="AB193" s="827"/>
      <c r="AC193" s="827"/>
      <c r="AD193" s="832">
        <f>AB193/T193</f>
      </c>
      <c r="AE193" s="834">
        <f>(W193-AC193)/(F193+500)</f>
      </c>
      <c r="AF193" s="835" t="s">
        <v>809</v>
      </c>
    </row>
    <row r="194">
      <c r="A194" s="823"/>
      <c r="B194" s="824"/>
      <c r="C194" s="825"/>
      <c r="D194" s="826" t="s">
        <v>767</v>
      </c>
      <c r="E194" s="827"/>
      <c r="F194" s="828"/>
      <c r="G194" s="827"/>
      <c r="H194" s="847"/>
      <c r="I194" s="829">
        <f t="shared" si="189"/>
      </c>
      <c r="J194" s="830">
        <f t="shared" si="3"/>
      </c>
      <c r="K194" s="827"/>
      <c r="L194" s="830">
        <f t="shared" si="46"/>
      </c>
      <c r="M194" s="827"/>
      <c r="N194" s="831">
        <f t="shared" si="205"/>
      </c>
      <c r="O194" s="827"/>
      <c r="P194" s="831">
        <f t="shared" si="156"/>
      </c>
      <c r="Q194" s="832"/>
      <c r="R194" s="827"/>
      <c r="S194" s="832"/>
      <c r="T194" s="827"/>
      <c r="U194" s="833"/>
      <c r="V194" s="834"/>
      <c r="W194" s="827"/>
      <c r="X194" s="834"/>
      <c r="Y194" s="832"/>
      <c r="Z194" s="834"/>
      <c r="AA194" s="834"/>
      <c r="AB194" s="827"/>
      <c r="AC194" s="827"/>
      <c r="AD194" s="832"/>
      <c r="AE194" s="834"/>
      <c r="AF194" s="835" t="s">
        <v>805</v>
      </c>
    </row>
    <row r="195">
      <c r="A195" s="823"/>
      <c r="B195" s="824" t="s">
        <v>778</v>
      </c>
      <c r="C195" s="825" t="s">
        <v>774</v>
      </c>
      <c r="D195" s="826" t="s">
        <v>765</v>
      </c>
      <c r="E195" s="827"/>
      <c r="F195" s="828">
        <f>E195+E196</f>
      </c>
      <c r="G195" s="827"/>
      <c r="H195" s="827"/>
      <c r="I195" s="829">
        <f t="shared" si="189"/>
      </c>
      <c r="J195" s="830">
        <f t="shared" si="3"/>
      </c>
      <c r="K195" s="827"/>
      <c r="L195" s="830">
        <f t="shared" si="46"/>
      </c>
      <c r="M195" s="827"/>
      <c r="N195" s="831">
        <f t="shared" si="205"/>
      </c>
      <c r="O195" s="827"/>
      <c r="P195" s="831">
        <f t="shared" si="156"/>
      </c>
      <c r="Q195" s="832">
        <f>(M195+M196)/(O195+O196)</f>
      </c>
      <c r="R195" s="827"/>
      <c r="S195" s="832">
        <f>(O195+O196)/(K195+K196)</f>
      </c>
      <c r="T195" s="827"/>
      <c r="U195" s="833">
        <f>F195/T195</f>
      </c>
      <c r="V195" s="834">
        <f>(F195+4*500)/T195</f>
      </c>
      <c r="W195" s="827"/>
      <c r="X195" s="834">
        <f>W195/T195</f>
      </c>
      <c r="Y195" s="832">
        <f>T195/R195</f>
      </c>
      <c r="Z195" s="834">
        <f>W195/F195</f>
      </c>
      <c r="AA195" s="834">
        <f>W195/(F195+500)</f>
      </c>
      <c r="AB195" s="827"/>
      <c r="AC195" s="827"/>
      <c r="AD195" s="832">
        <f>AB195/T195</f>
      </c>
      <c r="AE195" s="834">
        <f>(W195-AC195)/(F195+500)</f>
      </c>
      <c r="AF195" s="835" t="s">
        <v>809</v>
      </c>
    </row>
    <row r="196">
      <c r="A196" s="823"/>
      <c r="B196" s="824"/>
      <c r="C196" s="825"/>
      <c r="D196" s="826" t="s">
        <v>767</v>
      </c>
      <c r="E196" s="827"/>
      <c r="F196" s="828"/>
      <c r="G196" s="827"/>
      <c r="H196" s="847"/>
      <c r="I196" s="829">
        <f t="shared" si="189"/>
      </c>
      <c r="J196" s="830">
        <f t="shared" si="3"/>
      </c>
      <c r="K196" s="827"/>
      <c r="L196" s="830">
        <f t="shared" si="46"/>
      </c>
      <c r="M196" s="827"/>
      <c r="N196" s="831">
        <f t="shared" si="205"/>
      </c>
      <c r="O196" s="827"/>
      <c r="P196" s="831">
        <f t="shared" si="156"/>
      </c>
      <c r="Q196" s="832"/>
      <c r="R196" s="827"/>
      <c r="S196" s="832"/>
      <c r="T196" s="827"/>
      <c r="U196" s="833"/>
      <c r="V196" s="834"/>
      <c r="W196" s="827"/>
      <c r="X196" s="834"/>
      <c r="Y196" s="832"/>
      <c r="Z196" s="834"/>
      <c r="AA196" s="834"/>
      <c r="AB196" s="827"/>
      <c r="AC196" s="827"/>
      <c r="AD196" s="832"/>
      <c r="AE196" s="834"/>
      <c r="AF196" s="835" t="s">
        <v>805</v>
      </c>
    </row>
    <row r="197">
      <c r="A197" s="823"/>
      <c r="B197" s="824" t="s">
        <v>779</v>
      </c>
      <c r="C197" s="825" t="s">
        <v>774</v>
      </c>
      <c r="D197" s="826" t="s">
        <v>765</v>
      </c>
      <c r="E197" s="827"/>
      <c r="F197" s="828">
        <f>E197+E198</f>
      </c>
      <c r="G197" s="827"/>
      <c r="H197" s="827"/>
      <c r="I197" s="829">
        <f t="shared" si="189"/>
      </c>
      <c r="J197" s="830">
        <f t="shared" si="3"/>
      </c>
      <c r="K197" s="827"/>
      <c r="L197" s="830">
        <f t="shared" si="46"/>
      </c>
      <c r="M197" s="827"/>
      <c r="N197" s="831">
        <f t="shared" si="205"/>
      </c>
      <c r="O197" s="827"/>
      <c r="P197" s="831">
        <f t="shared" si="156"/>
      </c>
      <c r="Q197" s="832">
        <f>(M197+M198)/(O197+O198)</f>
      </c>
      <c r="R197" s="827"/>
      <c r="S197" s="832">
        <f>(O197+O198)/(K197+K198)</f>
      </c>
      <c r="T197" s="827"/>
      <c r="U197" s="833">
        <f>F197/T197</f>
      </c>
      <c r="V197" s="834">
        <f>(F197+4*500)/T197</f>
      </c>
      <c r="W197" s="827"/>
      <c r="X197" s="834">
        <f>W197/T197</f>
      </c>
      <c r="Y197" s="832">
        <f>T197/R197</f>
      </c>
      <c r="Z197" s="834">
        <f>W197/F197</f>
      </c>
      <c r="AA197" s="834">
        <f>W197/(F197+500)</f>
      </c>
      <c r="AB197" s="827"/>
      <c r="AC197" s="827"/>
      <c r="AD197" s="832">
        <f>AB197/T197</f>
      </c>
      <c r="AE197" s="834">
        <f>(W197-AC197)/(F197+500)</f>
      </c>
      <c r="AF197" s="835" t="s">
        <v>809</v>
      </c>
    </row>
    <row r="198">
      <c r="A198" s="823"/>
      <c r="B198" s="824"/>
      <c r="C198" s="825"/>
      <c r="D198" s="826" t="s">
        <v>767</v>
      </c>
      <c r="E198" s="827"/>
      <c r="F198" s="828"/>
      <c r="G198" s="827"/>
      <c r="H198" s="847"/>
      <c r="I198" s="829">
        <f t="shared" si="189"/>
      </c>
      <c r="J198" s="830">
        <f t="shared" si="3"/>
      </c>
      <c r="K198" s="827"/>
      <c r="L198" s="830">
        <f t="shared" si="46"/>
      </c>
      <c r="M198" s="827"/>
      <c r="N198" s="831">
        <f t="shared" si="205"/>
      </c>
      <c r="O198" s="827"/>
      <c r="P198" s="831">
        <f t="shared" si="156"/>
      </c>
      <c r="Q198" s="832"/>
      <c r="R198" s="827"/>
      <c r="S198" s="832"/>
      <c r="T198" s="827"/>
      <c r="U198" s="833"/>
      <c r="V198" s="834"/>
      <c r="W198" s="827"/>
      <c r="X198" s="834"/>
      <c r="Y198" s="832"/>
      <c r="Z198" s="834"/>
      <c r="AA198" s="834"/>
      <c r="AB198" s="827"/>
      <c r="AC198" s="827"/>
      <c r="AD198" s="832"/>
      <c r="AE198" s="834"/>
      <c r="AF198" s="835" t="s">
        <v>805</v>
      </c>
    </row>
    <row r="199">
      <c r="A199" s="823"/>
      <c r="B199" s="836" t="s">
        <v>772</v>
      </c>
      <c r="C199" s="836"/>
      <c r="D199" s="836"/>
      <c r="E199" s="837">
        <f>SUM(E191:E198)</f>
      </c>
      <c r="F199" s="837">
        <f>SUM(F191:F198)</f>
      </c>
      <c r="G199" s="837">
        <f>SUM(G191:G198)</f>
      </c>
      <c r="H199" s="837">
        <f>SUM(H191:H198)</f>
      </c>
      <c r="I199" s="838">
        <f t="shared" si="189"/>
      </c>
      <c r="J199" s="839">
        <f t="shared" si="3"/>
      </c>
      <c r="K199" s="837">
        <f>SUM(K191:K198)</f>
      </c>
      <c r="L199" s="839">
        <f t="shared" si="46"/>
      </c>
      <c r="M199" s="837">
        <f>SUM(M191:M198)</f>
      </c>
      <c r="N199" s="840">
        <f t="shared" si="205"/>
      </c>
      <c r="O199" s="837">
        <f>SUM(O191:O198)</f>
      </c>
      <c r="P199" s="840">
        <f t="shared" si="156"/>
      </c>
      <c r="Q199" s="841">
        <f>M199/O199</f>
      </c>
      <c r="R199" s="837">
        <f>SUM(R191:R198)</f>
      </c>
      <c r="S199" s="841">
        <f>(O199+O199)/(K199+K199)</f>
      </c>
      <c r="T199" s="837">
        <f>SUM(T191:T198)</f>
      </c>
      <c r="U199" s="842">
        <f t="shared" ref="U199:U200" si="174">F199/T199</f>
      </c>
      <c r="V199" s="843">
        <f t="shared" ref="V199:V200" si="91">(F199+4*500)/T199</f>
      </c>
      <c r="W199" s="837">
        <f>SUM(W191:W198)</f>
      </c>
      <c r="X199" s="844">
        <f t="shared" ref="X199:X200" si="64">W199/T199</f>
      </c>
      <c r="Y199" s="841">
        <f t="shared" ref="Y199:Y200" si="141">T199/R199</f>
      </c>
      <c r="Z199" s="843">
        <f t="shared" ref="Z199:Z200" si="114">W199/F199</f>
      </c>
      <c r="AA199" s="843">
        <f>W199/(F199+COUNT(W191:W198)*500)</f>
      </c>
      <c r="AB199" s="837">
        <f>SUM(AB191:AB198)</f>
      </c>
      <c r="AC199" s="837">
        <f>SUM(AC191:AC198)</f>
      </c>
      <c r="AD199" s="841">
        <f t="shared" ref="AD199:AD200" si="31">AB199/T199</f>
      </c>
      <c r="AE199" s="845">
        <f>(W199-AC199)/(F199+COUNT(W191:W198)*500)</f>
      </c>
      <c r="AF199" s="834"/>
    </row>
    <row r="200">
      <c r="A200" s="823"/>
      <c r="B200" s="848" t="s">
        <v>782</v>
      </c>
      <c r="C200" s="825" t="s">
        <v>812</v>
      </c>
      <c r="D200" s="826" t="s">
        <v>765</v>
      </c>
      <c r="E200" s="827"/>
      <c r="F200" s="828">
        <f>E200+E201</f>
      </c>
      <c r="G200" s="827"/>
      <c r="H200" s="827"/>
      <c r="I200" s="829">
        <f t="shared" si="189"/>
      </c>
      <c r="J200" s="830">
        <f t="shared" si="3"/>
      </c>
      <c r="K200" s="827"/>
      <c r="L200" s="830">
        <f t="shared" si="46"/>
      </c>
      <c r="M200" s="827"/>
      <c r="N200" s="831">
        <f t="shared" si="205"/>
      </c>
      <c r="O200" s="827"/>
      <c r="P200" s="831">
        <f t="shared" si="156"/>
      </c>
      <c r="Q200" s="832">
        <f>(M200+M201)/(O200+O201)</f>
      </c>
      <c r="R200" s="827"/>
      <c r="S200" s="832">
        <f>(O200+O201)/(K200+K201)</f>
      </c>
      <c r="T200" s="827"/>
      <c r="U200" s="833">
        <f t="shared" si="174"/>
      </c>
      <c r="V200" s="834">
        <f t="shared" si="91"/>
      </c>
      <c r="W200" s="827"/>
      <c r="X200" s="834">
        <f t="shared" si="64"/>
      </c>
      <c r="Y200" s="832">
        <f t="shared" si="141"/>
      </c>
      <c r="Z200" s="834">
        <f t="shared" si="114"/>
      </c>
      <c r="AA200" s="834">
        <f>W200/(F200+500)</f>
      </c>
      <c r="AB200" s="827"/>
      <c r="AC200" s="827"/>
      <c r="AD200" s="832">
        <f t="shared" si="31"/>
      </c>
      <c r="AE200" s="834">
        <f>(W200-AC200)/(F200+500)</f>
      </c>
      <c r="AF200" s="835" t="s">
        <v>809</v>
      </c>
    </row>
    <row r="201">
      <c r="A201" s="823"/>
      <c r="B201" s="848"/>
      <c r="C201" s="825"/>
      <c r="D201" s="826" t="s">
        <v>767</v>
      </c>
      <c r="E201" s="827"/>
      <c r="F201" s="828"/>
      <c r="G201" s="827"/>
      <c r="H201" s="827"/>
      <c r="I201" s="829">
        <f t="shared" si="189"/>
      </c>
      <c r="J201" s="830">
        <f t="shared" si="3"/>
      </c>
      <c r="K201" s="827"/>
      <c r="L201" s="830">
        <f t="shared" si="46"/>
      </c>
      <c r="M201" s="827"/>
      <c r="N201" s="831">
        <f t="shared" si="205"/>
      </c>
      <c r="O201" s="827"/>
      <c r="P201" s="831">
        <f t="shared" si="156"/>
      </c>
      <c r="Q201" s="832"/>
      <c r="R201" s="827"/>
      <c r="S201" s="832"/>
      <c r="T201" s="827"/>
      <c r="U201" s="833"/>
      <c r="V201" s="834"/>
      <c r="W201" s="827"/>
      <c r="X201" s="834"/>
      <c r="Y201" s="832"/>
      <c r="Z201" s="834"/>
      <c r="AA201" s="834"/>
      <c r="AB201" s="827"/>
      <c r="AC201" s="827"/>
      <c r="AD201" s="832"/>
      <c r="AE201" s="834"/>
      <c r="AF201" s="835" t="s">
        <v>805</v>
      </c>
    </row>
    <row customHeight="true" ht="16.071428571428573" r="202">
      <c r="A202" s="823"/>
      <c r="B202" s="848" t="s">
        <v>783</v>
      </c>
      <c r="C202" s="825" t="s">
        <v>812</v>
      </c>
      <c r="D202" s="826" t="s">
        <v>765</v>
      </c>
      <c r="E202" s="827"/>
      <c r="F202" s="828">
        <f>E202+E203</f>
      </c>
      <c r="G202" s="827"/>
      <c r="H202" s="827"/>
      <c r="I202" s="829">
        <f t="shared" si="189"/>
      </c>
      <c r="J202" s="830">
        <f t="shared" si="3"/>
      </c>
      <c r="K202" s="827"/>
      <c r="L202" s="830">
        <f t="shared" si="46"/>
      </c>
      <c r="M202" s="827"/>
      <c r="N202" s="831">
        <f t="shared" si="205"/>
      </c>
      <c r="O202" s="827"/>
      <c r="P202" s="831">
        <f t="shared" si="156"/>
      </c>
      <c r="Q202" s="832">
        <f>(M202+M203)/(O202+O203)</f>
      </c>
      <c r="R202" s="827"/>
      <c r="S202" s="832">
        <f>(O202+O203)/(K202+K203)</f>
      </c>
      <c r="T202" s="827"/>
      <c r="U202" s="833">
        <f>F202/T202</f>
      </c>
      <c r="V202" s="834">
        <f>(F202+4*500)/T202</f>
      </c>
      <c r="W202" s="827"/>
      <c r="X202" s="834">
        <f>W202/T202</f>
      </c>
      <c r="Y202" s="832">
        <f>T202/R202</f>
      </c>
      <c r="Z202" s="834">
        <f>W202/F202</f>
      </c>
      <c r="AA202" s="834">
        <f>W202/(F202+500)</f>
      </c>
      <c r="AB202" s="827"/>
      <c r="AC202" s="827"/>
      <c r="AD202" s="832">
        <f>AB202/T202</f>
      </c>
      <c r="AE202" s="834">
        <f>(W202-AC202)/(F202+500)</f>
      </c>
      <c r="AF202" s="835" t="s">
        <v>809</v>
      </c>
    </row>
    <row customHeight="true" ht="16.071428571428573" r="203">
      <c r="A203" s="823"/>
      <c r="B203" s="848"/>
      <c r="C203" s="825"/>
      <c r="D203" s="826" t="s">
        <v>767</v>
      </c>
      <c r="E203" s="827"/>
      <c r="F203" s="828"/>
      <c r="G203" s="827"/>
      <c r="H203" s="827"/>
      <c r="I203" s="829">
        <f t="shared" si="189"/>
      </c>
      <c r="J203" s="830">
        <f t="shared" si="3"/>
      </c>
      <c r="K203" s="827"/>
      <c r="L203" s="830">
        <f t="shared" si="46"/>
      </c>
      <c r="M203" s="827"/>
      <c r="N203" s="831">
        <f t="shared" si="205"/>
      </c>
      <c r="O203" s="827"/>
      <c r="P203" s="831">
        <f t="shared" si="156"/>
      </c>
      <c r="Q203" s="832"/>
      <c r="R203" s="827"/>
      <c r="S203" s="832"/>
      <c r="T203" s="827"/>
      <c r="U203" s="833"/>
      <c r="V203" s="834"/>
      <c r="W203" s="827"/>
      <c r="X203" s="834"/>
      <c r="Y203" s="832"/>
      <c r="Z203" s="834"/>
      <c r="AA203" s="834"/>
      <c r="AB203" s="827"/>
      <c r="AC203" s="827"/>
      <c r="AD203" s="832"/>
      <c r="AE203" s="834"/>
      <c r="AF203" s="835" t="s">
        <v>805</v>
      </c>
    </row>
    <row customHeight="true" ht="16.071428571428573" r="204">
      <c r="A204" s="823"/>
      <c r="B204" s="848" t="s">
        <v>784</v>
      </c>
      <c r="C204" s="825" t="s">
        <v>812</v>
      </c>
      <c r="D204" s="826" t="s">
        <v>765</v>
      </c>
      <c r="E204" s="827"/>
      <c r="F204" s="828">
        <f>E204+E205</f>
      </c>
      <c r="G204" s="827"/>
      <c r="H204" s="827"/>
      <c r="I204" s="829">
        <f t="shared" si="189"/>
      </c>
      <c r="J204" s="830">
        <f t="shared" si="3"/>
      </c>
      <c r="K204" s="827"/>
      <c r="L204" s="830">
        <f t="shared" si="46"/>
      </c>
      <c r="M204" s="827"/>
      <c r="N204" s="831">
        <f t="shared" si="205"/>
      </c>
      <c r="O204" s="827"/>
      <c r="P204" s="831">
        <f t="shared" si="156"/>
      </c>
      <c r="Q204" s="832">
        <f>(M204+M205)/(O204+O205)</f>
      </c>
      <c r="R204" s="827"/>
      <c r="S204" s="832">
        <f>(O204+O205)/(K204+K205)</f>
      </c>
      <c r="T204" s="827"/>
      <c r="U204" s="833">
        <f>F204/T204</f>
      </c>
      <c r="V204" s="834">
        <f>(F204+4*500)/T204</f>
      </c>
      <c r="W204" s="827"/>
      <c r="X204" s="834">
        <f>W204/T204</f>
      </c>
      <c r="Y204" s="832">
        <f>T204/R204</f>
      </c>
      <c r="Z204" s="834">
        <f>W204/F204</f>
      </c>
      <c r="AA204" s="834">
        <f>W204/(F204+500)</f>
      </c>
      <c r="AB204" s="827"/>
      <c r="AC204" s="827"/>
      <c r="AD204" s="832">
        <f>AB204/T204</f>
      </c>
      <c r="AE204" s="834">
        <f>(W204-AC204)/(F204+500)</f>
      </c>
      <c r="AF204" s="835" t="s">
        <v>809</v>
      </c>
    </row>
    <row customHeight="true" ht="16.071428571428573" r="205">
      <c r="A205" s="823"/>
      <c r="B205" s="848"/>
      <c r="C205" s="825"/>
      <c r="D205" s="826" t="s">
        <v>767</v>
      </c>
      <c r="E205" s="827"/>
      <c r="F205" s="828"/>
      <c r="G205" s="827"/>
      <c r="H205" s="827"/>
      <c r="I205" s="829">
        <f t="shared" si="189"/>
      </c>
      <c r="J205" s="830">
        <f t="shared" si="3"/>
      </c>
      <c r="K205" s="827"/>
      <c r="L205" s="830">
        <f t="shared" si="46"/>
      </c>
      <c r="M205" s="827"/>
      <c r="N205" s="831">
        <f t="shared" si="205"/>
      </c>
      <c r="O205" s="827"/>
      <c r="P205" s="831">
        <f t="shared" si="156"/>
      </c>
      <c r="Q205" s="832"/>
      <c r="R205" s="827"/>
      <c r="S205" s="832"/>
      <c r="T205" s="827"/>
      <c r="U205" s="833"/>
      <c r="V205" s="834"/>
      <c r="W205" s="827"/>
      <c r="X205" s="834"/>
      <c r="Y205" s="832"/>
      <c r="Z205" s="834"/>
      <c r="AA205" s="834"/>
      <c r="AB205" s="827"/>
      <c r="AC205" s="827"/>
      <c r="AD205" s="832"/>
      <c r="AE205" s="834"/>
      <c r="AF205" s="835" t="s">
        <v>805</v>
      </c>
    </row>
    <row customHeight="true" ht="16.071428571428573" r="206">
      <c r="A206" s="823"/>
      <c r="B206" s="848" t="s">
        <v>785</v>
      </c>
      <c r="C206" s="825" t="s">
        <v>812</v>
      </c>
      <c r="D206" s="826" t="s">
        <v>765</v>
      </c>
      <c r="E206" s="827"/>
      <c r="F206" s="828">
        <f>E206+E207</f>
      </c>
      <c r="G206" s="827"/>
      <c r="H206" s="827"/>
      <c r="I206" s="829">
        <f t="shared" si="189"/>
      </c>
      <c r="J206" s="830">
        <f t="shared" si="3"/>
      </c>
      <c r="K206" s="827"/>
      <c r="L206" s="830">
        <f t="shared" si="46"/>
      </c>
      <c r="M206" s="827"/>
      <c r="N206" s="831">
        <f t="shared" si="205"/>
      </c>
      <c r="O206" s="827"/>
      <c r="P206" s="831">
        <f t="shared" si="156"/>
      </c>
      <c r="Q206" s="832">
        <f>(M206+M207)/(O206+O207)</f>
      </c>
      <c r="R206" s="827"/>
      <c r="S206" s="832">
        <f>(O206+O207)/(K206+K207)</f>
      </c>
      <c r="T206" s="827"/>
      <c r="U206" s="833">
        <f>F206/T206</f>
      </c>
      <c r="V206" s="834">
        <f>(F206+4*500)/T206</f>
      </c>
      <c r="W206" s="827"/>
      <c r="X206" s="834">
        <f>W206/T206</f>
      </c>
      <c r="Y206" s="832">
        <f>T206/R206</f>
      </c>
      <c r="Z206" s="834">
        <f>W206/F206</f>
      </c>
      <c r="AA206" s="834">
        <f>W206/(F206+500)</f>
      </c>
      <c r="AB206" s="827"/>
      <c r="AC206" s="827"/>
      <c r="AD206" s="832">
        <f>AB206/T206</f>
      </c>
      <c r="AE206" s="834">
        <f>(W206-AC206)/(F206+500)</f>
      </c>
      <c r="AF206" s="835" t="s">
        <v>809</v>
      </c>
    </row>
    <row customHeight="true" ht="16.071428571428573" r="207">
      <c r="A207" s="823"/>
      <c r="B207" s="848"/>
      <c r="C207" s="825"/>
      <c r="D207" s="826" t="s">
        <v>767</v>
      </c>
      <c r="E207" s="827"/>
      <c r="F207" s="828"/>
      <c r="G207" s="827"/>
      <c r="H207" s="827"/>
      <c r="I207" s="829">
        <f t="shared" si="189"/>
      </c>
      <c r="J207" s="830">
        <f t="shared" si="3"/>
      </c>
      <c r="K207" s="827"/>
      <c r="L207" s="830">
        <f t="shared" si="46"/>
      </c>
      <c r="M207" s="827"/>
      <c r="N207" s="831">
        <f t="shared" si="205"/>
      </c>
      <c r="O207" s="827"/>
      <c r="P207" s="831">
        <f t="shared" si="156"/>
      </c>
      <c r="Q207" s="832"/>
      <c r="R207" s="827"/>
      <c r="S207" s="832"/>
      <c r="T207" s="827"/>
      <c r="U207" s="833"/>
      <c r="V207" s="834"/>
      <c r="W207" s="827"/>
      <c r="X207" s="834"/>
      <c r="Y207" s="832"/>
      <c r="Z207" s="834"/>
      <c r="AA207" s="834"/>
      <c r="AB207" s="827"/>
      <c r="AC207" s="827"/>
      <c r="AD207" s="832"/>
      <c r="AE207" s="834"/>
      <c r="AF207" s="835" t="s">
        <v>805</v>
      </c>
    </row>
    <row customHeight="true" ht="16.071428571428573" r="208">
      <c r="A208" s="823"/>
      <c r="B208" s="903" t="s">
        <v>772</v>
      </c>
      <c r="C208" s="903"/>
      <c r="D208" s="903"/>
      <c r="E208" s="884">
        <f>SUM(E200:E207)</f>
      </c>
      <c r="F208" s="884">
        <f>SUM(F200:F207)</f>
      </c>
      <c r="G208" s="884">
        <f>SUM(G200:G207)</f>
      </c>
      <c r="H208" s="884">
        <f>SUM(H200:H207)</f>
      </c>
      <c r="I208" s="885">
        <f t="shared" si="189"/>
      </c>
      <c r="J208" s="886">
        <f t="shared" si="3"/>
      </c>
      <c r="K208" s="884">
        <f>SUM(K200:K207)</f>
      </c>
      <c r="L208" s="886">
        <f t="shared" si="46"/>
      </c>
      <c r="M208" s="884">
        <f>SUM(M200:M207)</f>
      </c>
      <c r="N208" s="887">
        <f t="shared" si="205"/>
      </c>
      <c r="O208" s="884">
        <f>SUM(O200:O207)</f>
      </c>
      <c r="P208" s="887">
        <f t="shared" si="156"/>
      </c>
      <c r="Q208" s="888">
        <f>M208/O208</f>
      </c>
      <c r="R208" s="884">
        <f>SUM(R200:R207)</f>
      </c>
      <c r="S208" s="888">
        <f>(O208+O208)/(K208+K208)</f>
      </c>
      <c r="T208" s="884">
        <f>SUM(T200:T207)</f>
      </c>
      <c r="U208" s="889">
        <f t="shared" ref="U208:U209" si="175">F208/T208</f>
      </c>
      <c r="V208" s="890">
        <f t="shared" ref="V208:V209" si="92">(F208+4*500)/T208</f>
      </c>
      <c r="W208" s="884">
        <f>SUM(W200:W207)</f>
      </c>
      <c r="X208" s="891">
        <f t="shared" ref="X208:X209" si="65">W208/T208</f>
      </c>
      <c r="Y208" s="888">
        <f t="shared" ref="Y208:Y209" si="142">T208/R208</f>
      </c>
      <c r="Z208" s="890">
        <f t="shared" ref="Z208:Z209" si="115">W208/F208</f>
      </c>
      <c r="AA208" s="890">
        <f>W208/(F208+COUNT(W200:W207)*500)</f>
      </c>
      <c r="AB208" s="884">
        <f>SUM(AB200:AB207)</f>
      </c>
      <c r="AC208" s="884">
        <f>SUM(AC200:AC207)</f>
      </c>
      <c r="AD208" s="888">
        <f t="shared" ref="AD208:AD209" si="32">AB208/T208</f>
      </c>
      <c r="AE208" s="892">
        <f>(W208-AC208)/(F208+COUNT(W200:W207)*500)</f>
      </c>
      <c r="AF208" s="879"/>
    </row>
    <row customHeight="true" ht="16.071428571428573" r="209">
      <c r="A209" s="823"/>
      <c r="B209" s="824" t="s">
        <v>786</v>
      </c>
      <c r="C209" s="825" t="s">
        <v>780</v>
      </c>
      <c r="D209" s="826" t="s">
        <v>765</v>
      </c>
      <c r="E209" s="827"/>
      <c r="F209" s="828">
        <f>E209+E210</f>
      </c>
      <c r="G209" s="827"/>
      <c r="H209" s="827"/>
      <c r="I209" s="829">
        <f t="shared" si="189"/>
      </c>
      <c r="J209" s="830">
        <f t="shared" si="3"/>
      </c>
      <c r="K209" s="827"/>
      <c r="L209" s="830">
        <f t="shared" si="46"/>
      </c>
      <c r="M209" s="827"/>
      <c r="N209" s="831">
        <f t="shared" si="205"/>
      </c>
      <c r="O209" s="827"/>
      <c r="P209" s="831">
        <f t="shared" si="156"/>
      </c>
      <c r="Q209" s="832">
        <f>(M209+M210)/(O209+O210)</f>
      </c>
      <c r="R209" s="827"/>
      <c r="S209" s="832">
        <f>(O209+O210)/(K209+K210)</f>
      </c>
      <c r="T209" s="827"/>
      <c r="U209" s="833">
        <f t="shared" si="175"/>
      </c>
      <c r="V209" s="834">
        <f t="shared" si="92"/>
      </c>
      <c r="W209" s="827"/>
      <c r="X209" s="834">
        <f t="shared" si="65"/>
      </c>
      <c r="Y209" s="832">
        <f t="shared" si="142"/>
      </c>
      <c r="Z209" s="834">
        <f t="shared" si="115"/>
      </c>
      <c r="AA209" s="834">
        <f>W209/(F209+500)</f>
      </c>
      <c r="AB209" s="827"/>
      <c r="AC209" s="827"/>
      <c r="AD209" s="832">
        <f t="shared" si="32"/>
      </c>
      <c r="AE209" s="834">
        <f>(W209-AC209)/(F209+500)</f>
      </c>
      <c r="AF209" s="835" t="s">
        <v>809</v>
      </c>
    </row>
    <row customHeight="true" ht="16.071428571428573" r="210">
      <c r="A210" s="823"/>
      <c r="B210" s="824"/>
      <c r="C210" s="825"/>
      <c r="D210" s="826" t="s">
        <v>767</v>
      </c>
      <c r="E210" s="827"/>
      <c r="F210" s="828"/>
      <c r="G210" s="827"/>
      <c r="H210" s="827"/>
      <c r="I210" s="829">
        <f t="shared" si="189"/>
      </c>
      <c r="J210" s="830">
        <f t="shared" si="3"/>
      </c>
      <c r="K210" s="827"/>
      <c r="L210" s="830">
        <f t="shared" si="46"/>
      </c>
      <c r="M210" s="827"/>
      <c r="N210" s="831">
        <f t="shared" si="205"/>
      </c>
      <c r="O210" s="827"/>
      <c r="P210" s="831">
        <f t="shared" si="156"/>
      </c>
      <c r="Q210" s="832"/>
      <c r="R210" s="827"/>
      <c r="S210" s="832"/>
      <c r="T210" s="827"/>
      <c r="U210" s="833"/>
      <c r="V210" s="834"/>
      <c r="W210" s="827"/>
      <c r="X210" s="834"/>
      <c r="Y210" s="832"/>
      <c r="Z210" s="834"/>
      <c r="AA210" s="834"/>
      <c r="AB210" s="827"/>
      <c r="AC210" s="827"/>
      <c r="AD210" s="832"/>
      <c r="AE210" s="834"/>
      <c r="AF210" s="835" t="s">
        <v>805</v>
      </c>
    </row>
    <row customHeight="true" ht="16.071428571428573" r="211">
      <c r="A211" s="823"/>
      <c r="B211" s="824" t="s">
        <v>788</v>
      </c>
      <c r="C211" s="825" t="s">
        <v>780</v>
      </c>
      <c r="D211" s="869" t="s">
        <v>765</v>
      </c>
      <c r="E211" s="872"/>
      <c r="F211" s="871">
        <f>E211+E212</f>
      </c>
      <c r="G211" s="872"/>
      <c r="H211" s="877"/>
      <c r="I211" s="873">
        <f t="shared" si="189"/>
      </c>
      <c r="J211" s="874">
        <f t="shared" si="3"/>
      </c>
      <c r="K211" s="877"/>
      <c r="L211" s="830">
        <f t="shared" si="46"/>
      </c>
      <c r="M211" s="877"/>
      <c r="N211" s="875">
        <f t="shared" si="205"/>
      </c>
      <c r="O211" s="877"/>
      <c r="P211" s="875">
        <f t="shared" si="156"/>
      </c>
      <c r="Q211" s="876">
        <f>(M211+M212)/(O211+O212)</f>
      </c>
      <c r="R211" s="877"/>
      <c r="S211" s="876">
        <f>(O211+O212)/(K211+K212)</f>
      </c>
      <c r="T211" s="877"/>
      <c r="U211" s="878">
        <f>F211/T211</f>
      </c>
      <c r="V211" s="879">
        <f>(F211+4*500)/T211</f>
      </c>
      <c r="W211" s="872"/>
      <c r="X211" s="879">
        <f>W211/T211</f>
      </c>
      <c r="Y211" s="876">
        <f>T211/R211</f>
      </c>
      <c r="Z211" s="879">
        <f>W211/F211</f>
      </c>
      <c r="AA211" s="879">
        <f>W211/(F211+500)</f>
      </c>
      <c r="AB211" s="877"/>
      <c r="AC211" s="877"/>
      <c r="AD211" s="876">
        <f>AB211/T211</f>
      </c>
      <c r="AE211" s="879">
        <f>(W211-AC211)/(F211+500)</f>
      </c>
      <c r="AF211" s="879" t="s">
        <v>809</v>
      </c>
    </row>
    <row customHeight="true" ht="16.071428571428573" r="212">
      <c r="A212" s="823"/>
      <c r="B212" s="824"/>
      <c r="C212" s="825"/>
      <c r="D212" s="869" t="s">
        <v>767</v>
      </c>
      <c r="E212" s="872"/>
      <c r="F212" s="871"/>
      <c r="G212" s="872"/>
      <c r="H212" s="877"/>
      <c r="I212" s="873">
        <f t="shared" si="189"/>
      </c>
      <c r="J212" s="874">
        <f t="shared" si="3"/>
      </c>
      <c r="K212" s="877"/>
      <c r="L212" s="830">
        <f t="shared" si="46"/>
      </c>
      <c r="M212" s="877"/>
      <c r="N212" s="875">
        <f t="shared" si="205"/>
      </c>
      <c r="O212" s="877"/>
      <c r="P212" s="875">
        <f t="shared" si="156"/>
      </c>
      <c r="Q212" s="876"/>
      <c r="R212" s="877"/>
      <c r="S212" s="876"/>
      <c r="T212" s="877"/>
      <c r="U212" s="878"/>
      <c r="V212" s="879"/>
      <c r="W212" s="872"/>
      <c r="X212" s="879"/>
      <c r="Y212" s="876"/>
      <c r="Z212" s="879"/>
      <c r="AA212" s="879"/>
      <c r="AB212" s="877"/>
      <c r="AC212" s="877"/>
      <c r="AD212" s="876"/>
      <c r="AE212" s="879"/>
      <c r="AF212" s="879" t="s">
        <v>805</v>
      </c>
    </row>
    <row customHeight="true" ht="16.071428571428573" r="213">
      <c r="A213" s="823"/>
      <c r="B213" s="824" t="s">
        <v>789</v>
      </c>
      <c r="C213" s="825" t="s">
        <v>780</v>
      </c>
      <c r="D213" s="869" t="s">
        <v>765</v>
      </c>
      <c r="E213" s="872"/>
      <c r="F213" s="871">
        <f>E213+E214</f>
      </c>
      <c r="G213" s="872"/>
      <c r="H213" s="877"/>
      <c r="I213" s="873">
        <f t="shared" si="189"/>
      </c>
      <c r="J213" s="874">
        <f t="shared" si="3"/>
      </c>
      <c r="K213" s="877"/>
      <c r="L213" s="830">
        <f t="shared" si="46"/>
      </c>
      <c r="M213" s="877"/>
      <c r="N213" s="875">
        <f t="shared" si="205"/>
      </c>
      <c r="O213" s="877"/>
      <c r="P213" s="875">
        <f t="shared" si="156"/>
      </c>
      <c r="Q213" s="876">
        <f>(M213+M214)/(O213+O214)</f>
      </c>
      <c r="R213" s="877"/>
      <c r="S213" s="876">
        <f>(O213+O214)/(K213+K214)</f>
      </c>
      <c r="T213" s="877"/>
      <c r="U213" s="878">
        <f>F213/T213</f>
      </c>
      <c r="V213" s="879">
        <f>(F213+4*500)/T213</f>
      </c>
      <c r="W213" s="872"/>
      <c r="X213" s="879">
        <f>W213/T213</f>
      </c>
      <c r="Y213" s="876">
        <f>T213/R213</f>
      </c>
      <c r="Z213" s="879">
        <f>W213/F213</f>
      </c>
      <c r="AA213" s="879">
        <f>W213/(F213+500)</f>
      </c>
      <c r="AB213" s="877"/>
      <c r="AC213" s="877"/>
      <c r="AD213" s="876">
        <f>AB213/T213</f>
      </c>
      <c r="AE213" s="879">
        <f>(W213-AC213)/(F213+500)</f>
      </c>
      <c r="AF213" s="879" t="s">
        <v>809</v>
      </c>
    </row>
    <row customHeight="true" ht="16.071428571428573" r="214">
      <c r="A214" s="823"/>
      <c r="B214" s="824"/>
      <c r="C214" s="825"/>
      <c r="D214" s="869" t="s">
        <v>767</v>
      </c>
      <c r="E214" s="872"/>
      <c r="F214" s="871"/>
      <c r="G214" s="872"/>
      <c r="H214" s="877"/>
      <c r="I214" s="873">
        <f t="shared" si="189"/>
      </c>
      <c r="J214" s="874">
        <f t="shared" si="3"/>
      </c>
      <c r="K214" s="877"/>
      <c r="L214" s="830">
        <f t="shared" si="46"/>
      </c>
      <c r="M214" s="877"/>
      <c r="N214" s="875">
        <f t="shared" si="205"/>
      </c>
      <c r="O214" s="877"/>
      <c r="P214" s="875">
        <f t="shared" si="156"/>
      </c>
      <c r="Q214" s="876"/>
      <c r="R214" s="877"/>
      <c r="S214" s="876"/>
      <c r="T214" s="877"/>
      <c r="U214" s="878"/>
      <c r="V214" s="879"/>
      <c r="W214" s="872"/>
      <c r="X214" s="879"/>
      <c r="Y214" s="876"/>
      <c r="Z214" s="879"/>
      <c r="AA214" s="879"/>
      <c r="AB214" s="877"/>
      <c r="AC214" s="877"/>
      <c r="AD214" s="876"/>
      <c r="AE214" s="879"/>
      <c r="AF214" s="879" t="s">
        <v>805</v>
      </c>
    </row>
    <row customHeight="true" ht="16.071428571428573" r="215">
      <c r="A215" s="823"/>
      <c r="B215" s="824" t="s">
        <v>790</v>
      </c>
      <c r="C215" s="825" t="s">
        <v>780</v>
      </c>
      <c r="D215" s="869" t="s">
        <v>765</v>
      </c>
      <c r="E215" s="872"/>
      <c r="F215" s="871">
        <f>E215+E216</f>
      </c>
      <c r="G215" s="872"/>
      <c r="H215" s="877"/>
      <c r="I215" s="873">
        <f t="shared" si="189"/>
      </c>
      <c r="J215" s="874">
        <f t="shared" si="3"/>
      </c>
      <c r="K215" s="877"/>
      <c r="L215" s="830">
        <f t="shared" si="46"/>
      </c>
      <c r="M215" s="877"/>
      <c r="N215" s="875">
        <f t="shared" si="205"/>
      </c>
      <c r="O215" s="877"/>
      <c r="P215" s="875">
        <f t="shared" si="156"/>
      </c>
      <c r="Q215" s="876">
        <f>(M215+M216)/(O215+O216)</f>
      </c>
      <c r="R215" s="877"/>
      <c r="S215" s="876">
        <f>(O215+O216)/(K215+K216)</f>
      </c>
      <c r="T215" s="877"/>
      <c r="U215" s="878">
        <f>F215/T215</f>
      </c>
      <c r="V215" s="879">
        <f>(F215+4*500)/T215</f>
      </c>
      <c r="W215" s="872"/>
      <c r="X215" s="879">
        <f>W215/T215</f>
      </c>
      <c r="Y215" s="876">
        <f>T215/R215</f>
      </c>
      <c r="Z215" s="879">
        <f>W215/F215</f>
      </c>
      <c r="AA215" s="879">
        <f>W215/(F215+500)</f>
      </c>
      <c r="AB215" s="877"/>
      <c r="AC215" s="877"/>
      <c r="AD215" s="876">
        <f>AB215/T215</f>
      </c>
      <c r="AE215" s="879">
        <f>(W215-AC215)/(F215+500)</f>
      </c>
      <c r="AF215" s="879" t="s">
        <v>809</v>
      </c>
    </row>
    <row customHeight="true" ht="16.071428571428573" r="216">
      <c r="A216" s="823"/>
      <c r="B216" s="824"/>
      <c r="C216" s="825"/>
      <c r="D216" s="869" t="s">
        <v>767</v>
      </c>
      <c r="E216" s="872"/>
      <c r="F216" s="871"/>
      <c r="G216" s="872"/>
      <c r="H216" s="877"/>
      <c r="I216" s="873">
        <f t="shared" si="189"/>
      </c>
      <c r="J216" s="874">
        <f t="shared" si="3"/>
      </c>
      <c r="K216" s="877"/>
      <c r="L216" s="830">
        <f t="shared" si="46"/>
      </c>
      <c r="M216" s="877"/>
      <c r="N216" s="875">
        <f t="shared" si="205"/>
      </c>
      <c r="O216" s="877"/>
      <c r="P216" s="875">
        <f t="shared" si="156"/>
      </c>
      <c r="Q216" s="876"/>
      <c r="R216" s="877"/>
      <c r="S216" s="876"/>
      <c r="T216" s="877"/>
      <c r="U216" s="878"/>
      <c r="V216" s="879"/>
      <c r="W216" s="872"/>
      <c r="X216" s="879"/>
      <c r="Y216" s="876"/>
      <c r="Z216" s="879"/>
      <c r="AA216" s="879"/>
      <c r="AB216" s="877"/>
      <c r="AC216" s="877"/>
      <c r="AD216" s="876"/>
      <c r="AE216" s="879"/>
      <c r="AF216" s="879" t="s">
        <v>805</v>
      </c>
    </row>
    <row customHeight="true" ht="16.071428571428573" r="217">
      <c r="A217" s="823"/>
      <c r="B217" s="824" t="s">
        <v>791</v>
      </c>
      <c r="C217" s="825" t="s">
        <v>780</v>
      </c>
      <c r="D217" s="869" t="s">
        <v>765</v>
      </c>
      <c r="E217" s="872"/>
      <c r="F217" s="871">
        <f>E217+E218</f>
      </c>
      <c r="G217" s="877"/>
      <c r="H217" s="877"/>
      <c r="I217" s="873">
        <f t="shared" si="189"/>
      </c>
      <c r="J217" s="874">
        <f t="shared" si="3"/>
      </c>
      <c r="K217" s="877"/>
      <c r="L217" s="830">
        <f t="shared" si="46"/>
      </c>
      <c r="M217" s="877"/>
      <c r="N217" s="875">
        <f t="shared" si="205"/>
      </c>
      <c r="O217" s="877"/>
      <c r="P217" s="875">
        <f t="shared" si="156"/>
      </c>
      <c r="Q217" s="876">
        <f>(M217+M218)/(O217+O218)</f>
      </c>
      <c r="R217" s="877"/>
      <c r="S217" s="876">
        <f>(O217+O218)/(K217+K218)</f>
      </c>
      <c r="T217" s="877"/>
      <c r="U217" s="878">
        <f>F217/T217</f>
      </c>
      <c r="V217" s="879">
        <f>(F217+4*500)/T217</f>
      </c>
      <c r="W217" s="877"/>
      <c r="X217" s="879">
        <f>W217/T217</f>
      </c>
      <c r="Y217" s="876">
        <f>T217/R217</f>
      </c>
      <c r="Z217" s="879">
        <f>W217/F217</f>
      </c>
      <c r="AA217" s="879">
        <f>W217/(F217+500)</f>
      </c>
      <c r="AB217" s="877"/>
      <c r="AC217" s="877"/>
      <c r="AD217" s="876">
        <f>AB217/T217</f>
      </c>
      <c r="AE217" s="879">
        <f>(W217-AC217)/(F217+500)</f>
      </c>
      <c r="AF217" s="879" t="s">
        <v>809</v>
      </c>
    </row>
    <row customHeight="true" ht="16.071428571428573" r="218">
      <c r="A218" s="823"/>
      <c r="B218" s="824"/>
      <c r="C218" s="825"/>
      <c r="D218" s="869" t="s">
        <v>767</v>
      </c>
      <c r="E218" s="872"/>
      <c r="F218" s="871"/>
      <c r="G218" s="872"/>
      <c r="H218" s="877"/>
      <c r="I218" s="873">
        <f t="shared" si="189"/>
      </c>
      <c r="J218" s="874">
        <f t="shared" si="3"/>
      </c>
      <c r="K218" s="877"/>
      <c r="L218" s="830">
        <f t="shared" si="46"/>
      </c>
      <c r="M218" s="877"/>
      <c r="N218" s="875">
        <f t="shared" si="205"/>
      </c>
      <c r="O218" s="877"/>
      <c r="P218" s="875">
        <f t="shared" si="156"/>
      </c>
      <c r="Q218" s="876"/>
      <c r="R218" s="877"/>
      <c r="S218" s="876"/>
      <c r="T218" s="877"/>
      <c r="U218" s="878"/>
      <c r="V218" s="879"/>
      <c r="W218" s="877"/>
      <c r="X218" s="879"/>
      <c r="Y218" s="876"/>
      <c r="Z218" s="879"/>
      <c r="AA218" s="879"/>
      <c r="AB218" s="877"/>
      <c r="AC218" s="877"/>
      <c r="AD218" s="876"/>
      <c r="AE218" s="879"/>
      <c r="AF218" s="879" t="s">
        <v>805</v>
      </c>
    </row>
    <row customHeight="true" ht="16.071428571428573" r="219">
      <c r="A219" s="823"/>
      <c r="B219" s="836" t="s">
        <v>772</v>
      </c>
      <c r="C219" s="836"/>
      <c r="D219" s="836"/>
      <c r="E219" s="837">
        <f>SUM(E209:E218)</f>
      </c>
      <c r="F219" s="837">
        <f>SUM(F209:F218)</f>
      </c>
      <c r="G219" s="837">
        <f>SUM(G209:G218)</f>
      </c>
      <c r="H219" s="837">
        <f>SUM(H209:H218)</f>
      </c>
      <c r="I219" s="838">
        <f t="shared" si="189"/>
      </c>
      <c r="J219" s="839">
        <f t="shared" si="3"/>
      </c>
      <c r="K219" s="837">
        <f>SUM(K209:K218)</f>
      </c>
      <c r="L219" s="839">
        <f t="shared" si="46"/>
      </c>
      <c r="M219" s="837">
        <f>SUM(M209:M218)</f>
      </c>
      <c r="N219" s="840">
        <f t="shared" si="205"/>
      </c>
      <c r="O219" s="837">
        <f>SUM(O209:O218)</f>
      </c>
      <c r="P219" s="840">
        <f t="shared" si="156"/>
      </c>
      <c r="Q219" s="841">
        <f t="shared" ref="Q219:Q220" si="199">M219/O219</f>
      </c>
      <c r="R219" s="837">
        <f>SUM(R209:R218)</f>
      </c>
      <c r="S219" s="841">
        <f t="shared" ref="S219:S220" si="13">(O219+O219)/(K219+K219)</f>
      </c>
      <c r="T219" s="837">
        <f>SUM(T209:T218)</f>
      </c>
      <c r="U219" s="842">
        <f t="shared" ref="U219:U220" si="176">F219/T219</f>
      </c>
      <c r="V219" s="843">
        <f t="shared" ref="V219:V220" si="93">(F219+4*500)/T219</f>
      </c>
      <c r="W219" s="837">
        <f>SUM(W209:W218)</f>
      </c>
      <c r="X219" s="844">
        <f t="shared" ref="X219:X220" si="66">W219/T219</f>
      </c>
      <c r="Y219" s="841">
        <f t="shared" ref="Y219:Y220" si="143">T219/R219</f>
      </c>
      <c r="Z219" s="843">
        <f t="shared" ref="Z219:Z220" si="116">W219/F219</f>
      </c>
      <c r="AA219" s="843">
        <f>W219/(F219+COUNT(W209:W218)*500)</f>
      </c>
      <c r="AB219" s="837">
        <f>SUM(AB209:AB218)</f>
      </c>
      <c r="AC219" s="837">
        <f>SUM(AC209:AC218)</f>
      </c>
      <c r="AD219" s="841">
        <f t="shared" ref="AD219:AD220" si="33">AB219/T219</f>
      </c>
      <c r="AE219" s="845">
        <f>(W219-AC219)/(F219+COUNT(W209:W218)*500)</f>
      </c>
      <c r="AF219" s="835"/>
    </row>
    <row customHeight="true" ht="16.071428571428573" r="220">
      <c r="A220" s="823"/>
      <c r="B220" s="849" t="s">
        <v>792</v>
      </c>
      <c r="C220" s="849"/>
      <c r="D220" s="849"/>
      <c r="E220" s="851">
        <f>E185+E190+E199+E219+E208</f>
      </c>
      <c r="F220" s="851">
        <f>F185+F190+F199+F219+F208</f>
      </c>
      <c r="G220" s="851">
        <f>G185+G190+G199+G219+G208</f>
      </c>
      <c r="H220" s="851">
        <f>H185+H190+H199+H219+H208</f>
      </c>
      <c r="I220" s="852">
        <f t="shared" si="189"/>
      </c>
      <c r="J220" s="853">
        <f t="shared" si="3"/>
      </c>
      <c r="K220" s="851">
        <f>K185+K190+K199+K219+K208</f>
      </c>
      <c r="L220" s="853">
        <f t="shared" si="46"/>
      </c>
      <c r="M220" s="851">
        <f>M185+M190+M199+M219+M208</f>
      </c>
      <c r="N220" s="854">
        <f t="shared" si="205"/>
      </c>
      <c r="O220" s="851">
        <f>O185+O190+O199+O219+O208</f>
      </c>
      <c r="P220" s="854">
        <f t="shared" si="156"/>
      </c>
      <c r="Q220" s="855">
        <f t="shared" si="199"/>
      </c>
      <c r="R220" s="851">
        <f>R185+R190+R199+R219+R208</f>
      </c>
      <c r="S220" s="855">
        <f t="shared" si="13"/>
      </c>
      <c r="T220" s="851">
        <f>T185+T190+T199+T219+T208</f>
      </c>
      <c r="U220" s="856">
        <f t="shared" si="176"/>
      </c>
      <c r="V220" s="850">
        <f t="shared" si="93"/>
      </c>
      <c r="W220" s="850">
        <f>W185+W190+W199+W219+W208</f>
      </c>
      <c r="X220" s="850">
        <f t="shared" si="66"/>
      </c>
      <c r="Y220" s="855">
        <f t="shared" si="143"/>
      </c>
      <c r="Z220" s="850">
        <f t="shared" si="116"/>
      </c>
      <c r="AA220" s="850">
        <f>W220/(F220+COUNT(W177:W184,W186:W189,W191:W198,W200:W207,W209:W218)*500)</f>
      </c>
      <c r="AB220" s="851">
        <f>AB185+AB190+AB199+AB219+AB208</f>
      </c>
      <c r="AC220" s="850">
        <f>AC185+AC190+AC199+AC219+AC208</f>
      </c>
      <c r="AD220" s="855">
        <f t="shared" si="33"/>
      </c>
      <c r="AE220" s="850">
        <f>(W220-AC220)/(F220+COUNT(W177:W184,W186:W189,W191:W198,W200:W207,W209:W218)*500)</f>
      </c>
      <c r="AF220" s="834"/>
    </row>
    <row customHeight="true" ht="16.071428571428573" r="221"/>
    <row customHeight="true" ht="16.071428571428573" r="222"/>
    <row customHeight="true" ht="16.071428571428573" r="223"/>
    <row customHeight="true" ht="16.071428571428573" r="224"/>
    <row customHeight="true" ht="16.071428571428573" r="225"/>
    <row customHeight="true" ht="16.071428571428573" r="226"/>
    <row customHeight="true" ht="16.071428571428573" r="227"/>
    <row customHeight="true" ht="16.071428571428573" r="228">
      <c r="A228" s="858" t="s">
        <v>730</v>
      </c>
      <c r="B228" s="858" t="s">
        <v>731</v>
      </c>
      <c r="C228" s="858" t="s">
        <v>732</v>
      </c>
      <c r="D228" s="858" t="s">
        <v>733</v>
      </c>
      <c r="E228" s="858" t="s">
        <v>734</v>
      </c>
      <c r="F228" s="858" t="s">
        <v>735</v>
      </c>
      <c r="G228" s="858" t="s">
        <v>736</v>
      </c>
      <c r="H228" s="858" t="s">
        <v>737</v>
      </c>
      <c r="I228" s="859" t="s">
        <v>738</v>
      </c>
      <c r="J228" s="860" t="s">
        <v>739</v>
      </c>
      <c r="K228" s="858" t="s">
        <v>740</v>
      </c>
      <c r="L228" s="860" t="s">
        <v>741</v>
      </c>
      <c r="M228" s="858" t="s">
        <v>742</v>
      </c>
      <c r="N228" s="861" t="s">
        <v>743</v>
      </c>
      <c r="O228" s="858" t="s">
        <v>744</v>
      </c>
      <c r="P228" s="861" t="s">
        <v>745</v>
      </c>
      <c r="Q228" s="859" t="s">
        <v>746</v>
      </c>
      <c r="R228" s="862" t="s">
        <v>747</v>
      </c>
      <c r="S228" s="863" t="s">
        <v>748</v>
      </c>
      <c r="T228" s="862" t="s">
        <v>749</v>
      </c>
      <c r="U228" s="864" t="s">
        <v>750</v>
      </c>
      <c r="V228" s="865" t="s">
        <v>751</v>
      </c>
      <c r="W228" s="864" t="s">
        <v>752</v>
      </c>
      <c r="X228" s="865" t="s">
        <v>753</v>
      </c>
      <c r="Y228" s="863" t="s">
        <v>754</v>
      </c>
      <c r="Z228" s="865" t="s">
        <v>755</v>
      </c>
      <c r="AA228" s="865" t="s">
        <v>756</v>
      </c>
      <c r="AB228" s="865" t="s">
        <v>757</v>
      </c>
      <c r="AC228" s="862" t="s">
        <v>758</v>
      </c>
      <c r="AD228" s="863" t="s">
        <v>759</v>
      </c>
      <c r="AE228" s="865" t="s">
        <v>760</v>
      </c>
      <c r="AF228" s="865" t="s">
        <v>761</v>
      </c>
    </row>
    <row customHeight="true" ht="16.071428571428573" r="229">
      <c r="A229" s="866" t="s">
        <v>817</v>
      </c>
      <c r="B229" s="867" t="s">
        <v>818</v>
      </c>
      <c r="C229" s="904" t="s">
        <v>797</v>
      </c>
      <c r="D229" s="869" t="s">
        <v>765</v>
      </c>
      <c r="E229" s="877"/>
      <c r="F229" s="871">
        <f>E229+E230</f>
      </c>
      <c r="G229" s="877"/>
      <c r="H229" s="877"/>
      <c r="I229" s="873">
        <f t="shared" ref="I229:I273" si="190">H229/G229</f>
      </c>
      <c r="J229" s="874">
        <f t="shared" ref="J229:J232" si="4">(E229/G229)*1000</f>
      </c>
      <c r="K229" s="877"/>
      <c r="L229" s="874">
        <f t="shared" ref="L229:L273" si="47">E229/K229</f>
      </c>
      <c r="M229" s="877"/>
      <c r="N229" s="875">
        <f t="shared" ref="N229:N273" si="206">E229/M229</f>
      </c>
      <c r="O229" s="877"/>
      <c r="P229" s="875">
        <f t="shared" ref="P229:P273" si="157">E229/O229</f>
      </c>
      <c r="Q229" s="876">
        <f>(M229+M230)/(O229+O230)</f>
      </c>
      <c r="R229" s="905"/>
      <c r="S229" s="876">
        <f>(O229+O230)/(K229+K230)</f>
      </c>
      <c r="T229" s="905"/>
      <c r="U229" s="878">
        <f>F229/T229</f>
      </c>
      <c r="V229" s="879">
        <f>(F229+500)/T229</f>
      </c>
      <c r="W229" s="906"/>
      <c r="X229" s="879">
        <f>W229/T229</f>
      </c>
      <c r="Y229" s="876">
        <f>T229/R229</f>
      </c>
      <c r="Z229" s="879">
        <f>W229/F229</f>
      </c>
      <c r="AA229" s="879">
        <f>W229/(F229+500)</f>
      </c>
      <c r="AB229" s="905"/>
      <c r="AC229" s="905"/>
      <c r="AD229" s="876">
        <f>AB229/T229</f>
      </c>
      <c r="AE229" s="879">
        <f>(W229-AC229)/(F229+500)</f>
      </c>
      <c r="AF229" s="879" t="s">
        <v>809</v>
      </c>
    </row>
    <row customHeight="true" ht="16.071428571428573" r="230">
      <c r="A230" s="907"/>
      <c r="B230" s="867"/>
      <c r="C230" s="904"/>
      <c r="D230" s="869" t="s">
        <v>767</v>
      </c>
      <c r="E230" s="877"/>
      <c r="F230" s="871"/>
      <c r="G230" s="877"/>
      <c r="H230" s="877"/>
      <c r="I230" s="873">
        <f t="shared" si="190"/>
      </c>
      <c r="J230" s="874">
        <f t="shared" si="4"/>
      </c>
      <c r="K230" s="877"/>
      <c r="L230" s="874">
        <f t="shared" si="47"/>
      </c>
      <c r="M230" s="877"/>
      <c r="N230" s="875">
        <f t="shared" si="206"/>
      </c>
      <c r="O230" s="877"/>
      <c r="P230" s="875">
        <f t="shared" si="157"/>
      </c>
      <c r="Q230" s="876"/>
      <c r="R230" s="905"/>
      <c r="S230" s="876"/>
      <c r="T230" s="905"/>
      <c r="U230" s="878"/>
      <c r="V230" s="879"/>
      <c r="W230" s="906"/>
      <c r="X230" s="879"/>
      <c r="Y230" s="876"/>
      <c r="Z230" s="879"/>
      <c r="AA230" s="879"/>
      <c r="AB230" s="905"/>
      <c r="AC230" s="905"/>
      <c r="AD230" s="876"/>
      <c r="AE230" s="879"/>
      <c r="AF230" s="882" t="s">
        <v>815</v>
      </c>
    </row>
    <row customHeight="true" ht="16.071428571428573" r="231">
      <c r="A231" s="907"/>
      <c r="B231" s="867" t="s">
        <v>819</v>
      </c>
      <c r="C231" s="904" t="s">
        <v>797</v>
      </c>
      <c r="D231" s="869" t="s">
        <v>765</v>
      </c>
      <c r="E231" s="908"/>
      <c r="F231" s="871">
        <f>E231+E232</f>
      </c>
      <c r="G231" s="877"/>
      <c r="H231" s="877"/>
      <c r="I231" s="873">
        <f t="shared" si="190"/>
      </c>
      <c r="J231" s="874">
        <f t="shared" si="4"/>
      </c>
      <c r="K231" s="877"/>
      <c r="L231" s="874">
        <f t="shared" si="47"/>
      </c>
      <c r="M231" s="877"/>
      <c r="N231" s="875">
        <f t="shared" si="206"/>
      </c>
      <c r="O231" s="877"/>
      <c r="P231" s="875">
        <f t="shared" si="157"/>
      </c>
      <c r="Q231" s="876">
        <f>(M231+M232)/(O231+O232)</f>
      </c>
      <c r="R231" s="905"/>
      <c r="S231" s="876">
        <f>(O231+O232)/(K231+K232)</f>
      </c>
      <c r="T231" s="905"/>
      <c r="U231" s="878">
        <f>F231/T231</f>
      </c>
      <c r="V231" s="879">
        <f>(F231+500)/T231</f>
      </c>
      <c r="W231" s="906"/>
      <c r="X231" s="879">
        <f>W231/T231</f>
      </c>
      <c r="Y231" s="876">
        <f>T231/R231</f>
      </c>
      <c r="Z231" s="879">
        <f>W231/F231</f>
      </c>
      <c r="AA231" s="879">
        <f>W231/(F231+500)</f>
      </c>
      <c r="AB231" s="905"/>
      <c r="AC231" s="905"/>
      <c r="AD231" s="876">
        <f>AB231/T231</f>
      </c>
      <c r="AE231" s="879">
        <f>(W231-AC231)/(F231+500)</f>
      </c>
      <c r="AF231" s="879" t="s">
        <v>809</v>
      </c>
    </row>
    <row customHeight="true" ht="16.071428571428573" r="232">
      <c r="A232" s="907"/>
      <c r="B232" s="867"/>
      <c r="C232" s="904"/>
      <c r="D232" s="869" t="s">
        <v>767</v>
      </c>
      <c r="E232" s="908"/>
      <c r="F232" s="871"/>
      <c r="G232" s="877"/>
      <c r="H232" s="877"/>
      <c r="I232" s="873">
        <f t="shared" si="190"/>
      </c>
      <c r="J232" s="874">
        <f t="shared" si="4"/>
      </c>
      <c r="K232" s="877"/>
      <c r="L232" s="874">
        <f t="shared" si="47"/>
      </c>
      <c r="M232" s="877"/>
      <c r="N232" s="875">
        <f t="shared" si="206"/>
      </c>
      <c r="O232" s="877"/>
      <c r="P232" s="875">
        <f t="shared" si="157"/>
      </c>
      <c r="Q232" s="876"/>
      <c r="R232" s="905"/>
      <c r="S232" s="876"/>
      <c r="T232" s="905"/>
      <c r="U232" s="878"/>
      <c r="V232" s="879"/>
      <c r="W232" s="906"/>
      <c r="X232" s="879"/>
      <c r="Y232" s="876"/>
      <c r="Z232" s="879"/>
      <c r="AA232" s="879"/>
      <c r="AB232" s="905"/>
      <c r="AC232" s="905"/>
      <c r="AD232" s="876"/>
      <c r="AE232" s="879"/>
      <c r="AF232" s="882" t="s">
        <v>815</v>
      </c>
    </row>
    <row customHeight="true" ht="16.071428571428573" r="233">
      <c r="A233" s="907"/>
      <c r="B233" s="867" t="s">
        <v>769</v>
      </c>
      <c r="C233" s="904" t="s">
        <v>797</v>
      </c>
      <c r="D233" s="869" t="s">
        <v>765</v>
      </c>
      <c r="E233" s="877"/>
      <c r="F233" s="871">
        <f>E233+E234</f>
      </c>
      <c r="G233" s="877"/>
      <c r="H233" s="877"/>
      <c r="I233" s="873">
        <f t="shared" si="190"/>
      </c>
      <c r="J233" s="873">
        <f t="shared" ref="J233:J236" si="192">I233/H233</f>
      </c>
      <c r="K233" s="877"/>
      <c r="L233" s="874">
        <f t="shared" si="47"/>
      </c>
      <c r="M233" s="877"/>
      <c r="N233" s="875">
        <f t="shared" si="206"/>
      </c>
      <c r="O233" s="877"/>
      <c r="P233" s="875">
        <f t="shared" si="157"/>
      </c>
      <c r="Q233" s="876">
        <f>(M233+M234)/(O233+O234)</f>
      </c>
      <c r="R233" s="905"/>
      <c r="S233" s="876">
        <f>(O233+O234)/(K233+K234)</f>
      </c>
      <c r="T233" s="905"/>
      <c r="U233" s="878">
        <f>F233/T233</f>
      </c>
      <c r="V233" s="879">
        <f>(F233+500)/T233</f>
      </c>
      <c r="W233" s="906"/>
      <c r="X233" s="879">
        <f>W233/T233</f>
      </c>
      <c r="Y233" s="876">
        <f>T233/R233</f>
      </c>
      <c r="Z233" s="879">
        <f>W233/F233</f>
      </c>
      <c r="AA233" s="879">
        <f>W233/(F233+500)</f>
      </c>
      <c r="AB233" s="905"/>
      <c r="AC233" s="905"/>
      <c r="AD233" s="876">
        <f>AB233/T233</f>
      </c>
      <c r="AE233" s="879">
        <f>(W233-AC233)/(F233+500)</f>
      </c>
      <c r="AF233" s="879" t="s">
        <v>809</v>
      </c>
    </row>
    <row customHeight="true" ht="16.071428571428573" r="234">
      <c r="A234" s="907"/>
      <c r="B234" s="867"/>
      <c r="C234" s="904"/>
      <c r="D234" s="869" t="s">
        <v>767</v>
      </c>
      <c r="E234" s="877"/>
      <c r="F234" s="871"/>
      <c r="G234" s="877"/>
      <c r="H234" s="877"/>
      <c r="I234" s="873">
        <f t="shared" si="190"/>
      </c>
      <c r="J234" s="873">
        <f t="shared" si="192"/>
      </c>
      <c r="K234" s="877"/>
      <c r="L234" s="874">
        <f t="shared" si="47"/>
      </c>
      <c r="M234" s="877"/>
      <c r="N234" s="875">
        <f t="shared" si="206"/>
      </c>
      <c r="O234" s="877"/>
      <c r="P234" s="875">
        <f t="shared" si="157"/>
      </c>
      <c r="Q234" s="876"/>
      <c r="R234" s="905"/>
      <c r="S234" s="876"/>
      <c r="T234" s="905"/>
      <c r="U234" s="878"/>
      <c r="V234" s="879"/>
      <c r="W234" s="906"/>
      <c r="X234" s="879"/>
      <c r="Y234" s="876"/>
      <c r="Z234" s="879"/>
      <c r="AA234" s="879"/>
      <c r="AB234" s="905"/>
      <c r="AC234" s="905"/>
      <c r="AD234" s="876"/>
      <c r="AE234" s="879"/>
      <c r="AF234" s="882" t="s">
        <v>815</v>
      </c>
    </row>
    <row customHeight="true" ht="16.071428571428573" r="235">
      <c r="A235" s="907"/>
      <c r="B235" s="867" t="s">
        <v>770</v>
      </c>
      <c r="C235" s="904" t="s">
        <v>797</v>
      </c>
      <c r="D235" s="869" t="s">
        <v>765</v>
      </c>
      <c r="E235" s="877"/>
      <c r="F235" s="871">
        <f>E235+E236</f>
      </c>
      <c r="G235" s="877"/>
      <c r="H235" s="877"/>
      <c r="I235" s="873">
        <f t="shared" si="190"/>
      </c>
      <c r="J235" s="873">
        <f t="shared" si="192"/>
      </c>
      <c r="K235" s="877"/>
      <c r="L235" s="874">
        <f t="shared" si="47"/>
      </c>
      <c r="M235" s="877"/>
      <c r="N235" s="875">
        <f t="shared" si="206"/>
      </c>
      <c r="O235" s="877"/>
      <c r="P235" s="875">
        <f t="shared" si="157"/>
      </c>
      <c r="Q235" s="876">
        <f>(M235+M236)/(O235+O236)</f>
      </c>
      <c r="R235" s="905"/>
      <c r="S235" s="876">
        <f>(O235+O236)/(K235+K236)</f>
      </c>
      <c r="T235" s="905"/>
      <c r="U235" s="878">
        <f>F235/T235</f>
      </c>
      <c r="V235" s="879">
        <f>(F235+500)/T235</f>
      </c>
      <c r="W235" s="906"/>
      <c r="X235" s="879">
        <f>W235/T235</f>
      </c>
      <c r="Y235" s="876">
        <f>T235/R235</f>
      </c>
      <c r="Z235" s="879">
        <f>W235/F235</f>
      </c>
      <c r="AA235" s="879">
        <f>W235/(F235+500)</f>
      </c>
      <c r="AB235" s="905"/>
      <c r="AC235" s="905"/>
      <c r="AD235" s="876">
        <f>AB235/T235</f>
      </c>
      <c r="AE235" s="879">
        <f>(W235-AC235)/(F235+500)</f>
      </c>
      <c r="AF235" s="879" t="s">
        <v>809</v>
      </c>
    </row>
    <row customHeight="true" ht="16.071428571428573" r="236">
      <c r="A236" s="907"/>
      <c r="B236" s="867"/>
      <c r="C236" s="904"/>
      <c r="D236" s="869" t="s">
        <v>767</v>
      </c>
      <c r="E236" s="877"/>
      <c r="F236" s="871"/>
      <c r="G236" s="877"/>
      <c r="H236" s="877"/>
      <c r="I236" s="873">
        <f t="shared" si="190"/>
      </c>
      <c r="J236" s="873">
        <f t="shared" si="192"/>
      </c>
      <c r="K236" s="877"/>
      <c r="L236" s="874">
        <f t="shared" si="47"/>
      </c>
      <c r="M236" s="877"/>
      <c r="N236" s="875">
        <f t="shared" si="206"/>
      </c>
      <c r="O236" s="877"/>
      <c r="P236" s="875">
        <f t="shared" si="157"/>
      </c>
      <c r="Q236" s="876"/>
      <c r="R236" s="905"/>
      <c r="S236" s="876"/>
      <c r="T236" s="905"/>
      <c r="U236" s="878"/>
      <c r="V236" s="879"/>
      <c r="W236" s="906"/>
      <c r="X236" s="879"/>
      <c r="Y236" s="876"/>
      <c r="Z236" s="879"/>
      <c r="AA236" s="879"/>
      <c r="AB236" s="905"/>
      <c r="AC236" s="905"/>
      <c r="AD236" s="876"/>
      <c r="AE236" s="879"/>
      <c r="AF236" s="882" t="s">
        <v>815</v>
      </c>
    </row>
    <row customHeight="true" ht="16.071428571428573" r="237">
      <c r="A237" s="907"/>
      <c r="B237" s="867" t="s">
        <v>771</v>
      </c>
      <c r="C237" s="904" t="s">
        <v>797</v>
      </c>
      <c r="D237" s="869" t="s">
        <v>765</v>
      </c>
      <c r="E237" s="908"/>
      <c r="F237" s="909">
        <f>E237+E238</f>
      </c>
      <c r="G237" s="877"/>
      <c r="H237" s="877"/>
      <c r="I237" s="873">
        <f t="shared" si="190"/>
      </c>
      <c r="J237" s="874">
        <f t="shared" ref="J237:J241" si="5">(E237/G237)*1000</f>
      </c>
      <c r="K237" s="877"/>
      <c r="L237" s="874">
        <f t="shared" si="47"/>
      </c>
      <c r="M237" s="877"/>
      <c r="N237" s="875">
        <f t="shared" si="206"/>
      </c>
      <c r="O237" s="877"/>
      <c r="P237" s="875">
        <f t="shared" si="157"/>
      </c>
      <c r="Q237" s="876">
        <f>(M237+M238)/(O237+O238)</f>
      </c>
      <c r="R237" s="905"/>
      <c r="S237" s="876">
        <f>(O237+O238)/(K237+K238)</f>
      </c>
      <c r="T237" s="905"/>
      <c r="U237" s="878">
        <f>F237/T237</f>
      </c>
      <c r="V237" s="879">
        <f>(F237+500)/T237</f>
      </c>
      <c r="W237" s="905"/>
      <c r="X237" s="879">
        <f>W237/T237</f>
      </c>
      <c r="Y237" s="876">
        <f>T237/R237</f>
      </c>
      <c r="Z237" s="879">
        <f>W237/F237</f>
      </c>
      <c r="AA237" s="879">
        <f>W237/(F237+500)</f>
      </c>
      <c r="AB237" s="905"/>
      <c r="AC237" s="905"/>
      <c r="AD237" s="876">
        <f>AB237/T237</f>
      </c>
      <c r="AE237" s="879">
        <f>(W237-AC237)/(F237+500)</f>
      </c>
      <c r="AF237" s="879" t="s">
        <v>809</v>
      </c>
    </row>
    <row customHeight="true" ht="16.071428571428573" r="238">
      <c r="A238" s="907"/>
      <c r="B238" s="867"/>
      <c r="C238" s="904"/>
      <c r="D238" s="869" t="s">
        <v>767</v>
      </c>
      <c r="E238" s="908"/>
      <c r="F238" s="909"/>
      <c r="G238" s="877"/>
      <c r="H238" s="910"/>
      <c r="I238" s="873">
        <f t="shared" si="190"/>
      </c>
      <c r="J238" s="874">
        <f t="shared" si="5"/>
      </c>
      <c r="K238" s="877"/>
      <c r="L238" s="874">
        <f t="shared" si="47"/>
      </c>
      <c r="M238" s="877"/>
      <c r="N238" s="875">
        <f t="shared" si="206"/>
      </c>
      <c r="O238" s="877"/>
      <c r="P238" s="875">
        <f t="shared" si="157"/>
      </c>
      <c r="Q238" s="876"/>
      <c r="R238" s="905"/>
      <c r="S238" s="876"/>
      <c r="T238" s="905"/>
      <c r="U238" s="878"/>
      <c r="V238" s="879"/>
      <c r="W238" s="905"/>
      <c r="X238" s="879"/>
      <c r="Y238" s="876"/>
      <c r="Z238" s="879"/>
      <c r="AA238" s="879"/>
      <c r="AB238" s="905"/>
      <c r="AC238" s="905"/>
      <c r="AD238" s="876"/>
      <c r="AE238" s="879"/>
      <c r="AF238" s="882" t="s">
        <v>815</v>
      </c>
    </row>
    <row customHeight="true" ht="16.071428571428573" r="239">
      <c r="A239" s="907"/>
      <c r="B239" s="903" t="s">
        <v>772</v>
      </c>
      <c r="C239" s="903"/>
      <c r="D239" s="903"/>
      <c r="E239" s="884">
        <f>SUM(E229:E238)</f>
      </c>
      <c r="F239" s="884">
        <f>SUM(F229:F238)</f>
      </c>
      <c r="G239" s="884">
        <f>SUM(G229:G238)</f>
      </c>
      <c r="H239" s="884">
        <f>SUM(H229:H238)</f>
      </c>
      <c r="I239" s="885">
        <f t="shared" si="190"/>
      </c>
      <c r="J239" s="886">
        <f t="shared" si="5"/>
      </c>
      <c r="K239" s="884">
        <f>SUM(K229:K238)</f>
      </c>
      <c r="L239" s="886">
        <f t="shared" si="47"/>
      </c>
      <c r="M239" s="884">
        <f>SUM(M229:M238)</f>
      </c>
      <c r="N239" s="887">
        <f t="shared" si="206"/>
      </c>
      <c r="O239" s="884">
        <f>SUM(O229:O238)</f>
      </c>
      <c r="P239" s="887">
        <f t="shared" si="157"/>
      </c>
      <c r="Q239" s="888">
        <f>M239/O239</f>
      </c>
      <c r="R239" s="884">
        <f>SUM(R229:R238)</f>
      </c>
      <c r="S239" s="888">
        <f>(O239+O239)/(K239+K239)</f>
      </c>
      <c r="T239" s="884">
        <f>SUM(T229:T238)</f>
      </c>
      <c r="U239" s="889">
        <f t="shared" ref="U239:U240" si="177">F239/T239</f>
      </c>
      <c r="V239" s="890">
        <f>(F239+5*500)/T239</f>
      </c>
      <c r="W239" s="886">
        <f>SUM(W229:W238)</f>
      </c>
      <c r="X239" s="891">
        <f t="shared" ref="X239:X240" si="67">W239/T239</f>
      </c>
      <c r="Y239" s="888">
        <f t="shared" ref="Y239:Y240" si="144">T239/R239</f>
      </c>
      <c r="Z239" s="890">
        <f t="shared" ref="Z239:Z240" si="117">W239/F239</f>
      </c>
      <c r="AA239" s="890">
        <f>W239/(F239+COUNT(W229:W238)*500)</f>
      </c>
      <c r="AB239" s="884">
        <f>SUM(AB229:AB238)</f>
      </c>
      <c r="AC239" s="884">
        <f>SUM(AC229:AC238)</f>
      </c>
      <c r="AD239" s="888">
        <f t="shared" ref="AD239:AD240" si="34">AB239/T239</f>
      </c>
      <c r="AE239" s="892">
        <f>(W239-AC239)/(F239+COUNT(W229:W238)*500)</f>
      </c>
      <c r="AF239" s="879"/>
    </row>
    <row customHeight="true" ht="16.071428571428573" r="240">
      <c r="A240" s="907"/>
      <c r="B240" s="867" t="s">
        <v>773</v>
      </c>
      <c r="C240" s="911"/>
      <c r="D240" s="869" t="s">
        <v>765</v>
      </c>
      <c r="E240" s="908"/>
      <c r="F240" s="909">
        <f>E240+E241</f>
      </c>
      <c r="G240" s="877"/>
      <c r="H240" s="877"/>
      <c r="I240" s="873">
        <f t="shared" si="190"/>
      </c>
      <c r="J240" s="874">
        <f t="shared" si="5"/>
      </c>
      <c r="K240" s="877"/>
      <c r="L240" s="874">
        <f t="shared" si="47"/>
      </c>
      <c r="M240" s="877"/>
      <c r="N240" s="875">
        <f t="shared" si="206"/>
      </c>
      <c r="O240" s="877"/>
      <c r="P240" s="875">
        <f t="shared" si="157"/>
      </c>
      <c r="Q240" s="876">
        <f>(M240+M241)/(O240+O241)</f>
      </c>
      <c r="R240" s="905"/>
      <c r="S240" s="876">
        <f>(O240+O241)/(K240+K241)</f>
      </c>
      <c r="T240" s="905"/>
      <c r="U240" s="878">
        <f t="shared" si="177"/>
      </c>
      <c r="V240" s="879">
        <f>(F240+500)/T240</f>
      </c>
      <c r="W240" s="906"/>
      <c r="X240" s="879">
        <f t="shared" si="67"/>
      </c>
      <c r="Y240" s="876">
        <f t="shared" si="144"/>
      </c>
      <c r="Z240" s="879">
        <f t="shared" si="117"/>
      </c>
      <c r="AA240" s="879">
        <f>W240/(F240+500)</f>
      </c>
      <c r="AB240" s="905"/>
      <c r="AC240" s="905"/>
      <c r="AD240" s="876">
        <f t="shared" si="34"/>
      </c>
      <c r="AE240" s="879">
        <f>(W240-AC240)/(F240+500)</f>
      </c>
      <c r="AF240" s="879" t="s">
        <v>809</v>
      </c>
    </row>
    <row customHeight="true" ht="16.071428571428573" r="241">
      <c r="A241" s="907"/>
      <c r="B241" s="867"/>
      <c r="C241" s="911"/>
      <c r="D241" s="869" t="s">
        <v>767</v>
      </c>
      <c r="E241" s="908"/>
      <c r="F241" s="909"/>
      <c r="G241" s="877"/>
      <c r="H241" s="910"/>
      <c r="I241" s="873">
        <f t="shared" si="190"/>
      </c>
      <c r="J241" s="874">
        <f t="shared" si="5"/>
      </c>
      <c r="K241" s="877"/>
      <c r="L241" s="874">
        <f t="shared" si="47"/>
      </c>
      <c r="M241" s="877"/>
      <c r="N241" s="875">
        <f t="shared" si="206"/>
      </c>
      <c r="O241" s="877"/>
      <c r="P241" s="875">
        <f t="shared" si="157"/>
      </c>
      <c r="Q241" s="876"/>
      <c r="R241" s="905"/>
      <c r="S241" s="876"/>
      <c r="T241" s="905"/>
      <c r="U241" s="878"/>
      <c r="V241" s="879"/>
      <c r="W241" s="906"/>
      <c r="X241" s="879"/>
      <c r="Y241" s="876"/>
      <c r="Z241" s="879"/>
      <c r="AA241" s="879"/>
      <c r="AB241" s="905"/>
      <c r="AC241" s="905"/>
      <c r="AD241" s="876"/>
      <c r="AE241" s="879"/>
      <c r="AF241" s="882" t="s">
        <v>815</v>
      </c>
    </row>
    <row customHeight="true" ht="16.071428571428573" r="242">
      <c r="A242" s="907"/>
      <c r="B242" s="867" t="s">
        <v>775</v>
      </c>
      <c r="C242" s="911"/>
      <c r="D242" s="869" t="s">
        <v>765</v>
      </c>
      <c r="E242" s="877"/>
      <c r="F242" s="871">
        <f>E242+E243</f>
      </c>
      <c r="G242" s="877"/>
      <c r="H242" s="877"/>
      <c r="I242" s="873">
        <f t="shared" si="190"/>
      </c>
      <c r="J242" s="873">
        <f t="shared" ref="J242:J243" si="193">I242/H242</f>
      </c>
      <c r="K242" s="877"/>
      <c r="L242" s="874">
        <f t="shared" si="47"/>
      </c>
      <c r="M242" s="877"/>
      <c r="N242" s="875">
        <f t="shared" si="206"/>
      </c>
      <c r="O242" s="877"/>
      <c r="P242" s="875">
        <f t="shared" si="157"/>
      </c>
      <c r="Q242" s="876">
        <f>(M242+M243)/(O242+O243)</f>
      </c>
      <c r="R242" s="905"/>
      <c r="S242" s="876">
        <f>(O242+O243)/(K242+K243)</f>
      </c>
      <c r="T242" s="905"/>
      <c r="U242" s="878">
        <f>F242/T242</f>
      </c>
      <c r="V242" s="879">
        <f>(F242+500)/T242</f>
      </c>
      <c r="W242" s="906"/>
      <c r="X242" s="879">
        <f>W242/T242</f>
      </c>
      <c r="Y242" s="876">
        <f>T242/R242</f>
      </c>
      <c r="Z242" s="879">
        <f>W242/F242</f>
      </c>
      <c r="AA242" s="879">
        <f>W242/(F242+500)</f>
      </c>
      <c r="AB242" s="905"/>
      <c r="AC242" s="905"/>
      <c r="AD242" s="876">
        <f>AB242/T242</f>
      </c>
      <c r="AE242" s="879">
        <f>(W242-AC242)/(F242+500)</f>
      </c>
      <c r="AF242" s="879" t="s">
        <v>809</v>
      </c>
    </row>
    <row customHeight="true" ht="16.071428571428573" r="243">
      <c r="A243" s="907"/>
      <c r="B243" s="867"/>
      <c r="C243" s="911"/>
      <c r="D243" s="869" t="s">
        <v>767</v>
      </c>
      <c r="E243" s="877"/>
      <c r="F243" s="871"/>
      <c r="G243" s="877"/>
      <c r="H243" s="877"/>
      <c r="I243" s="873">
        <f t="shared" si="190"/>
      </c>
      <c r="J243" s="873">
        <f t="shared" si="193"/>
      </c>
      <c r="K243" s="877"/>
      <c r="L243" s="874">
        <f t="shared" si="47"/>
      </c>
      <c r="M243" s="877"/>
      <c r="N243" s="875">
        <f t="shared" si="206"/>
      </c>
      <c r="O243" s="877"/>
      <c r="P243" s="875">
        <f t="shared" si="157"/>
      </c>
      <c r="Q243" s="876"/>
      <c r="R243" s="905"/>
      <c r="S243" s="876"/>
      <c r="T243" s="905"/>
      <c r="U243" s="878"/>
      <c r="V243" s="879"/>
      <c r="W243" s="906"/>
      <c r="X243" s="879"/>
      <c r="Y243" s="876"/>
      <c r="Z243" s="879"/>
      <c r="AA243" s="879"/>
      <c r="AB243" s="905"/>
      <c r="AC243" s="905"/>
      <c r="AD243" s="876"/>
      <c r="AE243" s="879"/>
      <c r="AF243" s="882" t="s">
        <v>815</v>
      </c>
    </row>
    <row customHeight="true" ht="16.071428571428573" r="244">
      <c r="A244" s="907"/>
      <c r="B244" s="867" t="s">
        <v>776</v>
      </c>
      <c r="C244" s="911"/>
      <c r="D244" s="869" t="s">
        <v>765</v>
      </c>
      <c r="E244" s="877"/>
      <c r="F244" s="871">
        <f>E244+E245</f>
      </c>
      <c r="G244" s="877"/>
      <c r="H244" s="877"/>
      <c r="I244" s="873">
        <f t="shared" si="190"/>
      </c>
      <c r="J244" s="874">
        <f t="shared" ref="J244:J252" si="6">(E244/G244)*1000</f>
      </c>
      <c r="K244" s="877"/>
      <c r="L244" s="874">
        <f t="shared" si="47"/>
      </c>
      <c r="M244" s="877"/>
      <c r="N244" s="875">
        <f t="shared" si="206"/>
      </c>
      <c r="O244" s="877"/>
      <c r="P244" s="875">
        <f t="shared" si="157"/>
      </c>
      <c r="Q244" s="876">
        <f>(M244+M245)/(O244+O245)</f>
      </c>
      <c r="R244" s="905"/>
      <c r="S244" s="876">
        <f>(O244+O245)/(K244+K245)</f>
      </c>
      <c r="T244" s="905"/>
      <c r="U244" s="878">
        <f>F244/T244</f>
      </c>
      <c r="V244" s="879">
        <f>(F244+500)/T244</f>
      </c>
      <c r="W244" s="906"/>
      <c r="X244" s="879">
        <f>W244/T244</f>
      </c>
      <c r="Y244" s="876">
        <f>T244/R244</f>
      </c>
      <c r="Z244" s="879">
        <f>W244/F244</f>
      </c>
      <c r="AA244" s="879">
        <f>W244/(F244+500)</f>
      </c>
      <c r="AB244" s="905"/>
      <c r="AC244" s="905"/>
      <c r="AD244" s="876">
        <f>AB244/T244</f>
      </c>
      <c r="AE244" s="879">
        <f>(W244-AC244)/(F244+500)</f>
      </c>
      <c r="AF244" s="879" t="s">
        <v>809</v>
      </c>
    </row>
    <row customHeight="true" ht="16.071428571428573" r="245">
      <c r="A245" s="907"/>
      <c r="B245" s="867"/>
      <c r="C245" s="911"/>
      <c r="D245" s="869" t="s">
        <v>767</v>
      </c>
      <c r="E245" s="877"/>
      <c r="F245" s="871"/>
      <c r="G245" s="877"/>
      <c r="H245" s="877"/>
      <c r="I245" s="873">
        <f t="shared" si="190"/>
      </c>
      <c r="J245" s="874">
        <f t="shared" si="6"/>
      </c>
      <c r="K245" s="877"/>
      <c r="L245" s="874">
        <f t="shared" si="47"/>
      </c>
      <c r="M245" s="877"/>
      <c r="N245" s="875">
        <f t="shared" si="206"/>
      </c>
      <c r="O245" s="877"/>
      <c r="P245" s="875">
        <f t="shared" si="157"/>
      </c>
      <c r="Q245" s="876"/>
      <c r="R245" s="905"/>
      <c r="S245" s="876"/>
      <c r="T245" s="905"/>
      <c r="U245" s="878"/>
      <c r="V245" s="879"/>
      <c r="W245" s="906"/>
      <c r="X245" s="879"/>
      <c r="Y245" s="876"/>
      <c r="Z245" s="879"/>
      <c r="AA245" s="879"/>
      <c r="AB245" s="905"/>
      <c r="AC245" s="905"/>
      <c r="AD245" s="876"/>
      <c r="AE245" s="879"/>
      <c r="AF245" s="882" t="s">
        <v>815</v>
      </c>
    </row>
    <row customHeight="true" ht="16.071428571428573" r="246">
      <c r="A246" s="907"/>
      <c r="B246" s="867" t="s">
        <v>777</v>
      </c>
      <c r="C246" s="911"/>
      <c r="D246" s="869" t="s">
        <v>765</v>
      </c>
      <c r="E246" s="877"/>
      <c r="F246" s="871">
        <f>E246+E247</f>
      </c>
      <c r="G246" s="877"/>
      <c r="H246" s="877"/>
      <c r="I246" s="873">
        <f t="shared" si="190"/>
      </c>
      <c r="J246" s="874">
        <f t="shared" si="6"/>
      </c>
      <c r="K246" s="877"/>
      <c r="L246" s="874">
        <f t="shared" si="47"/>
      </c>
      <c r="M246" s="877"/>
      <c r="N246" s="875">
        <f t="shared" si="206"/>
      </c>
      <c r="O246" s="877"/>
      <c r="P246" s="875">
        <f t="shared" si="157"/>
      </c>
      <c r="Q246" s="876">
        <f>(M246+M247)/(O246+O247)</f>
      </c>
      <c r="R246" s="905"/>
      <c r="S246" s="876">
        <f>(O246+O247)/(K246+K247)</f>
      </c>
      <c r="T246" s="905"/>
      <c r="U246" s="878">
        <f>F246/T246</f>
      </c>
      <c r="V246" s="879">
        <f>(F246+500)/T246</f>
      </c>
      <c r="W246" s="906"/>
      <c r="X246" s="879">
        <f>W246/T246</f>
      </c>
      <c r="Y246" s="876">
        <f>T246/R246</f>
      </c>
      <c r="Z246" s="879">
        <f>W246/F246</f>
      </c>
      <c r="AA246" s="879">
        <f>W246/(F246+500)</f>
      </c>
      <c r="AB246" s="905"/>
      <c r="AC246" s="905"/>
      <c r="AD246" s="876">
        <f>AB246/T246</f>
      </c>
      <c r="AE246" s="879">
        <f>(W246-AC246)/(F246+500)</f>
      </c>
      <c r="AF246" s="879" t="s">
        <v>809</v>
      </c>
    </row>
    <row customHeight="true" ht="16.071428571428573" r="247">
      <c r="A247" s="907"/>
      <c r="B247" s="867"/>
      <c r="C247" s="911"/>
      <c r="D247" s="869" t="s">
        <v>767</v>
      </c>
      <c r="E247" s="877"/>
      <c r="F247" s="871"/>
      <c r="G247" s="877"/>
      <c r="H247" s="877"/>
      <c r="I247" s="873">
        <f t="shared" si="190"/>
      </c>
      <c r="J247" s="874">
        <f t="shared" si="6"/>
      </c>
      <c r="K247" s="877"/>
      <c r="L247" s="874">
        <f t="shared" si="47"/>
      </c>
      <c r="M247" s="877"/>
      <c r="N247" s="875">
        <f t="shared" si="206"/>
      </c>
      <c r="O247" s="877"/>
      <c r="P247" s="875">
        <f t="shared" si="157"/>
      </c>
      <c r="Q247" s="876"/>
      <c r="R247" s="905"/>
      <c r="S247" s="876"/>
      <c r="T247" s="905"/>
      <c r="U247" s="878"/>
      <c r="V247" s="879"/>
      <c r="W247" s="906"/>
      <c r="X247" s="879"/>
      <c r="Y247" s="876"/>
      <c r="Z247" s="879"/>
      <c r="AA247" s="879"/>
      <c r="AB247" s="905"/>
      <c r="AC247" s="905"/>
      <c r="AD247" s="876"/>
      <c r="AE247" s="879"/>
      <c r="AF247" s="882" t="s">
        <v>815</v>
      </c>
    </row>
    <row customHeight="true" ht="16.071428571428573" r="248">
      <c r="A248" s="907"/>
      <c r="B248" s="867" t="s">
        <v>778</v>
      </c>
      <c r="C248" s="911"/>
      <c r="D248" s="869" t="s">
        <v>765</v>
      </c>
      <c r="E248" s="877"/>
      <c r="F248" s="871">
        <f>E248+E249</f>
      </c>
      <c r="G248" s="877"/>
      <c r="H248" s="877"/>
      <c r="I248" s="873">
        <f t="shared" si="190"/>
      </c>
      <c r="J248" s="874">
        <f t="shared" si="6"/>
      </c>
      <c r="K248" s="877"/>
      <c r="L248" s="874">
        <f t="shared" si="47"/>
      </c>
      <c r="M248" s="877"/>
      <c r="N248" s="875">
        <f t="shared" si="206"/>
      </c>
      <c r="O248" s="877"/>
      <c r="P248" s="875">
        <f t="shared" si="157"/>
      </c>
      <c r="Q248" s="876">
        <f>(M248+M249)/(O248+O249)</f>
      </c>
      <c r="R248" s="905"/>
      <c r="S248" s="876">
        <f>(O248+O249)/(K248+K249)</f>
      </c>
      <c r="T248" s="905"/>
      <c r="U248" s="878">
        <f>F248/T248</f>
      </c>
      <c r="V248" s="879">
        <f>(F248+500)/T248</f>
      </c>
      <c r="W248" s="906"/>
      <c r="X248" s="879">
        <f>W248/T248</f>
      </c>
      <c r="Y248" s="876">
        <f>T248/R248</f>
      </c>
      <c r="Z248" s="879">
        <f>W248/F248</f>
      </c>
      <c r="AA248" s="879">
        <f>W248/(F248+500)</f>
      </c>
      <c r="AB248" s="905"/>
      <c r="AC248" s="905"/>
      <c r="AD248" s="876">
        <f>AB248/T248</f>
      </c>
      <c r="AE248" s="879">
        <f>(W248-AC248)/(F248+500)</f>
      </c>
      <c r="AF248" s="879" t="s">
        <v>809</v>
      </c>
    </row>
    <row customHeight="true" ht="16.071428571428573" r="249">
      <c r="A249" s="907"/>
      <c r="B249" s="867"/>
      <c r="C249" s="911"/>
      <c r="D249" s="869" t="s">
        <v>767</v>
      </c>
      <c r="E249" s="877"/>
      <c r="F249" s="871"/>
      <c r="G249" s="877"/>
      <c r="H249" s="877"/>
      <c r="I249" s="873">
        <f t="shared" si="190"/>
      </c>
      <c r="J249" s="874">
        <f t="shared" si="6"/>
      </c>
      <c r="K249" s="877"/>
      <c r="L249" s="874">
        <f t="shared" si="47"/>
      </c>
      <c r="M249" s="877"/>
      <c r="N249" s="875">
        <f t="shared" si="206"/>
      </c>
      <c r="O249" s="877"/>
      <c r="P249" s="875">
        <f t="shared" si="157"/>
      </c>
      <c r="Q249" s="876"/>
      <c r="R249" s="905"/>
      <c r="S249" s="876"/>
      <c r="T249" s="905"/>
      <c r="U249" s="878"/>
      <c r="V249" s="879"/>
      <c r="W249" s="906"/>
      <c r="X249" s="879"/>
      <c r="Y249" s="876"/>
      <c r="Z249" s="879"/>
      <c r="AA249" s="879"/>
      <c r="AB249" s="905"/>
      <c r="AC249" s="905"/>
      <c r="AD249" s="876"/>
      <c r="AE249" s="879"/>
      <c r="AF249" s="882" t="s">
        <v>815</v>
      </c>
    </row>
    <row customHeight="true" ht="16.071428571428573" r="250">
      <c r="A250" s="907"/>
      <c r="B250" s="903" t="s">
        <v>772</v>
      </c>
      <c r="C250" s="903"/>
      <c r="D250" s="903"/>
      <c r="E250" s="884">
        <f>SUM(E240:E249)</f>
      </c>
      <c r="F250" s="884">
        <f>SUM(F240:F249)</f>
      </c>
      <c r="G250" s="884">
        <f>SUM(G240:G249)</f>
      </c>
      <c r="H250" s="884">
        <f>SUM(H240:H249)</f>
      </c>
      <c r="I250" s="885">
        <f t="shared" si="190"/>
      </c>
      <c r="J250" s="886">
        <f t="shared" si="6"/>
      </c>
      <c r="K250" s="884">
        <f>SUM(K240:K249)</f>
      </c>
      <c r="L250" s="886">
        <f t="shared" si="47"/>
      </c>
      <c r="M250" s="884">
        <f>SUM(M240:M249)</f>
      </c>
      <c r="N250" s="887">
        <f t="shared" si="206"/>
      </c>
      <c r="O250" s="884">
        <f>SUM(O240:O249)</f>
      </c>
      <c r="P250" s="887">
        <f t="shared" si="157"/>
      </c>
      <c r="Q250" s="888">
        <f>M250/O250</f>
      </c>
      <c r="R250" s="884">
        <f>SUM(R240:R249)</f>
      </c>
      <c r="S250" s="888">
        <f>(O250+O250)/(K250+K250)</f>
      </c>
      <c r="T250" s="884">
        <f>SUM(T240:T249)</f>
      </c>
      <c r="U250" s="889">
        <f t="shared" ref="U250:U251" si="178">F250/T250</f>
      </c>
      <c r="V250" s="890">
        <f>(F250+5*500)/T250</f>
      </c>
      <c r="W250" s="886">
        <f>SUM(W240:W249)</f>
      </c>
      <c r="X250" s="891">
        <f t="shared" ref="X250:X251" si="68">W250/T250</f>
      </c>
      <c r="Y250" s="888">
        <f t="shared" ref="Y250:Y251" si="145">T250/R250</f>
      </c>
      <c r="Z250" s="890">
        <f t="shared" ref="Z250:Z251" si="118">W250/F250</f>
      </c>
      <c r="AA250" s="890">
        <f>W250/(F250+COUNT(W240:W249)*500)</f>
      </c>
      <c r="AB250" s="884">
        <f>SUM(AB240:AB249)</f>
      </c>
      <c r="AC250" s="884">
        <f>SUM(AC240:AC249)</f>
      </c>
      <c r="AD250" s="888">
        <f t="shared" ref="AD250:AD251" si="35">AB250/T250</f>
      </c>
      <c r="AE250" s="892">
        <f>(W250-AC250)/(F250+COUNT(W240:W249))</f>
      </c>
      <c r="AF250" s="879"/>
    </row>
    <row customHeight="true" ht="16.071428571428573" r="251">
      <c r="A251" s="907"/>
      <c r="B251" s="867" t="s">
        <v>779</v>
      </c>
      <c r="C251" s="911"/>
      <c r="D251" s="869" t="s">
        <v>765</v>
      </c>
      <c r="E251" s="877"/>
      <c r="F251" s="871">
        <f>E251+E252</f>
      </c>
      <c r="G251" s="877"/>
      <c r="H251" s="877"/>
      <c r="I251" s="873">
        <f t="shared" si="190"/>
      </c>
      <c r="J251" s="874">
        <f t="shared" si="6"/>
      </c>
      <c r="K251" s="877"/>
      <c r="L251" s="874">
        <f t="shared" si="47"/>
      </c>
      <c r="M251" s="877"/>
      <c r="N251" s="875">
        <f t="shared" si="206"/>
      </c>
      <c r="O251" s="877"/>
      <c r="P251" s="875">
        <f t="shared" si="157"/>
      </c>
      <c r="Q251" s="876">
        <f>(M251+M252)/(O251+O252)</f>
      </c>
      <c r="R251" s="905"/>
      <c r="S251" s="876">
        <f>(O251+O252)/(K251+K252)</f>
      </c>
      <c r="T251" s="905"/>
      <c r="U251" s="878">
        <f t="shared" si="178"/>
      </c>
      <c r="V251" s="879">
        <f>(F251+500)/T251</f>
      </c>
      <c r="W251" s="906"/>
      <c r="X251" s="879">
        <f t="shared" si="68"/>
      </c>
      <c r="Y251" s="876">
        <f t="shared" si="145"/>
      </c>
      <c r="Z251" s="879">
        <f t="shared" si="118"/>
      </c>
      <c r="AA251" s="879">
        <f>W251/(F251+500)</f>
      </c>
      <c r="AB251" s="905"/>
      <c r="AC251" s="905"/>
      <c r="AD251" s="876">
        <f t="shared" si="35"/>
      </c>
      <c r="AE251" s="879">
        <f>(W251-AC251)/(F251+500)</f>
      </c>
      <c r="AF251" s="879" t="s">
        <v>766</v>
      </c>
    </row>
    <row r="252">
      <c r="A252" s="907"/>
      <c r="B252" s="867"/>
      <c r="C252" s="911"/>
      <c r="D252" s="869" t="s">
        <v>767</v>
      </c>
      <c r="E252" s="877"/>
      <c r="F252" s="871"/>
      <c r="G252" s="877"/>
      <c r="H252" s="877"/>
      <c r="I252" s="873">
        <f t="shared" si="190"/>
      </c>
      <c r="J252" s="874">
        <f t="shared" si="6"/>
      </c>
      <c r="K252" s="877"/>
      <c r="L252" s="874">
        <f t="shared" si="47"/>
      </c>
      <c r="M252" s="877"/>
      <c r="N252" s="875">
        <f t="shared" si="206"/>
      </c>
      <c r="O252" s="877"/>
      <c r="P252" s="875">
        <f t="shared" si="157"/>
      </c>
      <c r="Q252" s="876"/>
      <c r="R252" s="905"/>
      <c r="S252" s="876"/>
      <c r="T252" s="905"/>
      <c r="U252" s="878"/>
      <c r="V252" s="879"/>
      <c r="W252" s="906"/>
      <c r="X252" s="879"/>
      <c r="Y252" s="876"/>
      <c r="Z252" s="879"/>
      <c r="AA252" s="879"/>
      <c r="AB252" s="905"/>
      <c r="AC252" s="905"/>
      <c r="AD252" s="876"/>
      <c r="AE252" s="879"/>
      <c r="AF252" s="882" t="s">
        <v>820</v>
      </c>
    </row>
    <row r="253">
      <c r="A253" s="907"/>
      <c r="B253" s="867" t="s">
        <v>782</v>
      </c>
      <c r="C253" s="911"/>
      <c r="D253" s="869" t="s">
        <v>765</v>
      </c>
      <c r="E253" s="877"/>
      <c r="F253" s="871">
        <f>E253+E254</f>
      </c>
      <c r="G253" s="877"/>
      <c r="H253" s="877"/>
      <c r="I253" s="873">
        <f t="shared" si="190"/>
      </c>
      <c r="J253" s="873">
        <f t="shared" ref="J253:J254" si="194">I253/H253</f>
      </c>
      <c r="K253" s="877"/>
      <c r="L253" s="874">
        <f t="shared" si="47"/>
      </c>
      <c r="M253" s="877"/>
      <c r="N253" s="875">
        <f t="shared" si="206"/>
      </c>
      <c r="O253" s="877"/>
      <c r="P253" s="875">
        <f t="shared" si="157"/>
      </c>
      <c r="Q253" s="876">
        <f>(M253+M254)/(O253+O254)</f>
      </c>
      <c r="R253" s="905"/>
      <c r="S253" s="876">
        <f>(O253+O254)/(K253+K254)</f>
      </c>
      <c r="T253" s="905"/>
      <c r="U253" s="878">
        <f>F253/T253</f>
      </c>
      <c r="V253" s="879">
        <f>(F253+500)/T253</f>
      </c>
      <c r="W253" s="906"/>
      <c r="X253" s="879">
        <f>W253/T253</f>
      </c>
      <c r="Y253" s="876">
        <f>T253/R253</f>
      </c>
      <c r="Z253" s="879">
        <f>W253/F253</f>
      </c>
      <c r="AA253" s="879">
        <f>W253/(F253+500)</f>
      </c>
      <c r="AB253" s="905"/>
      <c r="AC253" s="912"/>
      <c r="AD253" s="876">
        <f>AB253/T253</f>
      </c>
      <c r="AE253" s="879">
        <f>(W253-AC253)/(F253+500)</f>
      </c>
      <c r="AF253" s="879" t="s">
        <v>766</v>
      </c>
    </row>
    <row r="254">
      <c r="A254" s="907"/>
      <c r="B254" s="867"/>
      <c r="C254" s="911"/>
      <c r="D254" s="869" t="s">
        <v>767</v>
      </c>
      <c r="E254" s="877"/>
      <c r="F254" s="871"/>
      <c r="G254" s="877"/>
      <c r="H254" s="877"/>
      <c r="I254" s="873">
        <f t="shared" si="190"/>
      </c>
      <c r="J254" s="873">
        <f t="shared" si="194"/>
      </c>
      <c r="K254" s="877"/>
      <c r="L254" s="874">
        <f t="shared" si="47"/>
      </c>
      <c r="M254" s="877"/>
      <c r="N254" s="875">
        <f t="shared" si="206"/>
      </c>
      <c r="O254" s="877"/>
      <c r="P254" s="875">
        <f t="shared" si="157"/>
      </c>
      <c r="Q254" s="876"/>
      <c r="R254" s="905"/>
      <c r="S254" s="876"/>
      <c r="T254" s="905"/>
      <c r="U254" s="878"/>
      <c r="V254" s="879"/>
      <c r="W254" s="906"/>
      <c r="X254" s="879"/>
      <c r="Y254" s="876"/>
      <c r="Z254" s="879"/>
      <c r="AA254" s="879"/>
      <c r="AB254" s="905"/>
      <c r="AC254" s="912"/>
      <c r="AD254" s="876"/>
      <c r="AE254" s="879"/>
      <c r="AF254" s="882" t="s">
        <v>820</v>
      </c>
    </row>
    <row r="255">
      <c r="A255" s="907"/>
      <c r="B255" s="867" t="s">
        <v>783</v>
      </c>
      <c r="C255" s="911"/>
      <c r="D255" s="869" t="s">
        <v>765</v>
      </c>
      <c r="E255" s="877"/>
      <c r="F255" s="871">
        <f>E255+E256</f>
      </c>
      <c r="G255" s="877"/>
      <c r="H255" s="877"/>
      <c r="I255" s="873">
        <f t="shared" si="190"/>
      </c>
      <c r="J255" s="874">
        <f t="shared" ref="J255:J256" si="7">(E255/G255)*1000</f>
      </c>
      <c r="K255" s="877"/>
      <c r="L255" s="874">
        <f t="shared" si="47"/>
      </c>
      <c r="M255" s="877"/>
      <c r="N255" s="875">
        <f t="shared" si="206"/>
      </c>
      <c r="O255" s="877"/>
      <c r="P255" s="875">
        <f t="shared" si="157"/>
      </c>
      <c r="Q255" s="876">
        <f>(M255+M256)/(O255+O256)</f>
      </c>
      <c r="R255" s="905"/>
      <c r="S255" s="876">
        <f>(O255+O256)/(K255+K256)</f>
      </c>
      <c r="T255" s="905"/>
      <c r="U255" s="878">
        <f>F255/T255</f>
      </c>
      <c r="V255" s="879">
        <f>(F255+500)/T255</f>
      </c>
      <c r="W255" s="878"/>
      <c r="X255" s="879">
        <f>W255/T255</f>
      </c>
      <c r="Y255" s="876">
        <f>T255/R255</f>
      </c>
      <c r="Z255" s="879">
        <f>W255/F255</f>
      </c>
      <c r="AA255" s="879">
        <f>W255/(F255+500)</f>
      </c>
      <c r="AB255" s="905"/>
      <c r="AC255" s="905"/>
      <c r="AD255" s="876">
        <f>AB255/T255</f>
      </c>
      <c r="AE255" s="879">
        <f>(W255-AC255)/(F255+500)</f>
      </c>
      <c r="AF255" s="879" t="s">
        <v>766</v>
      </c>
    </row>
    <row r="256">
      <c r="A256" s="907"/>
      <c r="B256" s="867"/>
      <c r="C256" s="911"/>
      <c r="D256" s="869" t="s">
        <v>767</v>
      </c>
      <c r="E256" s="877"/>
      <c r="F256" s="871"/>
      <c r="G256" s="877"/>
      <c r="H256" s="877"/>
      <c r="I256" s="873">
        <f t="shared" si="190"/>
      </c>
      <c r="J256" s="874">
        <f t="shared" si="7"/>
      </c>
      <c r="K256" s="877"/>
      <c r="L256" s="874">
        <f t="shared" si="47"/>
      </c>
      <c r="M256" s="877"/>
      <c r="N256" s="875">
        <f t="shared" si="206"/>
      </c>
      <c r="O256" s="877"/>
      <c r="P256" s="875">
        <f t="shared" si="157"/>
      </c>
      <c r="Q256" s="876"/>
      <c r="R256" s="905"/>
      <c r="S256" s="876"/>
      <c r="T256" s="905"/>
      <c r="U256" s="878"/>
      <c r="V256" s="879"/>
      <c r="W256" s="878"/>
      <c r="X256" s="879"/>
      <c r="Y256" s="876"/>
      <c r="Z256" s="879"/>
      <c r="AA256" s="879"/>
      <c r="AB256" s="905"/>
      <c r="AC256" s="905"/>
      <c r="AD256" s="876"/>
      <c r="AE256" s="879"/>
      <c r="AF256" s="882" t="s">
        <v>820</v>
      </c>
    </row>
    <row r="257">
      <c r="A257" s="907"/>
      <c r="B257" s="867" t="s">
        <v>784</v>
      </c>
      <c r="C257" s="911"/>
      <c r="D257" s="869" t="s">
        <v>765</v>
      </c>
      <c r="E257" s="877"/>
      <c r="F257" s="871">
        <f>E257+E258</f>
      </c>
      <c r="G257" s="877"/>
      <c r="H257" s="877"/>
      <c r="I257" s="873">
        <f t="shared" si="190"/>
      </c>
      <c r="J257" s="873">
        <f t="shared" ref="J257:J258" si="195">I257/H257</f>
      </c>
      <c r="K257" s="877"/>
      <c r="L257" s="874">
        <f t="shared" si="47"/>
      </c>
      <c r="M257" s="877"/>
      <c r="N257" s="875">
        <f t="shared" si="206"/>
      </c>
      <c r="O257" s="877"/>
      <c r="P257" s="875">
        <f t="shared" si="157"/>
      </c>
      <c r="Q257" s="876">
        <f>(M257+M258)/(O257+O258)</f>
      </c>
      <c r="R257" s="905"/>
      <c r="S257" s="876">
        <f>(O257+O258)/(K257+K258)</f>
      </c>
      <c r="T257" s="905"/>
      <c r="U257" s="878">
        <f>F257/T257</f>
      </c>
      <c r="V257" s="879">
        <f>(F257+500)/T257</f>
      </c>
      <c r="W257" s="906"/>
      <c r="X257" s="879">
        <f>W257/T257</f>
      </c>
      <c r="Y257" s="876">
        <f>T257/R257</f>
      </c>
      <c r="Z257" s="879">
        <f>W257/F257</f>
      </c>
      <c r="AA257" s="879">
        <f>W257/(F257+500)</f>
      </c>
      <c r="AB257" s="905"/>
      <c r="AC257" s="905"/>
      <c r="AD257" s="876">
        <f>AB257/T257</f>
      </c>
      <c r="AE257" s="879">
        <f>(W257-AC257)/(F257+500)</f>
      </c>
      <c r="AF257" s="879" t="s">
        <v>766</v>
      </c>
    </row>
    <row r="258">
      <c r="A258" s="907"/>
      <c r="B258" s="867"/>
      <c r="C258" s="911"/>
      <c r="D258" s="869" t="s">
        <v>767</v>
      </c>
      <c r="E258" s="877"/>
      <c r="F258" s="871"/>
      <c r="G258" s="877"/>
      <c r="H258" s="877"/>
      <c r="I258" s="873">
        <f t="shared" si="190"/>
      </c>
      <c r="J258" s="873">
        <f t="shared" si="195"/>
      </c>
      <c r="K258" s="877"/>
      <c r="L258" s="874">
        <f t="shared" si="47"/>
      </c>
      <c r="M258" s="877"/>
      <c r="N258" s="875">
        <f t="shared" si="206"/>
      </c>
      <c r="O258" s="877"/>
      <c r="P258" s="875">
        <f t="shared" si="157"/>
      </c>
      <c r="Q258" s="876"/>
      <c r="R258" s="905"/>
      <c r="S258" s="876"/>
      <c r="T258" s="905"/>
      <c r="U258" s="878"/>
      <c r="V258" s="879"/>
      <c r="W258" s="906"/>
      <c r="X258" s="879"/>
      <c r="Y258" s="876"/>
      <c r="Z258" s="879"/>
      <c r="AA258" s="879"/>
      <c r="AB258" s="905"/>
      <c r="AC258" s="905"/>
      <c r="AD258" s="876"/>
      <c r="AE258" s="879"/>
      <c r="AF258" s="882" t="s">
        <v>820</v>
      </c>
    </row>
    <row r="259">
      <c r="A259" s="907"/>
      <c r="B259" s="867" t="s">
        <v>785</v>
      </c>
      <c r="C259" s="911"/>
      <c r="D259" s="869" t="s">
        <v>765</v>
      </c>
      <c r="E259" s="877"/>
      <c r="F259" s="871">
        <f>E259+E260</f>
      </c>
      <c r="G259" s="877"/>
      <c r="H259" s="877"/>
      <c r="I259" s="873">
        <f t="shared" si="190"/>
      </c>
      <c r="J259" s="874">
        <f t="shared" ref="J259:J271" si="8">(E259/G259)*1000</f>
      </c>
      <c r="K259" s="877"/>
      <c r="L259" s="874">
        <f t="shared" si="47"/>
      </c>
      <c r="M259" s="877"/>
      <c r="N259" s="875">
        <f t="shared" si="206"/>
      </c>
      <c r="O259" s="877"/>
      <c r="P259" s="875">
        <f t="shared" si="157"/>
      </c>
      <c r="Q259" s="876">
        <f>(M259+M260)/(O259+O260)</f>
      </c>
      <c r="R259" s="905"/>
      <c r="S259" s="876">
        <f>(O259+O260)/(K259+K260)</f>
      </c>
      <c r="T259" s="905"/>
      <c r="U259" s="878">
        <f>F259/T259</f>
      </c>
      <c r="V259" s="879">
        <f>(F259+500)/T259</f>
      </c>
      <c r="W259" s="906"/>
      <c r="X259" s="879">
        <f>W259/T259</f>
      </c>
      <c r="Y259" s="876">
        <f>T259/R259</f>
      </c>
      <c r="Z259" s="879">
        <f>W259/F259</f>
      </c>
      <c r="AA259" s="879">
        <f>W259/(F259+500)</f>
      </c>
      <c r="AB259" s="905"/>
      <c r="AC259" s="905"/>
      <c r="AD259" s="876">
        <f>AB259/T259</f>
      </c>
      <c r="AE259" s="879">
        <f>(W259-AC259)/(F259+500)</f>
      </c>
      <c r="AF259" s="879" t="s">
        <v>766</v>
      </c>
    </row>
    <row r="260">
      <c r="A260" s="907"/>
      <c r="B260" s="867"/>
      <c r="C260" s="911"/>
      <c r="D260" s="869" t="s">
        <v>767</v>
      </c>
      <c r="E260" s="877"/>
      <c r="F260" s="871"/>
      <c r="G260" s="877"/>
      <c r="H260" s="877"/>
      <c r="I260" s="873">
        <f t="shared" si="190"/>
      </c>
      <c r="J260" s="874">
        <f t="shared" si="8"/>
      </c>
      <c r="K260" s="877"/>
      <c r="L260" s="874">
        <f t="shared" si="47"/>
      </c>
      <c r="M260" s="877"/>
      <c r="N260" s="875">
        <f t="shared" si="206"/>
      </c>
      <c r="O260" s="877"/>
      <c r="P260" s="875">
        <f t="shared" si="157"/>
      </c>
      <c r="Q260" s="876"/>
      <c r="R260" s="905"/>
      <c r="S260" s="876"/>
      <c r="T260" s="905"/>
      <c r="U260" s="878"/>
      <c r="V260" s="879"/>
      <c r="W260" s="906"/>
      <c r="X260" s="879"/>
      <c r="Y260" s="876"/>
      <c r="Z260" s="879"/>
      <c r="AA260" s="879"/>
      <c r="AB260" s="905"/>
      <c r="AC260" s="905"/>
      <c r="AD260" s="876"/>
      <c r="AE260" s="879"/>
      <c r="AF260" s="882" t="s">
        <v>820</v>
      </c>
    </row>
    <row r="261">
      <c r="A261" s="907"/>
      <c r="B261" s="903" t="s">
        <v>772</v>
      </c>
      <c r="C261" s="903"/>
      <c r="D261" s="903"/>
      <c r="E261" s="884">
        <f>SUM(E251:E260)</f>
      </c>
      <c r="F261" s="884">
        <f>SUM(F251:F260)</f>
      </c>
      <c r="G261" s="884">
        <f>SUM(G251:G260)</f>
      </c>
      <c r="H261" s="884">
        <f>SUM(H251:H260)</f>
      </c>
      <c r="I261" s="885">
        <f t="shared" si="190"/>
      </c>
      <c r="J261" s="886">
        <f t="shared" si="8"/>
      </c>
      <c r="K261" s="884">
        <f>SUM(K251:K260)</f>
      </c>
      <c r="L261" s="886">
        <f t="shared" si="47"/>
      </c>
      <c r="M261" s="884">
        <f>SUM(M251:M260)</f>
      </c>
      <c r="N261" s="887">
        <f t="shared" si="206"/>
      </c>
      <c r="O261" s="884">
        <f>SUM(O251:O260)</f>
      </c>
      <c r="P261" s="887">
        <f t="shared" si="157"/>
      </c>
      <c r="Q261" s="888">
        <f>M261/O261</f>
      </c>
      <c r="R261" s="884">
        <f>SUM(R251:R260)</f>
      </c>
      <c r="S261" s="888">
        <f>(O261+O261)/(K261+K261)</f>
      </c>
      <c r="T261" s="884">
        <f>SUM(T251:T260)</f>
      </c>
      <c r="U261" s="889">
        <f t="shared" ref="U261:U262" si="179">F261/T261</f>
      </c>
      <c r="V261" s="890">
        <f>(F261+5*500)/T261</f>
      </c>
      <c r="W261" s="886">
        <f>SUM(W251:W260)</f>
      </c>
      <c r="X261" s="891">
        <f t="shared" ref="X261:X262" si="69">W261/T261</f>
      </c>
      <c r="Y261" s="888">
        <f t="shared" ref="Y261:Y262" si="146">T261/R261</f>
      </c>
      <c r="Z261" s="890">
        <f t="shared" ref="Z261:Z262" si="119">W261/F261</f>
      </c>
      <c r="AA261" s="890">
        <f>W261/(F261+COUNT(W251:W260)*500)</f>
      </c>
      <c r="AB261" s="884">
        <f>SUM(AB251:AB260)</f>
      </c>
      <c r="AC261" s="884">
        <f>SUM(AC251:AC260)</f>
      </c>
      <c r="AD261" s="888">
        <f t="shared" ref="AD261:AD262" si="36">AB261/T261</f>
      </c>
      <c r="AE261" s="892">
        <f>(W261-AC261)/(F261+COUNT(W251:W260)*500)</f>
      </c>
      <c r="AF261" s="879"/>
    </row>
    <row r="262">
      <c r="A262" s="907"/>
      <c r="B262" s="867" t="s">
        <v>786</v>
      </c>
      <c r="C262" s="911"/>
      <c r="D262" s="869" t="s">
        <v>765</v>
      </c>
      <c r="E262" s="877"/>
      <c r="F262" s="871">
        <f>E262+E263</f>
      </c>
      <c r="G262" s="877"/>
      <c r="H262" s="877"/>
      <c r="I262" s="873">
        <f t="shared" si="190"/>
      </c>
      <c r="J262" s="874">
        <f t="shared" si="8"/>
      </c>
      <c r="K262" s="877"/>
      <c r="L262" s="874">
        <f t="shared" si="47"/>
      </c>
      <c r="M262" s="877"/>
      <c r="N262" s="875">
        <f t="shared" si="206"/>
      </c>
      <c r="O262" s="877"/>
      <c r="P262" s="875">
        <f t="shared" si="157"/>
      </c>
      <c r="Q262" s="876">
        <f>(M262+M263)/(O262+O263)</f>
      </c>
      <c r="R262" s="905"/>
      <c r="S262" s="876">
        <f>(O262+O263)/(K262+K263)</f>
      </c>
      <c r="T262" s="905"/>
      <c r="U262" s="878">
        <f t="shared" si="179"/>
      </c>
      <c r="V262" s="879">
        <f>(F262+500)/T262</f>
      </c>
      <c r="W262" s="906"/>
      <c r="X262" s="879">
        <f t="shared" si="69"/>
      </c>
      <c r="Y262" s="876">
        <f t="shared" si="146"/>
      </c>
      <c r="Z262" s="879">
        <f t="shared" si="119"/>
      </c>
      <c r="AA262" s="879">
        <f>W262/(F262+500)</f>
      </c>
      <c r="AB262" s="905"/>
      <c r="AC262" s="905"/>
      <c r="AD262" s="876">
        <f t="shared" si="36"/>
      </c>
      <c r="AE262" s="879">
        <f>(W262-AC262)/(F262+500)</f>
      </c>
      <c r="AF262" s="879" t="s">
        <v>766</v>
      </c>
    </row>
    <row r="263">
      <c r="A263" s="907"/>
      <c r="B263" s="867"/>
      <c r="C263" s="911"/>
      <c r="D263" s="869" t="s">
        <v>767</v>
      </c>
      <c r="E263" s="877"/>
      <c r="F263" s="871"/>
      <c r="G263" s="877"/>
      <c r="H263" s="877"/>
      <c r="I263" s="873">
        <f t="shared" si="190"/>
      </c>
      <c r="J263" s="874">
        <f t="shared" si="8"/>
      </c>
      <c r="K263" s="877"/>
      <c r="L263" s="874">
        <f t="shared" si="47"/>
      </c>
      <c r="M263" s="877"/>
      <c r="N263" s="875">
        <f t="shared" si="206"/>
      </c>
      <c r="O263" s="877"/>
      <c r="P263" s="875">
        <f t="shared" si="157"/>
      </c>
      <c r="Q263" s="876"/>
      <c r="R263" s="905"/>
      <c r="S263" s="876"/>
      <c r="T263" s="905"/>
      <c r="U263" s="878"/>
      <c r="V263" s="879"/>
      <c r="W263" s="906"/>
      <c r="X263" s="879"/>
      <c r="Y263" s="876"/>
      <c r="Z263" s="879"/>
      <c r="AA263" s="879"/>
      <c r="AB263" s="905"/>
      <c r="AC263" s="905"/>
      <c r="AD263" s="876"/>
      <c r="AE263" s="879"/>
      <c r="AF263" s="882" t="s">
        <v>820</v>
      </c>
    </row>
    <row r="264">
      <c r="A264" s="907"/>
      <c r="B264" s="867" t="s">
        <v>788</v>
      </c>
      <c r="C264" s="911"/>
      <c r="D264" s="869" t="s">
        <v>765</v>
      </c>
      <c r="E264" s="877"/>
      <c r="F264" s="871">
        <f>E264+E265</f>
      </c>
      <c r="G264" s="877"/>
      <c r="H264" s="877"/>
      <c r="I264" s="873">
        <f t="shared" si="190"/>
      </c>
      <c r="J264" s="874">
        <f t="shared" si="8"/>
      </c>
      <c r="K264" s="877"/>
      <c r="L264" s="874">
        <f t="shared" si="47"/>
      </c>
      <c r="M264" s="877"/>
      <c r="N264" s="875">
        <f t="shared" si="206"/>
      </c>
      <c r="O264" s="877"/>
      <c r="P264" s="875">
        <f t="shared" si="157"/>
      </c>
      <c r="Q264" s="876">
        <f>(M264+M265)/(O264+O265)</f>
      </c>
      <c r="R264" s="905"/>
      <c r="S264" s="876">
        <f>(O264+O265)/(K264+K265)</f>
      </c>
      <c r="T264" s="905"/>
      <c r="U264" s="878">
        <f>F264/T264</f>
      </c>
      <c r="V264" s="879">
        <f>(F264+500)/T264</f>
      </c>
      <c r="W264" s="906"/>
      <c r="X264" s="879">
        <f>W264/T264</f>
      </c>
      <c r="Y264" s="876">
        <f>T264/R264</f>
      </c>
      <c r="Z264" s="879">
        <f>W264/F264</f>
      </c>
      <c r="AA264" s="879">
        <f>W264/(F264+500)</f>
      </c>
      <c r="AB264" s="905"/>
      <c r="AC264" s="905"/>
      <c r="AD264" s="876">
        <f>AB264/T264</f>
      </c>
      <c r="AE264" s="879">
        <f>(W264-AC264)/(F264+500)</f>
      </c>
      <c r="AF264" s="879" t="s">
        <v>766</v>
      </c>
    </row>
    <row r="265">
      <c r="A265" s="907"/>
      <c r="B265" s="867"/>
      <c r="C265" s="911"/>
      <c r="D265" s="869" t="s">
        <v>767</v>
      </c>
      <c r="E265" s="877"/>
      <c r="F265" s="871"/>
      <c r="G265" s="877"/>
      <c r="H265" s="877"/>
      <c r="I265" s="873">
        <f t="shared" si="190"/>
      </c>
      <c r="J265" s="874">
        <f t="shared" si="8"/>
      </c>
      <c r="K265" s="877"/>
      <c r="L265" s="874">
        <f t="shared" si="47"/>
      </c>
      <c r="M265" s="877"/>
      <c r="N265" s="875">
        <f t="shared" si="206"/>
      </c>
      <c r="O265" s="877"/>
      <c r="P265" s="875">
        <f t="shared" si="157"/>
      </c>
      <c r="Q265" s="876"/>
      <c r="R265" s="905"/>
      <c r="S265" s="876"/>
      <c r="T265" s="905"/>
      <c r="U265" s="878"/>
      <c r="V265" s="879"/>
      <c r="W265" s="906"/>
      <c r="X265" s="879"/>
      <c r="Y265" s="876"/>
      <c r="Z265" s="879"/>
      <c r="AA265" s="879"/>
      <c r="AB265" s="905"/>
      <c r="AC265" s="905"/>
      <c r="AD265" s="876"/>
      <c r="AE265" s="879"/>
      <c r="AF265" s="882" t="s">
        <v>820</v>
      </c>
    </row>
    <row r="266">
      <c r="A266" s="907"/>
      <c r="B266" s="867" t="s">
        <v>789</v>
      </c>
      <c r="C266" s="911"/>
      <c r="D266" s="869" t="s">
        <v>765</v>
      </c>
      <c r="E266" s="877"/>
      <c r="F266" s="871">
        <f>E266+E267</f>
      </c>
      <c r="G266" s="877"/>
      <c r="H266" s="877"/>
      <c r="I266" s="873">
        <f t="shared" si="190"/>
      </c>
      <c r="J266" s="874">
        <f t="shared" si="8"/>
      </c>
      <c r="K266" s="877"/>
      <c r="L266" s="874">
        <f t="shared" si="47"/>
      </c>
      <c r="M266" s="877"/>
      <c r="N266" s="875">
        <f t="shared" si="206"/>
      </c>
      <c r="O266" s="877"/>
      <c r="P266" s="875">
        <f t="shared" si="157"/>
      </c>
      <c r="Q266" s="876">
        <f>(M266+M267)/(O266+O267)</f>
      </c>
      <c r="R266" s="905"/>
      <c r="S266" s="876">
        <f>(O266+O267)/(K266+K267)</f>
      </c>
      <c r="T266" s="905"/>
      <c r="U266" s="878">
        <f>F266/T266</f>
      </c>
      <c r="V266" s="879">
        <f>(F266+500)/T266</f>
      </c>
      <c r="W266" s="906"/>
      <c r="X266" s="879">
        <f>W266/T266</f>
      </c>
      <c r="Y266" s="876">
        <f>T266/R266</f>
      </c>
      <c r="Z266" s="879">
        <f>W266/F266</f>
      </c>
      <c r="AA266" s="879">
        <f>W266/(F266+500)</f>
      </c>
      <c r="AB266" s="905"/>
      <c r="AC266" s="905"/>
      <c r="AD266" s="876">
        <f>AB266/T266</f>
      </c>
      <c r="AE266" s="879">
        <f>(W266-AC266)/(F266+500)</f>
      </c>
      <c r="AF266" s="879" t="s">
        <v>766</v>
      </c>
    </row>
    <row r="267">
      <c r="A267" s="907"/>
      <c r="B267" s="867"/>
      <c r="C267" s="911"/>
      <c r="D267" s="869" t="s">
        <v>767</v>
      </c>
      <c r="E267" s="877"/>
      <c r="F267" s="871"/>
      <c r="G267" s="877"/>
      <c r="H267" s="877"/>
      <c r="I267" s="873">
        <f t="shared" si="190"/>
      </c>
      <c r="J267" s="874">
        <f t="shared" si="8"/>
      </c>
      <c r="K267" s="877"/>
      <c r="L267" s="874">
        <f t="shared" si="47"/>
      </c>
      <c r="M267" s="877"/>
      <c r="N267" s="875">
        <f t="shared" si="206"/>
      </c>
      <c r="O267" s="877"/>
      <c r="P267" s="875">
        <f t="shared" si="157"/>
      </c>
      <c r="Q267" s="876"/>
      <c r="R267" s="905"/>
      <c r="S267" s="876"/>
      <c r="T267" s="905"/>
      <c r="U267" s="878"/>
      <c r="V267" s="879"/>
      <c r="W267" s="906"/>
      <c r="X267" s="879"/>
      <c r="Y267" s="876"/>
      <c r="Z267" s="879"/>
      <c r="AA267" s="879"/>
      <c r="AB267" s="905"/>
      <c r="AC267" s="905"/>
      <c r="AD267" s="876"/>
      <c r="AE267" s="879"/>
      <c r="AF267" s="882" t="s">
        <v>820</v>
      </c>
    </row>
    <row r="268">
      <c r="A268" s="907"/>
      <c r="B268" s="867" t="s">
        <v>790</v>
      </c>
      <c r="C268" s="911"/>
      <c r="D268" s="869" t="s">
        <v>765</v>
      </c>
      <c r="E268" s="877"/>
      <c r="F268" s="871">
        <f>E268+E269</f>
      </c>
      <c r="G268" s="877"/>
      <c r="H268" s="877"/>
      <c r="I268" s="873">
        <f t="shared" si="190"/>
      </c>
      <c r="J268" s="874">
        <f t="shared" si="8"/>
      </c>
      <c r="K268" s="877"/>
      <c r="L268" s="874">
        <f t="shared" si="47"/>
      </c>
      <c r="M268" s="877"/>
      <c r="N268" s="875">
        <f t="shared" si="206"/>
      </c>
      <c r="O268" s="877"/>
      <c r="P268" s="875">
        <f t="shared" si="157"/>
      </c>
      <c r="Q268" s="876">
        <f>(M268+M269)/(O268+O269)</f>
      </c>
      <c r="R268" s="905"/>
      <c r="S268" s="876">
        <f>(O268+O269)/(K268+K269)</f>
      </c>
      <c r="T268" s="905"/>
      <c r="U268" s="878">
        <f>F268/T268</f>
      </c>
      <c r="V268" s="879">
        <f>(F268+500)/T268</f>
      </c>
      <c r="W268" s="906"/>
      <c r="X268" s="879">
        <f>W268/T268</f>
      </c>
      <c r="Y268" s="876">
        <f>T268/R268</f>
      </c>
      <c r="Z268" s="879">
        <f>W268/F268</f>
      </c>
      <c r="AA268" s="879">
        <f>W268/(F268+500)</f>
      </c>
      <c r="AB268" s="905"/>
      <c r="AC268" s="905"/>
      <c r="AD268" s="876">
        <f>AB268/T268</f>
      </c>
      <c r="AE268" s="879">
        <f>(W268-AC268)/(F268+500)</f>
      </c>
      <c r="AF268" s="879" t="s">
        <v>766</v>
      </c>
    </row>
    <row r="269">
      <c r="A269" s="907"/>
      <c r="B269" s="867"/>
      <c r="C269" s="911"/>
      <c r="D269" s="869" t="s">
        <v>767</v>
      </c>
      <c r="E269" s="877"/>
      <c r="F269" s="871"/>
      <c r="G269" s="877"/>
      <c r="H269" s="877"/>
      <c r="I269" s="873">
        <f t="shared" si="190"/>
      </c>
      <c r="J269" s="874">
        <f t="shared" si="8"/>
      </c>
      <c r="K269" s="877"/>
      <c r="L269" s="874">
        <f t="shared" si="47"/>
      </c>
      <c r="M269" s="877"/>
      <c r="N269" s="875">
        <f t="shared" si="206"/>
      </c>
      <c r="O269" s="877"/>
      <c r="P269" s="875">
        <f t="shared" si="157"/>
      </c>
      <c r="Q269" s="876"/>
      <c r="R269" s="905"/>
      <c r="S269" s="876"/>
      <c r="T269" s="905"/>
      <c r="U269" s="878"/>
      <c r="V269" s="879"/>
      <c r="W269" s="906"/>
      <c r="X269" s="879"/>
      <c r="Y269" s="876"/>
      <c r="Z269" s="879"/>
      <c r="AA269" s="879"/>
      <c r="AB269" s="905"/>
      <c r="AC269" s="905"/>
      <c r="AD269" s="876"/>
      <c r="AE269" s="879"/>
      <c r="AF269" s="882" t="s">
        <v>820</v>
      </c>
    </row>
    <row r="270">
      <c r="A270" s="907"/>
      <c r="B270" s="867" t="s">
        <v>791</v>
      </c>
      <c r="C270" s="911"/>
      <c r="D270" s="869" t="s">
        <v>765</v>
      </c>
      <c r="E270" s="877"/>
      <c r="F270" s="871">
        <f>E270+E271</f>
      </c>
      <c r="G270" s="877"/>
      <c r="H270" s="877"/>
      <c r="I270" s="873">
        <f t="shared" si="190"/>
      </c>
      <c r="J270" s="874">
        <f t="shared" si="8"/>
      </c>
      <c r="K270" s="877"/>
      <c r="L270" s="874">
        <f t="shared" si="47"/>
      </c>
      <c r="M270" s="877"/>
      <c r="N270" s="875">
        <f t="shared" si="206"/>
      </c>
      <c r="O270" s="877"/>
      <c r="P270" s="875">
        <f t="shared" si="157"/>
      </c>
      <c r="Q270" s="876">
        <f>(M270+M271)/(O270+O271)</f>
      </c>
      <c r="R270" s="905"/>
      <c r="S270" s="876">
        <f>(O270+O271)/(K270+K271)</f>
      </c>
      <c r="T270" s="905"/>
      <c r="U270" s="878">
        <f>F270/T270</f>
      </c>
      <c r="V270" s="879">
        <f>(F270+500)/T270</f>
      </c>
      <c r="W270" s="878"/>
      <c r="X270" s="879">
        <f>W270/T270</f>
      </c>
      <c r="Y270" s="876">
        <f>T270/R270</f>
      </c>
      <c r="Z270" s="879">
        <f>W270/F270</f>
      </c>
      <c r="AA270" s="879">
        <f>W270/(F270+500)</f>
      </c>
      <c r="AB270" s="905"/>
      <c r="AC270" s="905"/>
      <c r="AD270" s="876">
        <f>AB270/T270</f>
      </c>
      <c r="AE270" s="879">
        <f>(W270-AC270)/(F270+500)</f>
      </c>
      <c r="AF270" s="879" t="s">
        <v>766</v>
      </c>
    </row>
    <row r="271">
      <c r="A271" s="907"/>
      <c r="B271" s="867"/>
      <c r="C271" s="911"/>
      <c r="D271" s="869" t="s">
        <v>767</v>
      </c>
      <c r="E271" s="877"/>
      <c r="F271" s="871"/>
      <c r="G271" s="877"/>
      <c r="H271" s="877"/>
      <c r="I271" s="873">
        <f t="shared" si="190"/>
      </c>
      <c r="J271" s="874">
        <f t="shared" si="8"/>
      </c>
      <c r="K271" s="877"/>
      <c r="L271" s="874">
        <f t="shared" si="47"/>
      </c>
      <c r="M271" s="877"/>
      <c r="N271" s="875">
        <f t="shared" si="206"/>
      </c>
      <c r="O271" s="877"/>
      <c r="P271" s="875">
        <f t="shared" si="157"/>
      </c>
      <c r="Q271" s="876"/>
      <c r="R271" s="905"/>
      <c r="S271" s="876"/>
      <c r="T271" s="905"/>
      <c r="U271" s="878"/>
      <c r="V271" s="879"/>
      <c r="W271" s="878"/>
      <c r="X271" s="879"/>
      <c r="Y271" s="876"/>
      <c r="Z271" s="879"/>
      <c r="AA271" s="879"/>
      <c r="AB271" s="905"/>
      <c r="AC271" s="905"/>
      <c r="AD271" s="876"/>
      <c r="AE271" s="879"/>
      <c r="AF271" s="882" t="s">
        <v>820</v>
      </c>
    </row>
    <row r="272">
      <c r="A272" s="907"/>
      <c r="B272" s="903" t="s">
        <v>772</v>
      </c>
      <c r="C272" s="903"/>
      <c r="D272" s="903"/>
      <c r="E272" s="884">
        <f>SUM(E262:E271)</f>
      </c>
      <c r="F272" s="884">
        <f>SUM(F262:F271)</f>
      </c>
      <c r="G272" s="884">
        <f>SUM(G262:G271)</f>
      </c>
      <c r="H272" s="884">
        <f>SUM(H262:H271)</f>
      </c>
      <c r="I272" s="885">
        <f t="shared" si="190"/>
      </c>
      <c r="J272" s="886">
        <f>SUM(J262:J271)</f>
      </c>
      <c r="K272" s="884">
        <f>SUM(K262:K271)</f>
      </c>
      <c r="L272" s="886">
        <f t="shared" si="47"/>
      </c>
      <c r="M272" s="884">
        <f>SUM(M262:M271)</f>
      </c>
      <c r="N272" s="887">
        <f t="shared" si="206"/>
      </c>
      <c r="O272" s="884">
        <f>SUM(O262:O271)</f>
      </c>
      <c r="P272" s="887">
        <f t="shared" si="157"/>
      </c>
      <c r="Q272" s="888">
        <f t="shared" ref="Q272:Q273" si="200">M272/O272</f>
      </c>
      <c r="R272" s="884">
        <f>SUM(R262:R271)</f>
      </c>
      <c r="S272" s="888">
        <f t="shared" ref="S272:S273" si="14">(O272+O272)/(K272+K272)</f>
      </c>
      <c r="T272" s="884">
        <f>SUM(T262:T271)</f>
      </c>
      <c r="U272" s="889">
        <f t="shared" ref="U272:U273" si="180">F272/T272</f>
      </c>
      <c r="V272" s="890">
        <f>(F272+5*500)/T272</f>
      </c>
      <c r="W272" s="886">
        <f>SUM(W262:W271)</f>
      </c>
      <c r="X272" s="891">
        <f t="shared" ref="X272:X273" si="70">W272/T272</f>
      </c>
      <c r="Y272" s="888">
        <f t="shared" ref="Y272:Y273" si="147">T272/R272</f>
      </c>
      <c r="Z272" s="890">
        <f t="shared" ref="Z272:Z273" si="120">W272/F272</f>
      </c>
      <c r="AA272" s="890">
        <f>W272/(F272+COUNT(W262:W271)*500)</f>
      </c>
      <c r="AB272" s="884">
        <f>SUM(AB262:AB271)</f>
      </c>
      <c r="AC272" s="884">
        <f>SUM(AC262:AC271)</f>
      </c>
      <c r="AD272" s="888">
        <f t="shared" ref="AD272:AD273" si="37">AB272/T272</f>
      </c>
      <c r="AE272" s="892">
        <f>(W272-AC272)/(F272+COUNT(W262:W271)*500)</f>
      </c>
      <c r="AF272" s="879"/>
    </row>
    <row r="273">
      <c r="A273" s="907"/>
      <c r="B273" s="895" t="s">
        <v>792</v>
      </c>
      <c r="C273" s="895"/>
      <c r="D273" s="895"/>
      <c r="E273" s="898">
        <f>SUM(E239)+E250+E261+E272</f>
      </c>
      <c r="F273" s="898">
        <f>SUM(F239)+F250+F261+F272</f>
      </c>
      <c r="G273" s="898">
        <f>SUM(G239)+G250+G261+G272</f>
      </c>
      <c r="H273" s="898">
        <f>SUM(H239)+H250+H261+H272</f>
      </c>
      <c r="I273" s="897">
        <f t="shared" si="190"/>
      </c>
      <c r="J273" s="899">
        <f>(E273/G273)*1000</f>
      </c>
      <c r="K273" s="913">
        <f>SUM(K239)+K250+K261+K272</f>
      </c>
      <c r="L273" s="899">
        <f t="shared" si="47"/>
      </c>
      <c r="M273" s="913">
        <f>SUM(M239)+M250+M261+M272</f>
      </c>
      <c r="N273" s="900">
        <f t="shared" si="206"/>
      </c>
      <c r="O273" s="913">
        <f>SUM(O239)+O250+O261+O272</f>
      </c>
      <c r="P273" s="900">
        <f t="shared" si="157"/>
      </c>
      <c r="Q273" s="901">
        <f t="shared" si="200"/>
      </c>
      <c r="R273" s="913">
        <f>SUM(R239)+R250+R261+R272</f>
      </c>
      <c r="S273" s="901">
        <f t="shared" si="14"/>
      </c>
      <c r="T273" s="913">
        <f>SUM(T239)+T250+T261+T272</f>
      </c>
      <c r="U273" s="902">
        <f t="shared" si="180"/>
      </c>
      <c r="V273" s="898">
        <f>(F273+4*500)/T273</f>
      </c>
      <c r="W273" s="902">
        <f>SUM(W239)+W250+W261+W272</f>
      </c>
      <c r="X273" s="898">
        <f t="shared" si="70"/>
      </c>
      <c r="Y273" s="901">
        <f t="shared" si="147"/>
      </c>
      <c r="Z273" s="898">
        <f t="shared" si="120"/>
      </c>
      <c r="AA273" s="898">
        <f>W273/(F273+COUNT(W229:W238,W240:W249,W251:W260,W262:W271)*500)</f>
      </c>
      <c r="AB273" s="913">
        <f>SUM(AB239)+AB250+AB261+AB272</f>
      </c>
      <c r="AC273" s="913">
        <f>SUM(AC239)+AC250+AC261+AC272</f>
      </c>
      <c r="AD273" s="901">
        <f t="shared" si="37"/>
      </c>
      <c r="AE273" s="898">
        <f>(W273-AC273)/(F273+COUNT(,W229:W238,W240:W245,W251:W258,W262:W271)*500)</f>
      </c>
      <c r="AF273" s="879"/>
    </row>
    <row r="274"/>
    <row r="275">
      <c r="A275" s="914" t="s">
        <v>821</v>
      </c>
      <c r="B275" s="914"/>
    </row>
    <row r="276">
      <c r="A276" s="858" t="s">
        <v>730</v>
      </c>
      <c r="B276" s="858" t="s">
        <v>731</v>
      </c>
      <c r="C276" s="858" t="s">
        <v>732</v>
      </c>
      <c r="D276" s="858" t="s">
        <v>733</v>
      </c>
      <c r="E276" s="858" t="s">
        <v>734</v>
      </c>
      <c r="F276" s="858" t="s">
        <v>735</v>
      </c>
      <c r="G276" s="858" t="s">
        <v>736</v>
      </c>
      <c r="H276" s="858" t="s">
        <v>737</v>
      </c>
      <c r="I276" s="859" t="s">
        <v>738</v>
      </c>
      <c r="J276" s="860" t="s">
        <v>739</v>
      </c>
      <c r="K276" s="858" t="s">
        <v>740</v>
      </c>
      <c r="L276" s="860" t="s">
        <v>741</v>
      </c>
      <c r="M276" s="858" t="s">
        <v>742</v>
      </c>
      <c r="N276" s="861" t="s">
        <v>743</v>
      </c>
      <c r="O276" s="858" t="s">
        <v>744</v>
      </c>
      <c r="P276" s="861" t="s">
        <v>745</v>
      </c>
      <c r="Q276" s="859" t="s">
        <v>746</v>
      </c>
      <c r="R276" s="862" t="s">
        <v>747</v>
      </c>
      <c r="S276" s="863" t="s">
        <v>748</v>
      </c>
      <c r="T276" s="862" t="s">
        <v>794</v>
      </c>
      <c r="U276" s="864" t="s">
        <v>750</v>
      </c>
      <c r="V276" s="865" t="s">
        <v>751</v>
      </c>
      <c r="W276" s="865" t="s">
        <v>752</v>
      </c>
      <c r="X276" s="865" t="s">
        <v>753</v>
      </c>
      <c r="Y276" s="863" t="s">
        <v>754</v>
      </c>
      <c r="Z276" s="865" t="s">
        <v>755</v>
      </c>
      <c r="AA276" s="865" t="s">
        <v>756</v>
      </c>
      <c r="AB276" s="865" t="s">
        <v>757</v>
      </c>
      <c r="AC276" s="862" t="s">
        <v>758</v>
      </c>
      <c r="AD276" s="863" t="s">
        <v>759</v>
      </c>
      <c r="AE276" s="865" t="s">
        <v>760</v>
      </c>
      <c r="AF276" s="865" t="s">
        <v>761</v>
      </c>
    </row>
    <row r="277">
      <c r="A277" s="866" t="s">
        <v>817</v>
      </c>
      <c r="B277" s="867" t="s">
        <v>796</v>
      </c>
      <c r="C277" s="915" t="s">
        <v>803</v>
      </c>
      <c r="D277" s="869" t="s">
        <v>765</v>
      </c>
      <c r="E277" s="870"/>
      <c r="F277" s="871">
        <f>E277+E278+E279</f>
      </c>
      <c r="G277" s="872"/>
      <c r="H277" s="872"/>
      <c r="I277" s="873">
        <f t="shared" ref="I277:I342" si="191">H277/G277</f>
      </c>
      <c r="J277" s="874">
        <f t="shared" ref="J277:J342" si="9">(E277/G277)*1000</f>
      </c>
      <c r="K277" s="872"/>
      <c r="L277" s="874">
        <f t="shared" ref="L277:L342" si="48">E277/K277</f>
      </c>
      <c r="M277" s="872"/>
      <c r="N277" s="875">
        <f t="shared" ref="N277:N342" si="207">E277/M277</f>
      </c>
      <c r="O277" s="872"/>
      <c r="P277" s="875">
        <f t="shared" ref="P277:P342" si="158">E277/O277</f>
      </c>
      <c r="Q277" s="876">
        <f>(M277+M279+M278)/(O277+O279+O278)</f>
      </c>
      <c r="R277" s="872"/>
      <c r="S277" s="876">
        <f>(O277+O279)/(K277+K279)</f>
      </c>
      <c r="T277" s="872"/>
      <c r="U277" s="878">
        <f>F277/T277</f>
      </c>
      <c r="V277" s="879">
        <f>(F277+4*500)/T277</f>
      </c>
      <c r="W277" s="872"/>
      <c r="X277" s="879">
        <f>W277/T277</f>
      </c>
      <c r="Y277" s="876">
        <f>T277/R277</f>
      </c>
      <c r="Z277" s="879">
        <f>W277/F277</f>
      </c>
      <c r="AA277" s="879">
        <f>W277/(F277+500)</f>
      </c>
      <c r="AB277" s="872"/>
      <c r="AC277" s="872"/>
      <c r="AD277" s="876">
        <f>AB277/T277</f>
      </c>
      <c r="AE277" s="879">
        <f>(W277-AC277)/(F277+500)</f>
      </c>
      <c r="AF277" s="916" t="s">
        <v>766</v>
      </c>
    </row>
    <row r="278">
      <c r="A278" s="880"/>
      <c r="B278" s="867"/>
      <c r="C278" s="917"/>
      <c r="D278" s="869" t="s">
        <v>767</v>
      </c>
      <c r="E278" s="881"/>
      <c r="F278" s="871"/>
      <c r="G278" s="872"/>
      <c r="H278" s="872"/>
      <c r="I278" s="873">
        <f t="shared" si="191"/>
      </c>
      <c r="J278" s="874">
        <f t="shared" si="9"/>
      </c>
      <c r="K278" s="872"/>
      <c r="L278" s="874">
        <f t="shared" si="48"/>
      </c>
      <c r="M278" s="872"/>
      <c r="N278" s="875">
        <f t="shared" si="207"/>
      </c>
      <c r="O278" s="872"/>
      <c r="P278" s="875">
        <f t="shared" si="158"/>
      </c>
      <c r="Q278" s="876"/>
      <c r="R278" s="872"/>
      <c r="S278" s="876"/>
      <c r="T278" s="872"/>
      <c r="U278" s="878"/>
      <c r="V278" s="879"/>
      <c r="W278" s="872"/>
      <c r="X278" s="879"/>
      <c r="Y278" s="876"/>
      <c r="Z278" s="879"/>
      <c r="AA278" s="879"/>
      <c r="AB278" s="872"/>
      <c r="AC278" s="872"/>
      <c r="AD278" s="876"/>
      <c r="AE278" s="879"/>
      <c r="AF278" s="918" t="s">
        <v>798</v>
      </c>
    </row>
    <row r="279">
      <c r="A279" s="880"/>
      <c r="B279" s="867"/>
      <c r="C279" s="917"/>
      <c r="D279" s="869" t="s">
        <v>799</v>
      </c>
      <c r="E279" s="872"/>
      <c r="F279" s="871"/>
      <c r="G279" s="872"/>
      <c r="H279" s="872"/>
      <c r="I279" s="873">
        <f t="shared" si="191"/>
      </c>
      <c r="J279" s="874">
        <f t="shared" si="9"/>
      </c>
      <c r="K279" s="872"/>
      <c r="L279" s="874">
        <f t="shared" si="48"/>
      </c>
      <c r="M279" s="872"/>
      <c r="N279" s="875">
        <f t="shared" si="207"/>
      </c>
      <c r="O279" s="872"/>
      <c r="P279" s="875">
        <f t="shared" si="158"/>
      </c>
      <c r="Q279" s="876"/>
      <c r="R279" s="872"/>
      <c r="S279" s="876"/>
      <c r="T279" s="872"/>
      <c r="U279" s="878"/>
      <c r="V279" s="879"/>
      <c r="W279" s="872"/>
      <c r="X279" s="879"/>
      <c r="Y279" s="876"/>
      <c r="Z279" s="879"/>
      <c r="AA279" s="879"/>
      <c r="AB279" s="872"/>
      <c r="AC279" s="872"/>
      <c r="AD279" s="876"/>
      <c r="AE279" s="879"/>
      <c r="AF279" s="916"/>
    </row>
    <row r="280">
      <c r="A280" s="880"/>
      <c r="B280" s="867" t="s">
        <v>800</v>
      </c>
      <c r="C280" s="917"/>
      <c r="D280" s="869" t="s">
        <v>765</v>
      </c>
      <c r="E280" s="870"/>
      <c r="F280" s="871">
        <f>E280+E281+E282</f>
      </c>
      <c r="G280" s="872"/>
      <c r="H280" s="872"/>
      <c r="I280" s="873">
        <f t="shared" si="191"/>
      </c>
      <c r="J280" s="874">
        <f t="shared" si="9"/>
      </c>
      <c r="K280" s="872"/>
      <c r="L280" s="874">
        <f t="shared" si="48"/>
      </c>
      <c r="M280" s="872"/>
      <c r="N280" s="875">
        <f t="shared" si="207"/>
      </c>
      <c r="O280" s="872"/>
      <c r="P280" s="875">
        <f t="shared" si="158"/>
      </c>
      <c r="Q280" s="876">
        <f>(M280+M282+M281)/(O280+O282+O281)</f>
      </c>
      <c r="R280" s="872"/>
      <c r="S280" s="876">
        <f>(O280+O282)/(K280+K282)</f>
      </c>
      <c r="T280" s="872"/>
      <c r="U280" s="878">
        <f>F280/T280</f>
      </c>
      <c r="V280" s="879">
        <f>(F280+4*500)/T280</f>
      </c>
      <c r="W280" s="872"/>
      <c r="X280" s="879">
        <f>W280/T280</f>
      </c>
      <c r="Y280" s="876">
        <f>T280/R280</f>
      </c>
      <c r="Z280" s="879">
        <f>W280/F280</f>
      </c>
      <c r="AA280" s="879">
        <f>W280/(F280+500)</f>
      </c>
      <c r="AB280" s="872"/>
      <c r="AC280" s="872"/>
      <c r="AD280" s="876">
        <f>AB280/T280</f>
      </c>
      <c r="AE280" s="879">
        <f>(W280-AC280)/(F280+500)</f>
      </c>
      <c r="AF280" s="916" t="s">
        <v>766</v>
      </c>
    </row>
    <row r="281">
      <c r="A281" s="880"/>
      <c r="B281" s="867"/>
      <c r="C281" s="917"/>
      <c r="D281" s="869" t="s">
        <v>767</v>
      </c>
      <c r="E281" s="881"/>
      <c r="F281" s="871"/>
      <c r="G281" s="872"/>
      <c r="H281" s="872"/>
      <c r="I281" s="873">
        <f t="shared" si="191"/>
      </c>
      <c r="J281" s="874">
        <f t="shared" si="9"/>
      </c>
      <c r="K281" s="872"/>
      <c r="L281" s="874">
        <f t="shared" si="48"/>
      </c>
      <c r="M281" s="872"/>
      <c r="N281" s="875">
        <f t="shared" si="207"/>
      </c>
      <c r="O281" s="872"/>
      <c r="P281" s="875">
        <f t="shared" si="158"/>
      </c>
      <c r="Q281" s="876"/>
      <c r="R281" s="872"/>
      <c r="S281" s="876"/>
      <c r="T281" s="872"/>
      <c r="U281" s="878"/>
      <c r="V281" s="879"/>
      <c r="W281" s="872"/>
      <c r="X281" s="879"/>
      <c r="Y281" s="876"/>
      <c r="Z281" s="879"/>
      <c r="AA281" s="879"/>
      <c r="AB281" s="872"/>
      <c r="AC281" s="872"/>
      <c r="AD281" s="876"/>
      <c r="AE281" s="879"/>
      <c r="AF281" s="918" t="s">
        <v>798</v>
      </c>
    </row>
    <row r="282">
      <c r="A282" s="880"/>
      <c r="B282" s="867"/>
      <c r="C282" s="917"/>
      <c r="D282" s="869" t="s">
        <v>799</v>
      </c>
      <c r="E282" s="872"/>
      <c r="F282" s="871"/>
      <c r="G282" s="872"/>
      <c r="H282" s="872"/>
      <c r="I282" s="873">
        <f t="shared" si="191"/>
      </c>
      <c r="J282" s="874">
        <f t="shared" si="9"/>
      </c>
      <c r="K282" s="872"/>
      <c r="L282" s="874">
        <f t="shared" si="48"/>
      </c>
      <c r="M282" s="872"/>
      <c r="N282" s="875">
        <f t="shared" si="207"/>
      </c>
      <c r="O282" s="872"/>
      <c r="P282" s="875">
        <f t="shared" si="158"/>
      </c>
      <c r="Q282" s="876"/>
      <c r="R282" s="872"/>
      <c r="S282" s="876"/>
      <c r="T282" s="872"/>
      <c r="U282" s="878"/>
      <c r="V282" s="879"/>
      <c r="W282" s="872"/>
      <c r="X282" s="879"/>
      <c r="Y282" s="876"/>
      <c r="Z282" s="879"/>
      <c r="AA282" s="879"/>
      <c r="AB282" s="872"/>
      <c r="AC282" s="872"/>
      <c r="AD282" s="876"/>
      <c r="AE282" s="879"/>
      <c r="AF282" s="916"/>
    </row>
    <row r="283">
      <c r="A283" s="880"/>
      <c r="B283" s="867" t="s">
        <v>801</v>
      </c>
      <c r="C283" s="917"/>
      <c r="D283" s="869" t="s">
        <v>765</v>
      </c>
      <c r="E283" s="870"/>
      <c r="F283" s="871">
        <f>E283+E284+E285</f>
      </c>
      <c r="G283" s="872"/>
      <c r="H283" s="872"/>
      <c r="I283" s="873">
        <f t="shared" si="191"/>
      </c>
      <c r="J283" s="874">
        <f t="shared" si="9"/>
      </c>
      <c r="K283" s="872"/>
      <c r="L283" s="874">
        <f t="shared" si="48"/>
      </c>
      <c r="M283" s="872"/>
      <c r="N283" s="875">
        <f t="shared" si="207"/>
      </c>
      <c r="O283" s="872"/>
      <c r="P283" s="875">
        <f t="shared" si="158"/>
      </c>
      <c r="Q283" s="876">
        <f>(M283+M285+M284)/(O283+O285+O284)</f>
      </c>
      <c r="R283" s="872"/>
      <c r="S283" s="876">
        <f>(O283+O285)/(K283+K285)</f>
      </c>
      <c r="T283" s="872"/>
      <c r="U283" s="878">
        <f>F283/T283</f>
      </c>
      <c r="V283" s="879">
        <f>(F283+4*500)/T283</f>
      </c>
      <c r="W283" s="872"/>
      <c r="X283" s="879">
        <f>W283/T283</f>
      </c>
      <c r="Y283" s="876">
        <f>T283/R283</f>
      </c>
      <c r="Z283" s="879">
        <f>W283/F283</f>
      </c>
      <c r="AA283" s="879">
        <f>W283/(F283+500)</f>
      </c>
      <c r="AB283" s="872"/>
      <c r="AC283" s="872"/>
      <c r="AD283" s="876">
        <f>AB283/T283</f>
      </c>
      <c r="AE283" s="879">
        <f>(W283-AC283)/(F283+500)</f>
      </c>
      <c r="AF283" s="916" t="s">
        <v>766</v>
      </c>
    </row>
    <row r="284">
      <c r="A284" s="880"/>
      <c r="B284" s="867"/>
      <c r="C284" s="917"/>
      <c r="D284" s="869" t="s">
        <v>767</v>
      </c>
      <c r="E284" s="881"/>
      <c r="F284" s="871"/>
      <c r="G284" s="872"/>
      <c r="H284" s="872"/>
      <c r="I284" s="873">
        <f t="shared" si="191"/>
      </c>
      <c r="J284" s="874">
        <f t="shared" si="9"/>
      </c>
      <c r="K284" s="872"/>
      <c r="L284" s="874">
        <f t="shared" si="48"/>
      </c>
      <c r="M284" s="872"/>
      <c r="N284" s="875">
        <f t="shared" si="207"/>
      </c>
      <c r="O284" s="872"/>
      <c r="P284" s="875">
        <f t="shared" si="158"/>
      </c>
      <c r="Q284" s="876"/>
      <c r="R284" s="872"/>
      <c r="S284" s="876"/>
      <c r="T284" s="872"/>
      <c r="U284" s="878"/>
      <c r="V284" s="879"/>
      <c r="W284" s="872"/>
      <c r="X284" s="879"/>
      <c r="Y284" s="876"/>
      <c r="Z284" s="879"/>
      <c r="AA284" s="879"/>
      <c r="AB284" s="872"/>
      <c r="AC284" s="872"/>
      <c r="AD284" s="876"/>
      <c r="AE284" s="879"/>
      <c r="AF284" s="918" t="s">
        <v>798</v>
      </c>
    </row>
    <row r="285">
      <c r="A285" s="880"/>
      <c r="B285" s="867"/>
      <c r="C285" s="917"/>
      <c r="D285" s="869" t="s">
        <v>799</v>
      </c>
      <c r="E285" s="872"/>
      <c r="F285" s="871"/>
      <c r="G285" s="872"/>
      <c r="H285" s="872"/>
      <c r="I285" s="873">
        <f t="shared" si="191"/>
      </c>
      <c r="J285" s="874">
        <f t="shared" si="9"/>
      </c>
      <c r="K285" s="872"/>
      <c r="L285" s="874">
        <f t="shared" si="48"/>
      </c>
      <c r="M285" s="872"/>
      <c r="N285" s="875">
        <f t="shared" si="207"/>
      </c>
      <c r="O285" s="872"/>
      <c r="P285" s="875">
        <f t="shared" si="158"/>
      </c>
      <c r="Q285" s="876"/>
      <c r="R285" s="872"/>
      <c r="S285" s="876"/>
      <c r="T285" s="872"/>
      <c r="U285" s="878"/>
      <c r="V285" s="879"/>
      <c r="W285" s="872"/>
      <c r="X285" s="879"/>
      <c r="Y285" s="876"/>
      <c r="Z285" s="879"/>
      <c r="AA285" s="879"/>
      <c r="AB285" s="872"/>
      <c r="AC285" s="872"/>
      <c r="AD285" s="876"/>
      <c r="AE285" s="879"/>
      <c r="AF285" s="916"/>
    </row>
    <row r="286">
      <c r="A286" s="880"/>
      <c r="B286" s="867" t="s">
        <v>802</v>
      </c>
      <c r="C286" s="917"/>
      <c r="D286" s="869" t="s">
        <v>765</v>
      </c>
      <c r="E286" s="870"/>
      <c r="F286" s="871">
        <f>E286+E287+E288</f>
      </c>
      <c r="G286" s="872"/>
      <c r="H286" s="872"/>
      <c r="I286" s="873">
        <f t="shared" si="191"/>
      </c>
      <c r="J286" s="874">
        <f t="shared" si="9"/>
      </c>
      <c r="K286" s="872"/>
      <c r="L286" s="874">
        <f t="shared" si="48"/>
      </c>
      <c r="M286" s="872"/>
      <c r="N286" s="875">
        <f t="shared" si="207"/>
      </c>
      <c r="O286" s="872"/>
      <c r="P286" s="875">
        <f t="shared" si="158"/>
      </c>
      <c r="Q286" s="876">
        <f>(M286+M288+M287)/(O286+O288+O287)</f>
      </c>
      <c r="R286" s="872"/>
      <c r="S286" s="876">
        <f>(O286+O288)/(K286+K288)</f>
      </c>
      <c r="T286" s="872"/>
      <c r="U286" s="878">
        <f>F286/T286</f>
      </c>
      <c r="V286" s="879">
        <f>(F286+4*500)/T286</f>
      </c>
      <c r="W286" s="872"/>
      <c r="X286" s="879">
        <f>W286/T286</f>
      </c>
      <c r="Y286" s="876">
        <f>T286/R286</f>
      </c>
      <c r="Z286" s="879">
        <f>W286/F286</f>
      </c>
      <c r="AA286" s="879">
        <f>W286/(F286+500)</f>
      </c>
      <c r="AB286" s="872"/>
      <c r="AC286" s="872"/>
      <c r="AD286" s="876">
        <f>AB286/T286</f>
      </c>
      <c r="AE286" s="879">
        <f>(W286-AC286)/(F286+500)</f>
      </c>
      <c r="AF286" s="916" t="s">
        <v>766</v>
      </c>
    </row>
    <row r="287">
      <c r="A287" s="880"/>
      <c r="B287" s="867"/>
      <c r="C287" s="917"/>
      <c r="D287" s="869" t="s">
        <v>767</v>
      </c>
      <c r="E287" s="881"/>
      <c r="F287" s="871"/>
      <c r="G287" s="872"/>
      <c r="H287" s="872"/>
      <c r="I287" s="873">
        <f t="shared" si="191"/>
      </c>
      <c r="J287" s="874">
        <f t="shared" si="9"/>
      </c>
      <c r="K287" s="872"/>
      <c r="L287" s="874">
        <f t="shared" si="48"/>
      </c>
      <c r="M287" s="872"/>
      <c r="N287" s="875">
        <f t="shared" si="207"/>
      </c>
      <c r="O287" s="872"/>
      <c r="P287" s="875">
        <f t="shared" si="158"/>
      </c>
      <c r="Q287" s="876"/>
      <c r="R287" s="872"/>
      <c r="S287" s="876"/>
      <c r="T287" s="872"/>
      <c r="U287" s="878"/>
      <c r="V287" s="879"/>
      <c r="W287" s="872"/>
      <c r="X287" s="879"/>
      <c r="Y287" s="876"/>
      <c r="Z287" s="879"/>
      <c r="AA287" s="879"/>
      <c r="AB287" s="872"/>
      <c r="AC287" s="872"/>
      <c r="AD287" s="876"/>
      <c r="AE287" s="879"/>
      <c r="AF287" s="918" t="s">
        <v>798</v>
      </c>
    </row>
    <row r="288">
      <c r="A288" s="880"/>
      <c r="B288" s="867"/>
      <c r="C288" s="917"/>
      <c r="D288" s="869" t="s">
        <v>799</v>
      </c>
      <c r="E288" s="872"/>
      <c r="F288" s="871"/>
      <c r="G288" s="872"/>
      <c r="H288" s="872"/>
      <c r="I288" s="873">
        <f t="shared" si="191"/>
      </c>
      <c r="J288" s="874">
        <f t="shared" si="9"/>
      </c>
      <c r="K288" s="872"/>
      <c r="L288" s="874">
        <f t="shared" si="48"/>
      </c>
      <c r="M288" s="872"/>
      <c r="N288" s="875">
        <f t="shared" si="207"/>
      </c>
      <c r="O288" s="872"/>
      <c r="P288" s="875">
        <f t="shared" si="158"/>
      </c>
      <c r="Q288" s="876"/>
      <c r="R288" s="872"/>
      <c r="S288" s="876"/>
      <c r="T288" s="872"/>
      <c r="U288" s="878"/>
      <c r="V288" s="879"/>
      <c r="W288" s="872"/>
      <c r="X288" s="879"/>
      <c r="Y288" s="876"/>
      <c r="Z288" s="879"/>
      <c r="AA288" s="879"/>
      <c r="AB288" s="872"/>
      <c r="AC288" s="872"/>
      <c r="AD288" s="876"/>
      <c r="AE288" s="879"/>
      <c r="AF288" s="916"/>
    </row>
    <row r="289">
      <c r="A289" s="880"/>
      <c r="B289" s="883" t="s">
        <v>772</v>
      </c>
      <c r="C289" s="883"/>
      <c r="D289" s="883"/>
      <c r="E289" s="884">
        <f>SUM(E277:E288)</f>
      </c>
      <c r="F289" s="884">
        <f>SUM(F277:F288)</f>
      </c>
      <c r="G289" s="884">
        <f>SUM(G277:G288)</f>
      </c>
      <c r="H289" s="884">
        <f>SUM(H277:H288)</f>
      </c>
      <c r="I289" s="885">
        <f t="shared" si="191"/>
      </c>
      <c r="J289" s="886">
        <f t="shared" si="9"/>
      </c>
      <c r="K289" s="884">
        <f>SUM(K277:K288)</f>
      </c>
      <c r="L289" s="886">
        <f t="shared" si="48"/>
      </c>
      <c r="M289" s="884">
        <f>SUM(M277:M288)</f>
      </c>
      <c r="N289" s="887">
        <f t="shared" si="207"/>
      </c>
      <c r="O289" s="884">
        <f>SUM(O277:O288)</f>
      </c>
      <c r="P289" s="887">
        <f t="shared" si="158"/>
      </c>
      <c r="Q289" s="888">
        <f>M289/O289</f>
      </c>
      <c r="R289" s="884">
        <f>SUM(R277:R288)</f>
      </c>
      <c r="S289" s="888">
        <f>(O289+O289)/(K289+K289)</f>
      </c>
      <c r="T289" s="884">
        <f>SUM(T277:T288)</f>
      </c>
      <c r="U289" s="889">
        <f t="shared" ref="U289:U290" si="181">F289/T289</f>
      </c>
      <c r="V289" s="890">
        <f t="shared" ref="V289:V290" si="94">(F289+4*500)/T289</f>
      </c>
      <c r="W289" s="884">
        <f>SUM(W277:W288)</f>
      </c>
      <c r="X289" s="891">
        <f t="shared" ref="X289:X290" si="71">W289/T289</f>
      </c>
      <c r="Y289" s="888">
        <f t="shared" ref="Y289:Y290" si="148">T289/R289</f>
      </c>
      <c r="Z289" s="890">
        <f t="shared" ref="Z289:Z290" si="121">W289/F289</f>
      </c>
      <c r="AA289" s="890">
        <f>W289/(F289+COUNT(W277:W288)*500)</f>
      </c>
      <c r="AB289" s="884">
        <f>SUM(AB277:AB288)</f>
      </c>
      <c r="AC289" s="884">
        <f>SUM(AC277:AC288)</f>
      </c>
      <c r="AD289" s="888">
        <f t="shared" ref="AD289:AD290" si="38">AB289/T289</f>
      </c>
      <c r="AE289" s="892">
        <f>(W289-AC289)/(F289+COUNT(W277:W288)*500)</f>
      </c>
      <c r="AF289" s="916"/>
    </row>
    <row r="290">
      <c r="A290" s="880"/>
      <c r="B290" s="867" t="s">
        <v>771</v>
      </c>
      <c r="C290" s="915" t="s">
        <v>797</v>
      </c>
      <c r="D290" s="869" t="s">
        <v>765</v>
      </c>
      <c r="E290" s="870"/>
      <c r="F290" s="871">
        <f>E290+E291+E292</f>
      </c>
      <c r="G290" s="872"/>
      <c r="H290" s="872"/>
      <c r="I290" s="873">
        <f t="shared" si="191"/>
      </c>
      <c r="J290" s="874">
        <f t="shared" si="9"/>
      </c>
      <c r="K290" s="872"/>
      <c r="L290" s="874">
        <f t="shared" si="48"/>
      </c>
      <c r="M290" s="872"/>
      <c r="N290" s="875">
        <f t="shared" si="207"/>
      </c>
      <c r="O290" s="872"/>
      <c r="P290" s="875">
        <f t="shared" si="158"/>
      </c>
      <c r="Q290" s="876">
        <f>(M290+M292+M291)/(O290+O292+O291)</f>
      </c>
      <c r="R290" s="872"/>
      <c r="S290" s="876">
        <f>(O290+O292)/(K290+K292)</f>
      </c>
      <c r="T290" s="872"/>
      <c r="U290" s="878">
        <f t="shared" si="181"/>
      </c>
      <c r="V290" s="879">
        <f t="shared" si="94"/>
      </c>
      <c r="W290" s="872"/>
      <c r="X290" s="879">
        <f t="shared" si="71"/>
      </c>
      <c r="Y290" s="876">
        <f t="shared" si="148"/>
      </c>
      <c r="Z290" s="879">
        <f t="shared" si="121"/>
      </c>
      <c r="AA290" s="879">
        <f>W290/(F290+500)</f>
      </c>
      <c r="AB290" s="872"/>
      <c r="AC290" s="872"/>
      <c r="AD290" s="876">
        <f t="shared" si="38"/>
      </c>
      <c r="AE290" s="879">
        <f>(W290-AC290)/(F290+500)</f>
      </c>
      <c r="AF290" s="916" t="s">
        <v>766</v>
      </c>
    </row>
    <row r="291">
      <c r="A291" s="880"/>
      <c r="B291" s="867"/>
      <c r="C291" s="917"/>
      <c r="D291" s="869" t="s">
        <v>767</v>
      </c>
      <c r="E291" s="881"/>
      <c r="F291" s="871"/>
      <c r="G291" s="872"/>
      <c r="H291" s="872"/>
      <c r="I291" s="873">
        <f t="shared" si="191"/>
      </c>
      <c r="J291" s="874">
        <f t="shared" si="9"/>
      </c>
      <c r="K291" s="872"/>
      <c r="L291" s="874">
        <f t="shared" si="48"/>
      </c>
      <c r="M291" s="872"/>
      <c r="N291" s="875">
        <f t="shared" si="207"/>
      </c>
      <c r="O291" s="872"/>
      <c r="P291" s="875">
        <f t="shared" si="158"/>
      </c>
      <c r="Q291" s="876"/>
      <c r="R291" s="872"/>
      <c r="S291" s="876"/>
      <c r="T291" s="872"/>
      <c r="U291" s="878"/>
      <c r="V291" s="879"/>
      <c r="W291" s="872"/>
      <c r="X291" s="879"/>
      <c r="Y291" s="876"/>
      <c r="Z291" s="879"/>
      <c r="AA291" s="879"/>
      <c r="AB291" s="872"/>
      <c r="AC291" s="872"/>
      <c r="AD291" s="876"/>
      <c r="AE291" s="879"/>
      <c r="AF291" s="918" t="s">
        <v>798</v>
      </c>
    </row>
    <row r="292">
      <c r="A292" s="880"/>
      <c r="B292" s="867"/>
      <c r="C292" s="917"/>
      <c r="D292" s="869" t="s">
        <v>799</v>
      </c>
      <c r="E292" s="872"/>
      <c r="F292" s="871"/>
      <c r="G292" s="872"/>
      <c r="H292" s="872"/>
      <c r="I292" s="873">
        <f t="shared" si="191"/>
      </c>
      <c r="J292" s="874">
        <f t="shared" si="9"/>
      </c>
      <c r="K292" s="872"/>
      <c r="L292" s="874">
        <f t="shared" si="48"/>
      </c>
      <c r="M292" s="872"/>
      <c r="N292" s="875">
        <f t="shared" si="207"/>
      </c>
      <c r="O292" s="872"/>
      <c r="P292" s="875">
        <f t="shared" si="158"/>
      </c>
      <c r="Q292" s="876"/>
      <c r="R292" s="872"/>
      <c r="S292" s="876"/>
      <c r="T292" s="872"/>
      <c r="U292" s="878"/>
      <c r="V292" s="879"/>
      <c r="W292" s="872"/>
      <c r="X292" s="879"/>
      <c r="Y292" s="876"/>
      <c r="Z292" s="879"/>
      <c r="AA292" s="879"/>
      <c r="AB292" s="872"/>
      <c r="AC292" s="872"/>
      <c r="AD292" s="876"/>
      <c r="AE292" s="879"/>
      <c r="AF292" s="916"/>
    </row>
    <row r="293">
      <c r="A293" s="880"/>
      <c r="B293" s="867" t="s">
        <v>773</v>
      </c>
      <c r="C293" s="917"/>
      <c r="D293" s="869" t="s">
        <v>765</v>
      </c>
      <c r="E293" s="870"/>
      <c r="F293" s="871">
        <f>E293+E294+E295</f>
      </c>
      <c r="G293" s="872"/>
      <c r="H293" s="872"/>
      <c r="I293" s="873">
        <f t="shared" si="191"/>
      </c>
      <c r="J293" s="874">
        <f t="shared" si="9"/>
      </c>
      <c r="K293" s="872"/>
      <c r="L293" s="874">
        <f t="shared" si="48"/>
      </c>
      <c r="M293" s="872"/>
      <c r="N293" s="875">
        <f t="shared" si="207"/>
      </c>
      <c r="O293" s="872"/>
      <c r="P293" s="875">
        <f t="shared" si="158"/>
      </c>
      <c r="Q293" s="876">
        <f>(M293+M295+M294)/(O293+O295+O294)</f>
      </c>
      <c r="R293" s="872"/>
      <c r="S293" s="876">
        <f>(O293+O295)/(K293+K295)</f>
      </c>
      <c r="T293" s="872"/>
      <c r="U293" s="878">
        <f>F293/T293</f>
      </c>
      <c r="V293" s="879">
        <f>(F293+4*500)/T293</f>
      </c>
      <c r="W293" s="872"/>
      <c r="X293" s="879">
        <f>W293/T293</f>
      </c>
      <c r="Y293" s="876">
        <f>T293/R293</f>
      </c>
      <c r="Z293" s="879">
        <f>W293/F293</f>
      </c>
      <c r="AA293" s="879">
        <f>W293/(F293+500)</f>
      </c>
      <c r="AB293" s="872"/>
      <c r="AC293" s="872"/>
      <c r="AD293" s="876">
        <f>AB293/T293</f>
      </c>
      <c r="AE293" s="879">
        <f>(W293-AC293)/(F293+500)</f>
      </c>
      <c r="AF293" s="916" t="s">
        <v>766</v>
      </c>
    </row>
    <row r="294">
      <c r="A294" s="880"/>
      <c r="B294" s="867"/>
      <c r="C294" s="917"/>
      <c r="D294" s="869" t="s">
        <v>767</v>
      </c>
      <c r="E294" s="881"/>
      <c r="F294" s="871"/>
      <c r="G294" s="872"/>
      <c r="H294" s="872"/>
      <c r="I294" s="873">
        <f t="shared" si="191"/>
      </c>
      <c r="J294" s="874">
        <f t="shared" si="9"/>
      </c>
      <c r="K294" s="872"/>
      <c r="L294" s="874">
        <f t="shared" si="48"/>
      </c>
      <c r="M294" s="872"/>
      <c r="N294" s="875">
        <f t="shared" si="207"/>
      </c>
      <c r="O294" s="872"/>
      <c r="P294" s="875">
        <f t="shared" si="158"/>
      </c>
      <c r="Q294" s="876"/>
      <c r="R294" s="872"/>
      <c r="S294" s="876"/>
      <c r="T294" s="872"/>
      <c r="U294" s="878"/>
      <c r="V294" s="879"/>
      <c r="W294" s="872"/>
      <c r="X294" s="879"/>
      <c r="Y294" s="876"/>
      <c r="Z294" s="879"/>
      <c r="AA294" s="879"/>
      <c r="AB294" s="872"/>
      <c r="AC294" s="872"/>
      <c r="AD294" s="876"/>
      <c r="AE294" s="879"/>
      <c r="AF294" s="918" t="s">
        <v>798</v>
      </c>
    </row>
    <row r="295">
      <c r="A295" s="880"/>
      <c r="B295" s="867"/>
      <c r="C295" s="917"/>
      <c r="D295" s="869" t="s">
        <v>799</v>
      </c>
      <c r="E295" s="872"/>
      <c r="F295" s="871"/>
      <c r="G295" s="872"/>
      <c r="H295" s="872"/>
      <c r="I295" s="873">
        <f t="shared" si="191"/>
      </c>
      <c r="J295" s="874">
        <f t="shared" si="9"/>
      </c>
      <c r="K295" s="872"/>
      <c r="L295" s="874">
        <f t="shared" si="48"/>
      </c>
      <c r="M295" s="872"/>
      <c r="N295" s="875">
        <f t="shared" si="207"/>
      </c>
      <c r="O295" s="872"/>
      <c r="P295" s="875">
        <f t="shared" si="158"/>
      </c>
      <c r="Q295" s="876"/>
      <c r="R295" s="872"/>
      <c r="S295" s="876"/>
      <c r="T295" s="872"/>
      <c r="U295" s="878"/>
      <c r="V295" s="879"/>
      <c r="W295" s="872"/>
      <c r="X295" s="879"/>
      <c r="Y295" s="876"/>
      <c r="Z295" s="879"/>
      <c r="AA295" s="879"/>
      <c r="AB295" s="872"/>
      <c r="AC295" s="872"/>
      <c r="AD295" s="876"/>
      <c r="AE295" s="879"/>
      <c r="AF295" s="916"/>
    </row>
    <row r="296">
      <c r="A296" s="880"/>
      <c r="B296" s="919" t="s">
        <v>775</v>
      </c>
      <c r="C296" s="917"/>
      <c r="D296" s="869" t="s">
        <v>765</v>
      </c>
      <c r="E296" s="870"/>
      <c r="F296" s="871">
        <f>E296+E297+E298</f>
      </c>
      <c r="G296" s="872"/>
      <c r="H296" s="872"/>
      <c r="I296" s="873">
        <f t="shared" si="191"/>
      </c>
      <c r="J296" s="874">
        <f t="shared" si="9"/>
      </c>
      <c r="K296" s="872"/>
      <c r="L296" s="874">
        <f t="shared" si="48"/>
      </c>
      <c r="M296" s="872"/>
      <c r="N296" s="875">
        <f t="shared" si="207"/>
      </c>
      <c r="O296" s="872"/>
      <c r="P296" s="875">
        <f t="shared" si="158"/>
      </c>
      <c r="Q296" s="876">
        <f>(M296+M298+M297)/(O296+O298+O297)</f>
      </c>
      <c r="R296" s="872"/>
      <c r="S296" s="876">
        <f>(O296+O298)/(K296+K298)</f>
      </c>
      <c r="T296" s="872"/>
      <c r="U296" s="878">
        <f>F296/T296</f>
      </c>
      <c r="V296" s="879">
        <f>(F296+4*500)/T296</f>
      </c>
      <c r="W296" s="872"/>
      <c r="X296" s="879">
        <f>W296/T296</f>
      </c>
      <c r="Y296" s="876">
        <f>T296/R296</f>
      </c>
      <c r="Z296" s="879">
        <f>W296/F296</f>
      </c>
      <c r="AA296" s="879">
        <f>W296/(F296+500)</f>
      </c>
      <c r="AB296" s="872"/>
      <c r="AC296" s="872"/>
      <c r="AD296" s="876">
        <f>AB296/T296</f>
      </c>
      <c r="AE296" s="879">
        <f>(W296-AC296)/(F296+500)</f>
      </c>
      <c r="AF296" s="916" t="s">
        <v>766</v>
      </c>
    </row>
    <row r="297">
      <c r="A297" s="880"/>
      <c r="B297" s="919"/>
      <c r="C297" s="917"/>
      <c r="D297" s="869" t="s">
        <v>767</v>
      </c>
      <c r="E297" s="881"/>
      <c r="F297" s="871"/>
      <c r="G297" s="872"/>
      <c r="H297" s="872"/>
      <c r="I297" s="873">
        <f t="shared" si="191"/>
      </c>
      <c r="J297" s="874">
        <f t="shared" si="9"/>
      </c>
      <c r="K297" s="872"/>
      <c r="L297" s="874">
        <f t="shared" si="48"/>
      </c>
      <c r="M297" s="872"/>
      <c r="N297" s="875">
        <f t="shared" si="207"/>
      </c>
      <c r="O297" s="872"/>
      <c r="P297" s="875">
        <f t="shared" si="158"/>
      </c>
      <c r="Q297" s="876"/>
      <c r="R297" s="872"/>
      <c r="S297" s="876"/>
      <c r="T297" s="872"/>
      <c r="U297" s="878"/>
      <c r="V297" s="879"/>
      <c r="W297" s="872"/>
      <c r="X297" s="879"/>
      <c r="Y297" s="876"/>
      <c r="Z297" s="879"/>
      <c r="AA297" s="879"/>
      <c r="AB297" s="872"/>
      <c r="AC297" s="872"/>
      <c r="AD297" s="876"/>
      <c r="AE297" s="879"/>
      <c r="AF297" s="918" t="s">
        <v>798</v>
      </c>
    </row>
    <row r="298">
      <c r="A298" s="880"/>
      <c r="B298" s="919"/>
      <c r="C298" s="917"/>
      <c r="D298" s="869" t="s">
        <v>799</v>
      </c>
      <c r="E298" s="872"/>
      <c r="F298" s="871"/>
      <c r="G298" s="872"/>
      <c r="H298" s="872"/>
      <c r="I298" s="873">
        <f t="shared" si="191"/>
      </c>
      <c r="J298" s="874">
        <f t="shared" si="9"/>
      </c>
      <c r="K298" s="872"/>
      <c r="L298" s="874">
        <f t="shared" si="48"/>
      </c>
      <c r="M298" s="872"/>
      <c r="N298" s="875">
        <f t="shared" si="207"/>
      </c>
      <c r="O298" s="872"/>
      <c r="P298" s="875">
        <f t="shared" si="158"/>
      </c>
      <c r="Q298" s="876"/>
      <c r="R298" s="872"/>
      <c r="S298" s="876"/>
      <c r="T298" s="872"/>
      <c r="U298" s="878"/>
      <c r="V298" s="879"/>
      <c r="W298" s="872"/>
      <c r="X298" s="879"/>
      <c r="Y298" s="876"/>
      <c r="Z298" s="879"/>
      <c r="AA298" s="879"/>
      <c r="AB298" s="872"/>
      <c r="AC298" s="872"/>
      <c r="AD298" s="876"/>
      <c r="AE298" s="879"/>
      <c r="AF298" s="916"/>
    </row>
    <row r="299">
      <c r="A299" s="880"/>
      <c r="B299" s="867" t="s">
        <v>776</v>
      </c>
      <c r="C299" s="917"/>
      <c r="D299" s="869" t="s">
        <v>765</v>
      </c>
      <c r="E299" s="870"/>
      <c r="F299" s="871">
        <f>E299+E300+E301</f>
      </c>
      <c r="G299" s="872"/>
      <c r="H299" s="872"/>
      <c r="I299" s="873">
        <f t="shared" si="191"/>
      </c>
      <c r="J299" s="874">
        <f t="shared" si="9"/>
      </c>
      <c r="K299" s="872"/>
      <c r="L299" s="874">
        <f t="shared" si="48"/>
      </c>
      <c r="M299" s="872"/>
      <c r="N299" s="875">
        <f t="shared" si="207"/>
      </c>
      <c r="O299" s="872"/>
      <c r="P299" s="875">
        <f t="shared" si="158"/>
      </c>
      <c r="Q299" s="876">
        <f>(M299+M301+M300)/(O299+O301+O300)</f>
      </c>
      <c r="R299" s="872"/>
      <c r="S299" s="876">
        <f>(O299+O301)/(K299+K301)</f>
      </c>
      <c r="T299" s="872"/>
      <c r="U299" s="878">
        <f>F299/T299</f>
      </c>
      <c r="V299" s="879">
        <f>(F299+4*500)/T299</f>
      </c>
      <c r="W299" s="872"/>
      <c r="X299" s="879">
        <f>W299/T299</f>
      </c>
      <c r="Y299" s="876">
        <f>T299/R299</f>
      </c>
      <c r="Z299" s="879">
        <f>W299/F299</f>
      </c>
      <c r="AA299" s="879">
        <f>W299/(F299+500)</f>
      </c>
      <c r="AB299" s="872"/>
      <c r="AC299" s="872"/>
      <c r="AD299" s="876">
        <f>AB299/T299</f>
      </c>
      <c r="AE299" s="879">
        <f>(W299-AC299)/(F299+500)</f>
      </c>
      <c r="AF299" s="916" t="s">
        <v>766</v>
      </c>
    </row>
    <row r="300">
      <c r="A300" s="880"/>
      <c r="B300" s="867"/>
      <c r="C300" s="917"/>
      <c r="D300" s="869" t="s">
        <v>767</v>
      </c>
      <c r="E300" s="881"/>
      <c r="F300" s="871"/>
      <c r="G300" s="872"/>
      <c r="H300" s="872"/>
      <c r="I300" s="873">
        <f t="shared" si="191"/>
      </c>
      <c r="J300" s="874">
        <f t="shared" si="9"/>
      </c>
      <c r="K300" s="872"/>
      <c r="L300" s="874">
        <f t="shared" si="48"/>
      </c>
      <c r="M300" s="872"/>
      <c r="N300" s="875">
        <f t="shared" si="207"/>
      </c>
      <c r="O300" s="872"/>
      <c r="P300" s="875">
        <f t="shared" si="158"/>
      </c>
      <c r="Q300" s="876"/>
      <c r="R300" s="872"/>
      <c r="S300" s="876"/>
      <c r="T300" s="872"/>
      <c r="U300" s="878"/>
      <c r="V300" s="879"/>
      <c r="W300" s="872"/>
      <c r="X300" s="879"/>
      <c r="Y300" s="876"/>
      <c r="Z300" s="879"/>
      <c r="AA300" s="879"/>
      <c r="AB300" s="872"/>
      <c r="AC300" s="872"/>
      <c r="AD300" s="876"/>
      <c r="AE300" s="879"/>
      <c r="AF300" s="918" t="s">
        <v>798</v>
      </c>
    </row>
    <row r="301">
      <c r="A301" s="880"/>
      <c r="B301" s="867"/>
      <c r="C301" s="917"/>
      <c r="D301" s="869" t="s">
        <v>799</v>
      </c>
      <c r="E301" s="872"/>
      <c r="F301" s="871"/>
      <c r="G301" s="872"/>
      <c r="H301" s="872"/>
      <c r="I301" s="873">
        <f t="shared" si="191"/>
      </c>
      <c r="J301" s="874">
        <f t="shared" si="9"/>
      </c>
      <c r="K301" s="872"/>
      <c r="L301" s="874">
        <f t="shared" si="48"/>
      </c>
      <c r="M301" s="872"/>
      <c r="N301" s="875">
        <f t="shared" si="207"/>
      </c>
      <c r="O301" s="872"/>
      <c r="P301" s="875">
        <f t="shared" si="158"/>
      </c>
      <c r="Q301" s="876"/>
      <c r="R301" s="872"/>
      <c r="S301" s="876"/>
      <c r="T301" s="872"/>
      <c r="U301" s="878"/>
      <c r="V301" s="879"/>
      <c r="W301" s="872"/>
      <c r="X301" s="879"/>
      <c r="Y301" s="876"/>
      <c r="Z301" s="879"/>
      <c r="AA301" s="879"/>
      <c r="AB301" s="872"/>
      <c r="AC301" s="872"/>
      <c r="AD301" s="876"/>
      <c r="AE301" s="879"/>
      <c r="AF301" s="916"/>
    </row>
    <row r="302">
      <c r="A302" s="880"/>
      <c r="B302" s="883" t="s">
        <v>772</v>
      </c>
      <c r="C302" s="883"/>
      <c r="D302" s="883"/>
      <c r="E302" s="884">
        <f>SUM(E290:E301)</f>
      </c>
      <c r="F302" s="884">
        <f>SUM(F290:F301)</f>
      </c>
      <c r="G302" s="884">
        <f>SUM(G290:G301)</f>
      </c>
      <c r="H302" s="884">
        <f>SUM(H290:H301)</f>
      </c>
      <c r="I302" s="885">
        <f t="shared" si="191"/>
      </c>
      <c r="J302" s="886">
        <f t="shared" si="9"/>
      </c>
      <c r="K302" s="884">
        <f>SUM(K290:K301)</f>
      </c>
      <c r="L302" s="886">
        <f t="shared" si="48"/>
      </c>
      <c r="M302" s="884">
        <f>SUM(M290:M301)</f>
      </c>
      <c r="N302" s="887">
        <f t="shared" si="207"/>
      </c>
      <c r="O302" s="884">
        <f>SUM(O290:O301)</f>
      </c>
      <c r="P302" s="887">
        <f t="shared" si="158"/>
      </c>
      <c r="Q302" s="888">
        <f>M302/O302</f>
      </c>
      <c r="R302" s="884">
        <f>SUM(R290:R301)</f>
      </c>
      <c r="S302" s="888">
        <f>(O302+O302)/(K302+K302)</f>
      </c>
      <c r="T302" s="884">
        <f>SUM(T290:T301)</f>
      </c>
      <c r="U302" s="889">
        <f t="shared" ref="U302:U303" si="182">F302/T302</f>
      </c>
      <c r="V302" s="890">
        <f t="shared" ref="V302:V303" si="95">(F302+4*500)/T302</f>
      </c>
      <c r="W302" s="884">
        <f>SUM(W290:W301)</f>
      </c>
      <c r="X302" s="891">
        <f t="shared" ref="X302:X303" si="72">W302/T302</f>
      </c>
      <c r="Y302" s="888">
        <f t="shared" ref="Y302:Y303" si="149">T302/R302</f>
      </c>
      <c r="Z302" s="890">
        <f t="shared" ref="Z302:Z303" si="122">W302/F302</f>
      </c>
      <c r="AA302" s="890">
        <f>W302/(F302+COUNT(W290:W301)*500)</f>
      </c>
      <c r="AB302" s="884">
        <f>SUM(AB290:AB301)</f>
      </c>
      <c r="AC302" s="884">
        <f>SUM(AC290:AC301)</f>
      </c>
      <c r="AD302" s="888">
        <f t="shared" ref="AD302:AD303" si="39">AB302/T302</f>
      </c>
      <c r="AE302" s="892">
        <f>(W302-AC302)/(F302+COUNT(W290:W301)*500)</f>
      </c>
      <c r="AF302" s="916"/>
    </row>
    <row r="303">
      <c r="A303" s="880"/>
      <c r="B303" s="867" t="s">
        <v>777</v>
      </c>
      <c r="C303" s="915" t="s">
        <v>774</v>
      </c>
      <c r="D303" s="869" t="s">
        <v>765</v>
      </c>
      <c r="E303" s="870"/>
      <c r="F303" s="871">
        <f>E303+E304+E305</f>
      </c>
      <c r="G303" s="872"/>
      <c r="H303" s="872"/>
      <c r="I303" s="873">
        <f t="shared" si="191"/>
      </c>
      <c r="J303" s="874">
        <f t="shared" si="9"/>
      </c>
      <c r="K303" s="872"/>
      <c r="L303" s="874">
        <f t="shared" si="48"/>
      </c>
      <c r="M303" s="872"/>
      <c r="N303" s="875">
        <f t="shared" si="207"/>
      </c>
      <c r="O303" s="872"/>
      <c r="P303" s="875">
        <f t="shared" si="158"/>
      </c>
      <c r="Q303" s="876">
        <f>(M303+M305+M304)/(O303+O305+O304)</f>
      </c>
      <c r="R303" s="872"/>
      <c r="S303" s="876">
        <f>(O303+O305)/(K303+K305)</f>
      </c>
      <c r="T303" s="872"/>
      <c r="U303" s="878">
        <f t="shared" si="182"/>
      </c>
      <c r="V303" s="879">
        <f t="shared" si="95"/>
      </c>
      <c r="W303" s="872"/>
      <c r="X303" s="879">
        <f t="shared" si="72"/>
      </c>
      <c r="Y303" s="876">
        <f t="shared" si="149"/>
      </c>
      <c r="Z303" s="879">
        <f t="shared" si="122"/>
      </c>
      <c r="AA303" s="879">
        <f>W303/(F303+500)</f>
      </c>
      <c r="AB303" s="872"/>
      <c r="AC303" s="872"/>
      <c r="AD303" s="876">
        <f t="shared" si="39"/>
      </c>
      <c r="AE303" s="879">
        <f>(W303-AC303)/(F303+500)</f>
      </c>
      <c r="AF303" s="916" t="s">
        <v>766</v>
      </c>
    </row>
    <row r="304">
      <c r="A304" s="880"/>
      <c r="B304" s="867"/>
      <c r="C304" s="917"/>
      <c r="D304" s="869" t="s">
        <v>767</v>
      </c>
      <c r="E304" s="881"/>
      <c r="F304" s="871"/>
      <c r="G304" s="872"/>
      <c r="H304" s="872"/>
      <c r="I304" s="873">
        <f t="shared" si="191"/>
      </c>
      <c r="J304" s="874">
        <f t="shared" si="9"/>
      </c>
      <c r="K304" s="872"/>
      <c r="L304" s="874">
        <f t="shared" si="48"/>
      </c>
      <c r="M304" s="872"/>
      <c r="N304" s="875">
        <f t="shared" si="207"/>
      </c>
      <c r="O304" s="872"/>
      <c r="P304" s="875">
        <f t="shared" si="158"/>
      </c>
      <c r="Q304" s="876"/>
      <c r="R304" s="872"/>
      <c r="S304" s="876"/>
      <c r="T304" s="872"/>
      <c r="U304" s="878"/>
      <c r="V304" s="879"/>
      <c r="W304" s="872"/>
      <c r="X304" s="879"/>
      <c r="Y304" s="876"/>
      <c r="Z304" s="879"/>
      <c r="AA304" s="879"/>
      <c r="AB304" s="872"/>
      <c r="AC304" s="872"/>
      <c r="AD304" s="876"/>
      <c r="AE304" s="879"/>
      <c r="AF304" s="918" t="s">
        <v>798</v>
      </c>
    </row>
    <row r="305">
      <c r="A305" s="880"/>
      <c r="B305" s="867"/>
      <c r="C305" s="917"/>
      <c r="D305" s="869" t="s">
        <v>799</v>
      </c>
      <c r="E305" s="872"/>
      <c r="F305" s="871"/>
      <c r="G305" s="872"/>
      <c r="H305" s="872"/>
      <c r="I305" s="873">
        <f t="shared" si="191"/>
      </c>
      <c r="J305" s="874">
        <f t="shared" si="9"/>
      </c>
      <c r="K305" s="872"/>
      <c r="L305" s="874">
        <f t="shared" si="48"/>
      </c>
      <c r="M305" s="872"/>
      <c r="N305" s="875">
        <f t="shared" si="207"/>
      </c>
      <c r="O305" s="872"/>
      <c r="P305" s="875">
        <f t="shared" si="158"/>
      </c>
      <c r="Q305" s="876"/>
      <c r="R305" s="872"/>
      <c r="S305" s="876"/>
      <c r="T305" s="872"/>
      <c r="U305" s="878"/>
      <c r="V305" s="879"/>
      <c r="W305" s="872"/>
      <c r="X305" s="879"/>
      <c r="Y305" s="876"/>
      <c r="Z305" s="879"/>
      <c r="AA305" s="879"/>
      <c r="AB305" s="872"/>
      <c r="AC305" s="872"/>
      <c r="AD305" s="876"/>
      <c r="AE305" s="879"/>
      <c r="AF305" s="916"/>
    </row>
    <row r="306">
      <c r="A306" s="880"/>
      <c r="B306" s="867" t="s">
        <v>778</v>
      </c>
      <c r="C306" s="917"/>
      <c r="D306" s="869" t="s">
        <v>765</v>
      </c>
      <c r="E306" s="870"/>
      <c r="F306" s="871">
        <f>E306+E307+E308</f>
      </c>
      <c r="G306" s="872"/>
      <c r="H306" s="872"/>
      <c r="I306" s="873">
        <f t="shared" si="191"/>
      </c>
      <c r="J306" s="874">
        <f t="shared" si="9"/>
      </c>
      <c r="K306" s="872"/>
      <c r="L306" s="874">
        <f t="shared" si="48"/>
      </c>
      <c r="M306" s="872"/>
      <c r="N306" s="875">
        <f t="shared" si="207"/>
      </c>
      <c r="O306" s="872"/>
      <c r="P306" s="875">
        <f t="shared" si="158"/>
      </c>
      <c r="Q306" s="876">
        <f>(M306+M308+M307)/(O306+O308+O307)</f>
      </c>
      <c r="R306" s="872"/>
      <c r="S306" s="876">
        <f>(O306+O308)/(K306+K308)</f>
      </c>
      <c r="T306" s="872"/>
      <c r="U306" s="878">
        <f>F306/T306</f>
      </c>
      <c r="V306" s="879">
        <f>(F306+4*500)/T306</f>
      </c>
      <c r="W306" s="872"/>
      <c r="X306" s="879">
        <f>W306/T306</f>
      </c>
      <c r="Y306" s="876">
        <f>T306/R306</f>
      </c>
      <c r="Z306" s="879">
        <f>W306/F306</f>
      </c>
      <c r="AA306" s="879">
        <f>W306/(F306+500)</f>
      </c>
      <c r="AB306" s="872"/>
      <c r="AC306" s="872"/>
      <c r="AD306" s="876">
        <f>AB306/T306</f>
      </c>
      <c r="AE306" s="879">
        <f>(W306-AC306)/(F306+500)</f>
      </c>
      <c r="AF306" s="916" t="s">
        <v>766</v>
      </c>
    </row>
    <row r="307">
      <c r="A307" s="880"/>
      <c r="B307" s="867"/>
      <c r="C307" s="917"/>
      <c r="D307" s="869" t="s">
        <v>767</v>
      </c>
      <c r="E307" s="881"/>
      <c r="F307" s="871"/>
      <c r="G307" s="872"/>
      <c r="H307" s="872"/>
      <c r="I307" s="873">
        <f t="shared" si="191"/>
      </c>
      <c r="J307" s="874">
        <f t="shared" si="9"/>
      </c>
      <c r="K307" s="872"/>
      <c r="L307" s="874">
        <f t="shared" si="48"/>
      </c>
      <c r="M307" s="872"/>
      <c r="N307" s="875">
        <f t="shared" si="207"/>
      </c>
      <c r="O307" s="872"/>
      <c r="P307" s="875">
        <f t="shared" si="158"/>
      </c>
      <c r="Q307" s="876"/>
      <c r="R307" s="872"/>
      <c r="S307" s="876"/>
      <c r="T307" s="872"/>
      <c r="U307" s="878"/>
      <c r="V307" s="879"/>
      <c r="W307" s="872"/>
      <c r="X307" s="879"/>
      <c r="Y307" s="876"/>
      <c r="Z307" s="879"/>
      <c r="AA307" s="879"/>
      <c r="AB307" s="872"/>
      <c r="AC307" s="872"/>
      <c r="AD307" s="876"/>
      <c r="AE307" s="879"/>
      <c r="AF307" s="918" t="s">
        <v>798</v>
      </c>
    </row>
    <row r="308">
      <c r="A308" s="880"/>
      <c r="B308" s="867"/>
      <c r="C308" s="917"/>
      <c r="D308" s="869" t="s">
        <v>799</v>
      </c>
      <c r="E308" s="872"/>
      <c r="F308" s="871"/>
      <c r="G308" s="872"/>
      <c r="H308" s="872"/>
      <c r="I308" s="873">
        <f t="shared" si="191"/>
      </c>
      <c r="J308" s="874">
        <f t="shared" si="9"/>
      </c>
      <c r="K308" s="872"/>
      <c r="L308" s="874">
        <f t="shared" si="48"/>
      </c>
      <c r="M308" s="872"/>
      <c r="N308" s="875">
        <f t="shared" si="207"/>
      </c>
      <c r="O308" s="872"/>
      <c r="P308" s="875">
        <f t="shared" si="158"/>
      </c>
      <c r="Q308" s="876"/>
      <c r="R308" s="872"/>
      <c r="S308" s="876"/>
      <c r="T308" s="872"/>
      <c r="U308" s="878"/>
      <c r="V308" s="879"/>
      <c r="W308" s="872"/>
      <c r="X308" s="879"/>
      <c r="Y308" s="876"/>
      <c r="Z308" s="879"/>
      <c r="AA308" s="879"/>
      <c r="AB308" s="872"/>
      <c r="AC308" s="872"/>
      <c r="AD308" s="876"/>
      <c r="AE308" s="879"/>
      <c r="AF308" s="916"/>
    </row>
    <row r="309">
      <c r="A309" s="880"/>
      <c r="B309" s="867" t="s">
        <v>779</v>
      </c>
      <c r="C309" s="917"/>
      <c r="D309" s="869" t="s">
        <v>765</v>
      </c>
      <c r="E309" s="870"/>
      <c r="F309" s="871">
        <f>E309+E310+E311</f>
      </c>
      <c r="G309" s="872"/>
      <c r="H309" s="872"/>
      <c r="I309" s="873">
        <f t="shared" si="191"/>
      </c>
      <c r="J309" s="874">
        <f t="shared" si="9"/>
      </c>
      <c r="K309" s="872"/>
      <c r="L309" s="874">
        <f t="shared" si="48"/>
      </c>
      <c r="M309" s="872"/>
      <c r="N309" s="875">
        <f t="shared" si="207"/>
      </c>
      <c r="O309" s="872"/>
      <c r="P309" s="875">
        <f t="shared" si="158"/>
      </c>
      <c r="Q309" s="876">
        <f>(M309+M311+M310)/(O309+O311+O310)</f>
      </c>
      <c r="R309" s="872"/>
      <c r="S309" s="876">
        <f>(O309+O311)/(K309+K311)</f>
      </c>
      <c r="T309" s="872"/>
      <c r="U309" s="878">
        <f>F309/T309</f>
      </c>
      <c r="V309" s="879">
        <f>(F309+4*500)/T309</f>
      </c>
      <c r="W309" s="872"/>
      <c r="X309" s="879">
        <f>W309/T309</f>
      </c>
      <c r="Y309" s="876">
        <f>T309/R309</f>
      </c>
      <c r="Z309" s="879">
        <f>W309/F309</f>
      </c>
      <c r="AA309" s="879">
        <f>W309/(F309+500)</f>
      </c>
      <c r="AB309" s="872"/>
      <c r="AC309" s="872"/>
      <c r="AD309" s="876">
        <f>AB309/T309</f>
      </c>
      <c r="AE309" s="879">
        <f>(W309-AC309)/(F309+500)</f>
      </c>
      <c r="AF309" s="916" t="s">
        <v>804</v>
      </c>
    </row>
    <row r="310">
      <c r="A310" s="880"/>
      <c r="B310" s="867"/>
      <c r="C310" s="917"/>
      <c r="D310" s="869" t="s">
        <v>767</v>
      </c>
      <c r="E310" s="881"/>
      <c r="F310" s="871"/>
      <c r="G310" s="872"/>
      <c r="H310" s="872"/>
      <c r="I310" s="873">
        <f t="shared" si="191"/>
      </c>
      <c r="J310" s="874">
        <f t="shared" si="9"/>
      </c>
      <c r="K310" s="872"/>
      <c r="L310" s="874">
        <f t="shared" si="48"/>
      </c>
      <c r="M310" s="872"/>
      <c r="N310" s="875">
        <f t="shared" si="207"/>
      </c>
      <c r="O310" s="872"/>
      <c r="P310" s="875">
        <f t="shared" si="158"/>
      </c>
      <c r="Q310" s="876"/>
      <c r="R310" s="872"/>
      <c r="S310" s="876"/>
      <c r="T310" s="872"/>
      <c r="U310" s="878"/>
      <c r="V310" s="879"/>
      <c r="W310" s="872"/>
      <c r="X310" s="879"/>
      <c r="Y310" s="876"/>
      <c r="Z310" s="879"/>
      <c r="AA310" s="879"/>
      <c r="AB310" s="872"/>
      <c r="AC310" s="872"/>
      <c r="AD310" s="876"/>
      <c r="AE310" s="879"/>
      <c r="AF310" s="916" t="s">
        <v>768</v>
      </c>
    </row>
    <row r="311">
      <c r="A311" s="880"/>
      <c r="B311" s="867"/>
      <c r="C311" s="917"/>
      <c r="D311" s="869" t="s">
        <v>799</v>
      </c>
      <c r="E311" s="872"/>
      <c r="F311" s="871"/>
      <c r="G311" s="872"/>
      <c r="H311" s="872"/>
      <c r="I311" s="873">
        <f t="shared" si="191"/>
      </c>
      <c r="J311" s="874">
        <f t="shared" si="9"/>
      </c>
      <c r="K311" s="872"/>
      <c r="L311" s="874">
        <f t="shared" si="48"/>
      </c>
      <c r="M311" s="872"/>
      <c r="N311" s="875">
        <f t="shared" si="207"/>
      </c>
      <c r="O311" s="872"/>
      <c r="P311" s="875">
        <f t="shared" si="158"/>
      </c>
      <c r="Q311" s="876"/>
      <c r="R311" s="872"/>
      <c r="S311" s="876"/>
      <c r="T311" s="872"/>
      <c r="U311" s="878"/>
      <c r="V311" s="879"/>
      <c r="W311" s="872"/>
      <c r="X311" s="879"/>
      <c r="Y311" s="876"/>
      <c r="Z311" s="879"/>
      <c r="AA311" s="879"/>
      <c r="AB311" s="872"/>
      <c r="AC311" s="872"/>
      <c r="AD311" s="876"/>
      <c r="AE311" s="879"/>
      <c r="AF311" s="916"/>
    </row>
    <row r="312">
      <c r="A312" s="880"/>
      <c r="B312" s="919" t="s">
        <v>782</v>
      </c>
      <c r="C312" s="917"/>
      <c r="D312" s="869" t="s">
        <v>765</v>
      </c>
      <c r="E312" s="870"/>
      <c r="F312" s="871">
        <f>E312+E313+E314</f>
      </c>
      <c r="G312" s="872"/>
      <c r="H312" s="872"/>
      <c r="I312" s="873">
        <f t="shared" si="191"/>
      </c>
      <c r="J312" s="874">
        <f t="shared" si="9"/>
      </c>
      <c r="K312" s="872"/>
      <c r="L312" s="874">
        <f t="shared" si="48"/>
      </c>
      <c r="M312" s="872"/>
      <c r="N312" s="875">
        <f t="shared" si="207"/>
      </c>
      <c r="O312" s="872"/>
      <c r="P312" s="875">
        <f t="shared" si="158"/>
      </c>
      <c r="Q312" s="876">
        <f>(M312+M314+M313)/(O312+O314+O313)</f>
      </c>
      <c r="R312" s="872"/>
      <c r="S312" s="876">
        <f>(O312+O314)/(K312+K314)</f>
      </c>
      <c r="T312" s="872"/>
      <c r="U312" s="878">
        <f>F312/T312</f>
      </c>
      <c r="V312" s="879">
        <f>(F312+4*500)/T312</f>
      </c>
      <c r="W312" s="872"/>
      <c r="X312" s="879">
        <f>W312/T312</f>
      </c>
      <c r="Y312" s="876">
        <f>T312/R312</f>
      </c>
      <c r="Z312" s="879">
        <f>W312/F312</f>
      </c>
      <c r="AA312" s="879">
        <f>W312/(F312+500)</f>
      </c>
      <c r="AB312" s="872"/>
      <c r="AC312" s="872"/>
      <c r="AD312" s="876">
        <f>AB312/T312</f>
      </c>
      <c r="AE312" s="879">
        <f>(W312-AC312)/(F312+500)</f>
      </c>
      <c r="AF312" s="916" t="s">
        <v>804</v>
      </c>
    </row>
    <row r="313">
      <c r="A313" s="880"/>
      <c r="B313" s="919"/>
      <c r="C313" s="917"/>
      <c r="D313" s="869" t="s">
        <v>767</v>
      </c>
      <c r="E313" s="881"/>
      <c r="F313" s="871"/>
      <c r="G313" s="872"/>
      <c r="H313" s="872"/>
      <c r="I313" s="873">
        <f t="shared" si="191"/>
      </c>
      <c r="J313" s="874">
        <f t="shared" si="9"/>
      </c>
      <c r="K313" s="872"/>
      <c r="L313" s="874">
        <f t="shared" si="48"/>
      </c>
      <c r="M313" s="872"/>
      <c r="N313" s="875">
        <f t="shared" si="207"/>
      </c>
      <c r="O313" s="872"/>
      <c r="P313" s="875">
        <f t="shared" si="158"/>
      </c>
      <c r="Q313" s="876"/>
      <c r="R313" s="872"/>
      <c r="S313" s="876"/>
      <c r="T313" s="872"/>
      <c r="U313" s="878"/>
      <c r="V313" s="879"/>
      <c r="W313" s="872"/>
      <c r="X313" s="879"/>
      <c r="Y313" s="876"/>
      <c r="Z313" s="879"/>
      <c r="AA313" s="879"/>
      <c r="AB313" s="872"/>
      <c r="AC313" s="872"/>
      <c r="AD313" s="876"/>
      <c r="AE313" s="879"/>
      <c r="AF313" s="916" t="s">
        <v>768</v>
      </c>
    </row>
    <row r="314">
      <c r="A314" s="880"/>
      <c r="B314" s="919"/>
      <c r="C314" s="917"/>
      <c r="D314" s="869" t="s">
        <v>799</v>
      </c>
      <c r="E314" s="872"/>
      <c r="F314" s="871"/>
      <c r="G314" s="872"/>
      <c r="H314" s="872"/>
      <c r="I314" s="873">
        <f t="shared" si="191"/>
      </c>
      <c r="J314" s="874">
        <f t="shared" si="9"/>
      </c>
      <c r="K314" s="872"/>
      <c r="L314" s="874">
        <f t="shared" si="48"/>
      </c>
      <c r="M314" s="872"/>
      <c r="N314" s="875">
        <f t="shared" si="207"/>
      </c>
      <c r="O314" s="872"/>
      <c r="P314" s="875">
        <f t="shared" si="158"/>
      </c>
      <c r="Q314" s="876"/>
      <c r="R314" s="872"/>
      <c r="S314" s="876"/>
      <c r="T314" s="872"/>
      <c r="U314" s="878"/>
      <c r="V314" s="879"/>
      <c r="W314" s="872"/>
      <c r="X314" s="879"/>
      <c r="Y314" s="876"/>
      <c r="Z314" s="879"/>
      <c r="AA314" s="879"/>
      <c r="AB314" s="872"/>
      <c r="AC314" s="872"/>
      <c r="AD314" s="876"/>
      <c r="AE314" s="879"/>
      <c r="AF314" s="916"/>
    </row>
    <row r="315">
      <c r="A315" s="880"/>
      <c r="B315" s="883" t="s">
        <v>772</v>
      </c>
      <c r="C315" s="883"/>
      <c r="D315" s="883"/>
      <c r="E315" s="884">
        <f>SUM(E303:E314)</f>
      </c>
      <c r="F315" s="884">
        <f>SUM(F303:F314)</f>
      </c>
      <c r="G315" s="884">
        <f>SUM(G303:G314)</f>
      </c>
      <c r="H315" s="884">
        <f>SUM(H303:H314)</f>
      </c>
      <c r="I315" s="885">
        <f t="shared" si="191"/>
      </c>
      <c r="J315" s="886">
        <f t="shared" si="9"/>
      </c>
      <c r="K315" s="884">
        <f>SUM(K303:K314)</f>
      </c>
      <c r="L315" s="886">
        <f t="shared" si="48"/>
      </c>
      <c r="M315" s="884">
        <f>SUM(M303:M314)</f>
      </c>
      <c r="N315" s="887">
        <f t="shared" si="207"/>
      </c>
      <c r="O315" s="884">
        <f>SUM(O303:O314)</f>
      </c>
      <c r="P315" s="887">
        <f t="shared" si="158"/>
      </c>
      <c r="Q315" s="888">
        <f>M315/O315</f>
      </c>
      <c r="R315" s="884">
        <f>SUM(R303:R314)</f>
      </c>
      <c r="S315" s="888">
        <f>(O315+O315)/(K315+K315)</f>
      </c>
      <c r="T315" s="884">
        <f>SUM(T303:T314)</f>
      </c>
      <c r="U315" s="889">
        <f t="shared" ref="U315:U316" si="183">F315/T315</f>
      </c>
      <c r="V315" s="890">
        <f t="shared" ref="V315:V316" si="96">(F315+4*500)/T315</f>
      </c>
      <c r="W315" s="884">
        <f>SUM(W303:W314)</f>
      </c>
      <c r="X315" s="891">
        <f t="shared" ref="X315:X316" si="73">W315/T315</f>
      </c>
      <c r="Y315" s="888">
        <f t="shared" ref="Y315:Y316" si="150">T315/R315</f>
      </c>
      <c r="Z315" s="890">
        <f t="shared" ref="Z315:Z316" si="123">W315/F315</f>
      </c>
      <c r="AA315" s="890">
        <f>W315/(F315+COUNT(W303:W314)*500)</f>
      </c>
      <c r="AB315" s="884">
        <f>SUM(AB303:AB314)</f>
      </c>
      <c r="AC315" s="884">
        <f>SUM(AC303:AC314)</f>
      </c>
      <c r="AD315" s="888">
        <f t="shared" ref="AD315:AD316" si="40">AB315/T315</f>
      </c>
      <c r="AE315" s="892">
        <f>(W315-AC315)/(F315+COUNT(W303:W314)*500)</f>
      </c>
      <c r="AF315" s="916"/>
    </row>
    <row r="316">
      <c r="A316" s="880"/>
      <c r="B316" s="867" t="s">
        <v>783</v>
      </c>
      <c r="C316" s="915" t="s">
        <v>806</v>
      </c>
      <c r="D316" s="869" t="s">
        <v>765</v>
      </c>
      <c r="E316" s="870"/>
      <c r="F316" s="871">
        <f>E316+E317+E318</f>
      </c>
      <c r="G316" s="872"/>
      <c r="H316" s="872"/>
      <c r="I316" s="873">
        <f t="shared" si="191"/>
      </c>
      <c r="J316" s="874">
        <f t="shared" si="9"/>
      </c>
      <c r="K316" s="872"/>
      <c r="L316" s="874">
        <f t="shared" si="48"/>
      </c>
      <c r="M316" s="872"/>
      <c r="N316" s="875">
        <f t="shared" si="207"/>
      </c>
      <c r="O316" s="872"/>
      <c r="P316" s="875">
        <f t="shared" si="158"/>
      </c>
      <c r="Q316" s="876">
        <f>(M316+M318+M317)/(O316+O318+O317)</f>
      </c>
      <c r="R316" s="872"/>
      <c r="S316" s="876">
        <f>(O316+O318)/(K316+K318)</f>
      </c>
      <c r="T316" s="872"/>
      <c r="U316" s="878">
        <f t="shared" si="183"/>
      </c>
      <c r="V316" s="879">
        <f t="shared" si="96"/>
      </c>
      <c r="W316" s="872"/>
      <c r="X316" s="879">
        <f t="shared" si="73"/>
      </c>
      <c r="Y316" s="876">
        <f t="shared" si="150"/>
      </c>
      <c r="Z316" s="879">
        <f t="shared" si="123"/>
      </c>
      <c r="AA316" s="879">
        <f>W316/(F316+500)</f>
      </c>
      <c r="AB316" s="872"/>
      <c r="AC316" s="872"/>
      <c r="AD316" s="876">
        <f t="shared" si="40"/>
      </c>
      <c r="AE316" s="879">
        <f>(W316-AC316)/(F316+500)</f>
      </c>
      <c r="AF316" s="916" t="s">
        <v>804</v>
      </c>
    </row>
    <row r="317">
      <c r="A317" s="880"/>
      <c r="B317" s="867"/>
      <c r="C317" s="917"/>
      <c r="D317" s="869" t="s">
        <v>767</v>
      </c>
      <c r="E317" s="881"/>
      <c r="F317" s="871"/>
      <c r="G317" s="872"/>
      <c r="H317" s="872"/>
      <c r="I317" s="873">
        <f t="shared" si="191"/>
      </c>
      <c r="J317" s="874">
        <f t="shared" si="9"/>
      </c>
      <c r="K317" s="872"/>
      <c r="L317" s="874">
        <f t="shared" si="48"/>
      </c>
      <c r="M317" s="872"/>
      <c r="N317" s="875">
        <f t="shared" si="207"/>
      </c>
      <c r="O317" s="872"/>
      <c r="P317" s="875">
        <f t="shared" si="158"/>
      </c>
      <c r="Q317" s="876"/>
      <c r="R317" s="872"/>
      <c r="S317" s="876"/>
      <c r="T317" s="872"/>
      <c r="U317" s="878"/>
      <c r="V317" s="879"/>
      <c r="W317" s="872"/>
      <c r="X317" s="879"/>
      <c r="Y317" s="876"/>
      <c r="Z317" s="879"/>
      <c r="AA317" s="879"/>
      <c r="AB317" s="872"/>
      <c r="AC317" s="872"/>
      <c r="AD317" s="876"/>
      <c r="AE317" s="879"/>
      <c r="AF317" s="916" t="s">
        <v>768</v>
      </c>
    </row>
    <row r="318">
      <c r="A318" s="880"/>
      <c r="B318" s="867"/>
      <c r="C318" s="917"/>
      <c r="D318" s="869" t="s">
        <v>799</v>
      </c>
      <c r="E318" s="872"/>
      <c r="F318" s="871"/>
      <c r="G318" s="872"/>
      <c r="H318" s="872"/>
      <c r="I318" s="873">
        <f t="shared" si="191"/>
      </c>
      <c r="J318" s="874">
        <f t="shared" si="9"/>
      </c>
      <c r="K318" s="872"/>
      <c r="L318" s="874">
        <f t="shared" si="48"/>
      </c>
      <c r="M318" s="872"/>
      <c r="N318" s="875">
        <f t="shared" si="207"/>
      </c>
      <c r="O318" s="872"/>
      <c r="P318" s="875">
        <f t="shared" si="158"/>
      </c>
      <c r="Q318" s="876"/>
      <c r="R318" s="872"/>
      <c r="S318" s="876"/>
      <c r="T318" s="872"/>
      <c r="U318" s="878"/>
      <c r="V318" s="879"/>
      <c r="W318" s="872"/>
      <c r="X318" s="879"/>
      <c r="Y318" s="876"/>
      <c r="Z318" s="879"/>
      <c r="AA318" s="879"/>
      <c r="AB318" s="872"/>
      <c r="AC318" s="872"/>
      <c r="AD318" s="876"/>
      <c r="AE318" s="879"/>
      <c r="AF318" s="916"/>
    </row>
    <row r="319">
      <c r="A319" s="880"/>
      <c r="B319" s="867" t="s">
        <v>784</v>
      </c>
      <c r="C319" s="917"/>
      <c r="D319" s="869" t="s">
        <v>765</v>
      </c>
      <c r="E319" s="870"/>
      <c r="F319" s="871">
        <f>E319+E320+E321</f>
      </c>
      <c r="G319" s="872"/>
      <c r="H319" s="872"/>
      <c r="I319" s="873">
        <f t="shared" si="191"/>
      </c>
      <c r="J319" s="874">
        <f t="shared" si="9"/>
      </c>
      <c r="K319" s="872"/>
      <c r="L319" s="874">
        <f t="shared" si="48"/>
      </c>
      <c r="M319" s="872"/>
      <c r="N319" s="875">
        <f t="shared" si="207"/>
      </c>
      <c r="O319" s="872"/>
      <c r="P319" s="875">
        <f t="shared" si="158"/>
      </c>
      <c r="Q319" s="876">
        <f>(M319+M321+M320)/(O319+O321+O320)</f>
      </c>
      <c r="R319" s="872"/>
      <c r="S319" s="876">
        <f>(O319+O321)/(K319+K321)</f>
      </c>
      <c r="T319" s="872"/>
      <c r="U319" s="878">
        <f>F319/T319</f>
      </c>
      <c r="V319" s="879">
        <f>(F319+4*500)/T319</f>
      </c>
      <c r="W319" s="872"/>
      <c r="X319" s="879">
        <f>W319/T319</f>
      </c>
      <c r="Y319" s="876">
        <f>T319/R319</f>
      </c>
      <c r="Z319" s="879">
        <f>W319/F319</f>
      </c>
      <c r="AA319" s="879">
        <f>W319/(F319+500)</f>
      </c>
      <c r="AB319" s="872"/>
      <c r="AC319" s="872"/>
      <c r="AD319" s="876">
        <f>AB319/T319</f>
      </c>
      <c r="AE319" s="879">
        <f>(W319-AC319)/(F319+500)</f>
      </c>
      <c r="AF319" s="916" t="s">
        <v>804</v>
      </c>
    </row>
    <row r="320">
      <c r="A320" s="880"/>
      <c r="B320" s="867"/>
      <c r="C320" s="917"/>
      <c r="D320" s="869" t="s">
        <v>767</v>
      </c>
      <c r="E320" s="881"/>
      <c r="F320" s="871"/>
      <c r="G320" s="872"/>
      <c r="H320" s="872"/>
      <c r="I320" s="873">
        <f t="shared" si="191"/>
      </c>
      <c r="J320" s="874">
        <f t="shared" si="9"/>
      </c>
      <c r="K320" s="872"/>
      <c r="L320" s="874">
        <f t="shared" si="48"/>
      </c>
      <c r="M320" s="872"/>
      <c r="N320" s="875">
        <f t="shared" si="207"/>
      </c>
      <c r="O320" s="872"/>
      <c r="P320" s="875">
        <f t="shared" si="158"/>
      </c>
      <c r="Q320" s="876"/>
      <c r="R320" s="872"/>
      <c r="S320" s="876"/>
      <c r="T320" s="872"/>
      <c r="U320" s="878"/>
      <c r="V320" s="879"/>
      <c r="W320" s="872"/>
      <c r="X320" s="879"/>
      <c r="Y320" s="876"/>
      <c r="Z320" s="879"/>
      <c r="AA320" s="879"/>
      <c r="AB320" s="872"/>
      <c r="AC320" s="872"/>
      <c r="AD320" s="876"/>
      <c r="AE320" s="879"/>
      <c r="AF320" s="916" t="s">
        <v>768</v>
      </c>
    </row>
    <row r="321">
      <c r="A321" s="880"/>
      <c r="B321" s="867"/>
      <c r="C321" s="917"/>
      <c r="D321" s="869" t="s">
        <v>799</v>
      </c>
      <c r="E321" s="872"/>
      <c r="F321" s="871"/>
      <c r="G321" s="872"/>
      <c r="H321" s="872"/>
      <c r="I321" s="873">
        <f t="shared" si="191"/>
      </c>
      <c r="J321" s="874">
        <f t="shared" si="9"/>
      </c>
      <c r="K321" s="872"/>
      <c r="L321" s="874">
        <f t="shared" si="48"/>
      </c>
      <c r="M321" s="872"/>
      <c r="N321" s="875">
        <f t="shared" si="207"/>
      </c>
      <c r="O321" s="872"/>
      <c r="P321" s="875">
        <f t="shared" si="158"/>
      </c>
      <c r="Q321" s="876"/>
      <c r="R321" s="872"/>
      <c r="S321" s="876"/>
      <c r="T321" s="872"/>
      <c r="U321" s="878"/>
      <c r="V321" s="879"/>
      <c r="W321" s="872"/>
      <c r="X321" s="879"/>
      <c r="Y321" s="876"/>
      <c r="Z321" s="879"/>
      <c r="AA321" s="879"/>
      <c r="AB321" s="872"/>
      <c r="AC321" s="872"/>
      <c r="AD321" s="876"/>
      <c r="AE321" s="879"/>
      <c r="AF321" s="916"/>
    </row>
    <row r="322">
      <c r="A322" s="880"/>
      <c r="B322" s="867" t="s">
        <v>785</v>
      </c>
      <c r="C322" s="917"/>
      <c r="D322" s="869" t="s">
        <v>765</v>
      </c>
      <c r="E322" s="870"/>
      <c r="F322" s="871">
        <f>E322+E323+E324</f>
      </c>
      <c r="G322" s="872"/>
      <c r="H322" s="872"/>
      <c r="I322" s="873">
        <f t="shared" si="191"/>
      </c>
      <c r="J322" s="874">
        <f t="shared" si="9"/>
      </c>
      <c r="K322" s="872"/>
      <c r="L322" s="874">
        <f t="shared" si="48"/>
      </c>
      <c r="M322" s="872"/>
      <c r="N322" s="875">
        <f t="shared" si="207"/>
      </c>
      <c r="O322" s="872"/>
      <c r="P322" s="875">
        <f t="shared" si="158"/>
      </c>
      <c r="Q322" s="876">
        <f>(M322+M324+M323)/(O322+O324+O323)</f>
      </c>
      <c r="R322" s="872"/>
      <c r="S322" s="876">
        <f>(O322+O324)/(K322+K324)</f>
      </c>
      <c r="T322" s="872"/>
      <c r="U322" s="878">
        <f>F322/T322</f>
      </c>
      <c r="V322" s="879">
        <f>(F322+4*500)/T322</f>
      </c>
      <c r="W322" s="872"/>
      <c r="X322" s="879">
        <f>W322/T322</f>
      </c>
      <c r="Y322" s="876">
        <f>T322/R322</f>
      </c>
      <c r="Z322" s="879">
        <f>W322/F322</f>
      </c>
      <c r="AA322" s="879">
        <f>W322/(F322+500)</f>
      </c>
      <c r="AB322" s="872"/>
      <c r="AC322" s="872"/>
      <c r="AD322" s="876">
        <f>AB322/T322</f>
      </c>
      <c r="AE322" s="879">
        <f>(W322-AC322)/(F322+500)</f>
      </c>
      <c r="AF322" s="916" t="s">
        <v>804</v>
      </c>
    </row>
    <row r="323">
      <c r="A323" s="880"/>
      <c r="B323" s="867"/>
      <c r="C323" s="917"/>
      <c r="D323" s="869" t="s">
        <v>767</v>
      </c>
      <c r="E323" s="881"/>
      <c r="F323" s="871"/>
      <c r="G323" s="872"/>
      <c r="H323" s="872"/>
      <c r="I323" s="873">
        <f t="shared" si="191"/>
      </c>
      <c r="J323" s="874">
        <f t="shared" si="9"/>
      </c>
      <c r="K323" s="872"/>
      <c r="L323" s="874">
        <f t="shared" si="48"/>
      </c>
      <c r="M323" s="872"/>
      <c r="N323" s="875">
        <f t="shared" si="207"/>
      </c>
      <c r="O323" s="872"/>
      <c r="P323" s="875">
        <f t="shared" si="158"/>
      </c>
      <c r="Q323" s="876"/>
      <c r="R323" s="872"/>
      <c r="S323" s="876"/>
      <c r="T323" s="872"/>
      <c r="U323" s="878"/>
      <c r="V323" s="879"/>
      <c r="W323" s="872"/>
      <c r="X323" s="879"/>
      <c r="Y323" s="876"/>
      <c r="Z323" s="879"/>
      <c r="AA323" s="879"/>
      <c r="AB323" s="872"/>
      <c r="AC323" s="872"/>
      <c r="AD323" s="876"/>
      <c r="AE323" s="879"/>
      <c r="AF323" s="916" t="s">
        <v>768</v>
      </c>
    </row>
    <row r="324">
      <c r="A324" s="880"/>
      <c r="B324" s="867"/>
      <c r="C324" s="917"/>
      <c r="D324" s="869" t="s">
        <v>799</v>
      </c>
      <c r="E324" s="872"/>
      <c r="F324" s="871"/>
      <c r="G324" s="872"/>
      <c r="H324" s="872"/>
      <c r="I324" s="873">
        <f t="shared" si="191"/>
      </c>
      <c r="J324" s="874">
        <f t="shared" si="9"/>
      </c>
      <c r="K324" s="872"/>
      <c r="L324" s="874">
        <f t="shared" si="48"/>
      </c>
      <c r="M324" s="872"/>
      <c r="N324" s="875">
        <f t="shared" si="207"/>
      </c>
      <c r="O324" s="872"/>
      <c r="P324" s="875">
        <f t="shared" si="158"/>
      </c>
      <c r="Q324" s="876"/>
      <c r="R324" s="872"/>
      <c r="S324" s="876"/>
      <c r="T324" s="872"/>
      <c r="U324" s="878"/>
      <c r="V324" s="879"/>
      <c r="W324" s="872"/>
      <c r="X324" s="879"/>
      <c r="Y324" s="876"/>
      <c r="Z324" s="879"/>
      <c r="AA324" s="879"/>
      <c r="AB324" s="872"/>
      <c r="AC324" s="872"/>
      <c r="AD324" s="876"/>
      <c r="AE324" s="879"/>
      <c r="AF324" s="916"/>
    </row>
    <row r="325">
      <c r="A325" s="880"/>
      <c r="B325" s="867" t="s">
        <v>786</v>
      </c>
      <c r="C325" s="917"/>
      <c r="D325" s="869" t="s">
        <v>765</v>
      </c>
      <c r="E325" s="870"/>
      <c r="F325" s="871">
        <f>E325+E326+E327</f>
      </c>
      <c r="G325" s="872"/>
      <c r="H325" s="872"/>
      <c r="I325" s="873">
        <f t="shared" si="191"/>
      </c>
      <c r="J325" s="874">
        <f t="shared" si="9"/>
      </c>
      <c r="K325" s="872"/>
      <c r="L325" s="874">
        <f t="shared" si="48"/>
      </c>
      <c r="M325" s="872"/>
      <c r="N325" s="875">
        <f t="shared" si="207"/>
      </c>
      <c r="O325" s="872"/>
      <c r="P325" s="875">
        <f t="shared" si="158"/>
      </c>
      <c r="Q325" s="876">
        <f>(M325+M327+M326)/(O325+O327+O326)</f>
      </c>
      <c r="R325" s="872"/>
      <c r="S325" s="876">
        <f>(O325+O327)/(K325+K327)</f>
      </c>
      <c r="T325" s="872"/>
      <c r="U325" s="878">
        <f>F325/T325</f>
      </c>
      <c r="V325" s="879">
        <f>(F325+4*500)/T325</f>
      </c>
      <c r="W325" s="872"/>
      <c r="X325" s="879">
        <f>W325/T325</f>
      </c>
      <c r="Y325" s="876">
        <f>T325/R325</f>
      </c>
      <c r="Z325" s="879">
        <f>W325/F325</f>
      </c>
      <c r="AA325" s="879">
        <f>W325/(F325+500)</f>
      </c>
      <c r="AB325" s="872"/>
      <c r="AC325" s="872"/>
      <c r="AD325" s="876">
        <f>AB325/T325</f>
      </c>
      <c r="AE325" s="879">
        <f>(W325-AC325)/(F325+500)</f>
      </c>
      <c r="AF325" s="916" t="s">
        <v>804</v>
      </c>
    </row>
    <row r="326">
      <c r="A326" s="880"/>
      <c r="B326" s="867"/>
      <c r="C326" s="917"/>
      <c r="D326" s="869" t="s">
        <v>767</v>
      </c>
      <c r="E326" s="881"/>
      <c r="F326" s="871"/>
      <c r="G326" s="872"/>
      <c r="H326" s="872"/>
      <c r="I326" s="873">
        <f t="shared" si="191"/>
      </c>
      <c r="J326" s="874">
        <f t="shared" si="9"/>
      </c>
      <c r="K326" s="872"/>
      <c r="L326" s="874">
        <f t="shared" si="48"/>
      </c>
      <c r="M326" s="872"/>
      <c r="N326" s="875">
        <f t="shared" si="207"/>
      </c>
      <c r="O326" s="872"/>
      <c r="P326" s="875">
        <f t="shared" si="158"/>
      </c>
      <c r="Q326" s="876"/>
      <c r="R326" s="872"/>
      <c r="S326" s="876"/>
      <c r="T326" s="872"/>
      <c r="U326" s="878"/>
      <c r="V326" s="879"/>
      <c r="W326" s="872"/>
      <c r="X326" s="879"/>
      <c r="Y326" s="876"/>
      <c r="Z326" s="879"/>
      <c r="AA326" s="879"/>
      <c r="AB326" s="872"/>
      <c r="AC326" s="872"/>
      <c r="AD326" s="876"/>
      <c r="AE326" s="879"/>
      <c r="AF326" s="916" t="s">
        <v>768</v>
      </c>
    </row>
    <row r="327">
      <c r="A327" s="880"/>
      <c r="B327" s="867"/>
      <c r="C327" s="917"/>
      <c r="D327" s="869" t="s">
        <v>799</v>
      </c>
      <c r="E327" s="872"/>
      <c r="F327" s="871"/>
      <c r="G327" s="872"/>
      <c r="H327" s="872"/>
      <c r="I327" s="873">
        <f t="shared" si="191"/>
      </c>
      <c r="J327" s="874">
        <f t="shared" si="9"/>
      </c>
      <c r="K327" s="872"/>
      <c r="L327" s="874">
        <f t="shared" si="48"/>
      </c>
      <c r="M327" s="872"/>
      <c r="N327" s="875">
        <f t="shared" si="207"/>
      </c>
      <c r="O327" s="872"/>
      <c r="P327" s="875">
        <f t="shared" si="158"/>
      </c>
      <c r="Q327" s="876"/>
      <c r="R327" s="872"/>
      <c r="S327" s="876"/>
      <c r="T327" s="872"/>
      <c r="U327" s="878"/>
      <c r="V327" s="879"/>
      <c r="W327" s="872"/>
      <c r="X327" s="879"/>
      <c r="Y327" s="876"/>
      <c r="Z327" s="879"/>
      <c r="AA327" s="879"/>
      <c r="AB327" s="872"/>
      <c r="AC327" s="872"/>
      <c r="AD327" s="876"/>
      <c r="AE327" s="879"/>
      <c r="AF327" s="916"/>
    </row>
    <row r="328">
      <c r="A328" s="880"/>
      <c r="B328" s="883" t="s">
        <v>772</v>
      </c>
      <c r="C328" s="883"/>
      <c r="D328" s="883"/>
      <c r="E328" s="884">
        <f>SUM(E316:E327)</f>
      </c>
      <c r="F328" s="884">
        <f>SUM(F316:F327)</f>
      </c>
      <c r="G328" s="884">
        <f>SUM(G316:G327)</f>
      </c>
      <c r="H328" s="884">
        <f>SUM(H316:H327)</f>
      </c>
      <c r="I328" s="885">
        <f t="shared" si="191"/>
      </c>
      <c r="J328" s="886">
        <f t="shared" si="9"/>
      </c>
      <c r="K328" s="884">
        <f>SUM(K316:K327)</f>
      </c>
      <c r="L328" s="886">
        <f t="shared" si="48"/>
      </c>
      <c r="M328" s="884">
        <f>SUM(M316:M327)</f>
      </c>
      <c r="N328" s="887">
        <f t="shared" si="207"/>
      </c>
      <c r="O328" s="884">
        <f>SUM(O316:O327)</f>
      </c>
      <c r="P328" s="887">
        <f t="shared" si="158"/>
      </c>
      <c r="Q328" s="888">
        <f>M328/O328</f>
      </c>
      <c r="R328" s="884">
        <f>SUM(R316:R327)</f>
      </c>
      <c r="S328" s="888">
        <f>(O328+O328)/(K328+K328)</f>
      </c>
      <c r="T328" s="884">
        <f>SUM(T316:T327)</f>
      </c>
      <c r="U328" s="889">
        <f t="shared" ref="U328:U329" si="184">F328/T328</f>
      </c>
      <c r="V328" s="890">
        <f t="shared" ref="V328:V329" si="97">(F328+4*500)/T328</f>
      </c>
      <c r="W328" s="884">
        <f>SUM(W316:W327)</f>
      </c>
      <c r="X328" s="891">
        <f t="shared" ref="X328:X329" si="74">W328/T328</f>
      </c>
      <c r="Y328" s="888">
        <f t="shared" ref="Y328:Y329" si="151">T328/R328</f>
      </c>
      <c r="Z328" s="890">
        <f t="shared" ref="Z328:Z329" si="124">W328/F328</f>
      </c>
      <c r="AA328" s="890">
        <f>W328/(F328+COUNT(W316:W327)*500)</f>
      </c>
      <c r="AB328" s="884">
        <f>SUM(AB316:AB327)</f>
      </c>
      <c r="AC328" s="884">
        <f>SUM(AC316:AC327)</f>
      </c>
      <c r="AD328" s="888">
        <f t="shared" ref="AD328:AD329" si="41">AB328/T328</f>
      </c>
      <c r="AE328" s="892">
        <f>(W328-AC328)/(F328+COUNT(W316:W327)*500)</f>
      </c>
      <c r="AF328" s="916"/>
    </row>
    <row r="329">
      <c r="A329" s="880"/>
      <c r="B329" s="867" t="s">
        <v>788</v>
      </c>
      <c r="C329" s="915" t="s">
        <v>787</v>
      </c>
      <c r="D329" s="869" t="s">
        <v>765</v>
      </c>
      <c r="E329" s="870"/>
      <c r="F329" s="871">
        <f>E329+E330+E331</f>
      </c>
      <c r="G329" s="872"/>
      <c r="H329" s="872"/>
      <c r="I329" s="873">
        <f t="shared" si="191"/>
      </c>
      <c r="J329" s="874">
        <f t="shared" si="9"/>
      </c>
      <c r="K329" s="872"/>
      <c r="L329" s="874">
        <f t="shared" si="48"/>
      </c>
      <c r="M329" s="872"/>
      <c r="N329" s="875">
        <f t="shared" si="207"/>
      </c>
      <c r="O329" s="872"/>
      <c r="P329" s="875">
        <f t="shared" si="158"/>
      </c>
      <c r="Q329" s="876">
        <f>(M329+M331+M330)/(O329+O331+O330)</f>
      </c>
      <c r="R329" s="872"/>
      <c r="S329" s="876">
        <f>(O329+O331)/(K329+K331)</f>
      </c>
      <c r="T329" s="872"/>
      <c r="U329" s="878">
        <f t="shared" si="184"/>
      </c>
      <c r="V329" s="879">
        <f t="shared" si="97"/>
      </c>
      <c r="W329" s="872"/>
      <c r="X329" s="879">
        <f t="shared" si="74"/>
      </c>
      <c r="Y329" s="876">
        <f t="shared" si="151"/>
      </c>
      <c r="Z329" s="879">
        <f t="shared" si="124"/>
      </c>
      <c r="AA329" s="879">
        <f>W329/(F329+500)</f>
      </c>
      <c r="AB329" s="872"/>
      <c r="AC329" s="872"/>
      <c r="AD329" s="876">
        <f t="shared" si="41"/>
      </c>
      <c r="AE329" s="879">
        <f>(W329-AC329)/(F329+500)</f>
      </c>
      <c r="AF329" s="916" t="s">
        <v>804</v>
      </c>
    </row>
    <row r="330">
      <c r="A330" s="880"/>
      <c r="B330" s="867"/>
      <c r="C330" s="917"/>
      <c r="D330" s="869" t="s">
        <v>767</v>
      </c>
      <c r="E330" s="881"/>
      <c r="F330" s="871"/>
      <c r="G330" s="872"/>
      <c r="H330" s="872"/>
      <c r="I330" s="873">
        <f t="shared" si="191"/>
      </c>
      <c r="J330" s="874">
        <f t="shared" si="9"/>
      </c>
      <c r="K330" s="872"/>
      <c r="L330" s="874">
        <f t="shared" si="48"/>
      </c>
      <c r="M330" s="872"/>
      <c r="N330" s="875">
        <f t="shared" si="207"/>
      </c>
      <c r="O330" s="872"/>
      <c r="P330" s="875">
        <f t="shared" si="158"/>
      </c>
      <c r="Q330" s="876"/>
      <c r="R330" s="872"/>
      <c r="S330" s="876"/>
      <c r="T330" s="872"/>
      <c r="U330" s="878"/>
      <c r="V330" s="879"/>
      <c r="W330" s="872"/>
      <c r="X330" s="879"/>
      <c r="Y330" s="876"/>
      <c r="Z330" s="879"/>
      <c r="AA330" s="879"/>
      <c r="AB330" s="872"/>
      <c r="AC330" s="872"/>
      <c r="AD330" s="876"/>
      <c r="AE330" s="879"/>
      <c r="AF330" s="916" t="s">
        <v>768</v>
      </c>
    </row>
    <row r="331">
      <c r="A331" s="880"/>
      <c r="B331" s="867"/>
      <c r="C331" s="917"/>
      <c r="D331" s="869" t="s">
        <v>799</v>
      </c>
      <c r="E331" s="872"/>
      <c r="F331" s="871"/>
      <c r="G331" s="872"/>
      <c r="H331" s="872"/>
      <c r="I331" s="873">
        <f t="shared" si="191"/>
      </c>
      <c r="J331" s="874">
        <f t="shared" si="9"/>
      </c>
      <c r="K331" s="872"/>
      <c r="L331" s="874">
        <f t="shared" si="48"/>
      </c>
      <c r="M331" s="872"/>
      <c r="N331" s="875">
        <f t="shared" si="207"/>
      </c>
      <c r="O331" s="872"/>
      <c r="P331" s="875">
        <f t="shared" si="158"/>
      </c>
      <c r="Q331" s="876"/>
      <c r="R331" s="872"/>
      <c r="S331" s="876"/>
      <c r="T331" s="872"/>
      <c r="U331" s="878"/>
      <c r="V331" s="879"/>
      <c r="W331" s="872"/>
      <c r="X331" s="879"/>
      <c r="Y331" s="876"/>
      <c r="Z331" s="879"/>
      <c r="AA331" s="879"/>
      <c r="AB331" s="872"/>
      <c r="AC331" s="872"/>
      <c r="AD331" s="876"/>
      <c r="AE331" s="879"/>
      <c r="AF331" s="916"/>
    </row>
    <row r="332">
      <c r="A332" s="880"/>
      <c r="B332" s="867" t="s">
        <v>789</v>
      </c>
      <c r="C332" s="917"/>
      <c r="D332" s="869" t="s">
        <v>765</v>
      </c>
      <c r="E332" s="870"/>
      <c r="F332" s="871">
        <f>E332+E333+E334</f>
      </c>
      <c r="G332" s="872"/>
      <c r="H332" s="872"/>
      <c r="I332" s="873">
        <f t="shared" si="191"/>
      </c>
      <c r="J332" s="874">
        <f t="shared" si="9"/>
      </c>
      <c r="K332" s="872"/>
      <c r="L332" s="874">
        <f t="shared" si="48"/>
      </c>
      <c r="M332" s="872"/>
      <c r="N332" s="875">
        <f t="shared" si="207"/>
      </c>
      <c r="O332" s="872"/>
      <c r="P332" s="875">
        <f t="shared" si="158"/>
      </c>
      <c r="Q332" s="876">
        <f>(M332+M334+M333)/(O332+O334+O333)</f>
      </c>
      <c r="R332" s="872"/>
      <c r="S332" s="876">
        <f>(O332+O334)/(K332+K334)</f>
      </c>
      <c r="T332" s="872"/>
      <c r="U332" s="878">
        <f>F332/T332</f>
      </c>
      <c r="V332" s="879">
        <f>(F332+4*500)/T332</f>
      </c>
      <c r="W332" s="872"/>
      <c r="X332" s="879">
        <f>W332/T332</f>
      </c>
      <c r="Y332" s="876">
        <f>T332/R332</f>
      </c>
      <c r="Z332" s="879">
        <f>W332/F332</f>
      </c>
      <c r="AA332" s="879">
        <f>W332/(F332+500)</f>
      </c>
      <c r="AB332" s="872"/>
      <c r="AC332" s="872"/>
      <c r="AD332" s="876">
        <f>AB332/T332</f>
      </c>
      <c r="AE332" s="879">
        <f>(W332-AC332)/(F332+500)</f>
      </c>
      <c r="AF332" s="916" t="s">
        <v>804</v>
      </c>
    </row>
    <row r="333">
      <c r="A333" s="880"/>
      <c r="B333" s="867"/>
      <c r="C333" s="917"/>
      <c r="D333" s="869" t="s">
        <v>767</v>
      </c>
      <c r="E333" s="881"/>
      <c r="F333" s="871"/>
      <c r="G333" s="872"/>
      <c r="H333" s="872"/>
      <c r="I333" s="873">
        <f t="shared" si="191"/>
      </c>
      <c r="J333" s="874">
        <f t="shared" si="9"/>
      </c>
      <c r="K333" s="872"/>
      <c r="L333" s="874">
        <f t="shared" si="48"/>
      </c>
      <c r="M333" s="872"/>
      <c r="N333" s="875">
        <f t="shared" si="207"/>
      </c>
      <c r="O333" s="872"/>
      <c r="P333" s="875">
        <f t="shared" si="158"/>
      </c>
      <c r="Q333" s="876"/>
      <c r="R333" s="872"/>
      <c r="S333" s="876"/>
      <c r="T333" s="872"/>
      <c r="U333" s="878"/>
      <c r="V333" s="879"/>
      <c r="W333" s="872"/>
      <c r="X333" s="879"/>
      <c r="Y333" s="876"/>
      <c r="Z333" s="879"/>
      <c r="AA333" s="879"/>
      <c r="AB333" s="872"/>
      <c r="AC333" s="872"/>
      <c r="AD333" s="876"/>
      <c r="AE333" s="879"/>
      <c r="AF333" s="916" t="s">
        <v>768</v>
      </c>
    </row>
    <row r="334">
      <c r="A334" s="880"/>
      <c r="B334" s="867"/>
      <c r="C334" s="917"/>
      <c r="D334" s="869" t="s">
        <v>799</v>
      </c>
      <c r="E334" s="872"/>
      <c r="F334" s="871"/>
      <c r="G334" s="872"/>
      <c r="H334" s="872"/>
      <c r="I334" s="873">
        <f t="shared" si="191"/>
      </c>
      <c r="J334" s="874">
        <f t="shared" si="9"/>
      </c>
      <c r="K334" s="872"/>
      <c r="L334" s="874">
        <f t="shared" si="48"/>
      </c>
      <c r="M334" s="872"/>
      <c r="N334" s="875">
        <f t="shared" si="207"/>
      </c>
      <c r="O334" s="872"/>
      <c r="P334" s="875">
        <f t="shared" si="158"/>
      </c>
      <c r="Q334" s="876"/>
      <c r="R334" s="872"/>
      <c r="S334" s="876"/>
      <c r="T334" s="872"/>
      <c r="U334" s="878"/>
      <c r="V334" s="879"/>
      <c r="W334" s="872"/>
      <c r="X334" s="879"/>
      <c r="Y334" s="876"/>
      <c r="Z334" s="879"/>
      <c r="AA334" s="879"/>
      <c r="AB334" s="872"/>
      <c r="AC334" s="872"/>
      <c r="AD334" s="876"/>
      <c r="AE334" s="879"/>
      <c r="AF334" s="916"/>
    </row>
    <row r="335">
      <c r="A335" s="880"/>
      <c r="B335" s="867" t="s">
        <v>807</v>
      </c>
      <c r="C335" s="917"/>
      <c r="D335" s="869" t="s">
        <v>765</v>
      </c>
      <c r="E335" s="870"/>
      <c r="F335" s="871">
        <f>E335+E336+E337</f>
      </c>
      <c r="G335" s="872"/>
      <c r="H335" s="872"/>
      <c r="I335" s="873">
        <f t="shared" si="191"/>
      </c>
      <c r="J335" s="874">
        <f t="shared" si="9"/>
      </c>
      <c r="K335" s="872"/>
      <c r="L335" s="874">
        <f t="shared" si="48"/>
      </c>
      <c r="M335" s="872"/>
      <c r="N335" s="875">
        <f t="shared" si="207"/>
      </c>
      <c r="O335" s="872"/>
      <c r="P335" s="875">
        <f t="shared" si="158"/>
      </c>
      <c r="Q335" s="876">
        <f>(M335+M337+M336)/(O335+O337+O336)</f>
      </c>
      <c r="R335" s="872"/>
      <c r="S335" s="876">
        <f>(O335+O337)/(K335+K337)</f>
      </c>
      <c r="T335" s="872"/>
      <c r="U335" s="878">
        <f>F335/T335</f>
      </c>
      <c r="V335" s="879">
        <f>(F335+4*500)/T335</f>
      </c>
      <c r="W335" s="872"/>
      <c r="X335" s="879">
        <f>W335/T335</f>
      </c>
      <c r="Y335" s="876">
        <f>T335/R335</f>
      </c>
      <c r="Z335" s="879">
        <f>W335/F335</f>
      </c>
      <c r="AA335" s="879">
        <f>W335/(F335+500)</f>
      </c>
      <c r="AB335" s="872"/>
      <c r="AC335" s="872"/>
      <c r="AD335" s="876">
        <f>AB335/T335</f>
      </c>
      <c r="AE335" s="879">
        <f>(W335-AC335)/(F335+500)</f>
      </c>
      <c r="AF335" s="916" t="s">
        <v>804</v>
      </c>
    </row>
    <row r="336">
      <c r="A336" s="880"/>
      <c r="B336" s="867"/>
      <c r="C336" s="917"/>
      <c r="D336" s="869" t="s">
        <v>767</v>
      </c>
      <c r="E336" s="881"/>
      <c r="F336" s="871"/>
      <c r="G336" s="872"/>
      <c r="H336" s="872"/>
      <c r="I336" s="873">
        <f t="shared" si="191"/>
      </c>
      <c r="J336" s="874">
        <f t="shared" si="9"/>
      </c>
      <c r="K336" s="872"/>
      <c r="L336" s="874">
        <f t="shared" si="48"/>
      </c>
      <c r="M336" s="872"/>
      <c r="N336" s="875">
        <f t="shared" si="207"/>
      </c>
      <c r="O336" s="872"/>
      <c r="P336" s="875">
        <f t="shared" si="158"/>
      </c>
      <c r="Q336" s="876"/>
      <c r="R336" s="872"/>
      <c r="S336" s="876"/>
      <c r="T336" s="872"/>
      <c r="U336" s="878"/>
      <c r="V336" s="879"/>
      <c r="W336" s="872"/>
      <c r="X336" s="879"/>
      <c r="Y336" s="876"/>
      <c r="Z336" s="879"/>
      <c r="AA336" s="879"/>
      <c r="AB336" s="872"/>
      <c r="AC336" s="872"/>
      <c r="AD336" s="876"/>
      <c r="AE336" s="879"/>
      <c r="AF336" s="916" t="s">
        <v>768</v>
      </c>
    </row>
    <row r="337">
      <c r="A337" s="880"/>
      <c r="B337" s="867"/>
      <c r="C337" s="917"/>
      <c r="D337" s="869" t="s">
        <v>799</v>
      </c>
      <c r="E337" s="872"/>
      <c r="F337" s="871"/>
      <c r="G337" s="872"/>
      <c r="H337" s="872"/>
      <c r="I337" s="873">
        <f t="shared" si="191"/>
      </c>
      <c r="J337" s="874">
        <f t="shared" si="9"/>
      </c>
      <c r="K337" s="872"/>
      <c r="L337" s="874">
        <f t="shared" si="48"/>
      </c>
      <c r="M337" s="872"/>
      <c r="N337" s="875">
        <f t="shared" si="207"/>
      </c>
      <c r="O337" s="872"/>
      <c r="P337" s="875">
        <f t="shared" si="158"/>
      </c>
      <c r="Q337" s="876"/>
      <c r="R337" s="872"/>
      <c r="S337" s="876"/>
      <c r="T337" s="872"/>
      <c r="U337" s="878"/>
      <c r="V337" s="879"/>
      <c r="W337" s="872"/>
      <c r="X337" s="879"/>
      <c r="Y337" s="876"/>
      <c r="Z337" s="879"/>
      <c r="AA337" s="879"/>
      <c r="AB337" s="872"/>
      <c r="AC337" s="872"/>
      <c r="AD337" s="876"/>
      <c r="AE337" s="879"/>
      <c r="AF337" s="916"/>
    </row>
    <row r="338">
      <c r="A338" s="880"/>
      <c r="B338" s="867" t="s">
        <v>791</v>
      </c>
      <c r="C338" s="917"/>
      <c r="D338" s="869" t="s">
        <v>765</v>
      </c>
      <c r="E338" s="870"/>
      <c r="F338" s="871">
        <f>E338+E339+E340</f>
      </c>
      <c r="G338" s="872"/>
      <c r="H338" s="872"/>
      <c r="I338" s="873">
        <f t="shared" si="191"/>
      </c>
      <c r="J338" s="874">
        <f t="shared" si="9"/>
      </c>
      <c r="K338" s="872"/>
      <c r="L338" s="874">
        <f t="shared" si="48"/>
      </c>
      <c r="M338" s="872"/>
      <c r="N338" s="875">
        <f t="shared" si="207"/>
      </c>
      <c r="O338" s="872"/>
      <c r="P338" s="875">
        <f t="shared" si="158"/>
      </c>
      <c r="Q338" s="876">
        <f>(M338+M340+M339)/(O338+O340+O339)</f>
      </c>
      <c r="R338" s="872"/>
      <c r="S338" s="876">
        <f>(O338+O340)/(K338+K340)</f>
      </c>
      <c r="T338" s="872"/>
      <c r="U338" s="878">
        <f>F338/T338</f>
      </c>
      <c r="V338" s="879">
        <f>(F338+4*500)/T338</f>
      </c>
      <c r="W338" s="872"/>
      <c r="X338" s="879">
        <f>W338/T338</f>
      </c>
      <c r="Y338" s="876">
        <f>T338/R338</f>
      </c>
      <c r="Z338" s="879">
        <f>W338/F338</f>
      </c>
      <c r="AA338" s="879">
        <f>W338/(F338+500)</f>
      </c>
      <c r="AB338" s="872"/>
      <c r="AC338" s="872"/>
      <c r="AD338" s="876">
        <f>AB338/T338</f>
      </c>
      <c r="AE338" s="879">
        <f>(W338-AC338)/(F338+500)</f>
      </c>
      <c r="AF338" s="916" t="s">
        <v>804</v>
      </c>
    </row>
    <row r="339">
      <c r="A339" s="880"/>
      <c r="B339" s="867"/>
      <c r="C339" s="917"/>
      <c r="D339" s="869" t="s">
        <v>767</v>
      </c>
      <c r="E339" s="881"/>
      <c r="F339" s="871"/>
      <c r="G339" s="872"/>
      <c r="H339" s="872"/>
      <c r="I339" s="873">
        <f t="shared" si="191"/>
      </c>
      <c r="J339" s="874">
        <f t="shared" si="9"/>
      </c>
      <c r="K339" s="872"/>
      <c r="L339" s="874">
        <f t="shared" si="48"/>
      </c>
      <c r="M339" s="872"/>
      <c r="N339" s="875">
        <f t="shared" si="207"/>
      </c>
      <c r="O339" s="872"/>
      <c r="P339" s="875">
        <f t="shared" si="158"/>
      </c>
      <c r="Q339" s="876"/>
      <c r="R339" s="872"/>
      <c r="S339" s="876"/>
      <c r="T339" s="872"/>
      <c r="U339" s="878"/>
      <c r="V339" s="879"/>
      <c r="W339" s="872"/>
      <c r="X339" s="879"/>
      <c r="Y339" s="876"/>
      <c r="Z339" s="879"/>
      <c r="AA339" s="879"/>
      <c r="AB339" s="872"/>
      <c r="AC339" s="872"/>
      <c r="AD339" s="876"/>
      <c r="AE339" s="879"/>
      <c r="AF339" s="916" t="s">
        <v>768</v>
      </c>
    </row>
    <row r="340">
      <c r="A340" s="880"/>
      <c r="B340" s="867"/>
      <c r="C340" s="917"/>
      <c r="D340" s="869" t="s">
        <v>799</v>
      </c>
      <c r="E340" s="872"/>
      <c r="F340" s="871"/>
      <c r="G340" s="872"/>
      <c r="H340" s="872"/>
      <c r="I340" s="873">
        <f t="shared" si="191"/>
      </c>
      <c r="J340" s="874">
        <f t="shared" si="9"/>
      </c>
      <c r="K340" s="872"/>
      <c r="L340" s="874">
        <f t="shared" si="48"/>
      </c>
      <c r="M340" s="872"/>
      <c r="N340" s="875">
        <f t="shared" si="207"/>
      </c>
      <c r="O340" s="872"/>
      <c r="P340" s="875">
        <f t="shared" si="158"/>
      </c>
      <c r="Q340" s="876"/>
      <c r="R340" s="872"/>
      <c r="S340" s="876"/>
      <c r="T340" s="872"/>
      <c r="U340" s="878"/>
      <c r="V340" s="879"/>
      <c r="W340" s="872"/>
      <c r="X340" s="879"/>
      <c r="Y340" s="876"/>
      <c r="Z340" s="879"/>
      <c r="AA340" s="879"/>
      <c r="AB340" s="872"/>
      <c r="AC340" s="872"/>
      <c r="AD340" s="876"/>
      <c r="AE340" s="879"/>
      <c r="AF340" s="916"/>
    </row>
    <row r="341">
      <c r="A341" s="880"/>
      <c r="B341" s="883" t="s">
        <v>772</v>
      </c>
      <c r="C341" s="883"/>
      <c r="D341" s="883"/>
      <c r="E341" s="884">
        <f>SUM(E329:E340)</f>
      </c>
      <c r="F341" s="884">
        <f>SUM(F329:F340)</f>
      </c>
      <c r="G341" s="884">
        <f>SUM(G329:G340)</f>
      </c>
      <c r="H341" s="884">
        <f>SUM(H329:H340)</f>
      </c>
      <c r="I341" s="885">
        <f t="shared" si="191"/>
      </c>
      <c r="J341" s="886">
        <f t="shared" si="9"/>
      </c>
      <c r="K341" s="884">
        <f>SUM(K329:K340)</f>
      </c>
      <c r="L341" s="886">
        <f t="shared" si="48"/>
      </c>
      <c r="M341" s="884">
        <f>SUM(M329:M340)</f>
      </c>
      <c r="N341" s="887">
        <f t="shared" si="207"/>
      </c>
      <c r="O341" s="884">
        <f>SUM(O329:O340)</f>
      </c>
      <c r="P341" s="887">
        <f t="shared" si="158"/>
      </c>
      <c r="Q341" s="888">
        <f t="shared" ref="Q341:Q342" si="201">M341/O341</f>
      </c>
      <c r="R341" s="884">
        <f>SUM(R329:R340)</f>
      </c>
      <c r="S341" s="888">
        <f t="shared" ref="S341:S342" si="15">(O341+O341)/(K341+K341)</f>
      </c>
      <c r="T341" s="884">
        <f>SUM(T329:T340)</f>
      </c>
      <c r="U341" s="889">
        <f t="shared" ref="U341:U342" si="185">F341/T341</f>
      </c>
      <c r="V341" s="890">
        <f t="shared" ref="V341:V342" si="98">(F341+4*500)/T341</f>
      </c>
      <c r="W341" s="884">
        <f>SUM(W329:W340)</f>
      </c>
      <c r="X341" s="891">
        <f t="shared" ref="X341:X342" si="75">W341/T341</f>
      </c>
      <c r="Y341" s="888">
        <f t="shared" ref="Y341:Y342" si="152">T341/R341</f>
      </c>
      <c r="Z341" s="890">
        <f t="shared" ref="Z341:Z342" si="125">W341/F341</f>
      </c>
      <c r="AA341" s="890">
        <f>W341/(F341+COUNT(W329:W340)*500)</f>
      </c>
      <c r="AB341" s="884">
        <f>SUM(AB329:AB340)</f>
      </c>
      <c r="AC341" s="884">
        <f>SUM(AC329:AC340)</f>
      </c>
      <c r="AD341" s="888">
        <f t="shared" ref="AD341:AD342" si="42">AB341/T341</f>
      </c>
      <c r="AE341" s="892">
        <f>(W341-AC341)/(F341+COUNT(W329:W340)*500)</f>
      </c>
      <c r="AF341" s="916"/>
    </row>
    <row r="342">
      <c r="A342" s="880"/>
      <c r="B342" s="895" t="s">
        <v>792</v>
      </c>
      <c r="C342" s="895"/>
      <c r="D342" s="895"/>
      <c r="E342" s="898">
        <f>E302+E341+E289+E328+E315</f>
      </c>
      <c r="F342" s="898">
        <f>F302+F341+F289+F328+F315</f>
      </c>
      <c r="G342" s="898">
        <f>G302+G341+G289+G328+G315</f>
      </c>
      <c r="H342" s="898">
        <f>H302+H341+H289+H328+H315</f>
      </c>
      <c r="I342" s="897">
        <f t="shared" si="191"/>
      </c>
      <c r="J342" s="899">
        <f t="shared" si="9"/>
      </c>
      <c r="K342" s="898">
        <f>K302+K341+K289+K328+K315</f>
      </c>
      <c r="L342" s="899">
        <f t="shared" si="48"/>
      </c>
      <c r="M342" s="898">
        <f>M302+M341+M289+M328+M315</f>
      </c>
      <c r="N342" s="920">
        <f t="shared" si="207"/>
      </c>
      <c r="O342" s="898">
        <f>O302+O341+O289+O328+O315</f>
      </c>
      <c r="P342" s="900">
        <f t="shared" si="158"/>
      </c>
      <c r="Q342" s="901">
        <f t="shared" si="201"/>
      </c>
      <c r="R342" s="898">
        <f>R302+R341+R289+R328+R315</f>
      </c>
      <c r="S342" s="901">
        <f t="shared" si="15"/>
      </c>
      <c r="T342" s="898">
        <f>T302+T341+T289+T328+T315</f>
      </c>
      <c r="U342" s="902">
        <f t="shared" si="185"/>
      </c>
      <c r="V342" s="898">
        <f t="shared" si="98"/>
      </c>
      <c r="W342" s="898">
        <f>W302+W341+W289+W328+W315</f>
      </c>
      <c r="X342" s="898">
        <f t="shared" si="75"/>
      </c>
      <c r="Y342" s="901">
        <f t="shared" si="152"/>
      </c>
      <c r="Z342" s="898">
        <f t="shared" si="125"/>
      </c>
      <c r="AA342" s="898">
        <f>W342/(F342+COUNT(W277:W288,W290:W301,W303:W314,W316:W327,W329:W340)*500)</f>
      </c>
      <c r="AB342" s="898">
        <f>AB302+AB341+AB289+AB328+AB315</f>
      </c>
      <c r="AC342" s="898">
        <f>AC302+AC341+AC289+AC328+AC315</f>
      </c>
      <c r="AD342" s="901">
        <f t="shared" si="42"/>
      </c>
      <c r="AE342" s="898">
        <f>(W342-AC342)/(F342+COUNT(W277:W288,W290:W301,W303:W314,W316:W327,W329:W340)*500)</f>
      </c>
      <c r="AF342" s="916"/>
    </row>
  </sheetData>
  <mergeCells>
    <mergeCell ref="B185:D185"/>
    <mergeCell ref="C183:C184"/>
    <mergeCell ref="AE183:AE184"/>
    <mergeCell ref="AA183:AA184"/>
    <mergeCell ref="Z183:Z184"/>
    <mergeCell ref="X183:X184"/>
    <mergeCell ref="W183:W184"/>
    <mergeCell ref="F183:F184"/>
    <mergeCell ref="Q183:Q184"/>
    <mergeCell ref="R183:R184"/>
    <mergeCell ref="S183:S184"/>
    <mergeCell ref="T183:T184"/>
    <mergeCell ref="U183:U184"/>
    <mergeCell ref="V183:V184"/>
    <mergeCell ref="Y183:Y184"/>
    <mergeCell ref="AB183:AB184"/>
    <mergeCell ref="AC183:AC184"/>
    <mergeCell ref="AD183:AD184"/>
    <mergeCell ref="B183:B184"/>
    <mergeCell ref="C181:C182"/>
    <mergeCell ref="AC181:AC182"/>
    <mergeCell ref="AB181:AB182"/>
    <mergeCell ref="AE181:AE182"/>
    <mergeCell ref="AD181:AD182"/>
    <mergeCell ref="AA181:AA182"/>
    <mergeCell ref="Z181:Z182"/>
    <mergeCell ref="Y181:Y182"/>
    <mergeCell ref="X181:X182"/>
    <mergeCell ref="W181:W182"/>
    <mergeCell ref="V181:V182"/>
    <mergeCell ref="U181:U182"/>
    <mergeCell ref="T181:T182"/>
    <mergeCell ref="S181:S182"/>
    <mergeCell ref="R181:R182"/>
    <mergeCell ref="Q181:Q182"/>
    <mergeCell ref="F181:F182"/>
    <mergeCell ref="B181:B182"/>
    <mergeCell ref="C179:C180"/>
    <mergeCell ref="AE179:AE180"/>
    <mergeCell ref="AD179:AD180"/>
    <mergeCell ref="AC179:AC180"/>
    <mergeCell ref="AB179:AB180"/>
    <mergeCell ref="AA179:AA180"/>
    <mergeCell ref="Z179:Z180"/>
    <mergeCell ref="Y179:Y180"/>
    <mergeCell ref="X179:X180"/>
    <mergeCell ref="W179:W180"/>
    <mergeCell ref="V179:V180"/>
    <mergeCell ref="U179:U180"/>
    <mergeCell ref="T179:T180"/>
    <mergeCell ref="S179:S180"/>
    <mergeCell ref="R179:R180"/>
    <mergeCell ref="Q179:Q180"/>
    <mergeCell ref="F179:F180"/>
    <mergeCell ref="B179:B180"/>
    <mergeCell ref="C177:C178"/>
    <mergeCell ref="AC177:AC178"/>
    <mergeCell ref="AB177:AB178"/>
    <mergeCell ref="AE177:AE178"/>
    <mergeCell ref="AD177:AD178"/>
    <mergeCell ref="AA177:AA178"/>
    <mergeCell ref="Z177:Z178"/>
    <mergeCell ref="Y177:Y178"/>
    <mergeCell ref="X177:X178"/>
    <mergeCell ref="W177:W178"/>
    <mergeCell ref="V177:V178"/>
    <mergeCell ref="U177:U178"/>
    <mergeCell ref="T177:T178"/>
    <mergeCell ref="S177:S178"/>
    <mergeCell ref="R177:R178"/>
    <mergeCell ref="Q177:Q178"/>
    <mergeCell ref="F177:F178"/>
    <mergeCell ref="B177:B178"/>
    <mergeCell ref="AA175:AA176"/>
    <mergeCell ref="Z175:Z176"/>
    <mergeCell ref="X175:X176"/>
    <mergeCell ref="W175:W176"/>
    <mergeCell ref="AE175:AE176"/>
    <mergeCell ref="AD175:AD176"/>
    <mergeCell ref="AC175:AC176"/>
    <mergeCell ref="AB175:AB176"/>
    <mergeCell ref="Y175:Y176"/>
    <mergeCell ref="V175:V176"/>
    <mergeCell ref="U175:U176"/>
    <mergeCell ref="T175:T176"/>
    <mergeCell ref="S175:S176"/>
    <mergeCell ref="R175:R176"/>
    <mergeCell ref="Q175:Q176"/>
    <mergeCell ref="F175:F176"/>
    <mergeCell ref="B175:B176"/>
    <mergeCell ref="C175:C176"/>
    <mergeCell ref="B167:D167"/>
    <mergeCell ref="B166:D166"/>
    <mergeCell ref="C164:C165"/>
    <mergeCell ref="B164:B165"/>
    <mergeCell ref="F164:F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C162:C163"/>
    <mergeCell ref="B162:B163"/>
    <mergeCell ref="F162:F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C160:C161"/>
    <mergeCell ref="B160:B161"/>
    <mergeCell ref="F160:F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B158:B159"/>
    <mergeCell ref="C158:C159"/>
    <mergeCell ref="F158:F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B157:D157"/>
    <mergeCell ref="AE155:AE156"/>
    <mergeCell ref="AD155:AD156"/>
    <mergeCell ref="AC155:AC156"/>
    <mergeCell ref="AB155:AB156"/>
    <mergeCell ref="AA155:AA156"/>
    <mergeCell ref="Z155:Z156"/>
    <mergeCell ref="Y155:Y156"/>
    <mergeCell ref="X155:X156"/>
    <mergeCell ref="W155:W156"/>
    <mergeCell ref="V155:V156"/>
    <mergeCell ref="U155:U156"/>
    <mergeCell ref="T155:T156"/>
    <mergeCell ref="S155:S156"/>
    <mergeCell ref="R155:R156"/>
    <mergeCell ref="Q155:Q156"/>
    <mergeCell ref="F155:F156"/>
    <mergeCell ref="C155:C156"/>
    <mergeCell ref="B155:B156"/>
    <mergeCell ref="B153:B154"/>
    <mergeCell ref="F153:F154"/>
    <mergeCell ref="Q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B154"/>
    <mergeCell ref="AC153:AC154"/>
    <mergeCell ref="AD153:AD154"/>
    <mergeCell ref="AE153:AE154"/>
    <mergeCell ref="C153:C154"/>
    <mergeCell ref="B152:D152"/>
    <mergeCell ref="B150:B151"/>
    <mergeCell ref="F150:F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C150:C151"/>
    <mergeCell ref="B148:B149"/>
    <mergeCell ref="F148:F149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Y148:Y149"/>
    <mergeCell ref="Z148:Z149"/>
    <mergeCell ref="AA148:AA149"/>
    <mergeCell ref="AB148:AB149"/>
    <mergeCell ref="AC148:AC149"/>
    <mergeCell ref="AD148:AD149"/>
    <mergeCell ref="AE148:AE149"/>
    <mergeCell ref="C148:C149"/>
    <mergeCell ref="B146:B147"/>
    <mergeCell ref="C146:C147"/>
    <mergeCell ref="F146:F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Z146:Z147"/>
    <mergeCell ref="AA146:AA147"/>
    <mergeCell ref="AB146:AB147"/>
    <mergeCell ref="AC146:AC147"/>
    <mergeCell ref="AD146:AD147"/>
    <mergeCell ref="AE146:AE147"/>
    <mergeCell ref="B144:B145"/>
    <mergeCell ref="C144:C145"/>
    <mergeCell ref="F144:F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B143:D143"/>
    <mergeCell ref="B141:B142"/>
    <mergeCell ref="F141:F142"/>
    <mergeCell ref="Q141:Q142"/>
    <mergeCell ref="R141:R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B142"/>
    <mergeCell ref="AC141:AC142"/>
    <mergeCell ref="AD141:AD142"/>
    <mergeCell ref="AE141:AE142"/>
    <mergeCell ref="C141:C142"/>
    <mergeCell ref="B139:B140"/>
    <mergeCell ref="F139:F140"/>
    <mergeCell ref="Q139:Q140"/>
    <mergeCell ref="R139:R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B140"/>
    <mergeCell ref="AC139:AC140"/>
    <mergeCell ref="AD139:AD140"/>
    <mergeCell ref="AE139:AE140"/>
    <mergeCell ref="C139:C140"/>
    <mergeCell ref="B137:B138"/>
    <mergeCell ref="F137:F138"/>
    <mergeCell ref="Q137:Q138"/>
    <mergeCell ref="R137:R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B138"/>
    <mergeCell ref="AC137:AC138"/>
    <mergeCell ref="AD137:AD138"/>
    <mergeCell ref="AE137:AE138"/>
    <mergeCell ref="C137:C138"/>
    <mergeCell ref="B135:B136"/>
    <mergeCell ref="C135:C136"/>
    <mergeCell ref="F135:F136"/>
    <mergeCell ref="Q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Z135:Z136"/>
    <mergeCell ref="AA135:AA136"/>
    <mergeCell ref="AB135:AB136"/>
    <mergeCell ref="AC135:AC136"/>
    <mergeCell ref="AD135:AD136"/>
    <mergeCell ref="AE135:AE136"/>
    <mergeCell ref="B134:D134"/>
    <mergeCell ref="B132:B133"/>
    <mergeCell ref="C132:C133"/>
    <mergeCell ref="F132:F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C130:C131"/>
    <mergeCell ref="AE130:AE131"/>
    <mergeCell ref="AD130:AD131"/>
    <mergeCell ref="AC130:AC131"/>
    <mergeCell ref="AB130:AB131"/>
    <mergeCell ref="AA130:AA131"/>
    <mergeCell ref="Z130:Z131"/>
    <mergeCell ref="Y130:Y131"/>
    <mergeCell ref="X130:X131"/>
    <mergeCell ref="W130:W131"/>
    <mergeCell ref="V130:V131"/>
    <mergeCell ref="U130:U131"/>
    <mergeCell ref="T130:T131"/>
    <mergeCell ref="S130:S131"/>
    <mergeCell ref="R130:R131"/>
    <mergeCell ref="Q130:Q131"/>
    <mergeCell ref="F130:F131"/>
    <mergeCell ref="B130:B131"/>
    <mergeCell ref="C128:C129"/>
    <mergeCell ref="AE128:AE129"/>
    <mergeCell ref="AD128:AD129"/>
    <mergeCell ref="AC128:AC129"/>
    <mergeCell ref="AB128:AB129"/>
    <mergeCell ref="AA128:AA129"/>
    <mergeCell ref="Z128:Z129"/>
    <mergeCell ref="Y128:Y129"/>
    <mergeCell ref="X128:X129"/>
    <mergeCell ref="W128:W129"/>
    <mergeCell ref="V128:V129"/>
    <mergeCell ref="U128:U129"/>
    <mergeCell ref="T128:T129"/>
    <mergeCell ref="S128:S129"/>
    <mergeCell ref="R128:R129"/>
    <mergeCell ref="Q128:Q129"/>
    <mergeCell ref="F128:F129"/>
    <mergeCell ref="B128:B129"/>
    <mergeCell ref="C126:C127"/>
    <mergeCell ref="AE126:AE127"/>
    <mergeCell ref="AD126:AD127"/>
    <mergeCell ref="AC126:AC127"/>
    <mergeCell ref="AB126:AB127"/>
    <mergeCell ref="AA126:AA127"/>
    <mergeCell ref="Z126:Z127"/>
    <mergeCell ref="Y126:Y127"/>
    <mergeCell ref="X126:X127"/>
    <mergeCell ref="W126:W127"/>
    <mergeCell ref="V126:V127"/>
    <mergeCell ref="U126:U127"/>
    <mergeCell ref="T126:T127"/>
    <mergeCell ref="S126:S127"/>
    <mergeCell ref="R126:R127"/>
    <mergeCell ref="Q126:Q127"/>
    <mergeCell ref="F126:F127"/>
    <mergeCell ref="B126:B127"/>
    <mergeCell ref="AE124:AE125"/>
    <mergeCell ref="AD124:AD125"/>
    <mergeCell ref="AC124:AC125"/>
    <mergeCell ref="AB124:AB125"/>
    <mergeCell ref="AA124:AA125"/>
    <mergeCell ref="Z124:Z125"/>
    <mergeCell ref="Y124:Y125"/>
    <mergeCell ref="X124:X125"/>
    <mergeCell ref="W124:W125"/>
    <mergeCell ref="V124:V125"/>
    <mergeCell ref="U124:U125"/>
    <mergeCell ref="T124:T125"/>
    <mergeCell ref="S124:S125"/>
    <mergeCell ref="R124:R125"/>
    <mergeCell ref="Q124:Q125"/>
    <mergeCell ref="F124:F125"/>
    <mergeCell ref="C124:C125"/>
    <mergeCell ref="B124:B125"/>
    <mergeCell ref="A47:B47"/>
    <mergeCell ref="B97:B99"/>
    <mergeCell ref="B109:B111"/>
    <mergeCell ref="B106:B108"/>
    <mergeCell ref="B103:B105"/>
    <mergeCell ref="B100:B102"/>
    <mergeCell ref="B84:B86"/>
    <mergeCell ref="B93:B95"/>
    <mergeCell ref="B90:B92"/>
    <mergeCell ref="B87:B89"/>
    <mergeCell ref="B81:B83"/>
    <mergeCell ref="B61:B63"/>
    <mergeCell ref="B58:B60"/>
    <mergeCell ref="B55:B57"/>
    <mergeCell ref="B52:B54"/>
    <mergeCell ref="B49:B51"/>
    <mergeCell ref="B77:B79"/>
    <mergeCell ref="B74:B76"/>
    <mergeCell ref="B71:B73"/>
    <mergeCell ref="B68:B70"/>
    <mergeCell ref="B65:B67"/>
    <mergeCell ref="C77:C79"/>
    <mergeCell ref="C93:C95"/>
    <mergeCell ref="C109:C111"/>
    <mergeCell ref="C61:C63"/>
    <mergeCell ref="C58:C60"/>
    <mergeCell ref="C55:C57"/>
    <mergeCell ref="C52:C54"/>
    <mergeCell ref="AE93:AE95"/>
    <mergeCell ref="AD93:AD95"/>
    <mergeCell ref="AC93:AC95"/>
    <mergeCell ref="AB93:AB95"/>
    <mergeCell ref="AA93:AA95"/>
    <mergeCell ref="Z93:Z95"/>
    <mergeCell ref="Y93:Y95"/>
    <mergeCell ref="X93:X95"/>
    <mergeCell ref="W93:W95"/>
    <mergeCell ref="V93:V95"/>
    <mergeCell ref="U93:U95"/>
    <mergeCell ref="T93:T95"/>
    <mergeCell ref="S93:S95"/>
    <mergeCell ref="R93:R95"/>
    <mergeCell ref="Q93:Q95"/>
    <mergeCell ref="F93:F95"/>
    <mergeCell ref="B96:D96"/>
    <mergeCell ref="AE77:AE79"/>
    <mergeCell ref="AD77:AD79"/>
    <mergeCell ref="AC77:AC79"/>
    <mergeCell ref="AB77:AB79"/>
    <mergeCell ref="AA77:AA79"/>
    <mergeCell ref="Z77:Z79"/>
    <mergeCell ref="Y77:Y79"/>
    <mergeCell ref="X77:X79"/>
    <mergeCell ref="W77:W79"/>
    <mergeCell ref="V77:V79"/>
    <mergeCell ref="U77:U79"/>
    <mergeCell ref="T77:T79"/>
    <mergeCell ref="S77:S79"/>
    <mergeCell ref="R77:R79"/>
    <mergeCell ref="Q77:Q79"/>
    <mergeCell ref="F77:F79"/>
    <mergeCell ref="AE90:AE92"/>
    <mergeCell ref="AE87:AE89"/>
    <mergeCell ref="AE84:AE86"/>
    <mergeCell ref="AE81:AE83"/>
    <mergeCell ref="AD90:AD92"/>
    <mergeCell ref="AD87:AD89"/>
    <mergeCell ref="AD84:AD86"/>
    <mergeCell ref="AD81:AD83"/>
    <mergeCell ref="AC90:AC92"/>
    <mergeCell ref="AC87:AC89"/>
    <mergeCell ref="AC84:AC86"/>
    <mergeCell ref="AC81:AC83"/>
    <mergeCell ref="AB90:AB92"/>
    <mergeCell ref="AB87:AB89"/>
    <mergeCell ref="AB84:AB86"/>
    <mergeCell ref="AB81:AB83"/>
    <mergeCell ref="AA90:AA92"/>
    <mergeCell ref="AA87:AA89"/>
    <mergeCell ref="AA84:AA86"/>
    <mergeCell ref="AA81:AA83"/>
    <mergeCell ref="Z90:Z92"/>
    <mergeCell ref="Z87:Z89"/>
    <mergeCell ref="Z84:Z86"/>
    <mergeCell ref="Z81:Z83"/>
    <mergeCell ref="Y90:Y92"/>
    <mergeCell ref="Y87:Y89"/>
    <mergeCell ref="Y84:Y86"/>
    <mergeCell ref="Y81:Y83"/>
    <mergeCell ref="X90:X92"/>
    <mergeCell ref="X87:X89"/>
    <mergeCell ref="X84:X86"/>
    <mergeCell ref="X81:X83"/>
    <mergeCell ref="W90:W92"/>
    <mergeCell ref="W87:W89"/>
    <mergeCell ref="W84:W86"/>
    <mergeCell ref="W81:W83"/>
    <mergeCell ref="V90:V92"/>
    <mergeCell ref="V87:V89"/>
    <mergeCell ref="V84:V86"/>
    <mergeCell ref="V81:V83"/>
    <mergeCell ref="U90:U92"/>
    <mergeCell ref="U87:U89"/>
    <mergeCell ref="U84:U86"/>
    <mergeCell ref="U81:U83"/>
    <mergeCell ref="T90:T92"/>
    <mergeCell ref="T87:T89"/>
    <mergeCell ref="T84:T86"/>
    <mergeCell ref="T81:T83"/>
    <mergeCell ref="S90:S92"/>
    <mergeCell ref="S87:S89"/>
    <mergeCell ref="S84:S86"/>
    <mergeCell ref="S81:S83"/>
    <mergeCell ref="R90:R92"/>
    <mergeCell ref="R87:R89"/>
    <mergeCell ref="R84:R86"/>
    <mergeCell ref="R81:R83"/>
    <mergeCell ref="Q90:Q92"/>
    <mergeCell ref="Q87:Q89"/>
    <mergeCell ref="Q84:Q86"/>
    <mergeCell ref="Q81:Q83"/>
    <mergeCell ref="F90:F92"/>
    <mergeCell ref="F87:F89"/>
    <mergeCell ref="F84:F86"/>
    <mergeCell ref="F81:F83"/>
    <mergeCell ref="C90:C92"/>
    <mergeCell ref="C87:C89"/>
    <mergeCell ref="C84:C86"/>
    <mergeCell ref="C81:C83"/>
    <mergeCell ref="B80:D80"/>
    <mergeCell ref="C65:C67"/>
    <mergeCell ref="C68:C70"/>
    <mergeCell ref="C71:C73"/>
    <mergeCell ref="C74:C76"/>
    <mergeCell ref="F65:F67"/>
    <mergeCell ref="F68:F70"/>
    <mergeCell ref="F71:F73"/>
    <mergeCell ref="F74:F76"/>
    <mergeCell ref="Q65:Q67"/>
    <mergeCell ref="Q68:Q70"/>
    <mergeCell ref="Q71:Q73"/>
    <mergeCell ref="Q74:Q76"/>
    <mergeCell ref="R65:R67"/>
    <mergeCell ref="R68:R70"/>
    <mergeCell ref="R71:R73"/>
    <mergeCell ref="R74:R76"/>
    <mergeCell ref="S65:S67"/>
    <mergeCell ref="S68:S70"/>
    <mergeCell ref="S71:S73"/>
    <mergeCell ref="S74:S76"/>
    <mergeCell ref="T65:T67"/>
    <mergeCell ref="T68:T70"/>
    <mergeCell ref="T71:T73"/>
    <mergeCell ref="T74:T76"/>
    <mergeCell ref="U65:U67"/>
    <mergeCell ref="U68:U70"/>
    <mergeCell ref="U71:U73"/>
    <mergeCell ref="U74:U76"/>
    <mergeCell ref="V65:V67"/>
    <mergeCell ref="V68:V70"/>
    <mergeCell ref="V71:V73"/>
    <mergeCell ref="V74:V76"/>
    <mergeCell ref="W65:W67"/>
    <mergeCell ref="W68:W70"/>
    <mergeCell ref="W71:W73"/>
    <mergeCell ref="W74:W76"/>
    <mergeCell ref="X65:X67"/>
    <mergeCell ref="X68:X70"/>
    <mergeCell ref="X71:X73"/>
    <mergeCell ref="X74:X76"/>
    <mergeCell ref="Y65:Y67"/>
    <mergeCell ref="Y68:Y70"/>
    <mergeCell ref="Y71:Y73"/>
    <mergeCell ref="Y74:Y76"/>
    <mergeCell ref="Z65:Z67"/>
    <mergeCell ref="Z68:Z70"/>
    <mergeCell ref="Z71:Z73"/>
    <mergeCell ref="Z74:Z76"/>
    <mergeCell ref="AA65:AA67"/>
    <mergeCell ref="AA68:AA70"/>
    <mergeCell ref="AA71:AA73"/>
    <mergeCell ref="AA74:AA76"/>
    <mergeCell ref="AB65:AB67"/>
    <mergeCell ref="AB68:AB70"/>
    <mergeCell ref="AB71:AB73"/>
    <mergeCell ref="AB74:AB76"/>
    <mergeCell ref="AC65:AC67"/>
    <mergeCell ref="AC68:AC70"/>
    <mergeCell ref="AC71:AC73"/>
    <mergeCell ref="AC74:AC76"/>
    <mergeCell ref="AD65:AD67"/>
    <mergeCell ref="AD68:AD70"/>
    <mergeCell ref="AD71:AD73"/>
    <mergeCell ref="AD74:AD76"/>
    <mergeCell ref="AE65:AE67"/>
    <mergeCell ref="AE68:AE70"/>
    <mergeCell ref="AE71:AE73"/>
    <mergeCell ref="AE74:AE76"/>
    <mergeCell ref="AE61:AE63"/>
    <mergeCell ref="AD61:AD63"/>
    <mergeCell ref="AC61:AC63"/>
    <mergeCell ref="AB61:AB63"/>
    <mergeCell ref="AA61:AA63"/>
    <mergeCell ref="Z61:Z63"/>
    <mergeCell ref="Y61:Y63"/>
    <mergeCell ref="X61:X63"/>
    <mergeCell ref="W61:W63"/>
    <mergeCell ref="V61:V63"/>
    <mergeCell ref="U61:U63"/>
    <mergeCell ref="T61:T63"/>
    <mergeCell ref="S61:S63"/>
    <mergeCell ref="R61:R63"/>
    <mergeCell ref="Q61:Q63"/>
    <mergeCell ref="F61:F63"/>
    <mergeCell ref="B64:D64"/>
    <mergeCell ref="AE58:AE60"/>
    <mergeCell ref="AD58:AD60"/>
    <mergeCell ref="AC58:AC60"/>
    <mergeCell ref="AB58:AB60"/>
    <mergeCell ref="AA58:AA60"/>
    <mergeCell ref="Z58:Z60"/>
    <mergeCell ref="Y58:Y60"/>
    <mergeCell ref="X58:X60"/>
    <mergeCell ref="W58:W60"/>
    <mergeCell ref="V58:V60"/>
    <mergeCell ref="U58:U60"/>
    <mergeCell ref="T58:T60"/>
    <mergeCell ref="S58:S60"/>
    <mergeCell ref="R58:R60"/>
    <mergeCell ref="Q58:Q60"/>
    <mergeCell ref="F58:F60"/>
    <mergeCell ref="F2:F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B2:B3"/>
    <mergeCell ref="C2:C3"/>
    <mergeCell ref="F4:F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B4:B5"/>
    <mergeCell ref="F6:F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6:B7"/>
    <mergeCell ref="F8:F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B8:B9"/>
    <mergeCell ref="B10:D10"/>
    <mergeCell ref="AE11:AE12"/>
    <mergeCell ref="AD11:AD12"/>
    <mergeCell ref="AC11:AC12"/>
    <mergeCell ref="AB11:AB12"/>
    <mergeCell ref="AA11:AA12"/>
    <mergeCell ref="Z11:Z12"/>
    <mergeCell ref="Y11:Y12"/>
    <mergeCell ref="X11:X12"/>
    <mergeCell ref="W11:W12"/>
    <mergeCell ref="V11:V12"/>
    <mergeCell ref="U11:U12"/>
    <mergeCell ref="T11:T12"/>
    <mergeCell ref="S11:S12"/>
    <mergeCell ref="R11:R12"/>
    <mergeCell ref="Q11:Q12"/>
    <mergeCell ref="F11:F12"/>
    <mergeCell ref="B11:B12"/>
    <mergeCell ref="AD13:AD14"/>
    <mergeCell ref="B13:B14"/>
    <mergeCell ref="F13:F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E13:AE14"/>
    <mergeCell ref="B15:B16"/>
    <mergeCell ref="F15:F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B17:B18"/>
    <mergeCell ref="AE17:AE18"/>
    <mergeCell ref="AD17:AD18"/>
    <mergeCell ref="AC17:AC18"/>
    <mergeCell ref="AB17:AB18"/>
    <mergeCell ref="AA17:AA18"/>
    <mergeCell ref="Z17:Z18"/>
    <mergeCell ref="Y17:Y18"/>
    <mergeCell ref="X17:X18"/>
    <mergeCell ref="W17:W18"/>
    <mergeCell ref="V17:V18"/>
    <mergeCell ref="U17:U18"/>
    <mergeCell ref="T17:T18"/>
    <mergeCell ref="S17:S18"/>
    <mergeCell ref="R17:R18"/>
    <mergeCell ref="Q17:Q18"/>
    <mergeCell ref="F17:F18"/>
    <mergeCell ref="B19:B20"/>
    <mergeCell ref="F19:F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B21:D21"/>
    <mergeCell ref="B22:B23"/>
    <mergeCell ref="F22:F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B24:B25"/>
    <mergeCell ref="F24:F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B26:B27"/>
    <mergeCell ref="AE26:AE27"/>
    <mergeCell ref="AD26:AD27"/>
    <mergeCell ref="AC26:AC27"/>
    <mergeCell ref="AB26:AB27"/>
    <mergeCell ref="AA26:AA27"/>
    <mergeCell ref="Z26:Z27"/>
    <mergeCell ref="Y26:Y27"/>
    <mergeCell ref="X26:X27"/>
    <mergeCell ref="W26:W27"/>
    <mergeCell ref="V26:V27"/>
    <mergeCell ref="U26:U27"/>
    <mergeCell ref="T26:T27"/>
    <mergeCell ref="S26:S27"/>
    <mergeCell ref="R26:R27"/>
    <mergeCell ref="Q26:Q27"/>
    <mergeCell ref="F26:F27"/>
    <mergeCell ref="B28:B29"/>
    <mergeCell ref="F28:F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E30:AE31"/>
    <mergeCell ref="AD30:AD31"/>
    <mergeCell ref="AC30:AC31"/>
    <mergeCell ref="AB30:AB31"/>
    <mergeCell ref="AA30:AA31"/>
    <mergeCell ref="Z30:Z31"/>
    <mergeCell ref="Y30:Y31"/>
    <mergeCell ref="X30:X31"/>
    <mergeCell ref="W30:W31"/>
    <mergeCell ref="V30:V31"/>
    <mergeCell ref="U30:U31"/>
    <mergeCell ref="T30:T31"/>
    <mergeCell ref="S30:S31"/>
    <mergeCell ref="R30:R31"/>
    <mergeCell ref="Q30:Q31"/>
    <mergeCell ref="F30:F31"/>
    <mergeCell ref="B30:B31"/>
    <mergeCell ref="B32:D32"/>
    <mergeCell ref="AE33:AE34"/>
    <mergeCell ref="AD33:AD34"/>
    <mergeCell ref="AC33:AC34"/>
    <mergeCell ref="AB33:AB34"/>
    <mergeCell ref="AA33:AA34"/>
    <mergeCell ref="Z33:Z34"/>
    <mergeCell ref="Y33:Y34"/>
    <mergeCell ref="X33:X34"/>
    <mergeCell ref="W33:W34"/>
    <mergeCell ref="V33:V34"/>
    <mergeCell ref="U33:U34"/>
    <mergeCell ref="T33:T34"/>
    <mergeCell ref="S33:S34"/>
    <mergeCell ref="R33:R34"/>
    <mergeCell ref="Q33:Q34"/>
    <mergeCell ref="F33:F34"/>
    <mergeCell ref="B33:B34"/>
    <mergeCell ref="AE35:AE36"/>
    <mergeCell ref="AD35:AD36"/>
    <mergeCell ref="AC35:AC36"/>
    <mergeCell ref="AB35:AB36"/>
    <mergeCell ref="AA35:AA36"/>
    <mergeCell ref="Z35:Z36"/>
    <mergeCell ref="Y35:Y36"/>
    <mergeCell ref="X35:X36"/>
    <mergeCell ref="W35:W36"/>
    <mergeCell ref="V35:V36"/>
    <mergeCell ref="U35:U36"/>
    <mergeCell ref="T35:T36"/>
    <mergeCell ref="S35:S36"/>
    <mergeCell ref="R35:R36"/>
    <mergeCell ref="Q35:Q36"/>
    <mergeCell ref="F35:F36"/>
    <mergeCell ref="B35:B36"/>
    <mergeCell ref="F37:F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B37:B38"/>
    <mergeCell ref="AE39:AE40"/>
    <mergeCell ref="AD39:AD40"/>
    <mergeCell ref="AC39:AC40"/>
    <mergeCell ref="AB39:AB40"/>
    <mergeCell ref="AA39:AA40"/>
    <mergeCell ref="Z39:Z40"/>
    <mergeCell ref="Y39:Y40"/>
    <mergeCell ref="X39:X40"/>
    <mergeCell ref="W39:W40"/>
    <mergeCell ref="V39:V40"/>
    <mergeCell ref="U39:U40"/>
    <mergeCell ref="T39:T40"/>
    <mergeCell ref="S39:S40"/>
    <mergeCell ref="R39:R40"/>
    <mergeCell ref="Q39:Q40"/>
    <mergeCell ref="F39:F40"/>
    <mergeCell ref="B39:B40"/>
    <mergeCell ref="C11:C12"/>
    <mergeCell ref="C22:C23"/>
    <mergeCell ref="C33:C34"/>
    <mergeCell ref="C35:C36"/>
    <mergeCell ref="C37:C38"/>
    <mergeCell ref="C39:C40"/>
    <mergeCell ref="C13:C14"/>
    <mergeCell ref="C15:C16"/>
    <mergeCell ref="C17:C18"/>
    <mergeCell ref="C19:C20"/>
    <mergeCell ref="C4:C5"/>
    <mergeCell ref="C6:C7"/>
    <mergeCell ref="C8:C9"/>
    <mergeCell ref="C24:C25"/>
    <mergeCell ref="C26:C27"/>
    <mergeCell ref="C28:C29"/>
    <mergeCell ref="C30:C31"/>
    <mergeCell ref="B44:D44"/>
    <mergeCell ref="B43:D43"/>
    <mergeCell ref="A2:A44"/>
    <mergeCell ref="AE41:AE42"/>
    <mergeCell ref="AD41:AD42"/>
    <mergeCell ref="AC41:AC42"/>
    <mergeCell ref="AB41:AB42"/>
    <mergeCell ref="AA41:AA42"/>
    <mergeCell ref="Z41:Z42"/>
    <mergeCell ref="Y41:Y42"/>
    <mergeCell ref="X41:X42"/>
    <mergeCell ref="W41:W42"/>
    <mergeCell ref="V41:V42"/>
    <mergeCell ref="U41:U42"/>
    <mergeCell ref="T41:T42"/>
    <mergeCell ref="S41:S42"/>
    <mergeCell ref="R41:R42"/>
    <mergeCell ref="Q41:Q42"/>
    <mergeCell ref="F41:F42"/>
    <mergeCell ref="B41:B42"/>
    <mergeCell ref="C41:C42"/>
    <mergeCell ref="C49:C51"/>
    <mergeCell ref="F49:F51"/>
    <mergeCell ref="F52:F54"/>
    <mergeCell ref="F55:F57"/>
    <mergeCell ref="Q49:Q51"/>
    <mergeCell ref="Q52:Q54"/>
    <mergeCell ref="Q55:Q57"/>
    <mergeCell ref="R49:R51"/>
    <mergeCell ref="R52:R54"/>
    <mergeCell ref="R55:R57"/>
    <mergeCell ref="S49:S51"/>
    <mergeCell ref="S52:S54"/>
    <mergeCell ref="S55:S57"/>
    <mergeCell ref="T49:T51"/>
    <mergeCell ref="T52:T54"/>
    <mergeCell ref="T55:T57"/>
    <mergeCell ref="U49:U51"/>
    <mergeCell ref="U52:U54"/>
    <mergeCell ref="U55:U57"/>
    <mergeCell ref="V49:V51"/>
    <mergeCell ref="V52:V54"/>
    <mergeCell ref="V55:V57"/>
    <mergeCell ref="W49:W51"/>
    <mergeCell ref="W52:W54"/>
    <mergeCell ref="W55:W57"/>
    <mergeCell ref="X49:X51"/>
    <mergeCell ref="X52:X54"/>
    <mergeCell ref="X55:X57"/>
    <mergeCell ref="Y49:Y51"/>
    <mergeCell ref="Y52:Y54"/>
    <mergeCell ref="Y55:Y57"/>
    <mergeCell ref="Z49:Z51"/>
    <mergeCell ref="Z52:Z54"/>
    <mergeCell ref="Z55:Z57"/>
    <mergeCell ref="AA49:AA51"/>
    <mergeCell ref="AA52:AA54"/>
    <mergeCell ref="AA55:AA57"/>
    <mergeCell ref="AB49:AB51"/>
    <mergeCell ref="AB52:AB54"/>
    <mergeCell ref="AB55:AB57"/>
    <mergeCell ref="AC49:AC51"/>
    <mergeCell ref="AC52:AC54"/>
    <mergeCell ref="AC55:AC57"/>
    <mergeCell ref="AD49:AD51"/>
    <mergeCell ref="AD52:AD54"/>
    <mergeCell ref="AD55:AD57"/>
    <mergeCell ref="AE49:AE51"/>
    <mergeCell ref="AE52:AE54"/>
    <mergeCell ref="AE55:AE57"/>
    <mergeCell ref="A49:A113"/>
    <mergeCell ref="B113:D113"/>
    <mergeCell ref="AE97:AE99"/>
    <mergeCell ref="AD97:AD99"/>
    <mergeCell ref="AC97:AC99"/>
    <mergeCell ref="AB97:AB99"/>
    <mergeCell ref="AA97:AA99"/>
    <mergeCell ref="Z97:Z99"/>
    <mergeCell ref="Y97:Y99"/>
    <mergeCell ref="X97:X99"/>
    <mergeCell ref="W97:W99"/>
    <mergeCell ref="V97:V99"/>
    <mergeCell ref="U97:U99"/>
    <mergeCell ref="T97:T99"/>
    <mergeCell ref="S97:S99"/>
    <mergeCell ref="R97:R99"/>
    <mergeCell ref="Q97:Q99"/>
    <mergeCell ref="F97:F99"/>
    <mergeCell ref="C97:C99"/>
    <mergeCell ref="AE100:AE102"/>
    <mergeCell ref="AD100:AD102"/>
    <mergeCell ref="AC100:AC102"/>
    <mergeCell ref="AB100:AB102"/>
    <mergeCell ref="AA100:AA102"/>
    <mergeCell ref="Z100:Z102"/>
    <mergeCell ref="Y100:Y102"/>
    <mergeCell ref="X100:X102"/>
    <mergeCell ref="W100:W102"/>
    <mergeCell ref="V100:V102"/>
    <mergeCell ref="U100:U102"/>
    <mergeCell ref="T100:T102"/>
    <mergeCell ref="S100:S102"/>
    <mergeCell ref="R100:R102"/>
    <mergeCell ref="Q100:Q102"/>
    <mergeCell ref="F100:F102"/>
    <mergeCell ref="C100:C102"/>
    <mergeCell ref="AE103:AE105"/>
    <mergeCell ref="AD103:AD105"/>
    <mergeCell ref="AC103:AC105"/>
    <mergeCell ref="AB103:AB105"/>
    <mergeCell ref="AA103:AA105"/>
    <mergeCell ref="Z103:Z105"/>
    <mergeCell ref="Y103:Y105"/>
    <mergeCell ref="X103:X105"/>
    <mergeCell ref="W103:W105"/>
    <mergeCell ref="V103:V105"/>
    <mergeCell ref="U103:U105"/>
    <mergeCell ref="T103:T105"/>
    <mergeCell ref="S103:S105"/>
    <mergeCell ref="R103:R105"/>
    <mergeCell ref="Q103:Q105"/>
    <mergeCell ref="F103:F105"/>
    <mergeCell ref="C103:C105"/>
    <mergeCell ref="AE106:AE108"/>
    <mergeCell ref="AD106:AD108"/>
    <mergeCell ref="AC106:AC108"/>
    <mergeCell ref="AB106:AB108"/>
    <mergeCell ref="AA106:AA108"/>
    <mergeCell ref="Z106:Z108"/>
    <mergeCell ref="Y106:Y108"/>
    <mergeCell ref="X106:X108"/>
    <mergeCell ref="W106:W108"/>
    <mergeCell ref="V106:V108"/>
    <mergeCell ref="U106:U108"/>
    <mergeCell ref="T106:T108"/>
    <mergeCell ref="S106:S108"/>
    <mergeCell ref="R106:R108"/>
    <mergeCell ref="Q106:Q108"/>
    <mergeCell ref="F106:F108"/>
    <mergeCell ref="C106:C108"/>
    <mergeCell ref="F109:F111"/>
    <mergeCell ref="Q109:Q111"/>
    <mergeCell ref="R109:R111"/>
    <mergeCell ref="S109:S111"/>
    <mergeCell ref="T109:T111"/>
    <mergeCell ref="U109:U111"/>
    <mergeCell ref="V109:V111"/>
    <mergeCell ref="W109:W111"/>
    <mergeCell ref="X109:X111"/>
    <mergeCell ref="Y109:Y111"/>
    <mergeCell ref="Z109:Z111"/>
    <mergeCell ref="AA109:AA111"/>
    <mergeCell ref="AB109:AB111"/>
    <mergeCell ref="AC109:AC111"/>
    <mergeCell ref="AD109:AD111"/>
    <mergeCell ref="AE109:AE111"/>
    <mergeCell ref="B112:D112"/>
    <mergeCell ref="B273:D273"/>
    <mergeCell ref="B272:D272"/>
    <mergeCell ref="C270:C271"/>
    <mergeCell ref="AE270:AE271"/>
    <mergeCell ref="AD270:AD271"/>
    <mergeCell ref="AC270:AC271"/>
    <mergeCell ref="AB270:AB271"/>
    <mergeCell ref="AA270:AA271"/>
    <mergeCell ref="Z270:Z271"/>
    <mergeCell ref="Y270:Y271"/>
    <mergeCell ref="X270:X271"/>
    <mergeCell ref="W270:W271"/>
    <mergeCell ref="V270:V271"/>
    <mergeCell ref="U270:U271"/>
    <mergeCell ref="T270:T271"/>
    <mergeCell ref="S270:S271"/>
    <mergeCell ref="R270:R271"/>
    <mergeCell ref="Q270:Q271"/>
    <mergeCell ref="F270:F271"/>
    <mergeCell ref="B270:B271"/>
    <mergeCell ref="C268:C269"/>
    <mergeCell ref="AE268:AE269"/>
    <mergeCell ref="AD268:AD269"/>
    <mergeCell ref="AC268:AC269"/>
    <mergeCell ref="AB268:AB269"/>
    <mergeCell ref="AA268:AA269"/>
    <mergeCell ref="Z268:Z269"/>
    <mergeCell ref="Y268:Y269"/>
    <mergeCell ref="X268:X269"/>
    <mergeCell ref="W268:W269"/>
    <mergeCell ref="V268:V269"/>
    <mergeCell ref="U268:U269"/>
    <mergeCell ref="T268:T269"/>
    <mergeCell ref="S268:S269"/>
    <mergeCell ref="R268:R269"/>
    <mergeCell ref="Q268:Q269"/>
    <mergeCell ref="F268:F269"/>
    <mergeCell ref="B268:B269"/>
    <mergeCell ref="C266:C267"/>
    <mergeCell ref="AE266:AE267"/>
    <mergeCell ref="AD266:AD267"/>
    <mergeCell ref="AC266:AC267"/>
    <mergeCell ref="AB266:AB267"/>
    <mergeCell ref="AA266:AA267"/>
    <mergeCell ref="Z266:Z267"/>
    <mergeCell ref="Y266:Y267"/>
    <mergeCell ref="X266:X267"/>
    <mergeCell ref="W266:W267"/>
    <mergeCell ref="V266:V267"/>
    <mergeCell ref="U266:U267"/>
    <mergeCell ref="T266:T267"/>
    <mergeCell ref="S266:S267"/>
    <mergeCell ref="R266:R267"/>
    <mergeCell ref="Q266:Q267"/>
    <mergeCell ref="F266:F267"/>
    <mergeCell ref="B266:B267"/>
    <mergeCell ref="C264:C265"/>
    <mergeCell ref="AE264:AE265"/>
    <mergeCell ref="AD264:AD265"/>
    <mergeCell ref="AC264:AC265"/>
    <mergeCell ref="AB264:AB265"/>
    <mergeCell ref="AA264:AA265"/>
    <mergeCell ref="Z264:Z265"/>
    <mergeCell ref="Y264:Y265"/>
    <mergeCell ref="X264:X265"/>
    <mergeCell ref="W264:W265"/>
    <mergeCell ref="V264:V265"/>
    <mergeCell ref="U264:U265"/>
    <mergeCell ref="T264:T265"/>
    <mergeCell ref="S264:S265"/>
    <mergeCell ref="R264:R265"/>
    <mergeCell ref="Q264:Q265"/>
    <mergeCell ref="F264:F265"/>
    <mergeCell ref="B264:B265"/>
    <mergeCell ref="AE262:AE263"/>
    <mergeCell ref="AD262:AD263"/>
    <mergeCell ref="AC262:AC263"/>
    <mergeCell ref="AB262:AB263"/>
    <mergeCell ref="AA262:AA263"/>
    <mergeCell ref="Z262:Z263"/>
    <mergeCell ref="Y262:Y263"/>
    <mergeCell ref="X262:X263"/>
    <mergeCell ref="W262:W263"/>
    <mergeCell ref="V262:V263"/>
    <mergeCell ref="U262:U263"/>
    <mergeCell ref="T262:T263"/>
    <mergeCell ref="S262:S263"/>
    <mergeCell ref="R262:R263"/>
    <mergeCell ref="Q262:Q263"/>
    <mergeCell ref="F262:F263"/>
    <mergeCell ref="C262:C263"/>
    <mergeCell ref="B262:B263"/>
    <mergeCell ref="B261:D261"/>
    <mergeCell ref="C259:C260"/>
    <mergeCell ref="AE259:AE260"/>
    <mergeCell ref="AD259:AD260"/>
    <mergeCell ref="AC259:AC260"/>
    <mergeCell ref="AB259:AB260"/>
    <mergeCell ref="AA259:AA260"/>
    <mergeCell ref="Z259:Z260"/>
    <mergeCell ref="Y259:Y260"/>
    <mergeCell ref="X259:X260"/>
    <mergeCell ref="W259:W260"/>
    <mergeCell ref="V259:V260"/>
    <mergeCell ref="U259:U260"/>
    <mergeCell ref="T259:T260"/>
    <mergeCell ref="S259:S260"/>
    <mergeCell ref="R259:R260"/>
    <mergeCell ref="Q259:Q260"/>
    <mergeCell ref="F259:F260"/>
    <mergeCell ref="B259:B260"/>
    <mergeCell ref="C257:C258"/>
    <mergeCell ref="AE257:AE258"/>
    <mergeCell ref="AD257:AD258"/>
    <mergeCell ref="AC257:AC258"/>
    <mergeCell ref="AB257:AB258"/>
    <mergeCell ref="AA257:AA258"/>
    <mergeCell ref="Z257:Z258"/>
    <mergeCell ref="Y257:Y258"/>
    <mergeCell ref="X257:X258"/>
    <mergeCell ref="W257:W258"/>
    <mergeCell ref="V257:V258"/>
    <mergeCell ref="U257:U258"/>
    <mergeCell ref="T257:T258"/>
    <mergeCell ref="S257:S258"/>
    <mergeCell ref="R257:R258"/>
    <mergeCell ref="Q257:Q258"/>
    <mergeCell ref="F257:F258"/>
    <mergeCell ref="B257:B258"/>
    <mergeCell ref="C255:C256"/>
    <mergeCell ref="AE255:AE256"/>
    <mergeCell ref="AD255:AD256"/>
    <mergeCell ref="AC255:AC256"/>
    <mergeCell ref="AB255:AB256"/>
    <mergeCell ref="AA255:AA256"/>
    <mergeCell ref="Z255:Z256"/>
    <mergeCell ref="Y255:Y256"/>
    <mergeCell ref="X255:X256"/>
    <mergeCell ref="W255:W256"/>
    <mergeCell ref="V255:V256"/>
    <mergeCell ref="U255:U256"/>
    <mergeCell ref="T255:T256"/>
    <mergeCell ref="S255:S256"/>
    <mergeCell ref="R255:R256"/>
    <mergeCell ref="Q255:Q256"/>
    <mergeCell ref="F255:F256"/>
    <mergeCell ref="B255:B256"/>
    <mergeCell ref="C253:C254"/>
    <mergeCell ref="AE253:AE254"/>
    <mergeCell ref="AD253:AD254"/>
    <mergeCell ref="AC253:AC254"/>
    <mergeCell ref="AB253:AB254"/>
    <mergeCell ref="AA253:AA254"/>
    <mergeCell ref="Z253:Z254"/>
    <mergeCell ref="Y253:Y254"/>
    <mergeCell ref="X253:X254"/>
    <mergeCell ref="W253:W254"/>
    <mergeCell ref="V253:V254"/>
    <mergeCell ref="U253:U254"/>
    <mergeCell ref="T253:T254"/>
    <mergeCell ref="S253:S254"/>
    <mergeCell ref="R253:R254"/>
    <mergeCell ref="Q253:Q254"/>
    <mergeCell ref="F253:F254"/>
    <mergeCell ref="B253:B254"/>
    <mergeCell ref="AE251:AE252"/>
    <mergeCell ref="AD251:AD252"/>
    <mergeCell ref="AC251:AC252"/>
    <mergeCell ref="AB251:AB252"/>
    <mergeCell ref="AA251:AA252"/>
    <mergeCell ref="Z251:Z252"/>
    <mergeCell ref="Y251:Y252"/>
    <mergeCell ref="X251:X252"/>
    <mergeCell ref="W251:W252"/>
    <mergeCell ref="V251:V252"/>
    <mergeCell ref="U251:U252"/>
    <mergeCell ref="T251:T252"/>
    <mergeCell ref="S251:S252"/>
    <mergeCell ref="R251:R252"/>
    <mergeCell ref="Q251:Q252"/>
    <mergeCell ref="F251:F252"/>
    <mergeCell ref="C251:C252"/>
    <mergeCell ref="B251:B252"/>
    <mergeCell ref="B250:D250"/>
    <mergeCell ref="C248:C249"/>
    <mergeCell ref="AE248:AE249"/>
    <mergeCell ref="AD248:AD249"/>
    <mergeCell ref="AC248:AC249"/>
    <mergeCell ref="AB248:AB249"/>
    <mergeCell ref="AA248:AA249"/>
    <mergeCell ref="Z248:Z249"/>
    <mergeCell ref="Y248:Y249"/>
    <mergeCell ref="X248:X249"/>
    <mergeCell ref="W248:W249"/>
    <mergeCell ref="V248:V249"/>
    <mergeCell ref="U248:U249"/>
    <mergeCell ref="T248:T249"/>
    <mergeCell ref="S248:S249"/>
    <mergeCell ref="R248:R249"/>
    <mergeCell ref="Q248:Q249"/>
    <mergeCell ref="F248:F249"/>
    <mergeCell ref="B248:B249"/>
    <mergeCell ref="C246:C247"/>
    <mergeCell ref="AC246:AC247"/>
    <mergeCell ref="AB246:AB247"/>
    <mergeCell ref="AE246:AE247"/>
    <mergeCell ref="AD246:AD247"/>
    <mergeCell ref="AA246:AA247"/>
    <mergeCell ref="Z246:Z247"/>
    <mergeCell ref="Y246:Y247"/>
    <mergeCell ref="X246:X247"/>
    <mergeCell ref="W246:W247"/>
    <mergeCell ref="V246:V247"/>
    <mergeCell ref="U246:U247"/>
    <mergeCell ref="T246:T247"/>
    <mergeCell ref="S246:S247"/>
    <mergeCell ref="R246:R247"/>
    <mergeCell ref="Q246:Q247"/>
    <mergeCell ref="F246:F247"/>
    <mergeCell ref="B246:B247"/>
    <mergeCell ref="C244:C245"/>
    <mergeCell ref="AC244:AC245"/>
    <mergeCell ref="AB244:AB245"/>
    <mergeCell ref="AE244:AE245"/>
    <mergeCell ref="AD244:AD245"/>
    <mergeCell ref="AA244:AA245"/>
    <mergeCell ref="Z244:Z245"/>
    <mergeCell ref="Y244:Y245"/>
    <mergeCell ref="X244:X245"/>
    <mergeCell ref="W244:W245"/>
    <mergeCell ref="V244:V245"/>
    <mergeCell ref="U244:U245"/>
    <mergeCell ref="T244:T245"/>
    <mergeCell ref="S244:S245"/>
    <mergeCell ref="R244:R245"/>
    <mergeCell ref="Q244:Q245"/>
    <mergeCell ref="F244:F245"/>
    <mergeCell ref="B244:B245"/>
    <mergeCell ref="C242:C243"/>
    <mergeCell ref="AC242:AC243"/>
    <mergeCell ref="AB242:AB243"/>
    <mergeCell ref="AE242:AE243"/>
    <mergeCell ref="AD242:AD243"/>
    <mergeCell ref="AA242:AA243"/>
    <mergeCell ref="Z242:Z243"/>
    <mergeCell ref="Y242:Y243"/>
    <mergeCell ref="X242:X243"/>
    <mergeCell ref="W242:W243"/>
    <mergeCell ref="V242:V243"/>
    <mergeCell ref="U242:U243"/>
    <mergeCell ref="T242:T243"/>
    <mergeCell ref="S242:S243"/>
    <mergeCell ref="R242:R243"/>
    <mergeCell ref="Q242:Q243"/>
    <mergeCell ref="F242:F243"/>
    <mergeCell ref="B242:B243"/>
    <mergeCell ref="AE240:AE241"/>
    <mergeCell ref="AD240:AD241"/>
    <mergeCell ref="AC240:AC241"/>
    <mergeCell ref="AB240:AB241"/>
    <mergeCell ref="AA240:AA241"/>
    <mergeCell ref="Z240:Z241"/>
    <mergeCell ref="Y240:Y241"/>
    <mergeCell ref="X240:X241"/>
    <mergeCell ref="W240:W241"/>
    <mergeCell ref="V240:V241"/>
    <mergeCell ref="U240:U241"/>
    <mergeCell ref="T240:T241"/>
    <mergeCell ref="S240:S241"/>
    <mergeCell ref="R240:R241"/>
    <mergeCell ref="Q240:Q241"/>
    <mergeCell ref="F240:F241"/>
    <mergeCell ref="C240:C241"/>
    <mergeCell ref="B240:B241"/>
    <mergeCell ref="B239:D239"/>
    <mergeCell ref="AC237:AC238"/>
    <mergeCell ref="AB237:AB238"/>
    <mergeCell ref="W237:W238"/>
    <mergeCell ref="T237:T238"/>
    <mergeCell ref="AE237:AE238"/>
    <mergeCell ref="AD237:AD238"/>
    <mergeCell ref="AA237:AA238"/>
    <mergeCell ref="Z237:Z238"/>
    <mergeCell ref="Y237:Y238"/>
    <mergeCell ref="X237:X238"/>
    <mergeCell ref="V237:V238"/>
    <mergeCell ref="U237:U238"/>
    <mergeCell ref="S237:S238"/>
    <mergeCell ref="R237:R238"/>
    <mergeCell ref="Q237:Q238"/>
    <mergeCell ref="F237:F238"/>
    <mergeCell ref="C237:C238"/>
    <mergeCell ref="B237:B238"/>
    <mergeCell ref="AC235:AC236"/>
    <mergeCell ref="AB235:AB236"/>
    <mergeCell ref="AE235:AE236"/>
    <mergeCell ref="AD235:AD236"/>
    <mergeCell ref="AA235:AA236"/>
    <mergeCell ref="Z235:Z236"/>
    <mergeCell ref="Y235:Y236"/>
    <mergeCell ref="X235:X236"/>
    <mergeCell ref="W235:W236"/>
    <mergeCell ref="V235:V236"/>
    <mergeCell ref="U235:U236"/>
    <mergeCell ref="T235:T236"/>
    <mergeCell ref="S235:S236"/>
    <mergeCell ref="R235:R236"/>
    <mergeCell ref="Q235:Q236"/>
    <mergeCell ref="F235:F236"/>
    <mergeCell ref="C235:C236"/>
    <mergeCell ref="B235:B236"/>
    <mergeCell ref="AC233:AC234"/>
    <mergeCell ref="AB233:AB234"/>
    <mergeCell ref="AE233:AE234"/>
    <mergeCell ref="AD233:AD234"/>
    <mergeCell ref="AA233:AA234"/>
    <mergeCell ref="Z233:Z234"/>
    <mergeCell ref="Y233:Y234"/>
    <mergeCell ref="X233:X234"/>
    <mergeCell ref="W233:W234"/>
    <mergeCell ref="V233:V234"/>
    <mergeCell ref="U233:U234"/>
    <mergeCell ref="T233:T234"/>
    <mergeCell ref="S233:S234"/>
    <mergeCell ref="R233:R234"/>
    <mergeCell ref="Q233:Q234"/>
    <mergeCell ref="F233:F234"/>
    <mergeCell ref="C233:C234"/>
    <mergeCell ref="B233:B234"/>
    <mergeCell ref="AC231:AC232"/>
    <mergeCell ref="AB231:AB232"/>
    <mergeCell ref="AE231:AE232"/>
    <mergeCell ref="AD231:AD232"/>
    <mergeCell ref="AA231:AA232"/>
    <mergeCell ref="Z231:Z232"/>
    <mergeCell ref="Y231:Y232"/>
    <mergeCell ref="X231:X232"/>
    <mergeCell ref="W231:W232"/>
    <mergeCell ref="V231:V232"/>
    <mergeCell ref="U231:U232"/>
    <mergeCell ref="T231:T232"/>
    <mergeCell ref="S231:S232"/>
    <mergeCell ref="R231:R232"/>
    <mergeCell ref="Q231:Q232"/>
    <mergeCell ref="F231:F232"/>
    <mergeCell ref="C231:C232"/>
    <mergeCell ref="B231:B232"/>
    <mergeCell ref="AE229:AE230"/>
    <mergeCell ref="AD229:AD230"/>
    <mergeCell ref="AC229:AC230"/>
    <mergeCell ref="AB229:AB230"/>
    <mergeCell ref="AA229:AA230"/>
    <mergeCell ref="Z229:Z230"/>
    <mergeCell ref="Y229:Y230"/>
    <mergeCell ref="X229:X230"/>
    <mergeCell ref="W229:W230"/>
    <mergeCell ref="V229:V230"/>
    <mergeCell ref="U229:U230"/>
    <mergeCell ref="T229:T230"/>
    <mergeCell ref="S229:S230"/>
    <mergeCell ref="R229:R230"/>
    <mergeCell ref="Q229:Q230"/>
    <mergeCell ref="F229:F230"/>
    <mergeCell ref="C229:C230"/>
    <mergeCell ref="B229:B230"/>
    <mergeCell ref="B220:D220"/>
    <mergeCell ref="B219:D219"/>
    <mergeCell ref="C217:C218"/>
    <mergeCell ref="B217:B218"/>
    <mergeCell ref="F217:F218"/>
    <mergeCell ref="Q217:Q218"/>
    <mergeCell ref="R217:R218"/>
    <mergeCell ref="S217:S218"/>
    <mergeCell ref="T217:T218"/>
    <mergeCell ref="U217:U218"/>
    <mergeCell ref="V217:V218"/>
    <mergeCell ref="W217:W218"/>
    <mergeCell ref="X217:X218"/>
    <mergeCell ref="Y217:Y218"/>
    <mergeCell ref="Z217:Z218"/>
    <mergeCell ref="AA217:AA218"/>
    <mergeCell ref="AB217:AB218"/>
    <mergeCell ref="AC217:AC218"/>
    <mergeCell ref="AD217:AD218"/>
    <mergeCell ref="AE217:AE218"/>
    <mergeCell ref="C215:C216"/>
    <mergeCell ref="B215:B216"/>
    <mergeCell ref="F215:F216"/>
    <mergeCell ref="Q215:Q216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C213:C214"/>
    <mergeCell ref="B213:B214"/>
    <mergeCell ref="F213:F214"/>
    <mergeCell ref="Q213:Q214"/>
    <mergeCell ref="R213:R214"/>
    <mergeCell ref="S213:S214"/>
    <mergeCell ref="T213:T214"/>
    <mergeCell ref="U213:U214"/>
    <mergeCell ref="V213:V214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C211:C212"/>
    <mergeCell ref="B211:B212"/>
    <mergeCell ref="F211:F212"/>
    <mergeCell ref="Q211:Q212"/>
    <mergeCell ref="R211:R212"/>
    <mergeCell ref="S211:S212"/>
    <mergeCell ref="T211:T212"/>
    <mergeCell ref="U211:U212"/>
    <mergeCell ref="V211:V212"/>
    <mergeCell ref="W211:W212"/>
    <mergeCell ref="X211:X212"/>
    <mergeCell ref="Y211:Y212"/>
    <mergeCell ref="Z211:Z212"/>
    <mergeCell ref="AA211:AA212"/>
    <mergeCell ref="AB211:AB212"/>
    <mergeCell ref="AC211:AC212"/>
    <mergeCell ref="AD211:AD212"/>
    <mergeCell ref="AE211:AE212"/>
    <mergeCell ref="C209:C210"/>
    <mergeCell ref="B209:B210"/>
    <mergeCell ref="AE209:AE210"/>
    <mergeCell ref="AD209:AD210"/>
    <mergeCell ref="AC209:AC210"/>
    <mergeCell ref="AB209:AB210"/>
    <mergeCell ref="AA209:AA210"/>
    <mergeCell ref="Z209:Z210"/>
    <mergeCell ref="Y209:Y210"/>
    <mergeCell ref="X209:X210"/>
    <mergeCell ref="W209:W210"/>
    <mergeCell ref="V209:V210"/>
    <mergeCell ref="U209:U210"/>
    <mergeCell ref="T209:T210"/>
    <mergeCell ref="S209:S210"/>
    <mergeCell ref="R209:R210"/>
    <mergeCell ref="Q209:Q210"/>
    <mergeCell ref="F209:F210"/>
    <mergeCell ref="B208:D208"/>
    <mergeCell ref="C206:C207"/>
    <mergeCell ref="B206:B207"/>
    <mergeCell ref="AE206:AE207"/>
    <mergeCell ref="AD206:AD207"/>
    <mergeCell ref="AC206:AC207"/>
    <mergeCell ref="AB206:AB207"/>
    <mergeCell ref="AA206:AA207"/>
    <mergeCell ref="Z206:Z207"/>
    <mergeCell ref="Y206:Y207"/>
    <mergeCell ref="X206:X207"/>
    <mergeCell ref="W206:W207"/>
    <mergeCell ref="V206:V207"/>
    <mergeCell ref="U206:U207"/>
    <mergeCell ref="T206:T207"/>
    <mergeCell ref="S206:S207"/>
    <mergeCell ref="R206:R207"/>
    <mergeCell ref="Q206:Q207"/>
    <mergeCell ref="F206:F207"/>
    <mergeCell ref="C204:C205"/>
    <mergeCell ref="B204:B205"/>
    <mergeCell ref="AE204:AE205"/>
    <mergeCell ref="AD204:AD205"/>
    <mergeCell ref="AC204:AC205"/>
    <mergeCell ref="AB204:AB205"/>
    <mergeCell ref="AA204:AA205"/>
    <mergeCell ref="Z204:Z205"/>
    <mergeCell ref="Y204:Y205"/>
    <mergeCell ref="X204:X205"/>
    <mergeCell ref="W204:W205"/>
    <mergeCell ref="V204:V205"/>
    <mergeCell ref="U204:U205"/>
    <mergeCell ref="T204:T205"/>
    <mergeCell ref="S204:S205"/>
    <mergeCell ref="R204:R205"/>
    <mergeCell ref="Q204:Q205"/>
    <mergeCell ref="F204:F205"/>
    <mergeCell ref="C202:C203"/>
    <mergeCell ref="B202:B203"/>
    <mergeCell ref="AE202:AE203"/>
    <mergeCell ref="AD202:AD203"/>
    <mergeCell ref="AC202:AC203"/>
    <mergeCell ref="AB202:AB203"/>
    <mergeCell ref="AA202:AA203"/>
    <mergeCell ref="Z202:Z203"/>
    <mergeCell ref="Y202:Y203"/>
    <mergeCell ref="X202:X203"/>
    <mergeCell ref="W202:W203"/>
    <mergeCell ref="V202:V203"/>
    <mergeCell ref="U202:U203"/>
    <mergeCell ref="T202:T203"/>
    <mergeCell ref="S202:S203"/>
    <mergeCell ref="R202:R203"/>
    <mergeCell ref="Q202:Q203"/>
    <mergeCell ref="F202:F203"/>
    <mergeCell ref="C200:C201"/>
    <mergeCell ref="AE200:AE201"/>
    <mergeCell ref="AD200:AD201"/>
    <mergeCell ref="AC200:AC201"/>
    <mergeCell ref="AB200:AB201"/>
    <mergeCell ref="AA200:AA201"/>
    <mergeCell ref="Z200:Z201"/>
    <mergeCell ref="Y200:Y201"/>
    <mergeCell ref="X200:X201"/>
    <mergeCell ref="W200:W201"/>
    <mergeCell ref="V200:V201"/>
    <mergeCell ref="U200:U201"/>
    <mergeCell ref="T200:T201"/>
    <mergeCell ref="S200:S201"/>
    <mergeCell ref="R200:R201"/>
    <mergeCell ref="Q200:Q201"/>
    <mergeCell ref="F200:F201"/>
    <mergeCell ref="B200:B201"/>
    <mergeCell ref="B199:D199"/>
    <mergeCell ref="C197:C198"/>
    <mergeCell ref="AE197:AE198"/>
    <mergeCell ref="AD197:AD198"/>
    <mergeCell ref="AC197:AC198"/>
    <mergeCell ref="AB197:AB198"/>
    <mergeCell ref="AA197:AA198"/>
    <mergeCell ref="Z197:Z198"/>
    <mergeCell ref="Y197:Y198"/>
    <mergeCell ref="X197:X198"/>
    <mergeCell ref="W197:W198"/>
    <mergeCell ref="V197:V198"/>
    <mergeCell ref="U197:U198"/>
    <mergeCell ref="T197:T198"/>
    <mergeCell ref="S197:S198"/>
    <mergeCell ref="R197:R198"/>
    <mergeCell ref="Q197:Q198"/>
    <mergeCell ref="F197:F198"/>
    <mergeCell ref="B197:B198"/>
    <mergeCell ref="C195:C196"/>
    <mergeCell ref="AE195:AE196"/>
    <mergeCell ref="AD195:AD196"/>
    <mergeCell ref="AC195:AC196"/>
    <mergeCell ref="AB195:AB196"/>
    <mergeCell ref="AA195:AA196"/>
    <mergeCell ref="Z195:Z196"/>
    <mergeCell ref="Y195:Y196"/>
    <mergeCell ref="X195:X196"/>
    <mergeCell ref="W195:W196"/>
    <mergeCell ref="V195:V196"/>
    <mergeCell ref="U195:U196"/>
    <mergeCell ref="T195:T196"/>
    <mergeCell ref="S195:S196"/>
    <mergeCell ref="R195:R196"/>
    <mergeCell ref="Q195:Q196"/>
    <mergeCell ref="F195:F196"/>
    <mergeCell ref="B195:B196"/>
    <mergeCell ref="C193:C194"/>
    <mergeCell ref="AE193:AE194"/>
    <mergeCell ref="AD193:AD194"/>
    <mergeCell ref="AC193:AC194"/>
    <mergeCell ref="AB193:AB194"/>
    <mergeCell ref="AA193:AA194"/>
    <mergeCell ref="Z193:Z194"/>
    <mergeCell ref="Y193:Y194"/>
    <mergeCell ref="X193:X194"/>
    <mergeCell ref="W193:W194"/>
    <mergeCell ref="V193:V194"/>
    <mergeCell ref="U193:U194"/>
    <mergeCell ref="T193:T194"/>
    <mergeCell ref="S193:S194"/>
    <mergeCell ref="R193:R194"/>
    <mergeCell ref="Q193:Q194"/>
    <mergeCell ref="F193:F194"/>
    <mergeCell ref="B193:B194"/>
    <mergeCell ref="B191:B192"/>
    <mergeCell ref="C191:C192"/>
    <mergeCell ref="F191:F192"/>
    <mergeCell ref="Q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B192"/>
    <mergeCell ref="AC191:AC192"/>
    <mergeCell ref="AD191:AD192"/>
    <mergeCell ref="AE191:AE192"/>
    <mergeCell ref="B190:D190"/>
    <mergeCell ref="C188:C189"/>
    <mergeCell ref="F188:F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C188:AC189"/>
    <mergeCell ref="AD188:AD189"/>
    <mergeCell ref="AE188:AE189"/>
    <mergeCell ref="B188:B189"/>
    <mergeCell ref="F186:F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B186:B187"/>
    <mergeCell ref="C186:C187"/>
    <mergeCell ref="A175:A220"/>
    <mergeCell ref="A124:A167"/>
    <mergeCell ref="A277:A342"/>
    <mergeCell ref="B277:B279"/>
    <mergeCell ref="C277:C279"/>
    <mergeCell ref="F277:F279"/>
    <mergeCell ref="Q277:Q279"/>
    <mergeCell ref="R277:R279"/>
    <mergeCell ref="S277:S279"/>
    <mergeCell ref="T277:T279"/>
    <mergeCell ref="U277:U279"/>
    <mergeCell ref="V277:V279"/>
    <mergeCell ref="W277:W279"/>
    <mergeCell ref="X277:X279"/>
    <mergeCell ref="Y277:Y279"/>
    <mergeCell ref="Z277:Z279"/>
    <mergeCell ref="AA277:AA279"/>
    <mergeCell ref="AB277:AB279"/>
    <mergeCell ref="AC277:AC279"/>
    <mergeCell ref="AD277:AD279"/>
    <mergeCell ref="AE277:AE279"/>
    <mergeCell ref="B280:B282"/>
    <mergeCell ref="C280:C282"/>
    <mergeCell ref="F280:F282"/>
    <mergeCell ref="Q280:Q282"/>
    <mergeCell ref="R280:R282"/>
    <mergeCell ref="S280:S282"/>
    <mergeCell ref="T280:T282"/>
    <mergeCell ref="U280:U282"/>
    <mergeCell ref="V280:V282"/>
    <mergeCell ref="W280:W282"/>
    <mergeCell ref="X280:X282"/>
    <mergeCell ref="Y280:Y282"/>
    <mergeCell ref="Z280:Z282"/>
    <mergeCell ref="AA280:AA282"/>
    <mergeCell ref="AB280:AB282"/>
    <mergeCell ref="AC280:AC282"/>
    <mergeCell ref="AD280:AD282"/>
    <mergeCell ref="AE280:AE282"/>
    <mergeCell ref="B283:B285"/>
    <mergeCell ref="C283:C285"/>
    <mergeCell ref="F283:F285"/>
    <mergeCell ref="Q283:Q285"/>
    <mergeCell ref="R283:R285"/>
    <mergeCell ref="S283:S285"/>
    <mergeCell ref="T283:T285"/>
    <mergeCell ref="U283:U285"/>
    <mergeCell ref="V283:V285"/>
    <mergeCell ref="W283:W285"/>
    <mergeCell ref="X283:X285"/>
    <mergeCell ref="Y283:Y285"/>
    <mergeCell ref="Z283:Z285"/>
    <mergeCell ref="AA283:AA285"/>
    <mergeCell ref="AB283:AB285"/>
    <mergeCell ref="AC283:AC285"/>
    <mergeCell ref="AD283:AD285"/>
    <mergeCell ref="AE283:AE285"/>
    <mergeCell ref="B286:B288"/>
    <mergeCell ref="C286:C288"/>
    <mergeCell ref="F286:F288"/>
    <mergeCell ref="Q286:Q288"/>
    <mergeCell ref="R286:R288"/>
    <mergeCell ref="S286:S288"/>
    <mergeCell ref="T286:T288"/>
    <mergeCell ref="U286:U288"/>
    <mergeCell ref="V286:V288"/>
    <mergeCell ref="W286:W288"/>
    <mergeCell ref="X286:X288"/>
    <mergeCell ref="Y286:Y288"/>
    <mergeCell ref="Z286:Z288"/>
    <mergeCell ref="AA286:AA288"/>
    <mergeCell ref="AB286:AB288"/>
    <mergeCell ref="AC286:AC288"/>
    <mergeCell ref="AD286:AD288"/>
    <mergeCell ref="AE286:AE288"/>
    <mergeCell ref="B289:D289"/>
    <mergeCell ref="B290:B292"/>
    <mergeCell ref="C290:C292"/>
    <mergeCell ref="F290:F292"/>
    <mergeCell ref="Q290:Q292"/>
    <mergeCell ref="R290:R292"/>
    <mergeCell ref="S290:S292"/>
    <mergeCell ref="T290:T292"/>
    <mergeCell ref="U290:U292"/>
    <mergeCell ref="V290:V292"/>
    <mergeCell ref="W290:W292"/>
    <mergeCell ref="X290:X292"/>
    <mergeCell ref="Y290:Y292"/>
    <mergeCell ref="Z290:Z292"/>
    <mergeCell ref="AA290:AA292"/>
    <mergeCell ref="AB290:AB292"/>
    <mergeCell ref="AC290:AC292"/>
    <mergeCell ref="AD290:AD292"/>
    <mergeCell ref="AE290:AE292"/>
    <mergeCell ref="B293:B295"/>
    <mergeCell ref="C293:C295"/>
    <mergeCell ref="F293:F295"/>
    <mergeCell ref="Q293:Q295"/>
    <mergeCell ref="R293:R295"/>
    <mergeCell ref="S293:S295"/>
    <mergeCell ref="T293:T295"/>
    <mergeCell ref="U293:U295"/>
    <mergeCell ref="V293:V295"/>
    <mergeCell ref="W293:W295"/>
    <mergeCell ref="X293:X295"/>
    <mergeCell ref="Y293:Y295"/>
    <mergeCell ref="Z293:Z295"/>
    <mergeCell ref="AA293:AA295"/>
    <mergeCell ref="AB293:AB295"/>
    <mergeCell ref="AC293:AC295"/>
    <mergeCell ref="AD293:AD295"/>
    <mergeCell ref="AE293:AE295"/>
    <mergeCell ref="B296:B298"/>
    <mergeCell ref="C296:C298"/>
    <mergeCell ref="F296:F298"/>
    <mergeCell ref="Q296:Q298"/>
    <mergeCell ref="R296:R298"/>
    <mergeCell ref="S296:S298"/>
    <mergeCell ref="T296:T298"/>
    <mergeCell ref="U296:U298"/>
    <mergeCell ref="V296:V298"/>
    <mergeCell ref="W296:W298"/>
    <mergeCell ref="X296:X298"/>
    <mergeCell ref="Y296:Y298"/>
    <mergeCell ref="Z296:Z298"/>
    <mergeCell ref="AA296:AA298"/>
    <mergeCell ref="AB296:AB298"/>
    <mergeCell ref="AC296:AC298"/>
    <mergeCell ref="AD296:AD298"/>
    <mergeCell ref="AE296:AE298"/>
    <mergeCell ref="B299:B301"/>
    <mergeCell ref="C299:C301"/>
    <mergeCell ref="F299:F301"/>
    <mergeCell ref="Q299:Q301"/>
    <mergeCell ref="R299:R301"/>
    <mergeCell ref="S299:S301"/>
    <mergeCell ref="T299:T301"/>
    <mergeCell ref="U299:U301"/>
    <mergeCell ref="V299:V301"/>
    <mergeCell ref="W299:W301"/>
    <mergeCell ref="X299:X301"/>
    <mergeCell ref="Y299:Y301"/>
    <mergeCell ref="Z299:Z301"/>
    <mergeCell ref="AA299:AA301"/>
    <mergeCell ref="AB299:AB301"/>
    <mergeCell ref="AC299:AC301"/>
    <mergeCell ref="AD299:AD301"/>
    <mergeCell ref="AE299:AE301"/>
    <mergeCell ref="B302:D302"/>
    <mergeCell ref="B303:B305"/>
    <mergeCell ref="C303:C305"/>
    <mergeCell ref="F303:F305"/>
    <mergeCell ref="Q303:Q305"/>
    <mergeCell ref="R303:R305"/>
    <mergeCell ref="S303:S305"/>
    <mergeCell ref="T303:T305"/>
    <mergeCell ref="U303:U305"/>
    <mergeCell ref="V303:V305"/>
    <mergeCell ref="W303:W305"/>
    <mergeCell ref="X303:X305"/>
    <mergeCell ref="Y303:Y305"/>
    <mergeCell ref="Z303:Z305"/>
    <mergeCell ref="AA303:AA305"/>
    <mergeCell ref="AB303:AB305"/>
    <mergeCell ref="AC303:AC305"/>
    <mergeCell ref="AD303:AD305"/>
    <mergeCell ref="AE303:AE305"/>
    <mergeCell ref="B306:B308"/>
    <mergeCell ref="C306:C308"/>
    <mergeCell ref="F306:F308"/>
    <mergeCell ref="Q306:Q308"/>
    <mergeCell ref="R306:R308"/>
    <mergeCell ref="S306:S308"/>
    <mergeCell ref="T306:T308"/>
    <mergeCell ref="U306:U308"/>
    <mergeCell ref="V306:V308"/>
    <mergeCell ref="W306:W308"/>
    <mergeCell ref="X306:X308"/>
    <mergeCell ref="Y306:Y308"/>
    <mergeCell ref="Z306:Z308"/>
    <mergeCell ref="AA306:AA308"/>
    <mergeCell ref="AB306:AB308"/>
    <mergeCell ref="AC306:AC308"/>
    <mergeCell ref="AD306:AD308"/>
    <mergeCell ref="AE306:AE308"/>
    <mergeCell ref="B309:B311"/>
    <mergeCell ref="C309:C311"/>
    <mergeCell ref="F309:F311"/>
    <mergeCell ref="Q309:Q311"/>
    <mergeCell ref="R309:R311"/>
    <mergeCell ref="S309:S311"/>
    <mergeCell ref="T309:T311"/>
    <mergeCell ref="U309:U311"/>
    <mergeCell ref="V309:V311"/>
    <mergeCell ref="W309:W311"/>
    <mergeCell ref="X309:X311"/>
    <mergeCell ref="Y309:Y311"/>
    <mergeCell ref="Z309:Z311"/>
    <mergeCell ref="AA309:AA311"/>
    <mergeCell ref="AB309:AB311"/>
    <mergeCell ref="AC309:AC311"/>
    <mergeCell ref="AD309:AD311"/>
    <mergeCell ref="AE309:AE311"/>
    <mergeCell ref="B312:B314"/>
    <mergeCell ref="C312:C314"/>
    <mergeCell ref="F312:F314"/>
    <mergeCell ref="Q312:Q314"/>
    <mergeCell ref="R312:R314"/>
    <mergeCell ref="S312:S314"/>
    <mergeCell ref="T312:T314"/>
    <mergeCell ref="U312:U314"/>
    <mergeCell ref="V312:V314"/>
    <mergeCell ref="W312:W314"/>
    <mergeCell ref="X312:X314"/>
    <mergeCell ref="Y312:Y314"/>
    <mergeCell ref="Z312:Z314"/>
    <mergeCell ref="AA312:AA314"/>
    <mergeCell ref="AB312:AB314"/>
    <mergeCell ref="AC312:AC314"/>
    <mergeCell ref="AD312:AD314"/>
    <mergeCell ref="AE312:AE314"/>
    <mergeCell ref="B315:D315"/>
    <mergeCell ref="B316:B318"/>
    <mergeCell ref="C316:C318"/>
    <mergeCell ref="F316:F318"/>
    <mergeCell ref="Q316:Q318"/>
    <mergeCell ref="R316:R318"/>
    <mergeCell ref="S316:S318"/>
    <mergeCell ref="T316:T318"/>
    <mergeCell ref="U316:U318"/>
    <mergeCell ref="V316:V318"/>
    <mergeCell ref="W316:W318"/>
    <mergeCell ref="X316:X318"/>
    <mergeCell ref="Y316:Y318"/>
    <mergeCell ref="Z316:Z318"/>
    <mergeCell ref="AA316:AA318"/>
    <mergeCell ref="AB316:AB318"/>
    <mergeCell ref="AC316:AC318"/>
    <mergeCell ref="AD316:AD318"/>
    <mergeCell ref="AE316:AE318"/>
    <mergeCell ref="B319:B321"/>
    <mergeCell ref="C319:C321"/>
    <mergeCell ref="F319:F321"/>
    <mergeCell ref="Q319:Q321"/>
    <mergeCell ref="R319:R321"/>
    <mergeCell ref="S319:S321"/>
    <mergeCell ref="T319:T321"/>
    <mergeCell ref="U319:U321"/>
    <mergeCell ref="V319:V321"/>
    <mergeCell ref="W319:W321"/>
    <mergeCell ref="X319:X321"/>
    <mergeCell ref="Y319:Y321"/>
    <mergeCell ref="Z319:Z321"/>
    <mergeCell ref="AA319:AA321"/>
    <mergeCell ref="AB319:AB321"/>
    <mergeCell ref="AC319:AC321"/>
    <mergeCell ref="AD319:AD321"/>
    <mergeCell ref="AE319:AE321"/>
    <mergeCell ref="B322:B324"/>
    <mergeCell ref="C322:C324"/>
    <mergeCell ref="F322:F324"/>
    <mergeCell ref="Q322:Q324"/>
    <mergeCell ref="R322:R324"/>
    <mergeCell ref="S322:S324"/>
    <mergeCell ref="T322:T324"/>
    <mergeCell ref="U322:U324"/>
    <mergeCell ref="V322:V324"/>
    <mergeCell ref="W322:W324"/>
    <mergeCell ref="X322:X324"/>
    <mergeCell ref="Y322:Y324"/>
    <mergeCell ref="Z322:Z324"/>
    <mergeCell ref="AA322:AA324"/>
    <mergeCell ref="AB322:AB324"/>
    <mergeCell ref="AC322:AC324"/>
    <mergeCell ref="AD322:AD324"/>
    <mergeCell ref="AE322:AE324"/>
    <mergeCell ref="B325:B327"/>
    <mergeCell ref="C325:C327"/>
    <mergeCell ref="F325:F327"/>
    <mergeCell ref="Q325:Q327"/>
    <mergeCell ref="R325:R327"/>
    <mergeCell ref="S325:S327"/>
    <mergeCell ref="T325:T327"/>
    <mergeCell ref="U325:U327"/>
    <mergeCell ref="V325:V327"/>
    <mergeCell ref="W325:W327"/>
    <mergeCell ref="X325:X327"/>
    <mergeCell ref="Y325:Y327"/>
    <mergeCell ref="Z325:Z327"/>
    <mergeCell ref="AA325:AA327"/>
    <mergeCell ref="AB325:AB327"/>
    <mergeCell ref="AC325:AC327"/>
    <mergeCell ref="AD325:AD327"/>
    <mergeCell ref="AE325:AE327"/>
    <mergeCell ref="B328:D328"/>
    <mergeCell ref="B329:B331"/>
    <mergeCell ref="C329:C331"/>
    <mergeCell ref="F329:F331"/>
    <mergeCell ref="Q329:Q331"/>
    <mergeCell ref="R329:R331"/>
    <mergeCell ref="S329:S331"/>
    <mergeCell ref="T329:T331"/>
    <mergeCell ref="U329:U331"/>
    <mergeCell ref="V329:V331"/>
    <mergeCell ref="W329:W331"/>
    <mergeCell ref="X329:X331"/>
    <mergeCell ref="Y329:Y331"/>
    <mergeCell ref="Z329:Z331"/>
    <mergeCell ref="AA329:AA331"/>
    <mergeCell ref="AB329:AB331"/>
    <mergeCell ref="AC329:AC331"/>
    <mergeCell ref="AD329:AD331"/>
    <mergeCell ref="AE329:AE331"/>
    <mergeCell ref="B332:B334"/>
    <mergeCell ref="C332:C334"/>
    <mergeCell ref="F332:F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B335:B337"/>
    <mergeCell ref="C335:C337"/>
    <mergeCell ref="F335:F337"/>
    <mergeCell ref="Q335:Q337"/>
    <mergeCell ref="R335:R337"/>
    <mergeCell ref="S335:S337"/>
    <mergeCell ref="T335:T337"/>
    <mergeCell ref="U335:U337"/>
    <mergeCell ref="V335:V337"/>
    <mergeCell ref="W335:W337"/>
    <mergeCell ref="X335:X337"/>
    <mergeCell ref="Y335:Y337"/>
    <mergeCell ref="Z335:Z337"/>
    <mergeCell ref="AA335:AA337"/>
    <mergeCell ref="AB335:AB337"/>
    <mergeCell ref="AC335:AC337"/>
    <mergeCell ref="AD335:AD337"/>
    <mergeCell ref="AE335:AE337"/>
    <mergeCell ref="B338:B340"/>
    <mergeCell ref="C338:C340"/>
    <mergeCell ref="F338:F340"/>
    <mergeCell ref="Q338:Q340"/>
    <mergeCell ref="R338:R340"/>
    <mergeCell ref="S338:S340"/>
    <mergeCell ref="T338:T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C338:AC340"/>
    <mergeCell ref="AD338:AD340"/>
    <mergeCell ref="AE338:AE340"/>
    <mergeCell ref="B341:D341"/>
    <mergeCell ref="B342:D342"/>
    <mergeCell ref="A229:A273"/>
    <mergeCell ref="A275:B2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